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codeName="ThisWorkbook" defaultThemeVersion="124226"/>
  <bookViews>
    <workbookView xWindow="-180" yWindow="-75" windowWidth="15480" windowHeight="7935" tabRatio="840"/>
  </bookViews>
  <sheets>
    <sheet name="JCR 2012" sheetId="1" r:id="rId1"/>
  </sheets>
  <calcPr calcId="124519"/>
  <fileRecoveryPr autoRecover="0"/>
</workbook>
</file>

<file path=xl/calcChain.xml><?xml version="1.0" encoding="utf-8"?>
<calcChain xmlns="http://schemas.openxmlformats.org/spreadsheetml/2006/main">
  <c r="M7742" i="1"/>
  <c r="M7741"/>
  <c r="M7740"/>
  <c r="M7739"/>
  <c r="M7738"/>
  <c r="M7737"/>
  <c r="M7736"/>
  <c r="M7735"/>
  <c r="M7734"/>
  <c r="M7733"/>
  <c r="M7732"/>
  <c r="M7731"/>
  <c r="M7730"/>
  <c r="M7729"/>
  <c r="M7728"/>
  <c r="M7727"/>
  <c r="M7726"/>
  <c r="M7725"/>
  <c r="M7724"/>
  <c r="M7723"/>
  <c r="M7722"/>
  <c r="M7721"/>
  <c r="M7720"/>
  <c r="M7719"/>
  <c r="M7718"/>
  <c r="M7717"/>
  <c r="M7716"/>
  <c r="M7715"/>
  <c r="M7714"/>
  <c r="M7713"/>
  <c r="M7712"/>
  <c r="M7711"/>
  <c r="M7710"/>
  <c r="M7709"/>
  <c r="M7708"/>
  <c r="M7707"/>
  <c r="M7706"/>
  <c r="M7705"/>
  <c r="M7704"/>
  <c r="M7703"/>
  <c r="M7702"/>
  <c r="L7702"/>
  <c r="M14267"/>
  <c r="M14266"/>
  <c r="M14265"/>
  <c r="M14264"/>
  <c r="M14263"/>
  <c r="M14262"/>
  <c r="M14261"/>
  <c r="M14260"/>
  <c r="M14259"/>
  <c r="M14258"/>
  <c r="M14257"/>
  <c r="M14256"/>
  <c r="M14255"/>
  <c r="M14254"/>
  <c r="M14253"/>
  <c r="M14252"/>
  <c r="M14251"/>
  <c r="M14250"/>
  <c r="M14249"/>
  <c r="M14248"/>
  <c r="M14247"/>
  <c r="M14246"/>
  <c r="M14245"/>
  <c r="M14244"/>
  <c r="M14243"/>
  <c r="M14242"/>
  <c r="M14241"/>
  <c r="M14240"/>
  <c r="M14239"/>
  <c r="M14238"/>
  <c r="M14237"/>
  <c r="M14236"/>
  <c r="M14235"/>
  <c r="M14234"/>
  <c r="M14233"/>
  <c r="M14232"/>
  <c r="M14231"/>
  <c r="M14230"/>
  <c r="M14229"/>
  <c r="M14228"/>
  <c r="M14227"/>
  <c r="M14226"/>
  <c r="M14225"/>
  <c r="M14224"/>
  <c r="M14223"/>
  <c r="M14222"/>
  <c r="M14221"/>
  <c r="M14220"/>
  <c r="M14219"/>
  <c r="M14218"/>
  <c r="M14217"/>
  <c r="M14216"/>
  <c r="M14215"/>
  <c r="M14214"/>
  <c r="M14213"/>
  <c r="M14212"/>
  <c r="M14211"/>
  <c r="M14210"/>
  <c r="M14209"/>
  <c r="M14208"/>
  <c r="M14207"/>
  <c r="M14206"/>
  <c r="M14205"/>
  <c r="M14204"/>
  <c r="M14203"/>
  <c r="M14202"/>
  <c r="M14201"/>
  <c r="M14200"/>
  <c r="M14199"/>
  <c r="M14198"/>
  <c r="M14197"/>
  <c r="M14196"/>
  <c r="M14195"/>
  <c r="M14194"/>
  <c r="M14193"/>
  <c r="M14192"/>
  <c r="M14191"/>
  <c r="M14190"/>
  <c r="M14189"/>
  <c r="M14188"/>
  <c r="M14187"/>
  <c r="M14186"/>
  <c r="M14185"/>
  <c r="M14184"/>
  <c r="M14183"/>
  <c r="M14182"/>
  <c r="M14181"/>
  <c r="M14180"/>
  <c r="M14179"/>
  <c r="M14178"/>
  <c r="M14177"/>
  <c r="M14176"/>
  <c r="M14175"/>
  <c r="M14174"/>
  <c r="M14173"/>
  <c r="M14172"/>
  <c r="M14171"/>
  <c r="M14170"/>
  <c r="M14169"/>
  <c r="M14168"/>
  <c r="M14167"/>
  <c r="M14166"/>
  <c r="M14165"/>
  <c r="M14164"/>
  <c r="M14163"/>
  <c r="M14162"/>
  <c r="M14161"/>
  <c r="M14160"/>
  <c r="M14159"/>
  <c r="M14158"/>
  <c r="M14157"/>
  <c r="M14156"/>
  <c r="M14155"/>
  <c r="M14154"/>
  <c r="M14153"/>
  <c r="M14152"/>
  <c r="M14151"/>
  <c r="M14150"/>
  <c r="M14149"/>
  <c r="M14148"/>
  <c r="L14148"/>
  <c r="M11594"/>
  <c r="M11593"/>
  <c r="M11592"/>
  <c r="M11591"/>
  <c r="M11590"/>
  <c r="M11589"/>
  <c r="M11588"/>
  <c r="M11587"/>
  <c r="M11586"/>
  <c r="M11585"/>
  <c r="M11584"/>
  <c r="M11583"/>
  <c r="M11582"/>
  <c r="M11581"/>
  <c r="M11580"/>
  <c r="M11579"/>
  <c r="M11578"/>
  <c r="M11577"/>
  <c r="M11576"/>
  <c r="M11575"/>
  <c r="M11574"/>
  <c r="M11573"/>
  <c r="M11572"/>
  <c r="M11571"/>
  <c r="M11570"/>
  <c r="M11569"/>
  <c r="M11568"/>
  <c r="M11567"/>
  <c r="M11566"/>
  <c r="M11565"/>
  <c r="M11564"/>
  <c r="M11563"/>
  <c r="M11562"/>
  <c r="M11561"/>
  <c r="M11560"/>
  <c r="M11559"/>
  <c r="M11558"/>
  <c r="M11557"/>
  <c r="M11556"/>
  <c r="M11555"/>
  <c r="M11554"/>
  <c r="M11553"/>
  <c r="M11552"/>
  <c r="M11551"/>
  <c r="M11550"/>
  <c r="M11549"/>
  <c r="M11548"/>
  <c r="M11547"/>
  <c r="M11546"/>
  <c r="M11545"/>
  <c r="M11544"/>
  <c r="M11543"/>
  <c r="M11542"/>
  <c r="M11541"/>
  <c r="M11540"/>
  <c r="M11539"/>
  <c r="M11538"/>
  <c r="M11537"/>
  <c r="M11536"/>
  <c r="M11535"/>
  <c r="M11534"/>
  <c r="M11533"/>
  <c r="M11532"/>
  <c r="M11531"/>
  <c r="M11530"/>
  <c r="M11529"/>
  <c r="M11528"/>
  <c r="M11527"/>
  <c r="M11526"/>
  <c r="M11525"/>
  <c r="M11524"/>
  <c r="M11523"/>
  <c r="M11522"/>
  <c r="M11521"/>
  <c r="M11520"/>
  <c r="M11519"/>
  <c r="M11518"/>
  <c r="M11517"/>
  <c r="M11516"/>
  <c r="M11515"/>
  <c r="M11514"/>
  <c r="M11513"/>
  <c r="M11512"/>
  <c r="M11511"/>
  <c r="M11510"/>
  <c r="M11509"/>
  <c r="M11508"/>
  <c r="M11507"/>
  <c r="M11506"/>
  <c r="M11505"/>
  <c r="M11504"/>
  <c r="M11503"/>
  <c r="M11502"/>
  <c r="M11501"/>
  <c r="M11500"/>
  <c r="M11499"/>
  <c r="M11498"/>
  <c r="M11497"/>
  <c r="M11496"/>
  <c r="L11496"/>
  <c r="M15149"/>
  <c r="M15148"/>
  <c r="M15147"/>
  <c r="M15146"/>
  <c r="M15145"/>
  <c r="M15144"/>
  <c r="M15143"/>
  <c r="M15142"/>
  <c r="M15141"/>
  <c r="M15140"/>
  <c r="M15139"/>
  <c r="M15138"/>
  <c r="M15137"/>
  <c r="M15136"/>
  <c r="M15135"/>
  <c r="M15134"/>
  <c r="M15133"/>
  <c r="M15132"/>
  <c r="M15131"/>
  <c r="M15130"/>
  <c r="M15129"/>
  <c r="M15128"/>
  <c r="M15127"/>
  <c r="M15126"/>
  <c r="M15125"/>
  <c r="M15124"/>
  <c r="M15123"/>
  <c r="M15122"/>
  <c r="M15121"/>
  <c r="M15120"/>
  <c r="M15119"/>
  <c r="M15118"/>
  <c r="M15117"/>
  <c r="M15116"/>
  <c r="M15115"/>
  <c r="M15114"/>
  <c r="M15113"/>
  <c r="M15112"/>
  <c r="M15111"/>
  <c r="M15110"/>
  <c r="M15109"/>
  <c r="M15108"/>
  <c r="M15107"/>
  <c r="M15106"/>
  <c r="M15105"/>
  <c r="M15104"/>
  <c r="M15103"/>
  <c r="M15102"/>
  <c r="M15101"/>
  <c r="M15100"/>
  <c r="M15099"/>
  <c r="M15098"/>
  <c r="M15097"/>
  <c r="M15096"/>
  <c r="M15095"/>
  <c r="M15094"/>
  <c r="M15093"/>
  <c r="M15092"/>
  <c r="M15091"/>
  <c r="M15090"/>
  <c r="M15089"/>
  <c r="M15088"/>
  <c r="M15087"/>
  <c r="M15086"/>
  <c r="M15085"/>
  <c r="M15084"/>
  <c r="M15083"/>
  <c r="M15082"/>
  <c r="M15081"/>
  <c r="M15080"/>
  <c r="M15079"/>
  <c r="M15078"/>
  <c r="M15077"/>
  <c r="M15076"/>
  <c r="M15075"/>
  <c r="M15074"/>
  <c r="M15073"/>
  <c r="M15072"/>
  <c r="M15071"/>
  <c r="M15070"/>
  <c r="M15069"/>
  <c r="M15068"/>
  <c r="M15067"/>
  <c r="M15066"/>
  <c r="M15065"/>
  <c r="M15064"/>
  <c r="M15063"/>
  <c r="M15062"/>
  <c r="M15061"/>
  <c r="M15060"/>
  <c r="M15059"/>
  <c r="M15058"/>
  <c r="M15057"/>
  <c r="M15056"/>
  <c r="M15055"/>
  <c r="M15054"/>
  <c r="M15053"/>
  <c r="M15052"/>
  <c r="M15051"/>
  <c r="M15050"/>
  <c r="M15049"/>
  <c r="M15048"/>
  <c r="M15047"/>
  <c r="M15046"/>
  <c r="M15045"/>
  <c r="M15044"/>
  <c r="M15043"/>
  <c r="M15042"/>
  <c r="M15041"/>
  <c r="M15040"/>
  <c r="M15039"/>
  <c r="M15038"/>
  <c r="M15037"/>
  <c r="M15036"/>
  <c r="M15035"/>
  <c r="M15034"/>
  <c r="M15033"/>
  <c r="M15032"/>
  <c r="M15031"/>
  <c r="M15030"/>
  <c r="M15029"/>
  <c r="M15028"/>
  <c r="M15027"/>
  <c r="M15026"/>
  <c r="M15025"/>
  <c r="M15024"/>
  <c r="M15023"/>
  <c r="M15022"/>
  <c r="M15021"/>
  <c r="M15020"/>
  <c r="M15019"/>
  <c r="M15018"/>
  <c r="M15017"/>
  <c r="M15016"/>
  <c r="M15015"/>
  <c r="M15014"/>
  <c r="L15014"/>
  <c r="M16359"/>
  <c r="M16358"/>
  <c r="M16357"/>
  <c r="M16356"/>
  <c r="M16355"/>
  <c r="M16354"/>
  <c r="M16353"/>
  <c r="M16352"/>
  <c r="M16351"/>
  <c r="M16350"/>
  <c r="M16349"/>
  <c r="M16348"/>
  <c r="M16347"/>
  <c r="M16346"/>
  <c r="M16345"/>
  <c r="M16343"/>
  <c r="M16341"/>
  <c r="M16339"/>
  <c r="M16337"/>
  <c r="M16335"/>
  <c r="M16333"/>
  <c r="M16331"/>
  <c r="M15495"/>
  <c r="M15494"/>
  <c r="M15493"/>
  <c r="M15492"/>
  <c r="M15490"/>
  <c r="M15488"/>
  <c r="M15486"/>
  <c r="M15484"/>
  <c r="M15482"/>
  <c r="M15480"/>
  <c r="M15478"/>
  <c r="M15476"/>
  <c r="M15474"/>
  <c r="M15472"/>
  <c r="M15470"/>
  <c r="M15468"/>
  <c r="M15466"/>
  <c r="M15464"/>
  <c r="M15462"/>
  <c r="M15460"/>
  <c r="M15458"/>
  <c r="M15456"/>
  <c r="M15454"/>
  <c r="M15452"/>
  <c r="M15450"/>
  <c r="M15448"/>
  <c r="M15446"/>
  <c r="M15444"/>
  <c r="M15442"/>
  <c r="M15440"/>
  <c r="M15438"/>
  <c r="M15436"/>
  <c r="M15434"/>
  <c r="M15432"/>
  <c r="M15430"/>
  <c r="M16802"/>
  <c r="M16800"/>
  <c r="M16798"/>
  <c r="M16796"/>
  <c r="M16794"/>
  <c r="M16792"/>
  <c r="M16790"/>
  <c r="M16788"/>
  <c r="M16786"/>
  <c r="M16784"/>
  <c r="M16782"/>
  <c r="M16780"/>
  <c r="M16778"/>
  <c r="M17265"/>
  <c r="M17264"/>
  <c r="M17263"/>
  <c r="M17262"/>
  <c r="M17261"/>
  <c r="M17260"/>
  <c r="M17259"/>
  <c r="M17258"/>
  <c r="M17257"/>
  <c r="M17256"/>
  <c r="M17255"/>
  <c r="M17254"/>
  <c r="M17253"/>
  <c r="M17252"/>
  <c r="M17251"/>
  <c r="M17250"/>
  <c r="M17249"/>
  <c r="M17248"/>
  <c r="M17247"/>
  <c r="M17246"/>
  <c r="M17245"/>
  <c r="M17244"/>
  <c r="M17243"/>
  <c r="M17242"/>
  <c r="M17241"/>
  <c r="M17240"/>
  <c r="M17239"/>
  <c r="M17238"/>
  <c r="M17237"/>
  <c r="M17236"/>
  <c r="M17235"/>
  <c r="M17234"/>
  <c r="M17233"/>
  <c r="M17232"/>
  <c r="M17231"/>
  <c r="M17230"/>
  <c r="M17229"/>
  <c r="M17228"/>
  <c r="L17228"/>
  <c r="M16893"/>
  <c r="M16892"/>
  <c r="M16891"/>
  <c r="M16890"/>
  <c r="M16889"/>
  <c r="M16888"/>
  <c r="M16887"/>
  <c r="M16886"/>
  <c r="M16885"/>
  <c r="M16884"/>
  <c r="M16883"/>
  <c r="M16882"/>
  <c r="M16881"/>
  <c r="M16880"/>
  <c r="M16879"/>
  <c r="M16878"/>
  <c r="M16877"/>
  <c r="M16876"/>
  <c r="M16875"/>
  <c r="M16874"/>
  <c r="M16873"/>
  <c r="M16872"/>
  <c r="M16871"/>
  <c r="M16870"/>
  <c r="M16869"/>
  <c r="M16868"/>
  <c r="M16867"/>
  <c r="M16866"/>
  <c r="M16865"/>
  <c r="M16864"/>
  <c r="M16863"/>
  <c r="M16862"/>
  <c r="M16861"/>
  <c r="M16860"/>
  <c r="M16859"/>
  <c r="M16858"/>
  <c r="M16857"/>
  <c r="L16857"/>
  <c r="M16046"/>
  <c r="M16045"/>
  <c r="M16044"/>
  <c r="M16043"/>
  <c r="M16042"/>
  <c r="M16041"/>
  <c r="M16040"/>
  <c r="M16039"/>
  <c r="M16038"/>
  <c r="M16037"/>
  <c r="M16036"/>
  <c r="M16035"/>
  <c r="M16034"/>
  <c r="M16033"/>
  <c r="M16032"/>
  <c r="M16031"/>
  <c r="M16030"/>
  <c r="M16029"/>
  <c r="M16028"/>
  <c r="M16027"/>
  <c r="M16026"/>
  <c r="M16025"/>
  <c r="M16024"/>
  <c r="M16023"/>
  <c r="M16022"/>
  <c r="M16021"/>
  <c r="M16020"/>
  <c r="M16019"/>
  <c r="M16018"/>
  <c r="M16017"/>
  <c r="M16016"/>
  <c r="M16015"/>
  <c r="M16014"/>
  <c r="M16013"/>
  <c r="M16012"/>
  <c r="M16011"/>
  <c r="M16010"/>
  <c r="M16009"/>
  <c r="M16008"/>
  <c r="M16007"/>
  <c r="M16006"/>
  <c r="M16005"/>
  <c r="M16004"/>
  <c r="M16003"/>
  <c r="M16002"/>
  <c r="M16001"/>
  <c r="M16000"/>
  <c r="M15999"/>
  <c r="M15998"/>
  <c r="M15997"/>
  <c r="M15996"/>
  <c r="M15995"/>
  <c r="M15994"/>
  <c r="M15993"/>
  <c r="M15992"/>
  <c r="M15991"/>
  <c r="M15990"/>
  <c r="M15989"/>
  <c r="M15988"/>
  <c r="M15987"/>
  <c r="M15986"/>
  <c r="M15985"/>
  <c r="M15984"/>
  <c r="M15983"/>
  <c r="M15982"/>
  <c r="M15981"/>
  <c r="M15980"/>
  <c r="M15979"/>
  <c r="M15978"/>
  <c r="M15977"/>
  <c r="M15976"/>
  <c r="M15975"/>
  <c r="M15974"/>
  <c r="M15973"/>
  <c r="M15972"/>
  <c r="M15971"/>
  <c r="M15970"/>
  <c r="M15969"/>
  <c r="M15968"/>
  <c r="M15967"/>
  <c r="M15966"/>
  <c r="M15965"/>
  <c r="M15964"/>
  <c r="M15963"/>
  <c r="M15962"/>
  <c r="M15961"/>
  <c r="M15960"/>
  <c r="M15959"/>
  <c r="M15958"/>
  <c r="M15957"/>
  <c r="M15956"/>
  <c r="M15955"/>
  <c r="M15954"/>
  <c r="M15953"/>
  <c r="M15952"/>
  <c r="M15951"/>
  <c r="M15950"/>
  <c r="M15949"/>
  <c r="M15948"/>
  <c r="M15947"/>
  <c r="M15946"/>
  <c r="M15945"/>
  <c r="M15944"/>
  <c r="M15943"/>
  <c r="M15942"/>
  <c r="M15941"/>
  <c r="M15940"/>
  <c r="M15939"/>
  <c r="M15938"/>
  <c r="M15937"/>
  <c r="M15936"/>
  <c r="M15935"/>
  <c r="M15934"/>
  <c r="M15933"/>
  <c r="M15932"/>
  <c r="M15931"/>
  <c r="M15930"/>
  <c r="M15929"/>
  <c r="M15928"/>
  <c r="M15927"/>
  <c r="M15926"/>
  <c r="M15925"/>
  <c r="M15924"/>
  <c r="M15923"/>
  <c r="M15922"/>
  <c r="M15921"/>
  <c r="M15920"/>
  <c r="M15919"/>
  <c r="M15918"/>
  <c r="M15917"/>
  <c r="M15916"/>
  <c r="M15915"/>
  <c r="M15914"/>
  <c r="M15913"/>
  <c r="M15912"/>
  <c r="M15911"/>
  <c r="M15910"/>
  <c r="L15910"/>
  <c r="M15908"/>
  <c r="M15907"/>
  <c r="M15906"/>
  <c r="M15905"/>
  <c r="M15904"/>
  <c r="M15903"/>
  <c r="M15902"/>
  <c r="M15901"/>
  <c r="M15900"/>
  <c r="M15899"/>
  <c r="M15898"/>
  <c r="M15897"/>
  <c r="M15896"/>
  <c r="M15895"/>
  <c r="M15894"/>
  <c r="M15893"/>
  <c r="M15892"/>
  <c r="M15891"/>
  <c r="M15890"/>
  <c r="M15889"/>
  <c r="M15888"/>
  <c r="M15887"/>
  <c r="M15886"/>
  <c r="M15885"/>
  <c r="M15884"/>
  <c r="M15883"/>
  <c r="M15882"/>
  <c r="M15881"/>
  <c r="M15880"/>
  <c r="M15879"/>
  <c r="M15878"/>
  <c r="M15877"/>
  <c r="M15876"/>
  <c r="M15875"/>
  <c r="M15874"/>
  <c r="M15873"/>
  <c r="M15872"/>
  <c r="M15871"/>
  <c r="L15871"/>
  <c r="M15869"/>
  <c r="M15868"/>
  <c r="M15867"/>
  <c r="M15866"/>
  <c r="M15865"/>
  <c r="M15864"/>
  <c r="M15863"/>
  <c r="M15862"/>
  <c r="M15861"/>
  <c r="M15860"/>
  <c r="M15859"/>
  <c r="M15858"/>
  <c r="M15857"/>
  <c r="M15856"/>
  <c r="M15855"/>
  <c r="M15854"/>
  <c r="M15853"/>
  <c r="M15852"/>
  <c r="M15851"/>
  <c r="M15850"/>
  <c r="M15849"/>
  <c r="M15848"/>
  <c r="M15847"/>
  <c r="M15846"/>
  <c r="M15845"/>
  <c r="M15844"/>
  <c r="M15843"/>
  <c r="M15842"/>
  <c r="M15841"/>
  <c r="M15840"/>
  <c r="M15839"/>
  <c r="M15838"/>
  <c r="M15837"/>
  <c r="M15836"/>
  <c r="M15835"/>
  <c r="M15834"/>
  <c r="M15833"/>
  <c r="M15832"/>
  <c r="M15831"/>
  <c r="M15830"/>
  <c r="M15829"/>
  <c r="M15828"/>
  <c r="M15827"/>
  <c r="M15826"/>
  <c r="L15826"/>
  <c r="M15731"/>
  <c r="M15730"/>
  <c r="M15729"/>
  <c r="M15728"/>
  <c r="M15727"/>
  <c r="M15726"/>
  <c r="M15725"/>
  <c r="M15724"/>
  <c r="M15723"/>
  <c r="M15722"/>
  <c r="M15721"/>
  <c r="M15720"/>
  <c r="M15719"/>
  <c r="M15718"/>
  <c r="M15717"/>
  <c r="M15716"/>
  <c r="M15715"/>
  <c r="M15714"/>
  <c r="M15713"/>
  <c r="M15712"/>
  <c r="M15711"/>
  <c r="M15710"/>
  <c r="M15709"/>
  <c r="M15708"/>
  <c r="M15707"/>
  <c r="M15706"/>
  <c r="M15705"/>
  <c r="M15704"/>
  <c r="M15703"/>
  <c r="M15702"/>
  <c r="M15701"/>
  <c r="M15700"/>
  <c r="M15699"/>
  <c r="M15698"/>
  <c r="M15697"/>
  <c r="M15696"/>
  <c r="L15696"/>
  <c r="M15824"/>
  <c r="M15823"/>
  <c r="M15822"/>
  <c r="M15821"/>
  <c r="M15820"/>
  <c r="M15819"/>
  <c r="M15818"/>
  <c r="M15817"/>
  <c r="M15816"/>
  <c r="M15815"/>
  <c r="M15814"/>
  <c r="M15813"/>
  <c r="M15812"/>
  <c r="M15811"/>
  <c r="M15810"/>
  <c r="M15809"/>
  <c r="M15808"/>
  <c r="M15807"/>
  <c r="M15806"/>
  <c r="M15805"/>
  <c r="M15804"/>
  <c r="M15803"/>
  <c r="M15802"/>
  <c r="M15801"/>
  <c r="M15800"/>
  <c r="M15799"/>
  <c r="M15798"/>
  <c r="M15797"/>
  <c r="M15796"/>
  <c r="M15795"/>
  <c r="M15794"/>
  <c r="M15793"/>
  <c r="M15792"/>
  <c r="M15791"/>
  <c r="M15790"/>
  <c r="M15789"/>
  <c r="M15788"/>
  <c r="M15787"/>
  <c r="M15786"/>
  <c r="M15785"/>
  <c r="M15784"/>
  <c r="M15783"/>
  <c r="M15782"/>
  <c r="M15781"/>
  <c r="M15780"/>
  <c r="M15779"/>
  <c r="M15778"/>
  <c r="M15777"/>
  <c r="M15776"/>
  <c r="M15775"/>
  <c r="M15774"/>
  <c r="M15773"/>
  <c r="M15772"/>
  <c r="M15771"/>
  <c r="M15770"/>
  <c r="M15769"/>
  <c r="M15768"/>
  <c r="M15767"/>
  <c r="M15766"/>
  <c r="M15765"/>
  <c r="M15764"/>
  <c r="M15763"/>
  <c r="M15762"/>
  <c r="M15761"/>
  <c r="M15760"/>
  <c r="M15759"/>
  <c r="M15758"/>
  <c r="M15757"/>
  <c r="M15756"/>
  <c r="M15755"/>
  <c r="M15754"/>
  <c r="M15753"/>
  <c r="M15752"/>
  <c r="M15751"/>
  <c r="M15750"/>
  <c r="M15749"/>
  <c r="M15748"/>
  <c r="M15747"/>
  <c r="M15746"/>
  <c r="M15745"/>
  <c r="M15744"/>
  <c r="M15743"/>
  <c r="M15742"/>
  <c r="M15741"/>
  <c r="M15740"/>
  <c r="M15739"/>
  <c r="M15738"/>
  <c r="M15737"/>
  <c r="M15736"/>
  <c r="M15735"/>
  <c r="M15734"/>
  <c r="M15733"/>
  <c r="L15733"/>
  <c r="M15694"/>
  <c r="M15693"/>
  <c r="M15692"/>
  <c r="M15691"/>
  <c r="M15690"/>
  <c r="M15689"/>
  <c r="M15688"/>
  <c r="M15687"/>
  <c r="M15686"/>
  <c r="M15685"/>
  <c r="M15684"/>
  <c r="M15683"/>
  <c r="M15682"/>
  <c r="M15681"/>
  <c r="M15680"/>
  <c r="M15679"/>
  <c r="M15678"/>
  <c r="M15677"/>
  <c r="M15676"/>
  <c r="M15675"/>
  <c r="M15674"/>
  <c r="M15673"/>
  <c r="M15672"/>
  <c r="M15671"/>
  <c r="M15670"/>
  <c r="M15669"/>
  <c r="M15668"/>
  <c r="M15667"/>
  <c r="M15666"/>
  <c r="M15665"/>
  <c r="M15664"/>
  <c r="M15663"/>
  <c r="M15662"/>
  <c r="M15661"/>
  <c r="M15660"/>
  <c r="M15659"/>
  <c r="M15658"/>
  <c r="M15657"/>
  <c r="M15656"/>
  <c r="L15656"/>
  <c r="M15012"/>
  <c r="M15011"/>
  <c r="M15010"/>
  <c r="M15009"/>
  <c r="M15008"/>
  <c r="M15007"/>
  <c r="M15006"/>
  <c r="M15005"/>
  <c r="M15004"/>
  <c r="M15003"/>
  <c r="M15002"/>
  <c r="M15001"/>
  <c r="M15000"/>
  <c r="M14999"/>
  <c r="M14998"/>
  <c r="M14997"/>
  <c r="M14996"/>
  <c r="M14995"/>
  <c r="M14994"/>
  <c r="M14993"/>
  <c r="M14992"/>
  <c r="M14991"/>
  <c r="M14990"/>
  <c r="M14989"/>
  <c r="M14988"/>
  <c r="M14987"/>
  <c r="M14986"/>
  <c r="M14985"/>
  <c r="M14984"/>
  <c r="M14983"/>
  <c r="M14982"/>
  <c r="M14981"/>
  <c r="M14980"/>
  <c r="M14979"/>
  <c r="M14978"/>
  <c r="M14977"/>
  <c r="M14976"/>
  <c r="M14975"/>
  <c r="M14974"/>
  <c r="M14973"/>
  <c r="M14972"/>
  <c r="M14971"/>
  <c r="M14970"/>
  <c r="M14969"/>
  <c r="M14968"/>
  <c r="M14967"/>
  <c r="M14966"/>
  <c r="L14966"/>
  <c r="M14964"/>
  <c r="M14963"/>
  <c r="M14962"/>
  <c r="M14961"/>
  <c r="M14960"/>
  <c r="M14959"/>
  <c r="M14958"/>
  <c r="M14957"/>
  <c r="M14956"/>
  <c r="M14955"/>
  <c r="M14954"/>
  <c r="M14953"/>
  <c r="M14952"/>
  <c r="M14951"/>
  <c r="M14950"/>
  <c r="M14949"/>
  <c r="M14948"/>
  <c r="M14947"/>
  <c r="M14946"/>
  <c r="M14945"/>
  <c r="M14944"/>
  <c r="M14943"/>
  <c r="M14942"/>
  <c r="M14941"/>
  <c r="M14940"/>
  <c r="M14939"/>
  <c r="M14938"/>
  <c r="M14937"/>
  <c r="M14936"/>
  <c r="M14935"/>
  <c r="M14934"/>
  <c r="M14933"/>
  <c r="M14932"/>
  <c r="M14931"/>
  <c r="M14930"/>
  <c r="M14929"/>
  <c r="M14928"/>
  <c r="M14927"/>
  <c r="M14926"/>
  <c r="M14925"/>
  <c r="M14924"/>
  <c r="M14923"/>
  <c r="M14922"/>
  <c r="M14921"/>
  <c r="M14920"/>
  <c r="M14919"/>
  <c r="M14918"/>
  <c r="M14917"/>
  <c r="M14916"/>
  <c r="M14915"/>
  <c r="M14914"/>
  <c r="M14913"/>
  <c r="M14912"/>
  <c r="M14911"/>
  <c r="M14910"/>
  <c r="M14909"/>
  <c r="M14908"/>
  <c r="M14907"/>
  <c r="M14906"/>
  <c r="M14905"/>
  <c r="L14905"/>
  <c r="M14903"/>
  <c r="M14902"/>
  <c r="M14901"/>
  <c r="M14900"/>
  <c r="M14899"/>
  <c r="M14898"/>
  <c r="M14897"/>
  <c r="M14896"/>
  <c r="M14895"/>
  <c r="M14894"/>
  <c r="M14893"/>
  <c r="M14892"/>
  <c r="M14891"/>
  <c r="M14890"/>
  <c r="L14890"/>
  <c r="M14888"/>
  <c r="M14887"/>
  <c r="M14886"/>
  <c r="M14885"/>
  <c r="M14884"/>
  <c r="M14883"/>
  <c r="M14882"/>
  <c r="M14881"/>
  <c r="M14880"/>
  <c r="M14879"/>
  <c r="M14878"/>
  <c r="M14877"/>
  <c r="M14876"/>
  <c r="M14875"/>
  <c r="M14874"/>
  <c r="M14873"/>
  <c r="M14872"/>
  <c r="M14871"/>
  <c r="M14870"/>
  <c r="M14869"/>
  <c r="M14868"/>
  <c r="M14867"/>
  <c r="M14866"/>
  <c r="M14865"/>
  <c r="M14864"/>
  <c r="M14863"/>
  <c r="M14862"/>
  <c r="M14861"/>
  <c r="M14860"/>
  <c r="M14859"/>
  <c r="M14858"/>
  <c r="M14857"/>
  <c r="M14856"/>
  <c r="M14855"/>
  <c r="M14854"/>
  <c r="M14853"/>
  <c r="M14852"/>
  <c r="M14851"/>
  <c r="M14850"/>
  <c r="M14849"/>
  <c r="M14848"/>
  <c r="M14847"/>
  <c r="M14846"/>
  <c r="M14845"/>
  <c r="M14844"/>
  <c r="M14843"/>
  <c r="M14842"/>
  <c r="M14841"/>
  <c r="M14840"/>
  <c r="M14839"/>
  <c r="M14838"/>
  <c r="M14837"/>
  <c r="M14836"/>
  <c r="M14835"/>
  <c r="M14834"/>
  <c r="M14833"/>
  <c r="M14832"/>
  <c r="M14831"/>
  <c r="M14830"/>
  <c r="M14829"/>
  <c r="M14828"/>
  <c r="M14827"/>
  <c r="M14826"/>
  <c r="M14825"/>
  <c r="M14824"/>
  <c r="M14823"/>
  <c r="M14822"/>
  <c r="M14821"/>
  <c r="M14820"/>
  <c r="M14819"/>
  <c r="M14818"/>
  <c r="M14817"/>
  <c r="M14816"/>
  <c r="M14815"/>
  <c r="M14814"/>
  <c r="M14813"/>
  <c r="M14812"/>
  <c r="M14811"/>
  <c r="M14810"/>
  <c r="M14809"/>
  <c r="M14808"/>
  <c r="M14807"/>
  <c r="M14806"/>
  <c r="M14805"/>
  <c r="M14804"/>
  <c r="M14803"/>
  <c r="M14802"/>
  <c r="M14801"/>
  <c r="M14800"/>
  <c r="M14799"/>
  <c r="M14798"/>
  <c r="M14797"/>
  <c r="M14796"/>
  <c r="M14795"/>
  <c r="M14794"/>
  <c r="M14793"/>
  <c r="M14792"/>
  <c r="M14791"/>
  <c r="M14790"/>
  <c r="M14789"/>
  <c r="M14788"/>
  <c r="M14787"/>
  <c r="M14786"/>
  <c r="M14785"/>
  <c r="M14784"/>
  <c r="M14783"/>
  <c r="M14782"/>
  <c r="M14781"/>
  <c r="M14780"/>
  <c r="M14779"/>
  <c r="M14778"/>
  <c r="M14777"/>
  <c r="M14776"/>
  <c r="M14775"/>
  <c r="M14774"/>
  <c r="M14773"/>
  <c r="M14772"/>
  <c r="M14771"/>
  <c r="M14770"/>
  <c r="M14769"/>
  <c r="M14768"/>
  <c r="M14767"/>
  <c r="M14766"/>
  <c r="M14765"/>
  <c r="M14764"/>
  <c r="M14763"/>
  <c r="L14763"/>
  <c r="M14761"/>
  <c r="M14760"/>
  <c r="M14759"/>
  <c r="M14758"/>
  <c r="M14757"/>
  <c r="M14756"/>
  <c r="M14755"/>
  <c r="M14754"/>
  <c r="M14753"/>
  <c r="M14752"/>
  <c r="M14751"/>
  <c r="M14750"/>
  <c r="M14749"/>
  <c r="L14749"/>
  <c r="M14747"/>
  <c r="M14746"/>
  <c r="M14745"/>
  <c r="M14744"/>
  <c r="M14743"/>
  <c r="M14742"/>
  <c r="M14741"/>
  <c r="M14740"/>
  <c r="M14739"/>
  <c r="M14738"/>
  <c r="M14737"/>
  <c r="M14736"/>
  <c r="M14735"/>
  <c r="M14734"/>
  <c r="M14733"/>
  <c r="M14732"/>
  <c r="M14731"/>
  <c r="M14730"/>
  <c r="M14729"/>
  <c r="M14728"/>
  <c r="M14727"/>
  <c r="M14726"/>
  <c r="M14725"/>
  <c r="M14724"/>
  <c r="M14723"/>
  <c r="M14722"/>
  <c r="M14721"/>
  <c r="M14720"/>
  <c r="M14719"/>
  <c r="M14718"/>
  <c r="M14717"/>
  <c r="M14716"/>
  <c r="M14715"/>
  <c r="M14714"/>
  <c r="M14713"/>
  <c r="M14712"/>
  <c r="M14711"/>
  <c r="M14710"/>
  <c r="M14709"/>
  <c r="M14708"/>
  <c r="M14707"/>
  <c r="M14706"/>
  <c r="M14705"/>
  <c r="M14704"/>
  <c r="M14703"/>
  <c r="M14702"/>
  <c r="M14701"/>
  <c r="M14700"/>
  <c r="M14699"/>
  <c r="M14698"/>
  <c r="M14697"/>
  <c r="M14696"/>
  <c r="M14695"/>
  <c r="M14694"/>
  <c r="M14693"/>
  <c r="M14692"/>
  <c r="M14691"/>
  <c r="M14690"/>
  <c r="M14689"/>
  <c r="M14688"/>
  <c r="M14687"/>
  <c r="M14686"/>
  <c r="M14685"/>
  <c r="M14684"/>
  <c r="M14683"/>
  <c r="M14682"/>
  <c r="M14681"/>
  <c r="M14680"/>
  <c r="M14679"/>
  <c r="M14678"/>
  <c r="M14677"/>
  <c r="M14676"/>
  <c r="M14675"/>
  <c r="M14674"/>
  <c r="M14673"/>
  <c r="M14672"/>
  <c r="M14671"/>
  <c r="M14670"/>
  <c r="M14669"/>
  <c r="M14668"/>
  <c r="M14667"/>
  <c r="M14666"/>
  <c r="M14665"/>
  <c r="L14665"/>
  <c r="M14663"/>
  <c r="M14662"/>
  <c r="M14661"/>
  <c r="M14660"/>
  <c r="M14659"/>
  <c r="M14658"/>
  <c r="M14657"/>
  <c r="M14656"/>
  <c r="M14655"/>
  <c r="M14654"/>
  <c r="M14653"/>
  <c r="M14652"/>
  <c r="M14651"/>
  <c r="M14650"/>
  <c r="M14649"/>
  <c r="M14648"/>
  <c r="M14647"/>
  <c r="M14646"/>
  <c r="M14645"/>
  <c r="M14644"/>
  <c r="M14643"/>
  <c r="M14642"/>
  <c r="M14641"/>
  <c r="M14640"/>
  <c r="M14639"/>
  <c r="M14638"/>
  <c r="M14637"/>
  <c r="M14636"/>
  <c r="M14635"/>
  <c r="M14634"/>
  <c r="M14633"/>
  <c r="M14632"/>
  <c r="M14631"/>
  <c r="M14630"/>
  <c r="M14629"/>
  <c r="M14628"/>
  <c r="M14627"/>
  <c r="M14626"/>
  <c r="M14625"/>
  <c r="M14624"/>
  <c r="M14623"/>
  <c r="M14622"/>
  <c r="M14621"/>
  <c r="M14620"/>
  <c r="M14619"/>
  <c r="M14618"/>
  <c r="M14617"/>
  <c r="M14616"/>
  <c r="M14615"/>
  <c r="M14614"/>
  <c r="M14613"/>
  <c r="L14613"/>
  <c r="M14611"/>
  <c r="M14610"/>
  <c r="M14609"/>
  <c r="M14608"/>
  <c r="M14607"/>
  <c r="M14606"/>
  <c r="M14605"/>
  <c r="M14604"/>
  <c r="M14603"/>
  <c r="M14602"/>
  <c r="M14601"/>
  <c r="M14600"/>
  <c r="M14599"/>
  <c r="M14598"/>
  <c r="M14597"/>
  <c r="M14596"/>
  <c r="M14595"/>
  <c r="M14594"/>
  <c r="M14593"/>
  <c r="M14592"/>
  <c r="M14591"/>
  <c r="M14590"/>
  <c r="M14589"/>
  <c r="M14588"/>
  <c r="M14587"/>
  <c r="M14586"/>
  <c r="M14585"/>
  <c r="M14584"/>
  <c r="M14583"/>
  <c r="M14582"/>
  <c r="M14581"/>
  <c r="M14580"/>
  <c r="M14579"/>
  <c r="M14578"/>
  <c r="M14577"/>
  <c r="M14576"/>
  <c r="M14575"/>
  <c r="M14574"/>
  <c r="M14573"/>
  <c r="M14572"/>
  <c r="M14571"/>
  <c r="M14570"/>
  <c r="M14569"/>
  <c r="M14568"/>
  <c r="M14567"/>
  <c r="M14566"/>
  <c r="M14565"/>
  <c r="M14564"/>
  <c r="M14563"/>
  <c r="M14562"/>
  <c r="M14561"/>
  <c r="M14560"/>
  <c r="M14559"/>
  <c r="M14558"/>
  <c r="M14557"/>
  <c r="M14556"/>
  <c r="M14555"/>
  <c r="M14554"/>
  <c r="M14553"/>
  <c r="M14552"/>
  <c r="M14551"/>
  <c r="M14550"/>
  <c r="M14549"/>
  <c r="M14548"/>
  <c r="M14547"/>
  <c r="L14547"/>
  <c r="M14545"/>
  <c r="M14544"/>
  <c r="M14543"/>
  <c r="M14542"/>
  <c r="M14541"/>
  <c r="M14540"/>
  <c r="M14539"/>
  <c r="M14538"/>
  <c r="M14537"/>
  <c r="M14536"/>
  <c r="M14535"/>
  <c r="M14534"/>
  <c r="M14533"/>
  <c r="M14532"/>
  <c r="M14531"/>
  <c r="M14530"/>
  <c r="M14529"/>
  <c r="M14528"/>
  <c r="M14527"/>
  <c r="M14526"/>
  <c r="M14525"/>
  <c r="M14524"/>
  <c r="M14523"/>
  <c r="M14522"/>
  <c r="M14521"/>
  <c r="M14520"/>
  <c r="M14519"/>
  <c r="M14518"/>
  <c r="M14517"/>
  <c r="M14516"/>
  <c r="M14515"/>
  <c r="M14514"/>
  <c r="M14513"/>
  <c r="M14512"/>
  <c r="M14511"/>
  <c r="M14510"/>
  <c r="M14509"/>
  <c r="M14508"/>
  <c r="M14507"/>
  <c r="M14506"/>
  <c r="M14505"/>
  <c r="M14504"/>
  <c r="M14503"/>
  <c r="M14502"/>
  <c r="M14501"/>
  <c r="M14500"/>
  <c r="M14499"/>
  <c r="M14498"/>
  <c r="M14497"/>
  <c r="M14496"/>
  <c r="M14495"/>
  <c r="M14494"/>
  <c r="M14493"/>
  <c r="M14492"/>
  <c r="M14491"/>
  <c r="M14490"/>
  <c r="M14489"/>
  <c r="M14488"/>
  <c r="M14487"/>
  <c r="M14486"/>
  <c r="M14485"/>
  <c r="M14484"/>
  <c r="M14483"/>
  <c r="M14482"/>
  <c r="M14481"/>
  <c r="M14480"/>
  <c r="M14479"/>
  <c r="M14478"/>
  <c r="M14477"/>
  <c r="M14476"/>
  <c r="M14475"/>
  <c r="M14474"/>
  <c r="M14473"/>
  <c r="M14472"/>
  <c r="M14471"/>
  <c r="M14470"/>
  <c r="M14469"/>
  <c r="M14468"/>
  <c r="M14467"/>
  <c r="M14466"/>
  <c r="M14465"/>
  <c r="M14464"/>
  <c r="M14463"/>
  <c r="M14462"/>
  <c r="M14461"/>
  <c r="M14460"/>
  <c r="M14459"/>
  <c r="M14458"/>
  <c r="M14457"/>
  <c r="M14456"/>
  <c r="M14455"/>
  <c r="M14454"/>
  <c r="M14453"/>
  <c r="M14452"/>
  <c r="M14451"/>
  <c r="M14450"/>
  <c r="M14449"/>
  <c r="M14448"/>
  <c r="M14447"/>
  <c r="M14446"/>
  <c r="M14445"/>
  <c r="M14444"/>
  <c r="M14443"/>
  <c r="M14442"/>
  <c r="M14441"/>
  <c r="M14440"/>
  <c r="M14439"/>
  <c r="M14438"/>
  <c r="M14437"/>
  <c r="M14436"/>
  <c r="M14435"/>
  <c r="M14434"/>
  <c r="M14433"/>
  <c r="M14432"/>
  <c r="L14432"/>
  <c r="M14430"/>
  <c r="M14429"/>
  <c r="M14428"/>
  <c r="M14427"/>
  <c r="M14426"/>
  <c r="M14425"/>
  <c r="M14424"/>
  <c r="M14423"/>
  <c r="M14422"/>
  <c r="M14421"/>
  <c r="M14420"/>
  <c r="M14419"/>
  <c r="M14418"/>
  <c r="M14417"/>
  <c r="L14417"/>
  <c r="M14415"/>
  <c r="M14414"/>
  <c r="M14413"/>
  <c r="M14412"/>
  <c r="M14411"/>
  <c r="M14410"/>
  <c r="M14409"/>
  <c r="M14408"/>
  <c r="M14407"/>
  <c r="M14406"/>
  <c r="M14405"/>
  <c r="M14404"/>
  <c r="M14403"/>
  <c r="M14402"/>
  <c r="M14401"/>
  <c r="M14400"/>
  <c r="M14399"/>
  <c r="M14398"/>
  <c r="M14397"/>
  <c r="M14396"/>
  <c r="M14395"/>
  <c r="M14394"/>
  <c r="M14393"/>
  <c r="M14392"/>
  <c r="M14391"/>
  <c r="M14390"/>
  <c r="M14389"/>
  <c r="M14388"/>
  <c r="M14387"/>
  <c r="M14386"/>
  <c r="M14385"/>
  <c r="M14384"/>
  <c r="M14383"/>
  <c r="M14382"/>
  <c r="M14381"/>
  <c r="M14380"/>
  <c r="M14379"/>
  <c r="M14378"/>
  <c r="M14377"/>
  <c r="M14376"/>
  <c r="M14375"/>
  <c r="M14374"/>
  <c r="M14373"/>
  <c r="M14372"/>
  <c r="M14371"/>
  <c r="M14370"/>
  <c r="M14369"/>
  <c r="M14368"/>
  <c r="M14367"/>
  <c r="M14366"/>
  <c r="M14365"/>
  <c r="M14364"/>
  <c r="M14363"/>
  <c r="M14362"/>
  <c r="M14361"/>
  <c r="M14360"/>
  <c r="M14359"/>
  <c r="M14358"/>
  <c r="M14357"/>
  <c r="M14356"/>
  <c r="M14355"/>
  <c r="M14354"/>
  <c r="M14353"/>
  <c r="M14352"/>
  <c r="M14351"/>
  <c r="M14350"/>
  <c r="M14349"/>
  <c r="M14348"/>
  <c r="M14347"/>
  <c r="M14346"/>
  <c r="M14345"/>
  <c r="M14344"/>
  <c r="L14344"/>
  <c r="M13909"/>
  <c r="M13908"/>
  <c r="M13907"/>
  <c r="M13906"/>
  <c r="M13905"/>
  <c r="M13904"/>
  <c r="M13903"/>
  <c r="M13902"/>
  <c r="M13901"/>
  <c r="M13900"/>
  <c r="M13899"/>
  <c r="M13898"/>
  <c r="M13897"/>
  <c r="M13896"/>
  <c r="M13895"/>
  <c r="M13894"/>
  <c r="M13893"/>
  <c r="M13892"/>
  <c r="M13891"/>
  <c r="M13890"/>
  <c r="M13889"/>
  <c r="M13888"/>
  <c r="M13887"/>
  <c r="M13886"/>
  <c r="M13885"/>
  <c r="M13884"/>
  <c r="M13883"/>
  <c r="M13882"/>
  <c r="M13881"/>
  <c r="M13880"/>
  <c r="M13879"/>
  <c r="M13878"/>
  <c r="M13877"/>
  <c r="M13876"/>
  <c r="M13875"/>
  <c r="M13874"/>
  <c r="M13873"/>
  <c r="M13872"/>
  <c r="M13871"/>
  <c r="M13870"/>
  <c r="M13869"/>
  <c r="M13868"/>
  <c r="M13867"/>
  <c r="M13866"/>
  <c r="M13865"/>
  <c r="M13864"/>
  <c r="M13863"/>
  <c r="M13862"/>
  <c r="M13861"/>
  <c r="M13860"/>
  <c r="M13859"/>
  <c r="M13858"/>
  <c r="M13857"/>
  <c r="M13856"/>
  <c r="M13855"/>
  <c r="M13854"/>
  <c r="M13853"/>
  <c r="M13852"/>
  <c r="M13851"/>
  <c r="M13850"/>
  <c r="M13849"/>
  <c r="M13848"/>
  <c r="M13847"/>
  <c r="M13846"/>
  <c r="M13845"/>
  <c r="M13844"/>
  <c r="M13843"/>
  <c r="M13842"/>
  <c r="M13841"/>
  <c r="M13840"/>
  <c r="M13839"/>
  <c r="M13838"/>
  <c r="M13837"/>
  <c r="M13836"/>
  <c r="M13835"/>
  <c r="M13834"/>
  <c r="M13833"/>
  <c r="M13832"/>
  <c r="M13831"/>
  <c r="M13830"/>
  <c r="M13829"/>
  <c r="M13828"/>
  <c r="M13827"/>
  <c r="M13826"/>
  <c r="M13825"/>
  <c r="M13824"/>
  <c r="M13823"/>
  <c r="M13822"/>
  <c r="M13821"/>
  <c r="M13820"/>
  <c r="M13819"/>
  <c r="M13818"/>
  <c r="M13817"/>
  <c r="M13816"/>
  <c r="M13815"/>
  <c r="M13814"/>
  <c r="M13813"/>
  <c r="M13812"/>
  <c r="M13811"/>
  <c r="M13810"/>
  <c r="M13809"/>
  <c r="M13808"/>
  <c r="M13807"/>
  <c r="M13806"/>
  <c r="M13805"/>
  <c r="M13804"/>
  <c r="M13803"/>
  <c r="M13802"/>
  <c r="M13801"/>
  <c r="M13800"/>
  <c r="M13799"/>
  <c r="M13798"/>
  <c r="M13797"/>
  <c r="M13796"/>
  <c r="M13795"/>
  <c r="M13794"/>
  <c r="M13793"/>
  <c r="M13792"/>
  <c r="M13791"/>
  <c r="M13790"/>
  <c r="M13789"/>
  <c r="M13788"/>
  <c r="M13787"/>
  <c r="M13786"/>
  <c r="M13785"/>
  <c r="M13784"/>
  <c r="M13783"/>
  <c r="M13782"/>
  <c r="M13781"/>
  <c r="M13780"/>
  <c r="M13779"/>
  <c r="M13778"/>
  <c r="M13777"/>
  <c r="M13776"/>
  <c r="M13775"/>
  <c r="M13774"/>
  <c r="M13773"/>
  <c r="M13772"/>
  <c r="M13771"/>
  <c r="M13770"/>
  <c r="M13769"/>
  <c r="M13768"/>
  <c r="M13767"/>
  <c r="M13766"/>
  <c r="M13765"/>
  <c r="M13764"/>
  <c r="M13763"/>
  <c r="M13762"/>
  <c r="M13761"/>
  <c r="M13760"/>
  <c r="M13759"/>
  <c r="M13758"/>
  <c r="M13757"/>
  <c r="M13756"/>
  <c r="M13755"/>
  <c r="M13754"/>
  <c r="M13753"/>
  <c r="L13753"/>
  <c r="M13557"/>
  <c r="M13556"/>
  <c r="M13555"/>
  <c r="M13554"/>
  <c r="M13553"/>
  <c r="M13552"/>
  <c r="M13551"/>
  <c r="M13550"/>
  <c r="M13549"/>
  <c r="M13548"/>
  <c r="M13547"/>
  <c r="M13546"/>
  <c r="M13545"/>
  <c r="M13544"/>
  <c r="M13543"/>
  <c r="M13542"/>
  <c r="M13541"/>
  <c r="M13540"/>
  <c r="M13539"/>
  <c r="M13538"/>
  <c r="M13537"/>
  <c r="M13536"/>
  <c r="M13535"/>
  <c r="M13534"/>
  <c r="M13533"/>
  <c r="M13532"/>
  <c r="M13531"/>
  <c r="M13530"/>
  <c r="M13529"/>
  <c r="M13528"/>
  <c r="M13527"/>
  <c r="M13526"/>
  <c r="M13525"/>
  <c r="M13524"/>
  <c r="M13523"/>
  <c r="M13522"/>
  <c r="M13521"/>
  <c r="M13520"/>
  <c r="M13519"/>
  <c r="M13518"/>
  <c r="M13517"/>
  <c r="M13516"/>
  <c r="M13515"/>
  <c r="M13514"/>
  <c r="M13513"/>
  <c r="M13512"/>
  <c r="M13511"/>
  <c r="M13510"/>
  <c r="M13509"/>
  <c r="M13508"/>
  <c r="M13507"/>
  <c r="M13506"/>
  <c r="M13505"/>
  <c r="M13504"/>
  <c r="M13503"/>
  <c r="L13503"/>
  <c r="M8917"/>
  <c r="M8916"/>
  <c r="M8915"/>
  <c r="M8914"/>
  <c r="M8913"/>
  <c r="M8912"/>
  <c r="M8911"/>
  <c r="M8910"/>
  <c r="M8909"/>
  <c r="M8908"/>
  <c r="M8907"/>
  <c r="M8906"/>
  <c r="M8905"/>
  <c r="M8904"/>
  <c r="M8903"/>
  <c r="M8902"/>
  <c r="M8901"/>
  <c r="M8900"/>
  <c r="M8899"/>
  <c r="M8898"/>
  <c r="M8897"/>
  <c r="M8896"/>
  <c r="M8895"/>
  <c r="M8894"/>
  <c r="M8893"/>
  <c r="M8892"/>
  <c r="M8891"/>
  <c r="M8890"/>
  <c r="M8889"/>
  <c r="M8888"/>
  <c r="M8887"/>
  <c r="M8886"/>
  <c r="M8885"/>
  <c r="M8884"/>
  <c r="M8883"/>
  <c r="M8882"/>
  <c r="M8881"/>
  <c r="M8880"/>
  <c r="M8879"/>
  <c r="M8878"/>
  <c r="M8877"/>
  <c r="M8876"/>
  <c r="M8875"/>
  <c r="M8874"/>
  <c r="M8873"/>
  <c r="M8872"/>
  <c r="M8871"/>
  <c r="M8870"/>
  <c r="M8869"/>
  <c r="M8868"/>
  <c r="M8867"/>
  <c r="M8866"/>
  <c r="M8865"/>
  <c r="M8864"/>
  <c r="M8863"/>
  <c r="M8862"/>
  <c r="M8861"/>
  <c r="M8860"/>
  <c r="M8859"/>
  <c r="M8858"/>
  <c r="M8857"/>
  <c r="M8856"/>
  <c r="M8855"/>
  <c r="M8854"/>
  <c r="M8853"/>
  <c r="M8852"/>
  <c r="M8851"/>
  <c r="M8850"/>
  <c r="M8849"/>
  <c r="M8848"/>
  <c r="M8847"/>
  <c r="M8846"/>
  <c r="M8845"/>
  <c r="M8844"/>
  <c r="M8843"/>
  <c r="M8842"/>
  <c r="M8841"/>
  <c r="M8840"/>
  <c r="M8839"/>
  <c r="M8838"/>
  <c r="M8837"/>
  <c r="M8836"/>
  <c r="M8835"/>
  <c r="M8834"/>
  <c r="M8833"/>
  <c r="M8832"/>
  <c r="M8831"/>
  <c r="M8830"/>
  <c r="M8829"/>
  <c r="M8828"/>
  <c r="M8827"/>
  <c r="M8826"/>
  <c r="M8825"/>
  <c r="M8824"/>
  <c r="M8823"/>
  <c r="M8822"/>
  <c r="M8821"/>
  <c r="M8820"/>
  <c r="M8819"/>
  <c r="M8818"/>
  <c r="M8817"/>
  <c r="M8816"/>
  <c r="M8815"/>
  <c r="M8814"/>
  <c r="M8813"/>
  <c r="M8812"/>
  <c r="M8811"/>
  <c r="M8810"/>
  <c r="M8809"/>
  <c r="M8808"/>
  <c r="M8807"/>
  <c r="M8806"/>
  <c r="M8805"/>
  <c r="M8804"/>
  <c r="M8803"/>
  <c r="M8802"/>
  <c r="M8801"/>
  <c r="M8800"/>
  <c r="M8799"/>
  <c r="M8798"/>
  <c r="M8797"/>
  <c r="M8796"/>
  <c r="M8795"/>
  <c r="M8794"/>
  <c r="M8793"/>
  <c r="M8792"/>
  <c r="M8791"/>
  <c r="M8790"/>
  <c r="M8789"/>
  <c r="M8788"/>
  <c r="M8787"/>
  <c r="M8786"/>
  <c r="M8785"/>
  <c r="M8784"/>
  <c r="M8783"/>
  <c r="M8782"/>
  <c r="M8781"/>
  <c r="M8780"/>
  <c r="M8779"/>
  <c r="M8778"/>
  <c r="M8777"/>
  <c r="M8776"/>
  <c r="M8775"/>
  <c r="M8774"/>
  <c r="M8773"/>
  <c r="M8772"/>
  <c r="M8771"/>
  <c r="M8770"/>
  <c r="M8769"/>
  <c r="M8768"/>
  <c r="M8767"/>
  <c r="M8766"/>
  <c r="M8765"/>
  <c r="M8764"/>
  <c r="M8763"/>
  <c r="M8762"/>
  <c r="M8761"/>
  <c r="M8760"/>
  <c r="M8759"/>
  <c r="M8758"/>
  <c r="M8757"/>
  <c r="M8756"/>
  <c r="M8755"/>
  <c r="M8754"/>
  <c r="M8753"/>
  <c r="M8752"/>
  <c r="M8751"/>
  <c r="M8750"/>
  <c r="M8749"/>
  <c r="M8748"/>
  <c r="M8747"/>
  <c r="M8746"/>
  <c r="L8746"/>
  <c r="M8723"/>
  <c r="M8722"/>
  <c r="M8721"/>
  <c r="M8720"/>
  <c r="M8719"/>
  <c r="M8718"/>
  <c r="M8717"/>
  <c r="M8716"/>
  <c r="M8715"/>
  <c r="M8714"/>
  <c r="M8713"/>
  <c r="M8712"/>
  <c r="M8711"/>
  <c r="M8710"/>
  <c r="M8709"/>
  <c r="M8708"/>
  <c r="M8707"/>
  <c r="M8706"/>
  <c r="M8705"/>
  <c r="M8704"/>
  <c r="M8703"/>
  <c r="M8702"/>
  <c r="M8701"/>
  <c r="M8700"/>
  <c r="M8699"/>
  <c r="M8698"/>
  <c r="M8697"/>
  <c r="M8696"/>
  <c r="M8695"/>
  <c r="M8694"/>
  <c r="M8693"/>
  <c r="M8692"/>
  <c r="M8691"/>
  <c r="M8690"/>
  <c r="M8689"/>
  <c r="M8688"/>
  <c r="M8687"/>
  <c r="M8686"/>
  <c r="M8685"/>
  <c r="M8684"/>
  <c r="M8683"/>
  <c r="M8682"/>
  <c r="M8681"/>
  <c r="M8680"/>
  <c r="M8679"/>
  <c r="M8678"/>
  <c r="M8677"/>
  <c r="M8676"/>
  <c r="M8675"/>
  <c r="M8674"/>
  <c r="M8673"/>
  <c r="M8672"/>
  <c r="M8671"/>
  <c r="M8670"/>
  <c r="M8669"/>
  <c r="M8668"/>
  <c r="M8667"/>
  <c r="M8666"/>
  <c r="M8665"/>
  <c r="M8664"/>
  <c r="M8663"/>
  <c r="M8662"/>
  <c r="M8661"/>
  <c r="M8660"/>
  <c r="M8659"/>
  <c r="M8658"/>
  <c r="M8657"/>
  <c r="M8656"/>
  <c r="M8655"/>
  <c r="M8654"/>
  <c r="M8653"/>
  <c r="M8652"/>
  <c r="M8651"/>
  <c r="M8650"/>
  <c r="M8649"/>
  <c r="M8648"/>
  <c r="M8647"/>
  <c r="M8646"/>
  <c r="M8645"/>
  <c r="M8644"/>
  <c r="M8643"/>
  <c r="M8642"/>
  <c r="M8641"/>
  <c r="M8640"/>
  <c r="M8639"/>
  <c r="M8638"/>
  <c r="M8637"/>
  <c r="M8636"/>
  <c r="M8635"/>
  <c r="M8634"/>
  <c r="M8633"/>
  <c r="M8632"/>
  <c r="M8631"/>
  <c r="M8630"/>
  <c r="M8629"/>
  <c r="M8628"/>
  <c r="M8627"/>
  <c r="M8626"/>
  <c r="M8625"/>
  <c r="M8624"/>
  <c r="M8623"/>
  <c r="M8622"/>
  <c r="M8621"/>
  <c r="M8620"/>
  <c r="M8619"/>
  <c r="M8618"/>
  <c r="M8617"/>
  <c r="M8616"/>
  <c r="M8615"/>
  <c r="M8614"/>
  <c r="M8613"/>
  <c r="M8612"/>
  <c r="M8611"/>
  <c r="M8610"/>
  <c r="M8609"/>
  <c r="M8608"/>
  <c r="M8607"/>
  <c r="M8606"/>
  <c r="M8605"/>
  <c r="M8604"/>
  <c r="M8603"/>
  <c r="M8602"/>
  <c r="M8601"/>
  <c r="M8600"/>
  <c r="M8599"/>
  <c r="M8598"/>
  <c r="M8597"/>
  <c r="M8596"/>
  <c r="M8595"/>
  <c r="M8594"/>
  <c r="M8593"/>
  <c r="M8592"/>
  <c r="M8591"/>
  <c r="M8590"/>
  <c r="M8589"/>
  <c r="M8588"/>
  <c r="M8587"/>
  <c r="M8586"/>
  <c r="M8585"/>
  <c r="M8584"/>
  <c r="M8583"/>
  <c r="M8582"/>
  <c r="M8581"/>
  <c r="M8580"/>
  <c r="M8579"/>
  <c r="M8578"/>
  <c r="M8577"/>
  <c r="M8576"/>
  <c r="M8575"/>
  <c r="M8574"/>
  <c r="M8573"/>
  <c r="M8572"/>
  <c r="M8571"/>
  <c r="M8570"/>
  <c r="M8569"/>
  <c r="M8568"/>
  <c r="M8567"/>
  <c r="M8566"/>
  <c r="M8565"/>
  <c r="M8564"/>
  <c r="L8564"/>
  <c r="M8541"/>
  <c r="M8540"/>
  <c r="M8539"/>
  <c r="M8538"/>
  <c r="M8537"/>
  <c r="M8536"/>
  <c r="M8535"/>
  <c r="M8534"/>
  <c r="M8533"/>
  <c r="M8532"/>
  <c r="M8531"/>
  <c r="M8530"/>
  <c r="M8529"/>
  <c r="M8528"/>
  <c r="M8527"/>
  <c r="M8526"/>
  <c r="M8525"/>
  <c r="M8524"/>
  <c r="M8523"/>
  <c r="M8522"/>
  <c r="M8521"/>
  <c r="M8520"/>
  <c r="M8519"/>
  <c r="M8518"/>
  <c r="M8517"/>
  <c r="M8516"/>
  <c r="M8515"/>
  <c r="M8514"/>
  <c r="M8513"/>
  <c r="M8512"/>
  <c r="M8511"/>
  <c r="M8510"/>
  <c r="M8509"/>
  <c r="M8508"/>
  <c r="M8507"/>
  <c r="M8506"/>
  <c r="M8505"/>
  <c r="M8504"/>
  <c r="M8503"/>
  <c r="M8502"/>
  <c r="M8501"/>
  <c r="M8500"/>
  <c r="M8499"/>
  <c r="M8498"/>
  <c r="M8497"/>
  <c r="M8496"/>
  <c r="M8495"/>
  <c r="M8494"/>
  <c r="M8493"/>
  <c r="M8492"/>
  <c r="M8491"/>
  <c r="M8490"/>
  <c r="M8489"/>
  <c r="M8488"/>
  <c r="M8487"/>
  <c r="M8486"/>
  <c r="M8485"/>
  <c r="M8484"/>
  <c r="M8483"/>
  <c r="M8482"/>
  <c r="M8481"/>
  <c r="M8480"/>
  <c r="M8479"/>
  <c r="M8478"/>
  <c r="M8477"/>
  <c r="M8476"/>
  <c r="M8475"/>
  <c r="M8474"/>
  <c r="M8473"/>
  <c r="M8472"/>
  <c r="M8471"/>
  <c r="M8470"/>
  <c r="M8469"/>
  <c r="M8468"/>
  <c r="M8467"/>
  <c r="M8466"/>
  <c r="M8465"/>
  <c r="M8464"/>
  <c r="M8463"/>
  <c r="M8462"/>
  <c r="M8461"/>
  <c r="M8460"/>
  <c r="M8459"/>
  <c r="M8458"/>
  <c r="M8457"/>
  <c r="M8456"/>
  <c r="M8455"/>
  <c r="M8454"/>
  <c r="M8453"/>
  <c r="M8452"/>
  <c r="M8451"/>
  <c r="M8450"/>
  <c r="M8449"/>
  <c r="M8448"/>
  <c r="M8447"/>
  <c r="M8446"/>
  <c r="M8445"/>
  <c r="M8444"/>
  <c r="M8443"/>
  <c r="M8442"/>
  <c r="M8441"/>
  <c r="M8440"/>
  <c r="M8439"/>
  <c r="M8438"/>
  <c r="M8437"/>
  <c r="M8436"/>
  <c r="M8435"/>
  <c r="M8434"/>
  <c r="M8433"/>
  <c r="M8432"/>
  <c r="M8431"/>
  <c r="M8430"/>
  <c r="M8429"/>
  <c r="M8428"/>
  <c r="M8427"/>
  <c r="M8426"/>
  <c r="M8425"/>
  <c r="M8424"/>
  <c r="M8423"/>
  <c r="M8422"/>
  <c r="M8421"/>
  <c r="M8420"/>
  <c r="M8419"/>
  <c r="M8418"/>
  <c r="M8417"/>
  <c r="M8416"/>
  <c r="M8415"/>
  <c r="M8414"/>
  <c r="M8413"/>
  <c r="M8412"/>
  <c r="M8411"/>
  <c r="M8410"/>
  <c r="M8409"/>
  <c r="M8408"/>
  <c r="L8408"/>
  <c r="M8406"/>
  <c r="M8405"/>
  <c r="M8404"/>
  <c r="M8403"/>
  <c r="M8402"/>
  <c r="M8401"/>
  <c r="M8400"/>
  <c r="M8399"/>
  <c r="M8398"/>
  <c r="M8397"/>
  <c r="M8396"/>
  <c r="M8395"/>
  <c r="M8394"/>
  <c r="M8393"/>
  <c r="M8392"/>
  <c r="M8391"/>
  <c r="M8390"/>
  <c r="M8389"/>
  <c r="M8388"/>
  <c r="M8387"/>
  <c r="M8386"/>
  <c r="M8385"/>
  <c r="M8384"/>
  <c r="M8383"/>
  <c r="M8382"/>
  <c r="M8381"/>
  <c r="M8380"/>
  <c r="M8379"/>
  <c r="M8378"/>
  <c r="M8377"/>
  <c r="M8376"/>
  <c r="M8375"/>
  <c r="M8374"/>
  <c r="M8373"/>
  <c r="M8372"/>
  <c r="M8371"/>
  <c r="M8370"/>
  <c r="M8369"/>
  <c r="M8368"/>
  <c r="M8367"/>
  <c r="M8366"/>
  <c r="M8365"/>
  <c r="M8364"/>
  <c r="M8363"/>
  <c r="M8362"/>
  <c r="M8361"/>
  <c r="M8360"/>
  <c r="M8359"/>
  <c r="M8358"/>
  <c r="M8357"/>
  <c r="M8356"/>
  <c r="M8355"/>
  <c r="M8354"/>
  <c r="M8353"/>
  <c r="M8352"/>
  <c r="M8351"/>
  <c r="M8350"/>
  <c r="M8349"/>
  <c r="M8348"/>
  <c r="M8347"/>
  <c r="M8346"/>
  <c r="M8345"/>
  <c r="M8344"/>
  <c r="M8343"/>
  <c r="M8342"/>
  <c r="M8341"/>
  <c r="M8340"/>
  <c r="M8339"/>
  <c r="M8338"/>
  <c r="M8337"/>
  <c r="M8336"/>
  <c r="M8335"/>
  <c r="M8334"/>
  <c r="M8333"/>
  <c r="M8332"/>
  <c r="M8331"/>
  <c r="M8330"/>
  <c r="M8329"/>
  <c r="M8328"/>
  <c r="M8327"/>
  <c r="M8326"/>
  <c r="M8325"/>
  <c r="L8325"/>
  <c r="M8243"/>
  <c r="M8242"/>
  <c r="M8241"/>
  <c r="M8240"/>
  <c r="M8239"/>
  <c r="M8238"/>
  <c r="M8237"/>
  <c r="M8236"/>
  <c r="M8235"/>
  <c r="M8234"/>
  <c r="M8233"/>
  <c r="M8232"/>
  <c r="M8231"/>
  <c r="M8230"/>
  <c r="M8229"/>
  <c r="M8228"/>
  <c r="M8227"/>
  <c r="M8226"/>
  <c r="M8225"/>
  <c r="M8224"/>
  <c r="M8223"/>
  <c r="M8222"/>
  <c r="M8221"/>
  <c r="M8220"/>
  <c r="M8219"/>
  <c r="M8218"/>
  <c r="M8217"/>
  <c r="M8216"/>
  <c r="M8215"/>
  <c r="M8214"/>
  <c r="M8213"/>
  <c r="M8212"/>
  <c r="M8211"/>
  <c r="M8210"/>
  <c r="M8209"/>
  <c r="M8208"/>
  <c r="M8207"/>
  <c r="M8206"/>
  <c r="M8205"/>
  <c r="M8204"/>
  <c r="M8203"/>
  <c r="M8202"/>
  <c r="M8201"/>
  <c r="M8200"/>
  <c r="M8199"/>
  <c r="M8198"/>
  <c r="M8197"/>
  <c r="M8196"/>
  <c r="M8195"/>
  <c r="M8194"/>
  <c r="M8193"/>
  <c r="M8192"/>
  <c r="M8191"/>
  <c r="M8190"/>
  <c r="M8189"/>
  <c r="M8188"/>
  <c r="M8187"/>
  <c r="M8186"/>
  <c r="M8185"/>
  <c r="M8184"/>
  <c r="M8183"/>
  <c r="M8182"/>
  <c r="M8181"/>
  <c r="M8180"/>
  <c r="M8179"/>
  <c r="M8178"/>
  <c r="M8177"/>
  <c r="M8176"/>
  <c r="M8175"/>
  <c r="M8174"/>
  <c r="M8173"/>
  <c r="M8172"/>
  <c r="M8171"/>
  <c r="M8170"/>
  <c r="M8169"/>
  <c r="M8168"/>
  <c r="M8167"/>
  <c r="M8166"/>
  <c r="M8165"/>
  <c r="M8164"/>
  <c r="M8163"/>
  <c r="M8162"/>
  <c r="M8161"/>
  <c r="M8160"/>
  <c r="L8160"/>
  <c r="M8088"/>
  <c r="M8087"/>
  <c r="M8086"/>
  <c r="M8085"/>
  <c r="M8084"/>
  <c r="M8083"/>
  <c r="M8082"/>
  <c r="M8081"/>
  <c r="M8080"/>
  <c r="M8079"/>
  <c r="M8078"/>
  <c r="M8077"/>
  <c r="M8076"/>
  <c r="M8075"/>
  <c r="M8074"/>
  <c r="M8073"/>
  <c r="M8072"/>
  <c r="M8071"/>
  <c r="M8070"/>
  <c r="M8069"/>
  <c r="M8068"/>
  <c r="M8067"/>
  <c r="M8066"/>
  <c r="M8065"/>
  <c r="L8065"/>
  <c r="M7904"/>
  <c r="M7903"/>
  <c r="M7902"/>
  <c r="M7901"/>
  <c r="M7900"/>
  <c r="M7899"/>
  <c r="M7898"/>
  <c r="M7897"/>
  <c r="M7896"/>
  <c r="M7895"/>
  <c r="M7894"/>
  <c r="M7893"/>
  <c r="M7892"/>
  <c r="M7891"/>
  <c r="M7890"/>
  <c r="M7889"/>
  <c r="M7888"/>
  <c r="M7887"/>
  <c r="M7886"/>
  <c r="M7885"/>
  <c r="M7884"/>
  <c r="M7883"/>
  <c r="M7882"/>
  <c r="M7881"/>
  <c r="M7880"/>
  <c r="M7879"/>
  <c r="M7878"/>
  <c r="M7877"/>
  <c r="M7876"/>
  <c r="M7875"/>
  <c r="M7874"/>
  <c r="M7873"/>
  <c r="M7872"/>
  <c r="M7871"/>
  <c r="M7870"/>
  <c r="L7870"/>
  <c r="M7835"/>
  <c r="M7834"/>
  <c r="M7833"/>
  <c r="M7832"/>
  <c r="M7831"/>
  <c r="M7830"/>
  <c r="M7829"/>
  <c r="M7828"/>
  <c r="M7827"/>
  <c r="M7826"/>
  <c r="M7825"/>
  <c r="M7824"/>
  <c r="M7823"/>
  <c r="M7822"/>
  <c r="M7821"/>
  <c r="M7820"/>
  <c r="M7819"/>
  <c r="M7818"/>
  <c r="M7817"/>
  <c r="M7816"/>
  <c r="M7815"/>
  <c r="M7814"/>
  <c r="M7813"/>
  <c r="M7812"/>
  <c r="M7811"/>
  <c r="M7810"/>
  <c r="M7809"/>
  <c r="M7808"/>
  <c r="M7807"/>
  <c r="M7806"/>
  <c r="M7805"/>
  <c r="M7804"/>
  <c r="M7803"/>
  <c r="L7803"/>
  <c r="M7700"/>
  <c r="M7699"/>
  <c r="M7698"/>
  <c r="M7697"/>
  <c r="M7696"/>
  <c r="M7695"/>
  <c r="M7694"/>
  <c r="M7693"/>
  <c r="M7692"/>
  <c r="M7691"/>
  <c r="M7690"/>
  <c r="M7689"/>
  <c r="M7688"/>
  <c r="M7687"/>
  <c r="M7686"/>
  <c r="M7685"/>
  <c r="M7684"/>
  <c r="M7683"/>
  <c r="M7682"/>
  <c r="M7681"/>
  <c r="M7680"/>
  <c r="M7679"/>
  <c r="M7678"/>
  <c r="M7677"/>
  <c r="M7676"/>
  <c r="M7675"/>
  <c r="M7674"/>
  <c r="M7673"/>
  <c r="M7672"/>
  <c r="M7671"/>
  <c r="M7670"/>
  <c r="M7669"/>
  <c r="M7668"/>
  <c r="M7667"/>
  <c r="M7666"/>
  <c r="M7665"/>
  <c r="M7664"/>
  <c r="M7663"/>
  <c r="M7662"/>
  <c r="M7661"/>
  <c r="M7660"/>
  <c r="M7659"/>
  <c r="M7658"/>
  <c r="M7657"/>
  <c r="M7656"/>
  <c r="M7655"/>
  <c r="M7654"/>
  <c r="M7653"/>
  <c r="M7652"/>
  <c r="M7651"/>
  <c r="M7650"/>
  <c r="M7649"/>
  <c r="M7648"/>
  <c r="M7647"/>
  <c r="M7646"/>
  <c r="M7645"/>
  <c r="M7644"/>
  <c r="M7643"/>
  <c r="M7642"/>
  <c r="M7641"/>
  <c r="M7640"/>
  <c r="M7639"/>
  <c r="M7638"/>
  <c r="M7637"/>
  <c r="M7636"/>
  <c r="M7635"/>
  <c r="M7634"/>
  <c r="M7633"/>
  <c r="M7632"/>
  <c r="L7632"/>
  <c r="M7563"/>
  <c r="M7562"/>
  <c r="M7561"/>
  <c r="M7560"/>
  <c r="M7559"/>
  <c r="M7558"/>
  <c r="M7557"/>
  <c r="M7556"/>
  <c r="M7555"/>
  <c r="M7554"/>
  <c r="M7553"/>
  <c r="M7552"/>
  <c r="M7551"/>
  <c r="M7550"/>
  <c r="M7549"/>
  <c r="M7548"/>
  <c r="M7547"/>
  <c r="M7546"/>
  <c r="M7545"/>
  <c r="M7544"/>
  <c r="M7543"/>
  <c r="M7542"/>
  <c r="M7541"/>
  <c r="M7540"/>
  <c r="M7539"/>
  <c r="M7538"/>
  <c r="M7537"/>
  <c r="M7536"/>
  <c r="M7535"/>
  <c r="M7534"/>
  <c r="M7533"/>
  <c r="M7532"/>
  <c r="M7531"/>
  <c r="M7530"/>
  <c r="M7529"/>
  <c r="M7528"/>
  <c r="M7527"/>
  <c r="M7526"/>
  <c r="M7525"/>
  <c r="M7524"/>
  <c r="M7523"/>
  <c r="M7522"/>
  <c r="M7521"/>
  <c r="M7520"/>
  <c r="M7519"/>
  <c r="M7518"/>
  <c r="M7517"/>
  <c r="M7516"/>
  <c r="M7515"/>
  <c r="M7514"/>
  <c r="M7513"/>
  <c r="M7512"/>
  <c r="M7511"/>
  <c r="M7510"/>
  <c r="M7509"/>
  <c r="M7508"/>
  <c r="M7507"/>
  <c r="M7506"/>
  <c r="M7505"/>
  <c r="M7504"/>
  <c r="M7503"/>
  <c r="M7502"/>
  <c r="M7501"/>
  <c r="M7500"/>
  <c r="M7499"/>
  <c r="M7498"/>
  <c r="M7497"/>
  <c r="L7497"/>
  <c r="M7412"/>
  <c r="M7411"/>
  <c r="M7410"/>
  <c r="M7409"/>
  <c r="M7408"/>
  <c r="M7407"/>
  <c r="M7406"/>
  <c r="M7405"/>
  <c r="M7404"/>
  <c r="M7403"/>
  <c r="M7402"/>
  <c r="M7401"/>
  <c r="M7400"/>
  <c r="M7399"/>
  <c r="M7398"/>
  <c r="M7397"/>
  <c r="M7396"/>
  <c r="M7395"/>
  <c r="M7394"/>
  <c r="M7393"/>
  <c r="M7392"/>
  <c r="M7391"/>
  <c r="M7390"/>
  <c r="M7389"/>
  <c r="M7388"/>
  <c r="M7387"/>
  <c r="M7386"/>
  <c r="M7385"/>
  <c r="M7384"/>
  <c r="M7383"/>
  <c r="L7383"/>
  <c r="M7069"/>
  <c r="M7068"/>
  <c r="M7067"/>
  <c r="M7066"/>
  <c r="M7065"/>
  <c r="M7064"/>
  <c r="M7063"/>
  <c r="M7062"/>
  <c r="M7061"/>
  <c r="M7060"/>
  <c r="M7059"/>
  <c r="M7058"/>
  <c r="M7057"/>
  <c r="M7056"/>
  <c r="M7055"/>
  <c r="M7054"/>
  <c r="M7053"/>
  <c r="M7052"/>
  <c r="M7051"/>
  <c r="M7050"/>
  <c r="M7049"/>
  <c r="M7048"/>
  <c r="M7047"/>
  <c r="M7046"/>
  <c r="M7045"/>
  <c r="M7044"/>
  <c r="M7043"/>
  <c r="M7042"/>
  <c r="M7041"/>
  <c r="M7040"/>
  <c r="M7039"/>
  <c r="M7038"/>
  <c r="M7037"/>
  <c r="M7036"/>
  <c r="M7035"/>
  <c r="M7034"/>
  <c r="M7033"/>
  <c r="M7032"/>
  <c r="M7031"/>
  <c r="M7030"/>
  <c r="M7029"/>
  <c r="M7028"/>
  <c r="M7027"/>
  <c r="M7026"/>
  <c r="M7025"/>
  <c r="M7024"/>
  <c r="M7023"/>
  <c r="M7022"/>
  <c r="M7021"/>
  <c r="M7020"/>
  <c r="M7019"/>
  <c r="M7018"/>
  <c r="M7017"/>
  <c r="M7016"/>
  <c r="M7015"/>
  <c r="M7014"/>
  <c r="M7013"/>
  <c r="M7012"/>
  <c r="M7011"/>
  <c r="M7010"/>
  <c r="M7009"/>
  <c r="M7008"/>
  <c r="M7007"/>
  <c r="M7006"/>
  <c r="M7005"/>
  <c r="M7004"/>
  <c r="M7003"/>
  <c r="M7002"/>
  <c r="M7001"/>
  <c r="M7000"/>
  <c r="M6999"/>
  <c r="M6998"/>
  <c r="L6998"/>
  <c r="M6446"/>
  <c r="M6445"/>
  <c r="M6444"/>
  <c r="M6443"/>
  <c r="M6442"/>
  <c r="M6441"/>
  <c r="M6440"/>
  <c r="M6439"/>
  <c r="M6438"/>
  <c r="M6437"/>
  <c r="M6436"/>
  <c r="M6435"/>
  <c r="M6434"/>
  <c r="M6433"/>
  <c r="M6432"/>
  <c r="M6431"/>
  <c r="M6430"/>
  <c r="M6429"/>
  <c r="M6428"/>
  <c r="M6427"/>
  <c r="M6426"/>
  <c r="M6425"/>
  <c r="M6424"/>
  <c r="M6423"/>
  <c r="M6422"/>
  <c r="M6421"/>
  <c r="M6420"/>
  <c r="M6419"/>
  <c r="M6418"/>
  <c r="M6417"/>
  <c r="M6416"/>
  <c r="M6415"/>
  <c r="M6414"/>
  <c r="M6413"/>
  <c r="M6412"/>
  <c r="M6411"/>
  <c r="M6410"/>
  <c r="M6409"/>
  <c r="L6409"/>
  <c r="M6359"/>
  <c r="M6358"/>
  <c r="M6357"/>
  <c r="M6356"/>
  <c r="M6355"/>
  <c r="M6354"/>
  <c r="M6353"/>
  <c r="M6352"/>
  <c r="M6351"/>
  <c r="M6350"/>
  <c r="M6349"/>
  <c r="M6348"/>
  <c r="M6347"/>
  <c r="M6346"/>
  <c r="M6345"/>
  <c r="M6344"/>
  <c r="L6344"/>
  <c r="M6342"/>
  <c r="M6341"/>
  <c r="M6340"/>
  <c r="M6339"/>
  <c r="M6338"/>
  <c r="M6337"/>
  <c r="M6336"/>
  <c r="M6335"/>
  <c r="M6334"/>
  <c r="M6333"/>
  <c r="M6332"/>
  <c r="M6331"/>
  <c r="M6330"/>
  <c r="M6329"/>
  <c r="M6328"/>
  <c r="M6327"/>
  <c r="M6326"/>
  <c r="M6325"/>
  <c r="M6324"/>
  <c r="M6323"/>
  <c r="M6322"/>
  <c r="M6321"/>
  <c r="M6320"/>
  <c r="M6319"/>
  <c r="M6318"/>
  <c r="M6317"/>
  <c r="M6316"/>
  <c r="M6315"/>
  <c r="M6314"/>
  <c r="M6313"/>
  <c r="M6312"/>
  <c r="M6311"/>
  <c r="M6310"/>
  <c r="M6309"/>
  <c r="M6308"/>
  <c r="M6307"/>
  <c r="M6306"/>
  <c r="M6305"/>
  <c r="M6304"/>
  <c r="M6303"/>
  <c r="M6302"/>
  <c r="M6301"/>
  <c r="M6300"/>
  <c r="M6299"/>
  <c r="M6298"/>
  <c r="M6297"/>
  <c r="M6296"/>
  <c r="M6295"/>
  <c r="L6295"/>
  <c r="M6293"/>
  <c r="M6292"/>
  <c r="M6291"/>
  <c r="M6290"/>
  <c r="M6289"/>
  <c r="M6288"/>
  <c r="M6287"/>
  <c r="M6286"/>
  <c r="M6285"/>
  <c r="M6284"/>
  <c r="M6283"/>
  <c r="M6282"/>
  <c r="M6281"/>
  <c r="M6280"/>
  <c r="M6279"/>
  <c r="M6278"/>
  <c r="L6278"/>
  <c r="M6276"/>
  <c r="M6275"/>
  <c r="M6274"/>
  <c r="M6273"/>
  <c r="M6272"/>
  <c r="M6271"/>
  <c r="M6270"/>
  <c r="M6269"/>
  <c r="M6268"/>
  <c r="M6267"/>
  <c r="M6266"/>
  <c r="M6265"/>
  <c r="M6264"/>
  <c r="M6263"/>
  <c r="M6262"/>
  <c r="M6261"/>
  <c r="M6260"/>
  <c r="M6259"/>
  <c r="M6258"/>
  <c r="M6257"/>
  <c r="M6256"/>
  <c r="M6255"/>
  <c r="M6254"/>
  <c r="M6253"/>
  <c r="M6252"/>
  <c r="M6251"/>
  <c r="M6250"/>
  <c r="M6249"/>
  <c r="M6248"/>
  <c r="M6247"/>
  <c r="M6246"/>
  <c r="M6245"/>
  <c r="M6244"/>
  <c r="M6243"/>
  <c r="M6242"/>
  <c r="M6241"/>
  <c r="M6240"/>
  <c r="M6239"/>
  <c r="M6238"/>
  <c r="M6237"/>
  <c r="M6236"/>
  <c r="M6235"/>
  <c r="M6234"/>
  <c r="M6233"/>
  <c r="M6232"/>
  <c r="M6231"/>
  <c r="M6230"/>
  <c r="M6229"/>
  <c r="M6228"/>
  <c r="M6227"/>
  <c r="M6226"/>
  <c r="M6225"/>
  <c r="M6224"/>
  <c r="M6223"/>
  <c r="M6222"/>
  <c r="M6221"/>
  <c r="M6220"/>
  <c r="M6219"/>
  <c r="M6218"/>
  <c r="M6217"/>
  <c r="M6216"/>
  <c r="M6215"/>
  <c r="M6214"/>
  <c r="M6213"/>
  <c r="M6212"/>
  <c r="M6211"/>
  <c r="M6210"/>
  <c r="M6209"/>
  <c r="M6208"/>
  <c r="M6207"/>
  <c r="M6206"/>
  <c r="M6205"/>
  <c r="M6204"/>
  <c r="M6203"/>
  <c r="M6202"/>
  <c r="M6201"/>
  <c r="M6200"/>
  <c r="M6199"/>
  <c r="M6198"/>
  <c r="M6197"/>
  <c r="M6196"/>
  <c r="M6195"/>
  <c r="M6194"/>
  <c r="M6193"/>
  <c r="M6192"/>
  <c r="M6191"/>
  <c r="M6190"/>
  <c r="M6189"/>
  <c r="M6188"/>
  <c r="M6187"/>
  <c r="L6187"/>
  <c r="M4594"/>
  <c r="M4593"/>
  <c r="M4592"/>
  <c r="M4591"/>
  <c r="M4590"/>
  <c r="M4589"/>
  <c r="M4588"/>
  <c r="M4587"/>
  <c r="M4586"/>
  <c r="M4585"/>
  <c r="M4584"/>
  <c r="M4583"/>
  <c r="M4582"/>
  <c r="M4581"/>
  <c r="M4580"/>
  <c r="M4579"/>
  <c r="M4578"/>
  <c r="M4577"/>
  <c r="M4576"/>
  <c r="M4575"/>
  <c r="M4574"/>
  <c r="M4573"/>
  <c r="M4572"/>
  <c r="M4571"/>
  <c r="M4570"/>
  <c r="M4569"/>
  <c r="M4568"/>
  <c r="M4567"/>
  <c r="M4566"/>
  <c r="M4565"/>
  <c r="M4564"/>
  <c r="M4563"/>
  <c r="M4562"/>
  <c r="M4561"/>
  <c r="M4560"/>
  <c r="M4559"/>
  <c r="L4559"/>
  <c r="M4522"/>
  <c r="M4521"/>
  <c r="M4520"/>
  <c r="M4519"/>
  <c r="M4518"/>
  <c r="M4517"/>
  <c r="M4516"/>
  <c r="M4515"/>
  <c r="M4514"/>
  <c r="M4513"/>
  <c r="M4512"/>
  <c r="M4511"/>
  <c r="M4510"/>
  <c r="M4509"/>
  <c r="M4508"/>
  <c r="M4507"/>
  <c r="M4506"/>
  <c r="M4505"/>
  <c r="M4504"/>
  <c r="M4503"/>
  <c r="M4502"/>
  <c r="M4501"/>
  <c r="M4500"/>
  <c r="M4499"/>
  <c r="M4498"/>
  <c r="M4497"/>
  <c r="M4496"/>
  <c r="M4495"/>
  <c r="M4494"/>
  <c r="M4493"/>
  <c r="M4492"/>
  <c r="M4491"/>
  <c r="M4490"/>
  <c r="M4489"/>
  <c r="M4488"/>
  <c r="M4487"/>
  <c r="M4486"/>
  <c r="M4485"/>
  <c r="M4484"/>
  <c r="M4483"/>
  <c r="M4482"/>
  <c r="M4481"/>
  <c r="M4480"/>
  <c r="M4479"/>
  <c r="M4478"/>
  <c r="M4477"/>
  <c r="M4476"/>
  <c r="M4475"/>
  <c r="M4474"/>
  <c r="M4473"/>
  <c r="M4472"/>
  <c r="M4471"/>
  <c r="M4470"/>
  <c r="M4469"/>
  <c r="M4468"/>
  <c r="M4467"/>
  <c r="M4466"/>
  <c r="M4465"/>
  <c r="M4464"/>
  <c r="M4463"/>
  <c r="M4462"/>
  <c r="M4461"/>
  <c r="M4460"/>
  <c r="M4459"/>
  <c r="M4458"/>
  <c r="M4457"/>
  <c r="M4456"/>
  <c r="M4455"/>
  <c r="M4454"/>
  <c r="M4453"/>
  <c r="M4452"/>
  <c r="M4451"/>
  <c r="M4450"/>
  <c r="M4449"/>
  <c r="M4448"/>
  <c r="M4447"/>
  <c r="M4446"/>
  <c r="M4445"/>
  <c r="M4444"/>
  <c r="M4443"/>
  <c r="M4442"/>
  <c r="M4441"/>
  <c r="M4440"/>
  <c r="M4439"/>
  <c r="M4438"/>
  <c r="M4437"/>
  <c r="M4436"/>
  <c r="M4435"/>
  <c r="M4434"/>
  <c r="M4433"/>
  <c r="M4432"/>
  <c r="M4431"/>
  <c r="M4430"/>
  <c r="M4429"/>
  <c r="M4428"/>
  <c r="M4427"/>
  <c r="M4426"/>
  <c r="M4425"/>
  <c r="M4424"/>
  <c r="M4423"/>
  <c r="M4422"/>
  <c r="M4421"/>
  <c r="M4420"/>
  <c r="M4419"/>
  <c r="M4418"/>
  <c r="M4417"/>
  <c r="M4416"/>
  <c r="M4415"/>
  <c r="M4414"/>
  <c r="M4413"/>
  <c r="M4412"/>
  <c r="M4411"/>
  <c r="M4410"/>
  <c r="M4409"/>
  <c r="M4408"/>
  <c r="M4407"/>
  <c r="M4406"/>
  <c r="M4405"/>
  <c r="M4404"/>
  <c r="M4403"/>
  <c r="M4402"/>
  <c r="M4401"/>
  <c r="M4400"/>
  <c r="M4399"/>
  <c r="M4398"/>
  <c r="M4397"/>
  <c r="M4396"/>
  <c r="M4395"/>
  <c r="M4394"/>
  <c r="M4393"/>
  <c r="M4392"/>
  <c r="M4391"/>
  <c r="M4390"/>
  <c r="M4389"/>
  <c r="M4388"/>
  <c r="M4387"/>
  <c r="M4386"/>
  <c r="M4385"/>
  <c r="M4384"/>
  <c r="M4383"/>
  <c r="M4382"/>
  <c r="M4381"/>
  <c r="M4380"/>
  <c r="M4379"/>
  <c r="M4378"/>
  <c r="M4377"/>
  <c r="M4376"/>
  <c r="M4375"/>
  <c r="M4374"/>
  <c r="M4373"/>
  <c r="M4372"/>
  <c r="M4371"/>
  <c r="M4370"/>
  <c r="M4369"/>
  <c r="M4368"/>
  <c r="M4367"/>
  <c r="M4366"/>
  <c r="M4365"/>
  <c r="M4364"/>
  <c r="M4363"/>
  <c r="M4362"/>
  <c r="M4361"/>
  <c r="M4360"/>
  <c r="M4359"/>
  <c r="M4358"/>
  <c r="M4357"/>
  <c r="M4356"/>
  <c r="M4355"/>
  <c r="M4354"/>
  <c r="M4353"/>
  <c r="M4352"/>
  <c r="M4351"/>
  <c r="M4350"/>
  <c r="M4349"/>
  <c r="M4348"/>
  <c r="M4347"/>
  <c r="M4346"/>
  <c r="M4345"/>
  <c r="M4344"/>
  <c r="M4343"/>
  <c r="M4342"/>
  <c r="M4341"/>
  <c r="M4340"/>
  <c r="M4339"/>
  <c r="M4338"/>
  <c r="M4337"/>
  <c r="M4336"/>
  <c r="M4335"/>
  <c r="M4334"/>
  <c r="M4333"/>
  <c r="M4332"/>
  <c r="M4331"/>
  <c r="M4330"/>
  <c r="M4329"/>
  <c r="M4328"/>
  <c r="M4327"/>
  <c r="M4326"/>
  <c r="M4325"/>
  <c r="M4324"/>
  <c r="M4323"/>
  <c r="M4322"/>
  <c r="M4321"/>
  <c r="M4320"/>
  <c r="M4319"/>
  <c r="M4318"/>
  <c r="M4317"/>
  <c r="M4316"/>
  <c r="M4315"/>
  <c r="M4314"/>
  <c r="M4313"/>
  <c r="M4312"/>
  <c r="M4311"/>
  <c r="M4310"/>
  <c r="M4309"/>
  <c r="M4308"/>
  <c r="M4307"/>
  <c r="L4307"/>
  <c r="M4305"/>
  <c r="M4304"/>
  <c r="M4303"/>
  <c r="M4302"/>
  <c r="M4301"/>
  <c r="M4300"/>
  <c r="M4299"/>
  <c r="M4298"/>
  <c r="M4297"/>
  <c r="M4296"/>
  <c r="M4295"/>
  <c r="M4294"/>
  <c r="M4293"/>
  <c r="M4292"/>
  <c r="M4291"/>
  <c r="M4290"/>
  <c r="M4289"/>
  <c r="M4288"/>
  <c r="M4287"/>
  <c r="M4286"/>
  <c r="M4285"/>
  <c r="M4284"/>
  <c r="M4283"/>
  <c r="M4282"/>
  <c r="M4281"/>
  <c r="M4280"/>
  <c r="M4279"/>
  <c r="M4278"/>
  <c r="M4277"/>
  <c r="M4276"/>
  <c r="M4275"/>
  <c r="M4274"/>
  <c r="M4273"/>
  <c r="M4272"/>
  <c r="M4271"/>
  <c r="M4270"/>
  <c r="M4269"/>
  <c r="M4268"/>
  <c r="M4267"/>
  <c r="M4266"/>
  <c r="M4265"/>
  <c r="M4264"/>
  <c r="M4263"/>
  <c r="M4262"/>
  <c r="M4261"/>
  <c r="M4260"/>
  <c r="M4259"/>
  <c r="M4258"/>
  <c r="M4257"/>
  <c r="M4256"/>
  <c r="M4255"/>
  <c r="M4254"/>
  <c r="M4253"/>
  <c r="M4252"/>
  <c r="M4251"/>
  <c r="M4250"/>
  <c r="M4249"/>
  <c r="M4248"/>
  <c r="M4247"/>
  <c r="M4246"/>
  <c r="M4245"/>
  <c r="M4244"/>
  <c r="M4243"/>
  <c r="M4242"/>
  <c r="M4241"/>
  <c r="M4240"/>
  <c r="M4239"/>
  <c r="M4238"/>
  <c r="M4237"/>
  <c r="M4236"/>
  <c r="M4235"/>
  <c r="M4234"/>
  <c r="M4233"/>
  <c r="M4232"/>
  <c r="M4231"/>
  <c r="M4230"/>
  <c r="M4229"/>
  <c r="M4228"/>
  <c r="M4227"/>
  <c r="M4226"/>
  <c r="M4225"/>
  <c r="M4224"/>
  <c r="M4223"/>
  <c r="M4222"/>
  <c r="M4221"/>
  <c r="M4220"/>
  <c r="M4219"/>
  <c r="M4218"/>
  <c r="M4217"/>
  <c r="M4216"/>
  <c r="M4215"/>
  <c r="M4214"/>
  <c r="M4213"/>
  <c r="M4212"/>
  <c r="M4211"/>
  <c r="M4210"/>
  <c r="M4209"/>
  <c r="M4208"/>
  <c r="M4207"/>
  <c r="M4206"/>
  <c r="M4205"/>
  <c r="M4204"/>
  <c r="M4203"/>
  <c r="M4202"/>
  <c r="M4201"/>
  <c r="M4200"/>
  <c r="M4199"/>
  <c r="M4198"/>
  <c r="M4197"/>
  <c r="M4196"/>
  <c r="M4195"/>
  <c r="M4194"/>
  <c r="M4193"/>
  <c r="M4192"/>
  <c r="M4191"/>
  <c r="M4190"/>
  <c r="M4189"/>
  <c r="M4188"/>
  <c r="M4187"/>
  <c r="M4186"/>
  <c r="M4185"/>
  <c r="M4184"/>
  <c r="M4183"/>
  <c r="M4182"/>
  <c r="M4181"/>
  <c r="M4180"/>
  <c r="M4179"/>
  <c r="M4178"/>
  <c r="M4177"/>
  <c r="M4176"/>
  <c r="M4175"/>
  <c r="M4174"/>
  <c r="M4173"/>
  <c r="M4172"/>
  <c r="M4171"/>
  <c r="M4170"/>
  <c r="M4169"/>
  <c r="M4168"/>
  <c r="M4167"/>
  <c r="M4166"/>
  <c r="M4165"/>
  <c r="M4164"/>
  <c r="M4163"/>
  <c r="M4162"/>
  <c r="M4161"/>
  <c r="M4160"/>
  <c r="M4159"/>
  <c r="M4158"/>
  <c r="M4157"/>
  <c r="M4156"/>
  <c r="M4155"/>
  <c r="M4154"/>
  <c r="M4153"/>
  <c r="M4152"/>
  <c r="M4151"/>
  <c r="M4150"/>
  <c r="M4149"/>
  <c r="M4148"/>
  <c r="M4147"/>
  <c r="M4146"/>
  <c r="M4145"/>
  <c r="M4144"/>
  <c r="M4143"/>
  <c r="M4142"/>
  <c r="M4141"/>
  <c r="M4140"/>
  <c r="M4139"/>
  <c r="M4138"/>
  <c r="M4137"/>
  <c r="M4136"/>
  <c r="M4135"/>
  <c r="M4134"/>
  <c r="M4133"/>
  <c r="M4132"/>
  <c r="M4131"/>
  <c r="M4130"/>
  <c r="M4129"/>
  <c r="M4128"/>
  <c r="M4127"/>
  <c r="M4126"/>
  <c r="M4125"/>
  <c r="M4124"/>
  <c r="M4123"/>
  <c r="M4122"/>
  <c r="M4121"/>
  <c r="M4120"/>
  <c r="M4119"/>
  <c r="M4118"/>
  <c r="M4117"/>
  <c r="M4116"/>
  <c r="M4115"/>
  <c r="M4114"/>
  <c r="M4113"/>
  <c r="M4112"/>
  <c r="M4111"/>
  <c r="M4110"/>
  <c r="M4109"/>
  <c r="M4108"/>
  <c r="M4107"/>
  <c r="M4106"/>
  <c r="M4105"/>
  <c r="M4104"/>
  <c r="M4103"/>
  <c r="M4102"/>
  <c r="M4101"/>
  <c r="M4100"/>
  <c r="M4099"/>
  <c r="M4098"/>
  <c r="M4097"/>
  <c r="M4096"/>
  <c r="M4095"/>
  <c r="M4094"/>
  <c r="M4093"/>
  <c r="M4092"/>
  <c r="M4091"/>
  <c r="M4090"/>
  <c r="M4089"/>
  <c r="M4088"/>
  <c r="M4087"/>
  <c r="M4086"/>
  <c r="M4085"/>
  <c r="M4084"/>
  <c r="M4083"/>
  <c r="M4082"/>
  <c r="M4081"/>
  <c r="M4080"/>
  <c r="M4079"/>
  <c r="M4078"/>
  <c r="M4077"/>
  <c r="M4076"/>
  <c r="M4075"/>
  <c r="M4074"/>
  <c r="M4073"/>
  <c r="M4072"/>
  <c r="M4071"/>
  <c r="M4070"/>
  <c r="M4069"/>
  <c r="M4068"/>
  <c r="M4067"/>
  <c r="M4066"/>
  <c r="M4065"/>
  <c r="M4064"/>
  <c r="M4063"/>
  <c r="M4062"/>
  <c r="M4061"/>
  <c r="M4060"/>
  <c r="M4059"/>
  <c r="M4058"/>
  <c r="M4057"/>
  <c r="M4056"/>
  <c r="M4055"/>
  <c r="M4054"/>
  <c r="M4053"/>
  <c r="M4052"/>
  <c r="M4051"/>
  <c r="M4050"/>
  <c r="M4049"/>
  <c r="M4048"/>
  <c r="M4047"/>
  <c r="M4046"/>
  <c r="M4045"/>
  <c r="M4044"/>
  <c r="M4043"/>
  <c r="M4042"/>
  <c r="M4041"/>
  <c r="M4040"/>
  <c r="M4039"/>
  <c r="M4038"/>
  <c r="M4037"/>
  <c r="M4036"/>
  <c r="M4035"/>
  <c r="M4034"/>
  <c r="M4033"/>
  <c r="M4032"/>
  <c r="M4031"/>
  <c r="M4030"/>
  <c r="M4029"/>
  <c r="M4028"/>
  <c r="M4027"/>
  <c r="M4026"/>
  <c r="M4025"/>
  <c r="M4024"/>
  <c r="M4023"/>
  <c r="M4022"/>
  <c r="M4021"/>
  <c r="M4020"/>
  <c r="M4019"/>
  <c r="M4018"/>
  <c r="M4017"/>
  <c r="M4016"/>
  <c r="M4015"/>
  <c r="M4014"/>
  <c r="M4013"/>
  <c r="M4012"/>
  <c r="M4011"/>
  <c r="M4010"/>
  <c r="M4009"/>
  <c r="M4008"/>
  <c r="M4007"/>
  <c r="M4006"/>
  <c r="M4005"/>
  <c r="M4004"/>
  <c r="M4003"/>
  <c r="M4002"/>
  <c r="M4001"/>
  <c r="M4000"/>
  <c r="M3999"/>
  <c r="M3998"/>
  <c r="M3997"/>
  <c r="M3996"/>
  <c r="M3995"/>
  <c r="M3994"/>
  <c r="M3993"/>
  <c r="M3992"/>
  <c r="M3991"/>
  <c r="M3990"/>
  <c r="M3989"/>
  <c r="M3988"/>
  <c r="M3987"/>
  <c r="M3986"/>
  <c r="M3985"/>
  <c r="M3984"/>
  <c r="M3983"/>
  <c r="M3982"/>
  <c r="M3981"/>
  <c r="M3980"/>
  <c r="M3979"/>
  <c r="M3978"/>
  <c r="M3977"/>
  <c r="M3976"/>
  <c r="M3975"/>
  <c r="M3974"/>
  <c r="L3974"/>
  <c r="M3652"/>
  <c r="M3651"/>
  <c r="M3650"/>
  <c r="M3649"/>
  <c r="M3648"/>
  <c r="M3647"/>
  <c r="M3646"/>
  <c r="M3645"/>
  <c r="M3644"/>
  <c r="M3643"/>
  <c r="M3642"/>
  <c r="M3641"/>
  <c r="M3640"/>
  <c r="M3639"/>
  <c r="M3638"/>
  <c r="M3637"/>
  <c r="M3636"/>
  <c r="M3635"/>
  <c r="M3634"/>
  <c r="M3633"/>
  <c r="M3632"/>
  <c r="M3631"/>
  <c r="M3630"/>
  <c r="L3630"/>
  <c r="M3628"/>
  <c r="M3627"/>
  <c r="M3626"/>
  <c r="M3625"/>
  <c r="M3624"/>
  <c r="M3623"/>
  <c r="M3622"/>
  <c r="M3621"/>
  <c r="M3620"/>
  <c r="M3619"/>
  <c r="M3618"/>
  <c r="M3617"/>
  <c r="M3616"/>
  <c r="M3615"/>
  <c r="M3614"/>
  <c r="M3613"/>
  <c r="M3612"/>
  <c r="M3611"/>
  <c r="M3610"/>
  <c r="M3609"/>
  <c r="M3608"/>
  <c r="M3607"/>
  <c r="M3606"/>
  <c r="M3605"/>
  <c r="M3604"/>
  <c r="M3603"/>
  <c r="M3602"/>
  <c r="M3601"/>
  <c r="M3600"/>
  <c r="M3599"/>
  <c r="M3598"/>
  <c r="M3597"/>
  <c r="M3596"/>
  <c r="M3595"/>
  <c r="M3594"/>
  <c r="M3593"/>
  <c r="M3592"/>
  <c r="M3591"/>
  <c r="L3591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M3493"/>
  <c r="M3492"/>
  <c r="M3491"/>
  <c r="M3490"/>
  <c r="M3489"/>
  <c r="M3488"/>
  <c r="M3487"/>
  <c r="L3487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L2729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L1537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L446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L362"/>
  <c r="M17415"/>
  <c r="M17414"/>
  <c r="M17413"/>
  <c r="M17412"/>
  <c r="M17411"/>
  <c r="M17410"/>
  <c r="M17409"/>
  <c r="M17408"/>
  <c r="M17407"/>
  <c r="M17406"/>
  <c r="M17405"/>
  <c r="M17404"/>
  <c r="M17403"/>
  <c r="M17402"/>
  <c r="M17401"/>
  <c r="M17400"/>
  <c r="M17399"/>
  <c r="M17398"/>
  <c r="M17397"/>
  <c r="M17396"/>
  <c r="M17395"/>
  <c r="M17394"/>
  <c r="M17393"/>
  <c r="M17392"/>
  <c r="M17391"/>
  <c r="M17390"/>
  <c r="M17389"/>
  <c r="M17388"/>
  <c r="M17387"/>
  <c r="M17386"/>
  <c r="M17385"/>
  <c r="M17384"/>
  <c r="M17383"/>
  <c r="M17382"/>
  <c r="M17381"/>
  <c r="M17380"/>
  <c r="M17379"/>
  <c r="M17378"/>
  <c r="M17377"/>
  <c r="M17376"/>
  <c r="M17375"/>
  <c r="M17374"/>
  <c r="M17373"/>
  <c r="M17372"/>
  <c r="M17371"/>
  <c r="M17370"/>
  <c r="M17369"/>
  <c r="M17368"/>
  <c r="M17367"/>
  <c r="M17366"/>
  <c r="M17365"/>
  <c r="M17364"/>
  <c r="M17363"/>
  <c r="M17362"/>
  <c r="M17361"/>
  <c r="M17360"/>
  <c r="M17359"/>
  <c r="M17358"/>
  <c r="M17357"/>
  <c r="M17356"/>
  <c r="M17355"/>
  <c r="M17354"/>
  <c r="M17353"/>
  <c r="M17352"/>
  <c r="M17351"/>
  <c r="M17350"/>
  <c r="M17349"/>
  <c r="M17348"/>
  <c r="M17347"/>
  <c r="M17346"/>
  <c r="M17345"/>
  <c r="M17344"/>
  <c r="M17343"/>
  <c r="M17342"/>
  <c r="M17341"/>
  <c r="M17340"/>
  <c r="M17339"/>
  <c r="M17338"/>
  <c r="M17337"/>
  <c r="M17336"/>
  <c r="M17335"/>
  <c r="M17334"/>
  <c r="M17333"/>
  <c r="M17332"/>
  <c r="M17331"/>
  <c r="M17330"/>
  <c r="M17329"/>
  <c r="M17328"/>
  <c r="M17327"/>
  <c r="M17326"/>
  <c r="M17325"/>
  <c r="M17324"/>
  <c r="M17323"/>
  <c r="M17322"/>
  <c r="M17321"/>
  <c r="M17320"/>
  <c r="M17319"/>
  <c r="M17318"/>
  <c r="M17317"/>
  <c r="M17316"/>
  <c r="M17315"/>
  <c r="M17314"/>
  <c r="M17313"/>
  <c r="M17312"/>
  <c r="M17311"/>
  <c r="M17310"/>
  <c r="M17309"/>
  <c r="M17308"/>
  <c r="M17307"/>
  <c r="M17306"/>
  <c r="M17305"/>
  <c r="M17304"/>
  <c r="M17303"/>
  <c r="M17302"/>
  <c r="M17301"/>
  <c r="M17300"/>
  <c r="M17299"/>
  <c r="M17298"/>
  <c r="M17297"/>
  <c r="M17296"/>
  <c r="M17295"/>
  <c r="M17294"/>
  <c r="M17293"/>
  <c r="M17292"/>
  <c r="M17291"/>
  <c r="M17290"/>
  <c r="M17289"/>
  <c r="M17288"/>
  <c r="M17287"/>
  <c r="M17286"/>
  <c r="M17285"/>
  <c r="M17284"/>
  <c r="M17283"/>
  <c r="M17282"/>
  <c r="M17281"/>
  <c r="M17280"/>
  <c r="M17279"/>
  <c r="M17278"/>
  <c r="M17277"/>
  <c r="M17276"/>
  <c r="M17275"/>
  <c r="M17274"/>
  <c r="M17273"/>
  <c r="M17272"/>
  <c r="M17271"/>
  <c r="M17270"/>
  <c r="M17269"/>
  <c r="M17268"/>
  <c r="M17267"/>
  <c r="L17267"/>
  <c r="M17226"/>
  <c r="M17225"/>
  <c r="M17224"/>
  <c r="M17223"/>
  <c r="M17222"/>
  <c r="M17221"/>
  <c r="M17220"/>
  <c r="M17219"/>
  <c r="M17218"/>
  <c r="M17217"/>
  <c r="M17216"/>
  <c r="M17215"/>
  <c r="M17214"/>
  <c r="M17213"/>
  <c r="M17212"/>
  <c r="M17211"/>
  <c r="M17210"/>
  <c r="M17209"/>
  <c r="M17208"/>
  <c r="M17207"/>
  <c r="M17206"/>
  <c r="M17205"/>
  <c r="M17204"/>
  <c r="M17203"/>
  <c r="M17202"/>
  <c r="M17201"/>
  <c r="M17200"/>
  <c r="M17199"/>
  <c r="M17198"/>
  <c r="M17197"/>
  <c r="M17196"/>
  <c r="M17195"/>
  <c r="M17194"/>
  <c r="M17193"/>
  <c r="M17192"/>
  <c r="M17191"/>
  <c r="M17190"/>
  <c r="M17189"/>
  <c r="M17188"/>
  <c r="M17187"/>
  <c r="M17186"/>
  <c r="M17185"/>
  <c r="M17184"/>
  <c r="M17183"/>
  <c r="M17182"/>
  <c r="M17181"/>
  <c r="M17180"/>
  <c r="M17179"/>
  <c r="M17178"/>
  <c r="M17177"/>
  <c r="M17176"/>
  <c r="M17175"/>
  <c r="M17174"/>
  <c r="M17173"/>
  <c r="M17172"/>
  <c r="M17171"/>
  <c r="M17170"/>
  <c r="M17169"/>
  <c r="M17168"/>
  <c r="M17167"/>
  <c r="M17166"/>
  <c r="M17165"/>
  <c r="M17164"/>
  <c r="M17163"/>
  <c r="M17162"/>
  <c r="M17161"/>
  <c r="M17160"/>
  <c r="M17159"/>
  <c r="M17158"/>
  <c r="M17157"/>
  <c r="M17156"/>
  <c r="M17155"/>
  <c r="M17154"/>
  <c r="M17153"/>
  <c r="M17152"/>
  <c r="M17151"/>
  <c r="M17150"/>
  <c r="M17149"/>
  <c r="M17148"/>
  <c r="M17147"/>
  <c r="L17147"/>
  <c r="M17145"/>
  <c r="M17144"/>
  <c r="M17143"/>
  <c r="M17142"/>
  <c r="M17141"/>
  <c r="M17140"/>
  <c r="M17139"/>
  <c r="M17138"/>
  <c r="M17137"/>
  <c r="M17136"/>
  <c r="M17135"/>
  <c r="M17134"/>
  <c r="M17133"/>
  <c r="M17132"/>
  <c r="M17131"/>
  <c r="M17130"/>
  <c r="M17129"/>
  <c r="M17128"/>
  <c r="M17127"/>
  <c r="M17126"/>
  <c r="M17125"/>
  <c r="M17124"/>
  <c r="M17123"/>
  <c r="M17122"/>
  <c r="M17121"/>
  <c r="M17120"/>
  <c r="M17119"/>
  <c r="M17118"/>
  <c r="M17117"/>
  <c r="M17116"/>
  <c r="M17115"/>
  <c r="M17114"/>
  <c r="M17113"/>
  <c r="M17112"/>
  <c r="L17112"/>
  <c r="M17110"/>
  <c r="M17109"/>
  <c r="M17108"/>
  <c r="M17107"/>
  <c r="M17106"/>
  <c r="M17105"/>
  <c r="M17104"/>
  <c r="M17103"/>
  <c r="M17102"/>
  <c r="M17101"/>
  <c r="M17100"/>
  <c r="M17099"/>
  <c r="M17098"/>
  <c r="M17097"/>
  <c r="M17096"/>
  <c r="M17095"/>
  <c r="M17094"/>
  <c r="M17093"/>
  <c r="M17092"/>
  <c r="M17091"/>
  <c r="M17090"/>
  <c r="M17089"/>
  <c r="M17088"/>
  <c r="M17087"/>
  <c r="M17086"/>
  <c r="M17085"/>
  <c r="M17084"/>
  <c r="M17083"/>
  <c r="M17082"/>
  <c r="M17081"/>
  <c r="M17080"/>
  <c r="M17079"/>
  <c r="M17078"/>
  <c r="M17077"/>
  <c r="M17076"/>
  <c r="M17075"/>
  <c r="M17074"/>
  <c r="M17073"/>
  <c r="M17072"/>
  <c r="M17071"/>
  <c r="M17070"/>
  <c r="M17069"/>
  <c r="M17068"/>
  <c r="M17067"/>
  <c r="M17066"/>
  <c r="M17065"/>
  <c r="M17064"/>
  <c r="M17063"/>
  <c r="M17062"/>
  <c r="M17061"/>
  <c r="M17060"/>
  <c r="M17059"/>
  <c r="M17058"/>
  <c r="M17057"/>
  <c r="M17056"/>
  <c r="M17055"/>
  <c r="M17054"/>
  <c r="M17053"/>
  <c r="M17052"/>
  <c r="M17051"/>
  <c r="M17050"/>
  <c r="M17049"/>
  <c r="M17048"/>
  <c r="M17047"/>
  <c r="M17046"/>
  <c r="M17045"/>
  <c r="M17044"/>
  <c r="M17043"/>
  <c r="M17042"/>
  <c r="M17041"/>
  <c r="M17040"/>
  <c r="M17039"/>
  <c r="M17038"/>
  <c r="M17037"/>
  <c r="M17036"/>
  <c r="M17035"/>
  <c r="M17034"/>
  <c r="M17033"/>
  <c r="M17032"/>
  <c r="M17031"/>
  <c r="M17030"/>
  <c r="M17029"/>
  <c r="M17028"/>
  <c r="M17027"/>
  <c r="M17026"/>
  <c r="M17025"/>
  <c r="M17024"/>
  <c r="M17023"/>
  <c r="M17022"/>
  <c r="M17021"/>
  <c r="M17020"/>
  <c r="M17019"/>
  <c r="M17018"/>
  <c r="M17017"/>
  <c r="M17016"/>
  <c r="M17015"/>
  <c r="M17014"/>
  <c r="M17013"/>
  <c r="M17012"/>
  <c r="M17011"/>
  <c r="M17010"/>
  <c r="M17009"/>
  <c r="M17008"/>
  <c r="M17007"/>
  <c r="M17006"/>
  <c r="M17005"/>
  <c r="M17004"/>
  <c r="M17003"/>
  <c r="M17002"/>
  <c r="M17001"/>
  <c r="M17000"/>
  <c r="M16999"/>
  <c r="M16998"/>
  <c r="M16997"/>
  <c r="M16996"/>
  <c r="M16995"/>
  <c r="M16994"/>
  <c r="M16993"/>
  <c r="M16992"/>
  <c r="M16991"/>
  <c r="M16990"/>
  <c r="M16989"/>
  <c r="M16988"/>
  <c r="M16987"/>
  <c r="M16986"/>
  <c r="M16985"/>
  <c r="M16984"/>
  <c r="M16983"/>
  <c r="M16982"/>
  <c r="M16981"/>
  <c r="M16980"/>
  <c r="M16979"/>
  <c r="M16978"/>
  <c r="M16977"/>
  <c r="M16976"/>
  <c r="M16975"/>
  <c r="M16974"/>
  <c r="M16973"/>
  <c r="M16972"/>
  <c r="M16971"/>
  <c r="M16970"/>
  <c r="M16969"/>
  <c r="L16969"/>
  <c r="M16967"/>
  <c r="M16966"/>
  <c r="M16965"/>
  <c r="M16964"/>
  <c r="M16963"/>
  <c r="M16962"/>
  <c r="M16961"/>
  <c r="M16960"/>
  <c r="M16959"/>
  <c r="M16958"/>
  <c r="M16957"/>
  <c r="M16956"/>
  <c r="M16955"/>
  <c r="M16954"/>
  <c r="M16953"/>
  <c r="M16952"/>
  <c r="M16951"/>
  <c r="M16950"/>
  <c r="M16949"/>
  <c r="M16948"/>
  <c r="M16947"/>
  <c r="M16946"/>
  <c r="M16945"/>
  <c r="M16944"/>
  <c r="M16943"/>
  <c r="M16942"/>
  <c r="M16941"/>
  <c r="M16940"/>
  <c r="M16939"/>
  <c r="M16938"/>
  <c r="M16937"/>
  <c r="M16936"/>
  <c r="M16935"/>
  <c r="M16934"/>
  <c r="M16933"/>
  <c r="M16932"/>
  <c r="M16931"/>
  <c r="M16930"/>
  <c r="M16929"/>
  <c r="M16928"/>
  <c r="M16927"/>
  <c r="M16926"/>
  <c r="M16925"/>
  <c r="M16924"/>
  <c r="M16923"/>
  <c r="M16922"/>
  <c r="M16921"/>
  <c r="M16920"/>
  <c r="M16919"/>
  <c r="M16918"/>
  <c r="M16917"/>
  <c r="M16916"/>
  <c r="M16915"/>
  <c r="M16914"/>
  <c r="M16913"/>
  <c r="M16912"/>
  <c r="M16911"/>
  <c r="M16910"/>
  <c r="M16909"/>
  <c r="M16908"/>
  <c r="M16907"/>
  <c r="M16906"/>
  <c r="M16905"/>
  <c r="M16904"/>
  <c r="M16903"/>
  <c r="M16902"/>
  <c r="M16901"/>
  <c r="M16900"/>
  <c r="M16899"/>
  <c r="M16898"/>
  <c r="M16897"/>
  <c r="M16896"/>
  <c r="M16895"/>
  <c r="L16895"/>
  <c r="M16855"/>
  <c r="M16854"/>
  <c r="M16853"/>
  <c r="M16852"/>
  <c r="M16851"/>
  <c r="M16850"/>
  <c r="M16849"/>
  <c r="M16848"/>
  <c r="M16847"/>
  <c r="M16846"/>
  <c r="M16845"/>
  <c r="M16844"/>
  <c r="M16843"/>
  <c r="M16842"/>
  <c r="M16841"/>
  <c r="M16840"/>
  <c r="M16839"/>
  <c r="M16838"/>
  <c r="M16837"/>
  <c r="M16836"/>
  <c r="M16835"/>
  <c r="L16835"/>
  <c r="M16833"/>
  <c r="M16832"/>
  <c r="M16831"/>
  <c r="M16830"/>
  <c r="M16829"/>
  <c r="M16828"/>
  <c r="M16827"/>
  <c r="M16826"/>
  <c r="M16825"/>
  <c r="M16824"/>
  <c r="M16823"/>
  <c r="M16822"/>
  <c r="M16821"/>
  <c r="M16820"/>
  <c r="M16819"/>
  <c r="M16818"/>
  <c r="M16817"/>
  <c r="M16816"/>
  <c r="M16815"/>
  <c r="M16814"/>
  <c r="M16813"/>
  <c r="M16812"/>
  <c r="M16811"/>
  <c r="M16810"/>
  <c r="M16809"/>
  <c r="M16808"/>
  <c r="M16807"/>
  <c r="M16806"/>
  <c r="M16805"/>
  <c r="M16804"/>
  <c r="L16804"/>
  <c r="M16801"/>
  <c r="M16799"/>
  <c r="M16797"/>
  <c r="M16795"/>
  <c r="M16793"/>
  <c r="M16791"/>
  <c r="M16789"/>
  <c r="M16787"/>
  <c r="M16785"/>
  <c r="M16783"/>
  <c r="M16781"/>
  <c r="M16779"/>
  <c r="M16777"/>
  <c r="L16777"/>
  <c r="M16775"/>
  <c r="M16774"/>
  <c r="M16773"/>
  <c r="M16772"/>
  <c r="M16771"/>
  <c r="M16770"/>
  <c r="M16769"/>
  <c r="M16768"/>
  <c r="M16767"/>
  <c r="M16766"/>
  <c r="M16765"/>
  <c r="M16764"/>
  <c r="M16763"/>
  <c r="M16762"/>
  <c r="M16761"/>
  <c r="M16760"/>
  <c r="M16759"/>
  <c r="M16758"/>
  <c r="M16757"/>
  <c r="M16756"/>
  <c r="M16755"/>
  <c r="M16754"/>
  <c r="M16753"/>
  <c r="M16752"/>
  <c r="M16751"/>
  <c r="M16750"/>
  <c r="M16749"/>
  <c r="M16748"/>
  <c r="M16747"/>
  <c r="M16746"/>
  <c r="M16745"/>
  <c r="M16744"/>
  <c r="M16743"/>
  <c r="M16742"/>
  <c r="M16741"/>
  <c r="M16740"/>
  <c r="M16739"/>
  <c r="M16738"/>
  <c r="M16737"/>
  <c r="M16736"/>
  <c r="M16735"/>
  <c r="M16734"/>
  <c r="M16733"/>
  <c r="M16732"/>
  <c r="M16731"/>
  <c r="M16730"/>
  <c r="M16729"/>
  <c r="M16728"/>
  <c r="M16727"/>
  <c r="M16726"/>
  <c r="M16725"/>
  <c r="M16724"/>
  <c r="M16723"/>
  <c r="M16722"/>
  <c r="M16721"/>
  <c r="M16720"/>
  <c r="M16719"/>
  <c r="M16718"/>
  <c r="M16717"/>
  <c r="M16716"/>
  <c r="M16715"/>
  <c r="M16714"/>
  <c r="M16713"/>
  <c r="M16712"/>
  <c r="M16711"/>
  <c r="M16710"/>
  <c r="M16709"/>
  <c r="M16708"/>
  <c r="M16707"/>
  <c r="M16706"/>
  <c r="M16705"/>
  <c r="M16704"/>
  <c r="M16703"/>
  <c r="M16702"/>
  <c r="M16701"/>
  <c r="M16700"/>
  <c r="M16699"/>
  <c r="M16698"/>
  <c r="M16697"/>
  <c r="M16696"/>
  <c r="M16695"/>
  <c r="M16694"/>
  <c r="M16693"/>
  <c r="M16692"/>
  <c r="M16691"/>
  <c r="L16691"/>
  <c r="M16689"/>
  <c r="M16688"/>
  <c r="M16687"/>
  <c r="M16686"/>
  <c r="M16685"/>
  <c r="M16684"/>
  <c r="M16683"/>
  <c r="M16682"/>
  <c r="M16681"/>
  <c r="M16680"/>
  <c r="M16679"/>
  <c r="M16678"/>
  <c r="M16677"/>
  <c r="M16676"/>
  <c r="M16675"/>
  <c r="M16674"/>
  <c r="M16673"/>
  <c r="M16672"/>
  <c r="M16671"/>
  <c r="M16670"/>
  <c r="M16669"/>
  <c r="M16668"/>
  <c r="M16667"/>
  <c r="M16666"/>
  <c r="M16665"/>
  <c r="M16664"/>
  <c r="M16663"/>
  <c r="M16662"/>
  <c r="M16661"/>
  <c r="M16660"/>
  <c r="M16659"/>
  <c r="M16658"/>
  <c r="M16657"/>
  <c r="M16656"/>
  <c r="M16655"/>
  <c r="M16654"/>
  <c r="M16653"/>
  <c r="M16652"/>
  <c r="M16651"/>
  <c r="M16650"/>
  <c r="M16649"/>
  <c r="M16648"/>
  <c r="M16647"/>
  <c r="M16646"/>
  <c r="M16645"/>
  <c r="M16644"/>
  <c r="M16643"/>
  <c r="M16642"/>
  <c r="M16641"/>
  <c r="M16640"/>
  <c r="M16639"/>
  <c r="M16638"/>
  <c r="M16637"/>
  <c r="M16636"/>
  <c r="L16636"/>
  <c r="M16634"/>
  <c r="M16633"/>
  <c r="M16632"/>
  <c r="M16631"/>
  <c r="M16630"/>
  <c r="M16629"/>
  <c r="M16628"/>
  <c r="M16627"/>
  <c r="M16626"/>
  <c r="M16625"/>
  <c r="M16624"/>
  <c r="M16623"/>
  <c r="M16622"/>
  <c r="M16621"/>
  <c r="M16620"/>
  <c r="M16619"/>
  <c r="M16618"/>
  <c r="M16617"/>
  <c r="M16616"/>
  <c r="M16615"/>
  <c r="M16614"/>
  <c r="M16613"/>
  <c r="M16612"/>
  <c r="M16611"/>
  <c r="M16610"/>
  <c r="M16609"/>
  <c r="M16608"/>
  <c r="M16607"/>
  <c r="M16606"/>
  <c r="M16605"/>
  <c r="M16604"/>
  <c r="M16603"/>
  <c r="M16602"/>
  <c r="M16601"/>
  <c r="M16600"/>
  <c r="M16599"/>
  <c r="M16598"/>
  <c r="M16597"/>
  <c r="M16596"/>
  <c r="M16595"/>
  <c r="M16594"/>
  <c r="M16593"/>
  <c r="M16592"/>
  <c r="M16591"/>
  <c r="M16590"/>
  <c r="M16589"/>
  <c r="M16588"/>
  <c r="M16587"/>
  <c r="M16586"/>
  <c r="M16585"/>
  <c r="M16584"/>
  <c r="M16583"/>
  <c r="M16582"/>
  <c r="M16581"/>
  <c r="M16580"/>
  <c r="M16579"/>
  <c r="M16578"/>
  <c r="M16577"/>
  <c r="M16576"/>
  <c r="M16575"/>
  <c r="M16574"/>
  <c r="M16573"/>
  <c r="M16572"/>
  <c r="M16571"/>
  <c r="M16570"/>
  <c r="M16569"/>
  <c r="M16568"/>
  <c r="M16567"/>
  <c r="M16566"/>
  <c r="M16565"/>
  <c r="M16564"/>
  <c r="M16563"/>
  <c r="M16562"/>
  <c r="M16561"/>
  <c r="M16560"/>
  <c r="M16559"/>
  <c r="L16559"/>
  <c r="M16557"/>
  <c r="M16556"/>
  <c r="M16555"/>
  <c r="M16554"/>
  <c r="M16553"/>
  <c r="M16552"/>
  <c r="M16551"/>
  <c r="M16550"/>
  <c r="M16549"/>
  <c r="M16548"/>
  <c r="M16547"/>
  <c r="M16546"/>
  <c r="M16545"/>
  <c r="M16544"/>
  <c r="M16543"/>
  <c r="M16542"/>
  <c r="M16541"/>
  <c r="M16540"/>
  <c r="M16539"/>
  <c r="M16538"/>
  <c r="M16537"/>
  <c r="M16536"/>
  <c r="M16535"/>
  <c r="M16534"/>
  <c r="M16533"/>
  <c r="M16532"/>
  <c r="M16531"/>
  <c r="M16530"/>
  <c r="M16529"/>
  <c r="M16528"/>
  <c r="M16527"/>
  <c r="M16526"/>
  <c r="M16525"/>
  <c r="M16524"/>
  <c r="M16523"/>
  <c r="M16522"/>
  <c r="M16521"/>
  <c r="M16520"/>
  <c r="M16519"/>
  <c r="M16518"/>
  <c r="M16517"/>
  <c r="M16516"/>
  <c r="M16515"/>
  <c r="M16514"/>
  <c r="M16513"/>
  <c r="M16512"/>
  <c r="M16511"/>
  <c r="M16510"/>
  <c r="M16509"/>
  <c r="M16508"/>
  <c r="M16507"/>
  <c r="M16506"/>
  <c r="M16505"/>
  <c r="M16504"/>
  <c r="M16503"/>
  <c r="M16502"/>
  <c r="M16501"/>
  <c r="M16500"/>
  <c r="M16499"/>
  <c r="M16498"/>
  <c r="M16497"/>
  <c r="M16496"/>
  <c r="M16495"/>
  <c r="M16494"/>
  <c r="M16493"/>
  <c r="M16492"/>
  <c r="M16491"/>
  <c r="M16490"/>
  <c r="M16489"/>
  <c r="M16488"/>
  <c r="M16487"/>
  <c r="M16486"/>
  <c r="M16485"/>
  <c r="M16484"/>
  <c r="M16483"/>
  <c r="M16482"/>
  <c r="M16481"/>
  <c r="M16480"/>
  <c r="M16479"/>
  <c r="M16478"/>
  <c r="M16477"/>
  <c r="M16476"/>
  <c r="M16475"/>
  <c r="M16474"/>
  <c r="M16473"/>
  <c r="M16472"/>
  <c r="M16471"/>
  <c r="M16470"/>
  <c r="M16469"/>
  <c r="M16468"/>
  <c r="M16467"/>
  <c r="M16466"/>
  <c r="M16465"/>
  <c r="M16464"/>
  <c r="M16463"/>
  <c r="M16462"/>
  <c r="M16461"/>
  <c r="M16460"/>
  <c r="M16459"/>
  <c r="M16458"/>
  <c r="M16457"/>
  <c r="M16456"/>
  <c r="M16455"/>
  <c r="M16454"/>
  <c r="M16453"/>
  <c r="M16452"/>
  <c r="M16451"/>
  <c r="M16450"/>
  <c r="M16449"/>
  <c r="M16448"/>
  <c r="M16447"/>
  <c r="M16446"/>
  <c r="M16445"/>
  <c r="M16444"/>
  <c r="M16443"/>
  <c r="M16442"/>
  <c r="M16441"/>
  <c r="M16440"/>
  <c r="M16439"/>
  <c r="M16438"/>
  <c r="M16437"/>
  <c r="M16436"/>
  <c r="M16435"/>
  <c r="M16434"/>
  <c r="M16433"/>
  <c r="M16432"/>
  <c r="M16431"/>
  <c r="M16430"/>
  <c r="M16429"/>
  <c r="M16428"/>
  <c r="M16427"/>
  <c r="M16426"/>
  <c r="M16425"/>
  <c r="M16424"/>
  <c r="M16423"/>
  <c r="M16422"/>
  <c r="M16421"/>
  <c r="M16420"/>
  <c r="M16419"/>
  <c r="M16418"/>
  <c r="M16417"/>
  <c r="M16416"/>
  <c r="M16415"/>
  <c r="M16414"/>
  <c r="M16413"/>
  <c r="M16412"/>
  <c r="M16411"/>
  <c r="M16410"/>
  <c r="M16409"/>
  <c r="M16408"/>
  <c r="M16407"/>
  <c r="M16406"/>
  <c r="M16405"/>
  <c r="M16404"/>
  <c r="M16403"/>
  <c r="M16402"/>
  <c r="M16401"/>
  <c r="M16400"/>
  <c r="M16399"/>
  <c r="M16398"/>
  <c r="M16397"/>
  <c r="M16396"/>
  <c r="M16395"/>
  <c r="M16394"/>
  <c r="M16393"/>
  <c r="M16392"/>
  <c r="M16391"/>
  <c r="M16390"/>
  <c r="M16389"/>
  <c r="M16388"/>
  <c r="M16387"/>
  <c r="M16386"/>
  <c r="M16385"/>
  <c r="M16384"/>
  <c r="M16383"/>
  <c r="M16382"/>
  <c r="M16381"/>
  <c r="M16380"/>
  <c r="M16379"/>
  <c r="M16378"/>
  <c r="M16377"/>
  <c r="M16376"/>
  <c r="M16375"/>
  <c r="M16374"/>
  <c r="M16373"/>
  <c r="M16372"/>
  <c r="M16371"/>
  <c r="M16370"/>
  <c r="M16369"/>
  <c r="M16368"/>
  <c r="M16367"/>
  <c r="M16366"/>
  <c r="M16365"/>
  <c r="M16364"/>
  <c r="M16363"/>
  <c r="M16362"/>
  <c r="M16361"/>
  <c r="L16361"/>
  <c r="M16344"/>
  <c r="M16342"/>
  <c r="M16340"/>
  <c r="M16338"/>
  <c r="M16336"/>
  <c r="M16334"/>
  <c r="M16332"/>
  <c r="M16330"/>
  <c r="L16330"/>
  <c r="M16328"/>
  <c r="M16327"/>
  <c r="M16326"/>
  <c r="M16325"/>
  <c r="M16324"/>
  <c r="M16323"/>
  <c r="M16322"/>
  <c r="M16321"/>
  <c r="M16320"/>
  <c r="M16319"/>
  <c r="M16318"/>
  <c r="M16317"/>
  <c r="M16316"/>
  <c r="M16315"/>
  <c r="M16314"/>
  <c r="M16313"/>
  <c r="M16312"/>
  <c r="M16311"/>
  <c r="M16310"/>
  <c r="M16309"/>
  <c r="M16308"/>
  <c r="M16307"/>
  <c r="M16306"/>
  <c r="M16305"/>
  <c r="M16304"/>
  <c r="M16303"/>
  <c r="M16302"/>
  <c r="M16301"/>
  <c r="M16300"/>
  <c r="M16299"/>
  <c r="M16298"/>
  <c r="M16297"/>
  <c r="M16296"/>
  <c r="M16295"/>
  <c r="M16294"/>
  <c r="M16293"/>
  <c r="M16292"/>
  <c r="M16291"/>
  <c r="M16290"/>
  <c r="M16289"/>
  <c r="M16288"/>
  <c r="M16287"/>
  <c r="M16286"/>
  <c r="M16285"/>
  <c r="M16284"/>
  <c r="M16283"/>
  <c r="M16282"/>
  <c r="M16281"/>
  <c r="M16280"/>
  <c r="M16279"/>
  <c r="M16278"/>
  <c r="M16277"/>
  <c r="M16276"/>
  <c r="M16275"/>
  <c r="M16274"/>
  <c r="M16273"/>
  <c r="M16272"/>
  <c r="M16271"/>
  <c r="M16270"/>
  <c r="M16269"/>
  <c r="M16268"/>
  <c r="M16267"/>
  <c r="M16266"/>
  <c r="M16265"/>
  <c r="M16264"/>
  <c r="M16263"/>
  <c r="M16262"/>
  <c r="M16261"/>
  <c r="M16260"/>
  <c r="M16259"/>
  <c r="M16258"/>
  <c r="M16257"/>
  <c r="M16256"/>
  <c r="M16255"/>
  <c r="M16254"/>
  <c r="M16253"/>
  <c r="M16252"/>
  <c r="M16251"/>
  <c r="M16250"/>
  <c r="M16249"/>
  <c r="M16248"/>
  <c r="M16247"/>
  <c r="M16246"/>
  <c r="M16245"/>
  <c r="M16244"/>
  <c r="M16243"/>
  <c r="M16242"/>
  <c r="M16241"/>
  <c r="M16240"/>
  <c r="M16239"/>
  <c r="M16238"/>
  <c r="M16237"/>
  <c r="M16236"/>
  <c r="M16235"/>
  <c r="M16234"/>
  <c r="M16233"/>
  <c r="M16232"/>
  <c r="M16231"/>
  <c r="M16230"/>
  <c r="M16229"/>
  <c r="M16228"/>
  <c r="M16227"/>
  <c r="M16226"/>
  <c r="M16225"/>
  <c r="M16224"/>
  <c r="M16223"/>
  <c r="M16222"/>
  <c r="M16221"/>
  <c r="M16220"/>
  <c r="M16219"/>
  <c r="M16218"/>
  <c r="M16217"/>
  <c r="M16216"/>
  <c r="M16215"/>
  <c r="M16214"/>
  <c r="M16213"/>
  <c r="M16212"/>
  <c r="L16212"/>
  <c r="M16210"/>
  <c r="M16209"/>
  <c r="M16208"/>
  <c r="M16207"/>
  <c r="M16206"/>
  <c r="M16205"/>
  <c r="M16204"/>
  <c r="M16203"/>
  <c r="M16202"/>
  <c r="M16201"/>
  <c r="M16200"/>
  <c r="M16199"/>
  <c r="M16198"/>
  <c r="M16197"/>
  <c r="M16196"/>
  <c r="M16195"/>
  <c r="M16194"/>
  <c r="M16193"/>
  <c r="M16192"/>
  <c r="M16191"/>
  <c r="M16190"/>
  <c r="M16189"/>
  <c r="M16188"/>
  <c r="M16187"/>
  <c r="M16186"/>
  <c r="M16185"/>
  <c r="M16184"/>
  <c r="M16183"/>
  <c r="M16182"/>
  <c r="M16181"/>
  <c r="M16180"/>
  <c r="M16179"/>
  <c r="M16178"/>
  <c r="M16177"/>
  <c r="M16176"/>
  <c r="M16175"/>
  <c r="M16174"/>
  <c r="M16173"/>
  <c r="M16172"/>
  <c r="M16171"/>
  <c r="M16170"/>
  <c r="M16169"/>
  <c r="M16168"/>
  <c r="M16167"/>
  <c r="M16166"/>
  <c r="M16165"/>
  <c r="M16164"/>
  <c r="M16163"/>
  <c r="M16162"/>
  <c r="M16161"/>
  <c r="M16160"/>
  <c r="M16159"/>
  <c r="M16158"/>
  <c r="M16157"/>
  <c r="M16156"/>
  <c r="M16155"/>
  <c r="M16154"/>
  <c r="M16153"/>
  <c r="M16152"/>
  <c r="M16151"/>
  <c r="M16150"/>
  <c r="M16149"/>
  <c r="M16148"/>
  <c r="M16147"/>
  <c r="M16146"/>
  <c r="M16145"/>
  <c r="M16144"/>
  <c r="M16143"/>
  <c r="M16142"/>
  <c r="M16141"/>
  <c r="M16140"/>
  <c r="M16139"/>
  <c r="M16138"/>
  <c r="M16137"/>
  <c r="M16136"/>
  <c r="M16135"/>
  <c r="M16134"/>
  <c r="M16133"/>
  <c r="M16132"/>
  <c r="M16131"/>
  <c r="M16130"/>
  <c r="M16129"/>
  <c r="M16128"/>
  <c r="M16127"/>
  <c r="L16127"/>
  <c r="M16125"/>
  <c r="M16124"/>
  <c r="M16123"/>
  <c r="M16122"/>
  <c r="M16121"/>
  <c r="M16120"/>
  <c r="M16119"/>
  <c r="M16118"/>
  <c r="M16117"/>
  <c r="M16116"/>
  <c r="M16115"/>
  <c r="M16114"/>
  <c r="M16113"/>
  <c r="M16112"/>
  <c r="M16111"/>
  <c r="M16110"/>
  <c r="M16109"/>
  <c r="M16108"/>
  <c r="M16107"/>
  <c r="M16106"/>
  <c r="M16105"/>
  <c r="M16104"/>
  <c r="M16103"/>
  <c r="M16102"/>
  <c r="M16101"/>
  <c r="M16100"/>
  <c r="M16099"/>
  <c r="M16098"/>
  <c r="M16097"/>
  <c r="M16096"/>
  <c r="M16095"/>
  <c r="M16094"/>
  <c r="M16093"/>
  <c r="M16092"/>
  <c r="M16091"/>
  <c r="M16090"/>
  <c r="M16089"/>
  <c r="M16088"/>
  <c r="M16087"/>
  <c r="M16086"/>
  <c r="M16085"/>
  <c r="M16084"/>
  <c r="M16083"/>
  <c r="L16083"/>
  <c r="M16081"/>
  <c r="M16080"/>
  <c r="M16079"/>
  <c r="M16078"/>
  <c r="M16077"/>
  <c r="M16076"/>
  <c r="M16075"/>
  <c r="M16074"/>
  <c r="M16073"/>
  <c r="M16072"/>
  <c r="M16071"/>
  <c r="M16070"/>
  <c r="M16069"/>
  <c r="M16068"/>
  <c r="M16067"/>
  <c r="M16066"/>
  <c r="M16065"/>
  <c r="M16064"/>
  <c r="M16063"/>
  <c r="M16062"/>
  <c r="M16061"/>
  <c r="M16060"/>
  <c r="M16059"/>
  <c r="M16058"/>
  <c r="M16057"/>
  <c r="M16056"/>
  <c r="M16055"/>
  <c r="M16054"/>
  <c r="M16053"/>
  <c r="M16052"/>
  <c r="M16051"/>
  <c r="M16050"/>
  <c r="M16049"/>
  <c r="M16048"/>
  <c r="L16048"/>
  <c r="M15654"/>
  <c r="M15653"/>
  <c r="M15652"/>
  <c r="M15651"/>
  <c r="M15650"/>
  <c r="M15649"/>
  <c r="M15648"/>
  <c r="M15647"/>
  <c r="M15646"/>
  <c r="M15645"/>
  <c r="M15644"/>
  <c r="M15643"/>
  <c r="M15642"/>
  <c r="M15641"/>
  <c r="M15640"/>
  <c r="M15639"/>
  <c r="M15638"/>
  <c r="M15637"/>
  <c r="M15636"/>
  <c r="M15635"/>
  <c r="M15634"/>
  <c r="L15634"/>
  <c r="M15632"/>
  <c r="M15631"/>
  <c r="M15630"/>
  <c r="M15629"/>
  <c r="M15628"/>
  <c r="M15627"/>
  <c r="M15626"/>
  <c r="M15625"/>
  <c r="M15624"/>
  <c r="M15623"/>
  <c r="M15622"/>
  <c r="M15621"/>
  <c r="M15620"/>
  <c r="M15619"/>
  <c r="M15618"/>
  <c r="M15617"/>
  <c r="M15616"/>
  <c r="M15615"/>
  <c r="M15614"/>
  <c r="M15613"/>
  <c r="M15612"/>
  <c r="M15611"/>
  <c r="M15610"/>
  <c r="M15609"/>
  <c r="M15608"/>
  <c r="M15607"/>
  <c r="M15606"/>
  <c r="M15605"/>
  <c r="M15604"/>
  <c r="L15604"/>
  <c r="M15602"/>
  <c r="M15601"/>
  <c r="M15600"/>
  <c r="M15599"/>
  <c r="M15598"/>
  <c r="M15597"/>
  <c r="M15596"/>
  <c r="M15595"/>
  <c r="M15594"/>
  <c r="M15593"/>
  <c r="M15592"/>
  <c r="M15591"/>
  <c r="M15590"/>
  <c r="M15589"/>
  <c r="M15588"/>
  <c r="M15587"/>
  <c r="M15586"/>
  <c r="M15585"/>
  <c r="M15584"/>
  <c r="M15583"/>
  <c r="M15582"/>
  <c r="M15581"/>
  <c r="M15580"/>
  <c r="M15579"/>
  <c r="M15578"/>
  <c r="M15577"/>
  <c r="M15576"/>
  <c r="M15575"/>
  <c r="M15574"/>
  <c r="M15573"/>
  <c r="M15572"/>
  <c r="M15571"/>
  <c r="M15570"/>
  <c r="M15569"/>
  <c r="M15568"/>
  <c r="M15567"/>
  <c r="M15566"/>
  <c r="M15565"/>
  <c r="M15564"/>
  <c r="M15563"/>
  <c r="M15562"/>
  <c r="M15561"/>
  <c r="M15560"/>
  <c r="M15559"/>
  <c r="M15558"/>
  <c r="M15557"/>
  <c r="M15556"/>
  <c r="M15555"/>
  <c r="M15554"/>
  <c r="M15553"/>
  <c r="L15553"/>
  <c r="M15551"/>
  <c r="M15550"/>
  <c r="M15549"/>
  <c r="M15548"/>
  <c r="M15547"/>
  <c r="M15546"/>
  <c r="M15545"/>
  <c r="M15544"/>
  <c r="M15543"/>
  <c r="M15542"/>
  <c r="M15541"/>
  <c r="M15540"/>
  <c r="M15539"/>
  <c r="M15538"/>
  <c r="M15537"/>
  <c r="M15536"/>
  <c r="M15535"/>
  <c r="M15534"/>
  <c r="M15533"/>
  <c r="M15532"/>
  <c r="M15531"/>
  <c r="M15530"/>
  <c r="M15529"/>
  <c r="M15528"/>
  <c r="M15527"/>
  <c r="M15526"/>
  <c r="M15525"/>
  <c r="M15524"/>
  <c r="L15524"/>
  <c r="M15522"/>
  <c r="M15521"/>
  <c r="M15520"/>
  <c r="M15519"/>
  <c r="M15518"/>
  <c r="M15517"/>
  <c r="M15516"/>
  <c r="M15515"/>
  <c r="M15514"/>
  <c r="M15513"/>
  <c r="M15512"/>
  <c r="M15511"/>
  <c r="M15510"/>
  <c r="M15509"/>
  <c r="M15508"/>
  <c r="M15507"/>
  <c r="M15506"/>
  <c r="M15505"/>
  <c r="M15504"/>
  <c r="M15503"/>
  <c r="M15502"/>
  <c r="M15501"/>
  <c r="M15500"/>
  <c r="M15499"/>
  <c r="M15498"/>
  <c r="M15497"/>
  <c r="L15497"/>
  <c r="M15491"/>
  <c r="M15489"/>
  <c r="M15487"/>
  <c r="M15485"/>
  <c r="M15483"/>
  <c r="M15481"/>
  <c r="M15479"/>
  <c r="M15477"/>
  <c r="M15475"/>
  <c r="M15473"/>
  <c r="M15471"/>
  <c r="M15469"/>
  <c r="M15467"/>
  <c r="M15465"/>
  <c r="M15463"/>
  <c r="M15461"/>
  <c r="M15459"/>
  <c r="M15457"/>
  <c r="M15455"/>
  <c r="M15453"/>
  <c r="M15451"/>
  <c r="M15449"/>
  <c r="M15447"/>
  <c r="M15445"/>
  <c r="M15443"/>
  <c r="M15441"/>
  <c r="M15439"/>
  <c r="M15437"/>
  <c r="M15435"/>
  <c r="M15433"/>
  <c r="M15431"/>
  <c r="M15429"/>
  <c r="L15429"/>
  <c r="M15427"/>
  <c r="M15426"/>
  <c r="M15425"/>
  <c r="M15424"/>
  <c r="M15423"/>
  <c r="M15422"/>
  <c r="M15421"/>
  <c r="M15420"/>
  <c r="M15419"/>
  <c r="M15418"/>
  <c r="M15417"/>
  <c r="M15416"/>
  <c r="M15415"/>
  <c r="M15414"/>
  <c r="M15413"/>
  <c r="M15412"/>
  <c r="M15411"/>
  <c r="M15410"/>
  <c r="M15409"/>
  <c r="M15408"/>
  <c r="M15407"/>
  <c r="M15406"/>
  <c r="M15405"/>
  <c r="M15404"/>
  <c r="M15403"/>
  <c r="M15402"/>
  <c r="M15401"/>
  <c r="M15400"/>
  <c r="M15399"/>
  <c r="M15398"/>
  <c r="M15397"/>
  <c r="M15396"/>
  <c r="M15395"/>
  <c r="M15394"/>
  <c r="M15393"/>
  <c r="M15392"/>
  <c r="M15391"/>
  <c r="M15390"/>
  <c r="M15389"/>
  <c r="M15388"/>
  <c r="M15387"/>
  <c r="M15386"/>
  <c r="M15385"/>
  <c r="M15384"/>
  <c r="M15383"/>
  <c r="M15382"/>
  <c r="M15381"/>
  <c r="M15380"/>
  <c r="M15379"/>
  <c r="M15378"/>
  <c r="M15377"/>
  <c r="M15376"/>
  <c r="M15375"/>
  <c r="M15374"/>
  <c r="M15373"/>
  <c r="M15372"/>
  <c r="M15371"/>
  <c r="M15370"/>
  <c r="M15369"/>
  <c r="M15368"/>
  <c r="M15367"/>
  <c r="M15366"/>
  <c r="M15365"/>
  <c r="M15364"/>
  <c r="M15363"/>
  <c r="M15362"/>
  <c r="M15361"/>
  <c r="M15360"/>
  <c r="M15359"/>
  <c r="M15358"/>
  <c r="M15357"/>
  <c r="M15356"/>
  <c r="M15355"/>
  <c r="M15354"/>
  <c r="M15353"/>
  <c r="M15352"/>
  <c r="M15351"/>
  <c r="M15350"/>
  <c r="M15349"/>
  <c r="M15348"/>
  <c r="M15347"/>
  <c r="M15346"/>
  <c r="M15345"/>
  <c r="M15344"/>
  <c r="M15343"/>
  <c r="M15342"/>
  <c r="M15341"/>
  <c r="M15340"/>
  <c r="M15339"/>
  <c r="M15338"/>
  <c r="M15337"/>
  <c r="M15336"/>
  <c r="M15335"/>
  <c r="M15334"/>
  <c r="M15333"/>
  <c r="M15332"/>
  <c r="M15331"/>
  <c r="M15330"/>
  <c r="M15329"/>
  <c r="M15328"/>
  <c r="M15327"/>
  <c r="M15326"/>
  <c r="M15325"/>
  <c r="M15324"/>
  <c r="M15323"/>
  <c r="M15322"/>
  <c r="M15321"/>
  <c r="M15320"/>
  <c r="M15319"/>
  <c r="M15318"/>
  <c r="M15317"/>
  <c r="M15316"/>
  <c r="M15315"/>
  <c r="M15314"/>
  <c r="M15313"/>
  <c r="M15312"/>
  <c r="M15311"/>
  <c r="M15310"/>
  <c r="M15309"/>
  <c r="L15309"/>
  <c r="M15307"/>
  <c r="M15306"/>
  <c r="M15305"/>
  <c r="M15304"/>
  <c r="M15303"/>
  <c r="M15302"/>
  <c r="M15301"/>
  <c r="M15300"/>
  <c r="M15299"/>
  <c r="M15298"/>
  <c r="M15297"/>
  <c r="M15296"/>
  <c r="M15295"/>
  <c r="M15294"/>
  <c r="M15293"/>
  <c r="M15292"/>
  <c r="M15291"/>
  <c r="M15290"/>
  <c r="M15289"/>
  <c r="M15288"/>
  <c r="M15287"/>
  <c r="M15286"/>
  <c r="M15285"/>
  <c r="M15284"/>
  <c r="M15283"/>
  <c r="M15282"/>
  <c r="M15281"/>
  <c r="M15280"/>
  <c r="M15279"/>
  <c r="M15278"/>
  <c r="M15277"/>
  <c r="M15276"/>
  <c r="M15275"/>
  <c r="M15274"/>
  <c r="M15273"/>
  <c r="M15272"/>
  <c r="M15271"/>
  <c r="M15270"/>
  <c r="M15269"/>
  <c r="M15268"/>
  <c r="M15267"/>
  <c r="M15266"/>
  <c r="M15265"/>
  <c r="M15264"/>
  <c r="M15263"/>
  <c r="M15262"/>
  <c r="M15261"/>
  <c r="M15260"/>
  <c r="M15259"/>
  <c r="M15258"/>
  <c r="M15257"/>
  <c r="M15256"/>
  <c r="M15255"/>
  <c r="M15254"/>
  <c r="M15253"/>
  <c r="M15252"/>
  <c r="M15251"/>
  <c r="M15250"/>
  <c r="M15249"/>
  <c r="M15248"/>
  <c r="M15247"/>
  <c r="M15246"/>
  <c r="M15245"/>
  <c r="M15244"/>
  <c r="M15243"/>
  <c r="M15242"/>
  <c r="M15241"/>
  <c r="M15240"/>
  <c r="M15239"/>
  <c r="M15238"/>
  <c r="M15237"/>
  <c r="M15236"/>
  <c r="M15235"/>
  <c r="M15234"/>
  <c r="M15233"/>
  <c r="M15232"/>
  <c r="M15231"/>
  <c r="M15230"/>
  <c r="M15229"/>
  <c r="M15228"/>
  <c r="M15227"/>
  <c r="M15226"/>
  <c r="M15225"/>
  <c r="M15224"/>
  <c r="M15223"/>
  <c r="M15222"/>
  <c r="M15221"/>
  <c r="M15220"/>
  <c r="M15219"/>
  <c r="M15218"/>
  <c r="M15217"/>
  <c r="M15216"/>
  <c r="M15215"/>
  <c r="M15214"/>
  <c r="M15213"/>
  <c r="M15212"/>
  <c r="M15211"/>
  <c r="M15210"/>
  <c r="M15209"/>
  <c r="M15208"/>
  <c r="M15207"/>
  <c r="M15206"/>
  <c r="M15205"/>
  <c r="M15204"/>
  <c r="M15203"/>
  <c r="M15202"/>
  <c r="M15201"/>
  <c r="M15200"/>
  <c r="M15199"/>
  <c r="M15198"/>
  <c r="M15197"/>
  <c r="M15196"/>
  <c r="M15195"/>
  <c r="M15194"/>
  <c r="M15193"/>
  <c r="M15192"/>
  <c r="M15191"/>
  <c r="M15190"/>
  <c r="M15189"/>
  <c r="M15188"/>
  <c r="M15187"/>
  <c r="M15186"/>
  <c r="M15185"/>
  <c r="M15184"/>
  <c r="M15183"/>
  <c r="M15182"/>
  <c r="M15181"/>
  <c r="M15180"/>
  <c r="M15179"/>
  <c r="M15178"/>
  <c r="M15177"/>
  <c r="M15176"/>
  <c r="M15175"/>
  <c r="M15174"/>
  <c r="M15173"/>
  <c r="M15172"/>
  <c r="M15171"/>
  <c r="M15170"/>
  <c r="M15169"/>
  <c r="M15168"/>
  <c r="M15167"/>
  <c r="M15166"/>
  <c r="M15165"/>
  <c r="M15164"/>
  <c r="M15163"/>
  <c r="M15162"/>
  <c r="M15161"/>
  <c r="M15160"/>
  <c r="M15159"/>
  <c r="M15158"/>
  <c r="M15157"/>
  <c r="M15156"/>
  <c r="M15155"/>
  <c r="M15154"/>
  <c r="M15153"/>
  <c r="M15152"/>
  <c r="M15151"/>
  <c r="L15151"/>
  <c r="M14342"/>
  <c r="M14341"/>
  <c r="M14340"/>
  <c r="M14339"/>
  <c r="M14338"/>
  <c r="M14337"/>
  <c r="M14336"/>
  <c r="M14335"/>
  <c r="M14334"/>
  <c r="M14333"/>
  <c r="M14332"/>
  <c r="M14331"/>
  <c r="M14330"/>
  <c r="M14329"/>
  <c r="M14328"/>
  <c r="M14327"/>
  <c r="M14326"/>
  <c r="M14325"/>
  <c r="M14324"/>
  <c r="M14323"/>
  <c r="M14322"/>
  <c r="M14321"/>
  <c r="M14320"/>
  <c r="M14319"/>
  <c r="M14318"/>
  <c r="M14317"/>
  <c r="M14316"/>
  <c r="M14315"/>
  <c r="M14314"/>
  <c r="M14313"/>
  <c r="M14312"/>
  <c r="M14311"/>
  <c r="M14310"/>
  <c r="M14309"/>
  <c r="M14308"/>
  <c r="M14307"/>
  <c r="M14306"/>
  <c r="M14305"/>
  <c r="M14304"/>
  <c r="M14303"/>
  <c r="M14302"/>
  <c r="M14301"/>
  <c r="M14300"/>
  <c r="M14299"/>
  <c r="M14298"/>
  <c r="M14297"/>
  <c r="M14296"/>
  <c r="M14295"/>
  <c r="M14294"/>
  <c r="M14293"/>
  <c r="M14292"/>
  <c r="M14291"/>
  <c r="M14290"/>
  <c r="M14289"/>
  <c r="M14288"/>
  <c r="M14287"/>
  <c r="M14286"/>
  <c r="M14285"/>
  <c r="M14284"/>
  <c r="M14283"/>
  <c r="M14282"/>
  <c r="M14281"/>
  <c r="M14280"/>
  <c r="M14279"/>
  <c r="M14278"/>
  <c r="M14277"/>
  <c r="M14276"/>
  <c r="M14275"/>
  <c r="M14274"/>
  <c r="M14273"/>
  <c r="M14272"/>
  <c r="M14271"/>
  <c r="M14270"/>
  <c r="M14269"/>
  <c r="L14269"/>
  <c r="M14146"/>
  <c r="M14145"/>
  <c r="M14144"/>
  <c r="M14143"/>
  <c r="M14142"/>
  <c r="M14141"/>
  <c r="M14140"/>
  <c r="M14139"/>
  <c r="M14138"/>
  <c r="M14137"/>
  <c r="M14136"/>
  <c r="M14135"/>
  <c r="M14134"/>
  <c r="M14133"/>
  <c r="M14132"/>
  <c r="M14131"/>
  <c r="M14130"/>
  <c r="M14129"/>
  <c r="M14128"/>
  <c r="M14127"/>
  <c r="M14126"/>
  <c r="M14125"/>
  <c r="M14124"/>
  <c r="M14123"/>
  <c r="M14122"/>
  <c r="M14121"/>
  <c r="M14120"/>
  <c r="M14119"/>
  <c r="M14118"/>
  <c r="M14117"/>
  <c r="M14116"/>
  <c r="M14115"/>
  <c r="M14114"/>
  <c r="M14113"/>
  <c r="M14112"/>
  <c r="M14111"/>
  <c r="M14110"/>
  <c r="M14109"/>
  <c r="M14108"/>
  <c r="M14107"/>
  <c r="M14106"/>
  <c r="M14105"/>
  <c r="M14104"/>
  <c r="M14103"/>
  <c r="M14102"/>
  <c r="M14101"/>
  <c r="M14100"/>
  <c r="M14099"/>
  <c r="M14098"/>
  <c r="M14097"/>
  <c r="M14096"/>
  <c r="M14095"/>
  <c r="M14094"/>
  <c r="M14093"/>
  <c r="M14092"/>
  <c r="M14091"/>
  <c r="M14090"/>
  <c r="M14089"/>
  <c r="M14088"/>
  <c r="M14087"/>
  <c r="M14086"/>
  <c r="M14085"/>
  <c r="M14084"/>
  <c r="M14083"/>
  <c r="M14082"/>
  <c r="M14081"/>
  <c r="M14080"/>
  <c r="M14079"/>
  <c r="M14078"/>
  <c r="M14077"/>
  <c r="M14076"/>
  <c r="M14075"/>
  <c r="M14074"/>
  <c r="M14073"/>
  <c r="M14072"/>
  <c r="M14071"/>
  <c r="M14070"/>
  <c r="M14069"/>
  <c r="M14068"/>
  <c r="M14067"/>
  <c r="M14066"/>
  <c r="M14065"/>
  <c r="M14064"/>
  <c r="M14063"/>
  <c r="M14062"/>
  <c r="M14061"/>
  <c r="M14060"/>
  <c r="M14059"/>
  <c r="M14058"/>
  <c r="M14057"/>
  <c r="M14056"/>
  <c r="M14055"/>
  <c r="M14054"/>
  <c r="M14053"/>
  <c r="M14052"/>
  <c r="M14051"/>
  <c r="M14050"/>
  <c r="M14049"/>
  <c r="M14048"/>
  <c r="M14047"/>
  <c r="M14046"/>
  <c r="M14045"/>
  <c r="M14044"/>
  <c r="M14043"/>
  <c r="M14042"/>
  <c r="M14041"/>
  <c r="M14040"/>
  <c r="M14039"/>
  <c r="M14038"/>
  <c r="M14037"/>
  <c r="M14036"/>
  <c r="M14035"/>
  <c r="M14034"/>
  <c r="M14033"/>
  <c r="M14032"/>
  <c r="M14031"/>
  <c r="M14030"/>
  <c r="M14029"/>
  <c r="M14028"/>
  <c r="M14027"/>
  <c r="M14026"/>
  <c r="M14025"/>
  <c r="M14024"/>
  <c r="M14023"/>
  <c r="M14022"/>
  <c r="M14021"/>
  <c r="M14020"/>
  <c r="M14019"/>
  <c r="M14018"/>
  <c r="M14017"/>
  <c r="M14016"/>
  <c r="M14015"/>
  <c r="M14014"/>
  <c r="M14013"/>
  <c r="M14012"/>
  <c r="L14012"/>
  <c r="M14010"/>
  <c r="M14009"/>
  <c r="M14008"/>
  <c r="M14007"/>
  <c r="M14006"/>
  <c r="M14005"/>
  <c r="M14004"/>
  <c r="M14003"/>
  <c r="M14002"/>
  <c r="M14001"/>
  <c r="M14000"/>
  <c r="M13999"/>
  <c r="M13998"/>
  <c r="M13997"/>
  <c r="M13996"/>
  <c r="M13995"/>
  <c r="M13994"/>
  <c r="L13994"/>
  <c r="M13992"/>
  <c r="M13991"/>
  <c r="M13990"/>
  <c r="M13989"/>
  <c r="M13988"/>
  <c r="M13987"/>
  <c r="M13986"/>
  <c r="M13985"/>
  <c r="M13984"/>
  <c r="M13983"/>
  <c r="M13982"/>
  <c r="M13981"/>
  <c r="M13980"/>
  <c r="M13979"/>
  <c r="M13978"/>
  <c r="M13977"/>
  <c r="M13976"/>
  <c r="M13975"/>
  <c r="M13974"/>
  <c r="M13973"/>
  <c r="M13972"/>
  <c r="M13971"/>
  <c r="M13970"/>
  <c r="M13969"/>
  <c r="M13968"/>
  <c r="M13967"/>
  <c r="M13966"/>
  <c r="M13965"/>
  <c r="M13964"/>
  <c r="M13963"/>
  <c r="M13962"/>
  <c r="M13961"/>
  <c r="M13960"/>
  <c r="M13959"/>
  <c r="M13958"/>
  <c r="M13957"/>
  <c r="M13956"/>
  <c r="M13955"/>
  <c r="M13954"/>
  <c r="M13953"/>
  <c r="M13952"/>
  <c r="M13951"/>
  <c r="M13950"/>
  <c r="M13949"/>
  <c r="M13948"/>
  <c r="M13947"/>
  <c r="M13946"/>
  <c r="M13945"/>
  <c r="M13944"/>
  <c r="M13943"/>
  <c r="M13942"/>
  <c r="M13941"/>
  <c r="M13940"/>
  <c r="M13939"/>
  <c r="M13938"/>
  <c r="M13937"/>
  <c r="M13936"/>
  <c r="M13935"/>
  <c r="M13934"/>
  <c r="M13933"/>
  <c r="M13932"/>
  <c r="M13931"/>
  <c r="M13930"/>
  <c r="M13929"/>
  <c r="M13928"/>
  <c r="M13927"/>
  <c r="M13926"/>
  <c r="M13925"/>
  <c r="M13924"/>
  <c r="M13923"/>
  <c r="M13922"/>
  <c r="M13921"/>
  <c r="M13920"/>
  <c r="M13919"/>
  <c r="M13918"/>
  <c r="M13917"/>
  <c r="M13916"/>
  <c r="M13915"/>
  <c r="M13914"/>
  <c r="M13913"/>
  <c r="M13912"/>
  <c r="M13911"/>
  <c r="L13911"/>
  <c r="M13751"/>
  <c r="M13750"/>
  <c r="M13749"/>
  <c r="M13748"/>
  <c r="M13747"/>
  <c r="M13746"/>
  <c r="M13745"/>
  <c r="M13744"/>
  <c r="M13743"/>
  <c r="M13742"/>
  <c r="M13741"/>
  <c r="M13740"/>
  <c r="M13739"/>
  <c r="M13738"/>
  <c r="M13737"/>
  <c r="M13736"/>
  <c r="M13735"/>
  <c r="M13734"/>
  <c r="M13733"/>
  <c r="M13732"/>
  <c r="M13731"/>
  <c r="M13730"/>
  <c r="M13729"/>
  <c r="M13728"/>
  <c r="M13727"/>
  <c r="M13726"/>
  <c r="M13725"/>
  <c r="M13724"/>
  <c r="M13723"/>
  <c r="M13722"/>
  <c r="M13721"/>
  <c r="M13720"/>
  <c r="M13719"/>
  <c r="M13718"/>
  <c r="M13717"/>
  <c r="M13716"/>
  <c r="M13715"/>
  <c r="M13714"/>
  <c r="M13713"/>
  <c r="M13712"/>
  <c r="M13711"/>
  <c r="M13710"/>
  <c r="M13709"/>
  <c r="M13708"/>
  <c r="M13707"/>
  <c r="M13706"/>
  <c r="M13705"/>
  <c r="M13704"/>
  <c r="M13703"/>
  <c r="M13702"/>
  <c r="M13701"/>
  <c r="M13700"/>
  <c r="M13699"/>
  <c r="M13698"/>
  <c r="M13697"/>
  <c r="M13696"/>
  <c r="M13695"/>
  <c r="M13694"/>
  <c r="M13693"/>
  <c r="M13692"/>
  <c r="M13691"/>
  <c r="M13690"/>
  <c r="M13689"/>
  <c r="M13688"/>
  <c r="M13687"/>
  <c r="M13686"/>
  <c r="M13685"/>
  <c r="M13684"/>
  <c r="M13683"/>
  <c r="M13682"/>
  <c r="M13681"/>
  <c r="M13680"/>
  <c r="M13679"/>
  <c r="M13678"/>
  <c r="M13677"/>
  <c r="M13676"/>
  <c r="M13675"/>
  <c r="M13674"/>
  <c r="M13673"/>
  <c r="M13672"/>
  <c r="M13671"/>
  <c r="M13670"/>
  <c r="M13669"/>
  <c r="M13668"/>
  <c r="M13667"/>
  <c r="M13666"/>
  <c r="M13665"/>
  <c r="M13664"/>
  <c r="M13663"/>
  <c r="M13662"/>
  <c r="M13661"/>
  <c r="M13660"/>
  <c r="M13659"/>
  <c r="M13658"/>
  <c r="M13657"/>
  <c r="M13656"/>
  <c r="M13655"/>
  <c r="M13654"/>
  <c r="M13653"/>
  <c r="M13652"/>
  <c r="M13651"/>
  <c r="M13650"/>
  <c r="M13649"/>
  <c r="M13648"/>
  <c r="M13647"/>
  <c r="M13646"/>
  <c r="M13645"/>
  <c r="M13644"/>
  <c r="M13643"/>
  <c r="M13642"/>
  <c r="M13641"/>
  <c r="M13640"/>
  <c r="M13639"/>
  <c r="M13638"/>
  <c r="M13637"/>
  <c r="M13636"/>
  <c r="M13635"/>
  <c r="M13634"/>
  <c r="M13633"/>
  <c r="M13632"/>
  <c r="M13631"/>
  <c r="M13630"/>
  <c r="M13629"/>
  <c r="M13628"/>
  <c r="M13627"/>
  <c r="M13626"/>
  <c r="M13625"/>
  <c r="M13624"/>
  <c r="M13623"/>
  <c r="M13622"/>
  <c r="M13621"/>
  <c r="M13620"/>
  <c r="M13619"/>
  <c r="M13618"/>
  <c r="M13617"/>
  <c r="M13616"/>
  <c r="M13615"/>
  <c r="M13614"/>
  <c r="M13613"/>
  <c r="M13612"/>
  <c r="M13611"/>
  <c r="M13610"/>
  <c r="M13609"/>
  <c r="M13608"/>
  <c r="M13607"/>
  <c r="M13606"/>
  <c r="M13605"/>
  <c r="M13604"/>
  <c r="M13603"/>
  <c r="M13602"/>
  <c r="M13601"/>
  <c r="M13600"/>
  <c r="M13599"/>
  <c r="M13598"/>
  <c r="M13597"/>
  <c r="M13596"/>
  <c r="M13595"/>
  <c r="M13594"/>
  <c r="M13593"/>
  <c r="M13592"/>
  <c r="M13591"/>
  <c r="M13590"/>
  <c r="M13589"/>
  <c r="M13588"/>
  <c r="M13587"/>
  <c r="M13586"/>
  <c r="M13585"/>
  <c r="M13584"/>
  <c r="M13583"/>
  <c r="M13582"/>
  <c r="M13581"/>
  <c r="M13580"/>
  <c r="M13579"/>
  <c r="M13578"/>
  <c r="M13577"/>
  <c r="M13576"/>
  <c r="M13575"/>
  <c r="M13574"/>
  <c r="M13573"/>
  <c r="M13572"/>
  <c r="M13571"/>
  <c r="M13570"/>
  <c r="M13569"/>
  <c r="M13568"/>
  <c r="M13567"/>
  <c r="M13566"/>
  <c r="M13565"/>
  <c r="M13564"/>
  <c r="M13563"/>
  <c r="M13562"/>
  <c r="M13561"/>
  <c r="M13560"/>
  <c r="M13559"/>
  <c r="L13559"/>
  <c r="M13501"/>
  <c r="M13500"/>
  <c r="M13499"/>
  <c r="M13498"/>
  <c r="M13497"/>
  <c r="M13496"/>
  <c r="M13495"/>
  <c r="M13494"/>
  <c r="M13493"/>
  <c r="M13492"/>
  <c r="M13491"/>
  <c r="M13490"/>
  <c r="M13489"/>
  <c r="M13488"/>
  <c r="M13487"/>
  <c r="M13486"/>
  <c r="M13485"/>
  <c r="M13484"/>
  <c r="M13483"/>
  <c r="M13482"/>
  <c r="M13481"/>
  <c r="M13480"/>
  <c r="M13479"/>
  <c r="M13478"/>
  <c r="M13477"/>
  <c r="M13476"/>
  <c r="M13475"/>
  <c r="M13474"/>
  <c r="M13473"/>
  <c r="M13472"/>
  <c r="M13471"/>
  <c r="M13470"/>
  <c r="M13469"/>
  <c r="M13468"/>
  <c r="M13467"/>
  <c r="M13466"/>
  <c r="M13465"/>
  <c r="M13464"/>
  <c r="M13463"/>
  <c r="M13462"/>
  <c r="M13461"/>
  <c r="M13460"/>
  <c r="M13459"/>
  <c r="M13458"/>
  <c r="M13457"/>
  <c r="M13456"/>
  <c r="M13455"/>
  <c r="M13454"/>
  <c r="M13453"/>
  <c r="M13452"/>
  <c r="M13451"/>
  <c r="M13450"/>
  <c r="M13449"/>
  <c r="M13448"/>
  <c r="M13447"/>
  <c r="M13446"/>
  <c r="M13445"/>
  <c r="M13444"/>
  <c r="M13443"/>
  <c r="M13442"/>
  <c r="M13441"/>
  <c r="M13440"/>
  <c r="M13439"/>
  <c r="M13438"/>
  <c r="M13437"/>
  <c r="M13436"/>
  <c r="M13435"/>
  <c r="M13434"/>
  <c r="M13433"/>
  <c r="M13432"/>
  <c r="M13431"/>
  <c r="M13430"/>
  <c r="M13429"/>
  <c r="M13428"/>
  <c r="M13427"/>
  <c r="M13426"/>
  <c r="M13425"/>
  <c r="M13424"/>
  <c r="M13423"/>
  <c r="L13423"/>
  <c r="M13421"/>
  <c r="M13420"/>
  <c r="M13419"/>
  <c r="M13418"/>
  <c r="M13417"/>
  <c r="M13416"/>
  <c r="M13415"/>
  <c r="M13414"/>
  <c r="M13413"/>
  <c r="M13412"/>
  <c r="M13411"/>
  <c r="M13410"/>
  <c r="M13409"/>
  <c r="M13408"/>
  <c r="M13407"/>
  <c r="M13406"/>
  <c r="M13405"/>
  <c r="M13404"/>
  <c r="M13403"/>
  <c r="M13402"/>
  <c r="M13401"/>
  <c r="M13400"/>
  <c r="M13399"/>
  <c r="M13398"/>
  <c r="M13397"/>
  <c r="M13396"/>
  <c r="M13395"/>
  <c r="L13395"/>
  <c r="M13393"/>
  <c r="M13392"/>
  <c r="M13391"/>
  <c r="M13390"/>
  <c r="M13389"/>
  <c r="M13388"/>
  <c r="M13387"/>
  <c r="M13386"/>
  <c r="M13385"/>
  <c r="M13384"/>
  <c r="M13383"/>
  <c r="M13382"/>
  <c r="M13381"/>
  <c r="M13380"/>
  <c r="M13379"/>
  <c r="M13378"/>
  <c r="M13377"/>
  <c r="M13376"/>
  <c r="M13375"/>
  <c r="M13374"/>
  <c r="M13373"/>
  <c r="L13373"/>
  <c r="M13371"/>
  <c r="M13370"/>
  <c r="M13369"/>
  <c r="M13368"/>
  <c r="M13367"/>
  <c r="M13366"/>
  <c r="M13365"/>
  <c r="M13364"/>
  <c r="M13363"/>
  <c r="M13362"/>
  <c r="M13361"/>
  <c r="M13360"/>
  <c r="M13359"/>
  <c r="M13358"/>
  <c r="M13357"/>
  <c r="M13356"/>
  <c r="M13355"/>
  <c r="M13354"/>
  <c r="M13353"/>
  <c r="M13352"/>
  <c r="M13351"/>
  <c r="M13350"/>
  <c r="M13349"/>
  <c r="M13348"/>
  <c r="M13347"/>
  <c r="M13346"/>
  <c r="M13345"/>
  <c r="M13344"/>
  <c r="M13343"/>
  <c r="M13342"/>
  <c r="M13341"/>
  <c r="M13340"/>
  <c r="M13339"/>
  <c r="M13338"/>
  <c r="M13337"/>
  <c r="M13336"/>
  <c r="M13335"/>
  <c r="M13334"/>
  <c r="M13333"/>
  <c r="M13332"/>
  <c r="M13331"/>
  <c r="M13330"/>
  <c r="M13329"/>
  <c r="M13328"/>
  <c r="M13327"/>
  <c r="M13326"/>
  <c r="M13325"/>
  <c r="M13324"/>
  <c r="M13323"/>
  <c r="M13322"/>
  <c r="M13321"/>
  <c r="M13320"/>
  <c r="M13319"/>
  <c r="M13318"/>
  <c r="M13317"/>
  <c r="M13316"/>
  <c r="M13315"/>
  <c r="M13314"/>
  <c r="M13313"/>
  <c r="M13312"/>
  <c r="M13311"/>
  <c r="M13310"/>
  <c r="M13309"/>
  <c r="M13308"/>
  <c r="M13307"/>
  <c r="M13306"/>
  <c r="M13305"/>
  <c r="M13304"/>
  <c r="M13303"/>
  <c r="M13302"/>
  <c r="M13301"/>
  <c r="M13300"/>
  <c r="M13299"/>
  <c r="M13298"/>
  <c r="M13297"/>
  <c r="M13296"/>
  <c r="M13295"/>
  <c r="M13294"/>
  <c r="M13293"/>
  <c r="M13292"/>
  <c r="M13291"/>
  <c r="M13290"/>
  <c r="M13289"/>
  <c r="L13289"/>
  <c r="M13287"/>
  <c r="M13286"/>
  <c r="M13285"/>
  <c r="M13284"/>
  <c r="M13283"/>
  <c r="M13282"/>
  <c r="M13281"/>
  <c r="M13280"/>
  <c r="M13279"/>
  <c r="M13278"/>
  <c r="M13277"/>
  <c r="M13276"/>
  <c r="M13275"/>
  <c r="M13274"/>
  <c r="M13273"/>
  <c r="M13272"/>
  <c r="M13271"/>
  <c r="M13270"/>
  <c r="M13269"/>
  <c r="M13268"/>
  <c r="M13267"/>
  <c r="M13266"/>
  <c r="M13265"/>
  <c r="M13264"/>
  <c r="M13263"/>
  <c r="M13262"/>
  <c r="M13261"/>
  <c r="M13260"/>
  <c r="M13259"/>
  <c r="M13258"/>
  <c r="M13257"/>
  <c r="M13256"/>
  <c r="M13255"/>
  <c r="M13254"/>
  <c r="M13253"/>
  <c r="M13252"/>
  <c r="M13251"/>
  <c r="M13250"/>
  <c r="M13249"/>
  <c r="M13248"/>
  <c r="M13247"/>
  <c r="M13246"/>
  <c r="M13245"/>
  <c r="M13244"/>
  <c r="M13243"/>
  <c r="M13242"/>
  <c r="M13241"/>
  <c r="M13240"/>
  <c r="M13239"/>
  <c r="M13238"/>
  <c r="M13237"/>
  <c r="M13236"/>
  <c r="M13235"/>
  <c r="M13234"/>
  <c r="M13233"/>
  <c r="L13233"/>
  <c r="M13231"/>
  <c r="M13230"/>
  <c r="M13229"/>
  <c r="M13228"/>
  <c r="M13227"/>
  <c r="M13226"/>
  <c r="M13225"/>
  <c r="M13224"/>
  <c r="M13223"/>
  <c r="M13222"/>
  <c r="M13221"/>
  <c r="M13220"/>
  <c r="M13219"/>
  <c r="M13218"/>
  <c r="M13217"/>
  <c r="M13216"/>
  <c r="M13215"/>
  <c r="M13214"/>
  <c r="M13213"/>
  <c r="M13212"/>
  <c r="M13211"/>
  <c r="M13210"/>
  <c r="M13209"/>
  <c r="M13208"/>
  <c r="M13207"/>
  <c r="M13206"/>
  <c r="M13205"/>
  <c r="M13204"/>
  <c r="M13203"/>
  <c r="M13202"/>
  <c r="M13201"/>
  <c r="L13201"/>
  <c r="M13199"/>
  <c r="M13198"/>
  <c r="M13197"/>
  <c r="M13196"/>
  <c r="M13195"/>
  <c r="M13194"/>
  <c r="M13193"/>
  <c r="M13192"/>
  <c r="M13191"/>
  <c r="M13190"/>
  <c r="M13189"/>
  <c r="M13188"/>
  <c r="M13187"/>
  <c r="M13186"/>
  <c r="M13185"/>
  <c r="M13184"/>
  <c r="M13183"/>
  <c r="M13182"/>
  <c r="M13181"/>
  <c r="M13180"/>
  <c r="M13179"/>
  <c r="M13178"/>
  <c r="M13177"/>
  <c r="M13176"/>
  <c r="M13175"/>
  <c r="M13174"/>
  <c r="M13173"/>
  <c r="M13172"/>
  <c r="M13171"/>
  <c r="M13170"/>
  <c r="M13169"/>
  <c r="M13168"/>
  <c r="M13167"/>
  <c r="M13166"/>
  <c r="M13165"/>
  <c r="M13164"/>
  <c r="M13163"/>
  <c r="M13162"/>
  <c r="M13161"/>
  <c r="M13160"/>
  <c r="M13159"/>
  <c r="M13158"/>
  <c r="M13157"/>
  <c r="M13156"/>
  <c r="M13155"/>
  <c r="M13154"/>
  <c r="M13153"/>
  <c r="M13152"/>
  <c r="M13151"/>
  <c r="M13150"/>
  <c r="M13149"/>
  <c r="M13148"/>
  <c r="M13147"/>
  <c r="M13146"/>
  <c r="M13145"/>
  <c r="M13144"/>
  <c r="M13143"/>
  <c r="M13142"/>
  <c r="M13141"/>
  <c r="M13140"/>
  <c r="M13139"/>
  <c r="M13138"/>
  <c r="M13137"/>
  <c r="M13136"/>
  <c r="M13135"/>
  <c r="M13134"/>
  <c r="M13133"/>
  <c r="M13132"/>
  <c r="L13132"/>
  <c r="M13130"/>
  <c r="M13129"/>
  <c r="M13128"/>
  <c r="M13127"/>
  <c r="M13126"/>
  <c r="M13125"/>
  <c r="M13124"/>
  <c r="M13123"/>
  <c r="M13122"/>
  <c r="M13121"/>
  <c r="M13120"/>
  <c r="M13119"/>
  <c r="M13118"/>
  <c r="M13117"/>
  <c r="M13116"/>
  <c r="M13115"/>
  <c r="M13114"/>
  <c r="M13113"/>
  <c r="M13112"/>
  <c r="M13111"/>
  <c r="M13110"/>
  <c r="M13109"/>
  <c r="M13108"/>
  <c r="M13107"/>
  <c r="M13106"/>
  <c r="M13105"/>
  <c r="M13104"/>
  <c r="M13103"/>
  <c r="M13102"/>
  <c r="M13101"/>
  <c r="M13100"/>
  <c r="M13099"/>
  <c r="M13098"/>
  <c r="M13097"/>
  <c r="L13097"/>
  <c r="M13095"/>
  <c r="M13094"/>
  <c r="M13093"/>
  <c r="M13092"/>
  <c r="M13091"/>
  <c r="M13090"/>
  <c r="M13089"/>
  <c r="M13088"/>
  <c r="M13087"/>
  <c r="M13086"/>
  <c r="M13085"/>
  <c r="M13084"/>
  <c r="M13083"/>
  <c r="M13082"/>
  <c r="M13081"/>
  <c r="M13080"/>
  <c r="M13079"/>
  <c r="M13078"/>
  <c r="M13077"/>
  <c r="M13076"/>
  <c r="M13075"/>
  <c r="M13074"/>
  <c r="M13073"/>
  <c r="M13072"/>
  <c r="M13071"/>
  <c r="M13070"/>
  <c r="M13069"/>
  <c r="M13068"/>
  <c r="M13067"/>
  <c r="M13066"/>
  <c r="M13065"/>
  <c r="M13064"/>
  <c r="M13063"/>
  <c r="M13062"/>
  <c r="M13061"/>
  <c r="M13060"/>
  <c r="M13059"/>
  <c r="M13058"/>
  <c r="M13057"/>
  <c r="M13056"/>
  <c r="M13055"/>
  <c r="M13054"/>
  <c r="M13053"/>
  <c r="M13052"/>
  <c r="M13051"/>
  <c r="M13050"/>
  <c r="M13049"/>
  <c r="M13048"/>
  <c r="M13047"/>
  <c r="M13046"/>
  <c r="M13045"/>
  <c r="M13044"/>
  <c r="M13043"/>
  <c r="M13042"/>
  <c r="M13041"/>
  <c r="M13040"/>
  <c r="M13039"/>
  <c r="M13038"/>
  <c r="M13037"/>
  <c r="M13036"/>
  <c r="M13035"/>
  <c r="M13034"/>
  <c r="M13033"/>
  <c r="M13032"/>
  <c r="M13031"/>
  <c r="M13030"/>
  <c r="M13029"/>
  <c r="M13028"/>
  <c r="M13027"/>
  <c r="M13026"/>
  <c r="M13025"/>
  <c r="M13024"/>
  <c r="M13023"/>
  <c r="M13022"/>
  <c r="M13021"/>
  <c r="M13020"/>
  <c r="M13019"/>
  <c r="M13018"/>
  <c r="M13017"/>
  <c r="M13016"/>
  <c r="M13015"/>
  <c r="M13014"/>
  <c r="M13013"/>
  <c r="M13012"/>
  <c r="M13011"/>
  <c r="M13010"/>
  <c r="M13009"/>
  <c r="M13008"/>
  <c r="M13007"/>
  <c r="M13006"/>
  <c r="M13005"/>
  <c r="M13004"/>
  <c r="M13003"/>
  <c r="M13002"/>
  <c r="M13001"/>
  <c r="M13000"/>
  <c r="M12999"/>
  <c r="M12998"/>
  <c r="M12997"/>
  <c r="M12996"/>
  <c r="M12995"/>
  <c r="M12994"/>
  <c r="M12993"/>
  <c r="M12992"/>
  <c r="M12991"/>
  <c r="M12990"/>
  <c r="M12989"/>
  <c r="M12988"/>
  <c r="M12987"/>
  <c r="M12986"/>
  <c r="M12985"/>
  <c r="M12984"/>
  <c r="M12983"/>
  <c r="M12982"/>
  <c r="M12981"/>
  <c r="M12980"/>
  <c r="M12979"/>
  <c r="M12978"/>
  <c r="M12977"/>
  <c r="M12976"/>
  <c r="M12975"/>
  <c r="M12974"/>
  <c r="M12973"/>
  <c r="M12972"/>
  <c r="M12971"/>
  <c r="M12970"/>
  <c r="M12969"/>
  <c r="L12969"/>
  <c r="M12967"/>
  <c r="M12966"/>
  <c r="M12965"/>
  <c r="M12964"/>
  <c r="M12963"/>
  <c r="M12962"/>
  <c r="M12961"/>
  <c r="M12960"/>
  <c r="M12959"/>
  <c r="M12958"/>
  <c r="M12957"/>
  <c r="M12956"/>
  <c r="M12955"/>
  <c r="M12954"/>
  <c r="M12953"/>
  <c r="M12952"/>
  <c r="M12951"/>
  <c r="M12950"/>
  <c r="M12949"/>
  <c r="M12948"/>
  <c r="M12947"/>
  <c r="M12946"/>
  <c r="M12945"/>
  <c r="M12944"/>
  <c r="M12943"/>
  <c r="M12942"/>
  <c r="M12941"/>
  <c r="M12940"/>
  <c r="M12939"/>
  <c r="M12938"/>
  <c r="M12937"/>
  <c r="M12936"/>
  <c r="M12935"/>
  <c r="M12934"/>
  <c r="M12933"/>
  <c r="M12932"/>
  <c r="M12931"/>
  <c r="M12930"/>
  <c r="M12929"/>
  <c r="M12928"/>
  <c r="M12927"/>
  <c r="M12926"/>
  <c r="M12925"/>
  <c r="M12924"/>
  <c r="M12923"/>
  <c r="M12922"/>
  <c r="M12921"/>
  <c r="M12920"/>
  <c r="M12919"/>
  <c r="M12918"/>
  <c r="M12917"/>
  <c r="M12916"/>
  <c r="M12915"/>
  <c r="M12914"/>
  <c r="M12913"/>
  <c r="M12912"/>
  <c r="M12911"/>
  <c r="M12910"/>
  <c r="M12909"/>
  <c r="M12908"/>
  <c r="M12907"/>
  <c r="M12906"/>
  <c r="M12905"/>
  <c r="M12904"/>
  <c r="M12903"/>
  <c r="M12902"/>
  <c r="M12901"/>
  <c r="M12900"/>
  <c r="M12899"/>
  <c r="M12898"/>
  <c r="M12897"/>
  <c r="M12896"/>
  <c r="M12895"/>
  <c r="M12894"/>
  <c r="M12893"/>
  <c r="M12892"/>
  <c r="M12891"/>
  <c r="M12890"/>
  <c r="M12889"/>
  <c r="M12888"/>
  <c r="M12887"/>
  <c r="M12886"/>
  <c r="M12885"/>
  <c r="M12884"/>
  <c r="M12883"/>
  <c r="M12882"/>
  <c r="M12881"/>
  <c r="M12880"/>
  <c r="M12879"/>
  <c r="M12878"/>
  <c r="M12877"/>
  <c r="M12876"/>
  <c r="M12875"/>
  <c r="M12874"/>
  <c r="M12873"/>
  <c r="M12872"/>
  <c r="M12871"/>
  <c r="M12870"/>
  <c r="M12869"/>
  <c r="M12868"/>
  <c r="M12867"/>
  <c r="M12866"/>
  <c r="M12865"/>
  <c r="M12864"/>
  <c r="M12863"/>
  <c r="M12862"/>
  <c r="M12861"/>
  <c r="M12860"/>
  <c r="M12859"/>
  <c r="M12858"/>
  <c r="M12857"/>
  <c r="M12856"/>
  <c r="M12855"/>
  <c r="M12854"/>
  <c r="M12853"/>
  <c r="M12852"/>
  <c r="M12851"/>
  <c r="M12850"/>
  <c r="M12849"/>
  <c r="M12848"/>
  <c r="M12847"/>
  <c r="M12846"/>
  <c r="M12845"/>
  <c r="M12844"/>
  <c r="M12843"/>
  <c r="M12842"/>
  <c r="M12841"/>
  <c r="M12840"/>
  <c r="M12839"/>
  <c r="M12838"/>
  <c r="M12837"/>
  <c r="M12836"/>
  <c r="M12835"/>
  <c r="M12834"/>
  <c r="M12833"/>
  <c r="M12832"/>
  <c r="M12831"/>
  <c r="M12830"/>
  <c r="M12829"/>
  <c r="M12828"/>
  <c r="M12827"/>
  <c r="M12826"/>
  <c r="M12825"/>
  <c r="M12824"/>
  <c r="M12823"/>
  <c r="M12822"/>
  <c r="M12821"/>
  <c r="M12820"/>
  <c r="M12819"/>
  <c r="M12818"/>
  <c r="M12817"/>
  <c r="M12816"/>
  <c r="M12815"/>
  <c r="M12814"/>
  <c r="M12813"/>
  <c r="M12812"/>
  <c r="M12811"/>
  <c r="M12810"/>
  <c r="M12809"/>
  <c r="M12808"/>
  <c r="M12807"/>
  <c r="M12806"/>
  <c r="M12805"/>
  <c r="M12804"/>
  <c r="M12803"/>
  <c r="M12802"/>
  <c r="M12801"/>
  <c r="M12800"/>
  <c r="M12799"/>
  <c r="M12798"/>
  <c r="M12797"/>
  <c r="M12796"/>
  <c r="M12795"/>
  <c r="M12794"/>
  <c r="M12793"/>
  <c r="M12792"/>
  <c r="M12791"/>
  <c r="M12790"/>
  <c r="M12789"/>
  <c r="M12788"/>
  <c r="M12787"/>
  <c r="M12786"/>
  <c r="M12785"/>
  <c r="M12784"/>
  <c r="M12783"/>
  <c r="M12782"/>
  <c r="M12781"/>
  <c r="M12780"/>
  <c r="M12779"/>
  <c r="M12778"/>
  <c r="M12777"/>
  <c r="M12776"/>
  <c r="M12775"/>
  <c r="M12774"/>
  <c r="M12773"/>
  <c r="M12772"/>
  <c r="M12771"/>
  <c r="M12770"/>
  <c r="M12769"/>
  <c r="M12768"/>
  <c r="M12767"/>
  <c r="M12766"/>
  <c r="M12765"/>
  <c r="M12764"/>
  <c r="M12763"/>
  <c r="M12762"/>
  <c r="M12761"/>
  <c r="M12760"/>
  <c r="M12759"/>
  <c r="M12758"/>
  <c r="M12757"/>
  <c r="M12756"/>
  <c r="M12755"/>
  <c r="M12754"/>
  <c r="M12753"/>
  <c r="M12752"/>
  <c r="M12751"/>
  <c r="M12750"/>
  <c r="M12749"/>
  <c r="M12748"/>
  <c r="M12747"/>
  <c r="M12746"/>
  <c r="M12745"/>
  <c r="M12744"/>
  <c r="M12743"/>
  <c r="M12742"/>
  <c r="M12741"/>
  <c r="M12740"/>
  <c r="M12739"/>
  <c r="M12738"/>
  <c r="M12737"/>
  <c r="M12736"/>
  <c r="M12735"/>
  <c r="M12734"/>
  <c r="M12733"/>
  <c r="M12732"/>
  <c r="M12731"/>
  <c r="M12730"/>
  <c r="M12729"/>
  <c r="M12728"/>
  <c r="M12727"/>
  <c r="M12726"/>
  <c r="M12725"/>
  <c r="M12724"/>
  <c r="M12723"/>
  <c r="M12722"/>
  <c r="M12721"/>
  <c r="M12720"/>
  <c r="M12719"/>
  <c r="M12718"/>
  <c r="M12717"/>
  <c r="M12716"/>
  <c r="M12715"/>
  <c r="M12714"/>
  <c r="M12713"/>
  <c r="M12712"/>
  <c r="M12711"/>
  <c r="M12710"/>
  <c r="M12709"/>
  <c r="L12709"/>
  <c r="M12707"/>
  <c r="M12706"/>
  <c r="M12705"/>
  <c r="M12704"/>
  <c r="M12703"/>
  <c r="M12702"/>
  <c r="M12701"/>
  <c r="M12700"/>
  <c r="M12699"/>
  <c r="M12698"/>
  <c r="M12697"/>
  <c r="M12696"/>
  <c r="M12695"/>
  <c r="M12694"/>
  <c r="M12693"/>
  <c r="M12692"/>
  <c r="M12691"/>
  <c r="M12690"/>
  <c r="M12689"/>
  <c r="M12688"/>
  <c r="M12687"/>
  <c r="M12686"/>
  <c r="M12685"/>
  <c r="M12684"/>
  <c r="M12683"/>
  <c r="M12682"/>
  <c r="M12681"/>
  <c r="M12680"/>
  <c r="M12679"/>
  <c r="M12678"/>
  <c r="M12677"/>
  <c r="M12676"/>
  <c r="M12675"/>
  <c r="M12674"/>
  <c r="M12673"/>
  <c r="M12672"/>
  <c r="M12671"/>
  <c r="M12670"/>
  <c r="M12669"/>
  <c r="M12668"/>
  <c r="M12667"/>
  <c r="M12666"/>
  <c r="M12665"/>
  <c r="M12664"/>
  <c r="M12663"/>
  <c r="M12662"/>
  <c r="M12661"/>
  <c r="M12660"/>
  <c r="M12659"/>
  <c r="M12658"/>
  <c r="M12657"/>
  <c r="M12656"/>
  <c r="M12655"/>
  <c r="M12654"/>
  <c r="M12653"/>
  <c r="M12652"/>
  <c r="M12651"/>
  <c r="M12650"/>
  <c r="M12649"/>
  <c r="M12648"/>
  <c r="M12647"/>
  <c r="M12646"/>
  <c r="M12645"/>
  <c r="M12644"/>
  <c r="M12643"/>
  <c r="M12642"/>
  <c r="M12641"/>
  <c r="L12641"/>
  <c r="M12639"/>
  <c r="M12638"/>
  <c r="M12637"/>
  <c r="M12636"/>
  <c r="M12635"/>
  <c r="M12634"/>
  <c r="M12633"/>
  <c r="M12632"/>
  <c r="M12631"/>
  <c r="M12630"/>
  <c r="M12629"/>
  <c r="M12628"/>
  <c r="M12627"/>
  <c r="M12626"/>
  <c r="M12625"/>
  <c r="M12624"/>
  <c r="M12623"/>
  <c r="M12622"/>
  <c r="M12621"/>
  <c r="M12620"/>
  <c r="M12619"/>
  <c r="M12618"/>
  <c r="M12617"/>
  <c r="M12616"/>
  <c r="M12615"/>
  <c r="M12614"/>
  <c r="M12613"/>
  <c r="M12612"/>
  <c r="M12611"/>
  <c r="M12610"/>
  <c r="M12609"/>
  <c r="M12608"/>
  <c r="M12607"/>
  <c r="M12606"/>
  <c r="M12605"/>
  <c r="M12604"/>
  <c r="M12603"/>
  <c r="M12602"/>
  <c r="M12601"/>
  <c r="M12600"/>
  <c r="M12599"/>
  <c r="M12598"/>
  <c r="M12597"/>
  <c r="M12596"/>
  <c r="M12595"/>
  <c r="M12594"/>
  <c r="M12593"/>
  <c r="M12592"/>
  <c r="M12591"/>
  <c r="M12590"/>
  <c r="M12589"/>
  <c r="M12588"/>
  <c r="M12587"/>
  <c r="M12586"/>
  <c r="M12585"/>
  <c r="M12584"/>
  <c r="M12583"/>
  <c r="M12582"/>
  <c r="M12581"/>
  <c r="M12580"/>
  <c r="M12579"/>
  <c r="M12578"/>
  <c r="M12577"/>
  <c r="M12576"/>
  <c r="M12575"/>
  <c r="M12574"/>
  <c r="M12573"/>
  <c r="M12572"/>
  <c r="M12571"/>
  <c r="M12570"/>
  <c r="M12569"/>
  <c r="M12568"/>
  <c r="M12567"/>
  <c r="M12566"/>
  <c r="M12565"/>
  <c r="M12564"/>
  <c r="M12563"/>
  <c r="M12562"/>
  <c r="M12561"/>
  <c r="M12560"/>
  <c r="M12559"/>
  <c r="M12558"/>
  <c r="M12557"/>
  <c r="M12556"/>
  <c r="M12555"/>
  <c r="M12554"/>
  <c r="M12553"/>
  <c r="M12552"/>
  <c r="M12551"/>
  <c r="M12550"/>
  <c r="M12549"/>
  <c r="M12548"/>
  <c r="M12547"/>
  <c r="M12546"/>
  <c r="M12545"/>
  <c r="M12544"/>
  <c r="M12543"/>
  <c r="M12542"/>
  <c r="M12541"/>
  <c r="M12540"/>
  <c r="M12539"/>
  <c r="M12538"/>
  <c r="M12537"/>
  <c r="M12536"/>
  <c r="M12535"/>
  <c r="M12534"/>
  <c r="M12533"/>
  <c r="M12532"/>
  <c r="M12531"/>
  <c r="M12530"/>
  <c r="M12529"/>
  <c r="M12528"/>
  <c r="M12527"/>
  <c r="M12526"/>
  <c r="M12525"/>
  <c r="M12524"/>
  <c r="M12523"/>
  <c r="M12522"/>
  <c r="M12521"/>
  <c r="L12521"/>
  <c r="M12519"/>
  <c r="M12518"/>
  <c r="M12517"/>
  <c r="M12516"/>
  <c r="M12515"/>
  <c r="M12514"/>
  <c r="M12513"/>
  <c r="M12512"/>
  <c r="M12511"/>
  <c r="M12510"/>
  <c r="M12509"/>
  <c r="M12508"/>
  <c r="M12507"/>
  <c r="M12506"/>
  <c r="M12505"/>
  <c r="M12504"/>
  <c r="M12503"/>
  <c r="M12502"/>
  <c r="M12501"/>
  <c r="M12500"/>
  <c r="M12499"/>
  <c r="M12498"/>
  <c r="M12497"/>
  <c r="M12496"/>
  <c r="M12495"/>
  <c r="M12494"/>
  <c r="M12493"/>
  <c r="M12492"/>
  <c r="M12491"/>
  <c r="M12490"/>
  <c r="M12489"/>
  <c r="M12488"/>
  <c r="M12487"/>
  <c r="M12486"/>
  <c r="M12485"/>
  <c r="M12484"/>
  <c r="M12483"/>
  <c r="M12482"/>
  <c r="M12481"/>
  <c r="M12480"/>
  <c r="M12479"/>
  <c r="M12478"/>
  <c r="M12477"/>
  <c r="M12476"/>
  <c r="M12475"/>
  <c r="M12474"/>
  <c r="M12473"/>
  <c r="M12472"/>
  <c r="M12471"/>
  <c r="M12470"/>
  <c r="M12469"/>
  <c r="M12468"/>
  <c r="M12467"/>
  <c r="M12466"/>
  <c r="M12465"/>
  <c r="M12464"/>
  <c r="M12463"/>
  <c r="M12462"/>
  <c r="M12461"/>
  <c r="M12460"/>
  <c r="M12459"/>
  <c r="M12458"/>
  <c r="M12457"/>
  <c r="M12456"/>
  <c r="M12455"/>
  <c r="M12454"/>
  <c r="M12453"/>
  <c r="M12452"/>
  <c r="M12451"/>
  <c r="M12450"/>
  <c r="M12449"/>
  <c r="M12448"/>
  <c r="M12447"/>
  <c r="M12446"/>
  <c r="M12445"/>
  <c r="M12444"/>
  <c r="M12443"/>
  <c r="L12443"/>
  <c r="M12441"/>
  <c r="M12440"/>
  <c r="M12439"/>
  <c r="M12438"/>
  <c r="M12437"/>
  <c r="M12436"/>
  <c r="M12435"/>
  <c r="M12434"/>
  <c r="M12433"/>
  <c r="M12432"/>
  <c r="M12431"/>
  <c r="M12430"/>
  <c r="M12429"/>
  <c r="M12428"/>
  <c r="M12427"/>
  <c r="M12426"/>
  <c r="M12425"/>
  <c r="M12424"/>
  <c r="M12423"/>
  <c r="M12422"/>
  <c r="M12421"/>
  <c r="M12420"/>
  <c r="M12419"/>
  <c r="M12418"/>
  <c r="M12417"/>
  <c r="M12416"/>
  <c r="M12415"/>
  <c r="M12414"/>
  <c r="M12413"/>
  <c r="M12412"/>
  <c r="M12411"/>
  <c r="M12410"/>
  <c r="M12409"/>
  <c r="M12408"/>
  <c r="L12408"/>
  <c r="M12406"/>
  <c r="M12405"/>
  <c r="M12404"/>
  <c r="M12403"/>
  <c r="M12402"/>
  <c r="M12401"/>
  <c r="M12400"/>
  <c r="M12399"/>
  <c r="M12398"/>
  <c r="M12397"/>
  <c r="M12396"/>
  <c r="M12395"/>
  <c r="M12394"/>
  <c r="M12393"/>
  <c r="M12392"/>
  <c r="M12391"/>
  <c r="M12390"/>
  <c r="M12389"/>
  <c r="M12388"/>
  <c r="M12387"/>
  <c r="M12386"/>
  <c r="M12385"/>
  <c r="M12384"/>
  <c r="M12383"/>
  <c r="M12382"/>
  <c r="M12381"/>
  <c r="M12380"/>
  <c r="M12379"/>
  <c r="M12378"/>
  <c r="M12377"/>
  <c r="M12376"/>
  <c r="M12375"/>
  <c r="M12374"/>
  <c r="M12373"/>
  <c r="M12372"/>
  <c r="M12371"/>
  <c r="M12370"/>
  <c r="M12369"/>
  <c r="M12368"/>
  <c r="M12367"/>
  <c r="M12366"/>
  <c r="M12365"/>
  <c r="M12364"/>
  <c r="M12363"/>
  <c r="M12362"/>
  <c r="M12361"/>
  <c r="M12360"/>
  <c r="M12359"/>
  <c r="M12358"/>
  <c r="M12357"/>
  <c r="L12357"/>
  <c r="M12355"/>
  <c r="M12354"/>
  <c r="M12353"/>
  <c r="M12352"/>
  <c r="M12351"/>
  <c r="M12350"/>
  <c r="M12349"/>
  <c r="M12348"/>
  <c r="M12347"/>
  <c r="M12346"/>
  <c r="M12345"/>
  <c r="M12344"/>
  <c r="M12343"/>
  <c r="M12342"/>
  <c r="M12341"/>
  <c r="M12340"/>
  <c r="M12339"/>
  <c r="M12338"/>
  <c r="M12337"/>
  <c r="M12336"/>
  <c r="M12335"/>
  <c r="M12334"/>
  <c r="M12333"/>
  <c r="M12332"/>
  <c r="M12331"/>
  <c r="M12330"/>
  <c r="M12329"/>
  <c r="M12328"/>
  <c r="M12327"/>
  <c r="M12326"/>
  <c r="M12325"/>
  <c r="M12324"/>
  <c r="M12323"/>
  <c r="M12322"/>
  <c r="M12321"/>
  <c r="M12320"/>
  <c r="M12319"/>
  <c r="M12318"/>
  <c r="M12317"/>
  <c r="M12316"/>
  <c r="M12315"/>
  <c r="M12314"/>
  <c r="M12313"/>
  <c r="L12313"/>
  <c r="M12311"/>
  <c r="M12310"/>
  <c r="M12309"/>
  <c r="M12308"/>
  <c r="M12307"/>
  <c r="M12306"/>
  <c r="M12305"/>
  <c r="M12304"/>
  <c r="M12303"/>
  <c r="M12302"/>
  <c r="M12301"/>
  <c r="M12300"/>
  <c r="M12299"/>
  <c r="M12298"/>
  <c r="M12297"/>
  <c r="M12296"/>
  <c r="M12295"/>
  <c r="M12294"/>
  <c r="M12293"/>
  <c r="M12292"/>
  <c r="M12291"/>
  <c r="M12290"/>
  <c r="M12289"/>
  <c r="M12288"/>
  <c r="M12287"/>
  <c r="M12286"/>
  <c r="M12285"/>
  <c r="M12284"/>
  <c r="M12283"/>
  <c r="M12282"/>
  <c r="M12281"/>
  <c r="M12280"/>
  <c r="M12279"/>
  <c r="M12278"/>
  <c r="M12277"/>
  <c r="M12276"/>
  <c r="M12275"/>
  <c r="M12274"/>
  <c r="M12273"/>
  <c r="M12272"/>
  <c r="M12271"/>
  <c r="M12270"/>
  <c r="M12269"/>
  <c r="M12268"/>
  <c r="M12267"/>
  <c r="M12266"/>
  <c r="M12265"/>
  <c r="M12264"/>
  <c r="M12263"/>
  <c r="M12262"/>
  <c r="M12261"/>
  <c r="M12260"/>
  <c r="M12259"/>
  <c r="M12249"/>
  <c r="M12258"/>
  <c r="M12257"/>
  <c r="M12256"/>
  <c r="M12255"/>
  <c r="M12254"/>
  <c r="M12253"/>
  <c r="M12252"/>
  <c r="M12251"/>
  <c r="M12250"/>
  <c r="L12250"/>
  <c r="M12247"/>
  <c r="M12246"/>
  <c r="M12245"/>
  <c r="M12244"/>
  <c r="M12243"/>
  <c r="M12242"/>
  <c r="M12241"/>
  <c r="M12240"/>
  <c r="M12239"/>
  <c r="M12238"/>
  <c r="M12237"/>
  <c r="M12236"/>
  <c r="M12235"/>
  <c r="M12234"/>
  <c r="M12233"/>
  <c r="M12232"/>
  <c r="M12231"/>
  <c r="M12230"/>
  <c r="M12229"/>
  <c r="M12228"/>
  <c r="M12227"/>
  <c r="M12226"/>
  <c r="L12226"/>
  <c r="M12224"/>
  <c r="M12223"/>
  <c r="M12222"/>
  <c r="M12221"/>
  <c r="M12220"/>
  <c r="M12219"/>
  <c r="M12218"/>
  <c r="M12217"/>
  <c r="M12216"/>
  <c r="M12215"/>
  <c r="M12214"/>
  <c r="M12213"/>
  <c r="M12212"/>
  <c r="M12211"/>
  <c r="M12210"/>
  <c r="M12209"/>
  <c r="M12208"/>
  <c r="M12207"/>
  <c r="M12206"/>
  <c r="M12205"/>
  <c r="M12204"/>
  <c r="M12203"/>
  <c r="M12202"/>
  <c r="M12201"/>
  <c r="M12200"/>
  <c r="M12199"/>
  <c r="M12198"/>
  <c r="M12197"/>
  <c r="M12196"/>
  <c r="M12195"/>
  <c r="M12194"/>
  <c r="M12193"/>
  <c r="M12192"/>
  <c r="M12191"/>
  <c r="M12190"/>
  <c r="M12189"/>
  <c r="M12188"/>
  <c r="M12187"/>
  <c r="M12186"/>
  <c r="M12185"/>
  <c r="M12184"/>
  <c r="M12183"/>
  <c r="M12182"/>
  <c r="M12181"/>
  <c r="M12180"/>
  <c r="M12179"/>
  <c r="M12178"/>
  <c r="M12177"/>
  <c r="M12176"/>
  <c r="M12175"/>
  <c r="M12174"/>
  <c r="M12173"/>
  <c r="M12172"/>
  <c r="M12171"/>
  <c r="M12170"/>
  <c r="M12169"/>
  <c r="M12168"/>
  <c r="M12167"/>
  <c r="M12166"/>
  <c r="M12165"/>
  <c r="M12164"/>
  <c r="M12163"/>
  <c r="M12162"/>
  <c r="M12161"/>
  <c r="M12160"/>
  <c r="M12159"/>
  <c r="M12158"/>
  <c r="M12157"/>
  <c r="M12156"/>
  <c r="M12155"/>
  <c r="M12154"/>
  <c r="M12153"/>
  <c r="M12152"/>
  <c r="M12151"/>
  <c r="M12150"/>
  <c r="M12149"/>
  <c r="M12148"/>
  <c r="M12147"/>
  <c r="M12146"/>
  <c r="L12146"/>
  <c r="M12144"/>
  <c r="M12143"/>
  <c r="M12142"/>
  <c r="M12141"/>
  <c r="M12140"/>
  <c r="M12139"/>
  <c r="M12138"/>
  <c r="M12137"/>
  <c r="M12136"/>
  <c r="M12135"/>
  <c r="M12134"/>
  <c r="M12133"/>
  <c r="M12132"/>
  <c r="M12131"/>
  <c r="M12130"/>
  <c r="M12129"/>
  <c r="M12128"/>
  <c r="M12127"/>
  <c r="M12126"/>
  <c r="M12125"/>
  <c r="M12124"/>
  <c r="M12123"/>
  <c r="M12122"/>
  <c r="M12121"/>
  <c r="M12120"/>
  <c r="M12119"/>
  <c r="M12118"/>
  <c r="M12117"/>
  <c r="M12116"/>
  <c r="M12115"/>
  <c r="M12114"/>
  <c r="M12113"/>
  <c r="M12112"/>
  <c r="M12111"/>
  <c r="M12110"/>
  <c r="M12109"/>
  <c r="M12108"/>
  <c r="M12107"/>
  <c r="M12106"/>
  <c r="M12105"/>
  <c r="M12104"/>
  <c r="M12103"/>
  <c r="M12102"/>
  <c r="M12101"/>
  <c r="M12100"/>
  <c r="M12099"/>
  <c r="M12098"/>
  <c r="M12097"/>
  <c r="M12096"/>
  <c r="M12095"/>
  <c r="M12094"/>
  <c r="M12093"/>
  <c r="M12092"/>
  <c r="M12091"/>
  <c r="M12090"/>
  <c r="M12089"/>
  <c r="M12088"/>
  <c r="M12087"/>
  <c r="L12087"/>
  <c r="M12085"/>
  <c r="M12084"/>
  <c r="M12083"/>
  <c r="M12082"/>
  <c r="M12081"/>
  <c r="M12080"/>
  <c r="M12079"/>
  <c r="M12078"/>
  <c r="M12077"/>
  <c r="M12076"/>
  <c r="M12075"/>
  <c r="M12074"/>
  <c r="M12073"/>
  <c r="M12072"/>
  <c r="M12071"/>
  <c r="M12070"/>
  <c r="M12069"/>
  <c r="M12068"/>
  <c r="M12067"/>
  <c r="M12066"/>
  <c r="M12065"/>
  <c r="M12064"/>
  <c r="M12063"/>
  <c r="M12062"/>
  <c r="M12061"/>
  <c r="M12060"/>
  <c r="M12059"/>
  <c r="M12058"/>
  <c r="M12057"/>
  <c r="M12056"/>
  <c r="M12055"/>
  <c r="M12054"/>
  <c r="M12053"/>
  <c r="M12052"/>
  <c r="M12051"/>
  <c r="M12050"/>
  <c r="M12049"/>
  <c r="M12048"/>
  <c r="M12047"/>
  <c r="M12046"/>
  <c r="M12045"/>
  <c r="M12044"/>
  <c r="M12043"/>
  <c r="M12042"/>
  <c r="M12041"/>
  <c r="M12040"/>
  <c r="M12039"/>
  <c r="M12038"/>
  <c r="M12037"/>
  <c r="M12036"/>
  <c r="M12035"/>
  <c r="M12034"/>
  <c r="M12033"/>
  <c r="M12032"/>
  <c r="M12031"/>
  <c r="M12030"/>
  <c r="M12029"/>
  <c r="M12028"/>
  <c r="M12027"/>
  <c r="M12026"/>
  <c r="M12025"/>
  <c r="M12024"/>
  <c r="M12023"/>
  <c r="M12022"/>
  <c r="M12021"/>
  <c r="M12020"/>
  <c r="M12019"/>
  <c r="M12018"/>
  <c r="M12017"/>
  <c r="M12016"/>
  <c r="M12015"/>
  <c r="M12014"/>
  <c r="M12013"/>
  <c r="M12012"/>
  <c r="M12011"/>
  <c r="M12010"/>
  <c r="M12009"/>
  <c r="M12008"/>
  <c r="L12008"/>
  <c r="M12006"/>
  <c r="M12005"/>
  <c r="M12004"/>
  <c r="M12003"/>
  <c r="M12002"/>
  <c r="M12001"/>
  <c r="M12000"/>
  <c r="M11999"/>
  <c r="M11998"/>
  <c r="M11997"/>
  <c r="M11996"/>
  <c r="M11995"/>
  <c r="M11994"/>
  <c r="M11993"/>
  <c r="M11992"/>
  <c r="M11991"/>
  <c r="M11990"/>
  <c r="M11989"/>
  <c r="M11988"/>
  <c r="M11987"/>
  <c r="M11986"/>
  <c r="M11985"/>
  <c r="M11984"/>
  <c r="M11983"/>
  <c r="M11982"/>
  <c r="M11981"/>
  <c r="M11980"/>
  <c r="M11979"/>
  <c r="M11978"/>
  <c r="M11977"/>
  <c r="M11976"/>
  <c r="M11975"/>
  <c r="M11974"/>
  <c r="M11973"/>
  <c r="M11972"/>
  <c r="M11971"/>
  <c r="M11970"/>
  <c r="M11969"/>
  <c r="M11968"/>
  <c r="M11967"/>
  <c r="M11966"/>
  <c r="M11965"/>
  <c r="M11964"/>
  <c r="M11963"/>
  <c r="M11962"/>
  <c r="M11961"/>
  <c r="M11960"/>
  <c r="M11959"/>
  <c r="M11958"/>
  <c r="M11957"/>
  <c r="M11956"/>
  <c r="M11955"/>
  <c r="M11954"/>
  <c r="M11953"/>
  <c r="M11952"/>
  <c r="M11951"/>
  <c r="M11950"/>
  <c r="M11949"/>
  <c r="M11948"/>
  <c r="M11947"/>
  <c r="M11946"/>
  <c r="M11945"/>
  <c r="M11944"/>
  <c r="M11943"/>
  <c r="M11942"/>
  <c r="M11941"/>
  <c r="M11940"/>
  <c r="M11939"/>
  <c r="M11938"/>
  <c r="M11937"/>
  <c r="M11936"/>
  <c r="M11935"/>
  <c r="M11934"/>
  <c r="M11933"/>
  <c r="M11932"/>
  <c r="M11931"/>
  <c r="M11930"/>
  <c r="M11929"/>
  <c r="M11928"/>
  <c r="M11927"/>
  <c r="M11926"/>
  <c r="M11925"/>
  <c r="M11924"/>
  <c r="M11923"/>
  <c r="M11922"/>
  <c r="M11921"/>
  <c r="M11920"/>
  <c r="M11919"/>
  <c r="M11918"/>
  <c r="M11917"/>
  <c r="M11916"/>
  <c r="M11915"/>
  <c r="M11914"/>
  <c r="M11913"/>
  <c r="M11912"/>
  <c r="M11911"/>
  <c r="M11910"/>
  <c r="M11909"/>
  <c r="M11908"/>
  <c r="M11907"/>
  <c r="M11906"/>
  <c r="M11905"/>
  <c r="M11904"/>
  <c r="M11903"/>
  <c r="M11902"/>
  <c r="M11901"/>
  <c r="M11900"/>
  <c r="M11899"/>
  <c r="M11898"/>
  <c r="M11897"/>
  <c r="M11896"/>
  <c r="M11895"/>
  <c r="M11894"/>
  <c r="M11893"/>
  <c r="M11892"/>
  <c r="M11891"/>
  <c r="M11890"/>
  <c r="M11889"/>
  <c r="M11888"/>
  <c r="M11887"/>
  <c r="M11886"/>
  <c r="M11885"/>
  <c r="M11884"/>
  <c r="M11883"/>
  <c r="M11882"/>
  <c r="M11881"/>
  <c r="M11880"/>
  <c r="M11879"/>
  <c r="M11878"/>
  <c r="M11877"/>
  <c r="M11876"/>
  <c r="M11875"/>
  <c r="M11874"/>
  <c r="M11873"/>
  <c r="M11872"/>
  <c r="M11871"/>
  <c r="M11870"/>
  <c r="M11869"/>
  <c r="M11868"/>
  <c r="M11867"/>
  <c r="M11866"/>
  <c r="M11865"/>
  <c r="M11864"/>
  <c r="M11863"/>
  <c r="M11862"/>
  <c r="M11861"/>
  <c r="M11860"/>
  <c r="M11859"/>
  <c r="M11858"/>
  <c r="M11857"/>
  <c r="M11856"/>
  <c r="M11855"/>
  <c r="M11854"/>
  <c r="M11853"/>
  <c r="M11852"/>
  <c r="M11851"/>
  <c r="M11850"/>
  <c r="M11849"/>
  <c r="M11848"/>
  <c r="M11847"/>
  <c r="M11846"/>
  <c r="M11845"/>
  <c r="M11844"/>
  <c r="M11843"/>
  <c r="M11842"/>
  <c r="M11841"/>
  <c r="M11840"/>
  <c r="M11839"/>
  <c r="M11838"/>
  <c r="M11837"/>
  <c r="M11836"/>
  <c r="M11835"/>
  <c r="M11834"/>
  <c r="M11833"/>
  <c r="M11832"/>
  <c r="M11831"/>
  <c r="M11830"/>
  <c r="M11829"/>
  <c r="M11828"/>
  <c r="M11827"/>
  <c r="M11826"/>
  <c r="M11825"/>
  <c r="M11824"/>
  <c r="M11823"/>
  <c r="M11822"/>
  <c r="M11821"/>
  <c r="M11820"/>
  <c r="M11819"/>
  <c r="M11818"/>
  <c r="M11817"/>
  <c r="M11816"/>
  <c r="M11815"/>
  <c r="M11814"/>
  <c r="M11813"/>
  <c r="M11812"/>
  <c r="M11811"/>
  <c r="L11811"/>
  <c r="M11809"/>
  <c r="M11808"/>
  <c r="M11807"/>
  <c r="M11806"/>
  <c r="M11805"/>
  <c r="M11804"/>
  <c r="M11803"/>
  <c r="M11802"/>
  <c r="M11801"/>
  <c r="M11800"/>
  <c r="M11799"/>
  <c r="M11798"/>
  <c r="M11797"/>
  <c r="M11796"/>
  <c r="M11795"/>
  <c r="M11794"/>
  <c r="M11793"/>
  <c r="M11792"/>
  <c r="M11791"/>
  <c r="M11790"/>
  <c r="M11789"/>
  <c r="M11788"/>
  <c r="M11787"/>
  <c r="M11786"/>
  <c r="M11785"/>
  <c r="M11784"/>
  <c r="M11783"/>
  <c r="M11782"/>
  <c r="M11781"/>
  <c r="M11780"/>
  <c r="M11779"/>
  <c r="M11778"/>
  <c r="M11777"/>
  <c r="M11776"/>
  <c r="M11775"/>
  <c r="M11774"/>
  <c r="M11773"/>
  <c r="M11772"/>
  <c r="M11771"/>
  <c r="M11770"/>
  <c r="M11769"/>
  <c r="M11768"/>
  <c r="M11767"/>
  <c r="M11766"/>
  <c r="M11765"/>
  <c r="M11764"/>
  <c r="M11763"/>
  <c r="M11762"/>
  <c r="M11761"/>
  <c r="M11760"/>
  <c r="M11759"/>
  <c r="M11758"/>
  <c r="M11757"/>
  <c r="M11756"/>
  <c r="M11755"/>
  <c r="M11754"/>
  <c r="M11753"/>
  <c r="M11752"/>
  <c r="M11751"/>
  <c r="M11750"/>
  <c r="L11750"/>
  <c r="M11748"/>
  <c r="M11747"/>
  <c r="M11746"/>
  <c r="M11745"/>
  <c r="M11744"/>
  <c r="M11743"/>
  <c r="M11742"/>
  <c r="M11741"/>
  <c r="M11740"/>
  <c r="M11739"/>
  <c r="M11738"/>
  <c r="M11737"/>
  <c r="M11736"/>
  <c r="M11735"/>
  <c r="M11734"/>
  <c r="M11733"/>
  <c r="M11732"/>
  <c r="M11731"/>
  <c r="M11730"/>
  <c r="M11729"/>
  <c r="M11728"/>
  <c r="M11727"/>
  <c r="M11726"/>
  <c r="M11725"/>
  <c r="M11724"/>
  <c r="M11723"/>
  <c r="M11722"/>
  <c r="M11721"/>
  <c r="M11720"/>
  <c r="M11719"/>
  <c r="M11718"/>
  <c r="M11717"/>
  <c r="M11716"/>
  <c r="M11715"/>
  <c r="M11714"/>
  <c r="M11713"/>
  <c r="M11712"/>
  <c r="M11711"/>
  <c r="M11710"/>
  <c r="M11709"/>
  <c r="M11708"/>
  <c r="M11707"/>
  <c r="M11706"/>
  <c r="M11705"/>
  <c r="M11704"/>
  <c r="M11703"/>
  <c r="M11702"/>
  <c r="M11701"/>
  <c r="M11700"/>
  <c r="M11699"/>
  <c r="M11698"/>
  <c r="M11697"/>
  <c r="M11696"/>
  <c r="M11695"/>
  <c r="M11694"/>
  <c r="M11693"/>
  <c r="M11692"/>
  <c r="M11691"/>
  <c r="M11690"/>
  <c r="M11689"/>
  <c r="M11688"/>
  <c r="M11687"/>
  <c r="M11686"/>
  <c r="M11685"/>
  <c r="M11684"/>
  <c r="M11683"/>
  <c r="M11682"/>
  <c r="M11681"/>
  <c r="M11680"/>
  <c r="M11679"/>
  <c r="M11678"/>
  <c r="M11677"/>
  <c r="M11676"/>
  <c r="M11675"/>
  <c r="M11674"/>
  <c r="M11673"/>
  <c r="M11672"/>
  <c r="L11672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L1420"/>
  <c r="M11670"/>
  <c r="M11669"/>
  <c r="M11668"/>
  <c r="M11667"/>
  <c r="M11666"/>
  <c r="M11665"/>
  <c r="M11664"/>
  <c r="M11663"/>
  <c r="M11662"/>
  <c r="M11661"/>
  <c r="M11660"/>
  <c r="M11659"/>
  <c r="M11658"/>
  <c r="M11657"/>
  <c r="M11656"/>
  <c r="M11655"/>
  <c r="M11654"/>
  <c r="M11653"/>
  <c r="M11652"/>
  <c r="M11651"/>
  <c r="M11650"/>
  <c r="M11649"/>
  <c r="M11648"/>
  <c r="M11647"/>
  <c r="M11646"/>
  <c r="M11645"/>
  <c r="M11644"/>
  <c r="M11643"/>
  <c r="M11642"/>
  <c r="M11641"/>
  <c r="M11640"/>
  <c r="M11639"/>
  <c r="M11638"/>
  <c r="M11637"/>
  <c r="M11636"/>
  <c r="M11635"/>
  <c r="M11634"/>
  <c r="M11633"/>
  <c r="M11632"/>
  <c r="M11631"/>
  <c r="M11630"/>
  <c r="M11629"/>
  <c r="M11628"/>
  <c r="M11627"/>
  <c r="M11626"/>
  <c r="M11625"/>
  <c r="M11624"/>
  <c r="M11623"/>
  <c r="M11622"/>
  <c r="M11621"/>
  <c r="M11620"/>
  <c r="M11619"/>
  <c r="M11618"/>
  <c r="M11617"/>
  <c r="M11616"/>
  <c r="M11615"/>
  <c r="M11614"/>
  <c r="M11613"/>
  <c r="M11612"/>
  <c r="M11611"/>
  <c r="M11610"/>
  <c r="M11609"/>
  <c r="M11608"/>
  <c r="M11607"/>
  <c r="M11606"/>
  <c r="M11605"/>
  <c r="M11604"/>
  <c r="M11603"/>
  <c r="M11602"/>
  <c r="M11601"/>
  <c r="M11600"/>
  <c r="M11599"/>
  <c r="M11598"/>
  <c r="M11597"/>
  <c r="M11596"/>
  <c r="L11596"/>
  <c r="M11494"/>
  <c r="M11493"/>
  <c r="M11492"/>
  <c r="M11491"/>
  <c r="M11490"/>
  <c r="M11489"/>
  <c r="M11488"/>
  <c r="M11487"/>
  <c r="M11486"/>
  <c r="M11485"/>
  <c r="M11484"/>
  <c r="M11483"/>
  <c r="M11482"/>
  <c r="M11481"/>
  <c r="M11480"/>
  <c r="M11479"/>
  <c r="M11478"/>
  <c r="M11477"/>
  <c r="M11476"/>
  <c r="M11475"/>
  <c r="M11474"/>
  <c r="M11473"/>
  <c r="M11472"/>
  <c r="M11471"/>
  <c r="M11470"/>
  <c r="M11469"/>
  <c r="M11468"/>
  <c r="M11467"/>
  <c r="M11466"/>
  <c r="M11465"/>
  <c r="M11464"/>
  <c r="M11463"/>
  <c r="M11462"/>
  <c r="M11461"/>
  <c r="M11460"/>
  <c r="M11459"/>
  <c r="M11458"/>
  <c r="M11457"/>
  <c r="M11456"/>
  <c r="M11455"/>
  <c r="M11454"/>
  <c r="M11453"/>
  <c r="M11452"/>
  <c r="M11451"/>
  <c r="M11450"/>
  <c r="M11449"/>
  <c r="M11448"/>
  <c r="M11447"/>
  <c r="M11446"/>
  <c r="M11445"/>
  <c r="M11444"/>
  <c r="M11443"/>
  <c r="M11442"/>
  <c r="M11441"/>
  <c r="M11440"/>
  <c r="M11439"/>
  <c r="M11438"/>
  <c r="M11437"/>
  <c r="M11436"/>
  <c r="M11435"/>
  <c r="M11434"/>
  <c r="M11433"/>
  <c r="M11432"/>
  <c r="M11431"/>
  <c r="M11430"/>
  <c r="M11429"/>
  <c r="M11428"/>
  <c r="M11427"/>
  <c r="M11426"/>
  <c r="M11425"/>
  <c r="M11424"/>
  <c r="M11423"/>
  <c r="M11422"/>
  <c r="M11421"/>
  <c r="M11420"/>
  <c r="M11419"/>
  <c r="M11418"/>
  <c r="M11417"/>
  <c r="M11416"/>
  <c r="M11415"/>
  <c r="M11414"/>
  <c r="M11413"/>
  <c r="M11412"/>
  <c r="M11411"/>
  <c r="M11410"/>
  <c r="M11409"/>
  <c r="M11408"/>
  <c r="M11407"/>
  <c r="M11406"/>
  <c r="M11405"/>
  <c r="M11404"/>
  <c r="M11403"/>
  <c r="M11402"/>
  <c r="M11401"/>
  <c r="M11400"/>
  <c r="M11399"/>
  <c r="M11398"/>
  <c r="M11397"/>
  <c r="M11396"/>
  <c r="M11395"/>
  <c r="M11394"/>
  <c r="L11394"/>
  <c r="M11392"/>
  <c r="M11391"/>
  <c r="M11390"/>
  <c r="M11389"/>
  <c r="M11388"/>
  <c r="M11387"/>
  <c r="M11386"/>
  <c r="M11385"/>
  <c r="M11384"/>
  <c r="M11383"/>
  <c r="M11382"/>
  <c r="M11381"/>
  <c r="M11380"/>
  <c r="M11379"/>
  <c r="M11378"/>
  <c r="M11377"/>
  <c r="M11376"/>
  <c r="M11375"/>
  <c r="M11374"/>
  <c r="M11373"/>
  <c r="M11372"/>
  <c r="M11371"/>
  <c r="M11370"/>
  <c r="M11369"/>
  <c r="M11368"/>
  <c r="M11367"/>
  <c r="M11366"/>
  <c r="M11365"/>
  <c r="M11364"/>
  <c r="M11363"/>
  <c r="M11362"/>
  <c r="M11361"/>
  <c r="M11360"/>
  <c r="M11359"/>
  <c r="L11359"/>
  <c r="M11357"/>
  <c r="M11356"/>
  <c r="M11355"/>
  <c r="M11354"/>
  <c r="M11353"/>
  <c r="M11352"/>
  <c r="M11351"/>
  <c r="M11350"/>
  <c r="M11349"/>
  <c r="M11348"/>
  <c r="M11347"/>
  <c r="M11346"/>
  <c r="M11345"/>
  <c r="M11344"/>
  <c r="M11343"/>
  <c r="M11342"/>
  <c r="M11341"/>
  <c r="M11340"/>
  <c r="M11339"/>
  <c r="M11338"/>
  <c r="M11337"/>
  <c r="M11336"/>
  <c r="M11335"/>
  <c r="M11334"/>
  <c r="M11333"/>
  <c r="M11332"/>
  <c r="M11331"/>
  <c r="M11330"/>
  <c r="M11329"/>
  <c r="M11328"/>
  <c r="M11327"/>
  <c r="M11326"/>
  <c r="M11325"/>
  <c r="M11324"/>
  <c r="M11323"/>
  <c r="M11322"/>
  <c r="M11321"/>
  <c r="M11320"/>
  <c r="M11319"/>
  <c r="M11318"/>
  <c r="M11317"/>
  <c r="M11316"/>
  <c r="M11315"/>
  <c r="M11314"/>
  <c r="M11313"/>
  <c r="M11312"/>
  <c r="M11311"/>
  <c r="M11310"/>
  <c r="M11309"/>
  <c r="M11308"/>
  <c r="M11307"/>
  <c r="M11306"/>
  <c r="M11305"/>
  <c r="M11304"/>
  <c r="M11303"/>
  <c r="M11302"/>
  <c r="M11301"/>
  <c r="M11300"/>
  <c r="M11299"/>
  <c r="M11298"/>
  <c r="M11297"/>
  <c r="M11296"/>
  <c r="M11295"/>
  <c r="M11294"/>
  <c r="M11293"/>
  <c r="M11292"/>
  <c r="M11291"/>
  <c r="M11290"/>
  <c r="M11289"/>
  <c r="M11288"/>
  <c r="M11287"/>
  <c r="M11286"/>
  <c r="M11285"/>
  <c r="M11284"/>
  <c r="M11283"/>
  <c r="M11282"/>
  <c r="M11281"/>
  <c r="M11280"/>
  <c r="M11279"/>
  <c r="M11278"/>
  <c r="M11277"/>
  <c r="M11276"/>
  <c r="M11275"/>
  <c r="M11274"/>
  <c r="M11273"/>
  <c r="M11272"/>
  <c r="M11271"/>
  <c r="M11270"/>
  <c r="M11269"/>
  <c r="M11268"/>
  <c r="M11267"/>
  <c r="M11266"/>
  <c r="M11265"/>
  <c r="M11264"/>
  <c r="M11263"/>
  <c r="M11262"/>
  <c r="M11261"/>
  <c r="M11260"/>
  <c r="M11259"/>
  <c r="M11258"/>
  <c r="M11257"/>
  <c r="M11256"/>
  <c r="M11255"/>
  <c r="M11254"/>
  <c r="M11253"/>
  <c r="M11252"/>
  <c r="M11251"/>
  <c r="M11250"/>
  <c r="M11249"/>
  <c r="M11248"/>
  <c r="M11247"/>
  <c r="M11246"/>
  <c r="M11245"/>
  <c r="M11244"/>
  <c r="M11243"/>
  <c r="M11242"/>
  <c r="M11241"/>
  <c r="M11240"/>
  <c r="M11239"/>
  <c r="M11238"/>
  <c r="M11237"/>
  <c r="M11236"/>
  <c r="M11235"/>
  <c r="M11234"/>
  <c r="M11233"/>
  <c r="M11232"/>
  <c r="M11231"/>
  <c r="M11230"/>
  <c r="M11229"/>
  <c r="M11228"/>
  <c r="M11227"/>
  <c r="M11226"/>
  <c r="M11225"/>
  <c r="M11224"/>
  <c r="M11223"/>
  <c r="M11222"/>
  <c r="M11221"/>
  <c r="M11220"/>
  <c r="M11219"/>
  <c r="M11218"/>
  <c r="M11217"/>
  <c r="M11216"/>
  <c r="M11215"/>
  <c r="M11214"/>
  <c r="M11213"/>
  <c r="M11212"/>
  <c r="M11211"/>
  <c r="M11210"/>
  <c r="M11209"/>
  <c r="M11208"/>
  <c r="M11207"/>
  <c r="M11206"/>
  <c r="M11205"/>
  <c r="M11204"/>
  <c r="M11203"/>
  <c r="M11202"/>
  <c r="M11201"/>
  <c r="M11200"/>
  <c r="M11199"/>
  <c r="M11198"/>
  <c r="M11197"/>
  <c r="M11196"/>
  <c r="M11195"/>
  <c r="M11194"/>
  <c r="M11193"/>
  <c r="M11192"/>
  <c r="M11191"/>
  <c r="M11190"/>
  <c r="M11189"/>
  <c r="M11188"/>
  <c r="M11187"/>
  <c r="M11186"/>
  <c r="M11185"/>
  <c r="M11184"/>
  <c r="M11183"/>
  <c r="M11182"/>
  <c r="M11181"/>
  <c r="M11180"/>
  <c r="M11179"/>
  <c r="M11178"/>
  <c r="M11177"/>
  <c r="M11176"/>
  <c r="M11175"/>
  <c r="M11174"/>
  <c r="M11173"/>
  <c r="M11172"/>
  <c r="M11171"/>
  <c r="M11170"/>
  <c r="M11169"/>
  <c r="M11168"/>
  <c r="M11167"/>
  <c r="M11166"/>
  <c r="M11165"/>
  <c r="M11164"/>
  <c r="M11163"/>
  <c r="M11162"/>
  <c r="M11161"/>
  <c r="M11160"/>
  <c r="M11159"/>
  <c r="M11158"/>
  <c r="M11157"/>
  <c r="M11156"/>
  <c r="M11155"/>
  <c r="M11154"/>
  <c r="M11153"/>
  <c r="M11152"/>
  <c r="M11151"/>
  <c r="M11150"/>
  <c r="M11149"/>
  <c r="M11148"/>
  <c r="M11147"/>
  <c r="M11146"/>
  <c r="M11145"/>
  <c r="M11144"/>
  <c r="M11143"/>
  <c r="M11142"/>
  <c r="M11141"/>
  <c r="M11140"/>
  <c r="M11139"/>
  <c r="M11138"/>
  <c r="M11137"/>
  <c r="M11136"/>
  <c r="M11135"/>
  <c r="M11134"/>
  <c r="M11133"/>
  <c r="M11132"/>
  <c r="M11131"/>
  <c r="M11130"/>
  <c r="M11129"/>
  <c r="M11128"/>
  <c r="M11127"/>
  <c r="M11126"/>
  <c r="M11125"/>
  <c r="M11124"/>
  <c r="M11123"/>
  <c r="M11122"/>
  <c r="M11121"/>
  <c r="M11120"/>
  <c r="M11119"/>
  <c r="M11118"/>
  <c r="M11117"/>
  <c r="M11116"/>
  <c r="M11115"/>
  <c r="M11114"/>
  <c r="M11113"/>
  <c r="M11112"/>
  <c r="M11111"/>
  <c r="M11110"/>
  <c r="M11109"/>
  <c r="M11108"/>
  <c r="M11107"/>
  <c r="L11107"/>
  <c r="M11105"/>
  <c r="M11104"/>
  <c r="M11103"/>
  <c r="M11102"/>
  <c r="M11101"/>
  <c r="M11100"/>
  <c r="M11099"/>
  <c r="M11098"/>
  <c r="M11097"/>
  <c r="M11096"/>
  <c r="M11095"/>
  <c r="M11094"/>
  <c r="M11093"/>
  <c r="M11092"/>
  <c r="L11092"/>
  <c r="M11090"/>
  <c r="M11089"/>
  <c r="M11088"/>
  <c r="M11087"/>
  <c r="M11086"/>
  <c r="M11085"/>
  <c r="M11084"/>
  <c r="M11083"/>
  <c r="M11082"/>
  <c r="M11081"/>
  <c r="M11080"/>
  <c r="M11079"/>
  <c r="M11078"/>
  <c r="M11077"/>
  <c r="M11076"/>
  <c r="M11075"/>
  <c r="M11074"/>
  <c r="M11073"/>
  <c r="M11072"/>
  <c r="M11071"/>
  <c r="M11070"/>
  <c r="M11069"/>
  <c r="M11068"/>
  <c r="M11067"/>
  <c r="M11066"/>
  <c r="M11065"/>
  <c r="M11064"/>
  <c r="M11063"/>
  <c r="M11062"/>
  <c r="M11061"/>
  <c r="M11060"/>
  <c r="M11059"/>
  <c r="M11058"/>
  <c r="M11057"/>
  <c r="M11056"/>
  <c r="M11055"/>
  <c r="M11054"/>
  <c r="M11053"/>
  <c r="M11052"/>
  <c r="M11051"/>
  <c r="M11050"/>
  <c r="M11049"/>
  <c r="M11048"/>
  <c r="M11047"/>
  <c r="M11046"/>
  <c r="M11045"/>
  <c r="M11044"/>
  <c r="M11043"/>
  <c r="M11042"/>
  <c r="M11041"/>
  <c r="M11040"/>
  <c r="M11039"/>
  <c r="M11038"/>
  <c r="M11037"/>
  <c r="M11036"/>
  <c r="M11035"/>
  <c r="M11034"/>
  <c r="M11033"/>
  <c r="M11032"/>
  <c r="M11031"/>
  <c r="M11030"/>
  <c r="M11029"/>
  <c r="M11028"/>
  <c r="M11027"/>
  <c r="M11026"/>
  <c r="M11025"/>
  <c r="M11024"/>
  <c r="M11023"/>
  <c r="M11022"/>
  <c r="L11022"/>
  <c r="M11020"/>
  <c r="M11019"/>
  <c r="M11018"/>
  <c r="M11017"/>
  <c r="M11016"/>
  <c r="M11015"/>
  <c r="M11014"/>
  <c r="M11013"/>
  <c r="M11012"/>
  <c r="M11011"/>
  <c r="M11010"/>
  <c r="M11009"/>
  <c r="M11008"/>
  <c r="M11007"/>
  <c r="M11006"/>
  <c r="M11005"/>
  <c r="M11004"/>
  <c r="M11003"/>
  <c r="M11002"/>
  <c r="M11001"/>
  <c r="M11000"/>
  <c r="M10999"/>
  <c r="M10998"/>
  <c r="L10998"/>
  <c r="M10996"/>
  <c r="M10995"/>
  <c r="M10994"/>
  <c r="M10993"/>
  <c r="M10992"/>
  <c r="M10991"/>
  <c r="M10990"/>
  <c r="M10989"/>
  <c r="M10988"/>
  <c r="M10987"/>
  <c r="M10986"/>
  <c r="M10985"/>
  <c r="M10984"/>
  <c r="M10983"/>
  <c r="M10982"/>
  <c r="M10981"/>
  <c r="M10980"/>
  <c r="M10979"/>
  <c r="M10978"/>
  <c r="M10977"/>
  <c r="M10976"/>
  <c r="M10975"/>
  <c r="M10974"/>
  <c r="M10973"/>
  <c r="M10972"/>
  <c r="M10971"/>
  <c r="M10970"/>
  <c r="M10969"/>
  <c r="M10968"/>
  <c r="M10967"/>
  <c r="M10966"/>
  <c r="M10965"/>
  <c r="M10964"/>
  <c r="M10963"/>
  <c r="M10962"/>
  <c r="M10961"/>
  <c r="M10960"/>
  <c r="M10959"/>
  <c r="M10958"/>
  <c r="M10957"/>
  <c r="M10956"/>
  <c r="M10955"/>
  <c r="M10954"/>
  <c r="M10953"/>
  <c r="M10952"/>
  <c r="M10951"/>
  <c r="M10950"/>
  <c r="M10949"/>
  <c r="M10948"/>
  <c r="M10947"/>
  <c r="M10946"/>
  <c r="M10945"/>
  <c r="M10944"/>
  <c r="M10943"/>
  <c r="M10942"/>
  <c r="M10941"/>
  <c r="L10941"/>
  <c r="M10939"/>
  <c r="M10937"/>
  <c r="M10935"/>
  <c r="M10933"/>
  <c r="M10931"/>
  <c r="M10929"/>
  <c r="M10927"/>
  <c r="M10925"/>
  <c r="M10923"/>
  <c r="M10921"/>
  <c r="M10938"/>
  <c r="M10936"/>
  <c r="M10934"/>
  <c r="M10932"/>
  <c r="M10930"/>
  <c r="M10928"/>
  <c r="M10926"/>
  <c r="M10924"/>
  <c r="M10922"/>
  <c r="M10920"/>
  <c r="L10920"/>
  <c r="M10918"/>
  <c r="M10917"/>
  <c r="M10916"/>
  <c r="M10915"/>
  <c r="M10914"/>
  <c r="M10913"/>
  <c r="M10912"/>
  <c r="M10911"/>
  <c r="M10910"/>
  <c r="M10909"/>
  <c r="M10908"/>
  <c r="M10907"/>
  <c r="M10906"/>
  <c r="M10905"/>
  <c r="M10904"/>
  <c r="M10903"/>
  <c r="M10902"/>
  <c r="M10901"/>
  <c r="M10900"/>
  <c r="M10893"/>
  <c r="M10899"/>
  <c r="M10898"/>
  <c r="M10897"/>
  <c r="M10896"/>
  <c r="M10895"/>
  <c r="M10894"/>
  <c r="L10894"/>
  <c r="M10891"/>
  <c r="M10890"/>
  <c r="M10889"/>
  <c r="M10888"/>
  <c r="M10887"/>
  <c r="M10886"/>
  <c r="M10885"/>
  <c r="M10884"/>
  <c r="M10883"/>
  <c r="L10883"/>
  <c r="M10881"/>
  <c r="M10880"/>
  <c r="M10879"/>
  <c r="M10878"/>
  <c r="M10877"/>
  <c r="M10876"/>
  <c r="M10875"/>
  <c r="M10874"/>
  <c r="M10873"/>
  <c r="M10872"/>
  <c r="M10871"/>
  <c r="M10870"/>
  <c r="M10869"/>
  <c r="M10868"/>
  <c r="M10867"/>
  <c r="M10866"/>
  <c r="M10865"/>
  <c r="M10864"/>
  <c r="M10863"/>
  <c r="M10862"/>
  <c r="M10861"/>
  <c r="M10860"/>
  <c r="M10859"/>
  <c r="M10858"/>
  <c r="M10857"/>
  <c r="M10856"/>
  <c r="M10855"/>
  <c r="M10854"/>
  <c r="M10853"/>
  <c r="M10852"/>
  <c r="M10851"/>
  <c r="M10850"/>
  <c r="M10849"/>
  <c r="M10848"/>
  <c r="M10847"/>
  <c r="M10846"/>
  <c r="M10845"/>
  <c r="M10844"/>
  <c r="M10843"/>
  <c r="M10842"/>
  <c r="M10841"/>
  <c r="M10840"/>
  <c r="M10839"/>
  <c r="M10838"/>
  <c r="M10837"/>
  <c r="M10836"/>
  <c r="M10835"/>
  <c r="M10834"/>
  <c r="M10833"/>
  <c r="M10832"/>
  <c r="M10831"/>
  <c r="M10830"/>
  <c r="M10829"/>
  <c r="M10828"/>
  <c r="M10827"/>
  <c r="M10826"/>
  <c r="M10825"/>
  <c r="M10824"/>
  <c r="M10823"/>
  <c r="M10822"/>
  <c r="M10821"/>
  <c r="M10820"/>
  <c r="M10819"/>
  <c r="M10818"/>
  <c r="M10817"/>
  <c r="M10816"/>
  <c r="M10815"/>
  <c r="M10814"/>
  <c r="M10813"/>
  <c r="M10812"/>
  <c r="M10811"/>
  <c r="M10810"/>
  <c r="M10809"/>
  <c r="M10808"/>
  <c r="M10807"/>
  <c r="M10806"/>
  <c r="M10805"/>
  <c r="M10804"/>
  <c r="M10803"/>
  <c r="M10802"/>
  <c r="M10801"/>
  <c r="M10800"/>
  <c r="M10799"/>
  <c r="M10798"/>
  <c r="M10797"/>
  <c r="M10796"/>
  <c r="M10795"/>
  <c r="M10794"/>
  <c r="M10793"/>
  <c r="M10792"/>
  <c r="M10791"/>
  <c r="M10790"/>
  <c r="M10789"/>
  <c r="M10788"/>
  <c r="M10787"/>
  <c r="M10786"/>
  <c r="M10785"/>
  <c r="M10784"/>
  <c r="M10783"/>
  <c r="M10782"/>
  <c r="M10781"/>
  <c r="M10780"/>
  <c r="M10779"/>
  <c r="M10778"/>
  <c r="M10777"/>
  <c r="M10776"/>
  <c r="M10775"/>
  <c r="M10774"/>
  <c r="M10773"/>
  <c r="M10772"/>
  <c r="M10771"/>
  <c r="M10770"/>
  <c r="M10769"/>
  <c r="M10768"/>
  <c r="M10767"/>
  <c r="M10766"/>
  <c r="L10766"/>
  <c r="M10764"/>
  <c r="M10763"/>
  <c r="M10762"/>
  <c r="M10761"/>
  <c r="M10760"/>
  <c r="M10759"/>
  <c r="M10758"/>
  <c r="M10757"/>
  <c r="M10756"/>
  <c r="M10755"/>
  <c r="M10754"/>
  <c r="M10753"/>
  <c r="M10752"/>
  <c r="M10751"/>
  <c r="M10750"/>
  <c r="M10749"/>
  <c r="M10748"/>
  <c r="M10747"/>
  <c r="M10746"/>
  <c r="M10745"/>
  <c r="M10744"/>
  <c r="M10743"/>
  <c r="M10742"/>
  <c r="M10741"/>
  <c r="M10740"/>
  <c r="M10739"/>
  <c r="M10738"/>
  <c r="M10737"/>
  <c r="M10736"/>
  <c r="M10735"/>
  <c r="M10734"/>
  <c r="M10733"/>
  <c r="M10732"/>
  <c r="M10731"/>
  <c r="M10730"/>
  <c r="M10729"/>
  <c r="M10728"/>
  <c r="M10727"/>
  <c r="M10726"/>
  <c r="M10725"/>
  <c r="M10724"/>
  <c r="M10723"/>
  <c r="M10722"/>
  <c r="M10721"/>
  <c r="M10720"/>
  <c r="M10719"/>
  <c r="M10718"/>
  <c r="M10717"/>
  <c r="M10716"/>
  <c r="M10715"/>
  <c r="M10714"/>
  <c r="M10713"/>
  <c r="M10712"/>
  <c r="M10711"/>
  <c r="M10710"/>
  <c r="M10709"/>
  <c r="M10708"/>
  <c r="M10707"/>
  <c r="M10706"/>
  <c r="M10705"/>
  <c r="M10704"/>
  <c r="M10703"/>
  <c r="M10702"/>
  <c r="M10701"/>
  <c r="M10700"/>
  <c r="M10699"/>
  <c r="M10698"/>
  <c r="M10697"/>
  <c r="M10696"/>
  <c r="M10695"/>
  <c r="M10694"/>
  <c r="M10693"/>
  <c r="M10692"/>
  <c r="M10691"/>
  <c r="L10691"/>
  <c r="M10689"/>
  <c r="M10688"/>
  <c r="M10687"/>
  <c r="M10686"/>
  <c r="M10685"/>
  <c r="M10684"/>
  <c r="M10683"/>
  <c r="M10682"/>
  <c r="M10681"/>
  <c r="M10680"/>
  <c r="M10679"/>
  <c r="M10678"/>
  <c r="M10677"/>
  <c r="M10676"/>
  <c r="M10675"/>
  <c r="M10674"/>
  <c r="M10673"/>
  <c r="M10672"/>
  <c r="M10671"/>
  <c r="M10670"/>
  <c r="M10669"/>
  <c r="M10668"/>
  <c r="M10667"/>
  <c r="M10666"/>
  <c r="M10665"/>
  <c r="M10664"/>
  <c r="M10663"/>
  <c r="M10662"/>
  <c r="M10661"/>
  <c r="M10660"/>
  <c r="M10659"/>
  <c r="M10658"/>
  <c r="M10657"/>
  <c r="M10656"/>
  <c r="M10655"/>
  <c r="M10654"/>
  <c r="M10653"/>
  <c r="M10652"/>
  <c r="M10651"/>
  <c r="M10650"/>
  <c r="M10649"/>
  <c r="M10648"/>
  <c r="M10647"/>
  <c r="M10646"/>
  <c r="M10645"/>
  <c r="M10644"/>
  <c r="M10643"/>
  <c r="M10642"/>
  <c r="M10641"/>
  <c r="M10640"/>
  <c r="M10639"/>
  <c r="M10638"/>
  <c r="M10637"/>
  <c r="M10636"/>
  <c r="M10635"/>
  <c r="M10634"/>
  <c r="M10633"/>
  <c r="M10632"/>
  <c r="M10631"/>
  <c r="M10630"/>
  <c r="M10629"/>
  <c r="M10628"/>
  <c r="M10627"/>
  <c r="M10626"/>
  <c r="M10625"/>
  <c r="M10624"/>
  <c r="M10623"/>
  <c r="M10622"/>
  <c r="M10621"/>
  <c r="M10620"/>
  <c r="M10619"/>
  <c r="M10618"/>
  <c r="M10617"/>
  <c r="M10616"/>
  <c r="M10615"/>
  <c r="L10615"/>
  <c r="M10613"/>
  <c r="M10612"/>
  <c r="M10611"/>
  <c r="M10610"/>
  <c r="M10609"/>
  <c r="M10608"/>
  <c r="M10607"/>
  <c r="M10606"/>
  <c r="M10605"/>
  <c r="M10604"/>
  <c r="M10603"/>
  <c r="M10602"/>
  <c r="M10601"/>
  <c r="M10600"/>
  <c r="M10599"/>
  <c r="M10598"/>
  <c r="M10597"/>
  <c r="M10596"/>
  <c r="M10595"/>
  <c r="M10594"/>
  <c r="M10593"/>
  <c r="M10592"/>
  <c r="M10591"/>
  <c r="M10590"/>
  <c r="M10589"/>
  <c r="M10588"/>
  <c r="M10587"/>
  <c r="M10586"/>
  <c r="M10585"/>
  <c r="M10584"/>
  <c r="M10583"/>
  <c r="M10582"/>
  <c r="M10581"/>
  <c r="M10580"/>
  <c r="M10579"/>
  <c r="M10578"/>
  <c r="M10577"/>
  <c r="M10576"/>
  <c r="M10575"/>
  <c r="M10574"/>
  <c r="M10573"/>
  <c r="M10572"/>
  <c r="M10571"/>
  <c r="M10570"/>
  <c r="M10569"/>
  <c r="M10568"/>
  <c r="M10567"/>
  <c r="M10566"/>
  <c r="M10565"/>
  <c r="M10564"/>
  <c r="M10563"/>
  <c r="M10562"/>
  <c r="M10561"/>
  <c r="M10560"/>
  <c r="M10559"/>
  <c r="M10558"/>
  <c r="M10557"/>
  <c r="M10556"/>
  <c r="M10555"/>
  <c r="M10554"/>
  <c r="M10553"/>
  <c r="M10552"/>
  <c r="M10551"/>
  <c r="M10550"/>
  <c r="M10549"/>
  <c r="M10548"/>
  <c r="M10547"/>
  <c r="M10546"/>
  <c r="M10545"/>
  <c r="M10544"/>
  <c r="M10543"/>
  <c r="M10542"/>
  <c r="M10541"/>
  <c r="M10540"/>
  <c r="M10539"/>
  <c r="M10538"/>
  <c r="M10537"/>
  <c r="M10536"/>
  <c r="M10535"/>
  <c r="M10534"/>
  <c r="M10533"/>
  <c r="M10532"/>
  <c r="M10531"/>
  <c r="M10530"/>
  <c r="M10529"/>
  <c r="M10528"/>
  <c r="M10527"/>
  <c r="M10526"/>
  <c r="M10525"/>
  <c r="M10524"/>
  <c r="M10523"/>
  <c r="M10522"/>
  <c r="M10521"/>
  <c r="M10520"/>
  <c r="M10519"/>
  <c r="M10518"/>
  <c r="M10517"/>
  <c r="M10516"/>
  <c r="M10515"/>
  <c r="M10514"/>
  <c r="M10513"/>
  <c r="M10512"/>
  <c r="M10511"/>
  <c r="M10510"/>
  <c r="M10509"/>
  <c r="M10508"/>
  <c r="M10507"/>
  <c r="M10506"/>
  <c r="M10505"/>
  <c r="M10504"/>
  <c r="M10503"/>
  <c r="M10502"/>
  <c r="M10501"/>
  <c r="M10500"/>
  <c r="M10499"/>
  <c r="M10498"/>
  <c r="M10497"/>
  <c r="M10496"/>
  <c r="M10495"/>
  <c r="L10495"/>
  <c r="M10493"/>
  <c r="M10492"/>
  <c r="M10491"/>
  <c r="M10490"/>
  <c r="M10489"/>
  <c r="M10488"/>
  <c r="M10487"/>
  <c r="M10486"/>
  <c r="M10485"/>
  <c r="M10484"/>
  <c r="M10483"/>
  <c r="M10482"/>
  <c r="M10481"/>
  <c r="M10480"/>
  <c r="M10479"/>
  <c r="M10478"/>
  <c r="L10478"/>
  <c r="M10476"/>
  <c r="M10475"/>
  <c r="M10474"/>
  <c r="M10473"/>
  <c r="M10472"/>
  <c r="M10471"/>
  <c r="M10470"/>
  <c r="M10469"/>
  <c r="M10468"/>
  <c r="M10467"/>
  <c r="M10466"/>
  <c r="M10465"/>
  <c r="M10464"/>
  <c r="M10463"/>
  <c r="M10462"/>
  <c r="M10461"/>
  <c r="M10460"/>
  <c r="M10459"/>
  <c r="M10458"/>
  <c r="M10457"/>
  <c r="M10456"/>
  <c r="M10455"/>
  <c r="M10454"/>
  <c r="M10453"/>
  <c r="M10452"/>
  <c r="M10451"/>
  <c r="M10450"/>
  <c r="M10449"/>
  <c r="M10448"/>
  <c r="M10447"/>
  <c r="M10446"/>
  <c r="M10445"/>
  <c r="M10444"/>
  <c r="M10443"/>
  <c r="M10442"/>
  <c r="M10441"/>
  <c r="M10440"/>
  <c r="M10439"/>
  <c r="M10438"/>
  <c r="M10437"/>
  <c r="M10436"/>
  <c r="M10435"/>
  <c r="M10434"/>
  <c r="M10433"/>
  <c r="M10432"/>
  <c r="M10431"/>
  <c r="M10430"/>
  <c r="M10429"/>
  <c r="M10428"/>
  <c r="M10427"/>
  <c r="M10426"/>
  <c r="M10425"/>
  <c r="M10424"/>
  <c r="M10423"/>
  <c r="M10422"/>
  <c r="M10421"/>
  <c r="M10420"/>
  <c r="M10419"/>
  <c r="M10418"/>
  <c r="M10417"/>
  <c r="M10416"/>
  <c r="M10415"/>
  <c r="M10414"/>
  <c r="M10413"/>
  <c r="M10412"/>
  <c r="M10411"/>
  <c r="M10410"/>
  <c r="M10409"/>
  <c r="M10408"/>
  <c r="M10407"/>
  <c r="M10406"/>
  <c r="M10405"/>
  <c r="M10404"/>
  <c r="M10403"/>
  <c r="M10402"/>
  <c r="M10401"/>
  <c r="M10400"/>
  <c r="M10399"/>
  <c r="M10398"/>
  <c r="M10397"/>
  <c r="M10396"/>
  <c r="M10395"/>
  <c r="M10394"/>
  <c r="M10393"/>
  <c r="M10392"/>
  <c r="M10391"/>
  <c r="M10390"/>
  <c r="M10389"/>
  <c r="M10388"/>
  <c r="M10387"/>
  <c r="M10386"/>
  <c r="M10385"/>
  <c r="M10384"/>
  <c r="M10383"/>
  <c r="M10382"/>
  <c r="M10381"/>
  <c r="M10380"/>
  <c r="M10379"/>
  <c r="M10378"/>
  <c r="M10377"/>
  <c r="M10376"/>
  <c r="M10375"/>
  <c r="M10374"/>
  <c r="M10373"/>
  <c r="M10372"/>
  <c r="M10371"/>
  <c r="M10370"/>
  <c r="M10369"/>
  <c r="M10368"/>
  <c r="M10367"/>
  <c r="M10366"/>
  <c r="M10365"/>
  <c r="M10364"/>
  <c r="M10363"/>
  <c r="M10362"/>
  <c r="M10361"/>
  <c r="M10360"/>
  <c r="M10359"/>
  <c r="M10358"/>
  <c r="M10357"/>
  <c r="M10356"/>
  <c r="M10355"/>
  <c r="M10354"/>
  <c r="M10353"/>
  <c r="M10352"/>
  <c r="M10351"/>
  <c r="M10350"/>
  <c r="M10349"/>
  <c r="M10348"/>
  <c r="M10347"/>
  <c r="M10346"/>
  <c r="M10345"/>
  <c r="M10344"/>
  <c r="M10343"/>
  <c r="M10342"/>
  <c r="M10341"/>
  <c r="M10340"/>
  <c r="M10339"/>
  <c r="M10338"/>
  <c r="M10337"/>
  <c r="M10336"/>
  <c r="M10335"/>
  <c r="M10334"/>
  <c r="M10333"/>
  <c r="M10332"/>
  <c r="M10331"/>
  <c r="M10330"/>
  <c r="M10329"/>
  <c r="M10328"/>
  <c r="L10328"/>
  <c r="M10326"/>
  <c r="M10325"/>
  <c r="M10324"/>
  <c r="M10323"/>
  <c r="M10322"/>
  <c r="M10321"/>
  <c r="M10320"/>
  <c r="M10319"/>
  <c r="M10318"/>
  <c r="M10317"/>
  <c r="M10316"/>
  <c r="M10315"/>
  <c r="M10314"/>
  <c r="M10313"/>
  <c r="M10312"/>
  <c r="M10311"/>
  <c r="M10310"/>
  <c r="M10309"/>
  <c r="M10308"/>
  <c r="M10307"/>
  <c r="M10306"/>
  <c r="M10305"/>
  <c r="M10304"/>
  <c r="M10303"/>
  <c r="M10302"/>
  <c r="M10301"/>
  <c r="M10300"/>
  <c r="M10299"/>
  <c r="M10298"/>
  <c r="M10297"/>
  <c r="L10297"/>
  <c r="M10295"/>
  <c r="M10294"/>
  <c r="M10293"/>
  <c r="M10292"/>
  <c r="M10291"/>
  <c r="M10290"/>
  <c r="M10289"/>
  <c r="M10288"/>
  <c r="M10287"/>
  <c r="M10286"/>
  <c r="M10285"/>
  <c r="M10284"/>
  <c r="M10283"/>
  <c r="M10282"/>
  <c r="M10281"/>
  <c r="M10280"/>
  <c r="M10279"/>
  <c r="M10278"/>
  <c r="M10277"/>
  <c r="M10276"/>
  <c r="M10275"/>
  <c r="M10274"/>
  <c r="L10274"/>
  <c r="M10272"/>
  <c r="M10271"/>
  <c r="M10270"/>
  <c r="M10269"/>
  <c r="M10268"/>
  <c r="M10267"/>
  <c r="M10266"/>
  <c r="M10265"/>
  <c r="M10264"/>
  <c r="M10263"/>
  <c r="M10262"/>
  <c r="M10261"/>
  <c r="M10260"/>
  <c r="M10259"/>
  <c r="M10258"/>
  <c r="M10257"/>
  <c r="M10256"/>
  <c r="M10255"/>
  <c r="L10255"/>
  <c r="M10253"/>
  <c r="M10252"/>
  <c r="M10251"/>
  <c r="M10250"/>
  <c r="M10249"/>
  <c r="M10248"/>
  <c r="M10247"/>
  <c r="M10246"/>
  <c r="M10245"/>
  <c r="M10244"/>
  <c r="M10243"/>
  <c r="M10242"/>
  <c r="M10241"/>
  <c r="M10240"/>
  <c r="M10239"/>
  <c r="M10238"/>
  <c r="M10237"/>
  <c r="M10236"/>
  <c r="M10235"/>
  <c r="M10234"/>
  <c r="M10233"/>
  <c r="M10232"/>
  <c r="M10231"/>
  <c r="M10230"/>
  <c r="M10229"/>
  <c r="M10228"/>
  <c r="M10227"/>
  <c r="M10226"/>
  <c r="M10225"/>
  <c r="M10224"/>
  <c r="M10223"/>
  <c r="M10222"/>
  <c r="M10221"/>
  <c r="M10220"/>
  <c r="M10219"/>
  <c r="M10218"/>
  <c r="M10217"/>
  <c r="M10216"/>
  <c r="M10215"/>
  <c r="M10214"/>
  <c r="M10213"/>
  <c r="M10212"/>
  <c r="M10211"/>
  <c r="M10210"/>
  <c r="M10209"/>
  <c r="M10208"/>
  <c r="M10207"/>
  <c r="M10206"/>
  <c r="M10205"/>
  <c r="M10204"/>
  <c r="M10203"/>
  <c r="M10202"/>
  <c r="M10201"/>
  <c r="M10200"/>
  <c r="M10199"/>
  <c r="M10198"/>
  <c r="M10197"/>
  <c r="M10196"/>
  <c r="M10195"/>
  <c r="M10194"/>
  <c r="M10193"/>
  <c r="M10192"/>
  <c r="M10191"/>
  <c r="M10190"/>
  <c r="M10189"/>
  <c r="M10188"/>
  <c r="M10187"/>
  <c r="M10186"/>
  <c r="M10185"/>
  <c r="M10184"/>
  <c r="M10183"/>
  <c r="M10182"/>
  <c r="M10181"/>
  <c r="M10180"/>
  <c r="M10179"/>
  <c r="M10178"/>
  <c r="M10177"/>
  <c r="M10176"/>
  <c r="M10175"/>
  <c r="M10174"/>
  <c r="M10173"/>
  <c r="M10172"/>
  <c r="M10171"/>
  <c r="M10170"/>
  <c r="M10169"/>
  <c r="M10168"/>
  <c r="M10167"/>
  <c r="M10166"/>
  <c r="M10165"/>
  <c r="M10164"/>
  <c r="M10163"/>
  <c r="M10162"/>
  <c r="M10161"/>
  <c r="M10160"/>
  <c r="M10159"/>
  <c r="M10158"/>
  <c r="M10157"/>
  <c r="M10156"/>
  <c r="M10155"/>
  <c r="M10154"/>
  <c r="M10153"/>
  <c r="M10152"/>
  <c r="M10151"/>
  <c r="M10150"/>
  <c r="M10149"/>
  <c r="M10148"/>
  <c r="M10147"/>
  <c r="M10146"/>
  <c r="M10145"/>
  <c r="M10144"/>
  <c r="M10143"/>
  <c r="M10142"/>
  <c r="M10141"/>
  <c r="M10140"/>
  <c r="M10139"/>
  <c r="M10138"/>
  <c r="M10137"/>
  <c r="M10136"/>
  <c r="M10135"/>
  <c r="M10134"/>
  <c r="M10133"/>
  <c r="M10132"/>
  <c r="M10131"/>
  <c r="M10130"/>
  <c r="M10129"/>
  <c r="M10128"/>
  <c r="M10127"/>
  <c r="M10126"/>
  <c r="M10125"/>
  <c r="M10124"/>
  <c r="M10123"/>
  <c r="M10122"/>
  <c r="M10121"/>
  <c r="M10120"/>
  <c r="L10120"/>
  <c r="M10118"/>
  <c r="M10117"/>
  <c r="M10116"/>
  <c r="M10115"/>
  <c r="M10114"/>
  <c r="M10113"/>
  <c r="M10112"/>
  <c r="M10111"/>
  <c r="M10110"/>
  <c r="M10109"/>
  <c r="M10108"/>
  <c r="M10107"/>
  <c r="M10106"/>
  <c r="M10105"/>
  <c r="M10104"/>
  <c r="M10103"/>
  <c r="M10102"/>
  <c r="M10101"/>
  <c r="M10100"/>
  <c r="M10099"/>
  <c r="M10098"/>
  <c r="M10097"/>
  <c r="M10096"/>
  <c r="M10095"/>
  <c r="M10094"/>
  <c r="M10093"/>
  <c r="M10092"/>
  <c r="M10091"/>
  <c r="M10090"/>
  <c r="M10089"/>
  <c r="M10088"/>
  <c r="M10087"/>
  <c r="M10086"/>
  <c r="M10085"/>
  <c r="M10084"/>
  <c r="M10083"/>
  <c r="M10082"/>
  <c r="M10081"/>
  <c r="M10080"/>
  <c r="M10079"/>
  <c r="M10078"/>
  <c r="M10077"/>
  <c r="M10076"/>
  <c r="M10075"/>
  <c r="M10074"/>
  <c r="M10073"/>
  <c r="M10072"/>
  <c r="M10071"/>
  <c r="M10070"/>
  <c r="M10069"/>
  <c r="M10068"/>
  <c r="M10067"/>
  <c r="M10066"/>
  <c r="M10065"/>
  <c r="M10064"/>
  <c r="M10063"/>
  <c r="M10062"/>
  <c r="M10061"/>
  <c r="M10060"/>
  <c r="M10059"/>
  <c r="M10058"/>
  <c r="M10057"/>
  <c r="M10056"/>
  <c r="M10055"/>
  <c r="M10054"/>
  <c r="M10053"/>
  <c r="M10052"/>
  <c r="M10051"/>
  <c r="M10050"/>
  <c r="M10049"/>
  <c r="M10048"/>
  <c r="M10047"/>
  <c r="M10046"/>
  <c r="M10045"/>
  <c r="M10044"/>
  <c r="M10043"/>
  <c r="M10042"/>
  <c r="M10041"/>
  <c r="M10040"/>
  <c r="M10039"/>
  <c r="M10038"/>
  <c r="M10037"/>
  <c r="M10036"/>
  <c r="M10035"/>
  <c r="M10034"/>
  <c r="M10033"/>
  <c r="M10032"/>
  <c r="M10031"/>
  <c r="M10030"/>
  <c r="M10029"/>
  <c r="M10028"/>
  <c r="M10027"/>
  <c r="L10027"/>
  <c r="M10025"/>
  <c r="M10024"/>
  <c r="M10023"/>
  <c r="M10022"/>
  <c r="M10021"/>
  <c r="M10020"/>
  <c r="M10019"/>
  <c r="M10018"/>
  <c r="M10017"/>
  <c r="M10016"/>
  <c r="M10015"/>
  <c r="M10014"/>
  <c r="M10013"/>
  <c r="M10012"/>
  <c r="M10011"/>
  <c r="M10010"/>
  <c r="M10009"/>
  <c r="M10008"/>
  <c r="M10007"/>
  <c r="M10006"/>
  <c r="M10005"/>
  <c r="M10004"/>
  <c r="M10003"/>
  <c r="M10002"/>
  <c r="M10001"/>
  <c r="M10000"/>
  <c r="M9999"/>
  <c r="M9998"/>
  <c r="M9997"/>
  <c r="M9996"/>
  <c r="M9995"/>
  <c r="M9994"/>
  <c r="M9993"/>
  <c r="M9992"/>
  <c r="M9991"/>
  <c r="M9990"/>
  <c r="M9989"/>
  <c r="M9988"/>
  <c r="M9987"/>
  <c r="M9986"/>
  <c r="M9985"/>
  <c r="M9984"/>
  <c r="M9983"/>
  <c r="M9982"/>
  <c r="M9981"/>
  <c r="M9980"/>
  <c r="M9979"/>
  <c r="M9978"/>
  <c r="M9977"/>
  <c r="M9976"/>
  <c r="M9975"/>
  <c r="M9974"/>
  <c r="M9973"/>
  <c r="M9972"/>
  <c r="M9971"/>
  <c r="M9970"/>
  <c r="M9969"/>
  <c r="M9968"/>
  <c r="M9967"/>
  <c r="M9966"/>
  <c r="M9965"/>
  <c r="M9964"/>
  <c r="M9963"/>
  <c r="M9962"/>
  <c r="M9961"/>
  <c r="M9960"/>
  <c r="M9959"/>
  <c r="M9958"/>
  <c r="M9957"/>
  <c r="M9956"/>
  <c r="M9955"/>
  <c r="M9954"/>
  <c r="M9953"/>
  <c r="M9952"/>
  <c r="M9951"/>
  <c r="M9950"/>
  <c r="M9949"/>
  <c r="M9948"/>
  <c r="M9947"/>
  <c r="M9946"/>
  <c r="M9945"/>
  <c r="M9944"/>
  <c r="M9943"/>
  <c r="M9942"/>
  <c r="M9941"/>
  <c r="M9940"/>
  <c r="M9939"/>
  <c r="M9938"/>
  <c r="M9937"/>
  <c r="M9936"/>
  <c r="M9935"/>
  <c r="M9934"/>
  <c r="M9933"/>
  <c r="M9932"/>
  <c r="M9931"/>
  <c r="M9930"/>
  <c r="M9929"/>
  <c r="M9928"/>
  <c r="M9927"/>
  <c r="M9926"/>
  <c r="M9925"/>
  <c r="M9924"/>
  <c r="M9923"/>
  <c r="M9922"/>
  <c r="M9921"/>
  <c r="M9920"/>
  <c r="M9919"/>
  <c r="M9918"/>
  <c r="M9917"/>
  <c r="M9916"/>
  <c r="M9915"/>
  <c r="M9914"/>
  <c r="M9913"/>
  <c r="M9912"/>
  <c r="M9911"/>
  <c r="M9910"/>
  <c r="M9909"/>
  <c r="M9908"/>
  <c r="M9907"/>
  <c r="M9906"/>
  <c r="M9905"/>
  <c r="M9904"/>
  <c r="M9903"/>
  <c r="M9902"/>
  <c r="M9901"/>
  <c r="M9900"/>
  <c r="M9899"/>
  <c r="M9898"/>
  <c r="M9897"/>
  <c r="M9896"/>
  <c r="M9895"/>
  <c r="M9894"/>
  <c r="M9893"/>
  <c r="M9892"/>
  <c r="M9891"/>
  <c r="M9890"/>
  <c r="M9889"/>
  <c r="M9888"/>
  <c r="M9887"/>
  <c r="M9886"/>
  <c r="M9885"/>
  <c r="M9884"/>
  <c r="M9883"/>
  <c r="M9882"/>
  <c r="M9881"/>
  <c r="M9880"/>
  <c r="M9879"/>
  <c r="M9878"/>
  <c r="M9877"/>
  <c r="M9876"/>
  <c r="M9875"/>
  <c r="M9874"/>
  <c r="M9873"/>
  <c r="M9872"/>
  <c r="M9871"/>
  <c r="M9870"/>
  <c r="M9869"/>
  <c r="M9868"/>
  <c r="M9867"/>
  <c r="M9866"/>
  <c r="M9865"/>
  <c r="M9864"/>
  <c r="M9863"/>
  <c r="M9862"/>
  <c r="M9861"/>
  <c r="M9860"/>
  <c r="M9859"/>
  <c r="M9858"/>
  <c r="M9857"/>
  <c r="M9856"/>
  <c r="M9855"/>
  <c r="M9854"/>
  <c r="M9853"/>
  <c r="M9852"/>
  <c r="M9851"/>
  <c r="M9850"/>
  <c r="M9849"/>
  <c r="M9848"/>
  <c r="M9847"/>
  <c r="M9846"/>
  <c r="M9845"/>
  <c r="M9844"/>
  <c r="M9843"/>
  <c r="M9842"/>
  <c r="M9841"/>
  <c r="M9840"/>
  <c r="M9839"/>
  <c r="M9838"/>
  <c r="M9837"/>
  <c r="M9836"/>
  <c r="M9835"/>
  <c r="M9834"/>
  <c r="M9833"/>
  <c r="M9832"/>
  <c r="M9831"/>
  <c r="M9830"/>
  <c r="M9829"/>
  <c r="M9828"/>
  <c r="M9827"/>
  <c r="M9826"/>
  <c r="M9825"/>
  <c r="M9824"/>
  <c r="M9823"/>
  <c r="M9822"/>
  <c r="M9821"/>
  <c r="M9820"/>
  <c r="M9819"/>
  <c r="M9818"/>
  <c r="M9817"/>
  <c r="M9816"/>
  <c r="M9815"/>
  <c r="M9814"/>
  <c r="M9813"/>
  <c r="M9812"/>
  <c r="M9811"/>
  <c r="M9810"/>
  <c r="M9809"/>
  <c r="M9808"/>
  <c r="M9807"/>
  <c r="M9806"/>
  <c r="M9805"/>
  <c r="M9804"/>
  <c r="M9803"/>
  <c r="M9802"/>
  <c r="M9801"/>
  <c r="M9800"/>
  <c r="M9799"/>
  <c r="M9798"/>
  <c r="M9797"/>
  <c r="M9796"/>
  <c r="M9795"/>
  <c r="M9794"/>
  <c r="M9793"/>
  <c r="M9792"/>
  <c r="M9791"/>
  <c r="M9790"/>
  <c r="M9789"/>
  <c r="M9788"/>
  <c r="M9787"/>
  <c r="M9786"/>
  <c r="M9785"/>
  <c r="M9784"/>
  <c r="M9783"/>
  <c r="M9782"/>
  <c r="M9781"/>
  <c r="M9780"/>
  <c r="M9779"/>
  <c r="L9779"/>
  <c r="M9777"/>
  <c r="M9776"/>
  <c r="M9775"/>
  <c r="M9774"/>
  <c r="M9773"/>
  <c r="M9772"/>
  <c r="M9771"/>
  <c r="M9770"/>
  <c r="M9769"/>
  <c r="M9768"/>
  <c r="M9767"/>
  <c r="M9766"/>
  <c r="M9765"/>
  <c r="M9764"/>
  <c r="M9763"/>
  <c r="M9762"/>
  <c r="M9761"/>
  <c r="M9760"/>
  <c r="M9759"/>
  <c r="M9758"/>
  <c r="M9757"/>
  <c r="M9756"/>
  <c r="M9755"/>
  <c r="M9754"/>
  <c r="M9753"/>
  <c r="M9752"/>
  <c r="M9751"/>
  <c r="M9750"/>
  <c r="M9749"/>
  <c r="M9748"/>
  <c r="M9747"/>
  <c r="M9746"/>
  <c r="M9745"/>
  <c r="M9744"/>
  <c r="M9743"/>
  <c r="M9742"/>
  <c r="M9741"/>
  <c r="M9740"/>
  <c r="M9739"/>
  <c r="M9738"/>
  <c r="M9737"/>
  <c r="M9736"/>
  <c r="M9735"/>
  <c r="M9734"/>
  <c r="M9733"/>
  <c r="M9732"/>
  <c r="M9731"/>
  <c r="M9730"/>
  <c r="M9729"/>
  <c r="M9728"/>
  <c r="M9727"/>
  <c r="M9726"/>
  <c r="M9725"/>
  <c r="M9724"/>
  <c r="M9723"/>
  <c r="M9722"/>
  <c r="M9721"/>
  <c r="M9720"/>
  <c r="M9719"/>
  <c r="M9718"/>
  <c r="M9717"/>
  <c r="M9716"/>
  <c r="M9715"/>
  <c r="M9714"/>
  <c r="M9713"/>
  <c r="M9712"/>
  <c r="M9711"/>
  <c r="M9710"/>
  <c r="M9709"/>
  <c r="M9708"/>
  <c r="M9707"/>
  <c r="M9706"/>
  <c r="M9705"/>
  <c r="M9704"/>
  <c r="M9703"/>
  <c r="M9702"/>
  <c r="M9701"/>
  <c r="M9700"/>
  <c r="M9699"/>
  <c r="M9698"/>
  <c r="M9697"/>
  <c r="M9696"/>
  <c r="M9695"/>
  <c r="M9694"/>
  <c r="M9693"/>
  <c r="M9692"/>
  <c r="M9691"/>
  <c r="M9690"/>
  <c r="M9689"/>
  <c r="M9688"/>
  <c r="M9687"/>
  <c r="M9686"/>
  <c r="M9685"/>
  <c r="M9684"/>
  <c r="M9683"/>
  <c r="M9682"/>
  <c r="M9681"/>
  <c r="M9680"/>
  <c r="M9679"/>
  <c r="M9678"/>
  <c r="M9677"/>
  <c r="M9676"/>
  <c r="M9675"/>
  <c r="M9674"/>
  <c r="M9673"/>
  <c r="M9672"/>
  <c r="M9671"/>
  <c r="M9670"/>
  <c r="M9669"/>
  <c r="M9668"/>
  <c r="M9667"/>
  <c r="M9666"/>
  <c r="M9665"/>
  <c r="M9664"/>
  <c r="M9663"/>
  <c r="M9662"/>
  <c r="M9661"/>
  <c r="M9660"/>
  <c r="M9659"/>
  <c r="M9658"/>
  <c r="M9657"/>
  <c r="M9656"/>
  <c r="M9655"/>
  <c r="M9654"/>
  <c r="M9653"/>
  <c r="M9652"/>
  <c r="M9651"/>
  <c r="M9650"/>
  <c r="M9649"/>
  <c r="M9648"/>
  <c r="M9647"/>
  <c r="M9646"/>
  <c r="M9645"/>
  <c r="M9644"/>
  <c r="M9643"/>
  <c r="M9642"/>
  <c r="M9641"/>
  <c r="M9640"/>
  <c r="M9639"/>
  <c r="M9638"/>
  <c r="M9637"/>
  <c r="M9636"/>
  <c r="M9635"/>
  <c r="M9634"/>
  <c r="M9633"/>
  <c r="M9632"/>
  <c r="M9631"/>
  <c r="M9630"/>
  <c r="M9629"/>
  <c r="M9628"/>
  <c r="M9627"/>
  <c r="M9626"/>
  <c r="M9625"/>
  <c r="M9624"/>
  <c r="M9623"/>
  <c r="M9622"/>
  <c r="M9621"/>
  <c r="M9620"/>
  <c r="M9619"/>
  <c r="M9618"/>
  <c r="M9617"/>
  <c r="M9616"/>
  <c r="M9615"/>
  <c r="M9614"/>
  <c r="M9613"/>
  <c r="M9612"/>
  <c r="M9611"/>
  <c r="M9610"/>
  <c r="M9609"/>
  <c r="M9608"/>
  <c r="M9607"/>
  <c r="M9606"/>
  <c r="M9605"/>
  <c r="M9604"/>
  <c r="M9603"/>
  <c r="M9602"/>
  <c r="M9601"/>
  <c r="M9600"/>
  <c r="M9599"/>
  <c r="M9598"/>
  <c r="M9597"/>
  <c r="M9596"/>
  <c r="M9595"/>
  <c r="M9594"/>
  <c r="M9593"/>
  <c r="M9592"/>
  <c r="M9591"/>
  <c r="M9590"/>
  <c r="M9589"/>
  <c r="M9588"/>
  <c r="M9587"/>
  <c r="M9586"/>
  <c r="M9585"/>
  <c r="M9584"/>
  <c r="M9583"/>
  <c r="M9582"/>
  <c r="M9581"/>
  <c r="M9580"/>
  <c r="M9579"/>
  <c r="M9578"/>
  <c r="M9577"/>
  <c r="M9576"/>
  <c r="M9575"/>
  <c r="M9574"/>
  <c r="M9573"/>
  <c r="M9572"/>
  <c r="M9571"/>
  <c r="M9570"/>
  <c r="M9569"/>
  <c r="M9568"/>
  <c r="M9567"/>
  <c r="M9566"/>
  <c r="M9565"/>
  <c r="M9564"/>
  <c r="M9563"/>
  <c r="M9562"/>
  <c r="M9561"/>
  <c r="M9560"/>
  <c r="M9559"/>
  <c r="M9558"/>
  <c r="M9557"/>
  <c r="M9556"/>
  <c r="M9555"/>
  <c r="M9554"/>
  <c r="M9553"/>
  <c r="M9552"/>
  <c r="M9551"/>
  <c r="M9550"/>
  <c r="M9549"/>
  <c r="M9548"/>
  <c r="M9547"/>
  <c r="M9546"/>
  <c r="M9545"/>
  <c r="M9544"/>
  <c r="M9543"/>
  <c r="M9542"/>
  <c r="M9541"/>
  <c r="M9540"/>
  <c r="M9539"/>
  <c r="M9538"/>
  <c r="M9537"/>
  <c r="M9536"/>
  <c r="M9535"/>
  <c r="M9534"/>
  <c r="M9533"/>
  <c r="M9532"/>
  <c r="M9531"/>
  <c r="M9530"/>
  <c r="M9529"/>
  <c r="M9528"/>
  <c r="M9527"/>
  <c r="M9526"/>
  <c r="M9525"/>
  <c r="M9524"/>
  <c r="M9523"/>
  <c r="M9522"/>
  <c r="M9521"/>
  <c r="M9520"/>
  <c r="M9519"/>
  <c r="M9518"/>
  <c r="M9517"/>
  <c r="M9516"/>
  <c r="M9515"/>
  <c r="M9514"/>
  <c r="M9513"/>
  <c r="M9512"/>
  <c r="M9511"/>
  <c r="M9510"/>
  <c r="M9509"/>
  <c r="M9508"/>
  <c r="M9507"/>
  <c r="M9506"/>
  <c r="M9505"/>
  <c r="M9504"/>
  <c r="M9503"/>
  <c r="M9502"/>
  <c r="M9501"/>
  <c r="M9500"/>
  <c r="M9499"/>
  <c r="M9498"/>
  <c r="M9497"/>
  <c r="M9496"/>
  <c r="M9495"/>
  <c r="M9494"/>
  <c r="M9493"/>
  <c r="M9492"/>
  <c r="M9491"/>
  <c r="M9490"/>
  <c r="M9489"/>
  <c r="M9488"/>
  <c r="M9487"/>
  <c r="M9486"/>
  <c r="M9485"/>
  <c r="M9484"/>
  <c r="M9483"/>
  <c r="M9482"/>
  <c r="L9482"/>
  <c r="M9480"/>
  <c r="M9479"/>
  <c r="M9478"/>
  <c r="M9477"/>
  <c r="M9476"/>
  <c r="M9475"/>
  <c r="M9474"/>
  <c r="M9473"/>
  <c r="M9472"/>
  <c r="M9471"/>
  <c r="M9470"/>
  <c r="M9469"/>
  <c r="M9468"/>
  <c r="M9467"/>
  <c r="M9466"/>
  <c r="M9465"/>
  <c r="M9464"/>
  <c r="M9463"/>
  <c r="M9462"/>
  <c r="M9461"/>
  <c r="M9460"/>
  <c r="M9459"/>
  <c r="M9458"/>
  <c r="M9457"/>
  <c r="M9456"/>
  <c r="M9455"/>
  <c r="M9454"/>
  <c r="M9453"/>
  <c r="M9452"/>
  <c r="M9451"/>
  <c r="M9450"/>
  <c r="M9449"/>
  <c r="M9448"/>
  <c r="M9447"/>
  <c r="M9446"/>
  <c r="M9445"/>
  <c r="M9444"/>
  <c r="M9443"/>
  <c r="M9442"/>
  <c r="M9441"/>
  <c r="M9440"/>
  <c r="M9439"/>
  <c r="M9438"/>
  <c r="M9437"/>
  <c r="M9436"/>
  <c r="M9435"/>
  <c r="M9434"/>
  <c r="L9434"/>
  <c r="M9432"/>
  <c r="M9431"/>
  <c r="M9430"/>
  <c r="M9429"/>
  <c r="M9428"/>
  <c r="M9427"/>
  <c r="M9426"/>
  <c r="M9425"/>
  <c r="M9424"/>
  <c r="M9423"/>
  <c r="M9422"/>
  <c r="M9421"/>
  <c r="M9420"/>
  <c r="M9419"/>
  <c r="M9418"/>
  <c r="M9417"/>
  <c r="M9416"/>
  <c r="M9415"/>
  <c r="M9414"/>
  <c r="M9413"/>
  <c r="M9412"/>
  <c r="M9411"/>
  <c r="L9411"/>
  <c r="M9409"/>
  <c r="M9408"/>
  <c r="M9407"/>
  <c r="M9406"/>
  <c r="M9405"/>
  <c r="M9404"/>
  <c r="M9403"/>
  <c r="M9402"/>
  <c r="M9401"/>
  <c r="M9400"/>
  <c r="M9399"/>
  <c r="M9398"/>
  <c r="M9397"/>
  <c r="M9396"/>
  <c r="M9395"/>
  <c r="M9394"/>
  <c r="M9393"/>
  <c r="M9392"/>
  <c r="M9391"/>
  <c r="M9390"/>
  <c r="M9389"/>
  <c r="M9388"/>
  <c r="L9388"/>
  <c r="M9386"/>
  <c r="M9385"/>
  <c r="M9384"/>
  <c r="M9383"/>
  <c r="M9382"/>
  <c r="M9381"/>
  <c r="M9380"/>
  <c r="M9379"/>
  <c r="M9378"/>
  <c r="M9377"/>
  <c r="M9376"/>
  <c r="M9375"/>
  <c r="M9374"/>
  <c r="M9373"/>
  <c r="M9372"/>
  <c r="M9371"/>
  <c r="M9370"/>
  <c r="M9369"/>
  <c r="M9368"/>
  <c r="M9367"/>
  <c r="M9366"/>
  <c r="M9365"/>
  <c r="M9364"/>
  <c r="M9363"/>
  <c r="M9362"/>
  <c r="M9361"/>
  <c r="M9360"/>
  <c r="M9359"/>
  <c r="M9358"/>
  <c r="M9357"/>
  <c r="M9356"/>
  <c r="M9355"/>
  <c r="M9354"/>
  <c r="M9353"/>
  <c r="M9352"/>
  <c r="M9351"/>
  <c r="M9350"/>
  <c r="M9349"/>
  <c r="M9348"/>
  <c r="M9347"/>
  <c r="M9346"/>
  <c r="M9345"/>
  <c r="M9344"/>
  <c r="M9343"/>
  <c r="M9342"/>
  <c r="M9341"/>
  <c r="M9340"/>
  <c r="M9339"/>
  <c r="M9338"/>
  <c r="M9337"/>
  <c r="M9336"/>
  <c r="M9335"/>
  <c r="M9334"/>
  <c r="M9333"/>
  <c r="M9332"/>
  <c r="M9331"/>
  <c r="M9330"/>
  <c r="M9329"/>
  <c r="M9328"/>
  <c r="M9327"/>
  <c r="M9326"/>
  <c r="M9325"/>
  <c r="M9324"/>
  <c r="M9323"/>
  <c r="M9322"/>
  <c r="M9321"/>
  <c r="M9320"/>
  <c r="M9319"/>
  <c r="M9318"/>
  <c r="M9317"/>
  <c r="M9316"/>
  <c r="M9315"/>
  <c r="M9314"/>
  <c r="M9313"/>
  <c r="M9312"/>
  <c r="M9311"/>
  <c r="M9310"/>
  <c r="M9309"/>
  <c r="M9308"/>
  <c r="M9307"/>
  <c r="M9306"/>
  <c r="M9305"/>
  <c r="M9304"/>
  <c r="M9303"/>
  <c r="M9302"/>
  <c r="M9301"/>
  <c r="M9300"/>
  <c r="M9299"/>
  <c r="M9298"/>
  <c r="M9297"/>
  <c r="M9296"/>
  <c r="M9295"/>
  <c r="M9294"/>
  <c r="M9293"/>
  <c r="M9292"/>
  <c r="M9291"/>
  <c r="M9290"/>
  <c r="M9289"/>
  <c r="M9288"/>
  <c r="M9287"/>
  <c r="M9286"/>
  <c r="M9285"/>
  <c r="M9284"/>
  <c r="M9283"/>
  <c r="M9282"/>
  <c r="M9281"/>
  <c r="M9280"/>
  <c r="M9279"/>
  <c r="M9278"/>
  <c r="M9277"/>
  <c r="M9276"/>
  <c r="M9275"/>
  <c r="M9274"/>
  <c r="M9273"/>
  <c r="M9272"/>
  <c r="M9271"/>
  <c r="M9270"/>
  <c r="M9269"/>
  <c r="M9268"/>
  <c r="M9267"/>
  <c r="M9266"/>
  <c r="M9265"/>
  <c r="M9264"/>
  <c r="M9263"/>
  <c r="M9262"/>
  <c r="M9261"/>
  <c r="M9260"/>
  <c r="M9259"/>
  <c r="M9258"/>
  <c r="M9257"/>
  <c r="M9256"/>
  <c r="M9255"/>
  <c r="M9254"/>
  <c r="M9253"/>
  <c r="M9252"/>
  <c r="M9251"/>
  <c r="M9250"/>
  <c r="M9249"/>
  <c r="M9248"/>
  <c r="M9247"/>
  <c r="M9246"/>
  <c r="M9245"/>
  <c r="M9244"/>
  <c r="M9243"/>
  <c r="M9242"/>
  <c r="M9241"/>
  <c r="M9240"/>
  <c r="M9239"/>
  <c r="M9238"/>
  <c r="M9237"/>
  <c r="M9236"/>
  <c r="M9235"/>
  <c r="M9234"/>
  <c r="M9233"/>
  <c r="M9232"/>
  <c r="M9231"/>
  <c r="M9230"/>
  <c r="M9229"/>
  <c r="M9228"/>
  <c r="M9227"/>
  <c r="M9226"/>
  <c r="M9225"/>
  <c r="M9224"/>
  <c r="M9223"/>
  <c r="M9222"/>
  <c r="M9221"/>
  <c r="M9220"/>
  <c r="M9219"/>
  <c r="M9218"/>
  <c r="M9217"/>
  <c r="M9216"/>
  <c r="M9215"/>
  <c r="M9214"/>
  <c r="M9213"/>
  <c r="M9212"/>
  <c r="M9211"/>
  <c r="M9210"/>
  <c r="M9209"/>
  <c r="M9208"/>
  <c r="M9207"/>
  <c r="M9206"/>
  <c r="M9205"/>
  <c r="M9204"/>
  <c r="M9203"/>
  <c r="M9202"/>
  <c r="M9201"/>
  <c r="M9200"/>
  <c r="M9199"/>
  <c r="M9198"/>
  <c r="M9197"/>
  <c r="M9196"/>
  <c r="M9195"/>
  <c r="M9194"/>
  <c r="M9193"/>
  <c r="M9192"/>
  <c r="M9191"/>
  <c r="M9190"/>
  <c r="M9189"/>
  <c r="M9188"/>
  <c r="M9187"/>
  <c r="M9186"/>
  <c r="M9185"/>
  <c r="M9184"/>
  <c r="M9183"/>
  <c r="M9182"/>
  <c r="M9181"/>
  <c r="M9180"/>
  <c r="M9179"/>
  <c r="M9178"/>
  <c r="M9177"/>
  <c r="M9176"/>
  <c r="M9175"/>
  <c r="M9174"/>
  <c r="M9173"/>
  <c r="M9172"/>
  <c r="M9171"/>
  <c r="M9170"/>
  <c r="M9169"/>
  <c r="M9168"/>
  <c r="M9167"/>
  <c r="M9166"/>
  <c r="M9165"/>
  <c r="M9164"/>
  <c r="M9163"/>
  <c r="M9162"/>
  <c r="M9161"/>
  <c r="M9160"/>
  <c r="M9159"/>
  <c r="M9158"/>
  <c r="M9157"/>
  <c r="M9156"/>
  <c r="M9155"/>
  <c r="M9154"/>
  <c r="M9153"/>
  <c r="M9152"/>
  <c r="M9151"/>
  <c r="M9150"/>
  <c r="M9149"/>
  <c r="M9148"/>
  <c r="L9148"/>
  <c r="M9146"/>
  <c r="M9145"/>
  <c r="M9144"/>
  <c r="M9143"/>
  <c r="M9142"/>
  <c r="M9141"/>
  <c r="M9140"/>
  <c r="M9139"/>
  <c r="M9138"/>
  <c r="M9137"/>
  <c r="M9136"/>
  <c r="M9135"/>
  <c r="M9134"/>
  <c r="M9133"/>
  <c r="M9132"/>
  <c r="M9131"/>
  <c r="M9130"/>
  <c r="M9129"/>
  <c r="M9128"/>
  <c r="M9127"/>
  <c r="M9126"/>
  <c r="M9125"/>
  <c r="M9124"/>
  <c r="M9123"/>
  <c r="L9123"/>
  <c r="M9121"/>
  <c r="M9120"/>
  <c r="M9119"/>
  <c r="M9118"/>
  <c r="M9117"/>
  <c r="M9116"/>
  <c r="M9115"/>
  <c r="M9114"/>
  <c r="M9113"/>
  <c r="M9112"/>
  <c r="M9111"/>
  <c r="M9110"/>
  <c r="M9109"/>
  <c r="M9108"/>
  <c r="M9107"/>
  <c r="M9106"/>
  <c r="M9105"/>
  <c r="L9105"/>
  <c r="M9103"/>
  <c r="M9102"/>
  <c r="M9101"/>
  <c r="M9100"/>
  <c r="M9099"/>
  <c r="M9098"/>
  <c r="M9097"/>
  <c r="M9096"/>
  <c r="M9095"/>
  <c r="M9094"/>
  <c r="M9093"/>
  <c r="M9092"/>
  <c r="M9091"/>
  <c r="M9090"/>
  <c r="M9089"/>
  <c r="M9088"/>
  <c r="M9087"/>
  <c r="M9086"/>
  <c r="M9085"/>
  <c r="M9084"/>
  <c r="M9083"/>
  <c r="M9082"/>
  <c r="M9081"/>
  <c r="M9080"/>
  <c r="M9079"/>
  <c r="M9078"/>
  <c r="M9077"/>
  <c r="M9076"/>
  <c r="M9075"/>
  <c r="M9074"/>
  <c r="M9073"/>
  <c r="M9072"/>
  <c r="L9072"/>
  <c r="M9070"/>
  <c r="M9069"/>
  <c r="M9068"/>
  <c r="M9067"/>
  <c r="M9066"/>
  <c r="M9065"/>
  <c r="M9064"/>
  <c r="M9063"/>
  <c r="M9062"/>
  <c r="M9061"/>
  <c r="M9060"/>
  <c r="M9059"/>
  <c r="M9058"/>
  <c r="M9057"/>
  <c r="M9056"/>
  <c r="M9055"/>
  <c r="M9054"/>
  <c r="M9053"/>
  <c r="M9052"/>
  <c r="M9051"/>
  <c r="M9050"/>
  <c r="M9049"/>
  <c r="M9048"/>
  <c r="M9047"/>
  <c r="M9046"/>
  <c r="M9045"/>
  <c r="L9045"/>
  <c r="M9043"/>
  <c r="M9042"/>
  <c r="M9041"/>
  <c r="M9040"/>
  <c r="M9039"/>
  <c r="M9038"/>
  <c r="M9037"/>
  <c r="M9036"/>
  <c r="M9035"/>
  <c r="M9034"/>
  <c r="M9033"/>
  <c r="M9032"/>
  <c r="M9031"/>
  <c r="M9030"/>
  <c r="M9029"/>
  <c r="M9028"/>
  <c r="M9027"/>
  <c r="M9026"/>
  <c r="M9025"/>
  <c r="M9024"/>
  <c r="M9023"/>
  <c r="M9022"/>
  <c r="M9021"/>
  <c r="M9020"/>
  <c r="M9019"/>
  <c r="L9019"/>
  <c r="M9017"/>
  <c r="M9016"/>
  <c r="M9015"/>
  <c r="M9014"/>
  <c r="M9013"/>
  <c r="M9012"/>
  <c r="M9011"/>
  <c r="M9010"/>
  <c r="M9009"/>
  <c r="M9008"/>
  <c r="M9007"/>
  <c r="M9006"/>
  <c r="M9005"/>
  <c r="M9004"/>
  <c r="M9003"/>
  <c r="M9002"/>
  <c r="M9001"/>
  <c r="M9000"/>
  <c r="M8999"/>
  <c r="M8998"/>
  <c r="M8997"/>
  <c r="M8996"/>
  <c r="M8995"/>
  <c r="M8994"/>
  <c r="M8993"/>
  <c r="M8992"/>
  <c r="M8991"/>
  <c r="M8990"/>
  <c r="M8989"/>
  <c r="M8988"/>
  <c r="M8987"/>
  <c r="M8986"/>
  <c r="M8985"/>
  <c r="M8984"/>
  <c r="M8983"/>
  <c r="M8982"/>
  <c r="M8981"/>
  <c r="M8980"/>
  <c r="M8979"/>
  <c r="M8978"/>
  <c r="M8977"/>
  <c r="M8976"/>
  <c r="M8975"/>
  <c r="M8974"/>
  <c r="M8973"/>
  <c r="M8972"/>
  <c r="M8971"/>
  <c r="M8970"/>
  <c r="M8969"/>
  <c r="M8968"/>
  <c r="M8967"/>
  <c r="M8966"/>
  <c r="M8965"/>
  <c r="M8964"/>
  <c r="M8963"/>
  <c r="M8962"/>
  <c r="M8961"/>
  <c r="M8960"/>
  <c r="M8959"/>
  <c r="M8958"/>
  <c r="M8957"/>
  <c r="M8956"/>
  <c r="M8955"/>
  <c r="M8954"/>
  <c r="M8953"/>
  <c r="M8952"/>
  <c r="M8951"/>
  <c r="M8950"/>
  <c r="M8949"/>
  <c r="M8948"/>
  <c r="M8947"/>
  <c r="M8946"/>
  <c r="M8945"/>
  <c r="M8944"/>
  <c r="M8943"/>
  <c r="M8942"/>
  <c r="M8941"/>
  <c r="M8940"/>
  <c r="M8939"/>
  <c r="M8938"/>
  <c r="M8937"/>
  <c r="M8936"/>
  <c r="M8935"/>
  <c r="M8934"/>
  <c r="M8933"/>
  <c r="M8932"/>
  <c r="M8931"/>
  <c r="M8930"/>
  <c r="M8929"/>
  <c r="M8928"/>
  <c r="M8927"/>
  <c r="M8926"/>
  <c r="M8925"/>
  <c r="M8924"/>
  <c r="M8923"/>
  <c r="M8922"/>
  <c r="M8921"/>
  <c r="M8920"/>
  <c r="M8919"/>
  <c r="L8919"/>
  <c r="M8744"/>
  <c r="M8743"/>
  <c r="M8742"/>
  <c r="M8741"/>
  <c r="M8740"/>
  <c r="M8739"/>
  <c r="M8738"/>
  <c r="M8737"/>
  <c r="M8736"/>
  <c r="M8735"/>
  <c r="M8734"/>
  <c r="M8733"/>
  <c r="M8732"/>
  <c r="M8731"/>
  <c r="M8730"/>
  <c r="M8729"/>
  <c r="M8728"/>
  <c r="M8727"/>
  <c r="M8726"/>
  <c r="M8725"/>
  <c r="L8725"/>
  <c r="M8562"/>
  <c r="M8561"/>
  <c r="M8560"/>
  <c r="M8559"/>
  <c r="M8558"/>
  <c r="M8557"/>
  <c r="M8556"/>
  <c r="M8555"/>
  <c r="M8554"/>
  <c r="M8553"/>
  <c r="M8552"/>
  <c r="M8551"/>
  <c r="M8550"/>
  <c r="M8549"/>
  <c r="M8548"/>
  <c r="M8547"/>
  <c r="M8546"/>
  <c r="M8545"/>
  <c r="M8544"/>
  <c r="M8543"/>
  <c r="L8543"/>
  <c r="M8323"/>
  <c r="M8322"/>
  <c r="M8321"/>
  <c r="M8320"/>
  <c r="M8319"/>
  <c r="M8318"/>
  <c r="M8317"/>
  <c r="M8316"/>
  <c r="M8315"/>
  <c r="M8314"/>
  <c r="M8313"/>
  <c r="M8312"/>
  <c r="M8311"/>
  <c r="M8310"/>
  <c r="M8309"/>
  <c r="M8308"/>
  <c r="M8307"/>
  <c r="M8306"/>
  <c r="M8305"/>
  <c r="M8304"/>
  <c r="M8303"/>
  <c r="L8303"/>
  <c r="M8301"/>
  <c r="M8300"/>
  <c r="M8299"/>
  <c r="M8298"/>
  <c r="M8297"/>
  <c r="M8296"/>
  <c r="M8295"/>
  <c r="M8294"/>
  <c r="M8293"/>
  <c r="M8292"/>
  <c r="M8291"/>
  <c r="M8290"/>
  <c r="M8289"/>
  <c r="M8288"/>
  <c r="M8287"/>
  <c r="M8286"/>
  <c r="M8285"/>
  <c r="M8284"/>
  <c r="M8283"/>
  <c r="M8282"/>
  <c r="M8281"/>
  <c r="M8280"/>
  <c r="M8279"/>
  <c r="M8278"/>
  <c r="M8277"/>
  <c r="M8276"/>
  <c r="M8245"/>
  <c r="M8275"/>
  <c r="M8274"/>
  <c r="M8273"/>
  <c r="M8272"/>
  <c r="M8271"/>
  <c r="M8270"/>
  <c r="M8269"/>
  <c r="M8268"/>
  <c r="M8267"/>
  <c r="M8266"/>
  <c r="M8265"/>
  <c r="M8264"/>
  <c r="M8263"/>
  <c r="M8262"/>
  <c r="M8261"/>
  <c r="M8260"/>
  <c r="M8259"/>
  <c r="M8258"/>
  <c r="M8257"/>
  <c r="M8256"/>
  <c r="M8255"/>
  <c r="M8254"/>
  <c r="M8253"/>
  <c r="M8252"/>
  <c r="M8251"/>
  <c r="M8250"/>
  <c r="M8249"/>
  <c r="M8248"/>
  <c r="M8247"/>
  <c r="M8246"/>
  <c r="L8246"/>
  <c r="M8158"/>
  <c r="M8157"/>
  <c r="M8156"/>
  <c r="M8155"/>
  <c r="M8154"/>
  <c r="M8153"/>
  <c r="M8152"/>
  <c r="M8151"/>
  <c r="M8150"/>
  <c r="M8149"/>
  <c r="M8148"/>
  <c r="M8147"/>
  <c r="M8146"/>
  <c r="M8145"/>
  <c r="M8144"/>
  <c r="M8143"/>
  <c r="M8142"/>
  <c r="M8141"/>
  <c r="M8140"/>
  <c r="M8139"/>
  <c r="M8138"/>
  <c r="M8137"/>
  <c r="M8136"/>
  <c r="M8135"/>
  <c r="M8134"/>
  <c r="M8133"/>
  <c r="M8132"/>
  <c r="M8131"/>
  <c r="M8130"/>
  <c r="M8129"/>
  <c r="M8128"/>
  <c r="M8127"/>
  <c r="M8126"/>
  <c r="M8125"/>
  <c r="M8124"/>
  <c r="M8123"/>
  <c r="M8122"/>
  <c r="M8121"/>
  <c r="M8120"/>
  <c r="M8119"/>
  <c r="M8118"/>
  <c r="M8117"/>
  <c r="M8116"/>
  <c r="M8115"/>
  <c r="M8114"/>
  <c r="M8113"/>
  <c r="M8112"/>
  <c r="M8111"/>
  <c r="M8110"/>
  <c r="M8109"/>
  <c r="M8108"/>
  <c r="M8107"/>
  <c r="M8106"/>
  <c r="M8105"/>
  <c r="M8104"/>
  <c r="M8103"/>
  <c r="M8102"/>
  <c r="M8101"/>
  <c r="M8100"/>
  <c r="M8099"/>
  <c r="M8098"/>
  <c r="M8097"/>
  <c r="M8096"/>
  <c r="M8095"/>
  <c r="M8094"/>
  <c r="M8093"/>
  <c r="M8092"/>
  <c r="M8091"/>
  <c r="M8090"/>
  <c r="L8090"/>
  <c r="M8063"/>
  <c r="M8062"/>
  <c r="M8061"/>
  <c r="M8060"/>
  <c r="M8059"/>
  <c r="M8058"/>
  <c r="M8057"/>
  <c r="M8056"/>
  <c r="M8055"/>
  <c r="M8054"/>
  <c r="M8053"/>
  <c r="M8052"/>
  <c r="M8051"/>
  <c r="M8050"/>
  <c r="M8049"/>
  <c r="M8048"/>
  <c r="M8047"/>
  <c r="M8046"/>
  <c r="M8045"/>
  <c r="M8044"/>
  <c r="M8043"/>
  <c r="M8042"/>
  <c r="M8041"/>
  <c r="M8040"/>
  <c r="M8039"/>
  <c r="M8038"/>
  <c r="M8037"/>
  <c r="M8036"/>
  <c r="M8035"/>
  <c r="M8034"/>
  <c r="M8033"/>
  <c r="M8032"/>
  <c r="M8031"/>
  <c r="M8030"/>
  <c r="M8029"/>
  <c r="M8028"/>
  <c r="M8027"/>
  <c r="M8026"/>
  <c r="M8025"/>
  <c r="M8024"/>
  <c r="M8023"/>
  <c r="M8022"/>
  <c r="M8021"/>
  <c r="M8020"/>
  <c r="M8019"/>
  <c r="M8018"/>
  <c r="M8017"/>
  <c r="M8016"/>
  <c r="M8015"/>
  <c r="M8014"/>
  <c r="M8013"/>
  <c r="M8012"/>
  <c r="M8011"/>
  <c r="M8010"/>
  <c r="M8009"/>
  <c r="M8008"/>
  <c r="M8007"/>
  <c r="M8006"/>
  <c r="M8005"/>
  <c r="M8004"/>
  <c r="M8003"/>
  <c r="M8002"/>
  <c r="M8001"/>
  <c r="M8000"/>
  <c r="M7999"/>
  <c r="M7998"/>
  <c r="M7997"/>
  <c r="M7996"/>
  <c r="M7995"/>
  <c r="M7994"/>
  <c r="M7993"/>
  <c r="M7992"/>
  <c r="M7991"/>
  <c r="M7990"/>
  <c r="M7989"/>
  <c r="M7988"/>
  <c r="M7987"/>
  <c r="M7986"/>
  <c r="M7985"/>
  <c r="M7984"/>
  <c r="M7983"/>
  <c r="M7982"/>
  <c r="M7981"/>
  <c r="M7980"/>
  <c r="M7979"/>
  <c r="M7978"/>
  <c r="M7977"/>
  <c r="M7976"/>
  <c r="M7975"/>
  <c r="M7974"/>
  <c r="M7973"/>
  <c r="M7972"/>
  <c r="M7971"/>
  <c r="M7970"/>
  <c r="M7969"/>
  <c r="M7968"/>
  <c r="M7967"/>
  <c r="M7966"/>
  <c r="M7965"/>
  <c r="M7964"/>
  <c r="M7963"/>
  <c r="M7962"/>
  <c r="M7961"/>
  <c r="M7960"/>
  <c r="M7959"/>
  <c r="M7958"/>
  <c r="M7957"/>
  <c r="M7956"/>
  <c r="M7955"/>
  <c r="M7954"/>
  <c r="M7953"/>
  <c r="M7952"/>
  <c r="M7951"/>
  <c r="M7950"/>
  <c r="M7949"/>
  <c r="M7948"/>
  <c r="M7947"/>
  <c r="M7946"/>
  <c r="M7945"/>
  <c r="M7944"/>
  <c r="M7943"/>
  <c r="M7942"/>
  <c r="M7941"/>
  <c r="M7940"/>
  <c r="M7939"/>
  <c r="M7938"/>
  <c r="M7937"/>
  <c r="M7936"/>
  <c r="M7935"/>
  <c r="M7934"/>
  <c r="M7933"/>
  <c r="M7932"/>
  <c r="M7931"/>
  <c r="M7930"/>
  <c r="L7930"/>
  <c r="M7928"/>
  <c r="M7927"/>
  <c r="M7926"/>
  <c r="M7925"/>
  <c r="M7924"/>
  <c r="M7923"/>
  <c r="M7922"/>
  <c r="M7921"/>
  <c r="M7920"/>
  <c r="M7919"/>
  <c r="M7918"/>
  <c r="M7917"/>
  <c r="M7916"/>
  <c r="M7915"/>
  <c r="M7914"/>
  <c r="M7913"/>
  <c r="M7912"/>
  <c r="M7911"/>
  <c r="M7910"/>
  <c r="M7909"/>
  <c r="M7908"/>
  <c r="M7907"/>
  <c r="M7906"/>
  <c r="L7906"/>
  <c r="M7868"/>
  <c r="M7867"/>
  <c r="M7866"/>
  <c r="M7865"/>
  <c r="M7864"/>
  <c r="M7863"/>
  <c r="M7862"/>
  <c r="M7861"/>
  <c r="M7860"/>
  <c r="M7859"/>
  <c r="M7858"/>
  <c r="M7857"/>
  <c r="M7856"/>
  <c r="M7855"/>
  <c r="M7854"/>
  <c r="M7853"/>
  <c r="M7852"/>
  <c r="M7851"/>
  <c r="M7850"/>
  <c r="M7849"/>
  <c r="M7848"/>
  <c r="M7847"/>
  <c r="M7846"/>
  <c r="M7845"/>
  <c r="M7844"/>
  <c r="M7843"/>
  <c r="M7842"/>
  <c r="M7841"/>
  <c r="M7840"/>
  <c r="M7839"/>
  <c r="M7838"/>
  <c r="M7837"/>
  <c r="L7837"/>
  <c r="M7801"/>
  <c r="M7800"/>
  <c r="M7799"/>
  <c r="M7798"/>
  <c r="M7797"/>
  <c r="M7796"/>
  <c r="M7795"/>
  <c r="M7794"/>
  <c r="M7793"/>
  <c r="M7792"/>
  <c r="M7791"/>
  <c r="M7790"/>
  <c r="M7789"/>
  <c r="M7788"/>
  <c r="M7787"/>
  <c r="M7786"/>
  <c r="M7785"/>
  <c r="M7784"/>
  <c r="M7783"/>
  <c r="M7782"/>
  <c r="M7781"/>
  <c r="M7780"/>
  <c r="M7779"/>
  <c r="M7778"/>
  <c r="M7777"/>
  <c r="M7776"/>
  <c r="M7775"/>
  <c r="M7774"/>
  <c r="M7773"/>
  <c r="M7772"/>
  <c r="M7771"/>
  <c r="M7770"/>
  <c r="M7769"/>
  <c r="M7768"/>
  <c r="M7767"/>
  <c r="M7766"/>
  <c r="M7765"/>
  <c r="M7764"/>
  <c r="M7763"/>
  <c r="M7762"/>
  <c r="M7761"/>
  <c r="M7760"/>
  <c r="M7759"/>
  <c r="M7758"/>
  <c r="M7757"/>
  <c r="M7756"/>
  <c r="M7755"/>
  <c r="M7754"/>
  <c r="M7753"/>
  <c r="M7752"/>
  <c r="M7751"/>
  <c r="M7750"/>
  <c r="M7749"/>
  <c r="M7748"/>
  <c r="M7747"/>
  <c r="M7746"/>
  <c r="M7745"/>
  <c r="M7744"/>
  <c r="L7744"/>
  <c r="M7630"/>
  <c r="M7629"/>
  <c r="M7628"/>
  <c r="M7627"/>
  <c r="M7626"/>
  <c r="M7625"/>
  <c r="M7624"/>
  <c r="M7623"/>
  <c r="M7622"/>
  <c r="M7621"/>
  <c r="M7620"/>
  <c r="M7619"/>
  <c r="M7618"/>
  <c r="M7617"/>
  <c r="M7616"/>
  <c r="M7615"/>
  <c r="M7614"/>
  <c r="M7613"/>
  <c r="M7612"/>
  <c r="M7611"/>
  <c r="M7610"/>
  <c r="M7609"/>
  <c r="M7608"/>
  <c r="M7607"/>
  <c r="M7606"/>
  <c r="M7605"/>
  <c r="M7604"/>
  <c r="M7603"/>
  <c r="M7602"/>
  <c r="M7601"/>
  <c r="M7600"/>
  <c r="M7599"/>
  <c r="M7598"/>
  <c r="M7597"/>
  <c r="M7596"/>
  <c r="M7595"/>
  <c r="M7594"/>
  <c r="M7593"/>
  <c r="M7592"/>
  <c r="M7591"/>
  <c r="M7590"/>
  <c r="M7589"/>
  <c r="M7588"/>
  <c r="M7587"/>
  <c r="M7586"/>
  <c r="M7585"/>
  <c r="M7584"/>
  <c r="M7583"/>
  <c r="M7582"/>
  <c r="M7581"/>
  <c r="M7580"/>
  <c r="M7579"/>
  <c r="M7578"/>
  <c r="M7577"/>
  <c r="M7576"/>
  <c r="M7575"/>
  <c r="M7574"/>
  <c r="M7573"/>
  <c r="M7572"/>
  <c r="M7571"/>
  <c r="M7570"/>
  <c r="M7569"/>
  <c r="M7568"/>
  <c r="M7567"/>
  <c r="M7566"/>
  <c r="M7565"/>
  <c r="L7565"/>
  <c r="M7494"/>
  <c r="M7492"/>
  <c r="M7490"/>
  <c r="M7488"/>
  <c r="M7486"/>
  <c r="M7484"/>
  <c r="M7482"/>
  <c r="M7480"/>
  <c r="M7478"/>
  <c r="M7476"/>
  <c r="M7474"/>
  <c r="M7472"/>
  <c r="M7470"/>
  <c r="M7468"/>
  <c r="M7466"/>
  <c r="M7464"/>
  <c r="M7462"/>
  <c r="M7460"/>
  <c r="M7458"/>
  <c r="M7456"/>
  <c r="M7454"/>
  <c r="M7452"/>
  <c r="M7450"/>
  <c r="M7448"/>
  <c r="M7446"/>
  <c r="M7444"/>
  <c r="M7442"/>
  <c r="M7440"/>
  <c r="M7438"/>
  <c r="M7436"/>
  <c r="M7434"/>
  <c r="M7432"/>
  <c r="M7430"/>
  <c r="M7428"/>
  <c r="M7426"/>
  <c r="M7424"/>
  <c r="M7422"/>
  <c r="M7420"/>
  <c r="M7419"/>
  <c r="M7417"/>
  <c r="M7415"/>
  <c r="M7495"/>
  <c r="M7493"/>
  <c r="M7491"/>
  <c r="M7489"/>
  <c r="M7487"/>
  <c r="M7485"/>
  <c r="M7483"/>
  <c r="M7481"/>
  <c r="M7479"/>
  <c r="M7477"/>
  <c r="M7475"/>
  <c r="M7473"/>
  <c r="M7471"/>
  <c r="M7469"/>
  <c r="M7467"/>
  <c r="M7465"/>
  <c r="M7463"/>
  <c r="M7461"/>
  <c r="M7459"/>
  <c r="M7457"/>
  <c r="M7455"/>
  <c r="M7453"/>
  <c r="M7451"/>
  <c r="M7449"/>
  <c r="M7447"/>
  <c r="M7445"/>
  <c r="M7443"/>
  <c r="M7441"/>
  <c r="M7439"/>
  <c r="M7437"/>
  <c r="M7435"/>
  <c r="M7433"/>
  <c r="M7431"/>
  <c r="M7429"/>
  <c r="M7427"/>
  <c r="M7425"/>
  <c r="M7423"/>
  <c r="M7421"/>
  <c r="M7418"/>
  <c r="M7416"/>
  <c r="M7414"/>
  <c r="L7414"/>
  <c r="M7381"/>
  <c r="M7380"/>
  <c r="M7379"/>
  <c r="M7378"/>
  <c r="M7377"/>
  <c r="M7376"/>
  <c r="M7375"/>
  <c r="M7374"/>
  <c r="M7373"/>
  <c r="M7372"/>
  <c r="M7371"/>
  <c r="M7370"/>
  <c r="M7369"/>
  <c r="M7368"/>
  <c r="M7367"/>
  <c r="M7366"/>
  <c r="M7365"/>
  <c r="M7364"/>
  <c r="M7363"/>
  <c r="M7362"/>
  <c r="M7361"/>
  <c r="M7360"/>
  <c r="M7359"/>
  <c r="M7358"/>
  <c r="M7357"/>
  <c r="M7356"/>
  <c r="M7355"/>
  <c r="M7354"/>
  <c r="M7353"/>
  <c r="M7352"/>
  <c r="M7351"/>
  <c r="M7350"/>
  <c r="M7349"/>
  <c r="M7348"/>
  <c r="M7347"/>
  <c r="M7346"/>
  <c r="M7345"/>
  <c r="M7344"/>
  <c r="M7343"/>
  <c r="M7342"/>
  <c r="M7341"/>
  <c r="M7340"/>
  <c r="M7339"/>
  <c r="M7338"/>
  <c r="M7337"/>
  <c r="M7336"/>
  <c r="L7336"/>
  <c r="M7334"/>
  <c r="M7333"/>
  <c r="M7332"/>
  <c r="M7331"/>
  <c r="M7330"/>
  <c r="M7329"/>
  <c r="M7328"/>
  <c r="M7327"/>
  <c r="M7326"/>
  <c r="M7325"/>
  <c r="M7324"/>
  <c r="M7323"/>
  <c r="M7322"/>
  <c r="M7321"/>
  <c r="M7320"/>
  <c r="M7319"/>
  <c r="M7318"/>
  <c r="M7317"/>
  <c r="M7316"/>
  <c r="M7315"/>
  <c r="M7314"/>
  <c r="M7313"/>
  <c r="M7312"/>
  <c r="M7311"/>
  <c r="M7310"/>
  <c r="M7309"/>
  <c r="M7308"/>
  <c r="M7307"/>
  <c r="M7306"/>
  <c r="M7305"/>
  <c r="M7304"/>
  <c r="M7303"/>
  <c r="M7302"/>
  <c r="M7301"/>
  <c r="M7300"/>
  <c r="M7299"/>
  <c r="M7298"/>
  <c r="M7297"/>
  <c r="M7296"/>
  <c r="M7295"/>
  <c r="M7294"/>
  <c r="M7293"/>
  <c r="M7292"/>
  <c r="M7291"/>
  <c r="M7290"/>
  <c r="M7289"/>
  <c r="M7288"/>
  <c r="M7287"/>
  <c r="M7286"/>
  <c r="M7285"/>
  <c r="M7284"/>
  <c r="M7283"/>
  <c r="M7282"/>
  <c r="M7281"/>
  <c r="M7280"/>
  <c r="M7279"/>
  <c r="M7278"/>
  <c r="M7277"/>
  <c r="M7276"/>
  <c r="M7275"/>
  <c r="M7274"/>
  <c r="M7273"/>
  <c r="M7272"/>
  <c r="M7271"/>
  <c r="M7270"/>
  <c r="M7269"/>
  <c r="M7268"/>
  <c r="M7267"/>
  <c r="M7266"/>
  <c r="M7265"/>
  <c r="M7264"/>
  <c r="M7263"/>
  <c r="M7262"/>
  <c r="M7261"/>
  <c r="M7260"/>
  <c r="M7259"/>
  <c r="M7258"/>
  <c r="M7257"/>
  <c r="M7256"/>
  <c r="M7255"/>
  <c r="M7254"/>
  <c r="M7253"/>
  <c r="M7252"/>
  <c r="M7251"/>
  <c r="M7250"/>
  <c r="M7249"/>
  <c r="M7248"/>
  <c r="M7247"/>
  <c r="M7246"/>
  <c r="M7245"/>
  <c r="M7244"/>
  <c r="M7243"/>
  <c r="M7242"/>
  <c r="M7241"/>
  <c r="M7240"/>
  <c r="M7239"/>
  <c r="M7238"/>
  <c r="M7237"/>
  <c r="M7236"/>
  <c r="M7235"/>
  <c r="M7234"/>
  <c r="M7233"/>
  <c r="M7232"/>
  <c r="M7231"/>
  <c r="M7230"/>
  <c r="M7229"/>
  <c r="M7228"/>
  <c r="M7227"/>
  <c r="M7226"/>
  <c r="M7225"/>
  <c r="M7224"/>
  <c r="M7223"/>
  <c r="M7222"/>
  <c r="M7221"/>
  <c r="M7220"/>
  <c r="M7219"/>
  <c r="M7218"/>
  <c r="M7217"/>
  <c r="M7216"/>
  <c r="M7215"/>
  <c r="M7214"/>
  <c r="M7213"/>
  <c r="M7212"/>
  <c r="M7211"/>
  <c r="M7210"/>
  <c r="M7209"/>
  <c r="M7208"/>
  <c r="M7207"/>
  <c r="M7206"/>
  <c r="M7205"/>
  <c r="M7204"/>
  <c r="M7203"/>
  <c r="M7202"/>
  <c r="M7201"/>
  <c r="M7200"/>
  <c r="M7199"/>
  <c r="M7198"/>
  <c r="M7197"/>
  <c r="M7196"/>
  <c r="M7195"/>
  <c r="M7194"/>
  <c r="M7193"/>
  <c r="M7192"/>
  <c r="M7191"/>
  <c r="M7190"/>
  <c r="M7189"/>
  <c r="M7188"/>
  <c r="M7187"/>
  <c r="M7186"/>
  <c r="M7185"/>
  <c r="M7184"/>
  <c r="M7183"/>
  <c r="M7182"/>
  <c r="M7181"/>
  <c r="M7180"/>
  <c r="M7179"/>
  <c r="M7178"/>
  <c r="M7177"/>
  <c r="M7176"/>
  <c r="M7175"/>
  <c r="M7174"/>
  <c r="M7173"/>
  <c r="M7172"/>
  <c r="M7171"/>
  <c r="M7170"/>
  <c r="M7169"/>
  <c r="M7168"/>
  <c r="M7167"/>
  <c r="M7166"/>
  <c r="M7165"/>
  <c r="L7165"/>
  <c r="M7163"/>
  <c r="M7162"/>
  <c r="M7161"/>
  <c r="M7160"/>
  <c r="M7159"/>
  <c r="M7158"/>
  <c r="M7157"/>
  <c r="M7156"/>
  <c r="M7155"/>
  <c r="M7154"/>
  <c r="M7153"/>
  <c r="M7152"/>
  <c r="M7151"/>
  <c r="M7150"/>
  <c r="M7149"/>
  <c r="M7148"/>
  <c r="M7147"/>
  <c r="M7146"/>
  <c r="M7145"/>
  <c r="M7144"/>
  <c r="M7143"/>
  <c r="M7142"/>
  <c r="M7141"/>
  <c r="M7140"/>
  <c r="M7139"/>
  <c r="M7138"/>
  <c r="M7137"/>
  <c r="M7136"/>
  <c r="M7135"/>
  <c r="M7134"/>
  <c r="M7133"/>
  <c r="M7132"/>
  <c r="M7131"/>
  <c r="M7130"/>
  <c r="M7129"/>
  <c r="M7128"/>
  <c r="M7127"/>
  <c r="M7126"/>
  <c r="M7125"/>
  <c r="M7124"/>
  <c r="M7123"/>
  <c r="M7122"/>
  <c r="M7121"/>
  <c r="M7120"/>
  <c r="M7119"/>
  <c r="M7118"/>
  <c r="M7117"/>
  <c r="L7117"/>
  <c r="M7115"/>
  <c r="M7114"/>
  <c r="M7113"/>
  <c r="M7112"/>
  <c r="M7111"/>
  <c r="M7110"/>
  <c r="M7109"/>
  <c r="M7108"/>
  <c r="M7107"/>
  <c r="M7106"/>
  <c r="M7105"/>
  <c r="M7104"/>
  <c r="M7103"/>
  <c r="M7102"/>
  <c r="M7101"/>
  <c r="M7100"/>
  <c r="M7099"/>
  <c r="M7098"/>
  <c r="M7097"/>
  <c r="M7096"/>
  <c r="M7095"/>
  <c r="M7094"/>
  <c r="M7093"/>
  <c r="M7092"/>
  <c r="M7091"/>
  <c r="M7090"/>
  <c r="M7089"/>
  <c r="M7088"/>
  <c r="M7087"/>
  <c r="M7086"/>
  <c r="M7085"/>
  <c r="M7084"/>
  <c r="M7083"/>
  <c r="M7082"/>
  <c r="M7081"/>
  <c r="M7080"/>
  <c r="M7079"/>
  <c r="M7078"/>
  <c r="M7077"/>
  <c r="M7076"/>
  <c r="M7075"/>
  <c r="M7074"/>
  <c r="M7073"/>
  <c r="M7072"/>
  <c r="M7071"/>
  <c r="L7071"/>
  <c r="M6996"/>
  <c r="M6995"/>
  <c r="M6994"/>
  <c r="M6993"/>
  <c r="M6992"/>
  <c r="M6991"/>
  <c r="M6990"/>
  <c r="M6989"/>
  <c r="M6988"/>
  <c r="M6987"/>
  <c r="M6986"/>
  <c r="M6985"/>
  <c r="M6984"/>
  <c r="M6983"/>
  <c r="M6982"/>
  <c r="M6981"/>
  <c r="M6980"/>
  <c r="M6979"/>
  <c r="M6978"/>
  <c r="M6977"/>
  <c r="M6976"/>
  <c r="M6975"/>
  <c r="M6974"/>
  <c r="M6973"/>
  <c r="M6972"/>
  <c r="M6971"/>
  <c r="M6970"/>
  <c r="M6969"/>
  <c r="M6968"/>
  <c r="M6967"/>
  <c r="M6966"/>
  <c r="M6965"/>
  <c r="M6964"/>
  <c r="M6963"/>
  <c r="M6962"/>
  <c r="M6961"/>
  <c r="M6960"/>
  <c r="M6959"/>
  <c r="M6958"/>
  <c r="M6957"/>
  <c r="M6956"/>
  <c r="M6955"/>
  <c r="M6954"/>
  <c r="M6953"/>
  <c r="M6952"/>
  <c r="M6951"/>
  <c r="M6950"/>
  <c r="M6949"/>
  <c r="M6948"/>
  <c r="M6947"/>
  <c r="M6946"/>
  <c r="M6945"/>
  <c r="M6944"/>
  <c r="M6943"/>
  <c r="M6942"/>
  <c r="M6941"/>
  <c r="M6940"/>
  <c r="M6939"/>
  <c r="M6938"/>
  <c r="M6937"/>
  <c r="M6936"/>
  <c r="M6935"/>
  <c r="M6934"/>
  <c r="M6933"/>
  <c r="M6932"/>
  <c r="M6931"/>
  <c r="M6930"/>
  <c r="M6929"/>
  <c r="M6928"/>
  <c r="M6927"/>
  <c r="M6926"/>
  <c r="M6925"/>
  <c r="M6924"/>
  <c r="M6923"/>
  <c r="M6922"/>
  <c r="M6921"/>
  <c r="L6921"/>
  <c r="M6919"/>
  <c r="M6918"/>
  <c r="M6917"/>
  <c r="M6916"/>
  <c r="M6915"/>
  <c r="M6914"/>
  <c r="M6913"/>
  <c r="M6912"/>
  <c r="M6911"/>
  <c r="M6910"/>
  <c r="M6909"/>
  <c r="M6908"/>
  <c r="M6907"/>
  <c r="M6906"/>
  <c r="M6905"/>
  <c r="M6904"/>
  <c r="M6903"/>
  <c r="M6902"/>
  <c r="M6901"/>
  <c r="M6900"/>
  <c r="M6899"/>
  <c r="M6898"/>
  <c r="M6897"/>
  <c r="M6896"/>
  <c r="M6895"/>
  <c r="M6894"/>
  <c r="M6893"/>
  <c r="M6892"/>
  <c r="M6891"/>
  <c r="M6890"/>
  <c r="M6889"/>
  <c r="M6888"/>
  <c r="M6887"/>
  <c r="M6886"/>
  <c r="M6885"/>
  <c r="M6884"/>
  <c r="M6883"/>
  <c r="M6882"/>
  <c r="M6881"/>
  <c r="M6880"/>
  <c r="M6879"/>
  <c r="M6878"/>
  <c r="M6877"/>
  <c r="M6876"/>
  <c r="M6875"/>
  <c r="M6874"/>
  <c r="M6873"/>
  <c r="M6872"/>
  <c r="M6871"/>
  <c r="M6870"/>
  <c r="M6869"/>
  <c r="M6868"/>
  <c r="M6867"/>
  <c r="M6866"/>
  <c r="M6865"/>
  <c r="M6864"/>
  <c r="M6863"/>
  <c r="M6862"/>
  <c r="M6861"/>
  <c r="M6860"/>
  <c r="M6859"/>
  <c r="M6858"/>
  <c r="M6857"/>
  <c r="M6856"/>
  <c r="M6855"/>
  <c r="M6854"/>
  <c r="M6853"/>
  <c r="M6852"/>
  <c r="M6851"/>
  <c r="M6850"/>
  <c r="M6849"/>
  <c r="M6848"/>
  <c r="M6847"/>
  <c r="M6846"/>
  <c r="M6845"/>
  <c r="M6844"/>
  <c r="M6843"/>
  <c r="M6842"/>
  <c r="M6841"/>
  <c r="M6840"/>
  <c r="M6839"/>
  <c r="M6838"/>
  <c r="M6837"/>
  <c r="M6836"/>
  <c r="M6835"/>
  <c r="M6834"/>
  <c r="M6833"/>
  <c r="M6832"/>
  <c r="M6831"/>
  <c r="M6830"/>
  <c r="M6829"/>
  <c r="M6828"/>
  <c r="M6827"/>
  <c r="M6826"/>
  <c r="M6825"/>
  <c r="M6824"/>
  <c r="M6823"/>
  <c r="M6822"/>
  <c r="M6821"/>
  <c r="M6820"/>
  <c r="M6819"/>
  <c r="M6818"/>
  <c r="M6817"/>
  <c r="M6816"/>
  <c r="M6815"/>
  <c r="M6814"/>
  <c r="M6813"/>
  <c r="M6812"/>
  <c r="M6811"/>
  <c r="M6810"/>
  <c r="M6809"/>
  <c r="M6808"/>
  <c r="M6807"/>
  <c r="M6806"/>
  <c r="M6805"/>
  <c r="M6804"/>
  <c r="M6803"/>
  <c r="M6802"/>
  <c r="M6801"/>
  <c r="M6800"/>
  <c r="M6799"/>
  <c r="M6798"/>
  <c r="M6797"/>
  <c r="M6796"/>
  <c r="M6795"/>
  <c r="M6794"/>
  <c r="M6793"/>
  <c r="M6792"/>
  <c r="M6791"/>
  <c r="M6790"/>
  <c r="M6789"/>
  <c r="M6788"/>
  <c r="M6787"/>
  <c r="M6786"/>
  <c r="M6785"/>
  <c r="M6784"/>
  <c r="M6783"/>
  <c r="M6782"/>
  <c r="M6781"/>
  <c r="M6780"/>
  <c r="M6779"/>
  <c r="M6778"/>
  <c r="M6777"/>
  <c r="M6776"/>
  <c r="M6775"/>
  <c r="M6774"/>
  <c r="M6773"/>
  <c r="M6772"/>
  <c r="M6771"/>
  <c r="M6770"/>
  <c r="M6769"/>
  <c r="M6768"/>
  <c r="M6767"/>
  <c r="M6766"/>
  <c r="M6765"/>
  <c r="M6764"/>
  <c r="M6763"/>
  <c r="M6762"/>
  <c r="M6761"/>
  <c r="M6760"/>
  <c r="M6759"/>
  <c r="L6759"/>
  <c r="M6757"/>
  <c r="M6756"/>
  <c r="M6755"/>
  <c r="M6754"/>
  <c r="M6753"/>
  <c r="M6752"/>
  <c r="M6751"/>
  <c r="M6750"/>
  <c r="M6749"/>
  <c r="M6748"/>
  <c r="M6747"/>
  <c r="M6746"/>
  <c r="M6745"/>
  <c r="M6744"/>
  <c r="M6743"/>
  <c r="M6742"/>
  <c r="M6741"/>
  <c r="M6740"/>
  <c r="M6739"/>
  <c r="M6738"/>
  <c r="M6737"/>
  <c r="M6736"/>
  <c r="M6735"/>
  <c r="M6734"/>
  <c r="M6733"/>
  <c r="M6732"/>
  <c r="M6731"/>
  <c r="M6730"/>
  <c r="M6729"/>
  <c r="M6728"/>
  <c r="M6727"/>
  <c r="M6726"/>
  <c r="M6725"/>
  <c r="M6724"/>
  <c r="M6723"/>
  <c r="M6722"/>
  <c r="M6721"/>
  <c r="M6720"/>
  <c r="M6719"/>
  <c r="M6718"/>
  <c r="M6717"/>
  <c r="M6716"/>
  <c r="M6715"/>
  <c r="M6714"/>
  <c r="M6713"/>
  <c r="M6712"/>
  <c r="M6711"/>
  <c r="M6710"/>
  <c r="M6709"/>
  <c r="M6708"/>
  <c r="M6707"/>
  <c r="M6706"/>
  <c r="M6705"/>
  <c r="M6704"/>
  <c r="M6703"/>
  <c r="M6702"/>
  <c r="M6701"/>
  <c r="M6700"/>
  <c r="M6699"/>
  <c r="M6698"/>
  <c r="M6697"/>
  <c r="M6696"/>
  <c r="M6695"/>
  <c r="M6694"/>
  <c r="M6693"/>
  <c r="M6692"/>
  <c r="M6691"/>
  <c r="M6690"/>
  <c r="M6689"/>
  <c r="M6688"/>
  <c r="M6687"/>
  <c r="M6686"/>
  <c r="M6685"/>
  <c r="M6684"/>
  <c r="L6684"/>
  <c r="M6682"/>
  <c r="M6681"/>
  <c r="M6680"/>
  <c r="M6679"/>
  <c r="M6678"/>
  <c r="M6677"/>
  <c r="M6676"/>
  <c r="M6675"/>
  <c r="M6674"/>
  <c r="M6673"/>
  <c r="M6672"/>
  <c r="M6671"/>
  <c r="M6670"/>
  <c r="M6669"/>
  <c r="M6668"/>
  <c r="M6667"/>
  <c r="M6666"/>
  <c r="M6665"/>
  <c r="M6664"/>
  <c r="M6663"/>
  <c r="M6662"/>
  <c r="M6661"/>
  <c r="M6660"/>
  <c r="M6659"/>
  <c r="M6658"/>
  <c r="M6657"/>
  <c r="M6656"/>
  <c r="M6655"/>
  <c r="M6654"/>
  <c r="M6653"/>
  <c r="M6652"/>
  <c r="M6651"/>
  <c r="M6650"/>
  <c r="M6649"/>
  <c r="M6648"/>
  <c r="M6647"/>
  <c r="M6646"/>
  <c r="M6645"/>
  <c r="M6644"/>
  <c r="M6643"/>
  <c r="M6642"/>
  <c r="M6641"/>
  <c r="M6640"/>
  <c r="M6639"/>
  <c r="M6638"/>
  <c r="M6637"/>
  <c r="M6636"/>
  <c r="M6635"/>
  <c r="M6634"/>
  <c r="M6633"/>
  <c r="M6632"/>
  <c r="M6631"/>
  <c r="M6630"/>
  <c r="M6629"/>
  <c r="M6628"/>
  <c r="M6627"/>
  <c r="M6626"/>
  <c r="M6625"/>
  <c r="M6624"/>
  <c r="M6623"/>
  <c r="L6623"/>
  <c r="M6621"/>
  <c r="M6620"/>
  <c r="M6619"/>
  <c r="M6618"/>
  <c r="M6617"/>
  <c r="M6616"/>
  <c r="M6615"/>
  <c r="M6614"/>
  <c r="M6613"/>
  <c r="M6612"/>
  <c r="M6611"/>
  <c r="M6610"/>
  <c r="M6609"/>
  <c r="M6608"/>
  <c r="M6607"/>
  <c r="M6606"/>
  <c r="M6605"/>
  <c r="M6604"/>
  <c r="M6603"/>
  <c r="M6602"/>
  <c r="M6601"/>
  <c r="M6600"/>
  <c r="M6599"/>
  <c r="M6598"/>
  <c r="M6597"/>
  <c r="M6596"/>
  <c r="M6595"/>
  <c r="M6594"/>
  <c r="M6593"/>
  <c r="M6592"/>
  <c r="M6591"/>
  <c r="M6590"/>
  <c r="M6589"/>
  <c r="M6588"/>
  <c r="M6587"/>
  <c r="M6586"/>
  <c r="M6585"/>
  <c r="M6584"/>
  <c r="M6583"/>
  <c r="M6582"/>
  <c r="M6581"/>
  <c r="M6580"/>
  <c r="M6579"/>
  <c r="M6578"/>
  <c r="M6577"/>
  <c r="M6576"/>
  <c r="M6575"/>
  <c r="M6574"/>
  <c r="M6573"/>
  <c r="M6572"/>
  <c r="M6571"/>
  <c r="M6570"/>
  <c r="M6569"/>
  <c r="M6568"/>
  <c r="M6567"/>
  <c r="M6566"/>
  <c r="M6565"/>
  <c r="M6564"/>
  <c r="M6563"/>
  <c r="M6562"/>
  <c r="M6561"/>
  <c r="M6560"/>
  <c r="M6559"/>
  <c r="M6558"/>
  <c r="M6557"/>
  <c r="M6556"/>
  <c r="M6555"/>
  <c r="M6554"/>
  <c r="M6553"/>
  <c r="M6552"/>
  <c r="M6551"/>
  <c r="M6550"/>
  <c r="M6549"/>
  <c r="M6548"/>
  <c r="M6547"/>
  <c r="M6546"/>
  <c r="M6545"/>
  <c r="M6544"/>
  <c r="M6543"/>
  <c r="M6542"/>
  <c r="M6541"/>
  <c r="M6540"/>
  <c r="M6539"/>
  <c r="M6538"/>
  <c r="M6537"/>
  <c r="M6536"/>
  <c r="M6535"/>
  <c r="M6534"/>
  <c r="M6533"/>
  <c r="M6532"/>
  <c r="M6531"/>
  <c r="M6530"/>
  <c r="M6529"/>
  <c r="M6528"/>
  <c r="M6527"/>
  <c r="M6526"/>
  <c r="M6525"/>
  <c r="M6524"/>
  <c r="M6523"/>
  <c r="M6522"/>
  <c r="M6521"/>
  <c r="M6520"/>
  <c r="M6519"/>
  <c r="M6518"/>
  <c r="M6517"/>
  <c r="M6516"/>
  <c r="M6515"/>
  <c r="M6514"/>
  <c r="M6513"/>
  <c r="M6512"/>
  <c r="M6511"/>
  <c r="M6510"/>
  <c r="M6509"/>
  <c r="M6508"/>
  <c r="M6507"/>
  <c r="M6506"/>
  <c r="M6505"/>
  <c r="M6504"/>
  <c r="M6503"/>
  <c r="M6502"/>
  <c r="M6501"/>
  <c r="M6500"/>
  <c r="M6499"/>
  <c r="M6498"/>
  <c r="L6498"/>
  <c r="M6496"/>
  <c r="M6495"/>
  <c r="M6494"/>
  <c r="M6493"/>
  <c r="M6492"/>
  <c r="M6491"/>
  <c r="M6490"/>
  <c r="M6489"/>
  <c r="M6488"/>
  <c r="M6487"/>
  <c r="M6486"/>
  <c r="M6485"/>
  <c r="M6484"/>
  <c r="M6483"/>
  <c r="M6482"/>
  <c r="M6481"/>
  <c r="M6480"/>
  <c r="M6479"/>
  <c r="M6478"/>
  <c r="M6477"/>
  <c r="M6476"/>
  <c r="M6475"/>
  <c r="M6474"/>
  <c r="M6473"/>
  <c r="M6472"/>
  <c r="M6471"/>
  <c r="M6470"/>
  <c r="M6469"/>
  <c r="M6468"/>
  <c r="M6467"/>
  <c r="M6466"/>
  <c r="M6465"/>
  <c r="M6464"/>
  <c r="M6463"/>
  <c r="M6462"/>
  <c r="M6461"/>
  <c r="M6460"/>
  <c r="M6459"/>
  <c r="M6458"/>
  <c r="M6457"/>
  <c r="M6456"/>
  <c r="M6455"/>
  <c r="M6454"/>
  <c r="M6453"/>
  <c r="M6452"/>
  <c r="M6451"/>
  <c r="M6450"/>
  <c r="M6449"/>
  <c r="M6448"/>
  <c r="L6448"/>
  <c r="M6407"/>
  <c r="M6406"/>
  <c r="M6405"/>
  <c r="M6404"/>
  <c r="M6403"/>
  <c r="M6402"/>
  <c r="M6401"/>
  <c r="M6400"/>
  <c r="M6399"/>
  <c r="M6398"/>
  <c r="M6397"/>
  <c r="M6396"/>
  <c r="M6395"/>
  <c r="M6394"/>
  <c r="M6393"/>
  <c r="M6392"/>
  <c r="M6391"/>
  <c r="M6390"/>
  <c r="M6389"/>
  <c r="M6388"/>
  <c r="M6387"/>
  <c r="M6386"/>
  <c r="M6385"/>
  <c r="M6384"/>
  <c r="M6383"/>
  <c r="M6382"/>
  <c r="M6381"/>
  <c r="M6380"/>
  <c r="M6379"/>
  <c r="M6378"/>
  <c r="M6377"/>
  <c r="M6376"/>
  <c r="M6375"/>
  <c r="M6374"/>
  <c r="M6373"/>
  <c r="M6372"/>
  <c r="M6371"/>
  <c r="M6370"/>
  <c r="M6369"/>
  <c r="M6368"/>
  <c r="M6367"/>
  <c r="M6366"/>
  <c r="M6365"/>
  <c r="M6364"/>
  <c r="M6363"/>
  <c r="M6362"/>
  <c r="M6361"/>
  <c r="L6361"/>
  <c r="M6185"/>
  <c r="M6184"/>
  <c r="M6183"/>
  <c r="M6182"/>
  <c r="M6181"/>
  <c r="M6180"/>
  <c r="M6179"/>
  <c r="M6178"/>
  <c r="M6177"/>
  <c r="M6176"/>
  <c r="M6175"/>
  <c r="M6174"/>
  <c r="M6173"/>
  <c r="M6172"/>
  <c r="M6171"/>
  <c r="M6170"/>
  <c r="M6169"/>
  <c r="M6168"/>
  <c r="M6167"/>
  <c r="M6166"/>
  <c r="M6165"/>
  <c r="M6164"/>
  <c r="M6163"/>
  <c r="M6162"/>
  <c r="M6161"/>
  <c r="M6160"/>
  <c r="M6159"/>
  <c r="M6158"/>
  <c r="M6157"/>
  <c r="M6156"/>
  <c r="M6155"/>
  <c r="M6154"/>
  <c r="M6153"/>
  <c r="M6152"/>
  <c r="M6151"/>
  <c r="M6150"/>
  <c r="M6149"/>
  <c r="M6148"/>
  <c r="M6147"/>
  <c r="M6146"/>
  <c r="M6145"/>
  <c r="M6144"/>
  <c r="M6143"/>
  <c r="M6142"/>
  <c r="M6141"/>
  <c r="M6140"/>
  <c r="M6139"/>
  <c r="M6138"/>
  <c r="M6137"/>
  <c r="M6136"/>
  <c r="M6135"/>
  <c r="M6134"/>
  <c r="M6133"/>
  <c r="M6132"/>
  <c r="M6131"/>
  <c r="M6130"/>
  <c r="M6129"/>
  <c r="M6128"/>
  <c r="M6127"/>
  <c r="M6126"/>
  <c r="M6125"/>
  <c r="M6124"/>
  <c r="M6123"/>
  <c r="M6122"/>
  <c r="M6121"/>
  <c r="M6120"/>
  <c r="M6119"/>
  <c r="M6118"/>
  <c r="M6117"/>
  <c r="M6116"/>
  <c r="M6115"/>
  <c r="M6114"/>
  <c r="M6113"/>
  <c r="M6112"/>
  <c r="M6111"/>
  <c r="M6110"/>
  <c r="M6109"/>
  <c r="M6108"/>
  <c r="M6107"/>
  <c r="M6106"/>
  <c r="M6105"/>
  <c r="M6104"/>
  <c r="M6103"/>
  <c r="M6102"/>
  <c r="M6101"/>
  <c r="M6100"/>
  <c r="M6099"/>
  <c r="M6098"/>
  <c r="M6097"/>
  <c r="M6096"/>
  <c r="M6095"/>
  <c r="M6094"/>
  <c r="M6093"/>
  <c r="M6092"/>
  <c r="M6091"/>
  <c r="M6090"/>
  <c r="M6089"/>
  <c r="M6088"/>
  <c r="M6087"/>
  <c r="M6086"/>
  <c r="M6085"/>
  <c r="M6084"/>
  <c r="M6083"/>
  <c r="M6082"/>
  <c r="M6081"/>
  <c r="M6080"/>
  <c r="M6079"/>
  <c r="M6078"/>
  <c r="M6077"/>
  <c r="M6076"/>
  <c r="M6075"/>
  <c r="M6074"/>
  <c r="M6073"/>
  <c r="M6072"/>
  <c r="M6071"/>
  <c r="M6070"/>
  <c r="M6069"/>
  <c r="M6068"/>
  <c r="M6067"/>
  <c r="M6066"/>
  <c r="M6065"/>
  <c r="M6064"/>
  <c r="M6063"/>
  <c r="M6062"/>
  <c r="M6061"/>
  <c r="M6060"/>
  <c r="M6059"/>
  <c r="M6058"/>
  <c r="M6057"/>
  <c r="M6056"/>
  <c r="M6055"/>
  <c r="M6054"/>
  <c r="M6053"/>
  <c r="M6052"/>
  <c r="M6051"/>
  <c r="M6050"/>
  <c r="M6049"/>
  <c r="M6048"/>
  <c r="M6047"/>
  <c r="M6046"/>
  <c r="M6045"/>
  <c r="M6044"/>
  <c r="M6043"/>
  <c r="M6042"/>
  <c r="M6041"/>
  <c r="M6040"/>
  <c r="M6039"/>
  <c r="M6038"/>
  <c r="M6037"/>
  <c r="M6036"/>
  <c r="M6035"/>
  <c r="M6034"/>
  <c r="M6033"/>
  <c r="M6032"/>
  <c r="M6031"/>
  <c r="M6030"/>
  <c r="M6029"/>
  <c r="M6028"/>
  <c r="M6027"/>
  <c r="M6026"/>
  <c r="M6025"/>
  <c r="M6024"/>
  <c r="M6023"/>
  <c r="M6022"/>
  <c r="M6021"/>
  <c r="M6020"/>
  <c r="M6019"/>
  <c r="M6018"/>
  <c r="M6017"/>
  <c r="M6016"/>
  <c r="M6015"/>
  <c r="M6014"/>
  <c r="M6013"/>
  <c r="M6012"/>
  <c r="M6011"/>
  <c r="M6010"/>
  <c r="M6009"/>
  <c r="M6008"/>
  <c r="M6007"/>
  <c r="M6006"/>
  <c r="M6005"/>
  <c r="M6004"/>
  <c r="M6003"/>
  <c r="M6002"/>
  <c r="M6001"/>
  <c r="M6000"/>
  <c r="M5999"/>
  <c r="M5998"/>
  <c r="M5997"/>
  <c r="M5996"/>
  <c r="M5995"/>
  <c r="M5994"/>
  <c r="M5993"/>
  <c r="M5992"/>
  <c r="M5991"/>
  <c r="M5990"/>
  <c r="M5989"/>
  <c r="M5988"/>
  <c r="M5987"/>
  <c r="M5986"/>
  <c r="M5985"/>
  <c r="M5984"/>
  <c r="M5983"/>
  <c r="M5982"/>
  <c r="M5981"/>
  <c r="M5980"/>
  <c r="M5979"/>
  <c r="M5978"/>
  <c r="M5977"/>
  <c r="L5977"/>
  <c r="M5975"/>
  <c r="M5974"/>
  <c r="M5973"/>
  <c r="M5972"/>
  <c r="M5971"/>
  <c r="M5970"/>
  <c r="M5969"/>
  <c r="M5968"/>
  <c r="M5967"/>
  <c r="M5966"/>
  <c r="M5965"/>
  <c r="M5964"/>
  <c r="M5963"/>
  <c r="M5962"/>
  <c r="M5961"/>
  <c r="M5960"/>
  <c r="M5959"/>
  <c r="M5958"/>
  <c r="M5957"/>
  <c r="M5956"/>
  <c r="M5955"/>
  <c r="M5954"/>
  <c r="M5953"/>
  <c r="M5952"/>
  <c r="M5951"/>
  <c r="M5950"/>
  <c r="M5949"/>
  <c r="M5948"/>
  <c r="M5947"/>
  <c r="M5946"/>
  <c r="M5945"/>
  <c r="M5944"/>
  <c r="M5943"/>
  <c r="M5942"/>
  <c r="M5941"/>
  <c r="M5940"/>
  <c r="M5939"/>
  <c r="M5938"/>
  <c r="M5937"/>
  <c r="M5936"/>
  <c r="M5935"/>
  <c r="M5934"/>
  <c r="M5933"/>
  <c r="M5932"/>
  <c r="M5931"/>
  <c r="M5930"/>
  <c r="M5929"/>
  <c r="M5928"/>
  <c r="M5927"/>
  <c r="M5926"/>
  <c r="M5925"/>
  <c r="M5924"/>
  <c r="M5923"/>
  <c r="M5922"/>
  <c r="M5921"/>
  <c r="M5920"/>
  <c r="M5919"/>
  <c r="M5918"/>
  <c r="M5917"/>
  <c r="M5916"/>
  <c r="M5915"/>
  <c r="M5914"/>
  <c r="M5913"/>
  <c r="M5912"/>
  <c r="M5911"/>
  <c r="M5910"/>
  <c r="M5909"/>
  <c r="M5908"/>
  <c r="M5907"/>
  <c r="M5906"/>
  <c r="M5905"/>
  <c r="M5904"/>
  <c r="M5903"/>
  <c r="M5902"/>
  <c r="M5901"/>
  <c r="M5900"/>
  <c r="M5899"/>
  <c r="M5898"/>
  <c r="M5897"/>
  <c r="M5896"/>
  <c r="M5895"/>
  <c r="M5894"/>
  <c r="M5893"/>
  <c r="M5892"/>
  <c r="M5891"/>
  <c r="M5890"/>
  <c r="M5889"/>
  <c r="L5889"/>
  <c r="M5887"/>
  <c r="M5886"/>
  <c r="M5885"/>
  <c r="M5884"/>
  <c r="M5883"/>
  <c r="M5882"/>
  <c r="M5881"/>
  <c r="M5880"/>
  <c r="M5879"/>
  <c r="M5878"/>
  <c r="M5877"/>
  <c r="M5876"/>
  <c r="M5875"/>
  <c r="M5874"/>
  <c r="M5873"/>
  <c r="M5872"/>
  <c r="M5871"/>
  <c r="M5870"/>
  <c r="M5869"/>
  <c r="M5868"/>
  <c r="M5867"/>
  <c r="M5866"/>
  <c r="M5865"/>
  <c r="M5864"/>
  <c r="L5864"/>
  <c r="M5862"/>
  <c r="M5861"/>
  <c r="M5860"/>
  <c r="M5859"/>
  <c r="M5858"/>
  <c r="M5857"/>
  <c r="M5856"/>
  <c r="M5855"/>
  <c r="M5854"/>
  <c r="M5853"/>
  <c r="M5852"/>
  <c r="M5851"/>
  <c r="M5850"/>
  <c r="M5849"/>
  <c r="M5848"/>
  <c r="L5848"/>
  <c r="M5846"/>
  <c r="M5845"/>
  <c r="M5844"/>
  <c r="M5843"/>
  <c r="M5842"/>
  <c r="M5841"/>
  <c r="M5840"/>
  <c r="M5839"/>
  <c r="M5838"/>
  <c r="M5837"/>
  <c r="M5836"/>
  <c r="M5835"/>
  <c r="M5834"/>
  <c r="M5833"/>
  <c r="M5832"/>
  <c r="M5831"/>
  <c r="M5830"/>
  <c r="M5829"/>
  <c r="M5828"/>
  <c r="M5827"/>
  <c r="M5826"/>
  <c r="M5825"/>
  <c r="M5824"/>
  <c r="M5823"/>
  <c r="M5822"/>
  <c r="M5821"/>
  <c r="M5820"/>
  <c r="M5819"/>
  <c r="M5818"/>
  <c r="M5817"/>
  <c r="M5816"/>
  <c r="M5815"/>
  <c r="M5814"/>
  <c r="M5813"/>
  <c r="M5812"/>
  <c r="M5811"/>
  <c r="M5810"/>
  <c r="M5809"/>
  <c r="M5808"/>
  <c r="M5807"/>
  <c r="M5806"/>
  <c r="M5805"/>
  <c r="M5804"/>
  <c r="M5803"/>
  <c r="M5802"/>
  <c r="M5801"/>
  <c r="M5800"/>
  <c r="M5799"/>
  <c r="M5798"/>
  <c r="M5797"/>
  <c r="M5796"/>
  <c r="M5795"/>
  <c r="M5794"/>
  <c r="M5793"/>
  <c r="M5792"/>
  <c r="M5791"/>
  <c r="M5790"/>
  <c r="M5789"/>
  <c r="M5788"/>
  <c r="M5787"/>
  <c r="M5786"/>
  <c r="M5785"/>
  <c r="M5784"/>
  <c r="M5783"/>
  <c r="M5782"/>
  <c r="M5781"/>
  <c r="M5780"/>
  <c r="M5779"/>
  <c r="M5778"/>
  <c r="M5777"/>
  <c r="M5776"/>
  <c r="M5775"/>
  <c r="M5774"/>
  <c r="M5773"/>
  <c r="M5772"/>
  <c r="M5771"/>
  <c r="M5770"/>
  <c r="M5769"/>
  <c r="M5768"/>
  <c r="M5767"/>
  <c r="M5766"/>
  <c r="M5765"/>
  <c r="M5764"/>
  <c r="M5763"/>
  <c r="M5762"/>
  <c r="M5761"/>
  <c r="M5760"/>
  <c r="M5759"/>
  <c r="M5758"/>
  <c r="M5757"/>
  <c r="L5757"/>
  <c r="M5755"/>
  <c r="M5754"/>
  <c r="M5753"/>
  <c r="M5752"/>
  <c r="M5751"/>
  <c r="M5750"/>
  <c r="M5749"/>
  <c r="M5748"/>
  <c r="M5747"/>
  <c r="M5746"/>
  <c r="M5745"/>
  <c r="M5744"/>
  <c r="M5743"/>
  <c r="M5742"/>
  <c r="M5741"/>
  <c r="M5740"/>
  <c r="M5739"/>
  <c r="M5738"/>
  <c r="M5737"/>
  <c r="M5736"/>
  <c r="M5735"/>
  <c r="M5734"/>
  <c r="M5733"/>
  <c r="M5732"/>
  <c r="M5731"/>
  <c r="M5730"/>
  <c r="M5729"/>
  <c r="M5728"/>
  <c r="M5727"/>
  <c r="M5726"/>
  <c r="M5725"/>
  <c r="M5724"/>
  <c r="M5723"/>
  <c r="M5722"/>
  <c r="M5721"/>
  <c r="M5720"/>
  <c r="M5719"/>
  <c r="M5718"/>
  <c r="M5717"/>
  <c r="M5716"/>
  <c r="M5715"/>
  <c r="M5714"/>
  <c r="M5713"/>
  <c r="M5712"/>
  <c r="M5711"/>
  <c r="M5710"/>
  <c r="M5709"/>
  <c r="M5708"/>
  <c r="M5707"/>
  <c r="M5706"/>
  <c r="M5705"/>
  <c r="M5704"/>
  <c r="M5703"/>
  <c r="M5702"/>
  <c r="M5701"/>
  <c r="M5700"/>
  <c r="M5699"/>
  <c r="M5698"/>
  <c r="M5697"/>
  <c r="M5696"/>
  <c r="M5695"/>
  <c r="M5694"/>
  <c r="M5693"/>
  <c r="M5692"/>
  <c r="M5691"/>
  <c r="M5690"/>
  <c r="M5689"/>
  <c r="M5688"/>
  <c r="M5687"/>
  <c r="M5686"/>
  <c r="M5685"/>
  <c r="M5684"/>
  <c r="M5683"/>
  <c r="M5682"/>
  <c r="M5681"/>
  <c r="M5680"/>
  <c r="M5679"/>
  <c r="M5678"/>
  <c r="M5677"/>
  <c r="M5676"/>
  <c r="M5675"/>
  <c r="M5674"/>
  <c r="M5673"/>
  <c r="M5672"/>
  <c r="M5671"/>
  <c r="M5670"/>
  <c r="M5669"/>
  <c r="M5668"/>
  <c r="M5667"/>
  <c r="M5666"/>
  <c r="M5665"/>
  <c r="M5664"/>
  <c r="M5663"/>
  <c r="M5662"/>
  <c r="M5661"/>
  <c r="M5660"/>
  <c r="M5659"/>
  <c r="M5658"/>
  <c r="M5657"/>
  <c r="M5656"/>
  <c r="M5655"/>
  <c r="M5654"/>
  <c r="M5653"/>
  <c r="M5652"/>
  <c r="M5651"/>
  <c r="M5650"/>
  <c r="M5649"/>
  <c r="M5648"/>
  <c r="M5647"/>
  <c r="M5646"/>
  <c r="M5645"/>
  <c r="M5644"/>
  <c r="M5643"/>
  <c r="M5642"/>
  <c r="M5641"/>
  <c r="M5640"/>
  <c r="M5639"/>
  <c r="M5638"/>
  <c r="M5637"/>
  <c r="M5636"/>
  <c r="M5635"/>
  <c r="M5634"/>
  <c r="M5633"/>
  <c r="M5632"/>
  <c r="M5631"/>
  <c r="L5631"/>
  <c r="M5629"/>
  <c r="M5628"/>
  <c r="M5627"/>
  <c r="M5626"/>
  <c r="M5625"/>
  <c r="M5624"/>
  <c r="M5623"/>
  <c r="M5622"/>
  <c r="M5621"/>
  <c r="M5620"/>
  <c r="M5619"/>
  <c r="M5618"/>
  <c r="M5617"/>
  <c r="M5616"/>
  <c r="L5616"/>
  <c r="M5614"/>
  <c r="M5613"/>
  <c r="M5612"/>
  <c r="M5611"/>
  <c r="M5610"/>
  <c r="M5609"/>
  <c r="M5608"/>
  <c r="M5607"/>
  <c r="M5606"/>
  <c r="M5605"/>
  <c r="M5604"/>
  <c r="M5603"/>
  <c r="M5602"/>
  <c r="M5601"/>
  <c r="M5600"/>
  <c r="M5599"/>
  <c r="M5598"/>
  <c r="M5597"/>
  <c r="M5596"/>
  <c r="M5595"/>
  <c r="M5594"/>
  <c r="M5593"/>
  <c r="M5592"/>
  <c r="M5591"/>
  <c r="M5590"/>
  <c r="M5589"/>
  <c r="M5588"/>
  <c r="M5587"/>
  <c r="M5586"/>
  <c r="M5585"/>
  <c r="M5584"/>
  <c r="M5583"/>
  <c r="M5582"/>
  <c r="M5581"/>
  <c r="M5580"/>
  <c r="M5579"/>
  <c r="M5578"/>
  <c r="M5577"/>
  <c r="M5576"/>
  <c r="L5576"/>
  <c r="M5574"/>
  <c r="M5573"/>
  <c r="M5572"/>
  <c r="M5571"/>
  <c r="M5570"/>
  <c r="M5569"/>
  <c r="M5568"/>
  <c r="M5567"/>
  <c r="M5566"/>
  <c r="M5565"/>
  <c r="M5564"/>
  <c r="M5563"/>
  <c r="M5562"/>
  <c r="M5561"/>
  <c r="M5560"/>
  <c r="M5559"/>
  <c r="M5558"/>
  <c r="M5557"/>
  <c r="M5556"/>
  <c r="M5555"/>
  <c r="M5554"/>
  <c r="M5553"/>
  <c r="M5552"/>
  <c r="M5551"/>
  <c r="M5550"/>
  <c r="M5549"/>
  <c r="M5548"/>
  <c r="M5547"/>
  <c r="M5546"/>
  <c r="M5545"/>
  <c r="M5544"/>
  <c r="M5543"/>
  <c r="M5542"/>
  <c r="M5541"/>
  <c r="M5540"/>
  <c r="M5539"/>
  <c r="M5538"/>
  <c r="M5537"/>
  <c r="M5536"/>
  <c r="M5535"/>
  <c r="M5534"/>
  <c r="M5533"/>
  <c r="M5532"/>
  <c r="M5531"/>
  <c r="L5531"/>
  <c r="M5529"/>
  <c r="M5528"/>
  <c r="M5527"/>
  <c r="M5526"/>
  <c r="M5525"/>
  <c r="M5524"/>
  <c r="M5523"/>
  <c r="M5522"/>
  <c r="M5521"/>
  <c r="M5520"/>
  <c r="M5519"/>
  <c r="M5518"/>
  <c r="M5517"/>
  <c r="M5516"/>
  <c r="M5515"/>
  <c r="M5514"/>
  <c r="M5513"/>
  <c r="M5512"/>
  <c r="M5511"/>
  <c r="M5510"/>
  <c r="M5509"/>
  <c r="M5508"/>
  <c r="M5507"/>
  <c r="M5506"/>
  <c r="M5505"/>
  <c r="M5504"/>
  <c r="M5503"/>
  <c r="M5502"/>
  <c r="M5501"/>
  <c r="M5500"/>
  <c r="M5499"/>
  <c r="M5498"/>
  <c r="L5498"/>
  <c r="M5496"/>
  <c r="M5495"/>
  <c r="M5494"/>
  <c r="M5493"/>
  <c r="M5492"/>
  <c r="M5491"/>
  <c r="M5490"/>
  <c r="M5489"/>
  <c r="M5488"/>
  <c r="M5487"/>
  <c r="M5486"/>
  <c r="M5485"/>
  <c r="M5484"/>
  <c r="M5483"/>
  <c r="M5482"/>
  <c r="M5481"/>
  <c r="M5480"/>
  <c r="M5479"/>
  <c r="M5478"/>
  <c r="M5477"/>
  <c r="M5476"/>
  <c r="M5475"/>
  <c r="M5474"/>
  <c r="M5473"/>
  <c r="M5472"/>
  <c r="M5471"/>
  <c r="M5470"/>
  <c r="M5469"/>
  <c r="M5468"/>
  <c r="M5467"/>
  <c r="M5466"/>
  <c r="M5465"/>
  <c r="M5464"/>
  <c r="M5463"/>
  <c r="M5462"/>
  <c r="M5461"/>
  <c r="M5460"/>
  <c r="M5459"/>
  <c r="M5458"/>
  <c r="M5457"/>
  <c r="M5456"/>
  <c r="M5455"/>
  <c r="L5455"/>
  <c r="M5453"/>
  <c r="M5452"/>
  <c r="M5451"/>
  <c r="M5450"/>
  <c r="M5449"/>
  <c r="M5448"/>
  <c r="M5447"/>
  <c r="M5446"/>
  <c r="M5445"/>
  <c r="M5444"/>
  <c r="M5443"/>
  <c r="M5442"/>
  <c r="M5441"/>
  <c r="M5440"/>
  <c r="M5439"/>
  <c r="M5438"/>
  <c r="M5437"/>
  <c r="M5436"/>
  <c r="M5435"/>
  <c r="M5434"/>
  <c r="M5433"/>
  <c r="M5432"/>
  <c r="M5431"/>
  <c r="M5430"/>
  <c r="M5429"/>
  <c r="M5428"/>
  <c r="M5427"/>
  <c r="M5426"/>
  <c r="M5425"/>
  <c r="M5424"/>
  <c r="M5423"/>
  <c r="M5422"/>
  <c r="M5421"/>
  <c r="M5420"/>
  <c r="M5419"/>
  <c r="M5418"/>
  <c r="M5417"/>
  <c r="M5416"/>
  <c r="M5415"/>
  <c r="M5414"/>
  <c r="M5413"/>
  <c r="M5412"/>
  <c r="M5411"/>
  <c r="M5410"/>
  <c r="M5409"/>
  <c r="M5408"/>
  <c r="M5407"/>
  <c r="M5406"/>
  <c r="M5405"/>
  <c r="M5404"/>
  <c r="M5403"/>
  <c r="M5402"/>
  <c r="M5401"/>
  <c r="M5400"/>
  <c r="M5399"/>
  <c r="M5398"/>
  <c r="M5397"/>
  <c r="M5396"/>
  <c r="M5395"/>
  <c r="M5394"/>
  <c r="M5393"/>
  <c r="M5392"/>
  <c r="M5391"/>
  <c r="M5390"/>
  <c r="M5389"/>
  <c r="M5388"/>
  <c r="M5387"/>
  <c r="M5386"/>
  <c r="M5385"/>
  <c r="M5384"/>
  <c r="M5383"/>
  <c r="M5382"/>
  <c r="M5381"/>
  <c r="M5380"/>
  <c r="M5379"/>
  <c r="M5378"/>
  <c r="M5377"/>
  <c r="M5376"/>
  <c r="M5375"/>
  <c r="M5374"/>
  <c r="M5373"/>
  <c r="M5372"/>
  <c r="M5371"/>
  <c r="M5370"/>
  <c r="M5369"/>
  <c r="M5368"/>
  <c r="M5367"/>
  <c r="M5366"/>
  <c r="M5365"/>
  <c r="M5364"/>
  <c r="M5363"/>
  <c r="M5362"/>
  <c r="M5361"/>
  <c r="M5360"/>
  <c r="M5359"/>
  <c r="M5358"/>
  <c r="M5357"/>
  <c r="M5356"/>
  <c r="M5355"/>
  <c r="M5354"/>
  <c r="M5353"/>
  <c r="M5352"/>
  <c r="M5351"/>
  <c r="M5350"/>
  <c r="M5349"/>
  <c r="M5348"/>
  <c r="M5347"/>
  <c r="M5346"/>
  <c r="M5345"/>
  <c r="M5344"/>
  <c r="M5343"/>
  <c r="M5342"/>
  <c r="M5341"/>
  <c r="M5340"/>
  <c r="M5339"/>
  <c r="M5338"/>
  <c r="M5337"/>
  <c r="M5336"/>
  <c r="M5335"/>
  <c r="M5334"/>
  <c r="M5333"/>
  <c r="M5332"/>
  <c r="M5331"/>
  <c r="M5330"/>
  <c r="M5329"/>
  <c r="M5328"/>
  <c r="M5327"/>
  <c r="M5326"/>
  <c r="M5325"/>
  <c r="M5324"/>
  <c r="M5323"/>
  <c r="M5322"/>
  <c r="M5321"/>
  <c r="M5320"/>
  <c r="M5319"/>
  <c r="M5318"/>
  <c r="M5317"/>
  <c r="M5316"/>
  <c r="M5315"/>
  <c r="M5314"/>
  <c r="M5313"/>
  <c r="M5312"/>
  <c r="M5311"/>
  <c r="M5310"/>
  <c r="M5309"/>
  <c r="M5308"/>
  <c r="M5307"/>
  <c r="M5306"/>
  <c r="M5305"/>
  <c r="M5304"/>
  <c r="M5303"/>
  <c r="M5302"/>
  <c r="M5301"/>
  <c r="M5300"/>
  <c r="M5299"/>
  <c r="M5298"/>
  <c r="M5297"/>
  <c r="M5296"/>
  <c r="M5295"/>
  <c r="M5294"/>
  <c r="M5293"/>
  <c r="M5292"/>
  <c r="M5291"/>
  <c r="M5290"/>
  <c r="M5289"/>
  <c r="M5288"/>
  <c r="M5287"/>
  <c r="M5286"/>
  <c r="M5285"/>
  <c r="M5284"/>
  <c r="M5283"/>
  <c r="M5282"/>
  <c r="M5281"/>
  <c r="M5280"/>
  <c r="M5279"/>
  <c r="M5278"/>
  <c r="M5277"/>
  <c r="M5276"/>
  <c r="M5275"/>
  <c r="M5274"/>
  <c r="M5273"/>
  <c r="M5272"/>
  <c r="M5271"/>
  <c r="M5270"/>
  <c r="M5269"/>
  <c r="M5268"/>
  <c r="M5267"/>
  <c r="M5266"/>
  <c r="M5265"/>
  <c r="M5264"/>
  <c r="M5263"/>
  <c r="M5262"/>
  <c r="M5261"/>
  <c r="M5260"/>
  <c r="M5259"/>
  <c r="M5258"/>
  <c r="M5257"/>
  <c r="M5256"/>
  <c r="M5255"/>
  <c r="M5254"/>
  <c r="M5253"/>
  <c r="M5252"/>
  <c r="M5251"/>
  <c r="M5250"/>
  <c r="M5249"/>
  <c r="M5248"/>
  <c r="M5247"/>
  <c r="M5246"/>
  <c r="M5245"/>
  <c r="M5244"/>
  <c r="M5243"/>
  <c r="M5242"/>
  <c r="M5241"/>
  <c r="M5240"/>
  <c r="M5239"/>
  <c r="M5238"/>
  <c r="M5237"/>
  <c r="M5236"/>
  <c r="M5235"/>
  <c r="M5234"/>
  <c r="M5233"/>
  <c r="M5232"/>
  <c r="M5231"/>
  <c r="M5230"/>
  <c r="M5229"/>
  <c r="M5228"/>
  <c r="M5227"/>
  <c r="M5226"/>
  <c r="M5225"/>
  <c r="M5224"/>
  <c r="M5223"/>
  <c r="M5222"/>
  <c r="M5221"/>
  <c r="M5220"/>
  <c r="M5219"/>
  <c r="M5218"/>
  <c r="M5217"/>
  <c r="M5216"/>
  <c r="M5215"/>
  <c r="M5214"/>
  <c r="M5213"/>
  <c r="M5212"/>
  <c r="L5212"/>
  <c r="M5210"/>
  <c r="M5209"/>
  <c r="M5208"/>
  <c r="M5207"/>
  <c r="M5206"/>
  <c r="M5205"/>
  <c r="M5204"/>
  <c r="M5203"/>
  <c r="M5202"/>
  <c r="M5201"/>
  <c r="M5200"/>
  <c r="M5199"/>
  <c r="M5198"/>
  <c r="M5197"/>
  <c r="M5196"/>
  <c r="M5195"/>
  <c r="M5194"/>
  <c r="M5193"/>
  <c r="M5192"/>
  <c r="M5191"/>
  <c r="M5190"/>
  <c r="M5189"/>
  <c r="M5188"/>
  <c r="M5187"/>
  <c r="M5186"/>
  <c r="M5185"/>
  <c r="M5184"/>
  <c r="M5183"/>
  <c r="M5182"/>
  <c r="M5181"/>
  <c r="M5180"/>
  <c r="M5179"/>
  <c r="M5178"/>
  <c r="M5177"/>
  <c r="M5176"/>
  <c r="M5175"/>
  <c r="M5174"/>
  <c r="M5173"/>
  <c r="M5172"/>
  <c r="M5171"/>
  <c r="M5170"/>
  <c r="M5169"/>
  <c r="M5168"/>
  <c r="M5167"/>
  <c r="M5166"/>
  <c r="M5165"/>
  <c r="M5164"/>
  <c r="M5163"/>
  <c r="M5162"/>
  <c r="M5161"/>
  <c r="M5160"/>
  <c r="M5159"/>
  <c r="M5158"/>
  <c r="M5157"/>
  <c r="M5156"/>
  <c r="M5155"/>
  <c r="M5154"/>
  <c r="M5153"/>
  <c r="M5152"/>
  <c r="M5151"/>
  <c r="M5150"/>
  <c r="M5149"/>
  <c r="M5148"/>
  <c r="M5147"/>
  <c r="M5146"/>
  <c r="M5145"/>
  <c r="M5144"/>
  <c r="M5143"/>
  <c r="M5142"/>
  <c r="M5141"/>
  <c r="M5140"/>
  <c r="M5139"/>
  <c r="M5138"/>
  <c r="M5137"/>
  <c r="M5136"/>
  <c r="M5135"/>
  <c r="M5134"/>
  <c r="M5133"/>
  <c r="M5132"/>
  <c r="M5131"/>
  <c r="M5130"/>
  <c r="M5129"/>
  <c r="M5128"/>
  <c r="M5127"/>
  <c r="M5126"/>
  <c r="M5125"/>
  <c r="M5124"/>
  <c r="M5123"/>
  <c r="M5122"/>
  <c r="M5121"/>
  <c r="M5120"/>
  <c r="M5119"/>
  <c r="M5118"/>
  <c r="M5117"/>
  <c r="M5116"/>
  <c r="M5115"/>
  <c r="M5114"/>
  <c r="M5113"/>
  <c r="M5112"/>
  <c r="M5111"/>
  <c r="M5110"/>
  <c r="M5109"/>
  <c r="M5108"/>
  <c r="M5107"/>
  <c r="M5106"/>
  <c r="M5105"/>
  <c r="M5104"/>
  <c r="M5103"/>
  <c r="M5102"/>
  <c r="M5101"/>
  <c r="M5100"/>
  <c r="M5099"/>
  <c r="M5098"/>
  <c r="M5097"/>
  <c r="M5096"/>
  <c r="M5095"/>
  <c r="M5094"/>
  <c r="M5093"/>
  <c r="M5092"/>
  <c r="M5091"/>
  <c r="M5090"/>
  <c r="L5090"/>
  <c r="M5088"/>
  <c r="M5087"/>
  <c r="M5086"/>
  <c r="M5085"/>
  <c r="M5084"/>
  <c r="M5083"/>
  <c r="M5082"/>
  <c r="M5081"/>
  <c r="M5080"/>
  <c r="M5079"/>
  <c r="M5078"/>
  <c r="M5077"/>
  <c r="M5076"/>
  <c r="M5075"/>
  <c r="M5074"/>
  <c r="M5073"/>
  <c r="M5072"/>
  <c r="M5071"/>
  <c r="M5070"/>
  <c r="M5069"/>
  <c r="M5068"/>
  <c r="M5067"/>
  <c r="M5066"/>
  <c r="M5065"/>
  <c r="M5064"/>
  <c r="M5063"/>
  <c r="M5062"/>
  <c r="M5061"/>
  <c r="M5060"/>
  <c r="M5059"/>
  <c r="M5058"/>
  <c r="M5057"/>
  <c r="M5056"/>
  <c r="M5055"/>
  <c r="M5054"/>
  <c r="M5053"/>
  <c r="M5052"/>
  <c r="M5051"/>
  <c r="M5050"/>
  <c r="M5049"/>
  <c r="M5048"/>
  <c r="M5047"/>
  <c r="M5046"/>
  <c r="M5045"/>
  <c r="M5044"/>
  <c r="M5043"/>
  <c r="M5042"/>
  <c r="M5041"/>
  <c r="M5040"/>
  <c r="M5039"/>
  <c r="M5038"/>
  <c r="M5037"/>
  <c r="M5036"/>
  <c r="M5035"/>
  <c r="M5034"/>
  <c r="M5033"/>
  <c r="M5032"/>
  <c r="M5031"/>
  <c r="M5030"/>
  <c r="M5029"/>
  <c r="M5028"/>
  <c r="M5027"/>
  <c r="M5026"/>
  <c r="M5025"/>
  <c r="M5024"/>
  <c r="M5023"/>
  <c r="M5022"/>
  <c r="M5021"/>
  <c r="M5020"/>
  <c r="M5019"/>
  <c r="M5018"/>
  <c r="M5017"/>
  <c r="M5016"/>
  <c r="M5015"/>
  <c r="M5014"/>
  <c r="M5013"/>
  <c r="M5012"/>
  <c r="M5011"/>
  <c r="M5010"/>
  <c r="M5009"/>
  <c r="M5008"/>
  <c r="M5007"/>
  <c r="M5006"/>
  <c r="M5005"/>
  <c r="M5004"/>
  <c r="M5003"/>
  <c r="M5002"/>
  <c r="M500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M4967"/>
  <c r="M4966"/>
  <c r="M4965"/>
  <c r="M4964"/>
  <c r="M4963"/>
  <c r="M4962"/>
  <c r="M4961"/>
  <c r="M4960"/>
  <c r="M4959"/>
  <c r="M4958"/>
  <c r="M4957"/>
  <c r="L4957"/>
  <c r="M4955"/>
  <c r="M4954"/>
  <c r="M4953"/>
  <c r="M4952"/>
  <c r="M4951"/>
  <c r="M4950"/>
  <c r="M4949"/>
  <c r="M4948"/>
  <c r="M4947"/>
  <c r="M4946"/>
  <c r="M4945"/>
  <c r="M4944"/>
  <c r="M4943"/>
  <c r="M4942"/>
  <c r="M4941"/>
  <c r="M4940"/>
  <c r="M4939"/>
  <c r="M4938"/>
  <c r="M4937"/>
  <c r="M4936"/>
  <c r="M4935"/>
  <c r="M4934"/>
  <c r="M4933"/>
  <c r="M4932"/>
  <c r="M4931"/>
  <c r="M4930"/>
  <c r="M4929"/>
  <c r="M4928"/>
  <c r="M4927"/>
  <c r="M4926"/>
  <c r="M4925"/>
  <c r="M4924"/>
  <c r="M4923"/>
  <c r="M4922"/>
  <c r="M4921"/>
  <c r="M4920"/>
  <c r="M4919"/>
  <c r="M4918"/>
  <c r="M4917"/>
  <c r="M4916"/>
  <c r="M4915"/>
  <c r="M4914"/>
  <c r="M4913"/>
  <c r="M4912"/>
  <c r="M4911"/>
  <c r="M4910"/>
  <c r="M4909"/>
  <c r="M4908"/>
  <c r="M4907"/>
  <c r="M4906"/>
  <c r="M4905"/>
  <c r="M4904"/>
  <c r="M4903"/>
  <c r="M4902"/>
  <c r="M4901"/>
  <c r="M4900"/>
  <c r="M4899"/>
  <c r="M4898"/>
  <c r="M4897"/>
  <c r="M4896"/>
  <c r="M4895"/>
  <c r="M4894"/>
  <c r="M4893"/>
  <c r="M4892"/>
  <c r="M4891"/>
  <c r="M4890"/>
  <c r="M4889"/>
  <c r="M4888"/>
  <c r="M4887"/>
  <c r="M4886"/>
  <c r="M4885"/>
  <c r="M4884"/>
  <c r="M4883"/>
  <c r="M4882"/>
  <c r="M4881"/>
  <c r="M4880"/>
  <c r="M4879"/>
  <c r="L4879"/>
  <c r="M4877"/>
  <c r="M4876"/>
  <c r="M4875"/>
  <c r="M4874"/>
  <c r="M4873"/>
  <c r="M4872"/>
  <c r="M4871"/>
  <c r="M4870"/>
  <c r="M4869"/>
  <c r="M4868"/>
  <c r="M4867"/>
  <c r="M4866"/>
  <c r="M4865"/>
  <c r="M4864"/>
  <c r="M4863"/>
  <c r="M4862"/>
  <c r="M4861"/>
  <c r="M4860"/>
  <c r="M4859"/>
  <c r="M4858"/>
  <c r="M4857"/>
  <c r="M4856"/>
  <c r="M4855"/>
  <c r="M4854"/>
  <c r="M4853"/>
  <c r="M4852"/>
  <c r="M4851"/>
  <c r="L4851"/>
  <c r="M4849"/>
  <c r="M4848"/>
  <c r="M4847"/>
  <c r="M4846"/>
  <c r="M4845"/>
  <c r="M4844"/>
  <c r="M4843"/>
  <c r="M4842"/>
  <c r="M4841"/>
  <c r="M4840"/>
  <c r="M4839"/>
  <c r="M4838"/>
  <c r="M4837"/>
  <c r="M4836"/>
  <c r="M4835"/>
  <c r="M4834"/>
  <c r="M4833"/>
  <c r="M4832"/>
  <c r="M4831"/>
  <c r="M4830"/>
  <c r="M4829"/>
  <c r="M4828"/>
  <c r="M4827"/>
  <c r="M4826"/>
  <c r="M4825"/>
  <c r="M4824"/>
  <c r="M4823"/>
  <c r="M4822"/>
  <c r="M4821"/>
  <c r="M4820"/>
  <c r="M4819"/>
  <c r="M4818"/>
  <c r="M4817"/>
  <c r="M4816"/>
  <c r="M4815"/>
  <c r="M4814"/>
  <c r="M4813"/>
  <c r="M4812"/>
  <c r="M4811"/>
  <c r="M4810"/>
  <c r="M4809"/>
  <c r="M4808"/>
  <c r="M4807"/>
  <c r="M4806"/>
  <c r="M4805"/>
  <c r="M4804"/>
  <c r="M4803"/>
  <c r="M4802"/>
  <c r="M4801"/>
  <c r="M4800"/>
  <c r="M4799"/>
  <c r="M4798"/>
  <c r="M4797"/>
  <c r="M4796"/>
  <c r="M4795"/>
  <c r="M4794"/>
  <c r="M4793"/>
  <c r="M4792"/>
  <c r="M4791"/>
  <c r="M4790"/>
  <c r="M4789"/>
  <c r="M4788"/>
  <c r="M4787"/>
  <c r="M4786"/>
  <c r="M4785"/>
  <c r="M4784"/>
  <c r="M4783"/>
  <c r="M4782"/>
  <c r="M4781"/>
  <c r="M4780"/>
  <c r="M4779"/>
  <c r="M4778"/>
  <c r="M4777"/>
  <c r="M4776"/>
  <c r="M4775"/>
  <c r="M4774"/>
  <c r="M4773"/>
  <c r="M4772"/>
  <c r="M4771"/>
  <c r="M4770"/>
  <c r="L4770"/>
  <c r="M4768"/>
  <c r="M4767"/>
  <c r="M4766"/>
  <c r="M4765"/>
  <c r="M4764"/>
  <c r="M4763"/>
  <c r="M4762"/>
  <c r="M4761"/>
  <c r="M4760"/>
  <c r="M4759"/>
  <c r="M4758"/>
  <c r="M4757"/>
  <c r="M4756"/>
  <c r="M4755"/>
  <c r="M4754"/>
  <c r="M4753"/>
  <c r="M4752"/>
  <c r="M4751"/>
  <c r="M4750"/>
  <c r="M4749"/>
  <c r="M4748"/>
  <c r="M4747"/>
  <c r="M4746"/>
  <c r="M4745"/>
  <c r="M4744"/>
  <c r="M4743"/>
  <c r="M4742"/>
  <c r="M4741"/>
  <c r="M4740"/>
  <c r="M4739"/>
  <c r="M4738"/>
  <c r="M4737"/>
  <c r="M4736"/>
  <c r="M4735"/>
  <c r="M4734"/>
  <c r="M4733"/>
  <c r="M4732"/>
  <c r="M4731"/>
  <c r="M4730"/>
  <c r="M4729"/>
  <c r="M4728"/>
  <c r="M4727"/>
  <c r="M4726"/>
  <c r="M4725"/>
  <c r="M4724"/>
  <c r="M4723"/>
  <c r="M4722"/>
  <c r="M4721"/>
  <c r="M4720"/>
  <c r="M4719"/>
  <c r="M4718"/>
  <c r="M4717"/>
  <c r="M4716"/>
  <c r="M4715"/>
  <c r="M4714"/>
  <c r="M4713"/>
  <c r="M4712"/>
  <c r="M4711"/>
  <c r="M4710"/>
  <c r="M4709"/>
  <c r="M4708"/>
  <c r="M4707"/>
  <c r="M4706"/>
  <c r="M4705"/>
  <c r="M4704"/>
  <c r="M4703"/>
  <c r="M4702"/>
  <c r="M4701"/>
  <c r="M4700"/>
  <c r="M4699"/>
  <c r="M4698"/>
  <c r="M4697"/>
  <c r="M4696"/>
  <c r="M4695"/>
  <c r="M4694"/>
  <c r="M4693"/>
  <c r="M4692"/>
  <c r="M4691"/>
  <c r="M4690"/>
  <c r="M4689"/>
  <c r="M4688"/>
  <c r="M4687"/>
  <c r="M4686"/>
  <c r="M4685"/>
  <c r="M4684"/>
  <c r="M4683"/>
  <c r="M4682"/>
  <c r="M4681"/>
  <c r="M4680"/>
  <c r="M4679"/>
  <c r="M4678"/>
  <c r="M4677"/>
  <c r="M4676"/>
  <c r="M4675"/>
  <c r="M4674"/>
  <c r="M4673"/>
  <c r="M4672"/>
  <c r="M4671"/>
  <c r="M4670"/>
  <c r="M4669"/>
  <c r="M4668"/>
  <c r="M4667"/>
  <c r="M4666"/>
  <c r="M4665"/>
  <c r="M4664"/>
  <c r="M4663"/>
  <c r="M4662"/>
  <c r="M4661"/>
  <c r="M4660"/>
  <c r="M4659"/>
  <c r="M4658"/>
  <c r="M4657"/>
  <c r="M4656"/>
  <c r="M4655"/>
  <c r="M4654"/>
  <c r="M4653"/>
  <c r="M4652"/>
  <c r="M4651"/>
  <c r="M4650"/>
  <c r="M4649"/>
  <c r="M4648"/>
  <c r="L4648"/>
  <c r="M4646"/>
  <c r="M4645"/>
  <c r="M4644"/>
  <c r="M4643"/>
  <c r="M4642"/>
  <c r="M4641"/>
  <c r="M4640"/>
  <c r="M4639"/>
  <c r="M4638"/>
  <c r="M4637"/>
  <c r="M4636"/>
  <c r="M4635"/>
  <c r="M4634"/>
  <c r="M4633"/>
  <c r="M4632"/>
  <c r="M4631"/>
  <c r="M4630"/>
  <c r="M4629"/>
  <c r="M4628"/>
  <c r="M4627"/>
  <c r="M4626"/>
  <c r="M4625"/>
  <c r="M4624"/>
  <c r="M4623"/>
  <c r="L4623"/>
  <c r="M4621"/>
  <c r="M4620"/>
  <c r="M4619"/>
  <c r="M4618"/>
  <c r="M4617"/>
  <c r="M4616"/>
  <c r="M4615"/>
  <c r="M4614"/>
  <c r="M4613"/>
  <c r="M4612"/>
  <c r="M4611"/>
  <c r="M4610"/>
  <c r="M4609"/>
  <c r="M4608"/>
  <c r="M4607"/>
  <c r="M4606"/>
  <c r="M4605"/>
  <c r="M4604"/>
  <c r="M4603"/>
  <c r="M4602"/>
  <c r="M4601"/>
  <c r="M4600"/>
  <c r="M4599"/>
  <c r="M4598"/>
  <c r="M4597"/>
  <c r="M4596"/>
  <c r="L4596"/>
  <c r="M4557"/>
  <c r="M4556"/>
  <c r="M4555"/>
  <c r="M4554"/>
  <c r="M4553"/>
  <c r="M4552"/>
  <c r="M4551"/>
  <c r="M4550"/>
  <c r="M4549"/>
  <c r="M4548"/>
  <c r="M4547"/>
  <c r="M4546"/>
  <c r="M4545"/>
  <c r="M4544"/>
  <c r="M4543"/>
  <c r="M4542"/>
  <c r="M4541"/>
  <c r="M4540"/>
  <c r="M4539"/>
  <c r="M4538"/>
  <c r="M4537"/>
  <c r="M4536"/>
  <c r="M4535"/>
  <c r="M4534"/>
  <c r="M4533"/>
  <c r="M4532"/>
  <c r="M4531"/>
  <c r="M4530"/>
  <c r="M4529"/>
  <c r="M4528"/>
  <c r="M4527"/>
  <c r="M4526"/>
  <c r="M4525"/>
  <c r="M4524"/>
  <c r="L4524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896"/>
  <c r="M3895"/>
  <c r="M3894"/>
  <c r="M3893"/>
  <c r="M3892"/>
  <c r="M3891"/>
  <c r="M3890"/>
  <c r="M3889"/>
  <c r="M3888"/>
  <c r="M3887"/>
  <c r="M3886"/>
  <c r="M3885"/>
  <c r="M3884"/>
  <c r="M3883"/>
  <c r="M3882"/>
  <c r="M3881"/>
  <c r="M3880"/>
  <c r="M3879"/>
  <c r="M3878"/>
  <c r="M3877"/>
  <c r="M3876"/>
  <c r="M3875"/>
  <c r="M3874"/>
  <c r="M3873"/>
  <c r="M3872"/>
  <c r="M3871"/>
  <c r="M3870"/>
  <c r="M3869"/>
  <c r="M3868"/>
  <c r="M3867"/>
  <c r="M3866"/>
  <c r="M3865"/>
  <c r="M3864"/>
  <c r="M3863"/>
  <c r="M3862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L3838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L3796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761"/>
  <c r="M3760"/>
  <c r="M3759"/>
  <c r="M3758"/>
  <c r="M3757"/>
  <c r="M3756"/>
  <c r="M3755"/>
  <c r="M3754"/>
  <c r="M3753"/>
  <c r="M3752"/>
  <c r="M3751"/>
  <c r="M3750"/>
  <c r="M3749"/>
  <c r="M3748"/>
  <c r="M3747"/>
  <c r="M3746"/>
  <c r="M3745"/>
  <c r="M3744"/>
  <c r="M3743"/>
  <c r="M3742"/>
  <c r="M3741"/>
  <c r="M3740"/>
  <c r="M3739"/>
  <c r="M3738"/>
  <c r="M3737"/>
  <c r="L3737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5"/>
  <c r="M3664"/>
  <c r="M3663"/>
  <c r="M3662"/>
  <c r="M3661"/>
  <c r="M3660"/>
  <c r="M3659"/>
  <c r="M3658"/>
  <c r="M3657"/>
  <c r="M3656"/>
  <c r="M3655"/>
  <c r="M3654"/>
  <c r="L3654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2"/>
  <c r="M3571"/>
  <c r="M3570"/>
  <c r="M3569"/>
  <c r="M3568"/>
  <c r="M3567"/>
  <c r="L3567"/>
  <c r="M3565"/>
  <c r="M3564"/>
  <c r="M3563"/>
  <c r="M3562"/>
  <c r="M3561"/>
  <c r="M3560"/>
  <c r="M3559"/>
  <c r="M3558"/>
  <c r="M3557"/>
  <c r="M3556"/>
  <c r="M3555"/>
  <c r="M3554"/>
  <c r="M3553"/>
  <c r="M3552"/>
  <c r="M3551"/>
  <c r="M3550"/>
  <c r="M3549"/>
  <c r="M3548"/>
  <c r="M3547"/>
  <c r="M3546"/>
  <c r="M3545"/>
  <c r="M3544"/>
  <c r="M3543"/>
  <c r="M3542"/>
  <c r="M3541"/>
  <c r="M3540"/>
  <c r="L3540"/>
  <c r="M3485"/>
  <c r="M3484"/>
  <c r="M3483"/>
  <c r="M3482"/>
  <c r="M3481"/>
  <c r="M3480"/>
  <c r="M3479"/>
  <c r="M3478"/>
  <c r="M3477"/>
  <c r="M3476"/>
  <c r="M3475"/>
  <c r="M3474"/>
  <c r="M3473"/>
  <c r="M3472"/>
  <c r="M3471"/>
  <c r="M3470"/>
  <c r="M3469"/>
  <c r="M3468"/>
  <c r="M3467"/>
  <c r="M3466"/>
  <c r="M3465"/>
  <c r="M3464"/>
  <c r="M3463"/>
  <c r="M3462"/>
  <c r="M3461"/>
  <c r="M3460"/>
  <c r="M3459"/>
  <c r="M3458"/>
  <c r="M3457"/>
  <c r="M3456"/>
  <c r="M3455"/>
  <c r="M3454"/>
  <c r="M3453"/>
  <c r="M3452"/>
  <c r="M3451"/>
  <c r="M3450"/>
  <c r="M3449"/>
  <c r="M3448"/>
  <c r="M3447"/>
  <c r="M3446"/>
  <c r="M3445"/>
  <c r="M3444"/>
  <c r="M3443"/>
  <c r="M3442"/>
  <c r="M3441"/>
  <c r="M3440"/>
  <c r="M3439"/>
  <c r="M3438"/>
  <c r="M3437"/>
  <c r="M3436"/>
  <c r="M3435"/>
  <c r="M3434"/>
  <c r="M3433"/>
  <c r="M3432"/>
  <c r="M3431"/>
  <c r="M3430"/>
  <c r="M3429"/>
  <c r="L3429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L3328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L3223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L3123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L2990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L2939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L2917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L2802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L2538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L2404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L2348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L2196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L2136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L2092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L2020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L1945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L1762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L1745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L1624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L1262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L1190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L1106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L1065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L776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L701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L651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L592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L569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L512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L332"/>
  <c r="M330"/>
  <c r="M329"/>
  <c r="M328"/>
  <c r="M327"/>
  <c r="M326"/>
  <c r="M325"/>
  <c r="L325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L304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L280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L201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L14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L89"/>
  <c r="M87"/>
  <c r="M86"/>
  <c r="M85"/>
  <c r="M84"/>
  <c r="M83"/>
  <c r="M82"/>
  <c r="M81"/>
  <c r="M80"/>
  <c r="M79"/>
  <c r="M78"/>
  <c r="M77"/>
  <c r="M76"/>
  <c r="L76"/>
  <c r="M74"/>
  <c r="M73"/>
  <c r="M72"/>
  <c r="M71"/>
  <c r="M70"/>
  <c r="M69"/>
  <c r="M68"/>
  <c r="M67"/>
  <c r="M66"/>
  <c r="M65"/>
  <c r="M64"/>
  <c r="M63"/>
  <c r="M62"/>
  <c r="M61"/>
  <c r="L6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3"/>
  <c r="L3"/>
</calcChain>
</file>

<file path=xl/sharedStrings.xml><?xml version="1.0" encoding="utf-8"?>
<sst xmlns="http://schemas.openxmlformats.org/spreadsheetml/2006/main" count="54623" uniqueCount="21912">
  <si>
    <t>PHYSICS, NUCLEAR</t>
  </si>
  <si>
    <t>PHYSICS, PARTICLES &amp; FIELDS</t>
  </si>
  <si>
    <t>PLANT SCIENCES</t>
  </si>
  <si>
    <t>POLYMER SCIENCE</t>
  </si>
  <si>
    <t>PRIMARY HEALTH CARE</t>
  </si>
  <si>
    <t>PSYCHOLOGY</t>
  </si>
  <si>
    <t>PUBLIC, ENVIRONMENTAL &amp; OCCUPAT</t>
  </si>
  <si>
    <t>RADIOLOGY, NUCLEAR MEDICINE &amp; M</t>
  </si>
  <si>
    <t>REMOTE SENSING</t>
  </si>
  <si>
    <t>REPRODUCTIVE BIOLOGY</t>
  </si>
  <si>
    <t>RESPIRATORY SYSTEM</t>
  </si>
  <si>
    <t>ROBOTICS</t>
  </si>
  <si>
    <t>SOIL SCIENCE</t>
  </si>
  <si>
    <t>SPECTROSCOPY</t>
  </si>
  <si>
    <t>SPORT SCIENCES</t>
  </si>
  <si>
    <t>STATISTICS &amp; PROBABILITY</t>
  </si>
  <si>
    <t>SUBSTANCE ABUSE</t>
  </si>
  <si>
    <t>TELECOMMUNICATIONS</t>
  </si>
  <si>
    <t>THERMODYNAMICS</t>
  </si>
  <si>
    <t>TRANSPORTATION SCIENCE &amp; TECHNO</t>
  </si>
  <si>
    <t>TROPICAL MEDICINE</t>
  </si>
  <si>
    <t>UROLOGY &amp; NEPHROLOGY</t>
  </si>
  <si>
    <t>VETERINARY SCIENCES</t>
  </si>
  <si>
    <t>WATER RESOURCES</t>
  </si>
  <si>
    <t>AREA STUDIES</t>
  </si>
  <si>
    <t>BUSINESS, FINANCE</t>
  </si>
  <si>
    <t>COMMUNICATION</t>
  </si>
  <si>
    <t>CRIMINOLOGY &amp; PENOLOGY</t>
  </si>
  <si>
    <t>CULTURAL STUDIES</t>
  </si>
  <si>
    <t>ECONOMICS</t>
  </si>
  <si>
    <t>EDUCATION &amp; EDUCATIONAL RESEARC</t>
  </si>
  <si>
    <t>EDUCATION, SPECIAL</t>
  </si>
  <si>
    <t>ENVIRONMENTAL STUDIES</t>
  </si>
  <si>
    <t>ETHNIC STUDIES</t>
  </si>
  <si>
    <t>FAMILY STUDIES</t>
  </si>
  <si>
    <t>HEALTH POLICY &amp; SERVICES</t>
  </si>
  <si>
    <t xml:space="preserve">HISTORY </t>
  </si>
  <si>
    <t>HISTORY &amp; PHILOSOPHY OF SCI (2</t>
  </si>
  <si>
    <t>HISTORY &amp; PHILOSOPHY OF SCI (3</t>
  </si>
  <si>
    <t>HISTORY &amp; PHILOSOPHY OF SCI (4</t>
  </si>
  <si>
    <t>HISTORY &amp; PHILOSOPHY OF SCI (5</t>
  </si>
  <si>
    <t>HISTORY &amp; PHILOSOPHY OF SCI (6</t>
  </si>
  <si>
    <t>HISTORY &amp; PHILOSOPHY OF SCI (7</t>
  </si>
  <si>
    <t>HISTORY &amp; PHILOSOPHY OF SCI (8</t>
  </si>
  <si>
    <t>HISTORY &amp; PHILOSOPHY OF SCI (9</t>
  </si>
  <si>
    <t>HISTORY &amp; PHILOSOPHY OF SCI (10</t>
  </si>
  <si>
    <t>HISTORY &amp; PHILOSOPHY OF SCI (11</t>
  </si>
  <si>
    <t>HISTORY &amp; PHILOSOPHY OF SCI (12</t>
  </si>
  <si>
    <t>HISTORY &amp; PHILOSOPHY OF SCI (13</t>
  </si>
  <si>
    <t>HISTORY &amp; PHILOSOPHY OF SCI (14</t>
  </si>
  <si>
    <t>HISTORY &amp; PHILOSOPHY OF SCI (15</t>
  </si>
  <si>
    <t>HISTORY &amp; PHILOSOPHY OF SCI (16</t>
  </si>
  <si>
    <t>HISTORY &amp; PHILOSOPHY OF SCI (17</t>
  </si>
  <si>
    <t>HISTORY &amp; PHILOSOPHY OF SCI (18</t>
  </si>
  <si>
    <t>HISTORY &amp; PHILOSOPHY OF SCI (19</t>
  </si>
  <si>
    <t>HISTORY &amp; PHILOSOPHY OF SCI (20</t>
  </si>
  <si>
    <t>HISTORY &amp; PHILOSOPHY OF SCI (21</t>
  </si>
  <si>
    <t>HISTORY &amp; PHILOSOPHY OF SCI (22</t>
  </si>
  <si>
    <t>HISTORY &amp; PHILOSOPHY OF SCI (23</t>
  </si>
  <si>
    <t>HISTORY &amp; PHILOSOPHY OF SCI (24</t>
  </si>
  <si>
    <t>HISTORY &amp; PHILOSOPHY OF SCI (25</t>
  </si>
  <si>
    <t>HISTORY &amp; PHILOSOPHY OF SCI (26</t>
  </si>
  <si>
    <t>HISTORY &amp; PHILOSOPHY OF SCI (27</t>
  </si>
  <si>
    <t>HISTORY &amp; PHILOSOPHY OF SCI (28</t>
  </si>
  <si>
    <t>HISTORY &amp; PHILOSOPHY OF SCI (29</t>
  </si>
  <si>
    <t>HISTORY &amp; PHILOSOPHY OF SCI (30</t>
  </si>
  <si>
    <t>HISTORY &amp; PHILOSOPHY OF SCI (31</t>
  </si>
  <si>
    <t>HISTORY &amp; PHILOSOPHY OF SCI (32</t>
  </si>
  <si>
    <t>HISTORY &amp; PHILOSOPHY OF SCI (33</t>
  </si>
  <si>
    <t>HISTORY &amp; PHILOSOPHY OF SCI (34</t>
  </si>
  <si>
    <t>HISTORY &amp; PHILOSOPHY OF SCI (35</t>
  </si>
  <si>
    <t>HISTORY &amp; PHILOSOPHY OF SCI (36</t>
  </si>
  <si>
    <t>HISTORY &amp; PHILOSOPHY OF SCI (37</t>
  </si>
  <si>
    <t>HISTORY &amp; PHILOSOPHY OF SCI (38</t>
  </si>
  <si>
    <t>HISTORY &amp; PHILOSOPHY OF SCI (39</t>
  </si>
  <si>
    <t>HISTORY &amp; PHILOSOPHY OF SCI (40</t>
  </si>
  <si>
    <t>HISTORY &amp; PHILOSOPHY OF SCI (41</t>
  </si>
  <si>
    <t>HISTORY &amp; PHILOSOPHY OF SCI (42</t>
  </si>
  <si>
    <t>HISTORY OF SOCIAL SCIENCES</t>
  </si>
  <si>
    <t>HOSPITALITY, LEISURE, SPORT &amp; T</t>
  </si>
  <si>
    <t>INDUSTRIAL RELATIONS &amp; LABOR</t>
  </si>
  <si>
    <t>INFORMATION SCIENCE &amp; LIBRARY S</t>
  </si>
  <si>
    <t>INTERNATIONAL RELATIONS</t>
  </si>
  <si>
    <t>LAW</t>
  </si>
  <si>
    <t>MANAGEMENT</t>
  </si>
  <si>
    <t>PLANNING &amp; DEVELOPMENT</t>
  </si>
  <si>
    <t>POLITICAL SCIENCE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</si>
  <si>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</si>
  <si>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</si>
  <si>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</si>
  <si>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</si>
  <si>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</si>
  <si>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</si>
  <si>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</si>
  <si>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</si>
  <si>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PSYCHOANALYSIS</t>
  </si>
  <si>
    <t>PSYCHOLOGY, SOCIAL</t>
  </si>
  <si>
    <t>PUBLIC ADMINISTRATION</t>
  </si>
  <si>
    <t xml:space="preserve">REHABILITATION </t>
  </si>
  <si>
    <t>SOCIAL ISSUES</t>
  </si>
  <si>
    <t>SOCIAL SCIENCES, INTERDISCIPLIN</t>
  </si>
  <si>
    <t>SOCIAL SCIENCES, BIOMEDICAL</t>
  </si>
  <si>
    <t>SOCIAL SCIENCES, MATHEMATICAL M</t>
  </si>
  <si>
    <t>SOCIAL WORK</t>
  </si>
  <si>
    <t xml:space="preserve">SUBSTANCE ABUSE </t>
  </si>
  <si>
    <t>URBAN STUDIES</t>
  </si>
  <si>
    <t>WOMEN'S STUDIES</t>
  </si>
  <si>
    <t xml:space="preserve">PUBLIC, ENVIRONMENTAL &amp; OCC </t>
  </si>
  <si>
    <t>NURSING (2)</t>
  </si>
  <si>
    <t>PSYCHIATRY (2)</t>
  </si>
  <si>
    <t>J HEALTHC MANAG</t>
  </si>
  <si>
    <t>0094-5145</t>
  </si>
  <si>
    <t>J COMMUN HEALTH</t>
  </si>
  <si>
    <t>0010-3853</t>
  </si>
  <si>
    <t>COMMUNITY MENT HLT J</t>
  </si>
  <si>
    <t>0957-4824</t>
  </si>
  <si>
    <t>HEALTH PROMOT INT</t>
  </si>
  <si>
    <t>1478-4505</t>
  </si>
  <si>
    <t>HEALTH RES POLICY SY</t>
  </si>
  <si>
    <t>1049-2089</t>
  </si>
  <si>
    <t>J HEALTH CARE POOR U</t>
  </si>
  <si>
    <t>1355-8196</t>
  </si>
  <si>
    <t>J HEALTH SERV RES PO</t>
  </si>
  <si>
    <t>1744-1331</t>
  </si>
  <si>
    <t>HEALTH ECON POLICY L</t>
  </si>
  <si>
    <t>0954-0121</t>
  </si>
  <si>
    <t>AIDS CARE</t>
  </si>
  <si>
    <t>0361-6274</t>
  </si>
  <si>
    <t>HEALTH CARE MANAGE R</t>
  </si>
  <si>
    <t>1478-4491</t>
  </si>
  <si>
    <t>HUM RESOUR HEALTH</t>
  </si>
  <si>
    <t>1049-7323</t>
  </si>
  <si>
    <t>QUAL HEALTH RES</t>
  </si>
  <si>
    <t>0894-587X</t>
  </si>
  <si>
    <t>ADM POLICY MENT HLTH</t>
  </si>
  <si>
    <t>1076-8971</t>
  </si>
  <si>
    <t>PSYCHOL PUBLIC POL L</t>
  </si>
  <si>
    <t>0066-5061</t>
  </si>
  <si>
    <t>ANU ESTUD MEDIEV</t>
  </si>
  <si>
    <t>1053-8372</t>
  </si>
  <si>
    <t>J HIST ECON THOUGHT</t>
  </si>
  <si>
    <t>1460-8235</t>
  </si>
  <si>
    <t>PSYCHOANAL HIST</t>
  </si>
  <si>
    <t>0040-7585</t>
  </si>
  <si>
    <t>TIJDSCHR RECHTSGESCH</t>
  </si>
  <si>
    <t>0067-2378</t>
  </si>
  <si>
    <t>AUSTRIAN HIST YEARB</t>
  </si>
  <si>
    <t>1225-0201</t>
  </si>
  <si>
    <t>SEOUL J KOREAN STUD</t>
  </si>
  <si>
    <t>0121-1617</t>
  </si>
  <si>
    <t>HIST CRITICA</t>
  </si>
  <si>
    <t>0951-8967</t>
  </si>
  <si>
    <t>MEDITERR HIST REV</t>
  </si>
  <si>
    <t>0309-6564</t>
  </si>
  <si>
    <t>DUTCH CROSSING</t>
  </si>
  <si>
    <t>0265-6914</t>
  </si>
  <si>
    <t>EUR HIST Q</t>
  </si>
  <si>
    <t>0256-5250</t>
  </si>
  <si>
    <t>ZEITGESCHICHTE</t>
  </si>
  <si>
    <t>1575-0361</t>
  </si>
  <si>
    <t>HIST POLIT</t>
  </si>
  <si>
    <t>0956-7933</t>
  </si>
  <si>
    <t>RURAL HIST</t>
  </si>
  <si>
    <t>0729-2473</t>
  </si>
  <si>
    <t>WAR SOC</t>
  </si>
  <si>
    <t>0036-9241</t>
  </si>
  <si>
    <t>SCOT HIST REV</t>
  </si>
  <si>
    <t>0078-172X</t>
  </si>
  <si>
    <t>NORTHERN HIST</t>
  </si>
  <si>
    <t>0269-1191</t>
  </si>
  <si>
    <t>FR HIST</t>
  </si>
  <si>
    <t>0022-4529</t>
  </si>
  <si>
    <t>J SOC HIST</t>
  </si>
  <si>
    <t>0013-8266</t>
  </si>
  <si>
    <t>ENGL HIST REV</t>
  </si>
  <si>
    <t>0027-2671</t>
  </si>
  <si>
    <t>MOUVEMENT SOC</t>
  </si>
  <si>
    <t>1353-1042</t>
  </si>
  <si>
    <t>J ISR HIST</t>
  </si>
  <si>
    <t>0165-1153</t>
  </si>
  <si>
    <t>ITINERARIO</t>
  </si>
  <si>
    <t>1139-1472</t>
  </si>
  <si>
    <t>HIST AGRAR</t>
  </si>
  <si>
    <t>1318-0185</t>
  </si>
  <si>
    <t>ACTA HISTRIAE</t>
  </si>
  <si>
    <t>0022-4995</t>
  </si>
  <si>
    <t>J ECON SOC HIST ORIE</t>
  </si>
  <si>
    <t>0165-0505</t>
  </si>
  <si>
    <t>BMGN</t>
  </si>
  <si>
    <t>1611-8944</t>
  </si>
  <si>
    <t>J MOD EUR HIST</t>
  </si>
  <si>
    <t>0079-4848</t>
  </si>
  <si>
    <t>PRAEHIST Z</t>
  </si>
  <si>
    <t>1520-3972</t>
  </si>
  <si>
    <t>J COLD WAR STUD</t>
  </si>
  <si>
    <t>2043-8567</t>
  </si>
  <si>
    <t>BRIT WORLD</t>
  </si>
  <si>
    <t>0145-2096</t>
  </si>
  <si>
    <t>DIPLOMATIC HIST</t>
  </si>
  <si>
    <t>0020-8590</t>
  </si>
  <si>
    <t>INT REV SOC HIST</t>
  </si>
  <si>
    <t>0022-0094</t>
  </si>
  <si>
    <t>J CONTEMP HIST</t>
  </si>
  <si>
    <t>1043-4070</t>
  </si>
  <si>
    <t>J HIST SEXUALITY</t>
  </si>
  <si>
    <t>0022-2801</t>
  </si>
  <si>
    <t>J MOD HIST</t>
  </si>
  <si>
    <t>0968-3445</t>
  </si>
  <si>
    <t>WAR HIST</t>
  </si>
  <si>
    <t>0960-7773</t>
  </si>
  <si>
    <t>CONTEMP EUR HIST</t>
  </si>
  <si>
    <t>0021-9371</t>
  </si>
  <si>
    <t>J BRIT STUD</t>
  </si>
  <si>
    <t>0022-1953</t>
  </si>
  <si>
    <t>J INTERDISCIPL HIST</t>
  </si>
  <si>
    <t>0952-3367</t>
  </si>
  <si>
    <t>INT J HIST SPORT</t>
  </si>
  <si>
    <t>0082-5638</t>
  </si>
  <si>
    <t>TRABAJOS PREHIST</t>
  </si>
  <si>
    <t>0008-9389</t>
  </si>
  <si>
    <t>CENT EUR HIST</t>
  </si>
  <si>
    <t>0021-8723</t>
  </si>
  <si>
    <t>J AM HIST</t>
  </si>
  <si>
    <t>0031-2746</t>
  </si>
  <si>
    <t>PAST PRESENT</t>
  </si>
  <si>
    <t>0266-3554</t>
  </si>
  <si>
    <t>GER HIST</t>
  </si>
  <si>
    <t>1355-5502</t>
  </si>
  <si>
    <t>J VICT CULT</t>
  </si>
  <si>
    <t>0898-0306</t>
  </si>
  <si>
    <t>J POLICY HIST</t>
  </si>
  <si>
    <t>0021-8537</t>
  </si>
  <si>
    <t>J AFR HIST</t>
  </si>
  <si>
    <t>0172-6404</t>
  </si>
  <si>
    <t>HIST SOC RES</t>
  </si>
  <si>
    <t>0145-5532</t>
  </si>
  <si>
    <t>SOC SCI HIST</t>
  </si>
  <si>
    <t>0700-3862</t>
  </si>
  <si>
    <t>LABOUR-TRAVAIL</t>
  </si>
  <si>
    <t>0036-5483</t>
  </si>
  <si>
    <t>SCANDIA</t>
  </si>
  <si>
    <t>1363-3554</t>
  </si>
  <si>
    <t>HIST WORKSHOP J</t>
  </si>
  <si>
    <t>0002-8762</t>
  </si>
  <si>
    <t>AM HIST REV</t>
  </si>
  <si>
    <t>1740-0228</t>
  </si>
  <si>
    <t>J GLOBAL HIST</t>
  </si>
  <si>
    <t>0007-0874</t>
  </si>
  <si>
    <t>BRIT J HIST SCI</t>
  </si>
  <si>
    <t>1932-4855</t>
  </si>
  <si>
    <t>LIBR CULT REC</t>
  </si>
  <si>
    <t>0096-1442</t>
  </si>
  <si>
    <t>J URBAN HIST</t>
  </si>
  <si>
    <t>1062-8061</t>
  </si>
  <si>
    <t>NURS HIST REV</t>
  </si>
  <si>
    <t>0266-5433</t>
  </si>
  <si>
    <t>PLAN PERSPECT</t>
  </si>
  <si>
    <t>0023-656X</t>
  </si>
  <si>
    <t>LABOR HIST-UK</t>
  </si>
  <si>
    <t>0957-154X</t>
  </si>
  <si>
    <t>HIST PSYCHIATR</t>
  </si>
  <si>
    <t>0022-5061</t>
  </si>
  <si>
    <t>J HIST BEHAV SCI</t>
  </si>
  <si>
    <t>1093-4510</t>
  </si>
  <si>
    <t>HIST PSYCHOL</t>
  </si>
  <si>
    <t>1476-6825</t>
  </si>
  <si>
    <t>J TOUR CULT CHANGE</t>
  </si>
  <si>
    <t>1558-6235</t>
  </si>
  <si>
    <t>INT J SPORT FINANC</t>
  </si>
  <si>
    <t>1094-1665</t>
  </si>
  <si>
    <t>ASIA PAC J TOUR RES</t>
  </si>
  <si>
    <t>1618-4742</t>
  </si>
  <si>
    <t>EUR SPORT MANAG Q</t>
  </si>
  <si>
    <t>1747-9541</t>
  </si>
  <si>
    <t>INT J SPORTS SCI COA</t>
  </si>
  <si>
    <t>1461-6688</t>
  </si>
  <si>
    <t>TOURISM GEOGR</t>
  </si>
  <si>
    <t>1354-8166</t>
  </si>
  <si>
    <t>TOURISM ECON</t>
  </si>
  <si>
    <t>1096-3480</t>
  </si>
  <si>
    <t>J HOSP TOUR RES</t>
  </si>
  <si>
    <t>1099-2340</t>
  </si>
  <si>
    <t>INT J TOUR RES</t>
  </si>
  <si>
    <t>0022-2216</t>
  </si>
  <si>
    <t>J LEISURE RES</t>
  </si>
  <si>
    <t>0261-4367</t>
  </si>
  <si>
    <t>LEISURE STUD</t>
  </si>
  <si>
    <t>0149-0400</t>
  </si>
  <si>
    <t>LEISURE SCI</t>
  </si>
  <si>
    <t>1502-2250</t>
  </si>
  <si>
    <t>SCAND J HOSP TOUR</t>
  </si>
  <si>
    <t>1012-6902</t>
  </si>
  <si>
    <t>INT REV SOCIOL SPORT</t>
  </si>
  <si>
    <t>0959-6119</t>
  </si>
  <si>
    <t>INT J CONTEMP HOSP M</t>
  </si>
  <si>
    <t>0193-7235</t>
  </si>
  <si>
    <t>J SPORT SOC ISSUES</t>
  </si>
  <si>
    <t>1368-3500</t>
  </si>
  <si>
    <t>CURR ISSUES TOUR</t>
  </si>
  <si>
    <t>0278-4319</t>
  </si>
  <si>
    <t>INT J HOSP MANAG</t>
  </si>
  <si>
    <t>1938-9655</t>
  </si>
  <si>
    <t>CORNELL HOSP Q</t>
  </si>
  <si>
    <t>0047-2875</t>
  </si>
  <si>
    <t>J TRAVEL RES</t>
  </si>
  <si>
    <t>0966-9582</t>
  </si>
  <si>
    <t>J SUSTAIN TOUR</t>
  </si>
  <si>
    <t>0160-7383</t>
  </si>
  <si>
    <t>ANN TOURISM RES</t>
  </si>
  <si>
    <t>0195-3613</t>
  </si>
  <si>
    <t>J LABOR RES</t>
  </si>
  <si>
    <t>0091-0260</t>
  </si>
  <si>
    <t>PUBLIC PERS MANAGE</t>
  </si>
  <si>
    <t>0034-379X</t>
  </si>
  <si>
    <t>RELAT IND-IND RELAT</t>
  </si>
  <si>
    <t>0143-7720</t>
  </si>
  <si>
    <t>INT J MANPOWER</t>
  </si>
  <si>
    <t>0022-1856</t>
  </si>
  <si>
    <t>J IND RELAT</t>
  </si>
  <si>
    <t>1038-4111</t>
  </si>
  <si>
    <t>ASIA PAC J HUM RESOU</t>
  </si>
  <si>
    <t>0098-1818</t>
  </si>
  <si>
    <t>MON LABOR REV</t>
  </si>
  <si>
    <t>0959-6801</t>
  </si>
  <si>
    <t>EUR J IND RELAT</t>
  </si>
  <si>
    <t>1044-8004</t>
  </si>
  <si>
    <t>HUM RESOUR DEV Q</t>
  </si>
  <si>
    <t>0143-831X</t>
  </si>
  <si>
    <t>ECON IND DEMOCRACY</t>
  </si>
  <si>
    <t>0048-3486</t>
  </si>
  <si>
    <t>PERS REV</t>
  </si>
  <si>
    <t>0007-1080</t>
  </si>
  <si>
    <t>BRIT J IND RELAT</t>
  </si>
  <si>
    <t>0019-7939</t>
  </si>
  <si>
    <t>IND LABOR RELAT REV</t>
  </si>
  <si>
    <t>0019-8676</t>
  </si>
  <si>
    <t>IND RELAT</t>
  </si>
  <si>
    <t>0730-8884</t>
  </si>
  <si>
    <t>WORK OCCUPATION</t>
  </si>
  <si>
    <t>0954-5395</t>
  </si>
  <si>
    <t>HUM RESOUR MANAG J</t>
  </si>
  <si>
    <t>0373-4447</t>
  </si>
  <si>
    <t>LIBR INFORM SC</t>
  </si>
  <si>
    <t>0187-358X</t>
  </si>
  <si>
    <t>INVESTIG BIBLIOTECOL</t>
  </si>
  <si>
    <t>0044-2380</t>
  </si>
  <si>
    <t>Z BIBL BIBL</t>
  </si>
  <si>
    <t>1413-9936</t>
  </si>
  <si>
    <t>PERSPECT CIENC INF</t>
  </si>
  <si>
    <t>0795-4778</t>
  </si>
  <si>
    <t>AFR J LIBR ARCH INFO</t>
  </si>
  <si>
    <t>1525-2531</t>
  </si>
  <si>
    <t>ECONTENT</t>
  </si>
  <si>
    <t>0104-0146</t>
  </si>
  <si>
    <t>INFORM SOC-ESTUD</t>
  </si>
  <si>
    <t>0103-3786</t>
  </si>
  <si>
    <t>TRANSINFORMACAO</t>
  </si>
  <si>
    <t>0539-0184</t>
  </si>
  <si>
    <t>SOC SCI INFORM</t>
  </si>
  <si>
    <t>1195-096X</t>
  </si>
  <si>
    <t>CAN J INFORM LIB SCI</t>
  </si>
  <si>
    <t>1464-9055</t>
  </si>
  <si>
    <t>LIBR COLLECT ACQUIS</t>
  </si>
  <si>
    <t>0264-1615</t>
  </si>
  <si>
    <t>INTERLEND DOC SUPPLY</t>
  </si>
  <si>
    <t>0004-9670</t>
  </si>
  <si>
    <t>AUST LIBR J</t>
  </si>
  <si>
    <t>1198-9742</t>
  </si>
  <si>
    <t>J SCHOLARLY PUBL</t>
  </si>
  <si>
    <t>0024-2594</t>
  </si>
  <si>
    <t>LIBR TRENDS</t>
  </si>
  <si>
    <t>0961-0006</t>
  </si>
  <si>
    <t>J LIBR INF SCI</t>
  </si>
  <si>
    <t>0146-5422</t>
  </si>
  <si>
    <t>ONLINE</t>
  </si>
  <si>
    <t>0095-0033</t>
  </si>
  <si>
    <t>DATA BASE ADV INF SY</t>
  </si>
  <si>
    <t>0024-2667</t>
  </si>
  <si>
    <t>LIBRI</t>
  </si>
  <si>
    <t>0034-5806</t>
  </si>
  <si>
    <t>RESTAURATOR</t>
  </si>
  <si>
    <t>0266-6669</t>
  </si>
  <si>
    <t>INFORM DEV</t>
  </si>
  <si>
    <t>0268-1102</t>
  </si>
  <si>
    <t>INFORM TECHNOL DEV</t>
  </si>
  <si>
    <t>0363-0277</t>
  </si>
  <si>
    <t>LIBR J</t>
  </si>
  <si>
    <t>1531-2542</t>
  </si>
  <si>
    <t>PORTAL-LIBR ACAD</t>
  </si>
  <si>
    <t>0943-7444</t>
  </si>
  <si>
    <t>KNOWL ORGAN</t>
  </si>
  <si>
    <t>1394-6234</t>
  </si>
  <si>
    <t>MALAYS J LIBR INF SC</t>
  </si>
  <si>
    <t>1386-6710</t>
  </si>
  <si>
    <t>PROF INFORM</t>
  </si>
  <si>
    <t>1062-7375</t>
  </si>
  <si>
    <t>J GLOB INF MANAG</t>
  </si>
  <si>
    <t>0210-0614</t>
  </si>
  <si>
    <t>REV ESP DOC CIENT</t>
  </si>
  <si>
    <t>0004-8623</t>
  </si>
  <si>
    <t>AUST ACAD RES LIBR</t>
  </si>
  <si>
    <t>1368-1613</t>
  </si>
  <si>
    <t>INFORM RES</t>
  </si>
  <si>
    <t>0098-7913</t>
  </si>
  <si>
    <t>SERIALS REV</t>
  </si>
  <si>
    <t>0737-8831</t>
  </si>
  <si>
    <t>LIBR HI TECH</t>
  </si>
  <si>
    <t>1471-1834</t>
  </si>
  <si>
    <t>HEALTH INFO LIBR J</t>
  </si>
  <si>
    <t>0264-0473</t>
  </si>
  <si>
    <t>ELECTRON LIBR</t>
  </si>
  <si>
    <t>0024-2519</t>
  </si>
  <si>
    <t>LIBR QUART</t>
  </si>
  <si>
    <t>0959-3845</t>
  </si>
  <si>
    <t>INFORM TECHNOL PEOPL</t>
  </si>
  <si>
    <t>0099-1333</t>
  </si>
  <si>
    <t>J ACAD LIBR</t>
  </si>
  <si>
    <t>1097-198X</t>
  </si>
  <si>
    <t>J GLOB INF TECH MAN</t>
  </si>
  <si>
    <t>0024-2527</t>
  </si>
  <si>
    <t>LIBR RESOUR TECH SER</t>
  </si>
  <si>
    <t>1536-5050</t>
  </si>
  <si>
    <t>J MED LIBR ASSOC</t>
  </si>
  <si>
    <t>0010-0870</t>
  </si>
  <si>
    <t>COLL RES LIBR</t>
  </si>
  <si>
    <t>1477-8238</t>
  </si>
  <si>
    <t>KNOWL MAN RES PRACT</t>
  </si>
  <si>
    <t>0958-2029</t>
  </si>
  <si>
    <t>RES EVALUAT</t>
  </si>
  <si>
    <t>0197-2243</t>
  </si>
  <si>
    <t>INFORM SOC</t>
  </si>
  <si>
    <t>0022-0418</t>
  </si>
  <si>
    <t>J DOC</t>
  </si>
  <si>
    <t>1540-1960</t>
  </si>
  <si>
    <t>MIS Q EXEC</t>
  </si>
  <si>
    <t>0953-1513</t>
  </si>
  <si>
    <t>LEARN PUBL</t>
  </si>
  <si>
    <t>1350-1917</t>
  </si>
  <si>
    <t>INFORM SYST J</t>
  </si>
  <si>
    <t>1471-7727</t>
  </si>
  <si>
    <t>INFORM ORGAN-UK</t>
  </si>
  <si>
    <t>0740-8188</t>
  </si>
  <si>
    <t>LIBR INFORM SCI RES</t>
  </si>
  <si>
    <t>1367-3270</t>
  </si>
  <si>
    <t>J KNOWL MANAG</t>
  </si>
  <si>
    <t>0268-4012</t>
  </si>
  <si>
    <t>INT J INFORM MANAGE</t>
  </si>
  <si>
    <t>0740-624X</t>
  </si>
  <si>
    <t>GOV INFORM Q</t>
  </si>
  <si>
    <t>1047-7047</t>
  </si>
  <si>
    <t>INFORM SYST RES</t>
  </si>
  <si>
    <t>1385-951X</t>
  </si>
  <si>
    <t>INFORM TECHNOL MANAG</t>
  </si>
  <si>
    <t>1751-1577</t>
  </si>
  <si>
    <t>J INFORMETR</t>
  </si>
  <si>
    <t>0020-577X</t>
  </si>
  <si>
    <t>INT POLIT-OSLO</t>
  </si>
  <si>
    <t>0740-2775</t>
  </si>
  <si>
    <t>WORLD POLICY J</t>
  </si>
  <si>
    <t>1304-7310</t>
  </si>
  <si>
    <t>ULUSLAR ILISKILER</t>
  </si>
  <si>
    <t>0304-3754</t>
  </si>
  <si>
    <t>ALTERNATIVES</t>
  </si>
  <si>
    <t>0020-7020</t>
  </si>
  <si>
    <t>INT J</t>
  </si>
  <si>
    <t>0731-5082</t>
  </si>
  <si>
    <t>STANFORD J INT LAW</t>
  </si>
  <si>
    <t>0011-3530</t>
  </si>
  <si>
    <t>CURR HIST</t>
  </si>
  <si>
    <t>1610-2932</t>
  </si>
  <si>
    <t>ASIA EUR J</t>
  </si>
  <si>
    <t>0258-9184</t>
  </si>
  <si>
    <t>ASIAN PERSPECT-SEOUL</t>
  </si>
  <si>
    <t>1016-3271</t>
  </si>
  <si>
    <t>KOREAN J DEF ANAL</t>
  </si>
  <si>
    <t>1384-5748</t>
  </si>
  <si>
    <t>INT POLITICS</t>
  </si>
  <si>
    <t>0955-7571</t>
  </si>
  <si>
    <t>CAMB REV INT AFF</t>
  </si>
  <si>
    <t>0010-8812</t>
  </si>
  <si>
    <t>CORNELL INT LAW J</t>
  </si>
  <si>
    <t>1475-4835</t>
  </si>
  <si>
    <t>J HUM RIGHTS</t>
  </si>
  <si>
    <t>0967-067X</t>
  </si>
  <si>
    <t>COMMUNIS POST-COMMUN</t>
  </si>
  <si>
    <t>1353-3312</t>
  </si>
  <si>
    <t>INT PEACEKEEPING</t>
  </si>
  <si>
    <t>1864-1385</t>
  </si>
  <si>
    <t>INT J CONFL VIOLENCE</t>
  </si>
  <si>
    <t>1035-7718</t>
  </si>
  <si>
    <t>AUST J INT AFF</t>
  </si>
  <si>
    <t>1408-6980</t>
  </si>
  <si>
    <t>J INT RELAT DEV</t>
  </si>
  <si>
    <t>1057-610X</t>
  </si>
  <si>
    <t>STUD CONFL TERROR</t>
  </si>
  <si>
    <t>0265-9646</t>
  </si>
  <si>
    <t>SPACE POLICY</t>
  </si>
  <si>
    <t>1743-8586</t>
  </si>
  <si>
    <t>FOREIGN POL ANAL-US</t>
  </si>
  <si>
    <t>1075-2846</t>
  </si>
  <si>
    <t>GLOBAL GOV</t>
  </si>
  <si>
    <t>0010-8367</t>
  </si>
  <si>
    <t>COOP CONFL</t>
  </si>
  <si>
    <t>1474-7731</t>
  </si>
  <si>
    <t>GLOBALIZATIONS</t>
  </si>
  <si>
    <t>0938-5428</t>
  </si>
  <si>
    <t>EUR J INT LAW</t>
  </si>
  <si>
    <t>0096-3402</t>
  </si>
  <si>
    <t>B ATOM SCI</t>
  </si>
  <si>
    <t>1540-1650</t>
  </si>
  <si>
    <t>CHIN J INT LAW</t>
  </si>
  <si>
    <t>0047-1178</t>
  </si>
  <si>
    <t>INT RELAT</t>
  </si>
  <si>
    <t>0039-6338</t>
  </si>
  <si>
    <t>SURVIVAL</t>
  </si>
  <si>
    <t>0039-3606</t>
  </si>
  <si>
    <t>STUD COMP INT DEV</t>
  </si>
  <si>
    <t>1369-1481</t>
  </si>
  <si>
    <t>BRIT J POLIT INT REL</t>
  </si>
  <si>
    <t>0963-6412</t>
  </si>
  <si>
    <t>SECUR STUD</t>
  </si>
  <si>
    <t>0260-2105</t>
  </si>
  <si>
    <t>REV INT STUD</t>
  </si>
  <si>
    <t>0954-6553</t>
  </si>
  <si>
    <t>TERROR POLIT VIOLENC</t>
  </si>
  <si>
    <t>1750-8916</t>
  </si>
  <si>
    <t>CHIN J INT POLIT</t>
  </si>
  <si>
    <t>1528-3577</t>
  </si>
  <si>
    <t>INT STUD PERSPECT</t>
  </si>
  <si>
    <t>0140-2390</t>
  </si>
  <si>
    <t>J STRATEGIC STUD</t>
  </si>
  <si>
    <t>0010-1931</t>
  </si>
  <si>
    <t>COLUMBIA J TRANS LAW</t>
  </si>
  <si>
    <t>0163-660X</t>
  </si>
  <si>
    <t>WASH QUART</t>
  </si>
  <si>
    <t>0738-8942</t>
  </si>
  <si>
    <t>CONFLICT MANAG PEACE</t>
  </si>
  <si>
    <t>0305-8298</t>
  </si>
  <si>
    <t>MILLENNIUM-J INT ST</t>
  </si>
  <si>
    <t>0090-8320</t>
  </si>
  <si>
    <t>OCEAN DEV INT LAW</t>
  </si>
  <si>
    <t>0002-9300</t>
  </si>
  <si>
    <t>AM J INT LAW</t>
  </si>
  <si>
    <t>0020-5850</t>
  </si>
  <si>
    <t>INT AFF</t>
  </si>
  <si>
    <t>1521-9488</t>
  </si>
  <si>
    <t>INT STUD REV</t>
  </si>
  <si>
    <t>1752-9719</t>
  </si>
  <si>
    <t>INT THEOR</t>
  </si>
  <si>
    <t>1470-482X</t>
  </si>
  <si>
    <t>INT RELAT ASIA-PAC</t>
  </si>
  <si>
    <t>0305-0629</t>
  </si>
  <si>
    <t>INT INTERACT</t>
  </si>
  <si>
    <t>1758-5880</t>
  </si>
  <si>
    <t>GLOB POLICY</t>
  </si>
  <si>
    <t>0020-8833</t>
  </si>
  <si>
    <t>INT STUD QUART</t>
  </si>
  <si>
    <t>1749-5679</t>
  </si>
  <si>
    <t>INT POLIT SOCIOL</t>
  </si>
  <si>
    <t>1354-0661</t>
  </si>
  <si>
    <t>EUR J INT RELAT</t>
  </si>
  <si>
    <t>0967-0106</t>
  </si>
  <si>
    <t>SECUR DIALOGUE</t>
  </si>
  <si>
    <t>1538-7135</t>
  </si>
  <si>
    <t>BIOSECUR BIOTERROR</t>
  </si>
  <si>
    <t>0022-0027</t>
  </si>
  <si>
    <t>J CONFLICT RESOLUT</t>
  </si>
  <si>
    <t>1752-7716</t>
  </si>
  <si>
    <t>INT J TRANSIT JUST</t>
  </si>
  <si>
    <t>0022-3433</t>
  </si>
  <si>
    <t>J PEACE RES</t>
  </si>
  <si>
    <t>0043-8871</t>
  </si>
  <si>
    <t>WORLD POLIT</t>
  </si>
  <si>
    <t>0020-8183</t>
  </si>
  <si>
    <t>INT ORGAN</t>
  </si>
  <si>
    <t>0162-2889</t>
  </si>
  <si>
    <t>INT SECURITY</t>
  </si>
  <si>
    <t>0165-0750</t>
  </si>
  <si>
    <t>COMMON MKT LAW REV</t>
  </si>
  <si>
    <t>0021-8553</t>
  </si>
  <si>
    <t>J AFR LAW</t>
  </si>
  <si>
    <t>1938-0283</t>
  </si>
  <si>
    <t>U PA J INT LAW</t>
  </si>
  <si>
    <t>0925-9880</t>
  </si>
  <si>
    <t>REV CENT E EUR LAW</t>
  </si>
  <si>
    <t>0258-7203</t>
  </si>
  <si>
    <t>S AFR J HUM RIGHTS</t>
  </si>
  <si>
    <t>0097-9554</t>
  </si>
  <si>
    <t>SECUR REGUL LAW J</t>
  </si>
  <si>
    <t>0718-5200</t>
  </si>
  <si>
    <t>ESTUD CONST</t>
  </si>
  <si>
    <t>1976-9229</t>
  </si>
  <si>
    <t>J E ASIA INT LAW</t>
  </si>
  <si>
    <t>0378-0600</t>
  </si>
  <si>
    <t>HONG KONG LAW J</t>
  </si>
  <si>
    <t>0161-7109</t>
  </si>
  <si>
    <t>JUVENILE FAM COURT J</t>
  </si>
  <si>
    <t>0010-1923</t>
  </si>
  <si>
    <t>COLUMBIA J LAW SOC P</t>
  </si>
  <si>
    <t>0025-8938</t>
  </si>
  <si>
    <t>MELB UNIV LAW REV</t>
  </si>
  <si>
    <t>0341-1966</t>
  </si>
  <si>
    <t>KRIMINOL J</t>
  </si>
  <si>
    <t>1816-3831</t>
  </si>
  <si>
    <t>INT REV RED CROSS</t>
  </si>
  <si>
    <t>0169-3441</t>
  </si>
  <si>
    <t>NETH Q HUM RIGHTS</t>
  </si>
  <si>
    <t>0927-3522</t>
  </si>
  <si>
    <t>INT J MAR COAST LAW</t>
  </si>
  <si>
    <t>0211-5743</t>
  </si>
  <si>
    <t>REV ESP DERECHO CONS</t>
  </si>
  <si>
    <t>0009-6881</t>
  </si>
  <si>
    <t>U CINCI LAW REV</t>
  </si>
  <si>
    <t>8756-8160</t>
  </si>
  <si>
    <t>ISSUES LAW MED</t>
  </si>
  <si>
    <t>0883-9409</t>
  </si>
  <si>
    <t>DENVER U LAW REV</t>
  </si>
  <si>
    <t>0194-7648</t>
  </si>
  <si>
    <t>J LEGAL MED</t>
  </si>
  <si>
    <t>0026-4040</t>
  </si>
  <si>
    <t>MIL LAW REV</t>
  </si>
  <si>
    <t>0042-0905</t>
  </si>
  <si>
    <t>URBAN LAWYER</t>
  </si>
  <si>
    <t>0886-3520</t>
  </si>
  <si>
    <t>J COPYRIGHT SOC USA</t>
  </si>
  <si>
    <t>0307-5400</t>
  </si>
  <si>
    <t>EUR LAW REV</t>
  </si>
  <si>
    <t>0008-8390</t>
  </si>
  <si>
    <t>CATHOL U LAW REV</t>
  </si>
  <si>
    <t>0026-7961</t>
  </si>
  <si>
    <t>MOD LAW REV</t>
  </si>
  <si>
    <t>0922-1565</t>
  </si>
  <si>
    <t>LEIDEN J INT LAW</t>
  </si>
  <si>
    <t>1574-0196</t>
  </si>
  <si>
    <t>EUR CONST LAW REV</t>
  </si>
  <si>
    <t>1554-0189</t>
  </si>
  <si>
    <t>COMPET POLICY INT</t>
  </si>
  <si>
    <t>1474-2640</t>
  </si>
  <si>
    <t>ICON-INT J CONST LAW</t>
  </si>
  <si>
    <t>0022-5800</t>
  </si>
  <si>
    <t>JUDICATURE</t>
  </si>
  <si>
    <t>0041-9915</t>
  </si>
  <si>
    <t>U PITT LAW REV</t>
  </si>
  <si>
    <t>0036-0465</t>
  </si>
  <si>
    <t>RUTGERS LAW REV</t>
  </si>
  <si>
    <t>0966-3622</t>
  </si>
  <si>
    <t>FEM LEGAL STUD</t>
  </si>
  <si>
    <t>0043-0617</t>
  </si>
  <si>
    <t>WASH LAW REV</t>
  </si>
  <si>
    <t>0897-6546</t>
  </si>
  <si>
    <t>LAW SOCIAL INQUIRY</t>
  </si>
  <si>
    <t>0143-6503</t>
  </si>
  <si>
    <t>OXFORD J LEGAL STUD</t>
  </si>
  <si>
    <t>0023-9356</t>
  </si>
  <si>
    <t>BUFFALO LAW REV</t>
  </si>
  <si>
    <t>0160-2527</t>
  </si>
  <si>
    <t>INT J LAW PSYCHIAT</t>
  </si>
  <si>
    <t>1478-1387</t>
  </si>
  <si>
    <t>J INT CRIM JUSTICE</t>
  </si>
  <si>
    <t>1889-1861</t>
  </si>
  <si>
    <t>EUR J PSYCHOL APPL L</t>
  </si>
  <si>
    <t>0027-9048</t>
  </si>
  <si>
    <t>AM BANKRUPT LAW J</t>
  </si>
  <si>
    <t>1351-5993</t>
  </si>
  <si>
    <t>EUR LAW J</t>
  </si>
  <si>
    <t>0276-9948</t>
  </si>
  <si>
    <t>U ILLINOIS LAW REV</t>
  </si>
  <si>
    <t>0038-3910</t>
  </si>
  <si>
    <t>SOUTH CALIF LAW REV</t>
  </si>
  <si>
    <t>0164-0364</t>
  </si>
  <si>
    <t>AM CRIM LAW REV</t>
  </si>
  <si>
    <t>0047-2530</t>
  </si>
  <si>
    <t>J LEGAL STUD</t>
  </si>
  <si>
    <t>0002-919X</t>
  </si>
  <si>
    <t>AM J COMP LAW</t>
  </si>
  <si>
    <t>0001-8368</t>
  </si>
  <si>
    <t>ADMIN LAW REV</t>
  </si>
  <si>
    <t>0007-6899</t>
  </si>
  <si>
    <t>BUS LAWYER</t>
  </si>
  <si>
    <t>0020-5893</t>
  </si>
  <si>
    <t>INT COMP LAW Q</t>
  </si>
  <si>
    <t>1369-3034</t>
  </si>
  <si>
    <t>J INT ECON LAW</t>
  </si>
  <si>
    <t>0017-8322</t>
  </si>
  <si>
    <t>HASTINGS LAW J</t>
  </si>
  <si>
    <t>0006-8047</t>
  </si>
  <si>
    <t>BOSTON U LAW REV</t>
  </si>
  <si>
    <t>0003-6056</t>
  </si>
  <si>
    <t>ANTITRUST LAW J</t>
  </si>
  <si>
    <t>1740-1453</t>
  </si>
  <si>
    <t>J EMPIR LEGAL STUD</t>
  </si>
  <si>
    <t>0016-8076</t>
  </si>
  <si>
    <t>GEORGE WASH LAW REV</t>
  </si>
  <si>
    <t>1550-3585</t>
  </si>
  <si>
    <t>ANNU REV LAW SOC SCI</t>
  </si>
  <si>
    <t>0265-8240</t>
  </si>
  <si>
    <t>LAW POLICY</t>
  </si>
  <si>
    <t>0017-808X</t>
  </si>
  <si>
    <t>HARVARD J LEGIS</t>
  </si>
  <si>
    <t>0193-4872</t>
  </si>
  <si>
    <t>HARVARD J LAW PUBL P</t>
  </si>
  <si>
    <t>0043-650X</t>
  </si>
  <si>
    <t>WISC LAW REV</t>
  </si>
  <si>
    <t>0263-323X</t>
  </si>
  <si>
    <t>J LAW SOC</t>
  </si>
  <si>
    <t>0015-704X</t>
  </si>
  <si>
    <t>FORDHAM LAW REV</t>
  </si>
  <si>
    <t>0017-8039</t>
  </si>
  <si>
    <t>HARVARD CIVIL RIGHTS</t>
  </si>
  <si>
    <t>0735-3936</t>
  </si>
  <si>
    <t>BEHAV SCI LAW</t>
  </si>
  <si>
    <t>1093-6793</t>
  </si>
  <si>
    <t>J AM ACAD PSYCHIATRY</t>
  </si>
  <si>
    <t>0021-0552</t>
  </si>
  <si>
    <t>IOWA LAW REV</t>
  </si>
  <si>
    <t>0017-8063</t>
  </si>
  <si>
    <t>HARVARD INT LAW J</t>
  </si>
  <si>
    <t>0098-8588</t>
  </si>
  <si>
    <t>AM J LAW MED</t>
  </si>
  <si>
    <t>0745-3515</t>
  </si>
  <si>
    <t>NOTRE DAME LAW REV</t>
  </si>
  <si>
    <t>0041-9494</t>
  </si>
  <si>
    <t>U CHICAGO LAW REV</t>
  </si>
  <si>
    <t>0019-6665</t>
  </si>
  <si>
    <t>INDIANA LAW J</t>
  </si>
  <si>
    <t>1748-5983</t>
  </si>
  <si>
    <t>REGUL GOV</t>
  </si>
  <si>
    <t>0023-9216</t>
  </si>
  <si>
    <t>LAW SOC REV</t>
  </si>
  <si>
    <t>0042-2533</t>
  </si>
  <si>
    <t>VANDERBILT LAW REV</t>
  </si>
  <si>
    <t>0010-8847</t>
  </si>
  <si>
    <t>CORNELL LAW REV</t>
  </si>
  <si>
    <t>0028-7881</t>
  </si>
  <si>
    <t>NEW YORK U LAW REV</t>
  </si>
  <si>
    <t>0026-5535</t>
  </si>
  <si>
    <t>MINN LAW REV</t>
  </si>
  <si>
    <t>0012-7086</t>
  </si>
  <si>
    <t>DUKE LAW J</t>
  </si>
  <si>
    <t>0008-1221</t>
  </si>
  <si>
    <t>CALIF LAW REV</t>
  </si>
  <si>
    <t>0147-7307</t>
  </si>
  <si>
    <t>LAW HUMAN BEHAV</t>
  </si>
  <si>
    <t>0040-4411</t>
  </si>
  <si>
    <t>TEX LAW REV</t>
  </si>
  <si>
    <t>0041-5650</t>
  </si>
  <si>
    <t>UCLA LAW REV</t>
  </si>
  <si>
    <t>0041-9907</t>
  </si>
  <si>
    <t>U PENN LAW REV</t>
  </si>
  <si>
    <t>0016-8092</t>
  </si>
  <si>
    <t>GEORGETOWN LAW J</t>
  </si>
  <si>
    <t>0042-6601</t>
  </si>
  <si>
    <t>VA LAW REV</t>
  </si>
  <si>
    <t>0026-2234</t>
  </si>
  <si>
    <t>MICH LAW REV</t>
  </si>
  <si>
    <t>0010-1958</t>
  </si>
  <si>
    <t>COLUMBIA LAW REV</t>
  </si>
  <si>
    <t>0044-0094</t>
  </si>
  <si>
    <t>YALE LAW J</t>
  </si>
  <si>
    <t>0038-9765</t>
  </si>
  <si>
    <t>STANFORD LAW REV</t>
  </si>
  <si>
    <t>0017-811X</t>
  </si>
  <si>
    <t>HARVARD LAW REV</t>
  </si>
  <si>
    <t>1386-1204</t>
  </si>
  <si>
    <t>REV FR LING APPL</t>
  </si>
  <si>
    <t>0168-647X</t>
  </si>
  <si>
    <t>FOLIA LINGUIST HIST</t>
  </si>
  <si>
    <t>1585-1923</t>
  </si>
  <si>
    <t>ACROSS LANG CULT</t>
  </si>
  <si>
    <t>0213-2370</t>
  </si>
  <si>
    <t>RILCE-REV FILOL HISP</t>
  </si>
  <si>
    <t>0210-6124</t>
  </si>
  <si>
    <t>ATLANTIS-SPAIN</t>
  </si>
  <si>
    <t>0213-2028</t>
  </si>
  <si>
    <t>REV ESP LINGUIST APL</t>
  </si>
  <si>
    <t>1679-8740</t>
  </si>
  <si>
    <t>CALIDOSCOPIO</t>
  </si>
  <si>
    <t>0718-0934</t>
  </si>
  <si>
    <t>REV SIGNOS</t>
  </si>
  <si>
    <t>0035-3957</t>
  </si>
  <si>
    <t>REV ROUM LINGUIST</t>
  </si>
  <si>
    <t>0862-8432</t>
  </si>
  <si>
    <t>LINGUIST PRAG</t>
  </si>
  <si>
    <t>0924-1884</t>
  </si>
  <si>
    <t>TARGET-NETH</t>
  </si>
  <si>
    <t>1607-3614</t>
  </si>
  <si>
    <t>SO AFR LINGUIST APPL</t>
  </si>
  <si>
    <t>0718-4883</t>
  </si>
  <si>
    <t>RLA-REV LINGUIST TEO</t>
  </si>
  <si>
    <t>0071-1713</t>
  </si>
  <si>
    <t>ESTUD FILOL-VALDIVIA</t>
  </si>
  <si>
    <t>0942-4040</t>
  </si>
  <si>
    <t>DIALECTOL GEOLINGUIS</t>
  </si>
  <si>
    <t>0717-1285</t>
  </si>
  <si>
    <t>ONOMAZEIN</t>
  </si>
  <si>
    <t>1384-6647</t>
  </si>
  <si>
    <t>INTERPRETING</t>
  </si>
  <si>
    <t>1216-8076</t>
  </si>
  <si>
    <t>ACTA LINGUIST HUNGAR</t>
  </si>
  <si>
    <t>0019-7262</t>
  </si>
  <si>
    <t>INDOGER FORSCH</t>
  </si>
  <si>
    <t>1576-4737</t>
  </si>
  <si>
    <t>CIRC LINGUIST APL CO</t>
  </si>
  <si>
    <t>0092-4563</t>
  </si>
  <si>
    <t>SYNTAX SEMANTICS</t>
  </si>
  <si>
    <t>1470-5427</t>
  </si>
  <si>
    <t>J GER LINGUIST</t>
  </si>
  <si>
    <t>0726-8602</t>
  </si>
  <si>
    <t>AUST J LINGUIST</t>
  </si>
  <si>
    <t>0018-2133</t>
  </si>
  <si>
    <t>HISPANIA-J DEV INTER</t>
  </si>
  <si>
    <t>1747-6321</t>
  </si>
  <si>
    <t>GENDER LANG</t>
  </si>
  <si>
    <t>1932-2798</t>
  </si>
  <si>
    <t>TRANSL INTERPRET STU</t>
  </si>
  <si>
    <t>1571-0718</t>
  </si>
  <si>
    <t>SPAN CONTEXT</t>
  </si>
  <si>
    <t>1897-7499</t>
  </si>
  <si>
    <t>POZ STUD CONTEMP LIN</t>
  </si>
  <si>
    <t>0044-1449</t>
  </si>
  <si>
    <t>Z DIALEKTOL LINGUIST</t>
  </si>
  <si>
    <t>1759-7536</t>
  </si>
  <si>
    <t>LANG HIST</t>
  </si>
  <si>
    <t>1566-5852</t>
  </si>
  <si>
    <t>J HIST PRAGMAT</t>
  </si>
  <si>
    <t>0091-3723</t>
  </si>
  <si>
    <t>J CHINESE LINGUIST</t>
  </si>
  <si>
    <t>0008-4506</t>
  </si>
  <si>
    <t>CAN MOD LANG REV</t>
  </si>
  <si>
    <t>0020-7071</t>
  </si>
  <si>
    <t>INT J AM LINGUIST</t>
  </si>
  <si>
    <t>0959-2695</t>
  </si>
  <si>
    <t>J FR LANG STUD</t>
  </si>
  <si>
    <t>0027-7738</t>
  </si>
  <si>
    <t>NAMES</t>
  </si>
  <si>
    <t>0037-7031</t>
  </si>
  <si>
    <t>SLOVO SLOVESNOST</t>
  </si>
  <si>
    <t>0003-1283</t>
  </si>
  <si>
    <t>AM SPEECH</t>
  </si>
  <si>
    <t>0304-2294</t>
  </si>
  <si>
    <t>LING ANTVERP NEW SER</t>
  </si>
  <si>
    <t>0272-2690</t>
  </si>
  <si>
    <t>LANG PROBL LANG PLAN</t>
  </si>
  <si>
    <t>1139-7241</t>
  </si>
  <si>
    <t>IBERICA</t>
  </si>
  <si>
    <t>0167-8507</t>
  </si>
  <si>
    <t>MULTILINGUA</t>
  </si>
  <si>
    <t>0165-4004</t>
  </si>
  <si>
    <t>FOLIA LINGUIST</t>
  </si>
  <si>
    <t>1569-2159</t>
  </si>
  <si>
    <t>J LANG POLIT</t>
  </si>
  <si>
    <t>0388-0001</t>
  </si>
  <si>
    <t>LANG SCI</t>
  </si>
  <si>
    <t>0378-4177</t>
  </si>
  <si>
    <t>STUD LANG</t>
  </si>
  <si>
    <t>0721-9067</t>
  </si>
  <si>
    <t>Z SPRACHWISS</t>
  </si>
  <si>
    <t>1383-4924</t>
  </si>
  <si>
    <t>J COMP GER LINGUIST</t>
  </si>
  <si>
    <t>1022-8195</t>
  </si>
  <si>
    <t>LANG MATTERS</t>
  </si>
  <si>
    <t>0332-5865</t>
  </si>
  <si>
    <t>NORD J LINGUIST</t>
  </si>
  <si>
    <t>1470-8477</t>
  </si>
  <si>
    <t>LANG INTERCULT COMM</t>
  </si>
  <si>
    <t>0883-2919</t>
  </si>
  <si>
    <t>WORLD ENGLISH</t>
  </si>
  <si>
    <t>1478-1700</t>
  </si>
  <si>
    <t>TRANSL STUD</t>
  </si>
  <si>
    <t>0925-8558</t>
  </si>
  <si>
    <t>J EAST ASIAN LINGUIS</t>
  </si>
  <si>
    <t>1697-0381</t>
  </si>
  <si>
    <t>VIAL-VIGO INT J APPL</t>
  </si>
  <si>
    <t>0965-8416</t>
  </si>
  <si>
    <t>LANG AWARE</t>
  </si>
  <si>
    <t>0167-6164</t>
  </si>
  <si>
    <t>J AFR LANG LINGUIST</t>
  </si>
  <si>
    <t>0143-4632</t>
  </si>
  <si>
    <t>J MULTILING MULTICUL</t>
  </si>
  <si>
    <t>0929-998X</t>
  </si>
  <si>
    <t>FUNCT LANG</t>
  </si>
  <si>
    <t>0929-6174</t>
  </si>
  <si>
    <t>J QUANT LINGUIST</t>
  </si>
  <si>
    <t>0920-9034</t>
  </si>
  <si>
    <t>J PIDGIN CREOLE LANG</t>
  </si>
  <si>
    <t>0167-6318</t>
  </si>
  <si>
    <t>LINGUIST REV</t>
  </si>
  <si>
    <t>0921-4771</t>
  </si>
  <si>
    <t>PROBUS</t>
  </si>
  <si>
    <t>1750-399X</t>
  </si>
  <si>
    <t>INTERPRET TRANSL TRA</t>
  </si>
  <si>
    <t>0925-854X</t>
  </si>
  <si>
    <t>NAT LANG SEMANT</t>
  </si>
  <si>
    <t>1606-822X</t>
  </si>
  <si>
    <t>LANG LINGUIST-TAIWAN</t>
  </si>
  <si>
    <t>0929-0907</t>
  </si>
  <si>
    <t>PRAGMAT COGN</t>
  </si>
  <si>
    <t>0165-0157</t>
  </si>
  <si>
    <t>LINGUIST PHILOS</t>
  </si>
  <si>
    <t>1092-6488</t>
  </si>
  <si>
    <t>METAPHOR SYMBOL</t>
  </si>
  <si>
    <t>0167-5133</t>
  </si>
  <si>
    <t>J SEMANT</t>
  </si>
  <si>
    <t>0176-4225</t>
  </si>
  <si>
    <t>DIACHRONICA</t>
  </si>
  <si>
    <t>1384-6655</t>
  </si>
  <si>
    <t>INT J CORPUS LINGUIS</t>
  </si>
  <si>
    <t>1018-2101</t>
  </si>
  <si>
    <t>PRAGMATICS</t>
  </si>
  <si>
    <t>1568-1475</t>
  </si>
  <si>
    <t>GESTURE</t>
  </si>
  <si>
    <t>1360-6743</t>
  </si>
  <si>
    <t>ENGL LANG LINGUIST</t>
  </si>
  <si>
    <t>0090-6905</t>
  </si>
  <si>
    <t>J PSYCHOLINGUIST RES</t>
  </si>
  <si>
    <t>0024-3949</t>
  </si>
  <si>
    <t>LINGUISTICS</t>
  </si>
  <si>
    <t>0172-8865</t>
  </si>
  <si>
    <t>ENGL WORLD-WIDE</t>
  </si>
  <si>
    <t>0378-2166</t>
  </si>
  <si>
    <t>J PRAGMATICS</t>
  </si>
  <si>
    <t>0024-3841</t>
  </si>
  <si>
    <t>LINGUA</t>
  </si>
  <si>
    <t>0075-4242</t>
  </si>
  <si>
    <t>J ENGL LINGUIST</t>
  </si>
  <si>
    <t>0268-1145</t>
  </si>
  <si>
    <t>LIT LINGUIST COMPUT</t>
  </si>
  <si>
    <t>0022-2267</t>
  </si>
  <si>
    <t>J LINGUIST</t>
  </si>
  <si>
    <t>0936-5907</t>
  </si>
  <si>
    <t>COGN LINGUIST</t>
  </si>
  <si>
    <t>1612-295X</t>
  </si>
  <si>
    <t>INTERCULT PRAGMAT</t>
  </si>
  <si>
    <t>0301-4428</t>
  </si>
  <si>
    <t>THEOR LINGUIST</t>
  </si>
  <si>
    <t>0167-806X</t>
  </si>
  <si>
    <t>NAT LANG LINGUIST TH</t>
  </si>
  <si>
    <t>0950-3846</t>
  </si>
  <si>
    <t>INT J LEXICOGR</t>
  </si>
  <si>
    <t>1367-0069</t>
  </si>
  <si>
    <t>INT J BILINGUAL</t>
  </si>
  <si>
    <t>0267-1905</t>
  </si>
  <si>
    <t>ANNU REV APPL LINGUI</t>
  </si>
  <si>
    <t>0954-3945</t>
  </si>
  <si>
    <t>LANG VAR CHANGE</t>
  </si>
  <si>
    <t>1612-5681</t>
  </si>
  <si>
    <t>J POLITENESS RES-LAN</t>
  </si>
  <si>
    <t>1613-7027</t>
  </si>
  <si>
    <t>CORPUS LINGUIST LING</t>
  </si>
  <si>
    <t>1368-0005</t>
  </si>
  <si>
    <t>SYNTAX-UK</t>
  </si>
  <si>
    <t>0047-4045</t>
  </si>
  <si>
    <t>LANG SOC</t>
  </si>
  <si>
    <t>0025-1003</t>
  </si>
  <si>
    <t>J INT PHON ASSOC</t>
  </si>
  <si>
    <t>1048-9223</t>
  </si>
  <si>
    <t>LANG ACQUIS</t>
  </si>
  <si>
    <t>1543-4303</t>
  </si>
  <si>
    <t>LANG ASSESS Q</t>
  </si>
  <si>
    <t>0952-6757</t>
  </si>
  <si>
    <t>PHONOLOGY</t>
  </si>
  <si>
    <t>0265-5322</t>
  </si>
  <si>
    <t>LANG TEST</t>
  </si>
  <si>
    <t>1360-6441</t>
  </si>
  <si>
    <t>J SOCIOLING</t>
  </si>
  <si>
    <t>0026-7902</t>
  </si>
  <si>
    <t>MOD LANG J</t>
  </si>
  <si>
    <t>1060-3743</t>
  </si>
  <si>
    <t>J SECOND LANG WRIT</t>
  </si>
  <si>
    <t>0889-4906</t>
  </si>
  <si>
    <t>ENGL SPECIF PURP</t>
  </si>
  <si>
    <t>0065-4124</t>
  </si>
  <si>
    <t>AFR LINGUIST</t>
  </si>
  <si>
    <t>0161-1461</t>
  </si>
  <si>
    <t>LANG SPEECH HEAR SER</t>
  </si>
  <si>
    <t>0142-7164</t>
  </si>
  <si>
    <t>APPL PSYCHOLINGUIST</t>
  </si>
  <si>
    <t>0095-4470</t>
  </si>
  <si>
    <t>J PHONETICS</t>
  </si>
  <si>
    <t>0305-0009</t>
  </si>
  <si>
    <t>J CHILD LANG</t>
  </si>
  <si>
    <t>0142-6001</t>
  </si>
  <si>
    <t>APPL LINGUIST</t>
  </si>
  <si>
    <t>0024-3892</t>
  </si>
  <si>
    <t>LINGUIST INQ</t>
  </si>
  <si>
    <t>0169-0965</t>
  </si>
  <si>
    <t>LANG COGNITIVE PROC</t>
  </si>
  <si>
    <t>0272-2631</t>
  </si>
  <si>
    <t>EVOL PSYCHOL-US</t>
  </si>
  <si>
    <t>1756-8757</t>
  </si>
  <si>
    <t>TOP COGN SCI</t>
  </si>
  <si>
    <t>1612-4782</t>
  </si>
  <si>
    <t>COGN PROCESS</t>
  </si>
  <si>
    <t>0730-7829</t>
  </si>
  <si>
    <t>MUSIC PERCEPT</t>
  </si>
  <si>
    <t>1554-351X</t>
  </si>
  <si>
    <t>BEHAV RES METHODS</t>
  </si>
  <si>
    <t>1618-3169</t>
  </si>
  <si>
    <t>EXP PSYCHOL</t>
  </si>
  <si>
    <t>1053-8100</t>
  </si>
  <si>
    <t>CONSCIOUS COGN</t>
  </si>
  <si>
    <t>0090-502X</t>
  </si>
  <si>
    <t>MEM COGNITION</t>
  </si>
  <si>
    <t>0747-5632</t>
  </si>
  <si>
    <t>COMPUT HUM BEHAV</t>
  </si>
  <si>
    <t>1040-7413</t>
  </si>
  <si>
    <t>ECOL PSYCHOL</t>
  </si>
  <si>
    <t>0001-6918</t>
  </si>
  <si>
    <t>ACTA PSYCHOL</t>
  </si>
  <si>
    <t>1069-9384</t>
  </si>
  <si>
    <t>PSYCHON B REV</t>
  </si>
  <si>
    <t>0269-9931</t>
  </si>
  <si>
    <t>COGNITION EMOTION</t>
  </si>
  <si>
    <t>0340-0727</t>
  </si>
  <si>
    <t>PSYCHOL RES-PSYCH FO</t>
  </si>
  <si>
    <t>0364-0213</t>
  </si>
  <si>
    <t>COGNITIVE SCI</t>
  </si>
  <si>
    <t>0079-7421</t>
  </si>
  <si>
    <t>PSYCHOL LEARN MOTIV</t>
  </si>
  <si>
    <t>1528-3542</t>
  </si>
  <si>
    <t>EMOTION</t>
  </si>
  <si>
    <t>0010-0277</t>
  </si>
  <si>
    <t>COGNITION</t>
  </si>
  <si>
    <t>0096-3445</t>
  </si>
  <si>
    <t>J EXP PSYCHOL GEN</t>
  </si>
  <si>
    <t>0065-2601</t>
  </si>
  <si>
    <t>ADV EXP SOC PSYCHOL</t>
  </si>
  <si>
    <t>1090-0578</t>
  </si>
  <si>
    <t>NONLIN DYNAM PSYCHOL</t>
  </si>
  <si>
    <t>1614-1881</t>
  </si>
  <si>
    <t>METHODOLOGY-EUR</t>
  </si>
  <si>
    <t>0146-6216</t>
  </si>
  <si>
    <t>APPL PSYCH MEAS</t>
  </si>
  <si>
    <t>1415-4714</t>
  </si>
  <si>
    <t>REV LATINOAM PSICOPA</t>
  </si>
  <si>
    <t>0145-3378</t>
  </si>
  <si>
    <t>J PSYCHOHIST</t>
  </si>
  <si>
    <t>0205-9592</t>
  </si>
  <si>
    <t>PSIKHOL ZH</t>
  </si>
  <si>
    <t>1433-0237</t>
  </si>
  <si>
    <t>J PSYCHOL AFR</t>
  </si>
  <si>
    <t>0270-3149</t>
  </si>
  <si>
    <t>WOMEN THER</t>
  </si>
  <si>
    <t>0009-062X</t>
  </si>
  <si>
    <t>CESK PSYCHOL</t>
  </si>
  <si>
    <t>1901-2276</t>
  </si>
  <si>
    <t>NORD PSYCHOL</t>
  </si>
  <si>
    <t>0033-2852</t>
  </si>
  <si>
    <t>PSYCHOLOGIA</t>
  </si>
  <si>
    <t>0102-7972</t>
  </si>
  <si>
    <t>PSICOL-REFLEX CRIT</t>
  </si>
  <si>
    <t>1300-4433</t>
  </si>
  <si>
    <t>TURK PSIKOL DERG</t>
  </si>
  <si>
    <t>0039-3320</t>
  </si>
  <si>
    <t>STUD PSYCHOL</t>
  </si>
  <si>
    <t>0003-5033</t>
  </si>
  <si>
    <t>ANN PSYCHOL</t>
  </si>
  <si>
    <t>0091-6471</t>
  </si>
  <si>
    <t>J PSYCHOL THEOL</t>
  </si>
  <si>
    <t>0185-6073</t>
  </si>
  <si>
    <t>REV MEX PSICOL</t>
  </si>
  <si>
    <t>0022-1678</t>
  </si>
  <si>
    <t>J HUMANIST PSYCHOL</t>
  </si>
  <si>
    <t>0952-8229</t>
  </si>
  <si>
    <t>PSYCHOLOGIST</t>
  </si>
  <si>
    <t>0048-5705</t>
  </si>
  <si>
    <t>PSIHOLOGIJA</t>
  </si>
  <si>
    <t>0210-9395</t>
  </si>
  <si>
    <t>ESTUD PSICOL-MADRID</t>
  </si>
  <si>
    <t>0033-2941</t>
  </si>
  <si>
    <t>PSYCHOL REP</t>
  </si>
  <si>
    <t>0021-5368</t>
  </si>
  <si>
    <t>JPN PSYCHOL RES</t>
  </si>
  <si>
    <t>0120-0534</t>
  </si>
  <si>
    <t>REV LAT AM PSICOL</t>
  </si>
  <si>
    <t>0933-1719</t>
  </si>
  <si>
    <t>HUMOR</t>
  </si>
  <si>
    <t>0081-2463</t>
  </si>
  <si>
    <t>S AFR J PSYCHOL</t>
  </si>
  <si>
    <t>0033-2984</t>
  </si>
  <si>
    <t>PSYCHOL FR</t>
  </si>
  <si>
    <t>0084-6724</t>
  </si>
  <si>
    <t>ARCH PSYCHOL RELIG</t>
  </si>
  <si>
    <t>1046-1310</t>
  </si>
  <si>
    <t>CURR PSYCHOL</t>
  </si>
  <si>
    <t>1657-9267</t>
  </si>
  <si>
    <t>UNIV PSYCHOL</t>
  </si>
  <si>
    <t>1834-4909</t>
  </si>
  <si>
    <t>J PAC RIM PSYCHOL</t>
  </si>
  <si>
    <t>0264-6838</t>
  </si>
  <si>
    <t>J REPROD INFANT PSYC</t>
  </si>
  <si>
    <t>0020-7594</t>
  </si>
  <si>
    <t>INT J PSYCHOL</t>
  </si>
  <si>
    <t>1421-0185</t>
  </si>
  <si>
    <t>SWISS J PSYCHOL</t>
  </si>
  <si>
    <t>0008-400X</t>
  </si>
  <si>
    <t>CAN J BEHAV SCI</t>
  </si>
  <si>
    <t>0748-1187</t>
  </si>
  <si>
    <t>DEATH STUD</t>
  </si>
  <si>
    <t>0959-3543</t>
  </si>
  <si>
    <t>THEOR PSYCHOL</t>
  </si>
  <si>
    <t>0033-2933</t>
  </si>
  <si>
    <t>PSYCHOL REC</t>
  </si>
  <si>
    <t>0033-3042</t>
  </si>
  <si>
    <t>PSYCHOL RUNDSCH</t>
  </si>
  <si>
    <t>1050-8619</t>
  </si>
  <si>
    <t>INT J PSYCHOL RELIG</t>
  </si>
  <si>
    <t>0091-8369</t>
  </si>
  <si>
    <t>J HOMOSEXUAL</t>
  </si>
  <si>
    <t>0030-2228</t>
  </si>
  <si>
    <t>OMEGA-J DEATH DYING</t>
  </si>
  <si>
    <t>1053-0797</t>
  </si>
  <si>
    <t>DREAMING</t>
  </si>
  <si>
    <t>1016-9040</t>
  </si>
  <si>
    <t>EUR PSYCHOL</t>
  </si>
  <si>
    <t>0022-3980</t>
  </si>
  <si>
    <t>J PSYCHOL</t>
  </si>
  <si>
    <t>1138-7416</t>
  </si>
  <si>
    <t>SPAN J PSYCHOL</t>
  </si>
  <si>
    <t>0899-5605</t>
  </si>
  <si>
    <t>MIL PSYCHOL</t>
  </si>
  <si>
    <t>0959-3535</t>
  </si>
  <si>
    <t>FEM PSYCHOL</t>
  </si>
  <si>
    <t>0739-9863</t>
  </si>
  <si>
    <t>HISPANIC J BEHAV SCI</t>
  </si>
  <si>
    <t>0708-5591</t>
  </si>
  <si>
    <t>CAN PSYCHOL</t>
  </si>
  <si>
    <t>0005-0067</t>
  </si>
  <si>
    <t>AUST PSYCHOL</t>
  </si>
  <si>
    <t>0004-9530</t>
  </si>
  <si>
    <t>AUST J PSYCHOL</t>
  </si>
  <si>
    <t>0095-7984</t>
  </si>
  <si>
    <t>J BLACK PSYCHOL</t>
  </si>
  <si>
    <t>0214-9915</t>
  </si>
  <si>
    <t>PSICOTHEMA</t>
  </si>
  <si>
    <t>2190-8370</t>
  </si>
  <si>
    <t>Z PSYCHOL</t>
  </si>
  <si>
    <t>0002-9556</t>
  </si>
  <si>
    <t>AM J PSYCHOL</t>
  </si>
  <si>
    <t>0090-4392</t>
  </si>
  <si>
    <t>J COMMUNITY PSYCHOL</t>
  </si>
  <si>
    <t>1354-067X</t>
  </si>
  <si>
    <t>CULT PSYCHOL</t>
  </si>
  <si>
    <t>0022-1309</t>
  </si>
  <si>
    <t>J GEN PSYCHOL</t>
  </si>
  <si>
    <t>0033-2879</t>
  </si>
  <si>
    <t>PSYCHOL BELG</t>
  </si>
  <si>
    <t>1743-9760</t>
  </si>
  <si>
    <t>J POSIT PSYCHOL</t>
  </si>
  <si>
    <t>0036-5564</t>
  </si>
  <si>
    <t>SCAND J PSYCHOL</t>
  </si>
  <si>
    <t>1941-1022</t>
  </si>
  <si>
    <t>PSYCHOL RELIG SPIRIT</t>
  </si>
  <si>
    <t>1389-4978</t>
  </si>
  <si>
    <t>J HAPPINESS STUD</t>
  </si>
  <si>
    <t>1050-5350</t>
  </si>
  <si>
    <t>J GAMBL STUD</t>
  </si>
  <si>
    <t>0735-7028</t>
  </si>
  <si>
    <t>PROF PSYCHOL-RES PR</t>
  </si>
  <si>
    <t>0361-6843</t>
  </si>
  <si>
    <t>PSYCHOL WOMEN QUART</t>
  </si>
  <si>
    <t>1930-2975</t>
  </si>
  <si>
    <t>JUDGM DECIS MAK</t>
  </si>
  <si>
    <t>1754-0739</t>
  </si>
  <si>
    <t>EMOT REV</t>
  </si>
  <si>
    <t>0887-0446</t>
  </si>
  <si>
    <t>PSYCHOL HEALTH</t>
  </si>
  <si>
    <t>0091-0562</t>
  </si>
  <si>
    <t>AM J COMMUN PSYCHOL</t>
  </si>
  <si>
    <t>0007-1269</t>
  </si>
  <si>
    <t>BRIT J PSYCHOL</t>
  </si>
  <si>
    <t>0893-164X</t>
  </si>
  <si>
    <t>PSYCHOL ADDICT BEHAV</t>
  </si>
  <si>
    <t>1089-2680</t>
  </si>
  <si>
    <t>REV GEN PSYCHOL</t>
  </si>
  <si>
    <t>0160-2896</t>
  </si>
  <si>
    <t>INTELLIGENCE</t>
  </si>
  <si>
    <t>0883-6612</t>
  </si>
  <si>
    <t>ANN BEHAV MED</t>
  </si>
  <si>
    <t>0963-7214</t>
  </si>
  <si>
    <t>CURR DIR PSYCHOL SCI</t>
  </si>
  <si>
    <t>1082-989X</t>
  </si>
  <si>
    <t>0895-562X</t>
  </si>
  <si>
    <t>J PROD ANAL</t>
  </si>
  <si>
    <t>0921-898X</t>
  </si>
  <si>
    <t>SMALL BUS ECON</t>
  </si>
  <si>
    <t>0022-4359</t>
  </si>
  <si>
    <t>J RETAILING</t>
  </si>
  <si>
    <t>0265-1335</t>
  </si>
  <si>
    <t>INT MARKET REV</t>
  </si>
  <si>
    <t>1540-496X</t>
  </si>
  <si>
    <t>EMERG MARK FINANC TR</t>
  </si>
  <si>
    <t>1932-4391</t>
  </si>
  <si>
    <t>STRATEG ENTREP J</t>
  </si>
  <si>
    <t>0167-4544</t>
  </si>
  <si>
    <t>J BUS ETHICS</t>
  </si>
  <si>
    <t>0002-7766</t>
  </si>
  <si>
    <t>AM BUS LAW J</t>
  </si>
  <si>
    <t>1570-7156</t>
  </si>
  <si>
    <t>QME-QUANT MARK ECON</t>
  </si>
  <si>
    <t>0742-6046</t>
  </si>
  <si>
    <t>PSYCHOL MARKET</t>
  </si>
  <si>
    <t>0960-6491</t>
  </si>
  <si>
    <t>IND CORP CHANGE</t>
  </si>
  <si>
    <t>0898-5626</t>
  </si>
  <si>
    <t>ENTREP REGION DEV</t>
  </si>
  <si>
    <t>1472-4782</t>
  </si>
  <si>
    <t>ASIAN BUS MANAG</t>
  </si>
  <si>
    <t>0743-9156</t>
  </si>
  <si>
    <t>J PUBLIC POLICY MARK</t>
  </si>
  <si>
    <t>0964-8410</t>
  </si>
  <si>
    <t>CORP GOV-OXFORD</t>
  </si>
  <si>
    <t>1532-9194</t>
  </si>
  <si>
    <t>MIT SLOAN MANAGE REV</t>
  </si>
  <si>
    <t>0007-6813</t>
  </si>
  <si>
    <t>BUS HORIZONS</t>
  </si>
  <si>
    <t>0266-2426</t>
  </si>
  <si>
    <t>INT SMALL BUS J</t>
  </si>
  <si>
    <t>0148-2963</t>
  </si>
  <si>
    <t>J BUS RES</t>
  </si>
  <si>
    <t>0017-8012</t>
  </si>
  <si>
    <t>HARVARD BUS REV</t>
  </si>
  <si>
    <t>1389-5753</t>
  </si>
  <si>
    <t>ELECTRON COMMER RES</t>
  </si>
  <si>
    <t>0033-6807</t>
  </si>
  <si>
    <t>R&amp;D MANAGE</t>
  </si>
  <si>
    <t>0008-1256</t>
  </si>
  <si>
    <t>CALIF MANAGE REV</t>
  </si>
  <si>
    <t>1359-8546</t>
  </si>
  <si>
    <t>SUPPLY CHAIN MANAG</t>
  </si>
  <si>
    <t>1535-3958</t>
  </si>
  <si>
    <t>CORP SOC RESP ENV MA</t>
  </si>
  <si>
    <t>0889-3268</t>
  </si>
  <si>
    <t>J BUS PSYCHOL</t>
  </si>
  <si>
    <t>1476-1270</t>
  </si>
  <si>
    <t>STRATEG ORGAN</t>
  </si>
  <si>
    <t>0167-8116</t>
  </si>
  <si>
    <t>INT J RES MARK</t>
  </si>
  <si>
    <t>0021-8499</t>
  </si>
  <si>
    <t>J ADVERTISING RES</t>
  </si>
  <si>
    <t>0969-5931</t>
  </si>
  <si>
    <t>INT BUS REV</t>
  </si>
  <si>
    <t>1611-1699</t>
  </si>
  <si>
    <t>J BUS ECON MANAG</t>
  </si>
  <si>
    <t>0019-8501</t>
  </si>
  <si>
    <t>IND MARKET MANAG</t>
  </si>
  <si>
    <t>0007-6503</t>
  </si>
  <si>
    <t>BUS SOC</t>
  </si>
  <si>
    <t>0095-0696</t>
  </si>
  <si>
    <t>J ENVIRON ECON MANAG</t>
  </si>
  <si>
    <t>1045-3172</t>
  </si>
  <si>
    <t>BRIT J MANAGE</t>
  </si>
  <si>
    <t>1069-031X</t>
  </si>
  <si>
    <t>J INT MARKETING</t>
  </si>
  <si>
    <t>0040-1625</t>
  </si>
  <si>
    <t>TECHNOL FORECAST SOC</t>
  </si>
  <si>
    <t>1052-150X</t>
  </si>
  <si>
    <t>BUS ETHICS Q</t>
  </si>
  <si>
    <t>0732-2399</t>
  </si>
  <si>
    <t>MARKET SCI</t>
  </si>
  <si>
    <t>1042-2587</t>
  </si>
  <si>
    <t>ENTREP THEORY PRACT</t>
  </si>
  <si>
    <t>0022-2437</t>
  </si>
  <si>
    <t>J MARKETING RES</t>
  </si>
  <si>
    <t>0265-0487</t>
  </si>
  <si>
    <t>INT J ADVERT</t>
  </si>
  <si>
    <t>0092-0703</t>
  </si>
  <si>
    <t>J ACAD MARKET SCI</t>
  </si>
  <si>
    <t>1090-9516</t>
  </si>
  <si>
    <t>J WORLD BUS</t>
  </si>
  <si>
    <t>0894-4865</t>
  </si>
  <si>
    <t>FAM BUS REV</t>
  </si>
  <si>
    <t>1094-6705</t>
  </si>
  <si>
    <t>J SERV RES-US</t>
  </si>
  <si>
    <t>0883-9026</t>
  </si>
  <si>
    <t>J BUS VENTURING</t>
  </si>
  <si>
    <t>0047-2506</t>
  </si>
  <si>
    <t>J INT BUS STUD</t>
  </si>
  <si>
    <t>1558-9080</t>
  </si>
  <si>
    <t>ACAD MANAGE PERSPECT</t>
  </si>
  <si>
    <t>0964-4733</t>
  </si>
  <si>
    <t>BUS STRATEG ENVIRON</t>
  </si>
  <si>
    <t>1460-8545</t>
  </si>
  <si>
    <t>INT J MANAG REV</t>
  </si>
  <si>
    <t>0143-2095</t>
  </si>
  <si>
    <t>STRATEGIC MANAGE J</t>
  </si>
  <si>
    <t>0022-2429</t>
  </si>
  <si>
    <t>J MARKETING</t>
  </si>
  <si>
    <t>0093-5301</t>
  </si>
  <si>
    <t>J CONSUM RES</t>
  </si>
  <si>
    <t>0894-3796</t>
  </si>
  <si>
    <t>J ORGAN BEHAV</t>
  </si>
  <si>
    <t>0024-6301</t>
  </si>
  <si>
    <t>LONG RANGE PLANN</t>
  </si>
  <si>
    <t>0025-1747</t>
  </si>
  <si>
    <t>MANAGE DECIS</t>
  </si>
  <si>
    <t>0022-2380</t>
  </si>
  <si>
    <t>J MANAGE STUD</t>
  </si>
  <si>
    <t>0001-8392</t>
  </si>
  <si>
    <t>ADMIN SCI QUART</t>
  </si>
  <si>
    <t>1554-7191</t>
  </si>
  <si>
    <t>INT ENTREP MANAG J</t>
  </si>
  <si>
    <t>0001-4273</t>
  </si>
  <si>
    <t>ACAD MANAGE J</t>
  </si>
  <si>
    <t>0149-2063</t>
  </si>
  <si>
    <t>J MANAGE</t>
  </si>
  <si>
    <t>0363-7425</t>
  </si>
  <si>
    <t>ACAD MANAGE REV</t>
  </si>
  <si>
    <t>0313-5934</t>
  </si>
  <si>
    <t>JASSA</t>
  </si>
  <si>
    <t>1753-9579</t>
  </si>
  <si>
    <t>J RISK MODEL VALIDAT</t>
  </si>
  <si>
    <t>0210-2412</t>
  </si>
  <si>
    <t>REV ESP FINANC CONTA</t>
  </si>
  <si>
    <t>1180-0518</t>
  </si>
  <si>
    <t>INT INSOLV REV</t>
  </si>
  <si>
    <t>1465-1211</t>
  </si>
  <si>
    <t>J RISK</t>
  </si>
  <si>
    <t>1380-6645</t>
  </si>
  <si>
    <t>REV DERIV RES</t>
  </si>
  <si>
    <t>1029-3523</t>
  </si>
  <si>
    <t>INVEST ANAL J</t>
  </si>
  <si>
    <t>1744-6740</t>
  </si>
  <si>
    <t>J OPER RISK</t>
  </si>
  <si>
    <t>1608-1625</t>
  </si>
  <si>
    <t>ASIA-PAC J ACCOUNT E</t>
  </si>
  <si>
    <t>0015-2218</t>
  </si>
  <si>
    <t>FINANZARCHIV</t>
  </si>
  <si>
    <t>0015-6914</t>
  </si>
  <si>
    <t>FORBES</t>
  </si>
  <si>
    <t>1351-847X</t>
  </si>
  <si>
    <t>EUR J FINANC</t>
  </si>
  <si>
    <t>1300-610X</t>
  </si>
  <si>
    <t>IKTISAT ISLET FINANS</t>
  </si>
  <si>
    <t>1544-6123</t>
  </si>
  <si>
    <t>FINANC RES LETT</t>
  </si>
  <si>
    <t>0143-5671</t>
  </si>
  <si>
    <t>FISC STUD</t>
  </si>
  <si>
    <t>1542-7560</t>
  </si>
  <si>
    <t>J BEHAV FINANC</t>
  </si>
  <si>
    <t>0954-1314</t>
  </si>
  <si>
    <t>J INT FIN MANAG ACC</t>
  </si>
  <si>
    <t>0015-1920</t>
  </si>
  <si>
    <t>FINANC UVER</t>
  </si>
  <si>
    <t>1018-5895</t>
  </si>
  <si>
    <t>GENEVA PAP R I-ISS P</t>
  </si>
  <si>
    <t>1074-1240</t>
  </si>
  <si>
    <t>J DERIV</t>
  </si>
  <si>
    <t>2041-9945</t>
  </si>
  <si>
    <t>ASIA-PAC J FINANC ST</t>
  </si>
  <si>
    <t>1474-7472</t>
  </si>
  <si>
    <t>J PENSION ECON FINAN</t>
  </si>
  <si>
    <t>0095-4918</t>
  </si>
  <si>
    <t>J PORTFOLIO MANAGE</t>
  </si>
  <si>
    <t>0001-4788</t>
  </si>
  <si>
    <t>ACCOUNT BUS RES</t>
  </si>
  <si>
    <t>0927-538X</t>
  </si>
  <si>
    <t>PAC-BASIN FINANC J</t>
  </si>
  <si>
    <t>1389-6563</t>
  </si>
  <si>
    <t>INT J HEALTH CARE FI</t>
  </si>
  <si>
    <t>1367-0271</t>
  </si>
  <si>
    <t>INT FINANC</t>
  </si>
  <si>
    <t>0895-5638</t>
  </si>
  <si>
    <t>J REAL ESTATE FINANC</t>
  </si>
  <si>
    <t>0014-9187</t>
  </si>
  <si>
    <t>FED RESERVE BANK ST</t>
  </si>
  <si>
    <t>0963-8180</t>
  </si>
  <si>
    <t>EUR ACCOUNT REV</t>
  </si>
  <si>
    <t>1941-1367</t>
  </si>
  <si>
    <t>ANNU REV FINANC ECON</t>
  </si>
  <si>
    <t>0028-0283</t>
  </si>
  <si>
    <t>NATL TAX J</t>
  </si>
  <si>
    <t>1554-964X</t>
  </si>
  <si>
    <t>GENEVA RISK INS REV</t>
  </si>
  <si>
    <t>1354-7798</t>
  </si>
  <si>
    <t>EUR FINANC MANAG</t>
  </si>
  <si>
    <t>0278-4254</t>
  </si>
  <si>
    <t>J ACCOUNT PUBLIC POL</t>
  </si>
  <si>
    <t>0270-7314</t>
  </si>
  <si>
    <t>J FUTURES MARKETS</t>
  </si>
  <si>
    <t>1076-9307</t>
  </si>
  <si>
    <t>INT J FINANC ECON</t>
  </si>
  <si>
    <t>1062-9408</t>
  </si>
  <si>
    <t>N AM J ECON FINANC</t>
  </si>
  <si>
    <t>1035-6908</t>
  </si>
  <si>
    <t>AUST ACCOUNT REV</t>
  </si>
  <si>
    <t>0951-3574</t>
  </si>
  <si>
    <t>ACCOUNT AUDIT ACCOUN</t>
  </si>
  <si>
    <t>0001-3072</t>
  </si>
  <si>
    <t>ABACUS</t>
  </si>
  <si>
    <t>1059-0560</t>
  </si>
  <si>
    <t>INT REV ECON FINANC</t>
  </si>
  <si>
    <t>0261-5606</t>
  </si>
  <si>
    <t>J INT MONEY FINANC</t>
  </si>
  <si>
    <t>0378-5920</t>
  </si>
  <si>
    <t>WORLD ECON</t>
  </si>
  <si>
    <t>0810-5391</t>
  </si>
  <si>
    <t>ACCOUNT FINANC</t>
  </si>
  <si>
    <t>1815-4654</t>
  </si>
  <si>
    <t>INT J CENT BANK</t>
  </si>
  <si>
    <t>0896-5803</t>
  </si>
  <si>
    <t>J REAL ESTATE RES</t>
  </si>
  <si>
    <t>0927-5398</t>
  </si>
  <si>
    <t>J EMPIR FINANC</t>
  </si>
  <si>
    <t>0015-198X</t>
  </si>
  <si>
    <t>FINANC ANAL J</t>
  </si>
  <si>
    <t>1479-8409</t>
  </si>
  <si>
    <t>J FINANC ECONOMET</t>
  </si>
  <si>
    <t>0306-686X</t>
  </si>
  <si>
    <t>J BUS FINAN ACCOUNT</t>
  </si>
  <si>
    <t>0278-0380</t>
  </si>
  <si>
    <t>AUDITING-J PRACT TH</t>
  </si>
  <si>
    <t>1080-8620</t>
  </si>
  <si>
    <t>REAL ESTATE ECON</t>
  </si>
  <si>
    <t>0929-1199</t>
  </si>
  <si>
    <t>J CORP FINANC</t>
  </si>
  <si>
    <t>1386-4181</t>
  </si>
  <si>
    <t>J FINANC MARK</t>
  </si>
  <si>
    <t>0022-2879</t>
  </si>
  <si>
    <t>J MONEY CREDIT BANK</t>
  </si>
  <si>
    <t>1566-0141</t>
  </si>
  <si>
    <t>EMERG MARK REV</t>
  </si>
  <si>
    <t>0920-8550</t>
  </si>
  <si>
    <t>J FINANC SERV RES</t>
  </si>
  <si>
    <t>0022-1821</t>
  </si>
  <si>
    <t>J IND ECON</t>
  </si>
  <si>
    <t>0022-4367</t>
  </si>
  <si>
    <t>J RISK INSUR</t>
  </si>
  <si>
    <t>0378-4266</t>
  </si>
  <si>
    <t>J BANK FINANC</t>
  </si>
  <si>
    <t>0888-7993</t>
  </si>
  <si>
    <t>ACCOUNT HORIZ</t>
  </si>
  <si>
    <t>0258-6770</t>
  </si>
  <si>
    <t>WORLD BANK ECON REV</t>
  </si>
  <si>
    <t>0046-3892</t>
  </si>
  <si>
    <t>FINANC MANAGE</t>
  </si>
  <si>
    <t>1380-6653</t>
  </si>
  <si>
    <t>REV ACCOUNT STUD</t>
  </si>
  <si>
    <t>1044-5005</t>
  </si>
  <si>
    <t>MANAGE ACCOUNT RES</t>
  </si>
  <si>
    <t>1572-3097</t>
  </si>
  <si>
    <t>REV FINANC</t>
  </si>
  <si>
    <t>1572-3089</t>
  </si>
  <si>
    <t>J FINANC STABIL</t>
  </si>
  <si>
    <t>0823-9150</t>
  </si>
  <si>
    <t>CONTEMP ACCOUNT RES</t>
  </si>
  <si>
    <t>0022-1090</t>
  </si>
  <si>
    <t>J FINANC QUANT ANAL</t>
  </si>
  <si>
    <t>0304-3932</t>
  </si>
  <si>
    <t>J MONETARY ECON</t>
  </si>
  <si>
    <t>0895-5646</t>
  </si>
  <si>
    <t>J RISK UNCERTAINTY</t>
  </si>
  <si>
    <t>0361-3682</t>
  </si>
  <si>
    <t>ACCOUNT ORG SOC</t>
  </si>
  <si>
    <t>0021-8456</t>
  </si>
  <si>
    <t>J ACCOUNT RES</t>
  </si>
  <si>
    <t>1042-9573</t>
  </si>
  <si>
    <t>J FINANC INTERMED</t>
  </si>
  <si>
    <t>1020-7635</t>
  </si>
  <si>
    <t>IMF STAFF PAPERS</t>
  </si>
  <si>
    <t>0001-4826</t>
  </si>
  <si>
    <t>ACCOUNT REV</t>
  </si>
  <si>
    <t>2041-4161</t>
  </si>
  <si>
    <t>IMF ECON REV</t>
  </si>
  <si>
    <t>0893-9454</t>
  </si>
  <si>
    <t>REV FINANC STUD</t>
  </si>
  <si>
    <t>0304-405X</t>
  </si>
  <si>
    <t>J FINANC ECON</t>
  </si>
  <si>
    <t>0165-4101</t>
  </si>
  <si>
    <t>J ACCOUNT ECON</t>
  </si>
  <si>
    <t>0022-1082</t>
  </si>
  <si>
    <t>J FINANC</t>
  </si>
  <si>
    <t>1134-1629</t>
  </si>
  <si>
    <t>ESTUD MENSAJE PERIOD</t>
  </si>
  <si>
    <t>0256-0054</t>
  </si>
  <si>
    <t>ECQUID NOVI-AFR JOUR</t>
  </si>
  <si>
    <t>2040-199X</t>
  </si>
  <si>
    <t>J AFR MEDIA STUD</t>
  </si>
  <si>
    <t>0214-0039</t>
  </si>
  <si>
    <t>COMUN SOC-NAVARRA</t>
  </si>
  <si>
    <t>1030-4312</t>
  </si>
  <si>
    <t>CONTINUUM-J MEDIA CU</t>
  </si>
  <si>
    <t>1384-6930</t>
  </si>
  <si>
    <t>TIJDSCHR COMMUNWET</t>
  </si>
  <si>
    <t>0890-0523</t>
  </si>
  <si>
    <t>J MASS MEDIA ETHICS</t>
  </si>
  <si>
    <t>1318-3222</t>
  </si>
  <si>
    <t>JAVNOST-PUBLIC</t>
  </si>
  <si>
    <t>0129-2986</t>
  </si>
  <si>
    <t>ASIAN J COMMUN</t>
  </si>
  <si>
    <t>1329-878X</t>
  </si>
  <si>
    <t>MEDIA INT AUST</t>
  </si>
  <si>
    <t>0899-7764</t>
  </si>
  <si>
    <t>J MEDIA ECON</t>
  </si>
  <si>
    <t>1479-1420</t>
  </si>
  <si>
    <t>COMMUN CRIT-CULT STU</t>
  </si>
  <si>
    <t>1527-4764</t>
  </si>
  <si>
    <t>TELEV NEW MEDIA</t>
  </si>
  <si>
    <t>0341-2059</t>
  </si>
  <si>
    <t>COMMUNICATIONS-GER</t>
  </si>
  <si>
    <t>1387-6740</t>
  </si>
  <si>
    <t>NARRAT INQ</t>
  </si>
  <si>
    <t>1470-3572</t>
  </si>
  <si>
    <t>VISUAL COMMUN-US</t>
  </si>
  <si>
    <t>1134-3478</t>
  </si>
  <si>
    <t>COMUNICAR</t>
  </si>
  <si>
    <t>1077-6990</t>
  </si>
  <si>
    <t>J MASS COMMUN Q</t>
  </si>
  <si>
    <t>1754-4750</t>
  </si>
  <si>
    <t>CHIN J COMMUN</t>
  </si>
  <si>
    <t>0033-5630</t>
  </si>
  <si>
    <t>Q J SPEECH</t>
  </si>
  <si>
    <t>1529-5036</t>
  </si>
  <si>
    <t>CRIT STUD MEDIA COMM</t>
  </si>
  <si>
    <t>1860-7330</t>
  </si>
  <si>
    <t>TEXT TALK</t>
  </si>
  <si>
    <t>1044-4068</t>
  </si>
  <si>
    <t>INT J CONFL MANAGE</t>
  </si>
  <si>
    <t>0267-3231</t>
  </si>
  <si>
    <t>EUR J COMMUN</t>
  </si>
  <si>
    <t>0277-3945</t>
  </si>
  <si>
    <t>RHETOR SOC Q</t>
  </si>
  <si>
    <t>0361-1434</t>
  </si>
  <si>
    <t>IEEE T PROF COMMUN</t>
  </si>
  <si>
    <t>0883-8151</t>
  </si>
  <si>
    <t>J BROADCAST ELECTRON</t>
  </si>
  <si>
    <t>1932-8036</t>
  </si>
  <si>
    <t>INT J COMMUN-US</t>
  </si>
  <si>
    <t>1752-4032</t>
  </si>
  <si>
    <t>ENVIRON COMMUN</t>
  </si>
  <si>
    <t>1355-6509</t>
  </si>
  <si>
    <t>TRANSLATOR</t>
  </si>
  <si>
    <t>0090-9882</t>
  </si>
  <si>
    <t>J APPL COMMUN RES</t>
  </si>
  <si>
    <t>1369-118X</t>
  </si>
  <si>
    <t>INFORM COMMUN SOC</t>
  </si>
  <si>
    <t>1555-4120</t>
  </si>
  <si>
    <t>GAMES CULT</t>
  </si>
  <si>
    <t>0920-427X</t>
  </si>
  <si>
    <t>ARGUMENTATION</t>
  </si>
  <si>
    <t>0049-3155</t>
  </si>
  <si>
    <t>TECH COMMUN-STC</t>
  </si>
  <si>
    <t>0363-7751</t>
  </si>
  <si>
    <t>COMMUN MONOGR</t>
  </si>
  <si>
    <t>1750-4813</t>
  </si>
  <si>
    <t>DISCOURSE COMMUN</t>
  </si>
  <si>
    <t>1461-670X</t>
  </si>
  <si>
    <t>JOURNALISM STUD</t>
  </si>
  <si>
    <t>1062-726X</t>
  </si>
  <si>
    <t>J PUBLIC RELAT RES</t>
  </si>
  <si>
    <t>1461-4456</t>
  </si>
  <si>
    <t>DISCOURSE STUD</t>
  </si>
  <si>
    <t>1520-5436</t>
  </si>
  <si>
    <t>MASS COMMUN SOC</t>
  </si>
  <si>
    <t>0271-5309</t>
  </si>
  <si>
    <t>LANG COMMUN</t>
  </si>
  <si>
    <t>1350-4126</t>
  </si>
  <si>
    <t>PERS RELATIONSHIP</t>
  </si>
  <si>
    <t>0741-0883</t>
  </si>
  <si>
    <t>WRIT COMMUN</t>
  </si>
  <si>
    <t>0163-4437</t>
  </si>
  <si>
    <t>MEDIA CULT SOC</t>
  </si>
  <si>
    <t>0954-2892</t>
  </si>
  <si>
    <t>INT J PUBLIC OPIN R</t>
  </si>
  <si>
    <t>0265-4075</t>
  </si>
  <si>
    <t>J SOC PERS RELAT</t>
  </si>
  <si>
    <t>1050-3293</t>
  </si>
  <si>
    <t>COMMUN THEOR</t>
  </si>
  <si>
    <t>1041-0236</t>
  </si>
  <si>
    <t>HEALTH COMMUN</t>
  </si>
  <si>
    <t>1521-3269</t>
  </si>
  <si>
    <t>MEDIA PSYCHOL</t>
  </si>
  <si>
    <t>0893-3189</t>
  </si>
  <si>
    <t>MANAGE COMMUN Q</t>
  </si>
  <si>
    <t>1940-1612</t>
  </si>
  <si>
    <t>INT J PRESS/POLIT</t>
  </si>
  <si>
    <t>0957-9265</t>
  </si>
  <si>
    <t>DISCOURSE SOC</t>
  </si>
  <si>
    <t>1075-5470</t>
  </si>
  <si>
    <t>SCI COMMUN</t>
  </si>
  <si>
    <t>0261-927X</t>
  </si>
  <si>
    <t>J LANG SOC PSYCHOL</t>
  </si>
  <si>
    <t>0033-362X</t>
  </si>
  <si>
    <t>PUBLIC OPIN QUART</t>
  </si>
  <si>
    <t>0963-6625</t>
  </si>
  <si>
    <t>PUBLIC UNDERST SCI</t>
  </si>
  <si>
    <t>1083-6101</t>
  </si>
  <si>
    <t>J COMPUT-MEDIAT COMM</t>
  </si>
  <si>
    <t>1461-4448</t>
  </si>
  <si>
    <t>NEW MEDIA SOC</t>
  </si>
  <si>
    <t>1572-0373</t>
  </si>
  <si>
    <t>INTERACT STUD</t>
  </si>
  <si>
    <t>0021-9916</t>
  </si>
  <si>
    <t>J COMMUN</t>
  </si>
  <si>
    <t>0093-6502</t>
  </si>
  <si>
    <t>COMMUN RES</t>
  </si>
  <si>
    <t>1081-0730</t>
  </si>
  <si>
    <t>J HEALTH COMMUN</t>
  </si>
  <si>
    <t>0360-3989</t>
  </si>
  <si>
    <t>HUM COMMUN RES</t>
  </si>
  <si>
    <t>0835-1813</t>
  </si>
  <si>
    <t>RES LANG SOC INTERAC</t>
  </si>
  <si>
    <t>1058-4609</t>
  </si>
  <si>
    <t>POLIT COMMUN</t>
  </si>
  <si>
    <t>0378-7931</t>
  </si>
  <si>
    <t>DEVIANCE SOC</t>
  </si>
  <si>
    <t>1756-0616</t>
  </si>
  <si>
    <t>INT J LAW CRIME JUST</t>
  </si>
  <si>
    <t>1205-8629</t>
  </si>
  <si>
    <t>CRIT CRIMINOL-NETH</t>
  </si>
  <si>
    <t>0026-9301</t>
  </si>
  <si>
    <t>MONATS KRIMINOL</t>
  </si>
  <si>
    <t>1522-8932</t>
  </si>
  <si>
    <t>J FORENSIC PSYCHOL P</t>
  </si>
  <si>
    <t>1748-8885</t>
  </si>
  <si>
    <t>INT J SPEECH LANG LA</t>
  </si>
  <si>
    <t>0925-4994</t>
  </si>
  <si>
    <t>CRIME LAW SOCIAL CH</t>
  </si>
  <si>
    <t>0034-690X</t>
  </si>
  <si>
    <t>REV KRIMINALISTIKO K</t>
  </si>
  <si>
    <t>0955-1662</t>
  </si>
  <si>
    <t>SECUR J</t>
  </si>
  <si>
    <t>1707-7753</t>
  </si>
  <si>
    <t>CAN J CRIMINOL CRIM</t>
  </si>
  <si>
    <t>1321-8719</t>
  </si>
  <si>
    <t>PSYCHIAT PSYCHOL LAW</t>
  </si>
  <si>
    <t>1741-6590</t>
  </si>
  <si>
    <t>CRIME MEDIA CULT</t>
  </si>
  <si>
    <t>1043-9463</t>
  </si>
  <si>
    <t>POLIC SOC</t>
  </si>
  <si>
    <t>0964-6639</t>
  </si>
  <si>
    <t>SOC LEGAL STUD</t>
  </si>
  <si>
    <t>1355-2600</t>
  </si>
  <si>
    <t>J SEX AGGRESS</t>
  </si>
  <si>
    <t>1363-951X</t>
  </si>
  <si>
    <t>POLICING</t>
  </si>
  <si>
    <t>1098-6111</t>
  </si>
  <si>
    <t>POLICE Q</t>
  </si>
  <si>
    <t>0928-1371</t>
  </si>
  <si>
    <t>EUR J CRIM POLICY RE</t>
  </si>
  <si>
    <t>1748-8958</t>
  </si>
  <si>
    <t>CRIMINOL CRIM JUSTIC</t>
  </si>
  <si>
    <t>1557-0851</t>
  </si>
  <si>
    <t>FEM CRIMINOL</t>
  </si>
  <si>
    <t>0004-8658</t>
  </si>
  <si>
    <t>AUST NZ J CRIMINOL</t>
  </si>
  <si>
    <t>1544-4759</t>
  </si>
  <si>
    <t>J INVEST PSYCHOL OFF</t>
  </si>
  <si>
    <t>1478-9949</t>
  </si>
  <si>
    <t>J FORENSIC PSYCHI PS</t>
  </si>
  <si>
    <t>1538-6473</t>
  </si>
  <si>
    <t>CRIMINOL PUBLIC POL</t>
  </si>
  <si>
    <t>0886-6708</t>
  </si>
  <si>
    <t>VIOLENCE VICTIMS</t>
  </si>
  <si>
    <t>1462-4745</t>
  </si>
  <si>
    <t>PUNISHM SOC</t>
  </si>
  <si>
    <t>1477-3708</t>
  </si>
  <si>
    <t>EUR J CRIMINOL</t>
  </si>
  <si>
    <t>1088-7679</t>
  </si>
  <si>
    <t>HOMICIDE STUD</t>
  </si>
  <si>
    <t>0306-624X</t>
  </si>
  <si>
    <t>INT J OFFENDER THER</t>
  </si>
  <si>
    <t>0047-2352</t>
  </si>
  <si>
    <t>J CRIM JUST</t>
  </si>
  <si>
    <t>1541-2040</t>
  </si>
  <si>
    <t>YOUTH VIOLENCE JUV J</t>
  </si>
  <si>
    <t>1068-316X</t>
  </si>
  <si>
    <t>PSYCHOL CRIME LAW</t>
  </si>
  <si>
    <t>0886-2605</t>
  </si>
  <si>
    <t>J INTERPERS VIOLENCE</t>
  </si>
  <si>
    <t>0032-8855</t>
  </si>
  <si>
    <t>PRISON J</t>
  </si>
  <si>
    <t>0091-4169</t>
  </si>
  <si>
    <t>J CRIM LAW CRIM</t>
  </si>
  <si>
    <t>0011-1287</t>
  </si>
  <si>
    <t>CRIME DELINQUENCY</t>
  </si>
  <si>
    <t>1573-3750</t>
  </si>
  <si>
    <t>J EXP CRIMINOL</t>
  </si>
  <si>
    <t>0007-0955</t>
  </si>
  <si>
    <t>BRIT J CRIMINOL</t>
  </si>
  <si>
    <t>1362-4806</t>
  </si>
  <si>
    <t>THEOR CRIMINOL</t>
  </si>
  <si>
    <t>0748-4518</t>
  </si>
  <si>
    <t>J QUANT CRIMINOL</t>
  </si>
  <si>
    <t>1355-3259</t>
  </si>
  <si>
    <t>LEGAL CRIMINOL PSYCH</t>
  </si>
  <si>
    <t>0741-8825</t>
  </si>
  <si>
    <t>JUSTICE Q</t>
  </si>
  <si>
    <t>2152-0828</t>
  </si>
  <si>
    <t>PSYCHOL VIOLENCE</t>
  </si>
  <si>
    <t>0093-8548</t>
  </si>
  <si>
    <t>CRIM JUSTICE BEHAV</t>
  </si>
  <si>
    <t>0957-9664</t>
  </si>
  <si>
    <t>CRIM BEHAV MENT HEAL</t>
  </si>
  <si>
    <t>1359-1789</t>
  </si>
  <si>
    <t>AGGRESS VIOLENT BEH</t>
  </si>
  <si>
    <t>0022-4278</t>
  </si>
  <si>
    <t>J RES CRIME DELINQ</t>
  </si>
  <si>
    <t>1524-8380</t>
  </si>
  <si>
    <t>TRAUMA VIOLENCE ABUS</t>
  </si>
  <si>
    <t>1079-0632</t>
  </si>
  <si>
    <t>SEX ABUSE-J RES TR</t>
  </si>
  <si>
    <t>0011-1384</t>
  </si>
  <si>
    <t>CRIMINOLOGY</t>
  </si>
  <si>
    <t>0192-3234</t>
  </si>
  <si>
    <t>CRIME JUSTICE</t>
  </si>
  <si>
    <t>0957-1558</t>
  </si>
  <si>
    <t>FR CULT STUD</t>
  </si>
  <si>
    <t>1206-0143</t>
  </si>
  <si>
    <t>TOPIA</t>
  </si>
  <si>
    <t>1470-4129</t>
  </si>
  <si>
    <t>J VIS CULT</t>
  </si>
  <si>
    <t>1382-5577</t>
  </si>
  <si>
    <t>EUR J ENGL STUD</t>
  </si>
  <si>
    <t>0022-3840</t>
  </si>
  <si>
    <t>J POP CULT</t>
  </si>
  <si>
    <t>1369-6815</t>
  </si>
  <si>
    <t>J AFR CULT STUD</t>
  </si>
  <si>
    <t>1520-9857</t>
  </si>
  <si>
    <t>MOD CHIN LIT CULT</t>
  </si>
  <si>
    <t>1356-9325</t>
  </si>
  <si>
    <t>J LAT AM CULT STUD</t>
  </si>
  <si>
    <t>0256-0046</t>
  </si>
  <si>
    <t>CRIT ARTS</t>
  </si>
  <si>
    <t>0190-3659</t>
  </si>
  <si>
    <t>BOUNDARY TWO</t>
  </si>
  <si>
    <t>1369-801X</t>
  </si>
  <si>
    <t>INTERVENTIONS-UK</t>
  </si>
  <si>
    <t>2040-5960</t>
  </si>
  <si>
    <t>POSTMEDIEVAL</t>
  </si>
  <si>
    <t>1353-4645</t>
  </si>
  <si>
    <t>PARALLAX</t>
  </si>
  <si>
    <t>0882-4371</t>
  </si>
  <si>
    <t>CULT CRIT</t>
  </si>
  <si>
    <t>1070-289X</t>
  </si>
  <si>
    <t>IDENTITIES-GLOB STUD</t>
  </si>
  <si>
    <t>1463-6204</t>
  </si>
  <si>
    <t>J SPAN CULT STUD</t>
  </si>
  <si>
    <t>1206-3312</t>
  </si>
  <si>
    <t>SPACE CULT</t>
  </si>
  <si>
    <t>1040-7391</t>
  </si>
  <si>
    <t>DIFFERENCES</t>
  </si>
  <si>
    <t>0734-6018</t>
  </si>
  <si>
    <t>REPRESENTATIONS</t>
  </si>
  <si>
    <t>0038-2876</t>
  </si>
  <si>
    <t>S ATL Q</t>
  </si>
  <si>
    <t>1367-8779</t>
  </si>
  <si>
    <t>INT J CULTURAL STUD</t>
  </si>
  <si>
    <t>1367-5494</t>
  </si>
  <si>
    <t>EUR J CULT STUD</t>
  </si>
  <si>
    <t>1028-6632</t>
  </si>
  <si>
    <t>INT J CULT POLICY</t>
  </si>
  <si>
    <t>0950-5431</t>
  </si>
  <si>
    <t>SCI CULT-UK</t>
  </si>
  <si>
    <t>1750-6980</t>
  </si>
  <si>
    <t>MEM STUD</t>
  </si>
  <si>
    <t>0093-1896</t>
  </si>
  <si>
    <t>CRIT INQUIRY</t>
  </si>
  <si>
    <t>0263-2764</t>
  </si>
  <si>
    <t>THEOR CULT SOC</t>
  </si>
  <si>
    <t>1469-5405</t>
  </si>
  <si>
    <t>J CONSUM CULT</t>
  </si>
  <si>
    <t>0380-1489</t>
  </si>
  <si>
    <t>CAN STUD POPUL</t>
  </si>
  <si>
    <t>0117-1968</t>
  </si>
  <si>
    <t>ASIAN PAC MIGR J</t>
  </si>
  <si>
    <t>0951-6328</t>
  </si>
  <si>
    <t>J REFUG STUD</t>
  </si>
  <si>
    <t>1388-364X</t>
  </si>
  <si>
    <t>EUR J MIGR LAW</t>
  </si>
  <si>
    <t>1744-1730</t>
  </si>
  <si>
    <t>ASIAN POPUL STUD</t>
  </si>
  <si>
    <t>0167-5923</t>
  </si>
  <si>
    <t>POPUL RES POLICY REV</t>
  </si>
  <si>
    <t>1944-0391</t>
  </si>
  <si>
    <t>INT PERSPECT SEX R H</t>
  </si>
  <si>
    <t>0020-7985</t>
  </si>
  <si>
    <t>INT MIGR</t>
  </si>
  <si>
    <t>0021-9320</t>
  </si>
  <si>
    <t>J BIOSOC SCI</t>
  </si>
  <si>
    <t>1435-9871</t>
  </si>
  <si>
    <t>DEMOGR RES</t>
  </si>
  <si>
    <t>0032-4728</t>
  </si>
  <si>
    <t>POP STUD-J DEMOG</t>
  </si>
  <si>
    <t>1369-183X</t>
  </si>
  <si>
    <t>J ETHN MIGR STUD</t>
  </si>
  <si>
    <t>0933-1433</t>
  </si>
  <si>
    <t>J POPUL ECON</t>
  </si>
  <si>
    <t>0197-9183</t>
  </si>
  <si>
    <t>INT MIGR REV</t>
  </si>
  <si>
    <t>0168-6577</t>
  </si>
  <si>
    <t>EUR J POPUL</t>
  </si>
  <si>
    <t>1948-5565</t>
  </si>
  <si>
    <t>BIODEMOGR SOC BIOL</t>
  </si>
  <si>
    <t>1538-6341</t>
  </si>
  <si>
    <t>PERSPECT SEX REPRO H</t>
  </si>
  <si>
    <t>1544-8444</t>
  </si>
  <si>
    <t>POPUL SPACE PLACE</t>
  </si>
  <si>
    <t>0039-3665</t>
  </si>
  <si>
    <t>STUD FAMILY PLANN</t>
  </si>
  <si>
    <t>0098-7921</t>
  </si>
  <si>
    <t>POPUL DEV REV</t>
  </si>
  <si>
    <t>0070-3370</t>
  </si>
  <si>
    <t>DEMOGRAPHY</t>
  </si>
  <si>
    <t>0199-0039</t>
  </si>
  <si>
    <t>POPUL ENVIRON</t>
  </si>
  <si>
    <t>0717-3830</t>
  </si>
  <si>
    <t>ECON CHIL</t>
  </si>
  <si>
    <t>1233-5835</t>
  </si>
  <si>
    <t>ARGUM OECON</t>
  </si>
  <si>
    <t>1229-828X</t>
  </si>
  <si>
    <t>J KOREA TRADE</t>
  </si>
  <si>
    <t>1665-2045</t>
  </si>
  <si>
    <t>ECON MEX</t>
  </si>
  <si>
    <t>0018-280X</t>
  </si>
  <si>
    <t>HITOTSUB J ECON</t>
  </si>
  <si>
    <t>0373-2630</t>
  </si>
  <si>
    <t>REV ECON POLIT</t>
  </si>
  <si>
    <t>0338-0599</t>
  </si>
  <si>
    <t>REV ETUD COMP EST-O</t>
  </si>
  <si>
    <t>0185-1667</t>
  </si>
  <si>
    <t>INVEST ECON-MEX</t>
  </si>
  <si>
    <t>1392-2785</t>
  </si>
  <si>
    <t>INZ EKON</t>
  </si>
  <si>
    <t>0044-3751</t>
  </si>
  <si>
    <t>Z WIRTSCHAFTSGEOGR</t>
  </si>
  <si>
    <t>0770-4518</t>
  </si>
  <si>
    <t>RECH ECON LOUVAIN</t>
  </si>
  <si>
    <t>2222-3436</t>
  </si>
  <si>
    <t>S AFR J ECON MANAG S</t>
  </si>
  <si>
    <t>1122-8792</t>
  </si>
  <si>
    <t>HIST ECON IDEAS</t>
  </si>
  <si>
    <t>1035-3046</t>
  </si>
  <si>
    <t>ECON LABOUR RELAT RE</t>
  </si>
  <si>
    <t>1352-4739</t>
  </si>
  <si>
    <t>JPN ECON REV</t>
  </si>
  <si>
    <t>1406-099X</t>
  </si>
  <si>
    <t>BALT J ECON</t>
  </si>
  <si>
    <t>0217-5908</t>
  </si>
  <si>
    <t>SINGAP ECON REV</t>
  </si>
  <si>
    <t>0254-3737</t>
  </si>
  <si>
    <t>KOREAN ECON REV</t>
  </si>
  <si>
    <t>0718-5286</t>
  </si>
  <si>
    <t>ESTUD ECONOMIA</t>
  </si>
  <si>
    <t>1133-455X</t>
  </si>
  <si>
    <t>REV ECON APL-SPAIN</t>
  </si>
  <si>
    <t>1354-7860</t>
  </si>
  <si>
    <t>J ASIA PAC ECON</t>
  </si>
  <si>
    <t>1226-508X</t>
  </si>
  <si>
    <t>GLOBAL ECON REV</t>
  </si>
  <si>
    <t>0004-900X</t>
  </si>
  <si>
    <t>AUST ECON PAP</t>
  </si>
  <si>
    <t>0041-3011</t>
  </si>
  <si>
    <t>TRIMEST ECON</t>
  </si>
  <si>
    <t>0013-3035</t>
  </si>
  <si>
    <t>EKON CAS</t>
  </si>
  <si>
    <t>0012-8775</t>
  </si>
  <si>
    <t>EASTERN EUR ECON</t>
  </si>
  <si>
    <t>1351-3958</t>
  </si>
  <si>
    <t>ASIAN ECON J</t>
  </si>
  <si>
    <t>1011-6702</t>
  </si>
  <si>
    <t>J WORLD TRADE</t>
  </si>
  <si>
    <t>1617-982X</t>
  </si>
  <si>
    <t>PORT ECON J</t>
  </si>
  <si>
    <t>0022-0485</t>
  </si>
  <si>
    <t>J ECON EDUC</t>
  </si>
  <si>
    <t>0018-2702</t>
  </si>
  <si>
    <t>HIST POLIT ECON</t>
  </si>
  <si>
    <t>0967-2567</t>
  </si>
  <si>
    <t>EUR J HIST ECON THOU</t>
  </si>
  <si>
    <t>1576-0162</t>
  </si>
  <si>
    <t>REV ECON MUND</t>
  </si>
  <si>
    <t>0963-8199</t>
  </si>
  <si>
    <t>J INT TRADE ECON DEV</t>
  </si>
  <si>
    <t>0160-3477</t>
  </si>
  <si>
    <t>J POST KEYNESIAN EC</t>
  </si>
  <si>
    <t>1935-1690</t>
  </si>
  <si>
    <t>BE J MACROECON</t>
  </si>
  <si>
    <t>1434-4742</t>
  </si>
  <si>
    <t>REV ECON DES</t>
  </si>
  <si>
    <t>0340-8744</t>
  </si>
  <si>
    <t>EMPIRICA</t>
  </si>
  <si>
    <t>0817-8038</t>
  </si>
  <si>
    <t>PAC ECON BULL</t>
  </si>
  <si>
    <t>0251-2920</t>
  </si>
  <si>
    <t>CEPAL REV</t>
  </si>
  <si>
    <t>1086-1653</t>
  </si>
  <si>
    <t>INDEP REV</t>
  </si>
  <si>
    <t>1331-677X</t>
  </si>
  <si>
    <t>EKON ISTRAZ</t>
  </si>
  <si>
    <t>0001-6373</t>
  </si>
  <si>
    <t>ACTA OECON</t>
  </si>
  <si>
    <t>1742-7355</t>
  </si>
  <si>
    <t>INT J ECON THEORY</t>
  </si>
  <si>
    <t>1529-7373</t>
  </si>
  <si>
    <t>ANN ECON FINANC</t>
  </si>
  <si>
    <t>0026-1386</t>
  </si>
  <si>
    <t>METROECONOMICA</t>
  </si>
  <si>
    <t>1832-8105</t>
  </si>
  <si>
    <t>ASIAN ECON POLICY R</t>
  </si>
  <si>
    <t>0307-3378</t>
  </si>
  <si>
    <t>B ECON RES</t>
  </si>
  <si>
    <t>0929-1261</t>
  </si>
  <si>
    <t>EUR J LAW ECON</t>
  </si>
  <si>
    <t>1350-4851</t>
  </si>
  <si>
    <t>APPL ECON LETT</t>
  </si>
  <si>
    <t>0004-9018</t>
  </si>
  <si>
    <t>AUST ECON REV</t>
  </si>
  <si>
    <t>0038-2280</t>
  </si>
  <si>
    <t>S AFR J ECON</t>
  </si>
  <si>
    <t>1120-2890</t>
  </si>
  <si>
    <t>ECON POLIT-ITALY</t>
  </si>
  <si>
    <t>1869-4187</t>
  </si>
  <si>
    <t>SERIES-J SPAN ECON</t>
  </si>
  <si>
    <t>0818-9935</t>
  </si>
  <si>
    <t>ASIAN-PAC ECON LIT</t>
  </si>
  <si>
    <t>0013-0249</t>
  </si>
  <si>
    <t>ECON REC</t>
  </si>
  <si>
    <t>0210-1173</t>
  </si>
  <si>
    <t>HACIENDA PUBLICA ESP</t>
  </si>
  <si>
    <t>0021-4027</t>
  </si>
  <si>
    <t>JAHRB NATL STAT</t>
  </si>
  <si>
    <t>0004-8992</t>
  </si>
  <si>
    <t>AUST ECON HIST REV</t>
  </si>
  <si>
    <t>0036-9292</t>
  </si>
  <si>
    <t>SCOT J POLIT ECON</t>
  </si>
  <si>
    <t>0021-3624</t>
  </si>
  <si>
    <t>J ECON ISSUES</t>
  </si>
  <si>
    <t>0002-9246</t>
  </si>
  <si>
    <t>AM J ECON SOCIOL</t>
  </si>
  <si>
    <t>0391-8440</t>
  </si>
  <si>
    <t>INT J TRANSP ECON</t>
  </si>
  <si>
    <t>1582-6163</t>
  </si>
  <si>
    <t>ROM J ECON FORECAST</t>
  </si>
  <si>
    <t>1452-595X</t>
  </si>
  <si>
    <t>PANOECONOMICUS</t>
  </si>
  <si>
    <t>0923-7992</t>
  </si>
  <si>
    <t>OPEN ECON REV</t>
  </si>
  <si>
    <t>0012-9984</t>
  </si>
  <si>
    <t>ECON SOC REV</t>
  </si>
  <si>
    <t>0156-5826</t>
  </si>
  <si>
    <t>J AUST POLIT ECON</t>
  </si>
  <si>
    <t>0922-1425</t>
  </si>
  <si>
    <t>JPN WORLD ECON</t>
  </si>
  <si>
    <t>1932-8575</t>
  </si>
  <si>
    <t>J HUM CAPITAL</t>
  </si>
  <si>
    <t>1935-1704</t>
  </si>
  <si>
    <t>BE J THEOR ECON</t>
  </si>
  <si>
    <t>1365-1005</t>
  </si>
  <si>
    <t>MACROECON DYN</t>
  </si>
  <si>
    <t>0012-1533</t>
  </si>
  <si>
    <t>DEV ECON</t>
  </si>
  <si>
    <t>0003-6846</t>
  </si>
  <si>
    <t>APPL ECON</t>
  </si>
  <si>
    <t>0932-4569</t>
  </si>
  <si>
    <t>J INST THEOR ECON</t>
  </si>
  <si>
    <t>0486-6134</t>
  </si>
  <si>
    <t>REV RADICAL POL ECON</t>
  </si>
  <si>
    <t>1463-6786</t>
  </si>
  <si>
    <t>MANCH SCH</t>
  </si>
  <si>
    <t>1474-7456</t>
  </si>
  <si>
    <t>WORLD TRADE REV</t>
  </si>
  <si>
    <t>1514-0326</t>
  </si>
  <si>
    <t>J APPL ECON</t>
  </si>
  <si>
    <t>1671-2234</t>
  </si>
  <si>
    <t>CHINA WORLD ECON</t>
  </si>
  <si>
    <t>0927-5940</t>
  </si>
  <si>
    <t>INT TAX PUBLIC FINAN</t>
  </si>
  <si>
    <t>0038-4038</t>
  </si>
  <si>
    <t>SOUTH ECON J</t>
  </si>
  <si>
    <t>0176-1714</t>
  </si>
  <si>
    <t>SOC CHOICE WELFARE</t>
  </si>
  <si>
    <t>1864-6042</t>
  </si>
  <si>
    <t>ECONOMICS-KIEL</t>
  </si>
  <si>
    <t>1463-1377</t>
  </si>
  <si>
    <t>POST-COMMUNIST ECON</t>
  </si>
  <si>
    <t>1097-3923</t>
  </si>
  <si>
    <t>J PUBLIC ECON THEORY</t>
  </si>
  <si>
    <t>0165-1765</t>
  </si>
  <si>
    <t>ECON LETT</t>
  </si>
  <si>
    <t>1081-1826</t>
  </si>
  <si>
    <t>STUD NONLINEAR DYN E</t>
  </si>
  <si>
    <t>1748-7870</t>
  </si>
  <si>
    <t>J ECON POLICY REFORM</t>
  </si>
  <si>
    <t>0931-8658</t>
  </si>
  <si>
    <t>J ECON</t>
  </si>
  <si>
    <t>1860-711X</t>
  </si>
  <si>
    <t>J ECON INTERACT COOR</t>
  </si>
  <si>
    <t>1535-3516</t>
  </si>
  <si>
    <t>ASIAN ECON PAP</t>
  </si>
  <si>
    <t>0212-6109</t>
  </si>
  <si>
    <t>REV HIST ECON</t>
  </si>
  <si>
    <t>1363-6669</t>
  </si>
  <si>
    <t>REV DEV ECON</t>
  </si>
  <si>
    <t>1744-1374</t>
  </si>
  <si>
    <t>J I ECON</t>
  </si>
  <si>
    <t>1024-2694</t>
  </si>
  <si>
    <t>DEFENCE PEACE ECON</t>
  </si>
  <si>
    <t>1935-1682</t>
  </si>
  <si>
    <t>BE J ECON ANAL POLI</t>
  </si>
  <si>
    <t>0264-9993</t>
  </si>
  <si>
    <t>ECON MODEL</t>
  </si>
  <si>
    <t>1210-0455</t>
  </si>
  <si>
    <t>PRAGUE ECON PAP</t>
  </si>
  <si>
    <t>1610-241X</t>
  </si>
  <si>
    <t>CESIFO ECON STUD</t>
  </si>
  <si>
    <t>0266-2671</t>
  </si>
  <si>
    <t>ECON PHILOS</t>
  </si>
  <si>
    <t>0963-8024</t>
  </si>
  <si>
    <t>J AFR ECON</t>
  </si>
  <si>
    <t>0020-7780</t>
  </si>
  <si>
    <t>INT LABOUR REV</t>
  </si>
  <si>
    <t>0954-1985</t>
  </si>
  <si>
    <t>ECON POLIT-OXFORD</t>
  </si>
  <si>
    <t>1435-6104</t>
  </si>
  <si>
    <t>ECON GOV</t>
  </si>
  <si>
    <t>0164-0704</t>
  </si>
  <si>
    <t>J MACROECON</t>
  </si>
  <si>
    <t>0144-8188</t>
  </si>
  <si>
    <t>INT REV LAW ECON</t>
  </si>
  <si>
    <t>0034-6586</t>
  </si>
  <si>
    <t>REV INCOME WEALTH</t>
  </si>
  <si>
    <t>0377-7332</t>
  </si>
  <si>
    <t>EMPIR ECON</t>
  </si>
  <si>
    <t>0891-2424</t>
  </si>
  <si>
    <t>ECON DEV Q</t>
  </si>
  <si>
    <t>1212-3609</t>
  </si>
  <si>
    <t>E M EKON MANAG</t>
  </si>
  <si>
    <t>0008-4085</t>
  </si>
  <si>
    <t>CAN J ECON</t>
  </si>
  <si>
    <t>0347-0520</t>
  </si>
  <si>
    <t>SCAND J ECON</t>
  </si>
  <si>
    <t>0147-5967</t>
  </si>
  <si>
    <t>J COMP ECON</t>
  </si>
  <si>
    <t>1074-3529</t>
  </si>
  <si>
    <t>CONTEMP ECON POLICY</t>
  </si>
  <si>
    <t>0014-4983</t>
  </si>
  <si>
    <t>EXPLOR ECON HIST</t>
  </si>
  <si>
    <t>0965-7576</t>
  </si>
  <si>
    <t>REV INT ECON</t>
  </si>
  <si>
    <t>1569-5239</t>
  </si>
  <si>
    <t>REV ECON HOUSEHOLD</t>
  </si>
  <si>
    <t>0032-3233</t>
  </si>
  <si>
    <t>POLIT EKON</t>
  </si>
  <si>
    <t>1361-374X</t>
  </si>
  <si>
    <t>PAC ECON REV</t>
  </si>
  <si>
    <t>1051-1377</t>
  </si>
  <si>
    <t>J HOUS ECON</t>
  </si>
  <si>
    <t>0936-9937</t>
  </si>
  <si>
    <t>J EVOL ECON</t>
  </si>
  <si>
    <t>1465-6485</t>
  </si>
  <si>
    <t>GER ECON REV</t>
  </si>
  <si>
    <t>0161-8938</t>
  </si>
  <si>
    <t>J POLICY MODEL</t>
  </si>
  <si>
    <t>1527-0025</t>
  </si>
  <si>
    <t>J SPORT ECON</t>
  </si>
  <si>
    <t>0040-747X</t>
  </si>
  <si>
    <t>PSYCHOL METHODS</t>
  </si>
  <si>
    <t>0956-7976</t>
  </si>
  <si>
    <t>PSYCHOL SCI</t>
  </si>
  <si>
    <t>0003-066X</t>
  </si>
  <si>
    <t>AM PSYCHOL</t>
  </si>
  <si>
    <t>1745-6916</t>
  </si>
  <si>
    <t>PERSPECT PSYCHOL SCI</t>
  </si>
  <si>
    <t>1047-840X</t>
  </si>
  <si>
    <t>PSYCHOL INQ</t>
  </si>
  <si>
    <t>0101-4838</t>
  </si>
  <si>
    <t>TEMPO PSICANAL</t>
  </si>
  <si>
    <t>0035-6492</t>
  </si>
  <si>
    <t>RIV PSICOANAL</t>
  </si>
  <si>
    <t>0735-1690</t>
  </si>
  <si>
    <t>PSYCHOANAL INQ</t>
  </si>
  <si>
    <t>0033-2828</t>
  </si>
  <si>
    <t>PSYCHOANAL QUART</t>
  </si>
  <si>
    <t>0178-7667</t>
  </si>
  <si>
    <t>FORUM PSYCHOANAL</t>
  </si>
  <si>
    <t>0033-2623</t>
  </si>
  <si>
    <t>PSYCHE-Z PSYCHOANAL</t>
  </si>
  <si>
    <t>1048-1885</t>
  </si>
  <si>
    <t>PSYCHOANAL DIALOGUES</t>
  </si>
  <si>
    <t>0020-7578</t>
  </si>
  <si>
    <t>INT J PSYCHOANAL</t>
  </si>
  <si>
    <t>1618-7849</t>
  </si>
  <si>
    <t>GRUPPENDYNAMIK ORGAN</t>
  </si>
  <si>
    <t>0992-986X</t>
  </si>
  <si>
    <t>REV INT PSYCHOL SOC</t>
  </si>
  <si>
    <t>1553-4510</t>
  </si>
  <si>
    <t>SOC INFLUENCE</t>
  </si>
  <si>
    <t>0301-2212</t>
  </si>
  <si>
    <t>SOC BEHAV PERSONAL</t>
  </si>
  <si>
    <t>0213-4748</t>
  </si>
  <si>
    <t>REV PSICOL SOC</t>
  </si>
  <si>
    <t>0023-2653</t>
  </si>
  <si>
    <t>KOLNER Z SOZIOL SOZ</t>
  </si>
  <si>
    <t>0163-9625</t>
  </si>
  <si>
    <t>DEVIANT BEHAV</t>
  </si>
  <si>
    <t>1367-2223</t>
  </si>
  <si>
    <t>ASIAN J SOC PSYCHOL</t>
  </si>
  <si>
    <t>0146-7875</t>
  </si>
  <si>
    <t>NEBR SYM MOTIV</t>
  </si>
  <si>
    <t>1532-5024</t>
  </si>
  <si>
    <t>J LOSS TRAUMA</t>
  </si>
  <si>
    <t>0197-3533</t>
  </si>
  <si>
    <t>BASIC APPL SOC PSYCH</t>
  </si>
  <si>
    <t>0021-8308</t>
  </si>
  <si>
    <t>J THEOR SOC BEHAV</t>
  </si>
  <si>
    <t>1052-9284</t>
  </si>
  <si>
    <t>J COMMUNITY APPL SOC</t>
  </si>
  <si>
    <t>0022-4545</t>
  </si>
  <si>
    <t>J SOC PSYCHOL</t>
  </si>
  <si>
    <t>0885-7466</t>
  </si>
  <si>
    <t>SOC JUSTICE RES</t>
  </si>
  <si>
    <t>0021-9029</t>
  </si>
  <si>
    <t>J APPL SOC PSYCHOL</t>
  </si>
  <si>
    <t>0147-1767</t>
  </si>
  <si>
    <t>INT J INTERCULT REL</t>
  </si>
  <si>
    <t>0734-7332</t>
  </si>
  <si>
    <t>J PSYCHOSOC ONCOL</t>
  </si>
  <si>
    <t>1089-2699</t>
  </si>
  <si>
    <t>GROUP DYN-THEOR RES</t>
  </si>
  <si>
    <t>1614-0001</t>
  </si>
  <si>
    <t>J INDIVID DIFFER</t>
  </si>
  <si>
    <t>0278-016X</t>
  </si>
  <si>
    <t>SOC COGNITION</t>
  </si>
  <si>
    <t>0191-5886</t>
  </si>
  <si>
    <t>J NONVERBAL BEHAV</t>
  </si>
  <si>
    <t>1529-8868</t>
  </si>
  <si>
    <t>SELF IDENTITY</t>
  </si>
  <si>
    <t>1368-4302</t>
  </si>
  <si>
    <t>GROUP PROCESS INTERG</t>
  </si>
  <si>
    <t>0022-0221</t>
  </si>
  <si>
    <t>J CROSS CULT PSYCHOL</t>
  </si>
  <si>
    <t>1529-7489</t>
  </si>
  <si>
    <t>ANAL SOC ISS PUB POL</t>
  </si>
  <si>
    <t>0046-2772</t>
  </si>
  <si>
    <t>EUR J SOC PSYCHOL</t>
  </si>
  <si>
    <t>1524-9220</t>
  </si>
  <si>
    <t>PSYCHOL MEN MASCULIN</t>
  </si>
  <si>
    <t>0191-8869</t>
  </si>
  <si>
    <t>PERS INDIV DIFFER</t>
  </si>
  <si>
    <t>0144-6665</t>
  </si>
  <si>
    <t>BRIT J SOC PSYCHOL</t>
  </si>
  <si>
    <t>2152-2715</t>
  </si>
  <si>
    <t>CYBERPSYCH BEH SOC N</t>
  </si>
  <si>
    <t>1864-9335</t>
  </si>
  <si>
    <t>SOC PSYCHOL-GERMANY</t>
  </si>
  <si>
    <t>0092-6566</t>
  </si>
  <si>
    <t>J RES PERS</t>
  </si>
  <si>
    <t>1046-3283</t>
  </si>
  <si>
    <t>EUR REV SOC PSYCHOL</t>
  </si>
  <si>
    <t>0022-1031</t>
  </si>
  <si>
    <t>J EXP SOC PSYCHOL</t>
  </si>
  <si>
    <t>0146-1672</t>
  </si>
  <si>
    <t>PERS SOC PSYCHOL B</t>
  </si>
  <si>
    <t>0890-2070</t>
  </si>
  <si>
    <t>EUR J PERSONALITY</t>
  </si>
  <si>
    <t>0190-2725</t>
  </si>
  <si>
    <t>SOC PSYCHOL QUART</t>
  </si>
  <si>
    <t>0022-3506</t>
  </si>
  <si>
    <t>J PERS</t>
  </si>
  <si>
    <t>0022-1465</t>
  </si>
  <si>
    <t>J HEALTH SOC BEHAV</t>
  </si>
  <si>
    <t>0022-3514</t>
  </si>
  <si>
    <t>J PERS SOC PSYCHOL</t>
  </si>
  <si>
    <t>1088-8683</t>
  </si>
  <si>
    <t>PERS SOC PSYCHOL REV</t>
  </si>
  <si>
    <t>1300-1795</t>
  </si>
  <si>
    <t>AMME IDARESI DERG</t>
  </si>
  <si>
    <t>1405-1079</t>
  </si>
  <si>
    <t>GEST POLIT PUBLICA</t>
  </si>
  <si>
    <t>1786-3341</t>
  </si>
  <si>
    <t>CIV SZLE</t>
  </si>
  <si>
    <t>0008-4840</t>
  </si>
  <si>
    <t>CAN PUBLIC ADMIN</t>
  </si>
  <si>
    <t>1842-2845</t>
  </si>
  <si>
    <t>TRANSYLV REV ADM SCI</t>
  </si>
  <si>
    <t>2194-6361</t>
  </si>
  <si>
    <t>J HOMEL SECUR EMERG</t>
  </si>
  <si>
    <t>0144-2872</t>
  </si>
  <si>
    <t>POLICY STUD-UK</t>
  </si>
  <si>
    <t>0095-3997</t>
  </si>
  <si>
    <t>ADMIN SOC</t>
  </si>
  <si>
    <t>1387-6988</t>
  </si>
  <si>
    <t>J COMP POLICY ANAL</t>
  </si>
  <si>
    <t>1530-9576</t>
  </si>
  <si>
    <t>PUBLIC PERFORM MANAG</t>
  </si>
  <si>
    <t>0313-6647</t>
  </si>
  <si>
    <t>AUST J PUBL ADMIN</t>
  </si>
  <si>
    <t>0020-8523</t>
  </si>
  <si>
    <t>INT REV ADM SCI</t>
  </si>
  <si>
    <t>0364-3107</t>
  </si>
  <si>
    <t>ADMIN SOC WORK</t>
  </si>
  <si>
    <t>0317-0861</t>
  </si>
  <si>
    <t>CAN PUBLIC POL</t>
  </si>
  <si>
    <t>0954-0962</t>
  </si>
  <si>
    <t>PUBLIC MONEY MANAGE</t>
  </si>
  <si>
    <t>0275-0740</t>
  </si>
  <si>
    <t>AM REV PUBLIC ADM</t>
  </si>
  <si>
    <t>0734-371X</t>
  </si>
  <si>
    <t>REV PUBLIC PERS ADM</t>
  </si>
  <si>
    <t>0033-3352</t>
  </si>
  <si>
    <t>PUBLIC ADMIN REV</t>
  </si>
  <si>
    <t>0047-2794</t>
  </si>
  <si>
    <t>J SOC POLICY</t>
  </si>
  <si>
    <t>1350-1763</t>
  </si>
  <si>
    <t>J EUR PUBLIC POLICY</t>
  </si>
  <si>
    <t>1096-7494</t>
  </si>
  <si>
    <t>INT PUBLIC MANAG J</t>
  </si>
  <si>
    <t>0958-9287</t>
  </si>
  <si>
    <t>J EUR SOC POLICY</t>
  </si>
  <si>
    <t>1053-1858</t>
  </si>
  <si>
    <t>J PUBL ADM RES THEOR</t>
  </si>
  <si>
    <t>0351-0026</t>
  </si>
  <si>
    <t>ZDRAV VARST</t>
  </si>
  <si>
    <t>1851-8265</t>
  </si>
  <si>
    <t>SALUD COLECT</t>
  </si>
  <si>
    <t>0104-1290</t>
  </si>
  <si>
    <t>SAUDE SOC</t>
  </si>
  <si>
    <t>1937-1918</t>
  </si>
  <si>
    <t>SOC WORK PUBLIC HLTH</t>
  </si>
  <si>
    <t>1413-8123</t>
  </si>
  <si>
    <t>CIENC SAUDE COLETIVA</t>
  </si>
  <si>
    <t>1051-9815</t>
  </si>
  <si>
    <t>WORK</t>
  </si>
  <si>
    <t>0273-9615</t>
  </si>
  <si>
    <t>CHILD HEALTH CARE</t>
  </si>
  <si>
    <t>1748-2623</t>
  </si>
  <si>
    <t>INT J QUAL STUD HEAL</t>
  </si>
  <si>
    <t>1020-4989</t>
  </si>
  <si>
    <t>REV PANAM SALUD PUBL</t>
  </si>
  <si>
    <t>1937-5867</t>
  </si>
  <si>
    <t>HERD-HEALTH ENV RES</t>
  </si>
  <si>
    <t>0739-9332</t>
  </si>
  <si>
    <t>HEALTH CARE WOMEN IN</t>
  </si>
  <si>
    <t>1135-5727</t>
  </si>
  <si>
    <t>REV ESP SALUD PUBLIC</t>
  </si>
  <si>
    <t>0941-3790</t>
  </si>
  <si>
    <t>GESUNDHEITSWESEN</t>
  </si>
  <si>
    <t>1757-9759</t>
  </si>
  <si>
    <t>GLOB HEALTH PROMOT</t>
  </si>
  <si>
    <t>0022-4197</t>
  </si>
  <si>
    <t>J RELIG HEALTH</t>
  </si>
  <si>
    <t>1745-7300</t>
  </si>
  <si>
    <t>INT J INJ CONTROL SA</t>
  </si>
  <si>
    <t>1877-5756</t>
  </si>
  <si>
    <t>SEX REPROD HEALTHC</t>
  </si>
  <si>
    <t>1036-1073</t>
  </si>
  <si>
    <t>HEALTH PROMOT J AUST</t>
  </si>
  <si>
    <t>0958-1596</t>
  </si>
  <si>
    <t>CRIT PUBLIC HEALTH</t>
  </si>
  <si>
    <t>1557-9883</t>
  </si>
  <si>
    <t>AM J MENS HEALTH</t>
  </si>
  <si>
    <t>0036-3634</t>
  </si>
  <si>
    <t>SALUD PUBLICA MEXICO</t>
  </si>
  <si>
    <t>1757-9139</t>
  </si>
  <si>
    <t>PERSPECT PUBLIC HEAL</t>
  </si>
  <si>
    <t>1557-1912</t>
  </si>
  <si>
    <t>J IMMIGR MINOR HEALT</t>
  </si>
  <si>
    <t>0363-0242</t>
  </si>
  <si>
    <t>WOMEN HEALTH</t>
  </si>
  <si>
    <t>1369-8575</t>
  </si>
  <si>
    <t>HEALTH RISK SOC</t>
  </si>
  <si>
    <t>1363-4593</t>
  </si>
  <si>
    <t>HEALTH-LONDON</t>
  </si>
  <si>
    <t>1945-7359</t>
  </si>
  <si>
    <t>AM J HEALTH BEHAV</t>
  </si>
  <si>
    <t>0966-0410</t>
  </si>
  <si>
    <t>HEALTH SOC CARE COMM</t>
  </si>
  <si>
    <t>0968-8080</t>
  </si>
  <si>
    <t>REPROD HEALTH MATTER</t>
  </si>
  <si>
    <t>0008-4263</t>
  </si>
  <si>
    <t>CAN J PUBLIC HEALTH</t>
  </si>
  <si>
    <t>1078-4659</t>
  </si>
  <si>
    <t>J PUBLIC HEALTH MAN</t>
  </si>
  <si>
    <t>0278-095X</t>
  </si>
  <si>
    <t>J PRIM PREV</t>
  </si>
  <si>
    <t>1744-1692</t>
  </si>
  <si>
    <t>GLOB PUBLIC HEALTH</t>
  </si>
  <si>
    <t>1049-3867</t>
  </si>
  <si>
    <t>WOMEN HEALTH ISS</t>
  </si>
  <si>
    <t>1090-1981</t>
  </si>
  <si>
    <t>HEALTH EDUC BEHAV</t>
  </si>
  <si>
    <t>0141-9889</t>
  </si>
  <si>
    <t>SOCIOL HEALTH ILL</t>
  </si>
  <si>
    <t>0890-1171</t>
  </si>
  <si>
    <t>AM J HEALTH PROMOT</t>
  </si>
  <si>
    <t>1475-9276</t>
  </si>
  <si>
    <t>INT J EQUITY HEALTH</t>
  </si>
  <si>
    <t>1543-3080</t>
  </si>
  <si>
    <t>J PHYS ACT HEALTH</t>
  </si>
  <si>
    <t>1092-7875</t>
  </si>
  <si>
    <t>MATERN CHILD HLTH J</t>
  </si>
  <si>
    <t>1476-072X</t>
  </si>
  <si>
    <t>INT J HEALTH GEOGR</t>
  </si>
  <si>
    <t>1389-4986</t>
  </si>
  <si>
    <t>PREV SCI</t>
  </si>
  <si>
    <t>1478-7954</t>
  </si>
  <si>
    <t>POPUL HEALTH METR</t>
  </si>
  <si>
    <t>1090-7165</t>
  </si>
  <si>
    <t>AIDS BEHAV</t>
  </si>
  <si>
    <t>0022-4154</t>
  </si>
  <si>
    <t>J REHABIL</t>
  </si>
  <si>
    <t>0022-2917</t>
  </si>
  <si>
    <t>J MUSIC THER</t>
  </si>
  <si>
    <t>0145-482X</t>
  </si>
  <si>
    <t>J VISUAL IMPAIR BLIN</t>
  </si>
  <si>
    <t>1040-0435</t>
  </si>
  <si>
    <t>ASSIST TECHNOL</t>
  </si>
  <si>
    <t>1539-4492</t>
  </si>
  <si>
    <t>OTJR-OCCUP PART HEAL</t>
  </si>
  <si>
    <t>0968-7599</t>
  </si>
  <si>
    <t>DISABIL SOC</t>
  </si>
  <si>
    <t>0803-9828</t>
  </si>
  <si>
    <t>NORD J MUSIC THER</t>
  </si>
  <si>
    <t>1053-0487</t>
  </si>
  <si>
    <t>J OCCUP REHABIL</t>
  </si>
  <si>
    <t>1330-2965</t>
  </si>
  <si>
    <t>REV SOC POLIT</t>
  </si>
  <si>
    <t>0353-6777</t>
  </si>
  <si>
    <t>DVE DOMOVINI</t>
  </si>
  <si>
    <t>0016-3317</t>
  </si>
  <si>
    <t>FUTURIST</t>
  </si>
  <si>
    <t>0041-4751</t>
  </si>
  <si>
    <t>TYDSKR GEESTESWET</t>
  </si>
  <si>
    <t>1330-0288</t>
  </si>
  <si>
    <t>DRUS ISTRAZ</t>
  </si>
  <si>
    <t>0958-9236</t>
  </si>
  <si>
    <t>J GENDER STUD</t>
  </si>
  <si>
    <t>0591-2385</t>
  </si>
  <si>
    <t>ZYGON</t>
  </si>
  <si>
    <t>1072-4745</t>
  </si>
  <si>
    <t>SOC POLIT</t>
  </si>
  <si>
    <t>0957-8765</t>
  </si>
  <si>
    <t>VOLUNTAS</t>
  </si>
  <si>
    <t>0044-118X</t>
  </si>
  <si>
    <t>YOUTH SOC</t>
  </si>
  <si>
    <t>1606-6359</t>
  </si>
  <si>
    <t>ADDICT RES THEORY</t>
  </si>
  <si>
    <t>0261-0183</t>
  </si>
  <si>
    <t>CRIT SOC POLICY</t>
  </si>
  <si>
    <t>0899-7640</t>
  </si>
  <si>
    <t>NONPROF VOLUNT SEC Q</t>
  </si>
  <si>
    <t>0022-4537</t>
  </si>
  <si>
    <t>J SOC ISSUES</t>
  </si>
  <si>
    <t>0162-2439</t>
  </si>
  <si>
    <t>SCI TECHNOL HUM VAL</t>
  </si>
  <si>
    <t>1477-8211</t>
  </si>
  <si>
    <t>SOC THEOR HEALTH</t>
  </si>
  <si>
    <t>1745-8552</t>
  </si>
  <si>
    <t>BIOSOCIETIES</t>
  </si>
  <si>
    <t>0254-1637</t>
  </si>
  <si>
    <t>ARGOS-VENEZUELA</t>
  </si>
  <si>
    <t>0123-885X</t>
  </si>
  <si>
    <t>REV ESTUD SOC</t>
  </si>
  <si>
    <t>0188-7653</t>
  </si>
  <si>
    <t>PERFILES LATINOAM</t>
  </si>
  <si>
    <t>1460-3799</t>
  </si>
  <si>
    <t>RISK MANAG-UK</t>
  </si>
  <si>
    <t>1619-5515</t>
  </si>
  <si>
    <t>Z EVAL</t>
  </si>
  <si>
    <t>0011-5258</t>
  </si>
  <si>
    <t>DADOS-REV CIENC SOC</t>
  </si>
  <si>
    <t>1305-3299</t>
  </si>
  <si>
    <t>NEW PERSPECT TURK</t>
  </si>
  <si>
    <t>0040-716X</t>
  </si>
  <si>
    <t>TIDSSKR SAMFUNNSFOR</t>
  </si>
  <si>
    <t>0379-9069</t>
  </si>
  <si>
    <t>S AFR J RES SPORT PH</t>
  </si>
  <si>
    <t>0037-783X</t>
  </si>
  <si>
    <t>SOC RES</t>
  </si>
  <si>
    <t>0335-5322</t>
  </si>
  <si>
    <t>ACTES RECH SCI SOC</t>
  </si>
  <si>
    <t>1294-6303</t>
  </si>
  <si>
    <t>TRAV GENRE SOC</t>
  </si>
  <si>
    <t>0891-3811</t>
  </si>
  <si>
    <t>CRIT REV</t>
  </si>
  <si>
    <t>1406-0922</t>
  </si>
  <si>
    <t>TRAMES-J HUMANIT SOC</t>
  </si>
  <si>
    <t>0147-2011</t>
  </si>
  <si>
    <t>SOCIETY</t>
  </si>
  <si>
    <t>1027-5193</t>
  </si>
  <si>
    <t>EUR INTEGR ONLINE PA</t>
  </si>
  <si>
    <t>0036-8237</t>
  </si>
  <si>
    <t>SCI SOC</t>
  </si>
  <si>
    <t>0268-4160</t>
  </si>
  <si>
    <t>CONTINUITY CHANGE</t>
  </si>
  <si>
    <t>0362-3319</t>
  </si>
  <si>
    <t>SOC SCI J</t>
  </si>
  <si>
    <t>1609-4069</t>
  </si>
  <si>
    <t>INT J QUAL METH</t>
  </si>
  <si>
    <t>1064-2684</t>
  </si>
  <si>
    <t>GLQ-J LESBIAN GAY ST</t>
  </si>
  <si>
    <t>1355-8250</t>
  </si>
  <si>
    <t>J CONSCIOUSNESS STUD</t>
  </si>
  <si>
    <t>1352-7258</t>
  </si>
  <si>
    <t>INT J HERIT STUD</t>
  </si>
  <si>
    <t>0961-463X</t>
  </si>
  <si>
    <t>TIME SOC</t>
  </si>
  <si>
    <t>1103-3088</t>
  </si>
  <si>
    <t>YOUNG</t>
  </si>
  <si>
    <t>1569-4909</t>
  </si>
  <si>
    <t>ADV LIFE COURSE RES</t>
  </si>
  <si>
    <t>1871-2584</t>
  </si>
  <si>
    <t>APPL RES QUAL LIFE</t>
  </si>
  <si>
    <t>1069-3971</t>
  </si>
  <si>
    <t>CROSS-CULT RES</t>
  </si>
  <si>
    <t>1367-6261</t>
  </si>
  <si>
    <t>J YOUTH STUD</t>
  </si>
  <si>
    <t>1460-7425</t>
  </si>
  <si>
    <t>JASSS-J ARTIF SOC S</t>
  </si>
  <si>
    <t>0193-841X</t>
  </si>
  <si>
    <t>EVALUATION REV</t>
  </si>
  <si>
    <t>0011-5266</t>
  </si>
  <si>
    <t>DAEDALUS-US</t>
  </si>
  <si>
    <t>1598-2408</t>
  </si>
  <si>
    <t>J EAST ASIAN STUD</t>
  </si>
  <si>
    <t>1868-9884</t>
  </si>
  <si>
    <t>SEX RES SOC POLICY</t>
  </si>
  <si>
    <t>1874-897X</t>
  </si>
  <si>
    <t>CHILD INDIC RES</t>
  </si>
  <si>
    <t>1077-8004</t>
  </si>
  <si>
    <t>QUAL INQ</t>
  </si>
  <si>
    <t>1364-5579</t>
  </si>
  <si>
    <t>INT J SOC RES METHOD</t>
  </si>
  <si>
    <t>0907-5682</t>
  </si>
  <si>
    <t>CHILDHOOD</t>
  </si>
  <si>
    <t>1744-2648</t>
  </si>
  <si>
    <t>EVID POLICY</t>
  </si>
  <si>
    <t>1366-9877</t>
  </si>
  <si>
    <t>J RISK RES</t>
  </si>
  <si>
    <t>0303-8300</t>
  </si>
  <si>
    <t>SOC INDIC RES</t>
  </si>
  <si>
    <t>0149-7189</t>
  </si>
  <si>
    <t>EVAL PROGRAM PLANN</t>
  </si>
  <si>
    <t>1098-2140</t>
  </si>
  <si>
    <t>AM J EVAL</t>
  </si>
  <si>
    <t>1468-7941</t>
  </si>
  <si>
    <t>QUAL RES</t>
  </si>
  <si>
    <t>1558-6898</t>
  </si>
  <si>
    <t>J MIX METHOD RES</t>
  </si>
  <si>
    <t>0049-1241</t>
  </si>
  <si>
    <t>SOCIOL METHOD RES</t>
  </si>
  <si>
    <t>1846-5412</t>
  </si>
  <si>
    <t>LJETOP SOC RADA</t>
  </si>
  <si>
    <t>0218-5385</t>
  </si>
  <si>
    <t>ASIA PAC J SOC WORK</t>
  </si>
  <si>
    <t>0037-7317</t>
  </si>
  <si>
    <t>SMITH COLL STUD SOC</t>
  </si>
  <si>
    <t>0886-1099</t>
  </si>
  <si>
    <t>AFFILIA J WOM SOC WO</t>
  </si>
  <si>
    <t>0148-8376</t>
  </si>
  <si>
    <t>J SOC SERV RES</t>
  </si>
  <si>
    <t>0091-1674</t>
  </si>
  <si>
    <t>CLIN SOC WORK J</t>
  </si>
  <si>
    <t>0312-407X</t>
  </si>
  <si>
    <t>AUST SOC WORK</t>
  </si>
  <si>
    <t>1369-1457</t>
  </si>
  <si>
    <t>EUR J SOC WORK</t>
  </si>
  <si>
    <t>0020-8728</t>
  </si>
  <si>
    <t>INT SOC WORK</t>
  </si>
  <si>
    <t>0265-0533</t>
  </si>
  <si>
    <t>J SOC WORK PRACT</t>
  </si>
  <si>
    <t>0098-1389</t>
  </si>
  <si>
    <t>SOC WORK HEALTH CARE</t>
  </si>
  <si>
    <t>1070-5309</t>
  </si>
  <si>
    <t>SOC WORK RES</t>
  </si>
  <si>
    <t>1369-6866</t>
  </si>
  <si>
    <t>INT J SOC WELF</t>
  </si>
  <si>
    <t>0037-8046</t>
  </si>
  <si>
    <t>SOC WORK</t>
  </si>
  <si>
    <t>0951-0605</t>
  </si>
  <si>
    <t>CHILD SOC</t>
  </si>
  <si>
    <t>0045-3102</t>
  </si>
  <si>
    <t>BRIT J SOC WORK</t>
  </si>
  <si>
    <t>0037-7961</t>
  </si>
  <si>
    <t>SOC SERV REV</t>
  </si>
  <si>
    <t>0360-7283</t>
  </si>
  <si>
    <t>HEALTH SOC WORK</t>
  </si>
  <si>
    <t>1468-0173</t>
  </si>
  <si>
    <t>J SOC WORK</t>
  </si>
  <si>
    <t>1583-3410</t>
  </si>
  <si>
    <t>REV CERCET INTERV SO</t>
  </si>
  <si>
    <t>1049-7315</t>
  </si>
  <si>
    <t>RES SOCIAL WORK PRAC</t>
  </si>
  <si>
    <t>0039-3371</t>
  </si>
  <si>
    <t>STUD SOCJOLOGICZNE</t>
  </si>
  <si>
    <t>0038-0342</t>
  </si>
  <si>
    <t>SOCIOL FORSKNIN</t>
  </si>
  <si>
    <t>1231-1413</t>
  </si>
  <si>
    <t>POL SOCIOL REV</t>
  </si>
  <si>
    <t>1232-8855</t>
  </si>
  <si>
    <t>EAST EUR COUNTRYSIDE</t>
  </si>
  <si>
    <t>0038-6073</t>
  </si>
  <si>
    <t>SOZ WELT</t>
  </si>
  <si>
    <t>0235-7186</t>
  </si>
  <si>
    <t>FILOS-SOCIOL</t>
  </si>
  <si>
    <t>0035-2969</t>
  </si>
  <si>
    <t>REV FR SOCIOL</t>
  </si>
  <si>
    <t>0132-1625</t>
  </si>
  <si>
    <t>SOTSIOL ISSLED+</t>
  </si>
  <si>
    <t>1405-1435</t>
  </si>
  <si>
    <t>CONVERGENCIA</t>
  </si>
  <si>
    <t>0069-9667</t>
  </si>
  <si>
    <t>CONTRIB INDIAN SOC</t>
  </si>
  <si>
    <t>0163-2396</t>
  </si>
  <si>
    <t>STUD SYMB INTERACT</t>
  </si>
  <si>
    <t>0049-1225</t>
  </si>
  <si>
    <t>SOCIOLOGIA</t>
  </si>
  <si>
    <t>0037-7686</t>
  </si>
  <si>
    <t>SOC COMPASS</t>
  </si>
  <si>
    <t>0034-9712</t>
  </si>
  <si>
    <t>REV INT SOCIOL</t>
  </si>
  <si>
    <t>0863-1808</t>
  </si>
  <si>
    <t>BERL J SOZIOL</t>
  </si>
  <si>
    <t>0210-5233</t>
  </si>
  <si>
    <t>REV ESP INVESTIG SOC</t>
  </si>
  <si>
    <t>0094-3061</t>
  </si>
  <si>
    <t>CONTEMP SOCIOL</t>
  </si>
  <si>
    <t>0034-673X</t>
  </si>
  <si>
    <t>REV RELIG RES</t>
  </si>
  <si>
    <t>0038-0296</t>
  </si>
  <si>
    <t>SOCIOL TRAV</t>
  </si>
  <si>
    <t>1351-1610</t>
  </si>
  <si>
    <t>INNOVATION-ABINGDON</t>
  </si>
  <si>
    <t>1749-9755</t>
  </si>
  <si>
    <t>CULT SOCIOL-LONDON</t>
  </si>
  <si>
    <t>0273-2173</t>
  </si>
  <si>
    <t>SOCIOL SPECTRUM</t>
  </si>
  <si>
    <t>1755-6171</t>
  </si>
  <si>
    <t>CAN REV SOCIOL</t>
  </si>
  <si>
    <t>0318-6431</t>
  </si>
  <si>
    <t>CAN J SOCIOL</t>
  </si>
  <si>
    <t>1097-184X</t>
  </si>
  <si>
    <t>MEN MASC</t>
  </si>
  <si>
    <t>1461-6696</t>
  </si>
  <si>
    <t>EUR SOC</t>
  </si>
  <si>
    <t>0162-0436</t>
  </si>
  <si>
    <t>QUAL SOCIOL</t>
  </si>
  <si>
    <t>0340-1804</t>
  </si>
  <si>
    <t>Z SOZIOL</t>
  </si>
  <si>
    <t>0304-2421</t>
  </si>
  <si>
    <t>THEOR SOC</t>
  </si>
  <si>
    <t>1360-7804</t>
  </si>
  <si>
    <t>SOCIOL RES ONLINE</t>
  </si>
  <si>
    <t>0038-0288</t>
  </si>
  <si>
    <t>SOCIOL CAS</t>
  </si>
  <si>
    <t>0020-7152</t>
  </si>
  <si>
    <t>INT J COMP SOCIOL</t>
  </si>
  <si>
    <t>1363-4607</t>
  </si>
  <si>
    <t>SEXUALITIES</t>
  </si>
  <si>
    <t>0001-6993</t>
  </si>
  <si>
    <t>ACTA SOCIOL</t>
  </si>
  <si>
    <t>0268-5809</t>
  </si>
  <si>
    <t>INT SOCIOL</t>
  </si>
  <si>
    <t>0011-3921</t>
  </si>
  <si>
    <t>CURR SOCIOL</t>
  </si>
  <si>
    <t>1086-671X</t>
  </si>
  <si>
    <t>MOBILIZATION</t>
  </si>
  <si>
    <t>1043-4631</t>
  </si>
  <si>
    <t>RATION SOC</t>
  </si>
  <si>
    <t>0731-1214</t>
  </si>
  <si>
    <t>SOCIOL PERSPECT</t>
  </si>
  <si>
    <t>0891-2416</t>
  </si>
  <si>
    <t>J CONTEMP ETHNOGR</t>
  </si>
  <si>
    <t>1552-8014</t>
  </si>
  <si>
    <t>FOOD CULT SOC</t>
  </si>
  <si>
    <t>0038-0261</t>
  </si>
  <si>
    <t>SOCIOL REV</t>
  </si>
  <si>
    <t>0195-6086</t>
  </si>
  <si>
    <t>SYMB INTERACT</t>
  </si>
  <si>
    <t>1368-4310</t>
  </si>
  <si>
    <t>EUR J SOC THEORY</t>
  </si>
  <si>
    <t>0884-8971</t>
  </si>
  <si>
    <t>SOCIOL FORUM</t>
  </si>
  <si>
    <t>1535-6841</t>
  </si>
  <si>
    <t>CITY COMMUNITY</t>
  </si>
  <si>
    <t>0003-9756</t>
  </si>
  <si>
    <t>ARCH EUR SOCIOL</t>
  </si>
  <si>
    <t>1440-7833</t>
  </si>
  <si>
    <t>J SOCIOL</t>
  </si>
  <si>
    <t>0038-0199</t>
  </si>
  <si>
    <t>SOCIOL RURALIS</t>
  </si>
  <si>
    <t>1069-4404</t>
  </si>
  <si>
    <t>SOCIOL RELIG</t>
  </si>
  <si>
    <t>2162-0555</t>
  </si>
  <si>
    <t>CHINESE SOCIOL REV</t>
  </si>
  <si>
    <t>0038-0245</t>
  </si>
  <si>
    <t>SOCIOL INQ</t>
  </si>
  <si>
    <t>0049-089X</t>
  </si>
  <si>
    <t>SOC SCI RES</t>
  </si>
  <si>
    <t>0021-8294</t>
  </si>
  <si>
    <t>J SCI STUD RELIG</t>
  </si>
  <si>
    <t>0304-422X</t>
  </si>
  <si>
    <t>POETICS</t>
  </si>
  <si>
    <t>0038-0385</t>
  </si>
  <si>
    <t>SOCIOLOGY</t>
  </si>
  <si>
    <t>0038-0253</t>
  </si>
  <si>
    <t>SOCIOL QUART</t>
  </si>
  <si>
    <t>0036-0112</t>
  </si>
  <si>
    <t>RURAL SOCIOL</t>
  </si>
  <si>
    <t>1357-034X</t>
  </si>
  <si>
    <t>BODY SOC</t>
  </si>
  <si>
    <t>0037-7732</t>
  </si>
  <si>
    <t>SOC FORCES</t>
  </si>
  <si>
    <t>0007-1315</t>
  </si>
  <si>
    <t>BRIT J SOCIOL</t>
  </si>
  <si>
    <t>0037-7791</t>
  </si>
  <si>
    <t>SOC PROBL</t>
  </si>
  <si>
    <t>0266-7215</t>
  </si>
  <si>
    <t>EUR SOCIOL REV</t>
  </si>
  <si>
    <t>0891-2432</t>
  </si>
  <si>
    <t>GENDER SOC</t>
  </si>
  <si>
    <t>0735-2751</t>
  </si>
  <si>
    <t>SOCIOL THEOR</t>
  </si>
  <si>
    <t>0081-1750</t>
  </si>
  <si>
    <t>SOCIOL METHODOL</t>
  </si>
  <si>
    <t>0002-9602</t>
  </si>
  <si>
    <t>AM J SOCIOL</t>
  </si>
  <si>
    <t>0003-1224</t>
  </si>
  <si>
    <t>AM SOCIOL REV</t>
  </si>
  <si>
    <t>0360-0572</t>
  </si>
  <si>
    <t>ANNU REV SOCIOL</t>
  </si>
  <si>
    <t>1592-1638</t>
  </si>
  <si>
    <t>HEROIN ADDICT REL CL</t>
  </si>
  <si>
    <t>1067-828X</t>
  </si>
  <si>
    <t>J CHILD ADOLES SUBST</t>
  </si>
  <si>
    <t>0047-2379</t>
  </si>
  <si>
    <t>J DRUG EDUC</t>
  </si>
  <si>
    <t>0968-7637</t>
  </si>
  <si>
    <t>DRUG-EDUC PREV POLIC</t>
  </si>
  <si>
    <t>1465-9891</t>
  </si>
  <si>
    <t>J SUBST USE</t>
  </si>
  <si>
    <t>1535-7414</t>
  </si>
  <si>
    <t>ALCOHOL RES HEALTH</t>
  </si>
  <si>
    <t>1747-597X</t>
  </si>
  <si>
    <t>SUBST ABUSE TREAT PR</t>
  </si>
  <si>
    <t>0959-5236</t>
  </si>
  <si>
    <t>DRUG ALCOHOL REV</t>
  </si>
  <si>
    <t>1055-0887</t>
  </si>
  <si>
    <t>J ADDICT DIS</t>
  </si>
  <si>
    <t>1037-5783</t>
  </si>
  <si>
    <t>ROAD TRANSP RES</t>
  </si>
  <si>
    <t>0969-6997</t>
  </si>
  <si>
    <t>J AIR TRANSP MANAG</t>
  </si>
  <si>
    <t>1479-2931</t>
  </si>
  <si>
    <t>MARIT ECON LOGIST</t>
  </si>
  <si>
    <t>0144-1647</t>
  </si>
  <si>
    <t>TRANSPORT REV</t>
  </si>
  <si>
    <t>1357-5317</t>
  </si>
  <si>
    <t>URBAN DES INT</t>
  </si>
  <si>
    <t>0250-7161</t>
  </si>
  <si>
    <t>EURE</t>
  </si>
  <si>
    <t>1063-0732</t>
  </si>
  <si>
    <t>J URBAN TECHNOL</t>
  </si>
  <si>
    <t>0735-2166</t>
  </si>
  <si>
    <t>J URBAN AFF</t>
  </si>
  <si>
    <t>0264-2751</t>
  </si>
  <si>
    <t>CITIES</t>
  </si>
  <si>
    <t>1078-0874</t>
  </si>
  <si>
    <t>URBAN AFF REV</t>
  </si>
  <si>
    <t>1225-9276</t>
  </si>
  <si>
    <t>ASIAN J WOMEN STUD</t>
  </si>
  <si>
    <t>1225-925X</t>
  </si>
  <si>
    <t>ASIAN WOMEN</t>
  </si>
  <si>
    <t>0971-5215</t>
  </si>
  <si>
    <t>INDIAN J GEND STUD</t>
  </si>
  <si>
    <t>0816-4649</t>
  </si>
  <si>
    <t>AUST FEMINIST STUD</t>
  </si>
  <si>
    <t>0160-9009</t>
  </si>
  <si>
    <t>FRONTIERS</t>
  </si>
  <si>
    <t>0723-5186</t>
  </si>
  <si>
    <t>FEMINISTISCHE STUD</t>
  </si>
  <si>
    <t>0046-3663</t>
  </si>
  <si>
    <t>FEMINIST STUD</t>
  </si>
  <si>
    <t>0887-5367</t>
  </si>
  <si>
    <t>HYPATIA</t>
  </si>
  <si>
    <t>0141-7789</t>
  </si>
  <si>
    <t>FEMINIST REV</t>
  </si>
  <si>
    <t>0097-9740</t>
  </si>
  <si>
    <t>SIGNS</t>
  </si>
  <si>
    <t>0277-5395</t>
  </si>
  <si>
    <t>WOMEN STUD INT FORUM</t>
  </si>
  <si>
    <t>1464-7001</t>
  </si>
  <si>
    <t>FEM THEOR</t>
  </si>
  <si>
    <t>1350-5068</t>
  </si>
  <si>
    <t>EUR J WOMENS STUD</t>
  </si>
  <si>
    <t>1077-8012</t>
  </si>
  <si>
    <t>VIOLENCE AGAINST WOM</t>
  </si>
  <si>
    <t>ACOUSTICS</t>
  </si>
  <si>
    <t>AGRICULTURAL ECONOMICS &amp; POLICY</t>
  </si>
  <si>
    <t>AGRICULTURAL ENGINEERING</t>
  </si>
  <si>
    <t>AGRICULTURE, DAIRY &amp; ANIMAL SCI</t>
  </si>
  <si>
    <t>AGRICULTURE, MULTIDISCIPLINARY</t>
  </si>
  <si>
    <t>AGRONOMY</t>
  </si>
  <si>
    <t>ANATOMY &amp; MORPHOLOGY</t>
  </si>
  <si>
    <t>ANDROLOGY</t>
  </si>
  <si>
    <t>ASTRONOMY &amp; ASTROPHYSICS</t>
  </si>
  <si>
    <t>AUDIOLOGY &amp; SPEECH-LANGUAGE PAT</t>
  </si>
  <si>
    <t>AUTOMATION &amp; CONTROL SYSTEMS</t>
  </si>
  <si>
    <t>BEHAVIORAL SCIENCES</t>
  </si>
  <si>
    <t>BIOCHEMICAL RESEARCH METHODS</t>
  </si>
  <si>
    <t>BIOCHEMISTRY &amp; MOLECULAR BIOLOG</t>
  </si>
  <si>
    <t>BIODIVERSITY CONSERVATION</t>
  </si>
  <si>
    <t>BIOLOGY</t>
  </si>
  <si>
    <t>BIOPHYSICS</t>
  </si>
  <si>
    <t>BIOTECHNOLOGY &amp; APPLIED MICROBI</t>
  </si>
  <si>
    <t>CARDIAC &amp; CARDIOVASCULAR SYSTEM</t>
  </si>
  <si>
    <t>CELL &amp; TISSUE ENGINEERING</t>
  </si>
  <si>
    <t>CELL BIOLOGY</t>
  </si>
  <si>
    <t>CHEMISTRY, ANALYTICAL</t>
  </si>
  <si>
    <t>CHEMISTRY, APPLIED</t>
  </si>
  <si>
    <t>CHEMISTRY, INORGANIC &amp; NUCLEAR</t>
  </si>
  <si>
    <t>CHEMISTRY, MEDICINAL</t>
  </si>
  <si>
    <t>CHEMISTRY, MULTIDISCIPLINARY</t>
  </si>
  <si>
    <t>CHEMISTRY, ORGANIC</t>
  </si>
  <si>
    <t>CHEMISTRY, PHYSICAL</t>
  </si>
  <si>
    <t>CLINICAL NEUROLOGY</t>
  </si>
  <si>
    <t>COMPUTER SCIENCE, ARTIFICIAL IN</t>
  </si>
  <si>
    <t>COMPUTER SCIENCE, CYBERNETICS</t>
  </si>
  <si>
    <t>COMPUTER SCIENCE, HARDWARE &amp; AR</t>
  </si>
  <si>
    <t>COMPUTER SCIENCE, INFORMATION S</t>
  </si>
  <si>
    <t>COMPUTER SCIENCE, INTERDISCIPLI</t>
  </si>
  <si>
    <t>COMPUTER SCIENCE, SOFTWARE ENGI</t>
  </si>
  <si>
    <t>COMPUTER SCIENCE, THEORY &amp; METH</t>
  </si>
  <si>
    <t>CONSTRUCTION &amp; BUILDING TECHNOL</t>
  </si>
  <si>
    <t>CRITICAL CARE MEDICINE</t>
  </si>
  <si>
    <t>CRYSTALLOGRAPHY</t>
  </si>
  <si>
    <t>DENTISTRY, ORAL SURGERY &amp; MEDIC</t>
  </si>
  <si>
    <t>DEVELOPMENTAL BIOLOGY</t>
  </si>
  <si>
    <t>EDUCATION, SCIENTIFIC DISCIPLIN</t>
  </si>
  <si>
    <t>EMERGENCY MEDICINE</t>
  </si>
  <si>
    <t>ENDOCRINOLOGY &amp; METABOLISM</t>
  </si>
  <si>
    <t>ENERGY &amp; FUELS</t>
  </si>
  <si>
    <t>ENGINEERING, AEROSPACE</t>
  </si>
  <si>
    <t>ENGINEERING, BIOMEDICAL</t>
  </si>
  <si>
    <t>ENGINEERING, CHEMICAL</t>
  </si>
  <si>
    <t>ENGINEERING, CIVIL</t>
  </si>
  <si>
    <t>ENGINEERING, ELECTRICAL &amp; ELECT</t>
  </si>
  <si>
    <t>ENGINEERING, ENVIRONMENTAL</t>
  </si>
  <si>
    <t>ENGINEERING, GEOLOGICAL</t>
  </si>
  <si>
    <t>ENGINEERING, INDUSTRIAL</t>
  </si>
  <si>
    <t>ENGINEERING, MANUFACTURING</t>
  </si>
  <si>
    <t>ENGINEERING, MARINE</t>
  </si>
  <si>
    <t>ENGINEERING, MECHANICAL</t>
  </si>
  <si>
    <t>ENGINEERING, MULTIDISCIPLINARY</t>
  </si>
  <si>
    <t>ENGINEERING, OCEAN</t>
  </si>
  <si>
    <t>ENGINEERING, PETROLEUM</t>
  </si>
  <si>
    <t>ENTOMOLOGY</t>
  </si>
  <si>
    <t>ENVIRONMENTAL SCIENCES</t>
  </si>
  <si>
    <t>EVOLUTIONARY BIOLOGY</t>
  </si>
  <si>
    <t>FOOD SCIENCE &amp; TECHNOLOGY</t>
  </si>
  <si>
    <t>GASTROENTEROLOGY &amp; HEPATOLOGY</t>
  </si>
  <si>
    <t>GENETICS &amp; HEREDITY</t>
  </si>
  <si>
    <t>GEOCHEMISTRY &amp; GEOPHYSICS</t>
  </si>
  <si>
    <t>GEOGRAPHY, PHYSICAL</t>
  </si>
  <si>
    <t>GEOSCIENCES, MULTIDISCIPLINARY</t>
  </si>
  <si>
    <t>GERIATRICS &amp; GERONTOLOGY</t>
  </si>
  <si>
    <t>HEALTH CARE SCIENCES &amp; SERVICES</t>
  </si>
  <si>
    <t>HISTORY &amp; PHILOSOPHY OF SCIENCE</t>
  </si>
  <si>
    <t>HORTICULTURE</t>
  </si>
  <si>
    <t xml:space="preserve">IMAGING SCIENCE &amp; PHOTOGRAPHIC </t>
  </si>
  <si>
    <t>INFECTIOUS DISEASES</t>
  </si>
  <si>
    <t>INSTRUMENTS &amp; INSTRUMENTATION</t>
  </si>
  <si>
    <t>INTEGRATIVE &amp; COMPLEMENTARY MED</t>
  </si>
  <si>
    <t>LOGIC</t>
  </si>
  <si>
    <t>MARINE &amp; FRESHWATER BIOLOGY</t>
  </si>
  <si>
    <t>MATERIALS SCIENCE, BIOMATERIALS</t>
  </si>
  <si>
    <t>MATERIALS SCIENCE, CERAMICS</t>
  </si>
  <si>
    <t>MATERIALS SCIENCE, CHARACTERIZA</t>
  </si>
  <si>
    <t>MATERIALS SCIENCE, COATINGS &amp; F</t>
  </si>
  <si>
    <t>MATERIALS SCIENCE, COMPOSITES</t>
  </si>
  <si>
    <t>MATERIALS SCIENCE, MULTIDISCIPL</t>
  </si>
  <si>
    <t>MATERIALS SCIENCE, PAPER &amp; WOOD</t>
  </si>
  <si>
    <t>MATERIALS SCIENCE, TEXTILES</t>
  </si>
  <si>
    <t>MATHEMATICAL &amp; COMPUTATIONAL BI</t>
  </si>
  <si>
    <t>MATHEMATICS</t>
  </si>
  <si>
    <t>MATHEMATICS, APPLIED</t>
  </si>
  <si>
    <t xml:space="preserve">MATHEMATICS, INTERDISCIPLINARY </t>
  </si>
  <si>
    <t>MECHANICS</t>
  </si>
  <si>
    <t>MEDICAL ETHICS</t>
  </si>
  <si>
    <t>MEDICAL INFORMATICS</t>
  </si>
  <si>
    <t>MEDICAL LABORATORY TECHNOLOGY</t>
  </si>
  <si>
    <t>MEDICINE, GENERAL &amp; INTERNAL</t>
  </si>
  <si>
    <t>MEDICINE, LEGAL</t>
  </si>
  <si>
    <t>MEDICINE, RESEARCH &amp; EXPERIMENT</t>
  </si>
  <si>
    <t>METALLURGY &amp; METALLURGICAL ENGI</t>
  </si>
  <si>
    <t>METEOROLOGY &amp; ATMOSPHERIC SCIEN</t>
  </si>
  <si>
    <t>MICROBIOLOGY</t>
  </si>
  <si>
    <t>MICROSCOPY</t>
  </si>
  <si>
    <t>MINERALOGY</t>
  </si>
  <si>
    <t>MINING &amp; MINERAL PROCESSING</t>
  </si>
  <si>
    <t>MULTIDISCIPLINARY SCIENCES</t>
  </si>
  <si>
    <t>MYCOLOGY</t>
  </si>
  <si>
    <t>NANOSCIENCE &amp; NANOTECHNOLOGY</t>
  </si>
  <si>
    <t>NEUROIMAGING</t>
  </si>
  <si>
    <t>NUCLEAR SCIENCE &amp; TECHNOLOGY</t>
  </si>
  <si>
    <t>NURSING</t>
  </si>
  <si>
    <t>NUTRITION &amp; DIETETICS</t>
  </si>
  <si>
    <t>BUSINESS</t>
  </si>
  <si>
    <t>ANTHROPOLOGY</t>
  </si>
  <si>
    <t>OBSTETRICS &amp; GYNECOLOGY</t>
  </si>
  <si>
    <t>ONCOLOGY</t>
  </si>
  <si>
    <t>OPERATIONS RESEARCH &amp; MANAGEMEN</t>
  </si>
  <si>
    <t>OPTICS</t>
  </si>
  <si>
    <t>ORNITHOLOGY</t>
  </si>
  <si>
    <t>OTORHINOLARYNGOLOGY</t>
  </si>
  <si>
    <t>PALEONTOLOGY</t>
  </si>
  <si>
    <t>PERIPHERAL VASCULAR DISEASE</t>
  </si>
  <si>
    <t>PHARMACOLOGY &amp; PHARMACY</t>
  </si>
  <si>
    <t>PHYSICS, APPLIED</t>
  </si>
  <si>
    <t>PHYSICS, ATOMIC, MOLECULAR &amp; CH</t>
  </si>
  <si>
    <t>PHYSICS, CONDENSED MATTER</t>
  </si>
  <si>
    <t>PHYSICS, FLUIDS &amp; PLASMAS</t>
  </si>
  <si>
    <t>PHYSICS, MATHEMATICAL</t>
  </si>
  <si>
    <t>PHYSICS, MULTIDISCIPLINARY</t>
  </si>
  <si>
    <t>1948-1985</t>
  </si>
  <si>
    <t>ASIAN AM J PSYCHOL</t>
  </si>
  <si>
    <t>1081-602X</t>
  </si>
  <si>
    <t>HIST FAM</t>
  </si>
  <si>
    <t>0047-2328</t>
  </si>
  <si>
    <t>J COMP FAM STUD</t>
  </si>
  <si>
    <t>0014-729X</t>
  </si>
  <si>
    <t>FAM LAW QUART</t>
  </si>
  <si>
    <t>0192-6187</t>
  </si>
  <si>
    <t>AM J FAM THER</t>
  </si>
  <si>
    <t>1044-3894</t>
  </si>
  <si>
    <t>FAM SOC</t>
  </si>
  <si>
    <t>1437-2940</t>
  </si>
  <si>
    <t>Z FAMILIENFORSCH</t>
  </si>
  <si>
    <t>0814-723X</t>
  </si>
  <si>
    <t>AUST NZ J FAM THER</t>
  </si>
  <si>
    <t>1053-8712</t>
  </si>
  <si>
    <t>J CHILD SEX ABUS</t>
  </si>
  <si>
    <t>0731-7107</t>
  </si>
  <si>
    <t>CHILD FAM BEHAV THER</t>
  </si>
  <si>
    <t>0163-4445</t>
  </si>
  <si>
    <t>J FAM THER</t>
  </si>
  <si>
    <t>0952-9136</t>
  </si>
  <si>
    <t>CHILD ABUSE REV</t>
  </si>
  <si>
    <t>1356-7500</t>
  </si>
  <si>
    <t>CHILD FAM SOC WORK</t>
  </si>
  <si>
    <t>0160-6379</t>
  </si>
  <si>
    <t>FAM COMMUNITY HEALTH</t>
  </si>
  <si>
    <t>0885-7482</t>
  </si>
  <si>
    <t>J FAM VIOLENCE</t>
  </si>
  <si>
    <t>0192-513X</t>
  </si>
  <si>
    <t>J FAM ISSUES</t>
  </si>
  <si>
    <t>0197-6664</t>
  </si>
  <si>
    <t>FAM RELAT</t>
  </si>
  <si>
    <t>0190-7409</t>
  </si>
  <si>
    <t>CHILD YOUTH SERV REV</t>
  </si>
  <si>
    <t>0194-472X</t>
  </si>
  <si>
    <t>J MARITAL FAM THER</t>
  </si>
  <si>
    <t>1062-1024</t>
  </si>
  <si>
    <t>J CHILD FAM STUD</t>
  </si>
  <si>
    <t>0092-623X</t>
  </si>
  <si>
    <t>J SEX MARITAL THER</t>
  </si>
  <si>
    <t>1369-1058</t>
  </si>
  <si>
    <t>CULT HEALTH SEX</t>
  </si>
  <si>
    <t>0014-7370</t>
  </si>
  <si>
    <t>FAM PROCESS</t>
  </si>
  <si>
    <t>0145-2134</t>
  </si>
  <si>
    <t>CHILD ABUSE NEGLECT</t>
  </si>
  <si>
    <t>1529-5192</t>
  </si>
  <si>
    <t>PARENT-SCI PRACT</t>
  </si>
  <si>
    <t>0272-4316</t>
  </si>
  <si>
    <t>J EARLY ADOLESCENCE</t>
  </si>
  <si>
    <t>0893-3200</t>
  </si>
  <si>
    <t>J FAM PSYCHOL</t>
  </si>
  <si>
    <t>1077-5595</t>
  </si>
  <si>
    <t>CHILD MALTREATMENT</t>
  </si>
  <si>
    <t>1050-8392</t>
  </si>
  <si>
    <t>J RES ADOLESCENCE</t>
  </si>
  <si>
    <t>1054-8289</t>
  </si>
  <si>
    <t>FUTURE CHILD</t>
  </si>
  <si>
    <t>0022-2445</t>
  </si>
  <si>
    <t>J MARRIAGE FAM</t>
  </si>
  <si>
    <t>1138-9788</t>
  </si>
  <si>
    <t>SCRIPTA NOVA</t>
  </si>
  <si>
    <t>0029-9138</t>
  </si>
  <si>
    <t>MITT OSTERR GEOGR G</t>
  </si>
  <si>
    <t>0212-9426</t>
  </si>
  <si>
    <t>B ASOC GEOGR ESP</t>
  </si>
  <si>
    <t>0028-8144</t>
  </si>
  <si>
    <t>NEW ZEAL GEOGR</t>
  </si>
  <si>
    <t>0308-5694</t>
  </si>
  <si>
    <t>IMAGO MUNDI</t>
  </si>
  <si>
    <t>0373-6245</t>
  </si>
  <si>
    <t>S AFR GEOGR J</t>
  </si>
  <si>
    <t>0016-7487</t>
  </si>
  <si>
    <t>GEOGRAPHY</t>
  </si>
  <si>
    <t>0351-0271</t>
  </si>
  <si>
    <t>GEOD VESTN</t>
  </si>
  <si>
    <t>0029-1951</t>
  </si>
  <si>
    <t>NORSK GEOGR TIDSSKR</t>
  </si>
  <si>
    <t>1715-2593</t>
  </si>
  <si>
    <t>ISL STUD J</t>
  </si>
  <si>
    <t>0008-7041</t>
  </si>
  <si>
    <t>CARTOGR J</t>
  </si>
  <si>
    <t>0016-7428</t>
  </si>
  <si>
    <t>GEOGR REV</t>
  </si>
  <si>
    <t>1212-0014</t>
  </si>
  <si>
    <t>GEOGRAFIE-PRAGUE</t>
  </si>
  <si>
    <t>0022-1341</t>
  </si>
  <si>
    <t>J GEOGR</t>
  </si>
  <si>
    <t>1470-2541</t>
  </si>
  <si>
    <t>SCOT GEOGR J</t>
  </si>
  <si>
    <t>1523-0406</t>
  </si>
  <si>
    <t>CARTOGR GEOGR INF SC</t>
  </si>
  <si>
    <t>0435-3684</t>
  </si>
  <si>
    <t>GEOGR ANN B</t>
  </si>
  <si>
    <t>0129-7619</t>
  </si>
  <si>
    <t>SINGAPORE J TROP GEO</t>
  </si>
  <si>
    <t>0305-7488</t>
  </si>
  <si>
    <t>J HIST GEOGR</t>
  </si>
  <si>
    <t>1465-0045</t>
  </si>
  <si>
    <t>GEOPOLITICS</t>
  </si>
  <si>
    <t>1745-5863</t>
  </si>
  <si>
    <t>GEOGR RES-AUST</t>
  </si>
  <si>
    <t>0966-369X</t>
  </si>
  <si>
    <t>GENDER PLACE CULT</t>
  </si>
  <si>
    <t>1473-3285</t>
  </si>
  <si>
    <t>CHILD GEOGR</t>
  </si>
  <si>
    <t>0004-9182</t>
  </si>
  <si>
    <t>AUST GEOGR</t>
  </si>
  <si>
    <t>1361-1682</t>
  </si>
  <si>
    <t>T GIS</t>
  </si>
  <si>
    <t>1745-0101</t>
  </si>
  <si>
    <t>MOBILITIES-UK</t>
  </si>
  <si>
    <t>0008-3658</t>
  </si>
  <si>
    <t>CAN GEOGR-GEOGR CAN</t>
  </si>
  <si>
    <t>0033-0124</t>
  </si>
  <si>
    <t>PROF GEOGR</t>
  </si>
  <si>
    <t>1435-5930</t>
  </si>
  <si>
    <t>J GEOGR SYST</t>
  </si>
  <si>
    <t>0016-7363</t>
  </si>
  <si>
    <t>GEOGR ANAL</t>
  </si>
  <si>
    <t>0309-1317</t>
  </si>
  <si>
    <t>INT J URBAN REGIONAL</t>
  </si>
  <si>
    <t>0016-7398</t>
  </si>
  <si>
    <t>GEOGR J</t>
  </si>
  <si>
    <t>0004-0894</t>
  </si>
  <si>
    <t>AREA</t>
  </si>
  <si>
    <t>0272-3638</t>
  </si>
  <si>
    <t>URBAN GEOGR</t>
  </si>
  <si>
    <t>1464-9365</t>
  </si>
  <si>
    <t>SOC CULT GEOGR</t>
  </si>
  <si>
    <t>0962-6298</t>
  </si>
  <si>
    <t>POLIT GEOGR</t>
  </si>
  <si>
    <t>0004-5608</t>
  </si>
  <si>
    <t>ANN ASSOC AM GEOGR</t>
  </si>
  <si>
    <t>0016-7185</t>
  </si>
  <si>
    <t>GEOFORUM</t>
  </si>
  <si>
    <t>0066-4812</t>
  </si>
  <si>
    <t>ANTIPODE</t>
  </si>
  <si>
    <t>0143-6228</t>
  </si>
  <si>
    <t>APPL GEOGR</t>
  </si>
  <si>
    <t>0020-2754</t>
  </si>
  <si>
    <t>T I BRIT GEOGR</t>
  </si>
  <si>
    <t>0309-1325</t>
  </si>
  <si>
    <t>PROG HUM GEOG</t>
  </si>
  <si>
    <t>0738-7806</t>
  </si>
  <si>
    <t>GENERATIONS</t>
  </si>
  <si>
    <t>0882-7524</t>
  </si>
  <si>
    <t>TOP GERIATR REHABIL</t>
  </si>
  <si>
    <t>0895-2841</t>
  </si>
  <si>
    <t>J WOMEN AGING</t>
  </si>
  <si>
    <t>0895-9420</t>
  </si>
  <si>
    <t>J AGING SOC POLICY</t>
  </si>
  <si>
    <t>0714-9808</t>
  </si>
  <si>
    <t>CAN J AGING</t>
  </si>
  <si>
    <t>0733-4648</t>
  </si>
  <si>
    <t>J APPL GERONTOL</t>
  </si>
  <si>
    <t>0091-4150</t>
  </si>
  <si>
    <t>INT J AGING HUM DEV</t>
  </si>
  <si>
    <t>1613-9372</t>
  </si>
  <si>
    <t>EUR J AGEING</t>
  </si>
  <si>
    <t>0890-4065</t>
  </si>
  <si>
    <t>J AGING STUD</t>
  </si>
  <si>
    <t>0144-686X</t>
  </si>
  <si>
    <t>AGEING SOC</t>
  </si>
  <si>
    <t>0164-0275</t>
  </si>
  <si>
    <t>RES AGING</t>
  </si>
  <si>
    <t>0898-2643</t>
  </si>
  <si>
    <t>J AGING HEALTH</t>
  </si>
  <si>
    <t>0016-9013</t>
  </si>
  <si>
    <t>GERONTOLOGIST</t>
  </si>
  <si>
    <t>0882-7974</t>
  </si>
  <si>
    <t>PSYCHOL AGING</t>
  </si>
  <si>
    <t>0294-0337</t>
  </si>
  <si>
    <t>SCI SOC SANTE</t>
  </si>
  <si>
    <t>1729-0376</t>
  </si>
  <si>
    <t>SAHARA J-J SOC ASP H</t>
  </si>
  <si>
    <t>1819-5164</t>
  </si>
  <si>
    <t>ASIAN J WTO INT HEAL</t>
  </si>
  <si>
    <t>1446-1242</t>
  </si>
  <si>
    <t>HEALTH SOCIOL REV</t>
  </si>
  <si>
    <t>1386-9620</t>
  </si>
  <si>
    <t>HEALTH CARE MANAG SC</t>
  </si>
  <si>
    <t>0749-6753</t>
  </si>
  <si>
    <t>INT J HEALTH PLAN M</t>
  </si>
  <si>
    <t>1741-1122</t>
  </si>
  <si>
    <t>J POLICY PRACT INTEL</t>
  </si>
  <si>
    <t>1091-4358</t>
  </si>
  <si>
    <t>J MENT HEALTH POLICY</t>
  </si>
  <si>
    <t>1478-9515</t>
  </si>
  <si>
    <t>PALLIAT SUPPORT CARE</t>
  </si>
  <si>
    <t>1065-3058</t>
  </si>
  <si>
    <t>HEALTH CARE ANAL</t>
  </si>
  <si>
    <t>1472-698X</t>
  </si>
  <si>
    <t>BMC INT HEALTH HUM R</t>
  </si>
  <si>
    <t>1096-9012</t>
  </si>
  <si>
    <t>0033-2909</t>
  </si>
  <si>
    <t>PSYCHOL GEZONDH</t>
  </si>
  <si>
    <t>1873-1791</t>
  </si>
  <si>
    <t>PSYCHOL REV</t>
  </si>
  <si>
    <t>0033-295X</t>
  </si>
  <si>
    <t>PSYCHOL SPORT EXERC</t>
  </si>
  <si>
    <t>1469-0292</t>
  </si>
  <si>
    <t>RES Q EXERCISE SPORT</t>
  </si>
  <si>
    <t>0270-1367</t>
  </si>
  <si>
    <t>REV ARGENT CLIN PSIC</t>
  </si>
  <si>
    <t>0327-6716</t>
  </si>
  <si>
    <t>SPORT PSYCHOL</t>
  </si>
  <si>
    <t>0888-4781</t>
  </si>
  <si>
    <t>AJAR-AFR J AIDS RES</t>
  </si>
  <si>
    <t>1608-5906</t>
  </si>
  <si>
    <t>AM J EPIDEMIOL</t>
  </si>
  <si>
    <t>0002-9262</t>
  </si>
  <si>
    <t>AM J IND MED</t>
  </si>
  <si>
    <t>0271-3586</t>
  </si>
  <si>
    <t>AM J PUBLIC HEALTH</t>
  </si>
  <si>
    <t>0090-0036</t>
  </si>
  <si>
    <t>AM J TROP MED HYG</t>
  </si>
  <si>
    <t>0002-9637</t>
  </si>
  <si>
    <t>AN SIST SANIT NAVAR</t>
  </si>
  <si>
    <t>1137-6627</t>
  </si>
  <si>
    <t>ANN EPIDEMIOL</t>
  </si>
  <si>
    <t>1047-2797</t>
  </si>
  <si>
    <t>ANN I SUPER SANITA</t>
  </si>
  <si>
    <t>0021-2571</t>
  </si>
  <si>
    <t>ANN OCCUP HYG</t>
  </si>
  <si>
    <t>0003-4878</t>
  </si>
  <si>
    <t>ANNU REV PUBL HEALTH</t>
  </si>
  <si>
    <t>0163-7525</t>
  </si>
  <si>
    <t>ARCH MAL PROF ENVIRO</t>
  </si>
  <si>
    <t>1775-8785</t>
  </si>
  <si>
    <t>ARH HIG RADA TOKSIKO</t>
  </si>
  <si>
    <t>0004-1254</t>
  </si>
  <si>
    <t>ASIA-PAC J PUBLIC HE</t>
  </si>
  <si>
    <t>1010-5395</t>
  </si>
  <si>
    <t>ASIAN PAC J TROP MED</t>
  </si>
  <si>
    <t>1995-7645</t>
  </si>
  <si>
    <t>AUST NZ J PUBL HEAL</t>
  </si>
  <si>
    <t>1326-0200</t>
  </si>
  <si>
    <t>B WORLD HEALTH ORGAN</t>
  </si>
  <si>
    <t>0042-9686</t>
  </si>
  <si>
    <t>BMC PUBLIC HEALTH</t>
  </si>
  <si>
    <t>1471-2458</t>
  </si>
  <si>
    <t>BUNDESGESUNDHEITSBLA</t>
  </si>
  <si>
    <t>1436-9990</t>
  </si>
  <si>
    <t>CAD SAUDE PUBLICA</t>
  </si>
  <si>
    <t>0102-311X</t>
  </si>
  <si>
    <t>CHRON DIS INJ CAN</t>
  </si>
  <si>
    <t>1925-6523</t>
  </si>
  <si>
    <t>DISASTER MED PUBLIC</t>
  </si>
  <si>
    <t>1935-7893</t>
  </si>
  <si>
    <t>DIVING HYPERB MED</t>
  </si>
  <si>
    <t>1833-3516</t>
  </si>
  <si>
    <t>ECON HUM BIOL</t>
  </si>
  <si>
    <t>1570-677X</t>
  </si>
  <si>
    <t>ENVIRON RISQUE SANTE</t>
  </si>
  <si>
    <t>1635-0421</t>
  </si>
  <si>
    <t>EPIDEMIOL PREV</t>
  </si>
  <si>
    <t>1120-9763</t>
  </si>
  <si>
    <t>EPIDEMIOL REV</t>
  </si>
  <si>
    <t>0193-936X</t>
  </si>
  <si>
    <t>EPIDEMIOLOGY</t>
  </si>
  <si>
    <t>1044-3983</t>
  </si>
  <si>
    <t>ETHIOP J HEALTH DEV</t>
  </si>
  <si>
    <t>1021-6790</t>
  </si>
  <si>
    <t>ETHNIC DIS</t>
  </si>
  <si>
    <t>1049-510X</t>
  </si>
  <si>
    <t>EUR J EPIDEMIOL</t>
  </si>
  <si>
    <t>0393-2990</t>
  </si>
  <si>
    <t>EUR J PUBLIC HEALTH</t>
  </si>
  <si>
    <t>1101-1262</t>
  </si>
  <si>
    <t>FLUORIDE</t>
  </si>
  <si>
    <t>0015-4725</t>
  </si>
  <si>
    <t>GAC SANIT</t>
  </si>
  <si>
    <t>0213-9111</t>
  </si>
  <si>
    <t>GLOBAL HEALTH ACTION</t>
  </si>
  <si>
    <t>1654-9880</t>
  </si>
  <si>
    <t>GLOBALIZATION HEALTH</t>
  </si>
  <si>
    <t>1744-8603</t>
  </si>
  <si>
    <t>HEALTH PLACE</t>
  </si>
  <si>
    <t>1353-8292</t>
  </si>
  <si>
    <t>HEALTH REP</t>
  </si>
  <si>
    <t>0840-6529</t>
  </si>
  <si>
    <t>INJURY PREV</t>
  </si>
  <si>
    <t>1353-8047</t>
  </si>
  <si>
    <t>INT ARCH OCC ENV HEA</t>
  </si>
  <si>
    <t>0340-0131</t>
  </si>
  <si>
    <t>INT HEALTH</t>
  </si>
  <si>
    <t>1876-3413</t>
  </si>
  <si>
    <t>INT J CIRCUMPOL HEAL</t>
  </si>
  <si>
    <t>1239-9736</t>
  </si>
  <si>
    <t>INT J EPIDEMIOL</t>
  </si>
  <si>
    <t>0300-5771</t>
  </si>
  <si>
    <t>INT J OCCUP ENV HEAL</t>
  </si>
  <si>
    <t>1077-3525</t>
  </si>
  <si>
    <t>INT J OCCUP MED ENV</t>
  </si>
  <si>
    <t>1232-1087</t>
  </si>
  <si>
    <t>INT J PUBLIC HEALTH</t>
  </si>
  <si>
    <t>1661-8556</t>
  </si>
  <si>
    <t>IRAN J PUBLIC HEALTH</t>
  </si>
  <si>
    <t>2251-6085</t>
  </si>
  <si>
    <t>J AGROMEDICINE</t>
  </si>
  <si>
    <t>1059-924X</t>
  </si>
  <si>
    <t>J CLIN EPIDEMIOL</t>
  </si>
  <si>
    <t>0895-4356</t>
  </si>
  <si>
    <t>J DEV ORIG HLTH DIS</t>
  </si>
  <si>
    <t>2040-1744</t>
  </si>
  <si>
    <t>J EPIDEMIOL</t>
  </si>
  <si>
    <t>0917-5040</t>
  </si>
  <si>
    <t>J EPIDEMIOL COMMUN H</t>
  </si>
  <si>
    <t>0143-005X</t>
  </si>
  <si>
    <t>J MED SCREEN</t>
  </si>
  <si>
    <t>0969-1413</t>
  </si>
  <si>
    <t>J MENS HEALTH</t>
  </si>
  <si>
    <t>1875-6867</t>
  </si>
  <si>
    <t>J OCCUP ENVIRON MED</t>
  </si>
  <si>
    <t>1076-2752</t>
  </si>
  <si>
    <t>J OCCUP HEALTH</t>
  </si>
  <si>
    <t>1341-9145</t>
  </si>
  <si>
    <t>J PUBLIC HEALTH-UK</t>
  </si>
  <si>
    <t>1741-3842</t>
  </si>
  <si>
    <t>MALAWI MED J</t>
  </si>
  <si>
    <t>1995-7262</t>
  </si>
  <si>
    <t>MED LAV</t>
  </si>
  <si>
    <t>0025-7818</t>
  </si>
  <si>
    <t>MED PR</t>
  </si>
  <si>
    <t>0465-5893</t>
  </si>
  <si>
    <t>MEDICC REV</t>
  </si>
  <si>
    <t>1555-7960</t>
  </si>
  <si>
    <t>NICOTINE TOB RES</t>
  </si>
  <si>
    <t>1462-2203</t>
  </si>
  <si>
    <t>OCCUP ENVIRON MED</t>
  </si>
  <si>
    <t>1351-0711</t>
  </si>
  <si>
    <t>OCCUP MED-OXFORD</t>
  </si>
  <si>
    <t>0962-7480</t>
  </si>
  <si>
    <t>P R HEALTH SCI J</t>
  </si>
  <si>
    <t>0738-0658</t>
  </si>
  <si>
    <t>PATIENT EDUC COUNS</t>
  </si>
  <si>
    <t>0738-3991</t>
  </si>
  <si>
    <t>PSYCHOL HEALTH MED</t>
  </si>
  <si>
    <t>1354-8506</t>
  </si>
  <si>
    <t>PUBLIC HEALTH</t>
  </si>
  <si>
    <t>0033-3506</t>
  </si>
  <si>
    <t>PUBLIC HEALTH REP</t>
  </si>
  <si>
    <t>0033-3549</t>
  </si>
  <si>
    <t>REPROD HEALTH</t>
  </si>
  <si>
    <t>1742-4755</t>
  </si>
  <si>
    <t>REV EPIDEMIOL SANTE</t>
  </si>
  <si>
    <t>0398-7620</t>
  </si>
  <si>
    <t>REV SAUDE PUBL</t>
  </si>
  <si>
    <t>0034-8910</t>
  </si>
  <si>
    <t>SANTE PUBLIQUE</t>
  </si>
  <si>
    <t>0995-3914</t>
  </si>
  <si>
    <t>SCAND J PUBLIC HEALT</t>
  </si>
  <si>
    <t>1403-4948</t>
  </si>
  <si>
    <t>SCAND J WORK ENV HEA</t>
  </si>
  <si>
    <t>0355-3140</t>
  </si>
  <si>
    <t>SOC SCI MED</t>
  </si>
  <si>
    <t>0277-9536</t>
  </si>
  <si>
    <t>T ROY SOC TROP MED H</t>
  </si>
  <si>
    <t>0035-9203</t>
  </si>
  <si>
    <t>TOB CONTROL</t>
  </si>
  <si>
    <t>0964-4563</t>
  </si>
  <si>
    <t>TOXICOL IND HEALTH</t>
  </si>
  <si>
    <t>0748-2337</t>
  </si>
  <si>
    <t>TRAFFIC INJ PREV</t>
  </si>
  <si>
    <t>1538-9588</t>
  </si>
  <si>
    <t>TROP DOCT</t>
  </si>
  <si>
    <t>0049-4755</t>
  </si>
  <si>
    <t>TROP MED INT HEALTH</t>
  </si>
  <si>
    <t>1360-2276</t>
  </si>
  <si>
    <t>WHO TECH REP SER</t>
  </si>
  <si>
    <t>0512-3054</t>
  </si>
  <si>
    <t>WILD ENVIRON MED</t>
  </si>
  <si>
    <t>1080-6032</t>
  </si>
  <si>
    <t>ACAD RADIOL</t>
  </si>
  <si>
    <t>1076-6332</t>
  </si>
  <si>
    <t>ACTA RADIOL</t>
  </si>
  <si>
    <t>0284-1851</t>
  </si>
  <si>
    <t>AM J ROENTGENOL</t>
  </si>
  <si>
    <t>0361-803X</t>
  </si>
  <si>
    <t>ANN NUCL MED</t>
  </si>
  <si>
    <t>0914-7187</t>
  </si>
  <si>
    <t>BRIT J RADIOL</t>
  </si>
  <si>
    <t>0007-1285</t>
  </si>
  <si>
    <t>CAN ASSOC RADIOL J</t>
  </si>
  <si>
    <t>0846-5371</t>
  </si>
  <si>
    <t>CLIN IMAG</t>
  </si>
  <si>
    <t>0899-7071</t>
  </si>
  <si>
    <t>CLIN NUCL MED</t>
  </si>
  <si>
    <t>0363-9762</t>
  </si>
  <si>
    <t>CLIN RADIOL</t>
  </si>
  <si>
    <t>0009-9260</t>
  </si>
  <si>
    <t>CONTRAST MEDIA MOL I</t>
  </si>
  <si>
    <t>1555-4309</t>
  </si>
  <si>
    <t>CURR MED IMAGING REV</t>
  </si>
  <si>
    <t>1573-4056</t>
  </si>
  <si>
    <t>DIAGN INTERV RADIOL</t>
  </si>
  <si>
    <t>1305-3825</t>
  </si>
  <si>
    <t>EUR J NUCL MED MOL I</t>
  </si>
  <si>
    <t>1619-7070</t>
  </si>
  <si>
    <t>EUR J RADIOL</t>
  </si>
  <si>
    <t>0720-048X</t>
  </si>
  <si>
    <t>EUR RADIOL</t>
  </si>
  <si>
    <t>0938-7994</t>
  </si>
  <si>
    <t>FEUILL RADIOL</t>
  </si>
  <si>
    <t>0181-9801</t>
  </si>
  <si>
    <t>HELL J NUCL MED</t>
  </si>
  <si>
    <t>1790-5427</t>
  </si>
  <si>
    <t>INVEST RADIOL</t>
  </si>
  <si>
    <t>0020-9996</t>
  </si>
  <si>
    <t>IRAN J RADIAT RES</t>
  </si>
  <si>
    <t>1728-4554</t>
  </si>
  <si>
    <t>IRAN J RADIOL</t>
  </si>
  <si>
    <t>1735-1065</t>
  </si>
  <si>
    <t>J AM COLL RADIOL</t>
  </si>
  <si>
    <t>1546-1440</t>
  </si>
  <si>
    <t>J APPL CLIN MED PHYS</t>
  </si>
  <si>
    <t>1526-9914</t>
  </si>
  <si>
    <t>J COMPUT ASSIST TOMO</t>
  </si>
  <si>
    <t>0363-8715</t>
  </si>
  <si>
    <t>J DIGIT IMAGING</t>
  </si>
  <si>
    <t>0897-1889</t>
  </si>
  <si>
    <t>J MAGN RESON IMAGING</t>
  </si>
  <si>
    <t>1053-1807</t>
  </si>
  <si>
    <t>J MED IMAG RADIAT ON</t>
  </si>
  <si>
    <t>1754-9477</t>
  </si>
  <si>
    <t>J MED ULTRASON</t>
  </si>
  <si>
    <t>1346-4523</t>
  </si>
  <si>
    <t>J NUCL MED</t>
  </si>
  <si>
    <t>0161-5505</t>
  </si>
  <si>
    <t>J RADIOL</t>
  </si>
  <si>
    <t>0221-0363</t>
  </si>
  <si>
    <t>J RADIOL DIAGN INTER</t>
  </si>
  <si>
    <t>2211-5706</t>
  </si>
  <si>
    <t>J THORAC IMAG</t>
  </si>
  <si>
    <t>0883-5993</t>
  </si>
  <si>
    <t>JBR-BTR</t>
  </si>
  <si>
    <t>1780-2393</t>
  </si>
  <si>
    <t>JPN J RADIOL</t>
  </si>
  <si>
    <t>1867-1071</t>
  </si>
  <si>
    <t>KOREAN J RADIOL</t>
  </si>
  <si>
    <t>1229-6929</t>
  </si>
  <si>
    <t>MAGN RESON IMAGING</t>
  </si>
  <si>
    <t>0730-725X</t>
  </si>
  <si>
    <t>MAGN RESON IMAGING C</t>
  </si>
  <si>
    <t>1064-9689</t>
  </si>
  <si>
    <t>MAGN RESON MATER PHY</t>
  </si>
  <si>
    <t>0968-5243</t>
  </si>
  <si>
    <t>MAGN RESON MED</t>
  </si>
  <si>
    <t>0740-3194</t>
  </si>
  <si>
    <t>MAGN RESON MED SCI</t>
  </si>
  <si>
    <t>1347-3182</t>
  </si>
  <si>
    <t>MED PHYS</t>
  </si>
  <si>
    <t>0094-2405</t>
  </si>
  <si>
    <t>MOL IMAGING BIOL</t>
  </si>
  <si>
    <t>1536-1632</t>
  </si>
  <si>
    <t>NUCL MED BIOL</t>
  </si>
  <si>
    <t>0969-8051</t>
  </si>
  <si>
    <t>NUCL MED COMMUN</t>
  </si>
  <si>
    <t>0143-3636</t>
  </si>
  <si>
    <t>NUKLEARMED-NUCL MED</t>
  </si>
  <si>
    <t>0029-5566</t>
  </si>
  <si>
    <t>PHYS MEDICA</t>
  </si>
  <si>
    <t>1120-1797</t>
  </si>
  <si>
    <t>Q J NUCL MED MOL IM</t>
  </si>
  <si>
    <t>1824-4785</t>
  </si>
  <si>
    <t>RADIOGRAPHICS</t>
  </si>
  <si>
    <t>0271-5333</t>
  </si>
  <si>
    <t>RADIOL CLIN N AM</t>
  </si>
  <si>
    <t>0033-8389</t>
  </si>
  <si>
    <t>RADIOL MED</t>
  </si>
  <si>
    <t>0033-8362</t>
  </si>
  <si>
    <t>RADIOLOGE</t>
  </si>
  <si>
    <t>0033-832X</t>
  </si>
  <si>
    <t>RADIOLOGY</t>
  </si>
  <si>
    <t>0033-8419</t>
  </si>
  <si>
    <t>REV ESP MED NUCL IMA</t>
  </si>
  <si>
    <t>2253-654X</t>
  </si>
  <si>
    <t>SEMIN MUSCULOSKEL R</t>
  </si>
  <si>
    <t>1089-7860</t>
  </si>
  <si>
    <t>SEMIN NUCL MED</t>
  </si>
  <si>
    <t>0001-2998</t>
  </si>
  <si>
    <t>SEMIN ROENTGENOL</t>
  </si>
  <si>
    <t>0037-198X</t>
  </si>
  <si>
    <t>SEMIN ULTRASOUND CT</t>
  </si>
  <si>
    <t>0887-2171</t>
  </si>
  <si>
    <t>SKELETAL RADIOL</t>
  </si>
  <si>
    <t>0364-2348</t>
  </si>
  <si>
    <t>ULTRASOUND Q</t>
  </si>
  <si>
    <t>0894-8771</t>
  </si>
  <si>
    <t>Z MED PHYS</t>
  </si>
  <si>
    <t>0939-3889</t>
  </si>
  <si>
    <t>ADAPT PHYS ACT Q</t>
  </si>
  <si>
    <t>0736-5829</t>
  </si>
  <si>
    <t>AM J PHYS MED REHAB</t>
  </si>
  <si>
    <t>0894-9115</t>
  </si>
  <si>
    <t>ARCH PHYS MED REHAB</t>
  </si>
  <si>
    <t>0003-9993</t>
  </si>
  <si>
    <t>ATHLET THER TODAY</t>
  </si>
  <si>
    <t>1078-7895</t>
  </si>
  <si>
    <t>AUST OCCUP THER J</t>
  </si>
  <si>
    <t>0045-0766</t>
  </si>
  <si>
    <t>CAN J OCCUP THER</t>
  </si>
  <si>
    <t>0008-4174</t>
  </si>
  <si>
    <t>CLIN REHABIL</t>
  </si>
  <si>
    <t>0269-2155</t>
  </si>
  <si>
    <t>DISABIL REHABIL</t>
  </si>
  <si>
    <t>0963-8288</t>
  </si>
  <si>
    <t>EUR J PHYS REHAB MED</t>
  </si>
  <si>
    <t>1973-9087</t>
  </si>
  <si>
    <t>HONG KONG J OCCUP TH</t>
  </si>
  <si>
    <t>1569-1861</t>
  </si>
  <si>
    <t>INT J ATHL THER TRAI</t>
  </si>
  <si>
    <t>2157-7277</t>
  </si>
  <si>
    <t>INT J REHABIL RES</t>
  </si>
  <si>
    <t>0342-5282</t>
  </si>
  <si>
    <t>J MUSCULOSKELET PAIN</t>
  </si>
  <si>
    <t>1058-2452</t>
  </si>
  <si>
    <t>J REHABIL MED</t>
  </si>
  <si>
    <t>1650-1977</t>
  </si>
  <si>
    <t>J SPORT REHABIL</t>
  </si>
  <si>
    <t>1056-6716</t>
  </si>
  <si>
    <t>KINESIOLOGY</t>
  </si>
  <si>
    <t>1331-1441</t>
  </si>
  <si>
    <t>MANUAL THER</t>
  </si>
  <si>
    <t>1356-689X</t>
  </si>
  <si>
    <t>OCCUP THER INT</t>
  </si>
  <si>
    <t>0966-7903</t>
  </si>
  <si>
    <t>PHYS MED REH CLIN N</t>
  </si>
  <si>
    <t>1047-9651</t>
  </si>
  <si>
    <t>PHYS MED REHAB KUROR</t>
  </si>
  <si>
    <t>0940-6689</t>
  </si>
  <si>
    <t>PHYS THER SPORT</t>
  </si>
  <si>
    <t>1466-853X</t>
  </si>
  <si>
    <t>PHYSIOTHERAPY</t>
  </si>
  <si>
    <t>0031-9406</t>
  </si>
  <si>
    <t>PM&amp;R</t>
  </si>
  <si>
    <t>1934-1482</t>
  </si>
  <si>
    <t>REHABILITATION</t>
  </si>
  <si>
    <t>SCAND J OCCUP THER</t>
  </si>
  <si>
    <t>1103-8128</t>
  </si>
  <si>
    <t>CAN J REMOTE SENS</t>
  </si>
  <si>
    <t>1712-7971</t>
  </si>
  <si>
    <t>EUR J REMOTE SENS</t>
  </si>
  <si>
    <t>2279-7254</t>
  </si>
  <si>
    <t>GPS SOLUT</t>
  </si>
  <si>
    <t>1080-5370</t>
  </si>
  <si>
    <t>INT J APPL EARTH OBS</t>
  </si>
  <si>
    <t>0303-2434</t>
  </si>
  <si>
    <t>ITAL J REMOTE SENS</t>
  </si>
  <si>
    <t>1129-8596</t>
  </si>
  <si>
    <t>REMOTE SENS-BASEL</t>
  </si>
  <si>
    <t>2072-4292</t>
  </si>
  <si>
    <t>BIOL REPROD</t>
  </si>
  <si>
    <t>0006-3363</t>
  </si>
  <si>
    <t>INVERTEBR REPROD DEV</t>
  </si>
  <si>
    <t>0792-4259</t>
  </si>
  <si>
    <t>J OVARIAN RES</t>
  </si>
  <si>
    <t>1757-2215</t>
  </si>
  <si>
    <t>REPROD BIOL</t>
  </si>
  <si>
    <t>1642-431X</t>
  </si>
  <si>
    <t>REPROD TOXICOL</t>
  </si>
  <si>
    <t>0890-6238</t>
  </si>
  <si>
    <t>THERIOGENOLOGY</t>
  </si>
  <si>
    <t>0093-691X</t>
  </si>
  <si>
    <t>ARCH BRONCONEUMOL</t>
  </si>
  <si>
    <t>0300-2896</t>
  </si>
  <si>
    <t>BMC PULM MED</t>
  </si>
  <si>
    <t>1471-2466</t>
  </si>
  <si>
    <t>CAN RESPIR J</t>
  </si>
  <si>
    <t>1198-2241</t>
  </si>
  <si>
    <t>CLIN CHEST MED</t>
  </si>
  <si>
    <t>0272-5231</t>
  </si>
  <si>
    <t>CLIN RESPIR J</t>
  </si>
  <si>
    <t>1752-6981</t>
  </si>
  <si>
    <t>COPD</t>
  </si>
  <si>
    <t>1541-2555</t>
  </si>
  <si>
    <t>CURR OPIN PULM MED</t>
  </si>
  <si>
    <t>1070-5287</t>
  </si>
  <si>
    <t>EUR RESPIR J</t>
  </si>
  <si>
    <t>0903-1936</t>
  </si>
  <si>
    <t>EXP LUNG RES</t>
  </si>
  <si>
    <t>0190-2148</t>
  </si>
  <si>
    <t>J AEROSOL MED PULM D</t>
  </si>
  <si>
    <t>1941-2711</t>
  </si>
  <si>
    <t>J CYST FIBROS</t>
  </si>
  <si>
    <t>1569-1993</t>
  </si>
  <si>
    <t>LUNG</t>
  </si>
  <si>
    <t>0341-2040</t>
  </si>
  <si>
    <t>MULTIDISCIP RESP MED</t>
  </si>
  <si>
    <t>2049-6958</t>
  </si>
  <si>
    <t>RESP RES</t>
  </si>
  <si>
    <t>1465-993X</t>
  </si>
  <si>
    <t>RESPIRATION</t>
  </si>
  <si>
    <t>0025-7931</t>
  </si>
  <si>
    <t>RESPIROLOGY</t>
  </si>
  <si>
    <t>1323-7799</t>
  </si>
  <si>
    <t>REV MAL RESPIR</t>
  </si>
  <si>
    <t>0761-8425</t>
  </si>
  <si>
    <t>REV PNEUMOL CLIN</t>
  </si>
  <si>
    <t>0761-8417</t>
  </si>
  <si>
    <t>REV PORT PNEUMOL</t>
  </si>
  <si>
    <t>0873-2159</t>
  </si>
  <si>
    <t>SARCOIDOSIS VASC DIF</t>
  </si>
  <si>
    <t>1124-0490</t>
  </si>
  <si>
    <t>THORAX</t>
  </si>
  <si>
    <t>0040-6376</t>
  </si>
  <si>
    <t>ACTA REUMATOL PORT</t>
  </si>
  <si>
    <t>0303-464X</t>
  </si>
  <si>
    <t>AKTUEL RHEUMATOL</t>
  </si>
  <si>
    <t>0341-051X</t>
  </si>
  <si>
    <t>ANN RHEUM DIS</t>
  </si>
  <si>
    <t>0003-4967</t>
  </si>
  <si>
    <t>ARTHRIT CARE RES</t>
  </si>
  <si>
    <t>2151-464X</t>
  </si>
  <si>
    <t>ARTHRITIS RES THER</t>
  </si>
  <si>
    <t>1478-6354</t>
  </si>
  <si>
    <t>ARTHRITIS RHEUM-US</t>
  </si>
  <si>
    <t>0004-3591</t>
  </si>
  <si>
    <t>BEST PRACT RES CL RH</t>
  </si>
  <si>
    <t>1521-6942</t>
  </si>
  <si>
    <t>CLIN EXP RHEUMATOL</t>
  </si>
  <si>
    <t>0392-856X</t>
  </si>
  <si>
    <t>CLIN RHEUMATOL</t>
  </si>
  <si>
    <t>0770-3198</t>
  </si>
  <si>
    <t>CURR OPIN RHEUMATOL</t>
  </si>
  <si>
    <t>1040-8711</t>
  </si>
  <si>
    <t>INT J RHEUM DIS</t>
  </si>
  <si>
    <t>1756-1841</t>
  </si>
  <si>
    <t>J RHEUMATOL</t>
  </si>
  <si>
    <t>0315-162X</t>
  </si>
  <si>
    <t>JCR-J CLIN RHEUMATOL</t>
  </si>
  <si>
    <t>1076-1608</t>
  </si>
  <si>
    <t>JOINT BONE SPINE</t>
  </si>
  <si>
    <t>1297-319X</t>
  </si>
  <si>
    <t>LUPUS</t>
  </si>
  <si>
    <t>0961-2033</t>
  </si>
  <si>
    <t>MOD RHEUMATOL</t>
  </si>
  <si>
    <t>1439-7595</t>
  </si>
  <si>
    <t>NAT REV RHEUMATOL</t>
  </si>
  <si>
    <t>1759-4790</t>
  </si>
  <si>
    <t>REV BRAS REUMATOL</t>
  </si>
  <si>
    <t>0482-5004</t>
  </si>
  <si>
    <t>RHEUM DIS CLIN N AM</t>
  </si>
  <si>
    <t>0889-857X</t>
  </si>
  <si>
    <t>RHEUMATOL INT</t>
  </si>
  <si>
    <t>0172-8172</t>
  </si>
  <si>
    <t>RHEUMATOLOGY</t>
  </si>
  <si>
    <t>1462-0324</t>
  </si>
  <si>
    <t>SCAND J RHEUMATOL</t>
  </si>
  <si>
    <t>0300-9742</t>
  </si>
  <si>
    <t>SEMIN ARTHRITIS RHEU</t>
  </si>
  <si>
    <t>0049-0172</t>
  </si>
  <si>
    <t>TURK J RHEUMATOL</t>
  </si>
  <si>
    <t>1309-0291</t>
  </si>
  <si>
    <t>Z RHEUMATOL</t>
  </si>
  <si>
    <t>0340-1855</t>
  </si>
  <si>
    <t>ADV ROBOTICS</t>
  </si>
  <si>
    <t>0169-1864</t>
  </si>
  <si>
    <t>IEEE T ROBOT</t>
  </si>
  <si>
    <t>1552-3098</t>
  </si>
  <si>
    <t>INT J ADV ROBOT SYST</t>
  </si>
  <si>
    <t>1729-8806</t>
  </si>
  <si>
    <t>INT J HUM ROBOT</t>
  </si>
  <si>
    <t>0219-8436</t>
  </si>
  <si>
    <t>INT J ROBOT RES</t>
  </si>
  <si>
    <t>0278-3649</t>
  </si>
  <si>
    <t>J FIELD ROBOT</t>
  </si>
  <si>
    <t>1556-4959</t>
  </si>
  <si>
    <t>ROBOTICA</t>
  </si>
  <si>
    <t>0263-5747</t>
  </si>
  <si>
    <t>APPL SOIL ECOL</t>
  </si>
  <si>
    <t>0929-1393</t>
  </si>
  <si>
    <t>AUST J SOIL RES</t>
  </si>
  <si>
    <t>0004-9573</t>
  </si>
  <si>
    <t>BIOL FERT SOILS</t>
  </si>
  <si>
    <t>0178-2762</t>
  </si>
  <si>
    <t>CAN J SOIL SCI</t>
  </si>
  <si>
    <t>0008-4271</t>
  </si>
  <si>
    <t>EUR J SOIL SCI</t>
  </si>
  <si>
    <t>1351-0754</t>
  </si>
  <si>
    <t>EURASIAN SOIL SCI+</t>
  </si>
  <si>
    <t>1064-2293</t>
  </si>
  <si>
    <t>GEODERMA</t>
  </si>
  <si>
    <t>0016-7061</t>
  </si>
  <si>
    <t>J SOIL SCI PLANT NUT</t>
  </si>
  <si>
    <t>0718-9516</t>
  </si>
  <si>
    <t>J SOIL SEDIMENT</t>
  </si>
  <si>
    <t>1439-0108</t>
  </si>
  <si>
    <t>NUTR CYCL AGROECOSYS</t>
  </si>
  <si>
    <t>1385-1314</t>
  </si>
  <si>
    <t>PEDOSPHERE</t>
  </si>
  <si>
    <t>1002-0160</t>
  </si>
  <si>
    <t>REV BRAS CIENC SOLO</t>
  </si>
  <si>
    <t>0100-0683</t>
  </si>
  <si>
    <t>SOIL BIOL BIOCHEM</t>
  </si>
  <si>
    <t>0038-0717</t>
  </si>
  <si>
    <t>SOIL RES</t>
  </si>
  <si>
    <t>1838-675X</t>
  </si>
  <si>
    <t>SOIL SCI</t>
  </si>
  <si>
    <t>0038-075X</t>
  </si>
  <si>
    <t>SOIL SCI SOC AM J</t>
  </si>
  <si>
    <t>0361-5995</t>
  </si>
  <si>
    <t>SOIL TILL RES</t>
  </si>
  <si>
    <t>0167-1987</t>
  </si>
  <si>
    <t>SOIL USE MANAGE</t>
  </si>
  <si>
    <t>0266-0032</t>
  </si>
  <si>
    <t>SOIL WATER RES</t>
  </si>
  <si>
    <t>1801-5395</t>
  </si>
  <si>
    <t>ANNU REP NMR SPECTRO</t>
  </si>
  <si>
    <t>0066-4103</t>
  </si>
  <si>
    <t>ATOM SPECTROSC</t>
  </si>
  <si>
    <t>0195-5373</t>
  </si>
  <si>
    <t>J APPL SPECTROSC+</t>
  </si>
  <si>
    <t>0021-9037</t>
  </si>
  <si>
    <t>J ELECTRON SPECTROSC</t>
  </si>
  <si>
    <t>0368-2048</t>
  </si>
  <si>
    <t>J QUANT SPECTROSC RA</t>
  </si>
  <si>
    <t>0022-4073</t>
  </si>
  <si>
    <t>J RAMAN SPECTROSC</t>
  </si>
  <si>
    <t>0377-0486</t>
  </si>
  <si>
    <t>MASS SPECTROM REV</t>
  </si>
  <si>
    <t>0277-7037</t>
  </si>
  <si>
    <t>SPECTROCHIM ACTA A</t>
  </si>
  <si>
    <t>1386-1425</t>
  </si>
  <si>
    <t>SPECTROCHIM ACTA B</t>
  </si>
  <si>
    <t>0584-8547</t>
  </si>
  <si>
    <t>SPECTROSC LETT</t>
  </si>
  <si>
    <t>0038-7010</t>
  </si>
  <si>
    <t>SPECTROSC SPECT ANAL</t>
  </si>
  <si>
    <t>1000-0593</t>
  </si>
  <si>
    <t>SPECTROSCOPY-US</t>
  </si>
  <si>
    <t>0887-6703</t>
  </si>
  <si>
    <t>X-RAY SPECTROM</t>
  </si>
  <si>
    <t>0049-8246</t>
  </si>
  <si>
    <t>ACSMS HEALTH FIT J</t>
  </si>
  <si>
    <t>1091-5397</t>
  </si>
  <si>
    <t>ARCH BUDO</t>
  </si>
  <si>
    <t>1643-8698</t>
  </si>
  <si>
    <t>BIOL SPORT</t>
  </si>
  <si>
    <t>0860-021X</t>
  </si>
  <si>
    <t>BRIT J SPORT MED</t>
  </si>
  <si>
    <t>0306-3674</t>
  </si>
  <si>
    <t>CLIN SPORT MED</t>
  </si>
  <si>
    <t>0278-5919</t>
  </si>
  <si>
    <t>CURR SPORT MED REP</t>
  </si>
  <si>
    <t>1537-890X</t>
  </si>
  <si>
    <t>DEUT Z SPORTMED</t>
  </si>
  <si>
    <t>0344-5925</t>
  </si>
  <si>
    <t>EUR J SPORT SCI</t>
  </si>
  <si>
    <t>1746-1391</t>
  </si>
  <si>
    <t>INT J PERF ANAL SPOR</t>
  </si>
  <si>
    <t>1474-8185</t>
  </si>
  <si>
    <t>INT J SPORTS MED</t>
  </si>
  <si>
    <t>0172-4622</t>
  </si>
  <si>
    <t>J ATHL TRAINING</t>
  </si>
  <si>
    <t>1062-6050</t>
  </si>
  <si>
    <t>J EXERC SCI FIT</t>
  </si>
  <si>
    <t>1728-869X</t>
  </si>
  <si>
    <t>J HUM KINET</t>
  </si>
  <si>
    <t>1640-5544</t>
  </si>
  <si>
    <t>J SCI MED SPORT</t>
  </si>
  <si>
    <t>1440-2440</t>
  </si>
  <si>
    <t>J SPORT MANAGE</t>
  </si>
  <si>
    <t>0888-4773</t>
  </si>
  <si>
    <t>J SPORT MED PHYS FIT</t>
  </si>
  <si>
    <t>0022-4707</t>
  </si>
  <si>
    <t>J SPORT SCI</t>
  </si>
  <si>
    <t>0264-0414</t>
  </si>
  <si>
    <t>J SPORT SCI MED</t>
  </si>
  <si>
    <t>1303-2968</t>
  </si>
  <si>
    <t>J STRENGTH COND RES</t>
  </si>
  <si>
    <t>1064-8011</t>
  </si>
  <si>
    <t>J TEACH PHYS EDUC</t>
  </si>
  <si>
    <t>0273-5024</t>
  </si>
  <si>
    <t>MED SCI SPORT EXER</t>
  </si>
  <si>
    <t>0195-9131</t>
  </si>
  <si>
    <t>MOTRIZ</t>
  </si>
  <si>
    <t>1980-6574</t>
  </si>
  <si>
    <t>OPER TECHN SPORT MED</t>
  </si>
  <si>
    <t>1060-1872</t>
  </si>
  <si>
    <t>QUEST</t>
  </si>
  <si>
    <t>0033-6297</t>
  </si>
  <si>
    <t>RES SPORTS MED</t>
  </si>
  <si>
    <t>1543-8627</t>
  </si>
  <si>
    <t>REV INT MED CIENC AC</t>
  </si>
  <si>
    <t>1577-0354</t>
  </si>
  <si>
    <t>SCAND J MED SCI SPOR</t>
  </si>
  <si>
    <t>0905-7188</t>
  </si>
  <si>
    <t>SCI SPORT</t>
  </si>
  <si>
    <t>0765-1597</t>
  </si>
  <si>
    <t>SOCIOL SPORT J</t>
  </si>
  <si>
    <t>0741-1235</t>
  </si>
  <si>
    <t>SPORT EDUC SOC</t>
  </si>
  <si>
    <t>1357-3322</t>
  </si>
  <si>
    <t>SPORTS MED</t>
  </si>
  <si>
    <t>0112-1642</t>
  </si>
  <si>
    <t>SPORTS MED ARTHROSC</t>
  </si>
  <si>
    <t>1062-8592</t>
  </si>
  <si>
    <t>STRENGTH COND J</t>
  </si>
  <si>
    <t>1524-1602</t>
  </si>
  <si>
    <t>ADV APPL PROBAB</t>
  </si>
  <si>
    <t>0001-8678</t>
  </si>
  <si>
    <t>ADV DATA ANAL CLASSI</t>
  </si>
  <si>
    <t>1862-5347</t>
  </si>
  <si>
    <t>ALEA-LAT AM J PROBAB</t>
  </si>
  <si>
    <t>1980-0436</t>
  </si>
  <si>
    <t>AM STAT</t>
  </si>
  <si>
    <t>0003-1305</t>
  </si>
  <si>
    <t>ANN APPL PROBAB</t>
  </si>
  <si>
    <t>1050-5164</t>
  </si>
  <si>
    <t>ANN APPL STAT</t>
  </si>
  <si>
    <t>1932-6157</t>
  </si>
  <si>
    <t>ANN I H POINCARE-PR</t>
  </si>
  <si>
    <t>0246-0203</t>
  </si>
  <si>
    <t>ANN I STAT MATH</t>
  </si>
  <si>
    <t>0020-3157</t>
  </si>
  <si>
    <t>ANN PROBAB</t>
  </si>
  <si>
    <t>0091-1798</t>
  </si>
  <si>
    <t>ANN STAT</t>
  </si>
  <si>
    <t>0090-5364</t>
  </si>
  <si>
    <t>ASTA-ADV STAT ANAL</t>
  </si>
  <si>
    <t>1863-8171</t>
  </si>
  <si>
    <t>AUST NZ J STAT</t>
  </si>
  <si>
    <t>1369-1473</t>
  </si>
  <si>
    <t>BERNOULLI</t>
  </si>
  <si>
    <t>1350-7265</t>
  </si>
  <si>
    <t>BRAZ J PROBAB STAT</t>
  </si>
  <si>
    <t>0103-0752</t>
  </si>
  <si>
    <t>CAN J STAT</t>
  </si>
  <si>
    <t>0319-5724</t>
  </si>
  <si>
    <t>COMMUN STAT-SIMUL C</t>
  </si>
  <si>
    <t>0361-0918</t>
  </si>
  <si>
    <t>COMMUN STAT-THEOR M</t>
  </si>
  <si>
    <t>0361-0926</t>
  </si>
  <si>
    <t>COMPUTATION STAT</t>
  </si>
  <si>
    <t>0943-4062</t>
  </si>
  <si>
    <t>ELECTRON COMMUN PROB</t>
  </si>
  <si>
    <t>1083-589X</t>
  </si>
  <si>
    <t>ELECTRON J PROBAB</t>
  </si>
  <si>
    <t>1083-6489</t>
  </si>
  <si>
    <t>ELECTRON J STAT</t>
  </si>
  <si>
    <t>1935-7524</t>
  </si>
  <si>
    <t>ESAIM-PROBAB STAT</t>
  </si>
  <si>
    <t>1292-8100</t>
  </si>
  <si>
    <t>INT STAT REV</t>
  </si>
  <si>
    <t>0306-7734</t>
  </si>
  <si>
    <t>J AM STAT ASSOC</t>
  </si>
  <si>
    <t>0162-1459</t>
  </si>
  <si>
    <t>J APPL PROBAB</t>
  </si>
  <si>
    <t>0021-9002</t>
  </si>
  <si>
    <t>J APPL STAT</t>
  </si>
  <si>
    <t>0266-4763</t>
  </si>
  <si>
    <t>J BUS ECON STAT</t>
  </si>
  <si>
    <t>0735-0015</t>
  </si>
  <si>
    <t>J COMPUT GRAPH STAT</t>
  </si>
  <si>
    <t>1061-8600</t>
  </si>
  <si>
    <t>J KOREAN STAT SOC</t>
  </si>
  <si>
    <t>1226-3192</t>
  </si>
  <si>
    <t>J MULTIVARIATE ANAL</t>
  </si>
  <si>
    <t>0047-259X</t>
  </si>
  <si>
    <t>J NONPARAMETR STAT</t>
  </si>
  <si>
    <t>1048-5252</t>
  </si>
  <si>
    <t>J OFF STAT</t>
  </si>
  <si>
    <t>0282-423X</t>
  </si>
  <si>
    <t>J R STAT SOC A STAT</t>
  </si>
  <si>
    <t>0964-1998</t>
  </si>
  <si>
    <t>J R STAT SOC B</t>
  </si>
  <si>
    <t>1369-7412</t>
  </si>
  <si>
    <t>J R STAT SOC C-APPL</t>
  </si>
  <si>
    <t>0035-9254</t>
  </si>
  <si>
    <t>J STAT PLAN INFER</t>
  </si>
  <si>
    <t>0378-3758</t>
  </si>
  <si>
    <t>J THEOR PROBAB</t>
  </si>
  <si>
    <t>0894-9840</t>
  </si>
  <si>
    <t>METHODOL COMPUT APPL</t>
  </si>
  <si>
    <t>1387-5841</t>
  </si>
  <si>
    <t>METRIKA</t>
  </si>
  <si>
    <t>0026-1335</t>
  </si>
  <si>
    <t>OXFORD B ECON STAT</t>
  </si>
  <si>
    <t>0305-9049</t>
  </si>
  <si>
    <t>PAK J STAT</t>
  </si>
  <si>
    <t>1012-9367</t>
  </si>
  <si>
    <t>PROBAB MATH STAT-POL</t>
  </si>
  <si>
    <t>0208-4147</t>
  </si>
  <si>
    <t>PROBAB THEORY REL</t>
  </si>
  <si>
    <t>0178-8051</t>
  </si>
  <si>
    <t>QUAL QUANT</t>
  </si>
  <si>
    <t>0033-5177</t>
  </si>
  <si>
    <t>REV COLOMB ESTAD</t>
  </si>
  <si>
    <t>0120-1751</t>
  </si>
  <si>
    <t>REVSTAT-STAT J</t>
  </si>
  <si>
    <t>1645-6726</t>
  </si>
  <si>
    <t>SCAND J STAT</t>
  </si>
  <si>
    <t>0303-6898</t>
  </si>
  <si>
    <t>STAT METHOD APPL-GER</t>
  </si>
  <si>
    <t>1618-2510</t>
  </si>
  <si>
    <t>STAT MODEL</t>
  </si>
  <si>
    <t>1471-082X</t>
  </si>
  <si>
    <t>STAT NEERL</t>
  </si>
  <si>
    <t>0039-0402</t>
  </si>
  <si>
    <t>STAT PAP</t>
  </si>
  <si>
    <t>0932-5026</t>
  </si>
  <si>
    <t>STAT PROBABIL LETT</t>
  </si>
  <si>
    <t>0167-7152</t>
  </si>
  <si>
    <t>STAT SCI</t>
  </si>
  <si>
    <t>0883-4237</t>
  </si>
  <si>
    <t>STAT SINICA</t>
  </si>
  <si>
    <t>1017-0405</t>
  </si>
  <si>
    <t>STATA J</t>
  </si>
  <si>
    <t>1536-867X</t>
  </si>
  <si>
    <t>STATISTICS</t>
  </si>
  <si>
    <t>0233-1888</t>
  </si>
  <si>
    <t>STOCH DYNAM</t>
  </si>
  <si>
    <t>0219-4937</t>
  </si>
  <si>
    <t>STOCH MODELS</t>
  </si>
  <si>
    <t>1532-6349</t>
  </si>
  <si>
    <t>STOCH PROC APPL</t>
  </si>
  <si>
    <t>0304-4149</t>
  </si>
  <si>
    <t>SURV METHODOL</t>
  </si>
  <si>
    <t>0714-0045</t>
  </si>
  <si>
    <t>TECHNOMETRICS</t>
  </si>
  <si>
    <t>0040-1706</t>
  </si>
  <si>
    <t>TEST-SPAIN</t>
  </si>
  <si>
    <t>1133-0686</t>
  </si>
  <si>
    <t>THEOR PROBAB APPL+</t>
  </si>
  <si>
    <t>0040-585X</t>
  </si>
  <si>
    <t>ADDICT BEHAV</t>
  </si>
  <si>
    <t>0306-4603</t>
  </si>
  <si>
    <t>ADICCIONES</t>
  </si>
  <si>
    <t>0214-4840</t>
  </si>
  <si>
    <t>ALCOHOL ALCOHOLISM</t>
  </si>
  <si>
    <t>0735-0414</t>
  </si>
  <si>
    <t>ALCOHOL CLIN EXP RES</t>
  </si>
  <si>
    <t>0145-6008</t>
  </si>
  <si>
    <t>SUBST ABUS</t>
  </si>
  <si>
    <t>0889-7077</t>
  </si>
  <si>
    <t>ACTA CHIR BELG</t>
  </si>
  <si>
    <t>0001-5458</t>
  </si>
  <si>
    <t>ACTA CIR BRAS</t>
  </si>
  <si>
    <t>0102-8650</t>
  </si>
  <si>
    <t>ACTA ENDOSC</t>
  </si>
  <si>
    <t>0240-642X</t>
  </si>
  <si>
    <t>AESTHET PLAST SURG</t>
  </si>
  <si>
    <t>0364-216X</t>
  </si>
  <si>
    <t>AESTHET SURG J</t>
  </si>
  <si>
    <t>1090-820X</t>
  </si>
  <si>
    <t>AM J SURG</t>
  </si>
  <si>
    <t>0002-9610</t>
  </si>
  <si>
    <t>AM J TRANSPLANT</t>
  </si>
  <si>
    <t>1600-6135</t>
  </si>
  <si>
    <t>AM SURGEON</t>
  </si>
  <si>
    <t>0003-1348</t>
  </si>
  <si>
    <t>ANN CHIR PLAST ESTH</t>
  </si>
  <si>
    <t>0294-1260</t>
  </si>
  <si>
    <t>ANN ITAL CHIR</t>
  </si>
  <si>
    <t>0003-469X</t>
  </si>
  <si>
    <t>ANN PLAS SURG</t>
  </si>
  <si>
    <t>0148-7043</t>
  </si>
  <si>
    <t>ANN ROY COLL SURG</t>
  </si>
  <si>
    <t>0035-8843</t>
  </si>
  <si>
    <t>ANN SURG</t>
  </si>
  <si>
    <t>0003-4932</t>
  </si>
  <si>
    <t>ANN TRANSPL</t>
  </si>
  <si>
    <t>1425-9524</t>
  </si>
  <si>
    <t>ANZ J SURG</t>
  </si>
  <si>
    <t>1445-1433</t>
  </si>
  <si>
    <t>ARCH FACIAL PLAST S</t>
  </si>
  <si>
    <t>1521-2491</t>
  </si>
  <si>
    <t>ARCH SURG-CHICAGO</t>
  </si>
  <si>
    <t>0004-0010</t>
  </si>
  <si>
    <t>ASIAN J SURG</t>
  </si>
  <si>
    <t>1015-9584</t>
  </si>
  <si>
    <t>BMC PREGNANCY CHILDB</t>
  </si>
  <si>
    <t>1471-2393</t>
  </si>
  <si>
    <t>BMC SURG</t>
  </si>
  <si>
    <t>1471-2482</t>
  </si>
  <si>
    <t>BRIT J SURG</t>
  </si>
  <si>
    <t>0007-1323</t>
  </si>
  <si>
    <t>CAN J PLAST SURG</t>
  </si>
  <si>
    <t>1195-2199</t>
  </si>
  <si>
    <t>CAN J SURG</t>
  </si>
  <si>
    <t>0008-428X</t>
  </si>
  <si>
    <t>CHIR MAIN</t>
  </si>
  <si>
    <t>1297-3203</t>
  </si>
  <si>
    <t>CHIRURG</t>
  </si>
  <si>
    <t>0009-4722</t>
  </si>
  <si>
    <t>CHIRURGIA-BUCHAREST</t>
  </si>
  <si>
    <t>1221-9118</t>
  </si>
  <si>
    <t>CIR CIR</t>
  </si>
  <si>
    <t>0009-7411</t>
  </si>
  <si>
    <t>CIR ESPAN</t>
  </si>
  <si>
    <t>0009-739X</t>
  </si>
  <si>
    <t>CLIN PLAST SURG</t>
  </si>
  <si>
    <t>0094-1298</t>
  </si>
  <si>
    <t>CLIN TRANSPLANT</t>
  </si>
  <si>
    <t>0902-0063</t>
  </si>
  <si>
    <t>COMPUT AIDED SURG</t>
  </si>
  <si>
    <t>1092-9088</t>
  </si>
  <si>
    <t>CURR PROB SURG</t>
  </si>
  <si>
    <t>0011-3840</t>
  </si>
  <si>
    <t>EUR SURG</t>
  </si>
  <si>
    <t>1682-8631</t>
  </si>
  <si>
    <t>EUR SURG RES</t>
  </si>
  <si>
    <t>0014-312X</t>
  </si>
  <si>
    <t>FACIAL PLAST SURG</t>
  </si>
  <si>
    <t>0736-6825</t>
  </si>
  <si>
    <t>HANDCHIR MIKROCHIR P</t>
  </si>
  <si>
    <t>0722-1819</t>
  </si>
  <si>
    <t>HERNIA</t>
  </si>
  <si>
    <t>1265-4906</t>
  </si>
  <si>
    <t>INDIAN J SURG</t>
  </si>
  <si>
    <t>0972-2068</t>
  </si>
  <si>
    <t>INT J MED ROBOT COMP</t>
  </si>
  <si>
    <t>1478-5951</t>
  </si>
  <si>
    <t>INT J SURG</t>
  </si>
  <si>
    <t>1743-9191</t>
  </si>
  <si>
    <t>INT SURG</t>
  </si>
  <si>
    <t>0020-8868</t>
  </si>
  <si>
    <t>J AM COLL SURGEONS</t>
  </si>
  <si>
    <t>1072-7515</t>
  </si>
  <si>
    <t>J BURN CARE RES</t>
  </si>
  <si>
    <t>1559-047X</t>
  </si>
  <si>
    <t>J CRANIOFAC SURG</t>
  </si>
  <si>
    <t>1049-2275</t>
  </si>
  <si>
    <t>J INVEST SURG</t>
  </si>
  <si>
    <t>0894-1939</t>
  </si>
  <si>
    <t>J KOREAN SURG SOC</t>
  </si>
  <si>
    <t>2233-7903</t>
  </si>
  <si>
    <t>J LAPAROENDOSC ADV S</t>
  </si>
  <si>
    <t>1092-6429</t>
  </si>
  <si>
    <t>J PLAST RECONSTR AES</t>
  </si>
  <si>
    <t>1748-6815</t>
  </si>
  <si>
    <t>J RECONSTR MICROSURG</t>
  </si>
  <si>
    <t>0743-684X</t>
  </si>
  <si>
    <t>J SURG RES</t>
  </si>
  <si>
    <t>0022-4804</t>
  </si>
  <si>
    <t>J VISC SURG</t>
  </si>
  <si>
    <t>1878-7886</t>
  </si>
  <si>
    <t>JSLS-J SOC LAPAROEND</t>
  </si>
  <si>
    <t>1086-8089</t>
  </si>
  <si>
    <t>KARDIOCHIR TORAKOCHI</t>
  </si>
  <si>
    <t>1731-5530</t>
  </si>
  <si>
    <t>LANGENBECK ARCH SURG</t>
  </si>
  <si>
    <t>1435-2443</t>
  </si>
  <si>
    <t>LASER SURG MED</t>
  </si>
  <si>
    <t>STUD SECOND LANG ACQ</t>
  </si>
  <si>
    <t>0097-8507</t>
  </si>
  <si>
    <t>LANGUAGE</t>
  </si>
  <si>
    <t>0268-1064</t>
  </si>
  <si>
    <t>MIND LANG</t>
  </si>
  <si>
    <t>1366-7289</t>
  </si>
  <si>
    <t>BILING-LANG COGN</t>
  </si>
  <si>
    <t>0034-7590</t>
  </si>
  <si>
    <t>RAE-REV ADMIN EMPRES</t>
  </si>
  <si>
    <t>1480-8986</t>
  </si>
  <si>
    <t>INT J ARTS MANAG</t>
  </si>
  <si>
    <t>0748-4526</t>
  </si>
  <si>
    <t>NEGOTIATION J</t>
  </si>
  <si>
    <t>1863-6683</t>
  </si>
  <si>
    <t>REV MANAG SCI</t>
  </si>
  <si>
    <t>0971-7218</t>
  </si>
  <si>
    <t>SCI TECHNOL SOC</t>
  </si>
  <si>
    <t>1936-9735</t>
  </si>
  <si>
    <t>OPER MANAGE RES</t>
  </si>
  <si>
    <t>1750-614X</t>
  </si>
  <si>
    <t>CHIN MANAG STUD</t>
  </si>
  <si>
    <t>1746-5265</t>
  </si>
  <si>
    <t>BALT J MANAG</t>
  </si>
  <si>
    <t>1475-9551</t>
  </si>
  <si>
    <t>CULT ORGAN</t>
  </si>
  <si>
    <t>0742-3322</t>
  </si>
  <si>
    <t>ADV STRATEG MANAGE</t>
  </si>
  <si>
    <t>1048-6682</t>
  </si>
  <si>
    <t>NONPROFIT MANAG LEAD</t>
  </si>
  <si>
    <t>1833-3672</t>
  </si>
  <si>
    <t>J MANAGE ORGAN</t>
  </si>
  <si>
    <t>1092-7026</t>
  </si>
  <si>
    <t>SYST RES BEHAV SCI</t>
  </si>
  <si>
    <t>0160-8061</t>
  </si>
  <si>
    <t>J ORGAN BEHAV MANAGE</t>
  </si>
  <si>
    <t>1367-5567</t>
  </si>
  <si>
    <t>INT J LOGIST-RES APP</t>
  </si>
  <si>
    <t>1447-9338</t>
  </si>
  <si>
    <t>INNOV-MANAG POLICY P</t>
  </si>
  <si>
    <t>0953-4814</t>
  </si>
  <si>
    <t>J ORGAN CHANGE MANAG</t>
  </si>
  <si>
    <t>1094-429X</t>
  </si>
  <si>
    <t>SYST PRACT ACT RES</t>
  </si>
  <si>
    <t>0312-8962</t>
  </si>
  <si>
    <t>AUST J MANAGE</t>
  </si>
  <si>
    <t>1751-6757</t>
  </si>
  <si>
    <t>EUR J INT MANAG</t>
  </si>
  <si>
    <t>8756-9728</t>
  </si>
  <si>
    <t>PROJ MANAG J</t>
  </si>
  <si>
    <t>0960-4529</t>
  </si>
  <si>
    <t>MANAG SERV QUAL</t>
  </si>
  <si>
    <t>1742-7150</t>
  </si>
  <si>
    <t>LEADERSHIP-LONDON</t>
  </si>
  <si>
    <t>0958-5192</t>
  </si>
  <si>
    <t>INT J HUM RESOUR MAN</t>
  </si>
  <si>
    <t>0963-1690</t>
  </si>
  <si>
    <t>CREAT INNOV MANAG</t>
  </si>
  <si>
    <t>1352-7606</t>
  </si>
  <si>
    <t>CROSS CULT MANAG</t>
  </si>
  <si>
    <t>1478-3363</t>
  </si>
  <si>
    <t>TOTAL QUAL MANAG BUS</t>
  </si>
  <si>
    <t>0926-2644</t>
  </si>
  <si>
    <t>GROUP DECIS NEGOT</t>
  </si>
  <si>
    <t>1476-7503</t>
  </si>
  <si>
    <t>ACTION RES-LONDON</t>
  </si>
  <si>
    <t>0302-3427</t>
  </si>
  <si>
    <t>SCI PUBL POLICY</t>
  </si>
  <si>
    <t>0956-5221</t>
  </si>
  <si>
    <t>SCAND J MANAG</t>
  </si>
  <si>
    <t>1471-9037</t>
  </si>
  <si>
    <t>PUBLIC MANAG REV</t>
  </si>
  <si>
    <t>0264-2069</t>
  </si>
  <si>
    <t>SERV IND J</t>
  </si>
  <si>
    <t>0938-8249</t>
  </si>
  <si>
    <t>MANAGE INT REV</t>
  </si>
  <si>
    <t>1362-0436</t>
  </si>
  <si>
    <t>CAREER DEV INT</t>
  </si>
  <si>
    <t>0021-8863</t>
  </si>
  <si>
    <t>J APPL BEHAV SCI</t>
  </si>
  <si>
    <t>0953-7325</t>
  </si>
  <si>
    <t>TECHNOL ANAL STRATEG</t>
  </si>
  <si>
    <t>1648-715X</t>
  </si>
  <si>
    <t>INT J STRATEG PROP M</t>
  </si>
  <si>
    <t>1056-4926</t>
  </si>
  <si>
    <t>J MANAGE INQUIRY</t>
  </si>
  <si>
    <t>1046-4964</t>
  </si>
  <si>
    <t>SMALL GR RES</t>
  </si>
  <si>
    <t>0268-3946</t>
  </si>
  <si>
    <t>J MANAGE PSYCHOL</t>
  </si>
  <si>
    <t>0968-6673</t>
  </si>
  <si>
    <t>GENDER WORK ORGAN</t>
  </si>
  <si>
    <t>1740-4754</t>
  </si>
  <si>
    <t>EUR MANAG REV</t>
  </si>
  <si>
    <t>0144-3577</t>
  </si>
  <si>
    <t>INT J OPER PROD MAN</t>
  </si>
  <si>
    <t>0965-075X</t>
  </si>
  <si>
    <t>INT J SELECT ASSESS</t>
  </si>
  <si>
    <t>1756-6517</t>
  </si>
  <si>
    <t>INT J SHIP TRANS LOG</t>
  </si>
  <si>
    <t>0047-2778</t>
  </si>
  <si>
    <t>J SMALL BUS MANAGE</t>
  </si>
  <si>
    <t>0883-7066</t>
  </si>
  <si>
    <t>SYST DYNAM REV</t>
  </si>
  <si>
    <t>1478-4092</t>
  </si>
  <si>
    <t>J PURCH SUPPLY MANAG</t>
  </si>
  <si>
    <t>0090-4848</t>
  </si>
  <si>
    <t>HUM RESOUR MANAGE-US</t>
  </si>
  <si>
    <t>0957-4093</t>
  </si>
  <si>
    <t>INT J LOGIST MANAG</t>
  </si>
  <si>
    <t>0191-3085</t>
  </si>
  <si>
    <t>RES ORGAN BEHAV</t>
  </si>
  <si>
    <t>0011-7315</t>
  </si>
  <si>
    <t>DECISION SCI</t>
  </si>
  <si>
    <t>1350-5076</t>
  </si>
  <si>
    <t>MANAGE LEARN</t>
  </si>
  <si>
    <t>0263-7863</t>
  </si>
  <si>
    <t>INT J PROJ MANAG</t>
  </si>
  <si>
    <t>0892-9912</t>
  </si>
  <si>
    <t>J TECHNOL TRANSFER</t>
  </si>
  <si>
    <t>0960-0035</t>
  </si>
  <si>
    <t>INT J PHYS DISTR LOG</t>
  </si>
  <si>
    <t>1757-5818</t>
  </si>
  <si>
    <t>J SERV MANAGE</t>
  </si>
  <si>
    <t>1545-8490</t>
  </si>
  <si>
    <t>DECIS ANAL</t>
  </si>
  <si>
    <t>0018-7267</t>
  </si>
  <si>
    <t>HUM RELAT</t>
  </si>
  <si>
    <t>1053-4822</t>
  </si>
  <si>
    <t>HUM RESOUR MANAGE R</t>
  </si>
  <si>
    <t>0735-3766</t>
  </si>
  <si>
    <t>J BUS LOGIST</t>
  </si>
  <si>
    <t>1359-432X</t>
  </si>
  <si>
    <t>EUR J WORK ORGAN PSY</t>
  </si>
  <si>
    <t>0170-8406</t>
  </si>
  <si>
    <t>ORGAN STUD</t>
  </si>
  <si>
    <t>1075-4253</t>
  </si>
  <si>
    <t>J INT MANAG</t>
  </si>
  <si>
    <t>1350-5084</t>
  </si>
  <si>
    <t>ORGANIZATION</t>
  </si>
  <si>
    <t>0963-1798</t>
  </si>
  <si>
    <t>J OCCUP ORGAN PSYCH</t>
  </si>
  <si>
    <t>1048-9843</t>
  </si>
  <si>
    <t>LEADERSHIP QUART</t>
  </si>
  <si>
    <t>0749-5978</t>
  </si>
  <si>
    <t>ORGAN BEHAV HUM DEC</t>
  </si>
  <si>
    <t>1740-8776</t>
  </si>
  <si>
    <t>MANAGE ORGAN REV</t>
  </si>
  <si>
    <t>0048-7333</t>
  </si>
  <si>
    <t>RES POLICY</t>
  </si>
  <si>
    <t>1059-6011</t>
  </si>
  <si>
    <t>GROUP ORGAN MANAGE</t>
  </si>
  <si>
    <t>1523-2409</t>
  </si>
  <si>
    <t>J SUPPLY CHAIN MANAG</t>
  </si>
  <si>
    <t>1047-7039</t>
  </si>
  <si>
    <t>ORGAN SCI</t>
  </si>
  <si>
    <t>0031-5826</t>
  </si>
  <si>
    <t>PERS PSYCHOL</t>
  </si>
  <si>
    <t>1094-4281</t>
  </si>
  <si>
    <t>ORGAN RES METHODS</t>
  </si>
  <si>
    <t>0217-4561</t>
  </si>
  <si>
    <t>ASIA PAC J MANAG</t>
  </si>
  <si>
    <t>1941-6520</t>
  </si>
  <si>
    <t>ACAD MANAG ANN</t>
  </si>
  <si>
    <t>0021-9010</t>
  </si>
  <si>
    <t>J APPL PSYCHOL</t>
  </si>
  <si>
    <t>0283-9318</t>
  </si>
  <si>
    <t>SCAND J CARING SCI</t>
  </si>
  <si>
    <t>0973-1741</t>
  </si>
  <si>
    <t>J S ASIAN DEV</t>
  </si>
  <si>
    <t>0251-3625</t>
  </si>
  <si>
    <t>DISP</t>
  </si>
  <si>
    <t>0225-5189</t>
  </si>
  <si>
    <t>CAN J DEV STUD</t>
  </si>
  <si>
    <t>1017-6772</t>
  </si>
  <si>
    <t>AFR DEV REV</t>
  </si>
  <si>
    <t>0017-4815</t>
  </si>
  <si>
    <t>GROWTH CHANGE</t>
  </si>
  <si>
    <t>0376-835X</t>
  </si>
  <si>
    <t>DEV SO AFR</t>
  </si>
  <si>
    <t>0957-8811</t>
  </si>
  <si>
    <t>EUR J DEV RES</t>
  </si>
  <si>
    <t>0010-3802</t>
  </si>
  <si>
    <t>COMMUNITY DEV J</t>
  </si>
  <si>
    <t>1943-9342</t>
  </si>
  <si>
    <t>J DEV EFFECT</t>
  </si>
  <si>
    <t>0271-2075</t>
  </si>
  <si>
    <t>PUBLIC ADMIN DEVELOP</t>
  </si>
  <si>
    <t>1474-6743</t>
  </si>
  <si>
    <t>INT DEV PLANN REV</t>
  </si>
  <si>
    <t>0300-3930</t>
  </si>
  <si>
    <t>LOCAL GOV STUD</t>
  </si>
  <si>
    <t>1051-1482</t>
  </si>
  <si>
    <t>HOUS POLICY DEBATE</t>
  </si>
  <si>
    <t>0954-1748</t>
  </si>
  <si>
    <t>J INT DEV</t>
  </si>
  <si>
    <t>1945-2829</t>
  </si>
  <si>
    <t>J HUM DEV CAPABIL</t>
  </si>
  <si>
    <t>0143-6597</t>
  </si>
  <si>
    <t>THIRD WORLD Q</t>
  </si>
  <si>
    <t>1464-9934</t>
  </si>
  <si>
    <t>PROG DEV STUD</t>
  </si>
  <si>
    <t>0361-3666</t>
  </si>
  <si>
    <t>DISASTERS</t>
  </si>
  <si>
    <t>0144-5596</t>
  </si>
  <si>
    <t>SOC POLICY ADMIN</t>
  </si>
  <si>
    <t>0950-6764</t>
  </si>
  <si>
    <t>DEV POLICY REV</t>
  </si>
  <si>
    <t>0032-2687</t>
  </si>
  <si>
    <t>POLICY SCI</t>
  </si>
  <si>
    <t>1473-0952</t>
  </si>
  <si>
    <t>PLAN THEOR</t>
  </si>
  <si>
    <t>0885-4122</t>
  </si>
  <si>
    <t>J PLAN LIT</t>
  </si>
  <si>
    <t>0739-456X</t>
  </si>
  <si>
    <t>J PLAN EDUC RES</t>
  </si>
  <si>
    <t>0012-155X</t>
  </si>
  <si>
    <t>DEV CHANGE</t>
  </si>
  <si>
    <t>0743-0167</t>
  </si>
  <si>
    <t>J RURAL STUD</t>
  </si>
  <si>
    <t>0968-0802</t>
  </si>
  <si>
    <t>SUSTAIN DEV</t>
  </si>
  <si>
    <t>0194-4363</t>
  </si>
  <si>
    <t>J AM PLANN ASSOC</t>
  </si>
  <si>
    <t>0031-4773</t>
  </si>
  <si>
    <t>PENSEE</t>
  </si>
  <si>
    <t>1013-1469</t>
  </si>
  <si>
    <t>SWS-RUNDSCH</t>
  </si>
  <si>
    <t>0090-6514</t>
  </si>
  <si>
    <t>TELOS-US</t>
  </si>
  <si>
    <t>1061-1940</t>
  </si>
  <si>
    <t>RUSS POLIT LAW</t>
  </si>
  <si>
    <t>0010-2601</t>
  </si>
  <si>
    <t>COMMENTARY</t>
  </si>
  <si>
    <t>0048-7694</t>
  </si>
  <si>
    <t>REV ESTUD POLIT</t>
  </si>
  <si>
    <t>1315-2378</t>
  </si>
  <si>
    <t>REV CLAD REFORMA DEM</t>
  </si>
  <si>
    <t>0295-2319</t>
  </si>
  <si>
    <t>POLITIX</t>
  </si>
  <si>
    <t>0146-5945</t>
  </si>
  <si>
    <t>POLICY REV</t>
  </si>
  <si>
    <t>0115-4451</t>
  </si>
  <si>
    <t>PHILIPP POLIT SCI J</t>
  </si>
  <si>
    <t>1665-2037</t>
  </si>
  <si>
    <t>POLIT GOB</t>
  </si>
  <si>
    <t>1554-477X</t>
  </si>
  <si>
    <t>J WOMEN POLIT POLICY</t>
  </si>
  <si>
    <t>1470-8914</t>
  </si>
  <si>
    <t>CONTEMP POLIT THEORY</t>
  </si>
  <si>
    <t>1755-0483</t>
  </si>
  <si>
    <t>POLIT RELIG</t>
  </si>
  <si>
    <t>2194-6183</t>
  </si>
  <si>
    <t>FORUM-J APPL RES CON</t>
  </si>
  <si>
    <t>1468-1099</t>
  </si>
  <si>
    <t>JPN J POLIT SCI</t>
  </si>
  <si>
    <t>1582-456X</t>
  </si>
  <si>
    <t>ROM J POLIT SCI</t>
  </si>
  <si>
    <t>0964-4008</t>
  </si>
  <si>
    <t>GER POLIT</t>
  </si>
  <si>
    <t>1465-4466</t>
  </si>
  <si>
    <t>HIST MATER</t>
  </si>
  <si>
    <t>0258-9346</t>
  </si>
  <si>
    <t>POLITIKON-UK</t>
  </si>
  <si>
    <t>1075-8216</t>
  </si>
  <si>
    <t>PROBL POST-COMMUNISM</t>
  </si>
  <si>
    <t>0001-6810</t>
  </si>
  <si>
    <t>ACTA POLIT</t>
  </si>
  <si>
    <t>1461-6742</t>
  </si>
  <si>
    <t>INT FEM J POLIT</t>
  </si>
  <si>
    <t>1680-4333</t>
  </si>
  <si>
    <t>EUR POLIT SCI</t>
  </si>
  <si>
    <t>0034-7329</t>
  </si>
  <si>
    <t>REV BRAS POLIT INT</t>
  </si>
  <si>
    <t>1049-0965</t>
  </si>
  <si>
    <t>PS-POLIT SCI POLIT</t>
  </si>
  <si>
    <t>1036-1146</t>
  </si>
  <si>
    <t>AUST J POLIT SCI</t>
  </si>
  <si>
    <t>0032-3187</t>
  </si>
  <si>
    <t>POLIT SCI</t>
  </si>
  <si>
    <t>1581-5374</t>
  </si>
  <si>
    <t>LEX LOCALIS</t>
  </si>
  <si>
    <t>0008-4239</t>
  </si>
  <si>
    <t>CAN J POLIT SCI</t>
  </si>
  <si>
    <t>1360-8746</t>
  </si>
  <si>
    <t>S EUR SOC POLIT</t>
  </si>
  <si>
    <t>0032-3470</t>
  </si>
  <si>
    <t>POLIT VIERTELJAHR</t>
  </si>
  <si>
    <t>0716-1417</t>
  </si>
  <si>
    <t>REV CIENC POLIT-SANT</t>
  </si>
  <si>
    <t>0012-3846</t>
  </si>
  <si>
    <t>DISSENT</t>
  </si>
  <si>
    <t>0032-3497</t>
  </si>
  <si>
    <t>POLITY</t>
  </si>
  <si>
    <t>1424-7755</t>
  </si>
  <si>
    <t>SWISS POLIT SCI REV</t>
  </si>
  <si>
    <t>0095-327X</t>
  </si>
  <si>
    <t>ARMED FORCES SOC</t>
  </si>
  <si>
    <t>1615-5548</t>
  </si>
  <si>
    <t>OSTERR Z POLITWISS</t>
  </si>
  <si>
    <t>0027-8378</t>
  </si>
  <si>
    <t>NATION</t>
  </si>
  <si>
    <t>0032-3195</t>
  </si>
  <si>
    <t>POLIT SCI QUART</t>
  </si>
  <si>
    <t>0192-5121</t>
  </si>
  <si>
    <t>INT POLIT SCI REV</t>
  </si>
  <si>
    <t>1472-4790</t>
  </si>
  <si>
    <t>COMP EUR POLIT</t>
  </si>
  <si>
    <t>0951-6298</t>
  </si>
  <si>
    <t>J THEOR POLIT</t>
  </si>
  <si>
    <t>0898-588X</t>
  </si>
  <si>
    <t>STUD AM POLIT DEV</t>
  </si>
  <si>
    <t>1351-0347</t>
  </si>
  <si>
    <t>DEMOCRATIZATION</t>
  </si>
  <si>
    <t>0263-3957</t>
  </si>
  <si>
    <t>POLITICS-OXFORD</t>
  </si>
  <si>
    <t>0032-3179</t>
  </si>
  <si>
    <t>POLIT QUART</t>
  </si>
  <si>
    <t>0027-0520</t>
  </si>
  <si>
    <t>MON REV</t>
  </si>
  <si>
    <t>1356-9775</t>
  </si>
  <si>
    <t>CONTEMP POLIT</t>
  </si>
  <si>
    <t>1532-673X</t>
  </si>
  <si>
    <t>AM POLIT RES</t>
  </si>
  <si>
    <t>1746-918X</t>
  </si>
  <si>
    <t>BRIT POLIT</t>
  </si>
  <si>
    <t>0090-5917</t>
  </si>
  <si>
    <t>POLIT THEORY</t>
  </si>
  <si>
    <t>0275-0392</t>
  </si>
  <si>
    <t>HUM RIGHTS QUART</t>
  </si>
  <si>
    <t>1362-9395</t>
  </si>
  <si>
    <t>MEDITERR POLIT</t>
  </si>
  <si>
    <t>1532-4400</t>
  </si>
  <si>
    <t>STATE POLIT POLICY Q</t>
  </si>
  <si>
    <t>1362-1025</t>
  </si>
  <si>
    <t>CITIZENSHIP STUD</t>
  </si>
  <si>
    <t>0080-6757</t>
  </si>
  <si>
    <t>SCAND POLIT STUD</t>
  </si>
  <si>
    <t>0010-4159</t>
  </si>
  <si>
    <t>COMP POLIT</t>
  </si>
  <si>
    <t>0305-5736</t>
  </si>
  <si>
    <t>POLICY POLIT</t>
  </si>
  <si>
    <t>0017-257X</t>
  </si>
  <si>
    <t>GOV OPPOS</t>
  </si>
  <si>
    <t>0031-2290</t>
  </si>
  <si>
    <t>PARLIAMENT AFF</t>
  </si>
  <si>
    <t>0028-6583</t>
  </si>
  <si>
    <t>NEW REPUBLIC</t>
  </si>
  <si>
    <t>0002-7162</t>
  </si>
  <si>
    <t>ANN AM ACAD POLIT SS</t>
  </si>
  <si>
    <t>1743-923X</t>
  </si>
  <si>
    <t>POLIT GENDER</t>
  </si>
  <si>
    <t>0261-3794</t>
  </si>
  <si>
    <t>ELECT STUD</t>
  </si>
  <si>
    <t>0032-3217</t>
  </si>
  <si>
    <t>POLIT STUD-LONDON</t>
  </si>
  <si>
    <t>0038-4941</t>
  </si>
  <si>
    <t>SOC SCI QUART</t>
  </si>
  <si>
    <t>0362-9805</t>
  </si>
  <si>
    <t>LEGIS STUD QUART</t>
  </si>
  <si>
    <t>0048-5950</t>
  </si>
  <si>
    <t>PUBLIUS J FEDERALISM</t>
  </si>
  <si>
    <t>0190-292X</t>
  </si>
  <si>
    <t>POLICY STUD J</t>
  </si>
  <si>
    <t>0143-814X</t>
  </si>
  <si>
    <t>J PUBLIC POLICY</t>
  </si>
  <si>
    <t>1065-9129</t>
  </si>
  <si>
    <t>POLIT RES QUART</t>
  </si>
  <si>
    <t>0033-3298</t>
  </si>
  <si>
    <t>PUBLIC ADMIN</t>
  </si>
  <si>
    <t>1541-132X</t>
  </si>
  <si>
    <t>REV POLICY RES</t>
  </si>
  <si>
    <t>1554-0626</t>
  </si>
  <si>
    <t>Q J POLIT SCI</t>
  </si>
  <si>
    <t>1354-0688</t>
  </si>
  <si>
    <t>PARTY POLIT</t>
  </si>
  <si>
    <t>1045-5736</t>
  </si>
  <si>
    <t>J DEMOCR</t>
  </si>
  <si>
    <t>1755-7739</t>
  </si>
  <si>
    <t>EUR POLIT SCI REV</t>
  </si>
  <si>
    <t>1478-9299</t>
  </si>
  <si>
    <t>POLIT STUD REV</t>
  </si>
  <si>
    <t>0140-2382</t>
  </si>
  <si>
    <t>WEST EUR POLIT</t>
  </si>
  <si>
    <t>0304-4130</t>
  </si>
  <si>
    <t>EUR J POLIT RES</t>
  </si>
  <si>
    <t>0162-895X</t>
  </si>
  <si>
    <t>POLIT PSYCHOL</t>
  </si>
  <si>
    <t>0190-9320</t>
  </si>
  <si>
    <t>POLIT BEHAV</t>
  </si>
  <si>
    <t>0007-1234</t>
  </si>
  <si>
    <t>BRIT J POLIT SCI</t>
  </si>
  <si>
    <t>0028-6060</t>
  </si>
  <si>
    <t>NEW LEFT REV</t>
  </si>
  <si>
    <t>0022-3816</t>
  </si>
  <si>
    <t>J POLIT</t>
  </si>
  <si>
    <t>0952-1895</t>
  </si>
  <si>
    <t>GOVERNANCE</t>
  </si>
  <si>
    <t>0010-4140</t>
  </si>
  <si>
    <t>COMP POLIT STUD</t>
  </si>
  <si>
    <t>1465-1165</t>
  </si>
  <si>
    <t>EUR UNION POLIT</t>
  </si>
  <si>
    <t>0032-3292</t>
  </si>
  <si>
    <t>POLIT SOC</t>
  </si>
  <si>
    <t>1094-2939</t>
  </si>
  <si>
    <t>ANNU REV POLIT SCI</t>
  </si>
  <si>
    <t>1537-5927</t>
  </si>
  <si>
    <t>PERSPECT POLIT</t>
  </si>
  <si>
    <t>1047-1987</t>
  </si>
  <si>
    <t>POLIT ANAL</t>
  </si>
  <si>
    <t>0092-5853</t>
  </si>
  <si>
    <t>AM J POLIT SCI</t>
  </si>
  <si>
    <t>0003-0554</t>
  </si>
  <si>
    <t>AM POLIT SCI REV</t>
  </si>
  <si>
    <t>0014-3855</t>
  </si>
  <si>
    <t>EVOL PSYCHIATR</t>
  </si>
  <si>
    <t>0048-5713</t>
  </si>
  <si>
    <t>PSYCHIAT ANN</t>
  </si>
  <si>
    <t>0010-7530</t>
  </si>
  <si>
    <t>CONTEMP PSYCHOANAL</t>
  </si>
  <si>
    <t>0025-9284</t>
  </si>
  <si>
    <t>B MENNINGER CLIN</t>
  </si>
  <si>
    <t>0185-3325</t>
  </si>
  <si>
    <t>SALUD MENT</t>
  </si>
  <si>
    <t>0032-7034</t>
  </si>
  <si>
    <t>PRAX KINDERPSYCHOL K</t>
  </si>
  <si>
    <t>1300-2163</t>
  </si>
  <si>
    <t>TURK PSIKIYATR DERG</t>
  </si>
  <si>
    <t>1888-9891</t>
  </si>
  <si>
    <t>REV PSIQUIATR SALUD</t>
  </si>
  <si>
    <t>1550-4263</t>
  </si>
  <si>
    <t>J DUAL DIAGN</t>
  </si>
  <si>
    <t>0003-0651</t>
  </si>
  <si>
    <t>J AM PSYCHOANAL ASS</t>
  </si>
  <si>
    <t>1937-1209</t>
  </si>
  <si>
    <t>INT J COGN THER</t>
  </si>
  <si>
    <t>1752-4458</t>
  </si>
  <si>
    <t>INT J MENT HEALTH SY</t>
  </si>
  <si>
    <t>0033-2720</t>
  </si>
  <si>
    <t>PSYCHIAT QUART</t>
  </si>
  <si>
    <t>1932-8621</t>
  </si>
  <si>
    <t>PERSONAL MENT HEALTH</t>
  </si>
  <si>
    <t>1095-158X</t>
  </si>
  <si>
    <t>PSYCHIATR REHABIL J</t>
  </si>
  <si>
    <t>1752-2439</t>
  </si>
  <si>
    <t>PSYCHOSIS</t>
  </si>
  <si>
    <t>1942-9681</t>
  </si>
  <si>
    <t>PSYCHOL TRAUMA-US</t>
  </si>
  <si>
    <t>0020-7640</t>
  </si>
  <si>
    <t>INT J SOC PSYCHIATR</t>
  </si>
  <si>
    <t>1422-4917</t>
  </si>
  <si>
    <t>Z KINDER JUG-PSYCH</t>
  </si>
  <si>
    <t>0227-5910</t>
  </si>
  <si>
    <t>CRISIS</t>
  </si>
  <si>
    <t>0954-0261</t>
  </si>
  <si>
    <t>INT REV PSYCHIATR</t>
  </si>
  <si>
    <t>0303-4259</t>
  </si>
  <si>
    <t>PSYCHIAT PRAX</t>
  </si>
  <si>
    <t>1529-9732</t>
  </si>
  <si>
    <t>J TRAUMA DISSOCIATIO</t>
  </si>
  <si>
    <t>1740-1445</t>
  </si>
  <si>
    <t>BODY IMAGE</t>
  </si>
  <si>
    <t>0363-0234</t>
  </si>
  <si>
    <t>SUICIDE LIFE-THREAT</t>
  </si>
  <si>
    <t>1471-0153</t>
  </si>
  <si>
    <t>EAT BEHAV</t>
  </si>
  <si>
    <t>0009-398X</t>
  </si>
  <si>
    <t>CHILD PSYCHIAT HUM D</t>
  </si>
  <si>
    <t>1061-5806</t>
  </si>
  <si>
    <t>ANXIETY STRESS COPIN</t>
  </si>
  <si>
    <t>1056-4993</t>
  </si>
  <si>
    <t>CHILD ADOL PSYCH CL</t>
  </si>
  <si>
    <t>1381-1118</t>
  </si>
  <si>
    <t>ARCH SUICIDE RES</t>
  </si>
  <si>
    <t>0005-7916</t>
  </si>
  <si>
    <t>J BEHAV THER EXP PSY</t>
  </si>
  <si>
    <t>0887-6185</t>
  </si>
  <si>
    <t>J ANXIETY DISORD</t>
  </si>
  <si>
    <t>0894-9867</t>
  </si>
  <si>
    <t>J TRAUMA STRESS</t>
  </si>
  <si>
    <t>0193-953X</t>
  </si>
  <si>
    <t>PSYCHIAT CLIN N AM</t>
  </si>
  <si>
    <t>0885-579X</t>
  </si>
  <si>
    <t>J PERS DISORD</t>
  </si>
  <si>
    <t>1121-189X</t>
  </si>
  <si>
    <t>EPIDEMIOL PSICHIAT S</t>
  </si>
  <si>
    <t>1420-2530</t>
  </si>
  <si>
    <t>PSYCHOL TRAV ORGAN</t>
  </si>
  <si>
    <t>1050-8414</t>
  </si>
  <si>
    <t>INT J AVIAT PSYCHOL</t>
  </si>
  <si>
    <t>0932-4089</t>
  </si>
  <si>
    <t>Z ARB ORGAN</t>
  </si>
  <si>
    <t>0022-0787</t>
  </si>
  <si>
    <t>J EMPLOYMENT COUNS</t>
  </si>
  <si>
    <t>1612-5010</t>
  </si>
  <si>
    <t>Z SPORTPSYCHOL</t>
  </si>
  <si>
    <t>0883-8534</t>
  </si>
  <si>
    <t>J MULTICULT COUNS D</t>
  </si>
  <si>
    <t>1162-9088</t>
  </si>
  <si>
    <t>EUR REV APPL PSYCHOL</t>
  </si>
  <si>
    <t>1754-9426</t>
  </si>
  <si>
    <t>IND ORGAN PSYCHOL-US</t>
  </si>
  <si>
    <t>0306-9885</t>
  </si>
  <si>
    <t>BRIT J GUID COUNS</t>
  </si>
  <si>
    <t>0022-0655</t>
  </si>
  <si>
    <t>J EDUC MEAS</t>
  </si>
  <si>
    <t>0748-9633</t>
  </si>
  <si>
    <t>J COUNS DEV</t>
  </si>
  <si>
    <t>0895-9285</t>
  </si>
  <si>
    <t>HUM PERFORM</t>
  </si>
  <si>
    <t>1132-239X</t>
  </si>
  <si>
    <t>REV PSICOL DEPORTE</t>
  </si>
  <si>
    <t>1072-5245</t>
  </si>
  <si>
    <t>INT J STRESS MANAGE</t>
  </si>
  <si>
    <t>0921-5077</t>
  </si>
  <si>
    <t>GEDRAG ORGAN</t>
  </si>
  <si>
    <t>0894-8453</t>
  </si>
  <si>
    <t>J CAREER DEV</t>
  </si>
  <si>
    <t>0889-4019</t>
  </si>
  <si>
    <t>CAREER DEV Q</t>
  </si>
  <si>
    <t>0011-0000</t>
  </si>
  <si>
    <t>COUNS PSYCHOL</t>
  </si>
  <si>
    <t>1069-0727</t>
  </si>
  <si>
    <t>J CAREER ASSESSMENT</t>
  </si>
  <si>
    <t>0748-1756</t>
  </si>
  <si>
    <t>MEAS EVAL COUNS DEV</t>
  </si>
  <si>
    <t>1866-5888</t>
  </si>
  <si>
    <t>J PERS PSYCHOL</t>
  </si>
  <si>
    <t>0269-994X</t>
  </si>
  <si>
    <t>APPL PSYCHOL-INT REV</t>
  </si>
  <si>
    <t>0305-7356</t>
  </si>
  <si>
    <t>PSYCHOL MUSIC</t>
  </si>
  <si>
    <t>1369-8478</t>
  </si>
  <si>
    <t>TRANSPORT RES F-TRAF</t>
  </si>
  <si>
    <t>1758-0846</t>
  </si>
  <si>
    <t>APPL PSYCHOL-HLTH WE</t>
  </si>
  <si>
    <t>0267-8373</t>
  </si>
  <si>
    <t>WORK STRESS</t>
  </si>
  <si>
    <t>1015-5759</t>
  </si>
  <si>
    <t>EUR J PSYCHOL ASSESS</t>
  </si>
  <si>
    <t>1076-898X</t>
  </si>
  <si>
    <t>J EXP PSYCHOL-APPL</t>
  </si>
  <si>
    <t>0894-3257</t>
  </si>
  <si>
    <t>J BEHAV DECIS MAKING</t>
  </si>
  <si>
    <t>0001-8791</t>
  </si>
  <si>
    <t>J VOCAT BEHAV</t>
  </si>
  <si>
    <t>0022-0167</t>
  </si>
  <si>
    <t>J COUNS PSYCHOL</t>
  </si>
  <si>
    <t>1076-8998</t>
  </si>
  <si>
    <t>J OCCUP HEALTH PSYCH</t>
  </si>
  <si>
    <t>0023-9690</t>
  </si>
  <si>
    <t>LEARN MOTIV</t>
  </si>
  <si>
    <t>1932-4502</t>
  </si>
  <si>
    <t>INTEGR PSYCHOL BEHAV</t>
  </si>
  <si>
    <t>1135-3848</t>
  </si>
  <si>
    <t>REV IBEROAM DIAGN EV</t>
  </si>
  <si>
    <t>1331-9264</t>
  </si>
  <si>
    <t>SUVREM PSIHOL</t>
  </si>
  <si>
    <t>0017-4947</t>
  </si>
  <si>
    <t>GRUPPENPSYCHOTHER GR</t>
  </si>
  <si>
    <t>0250-4952</t>
  </si>
  <si>
    <t>THER FAM</t>
  </si>
  <si>
    <t>1072-0537</t>
  </si>
  <si>
    <t>J CONSTR PSYCHOL</t>
  </si>
  <si>
    <t>1584-7101</t>
  </si>
  <si>
    <t>J COGN BEHAV PSYCHOT</t>
  </si>
  <si>
    <t>1931-7611</t>
  </si>
  <si>
    <t>INT J SEX HEALTH</t>
  </si>
  <si>
    <t>0002-9157</t>
  </si>
  <si>
    <t>AM J CLIN HYPN</t>
  </si>
  <si>
    <t>0943-8149</t>
  </si>
  <si>
    <t>Z GESUNDHEITSPSYCHOL</t>
  </si>
  <si>
    <t>0738-6729</t>
  </si>
  <si>
    <t>BEHAV ANALYST</t>
  </si>
  <si>
    <t>1072-0847</t>
  </si>
  <si>
    <t>BEHAV INTERVENT</t>
  </si>
  <si>
    <t>0197-4556</t>
  </si>
  <si>
    <t>ART PSYCHOTHER</t>
  </si>
  <si>
    <t>1468-1994</t>
  </si>
  <si>
    <t>SEX RELATSH THER</t>
  </si>
  <si>
    <t>0893-5394</t>
  </si>
  <si>
    <t>AM INDIAN ALASKA NAT</t>
  </si>
  <si>
    <t>1616-3443</t>
  </si>
  <si>
    <t>Z KL PSYCH PSYCHOTH</t>
  </si>
  <si>
    <t>0002-7642</t>
  </si>
  <si>
    <t>AM BEHAV SCI</t>
  </si>
  <si>
    <t>0020-7284</t>
  </si>
  <si>
    <t>INT J GROUP PSYCHOTH</t>
  </si>
  <si>
    <t>0813-4839</t>
  </si>
  <si>
    <t>BEHAV CHANGE</t>
  </si>
  <si>
    <t>0021-8855</t>
  </si>
  <si>
    <t>J APPL BEHAV ANAL</t>
  </si>
  <si>
    <t>0932-8114</t>
  </si>
  <si>
    <t>Z SEXUALFORSCH</t>
  </si>
  <si>
    <t>0935-6185</t>
  </si>
  <si>
    <t>PSYCHOTHERAPEUT</t>
  </si>
  <si>
    <t>0736-9735</t>
  </si>
  <si>
    <t>PSYCHOANAL PSYCHOL</t>
  </si>
  <si>
    <t>1132-9483</t>
  </si>
  <si>
    <t>BEHAV PSYCHOL</t>
  </si>
  <si>
    <t>0718-4808</t>
  </si>
  <si>
    <t>TER PSICOL</t>
  </si>
  <si>
    <t>0012-1924</t>
  </si>
  <si>
    <t>DIAGNOSTICA</t>
  </si>
  <si>
    <t>0198-7429</t>
  </si>
  <si>
    <t>BEHAV DISORDERS</t>
  </si>
  <si>
    <t>1541-1559</t>
  </si>
  <si>
    <t>PSYCHOL SERV</t>
  </si>
  <si>
    <t>1077-7229</t>
  </si>
  <si>
    <t>COGN BEHAV PRACT</t>
  </si>
  <si>
    <t>0279-1072</t>
  </si>
  <si>
    <t>J PSYCHOACTIVE DRUGS</t>
  </si>
  <si>
    <t>0736-7236</t>
  </si>
  <si>
    <t>J SOC CLIN PSYCHOL</t>
  </si>
  <si>
    <t>0937-2032</t>
  </si>
  <si>
    <t>PSYCHOTHER PSYCH MED</t>
  </si>
  <si>
    <t>1068-9583</t>
  </si>
  <si>
    <t>J CLIN PSYCHOL MED S</t>
  </si>
  <si>
    <t>0963-8237</t>
  </si>
  <si>
    <t>J MENT HEALTH</t>
  </si>
  <si>
    <t>1050-3307</t>
  </si>
  <si>
    <t>PSYCHOTHER RES</t>
  </si>
  <si>
    <t>1352-4658</t>
  </si>
  <si>
    <t>BEHAV COGN PSYCHOTH</t>
  </si>
  <si>
    <t>1090-0586</t>
  </si>
  <si>
    <t>APPL PSYCHOPHYS BIOF</t>
  </si>
  <si>
    <t>0021-9762</t>
  </si>
  <si>
    <t>J CLIN PSYCHOL</t>
  </si>
  <si>
    <t>0090-5550</t>
  </si>
  <si>
    <t>REHABIL PSYCHOL</t>
  </si>
  <si>
    <t>0145-4455</t>
  </si>
  <si>
    <t>BEHAV MODIF</t>
  </si>
  <si>
    <t>0095-2990</t>
  </si>
  <si>
    <t>AM J DRUG ALCOHOL AB</t>
  </si>
  <si>
    <t>0882-2689</t>
  </si>
  <si>
    <t>J PSYCHOPATHOL BEHAV</t>
  </si>
  <si>
    <t>0147-5916</t>
  </si>
  <si>
    <t>COGNITIVE THER RES</t>
  </si>
  <si>
    <t>0022-3891</t>
  </si>
  <si>
    <t>J PERS ASSESS</t>
  </si>
  <si>
    <t>1359-1053</t>
  </si>
  <si>
    <t>J HEALTH PSYCHOL</t>
  </si>
  <si>
    <t>1072-4133</t>
  </si>
  <si>
    <t>EUR EAT DISORD REV</t>
  </si>
  <si>
    <t>0022-4499</t>
  </si>
  <si>
    <t>J SEX RES</t>
  </si>
  <si>
    <t>1661-4747</t>
  </si>
  <si>
    <t>Z PSYCHIATR PSYCH PS</t>
  </si>
  <si>
    <t>0740-5472</t>
  </si>
  <si>
    <t>J SUBST ABUSE TREAT</t>
  </si>
  <si>
    <t>1359-107X</t>
  </si>
  <si>
    <t>BRIT J HEALTH PSYCH</t>
  </si>
  <si>
    <t>1063-3995</t>
  </si>
  <si>
    <t>CLIN PSYCHOL PSYCHOT</t>
  </si>
  <si>
    <t>1697-2600</t>
  </si>
  <si>
    <t>INT J CLIN HLTH PSYC</t>
  </si>
  <si>
    <t>0160-7715</t>
  </si>
  <si>
    <t>J BEHAV MED</t>
  </si>
  <si>
    <t>0144-6657</t>
  </si>
  <si>
    <t>BRIT J CLIN PSYCHOL</t>
  </si>
  <si>
    <t>1070-5503</t>
  </si>
  <si>
    <t>INT J BEHAV MED</t>
  </si>
  <si>
    <t>1073-1911</t>
  </si>
  <si>
    <t>ASSESSMENT</t>
  </si>
  <si>
    <t>0033-3204</t>
  </si>
  <si>
    <t>PSYCHOTHERAPY</t>
  </si>
  <si>
    <t>1537-4416</t>
  </si>
  <si>
    <t>J CLIN CHILD ADOLESC</t>
  </si>
  <si>
    <t>0005-7894</t>
  </si>
  <si>
    <t>BEHAV THER</t>
  </si>
  <si>
    <t>1040-3590</t>
  </si>
  <si>
    <t>PSYCHOL ASSESSMENT</t>
  </si>
  <si>
    <t>0091-0627</t>
  </si>
  <si>
    <t>J ABNORM CHILD PSYCH</t>
  </si>
  <si>
    <t>0004-0002</t>
  </si>
  <si>
    <t>ARCH SEX BEHAV</t>
  </si>
  <si>
    <t>0005-7967</t>
  </si>
  <si>
    <t>BEHAV RES THER</t>
  </si>
  <si>
    <t>1949-2715</t>
  </si>
  <si>
    <t>PERSONAL DISORD</t>
  </si>
  <si>
    <t>1743-7199</t>
  </si>
  <si>
    <t>HEALTH PSYCHOL REV</t>
  </si>
  <si>
    <t>1096-4037</t>
  </si>
  <si>
    <t>CLIN CHILD FAM PSYCH</t>
  </si>
  <si>
    <t>0969-5893</t>
  </si>
  <si>
    <t>CLIN PSYCHOL-SCI PR</t>
  </si>
  <si>
    <t>0021-843X</t>
  </si>
  <si>
    <t>J ABNORM PSYCHOL</t>
  </si>
  <si>
    <t>0022-006X</t>
  </si>
  <si>
    <t>J CONSULT CLIN PSYCH</t>
  </si>
  <si>
    <t>0272-7358</t>
  </si>
  <si>
    <t>CLIN PSYCHOL REV</t>
  </si>
  <si>
    <t>1068-0667</t>
  </si>
  <si>
    <t>J ADULT DEV</t>
  </si>
  <si>
    <t>0065-2407</t>
  </si>
  <si>
    <t>ADV CHILD DEV BEHAV</t>
  </si>
  <si>
    <t>0210-3702</t>
  </si>
  <si>
    <t>INFANC APRENDIZ</t>
  </si>
  <si>
    <t>1088-8691</t>
  </si>
  <si>
    <t>APPL DEV SCI</t>
  </si>
  <si>
    <t>1522-7227</t>
  </si>
  <si>
    <t>INFANT CHILD DEV</t>
  </si>
  <si>
    <t>1740-5629</t>
  </si>
  <si>
    <t>EUR J DEV PSYCHOL</t>
  </si>
  <si>
    <t>1534-8687</t>
  </si>
  <si>
    <t>NEW DIR CHILD ADOLES</t>
  </si>
  <si>
    <t>0743-5584</t>
  </si>
  <si>
    <t>J ADOLESCENT RES</t>
  </si>
  <si>
    <t>1382-5585</t>
  </si>
  <si>
    <t>AGING NEUROPSYCHOL C</t>
  </si>
  <si>
    <t>0163-9641</t>
  </si>
  <si>
    <t>INFANT MENT HEALTH J</t>
  </si>
  <si>
    <t>1542-7609</t>
  </si>
  <si>
    <t>RES HUM DEV</t>
  </si>
  <si>
    <t>1524-8372</t>
  </si>
  <si>
    <t>J COGN DEV</t>
  </si>
  <si>
    <t>1053-1890</t>
  </si>
  <si>
    <t>CHILD YOUTH CARE FOR</t>
  </si>
  <si>
    <t>0018-716X</t>
  </si>
  <si>
    <t>HUM DEV</t>
  </si>
  <si>
    <t>0261-510X</t>
  </si>
  <si>
    <t>BRIT J DEV PSYCHOL</t>
  </si>
  <si>
    <t>0885-2014</t>
  </si>
  <si>
    <t>COGNITIVE DEV</t>
  </si>
  <si>
    <t>1461-6734</t>
  </si>
  <si>
    <t>ATTACH HUM DEV</t>
  </si>
  <si>
    <t>0360-0025</t>
  </si>
  <si>
    <t>SEX ROLES</t>
  </si>
  <si>
    <t>0165-0254</t>
  </si>
  <si>
    <t>INT J BEHAV DEV</t>
  </si>
  <si>
    <t>0193-3973</t>
  </si>
  <si>
    <t>J APPL DEV PSYCHOL</t>
  </si>
  <si>
    <t>0272-930X</t>
  </si>
  <si>
    <t>MERRILL PALMER QUART</t>
  </si>
  <si>
    <t>0163-6383</t>
  </si>
  <si>
    <t>INFANT BEHAV DEV</t>
  </si>
  <si>
    <t>0140-1971</t>
  </si>
  <si>
    <t>J ADOLESCENCE</t>
  </si>
  <si>
    <t>1362-3613</t>
  </si>
  <si>
    <t>AUTISM</t>
  </si>
  <si>
    <t>1525-0008</t>
  </si>
  <si>
    <t>INFANCY</t>
  </si>
  <si>
    <t>0037-976X</t>
  </si>
  <si>
    <t>MONOGR SOC RES CHILD</t>
  </si>
  <si>
    <t>0961-205X</t>
  </si>
  <si>
    <t>SOC DEV</t>
  </si>
  <si>
    <t>1750-8592</t>
  </si>
  <si>
    <t>CHILD DEV PERSPECT</t>
  </si>
  <si>
    <t>0022-0965</t>
  </si>
  <si>
    <t>J EXP CHILD PSYCHOL</t>
  </si>
  <si>
    <t>0146-8693</t>
  </si>
  <si>
    <t>J PEDIATR PSYCHOL</t>
  </si>
  <si>
    <t>0047-2891</t>
  </si>
  <si>
    <t>J YOUTH ADOLESCENCE</t>
  </si>
  <si>
    <t>0012-1649</t>
  </si>
  <si>
    <t>DEV PSYCHOL</t>
  </si>
  <si>
    <t>0273-2297</t>
  </si>
  <si>
    <t>DEV REV</t>
  </si>
  <si>
    <t>1363-755X</t>
  </si>
  <si>
    <t>DEVELOPMENTAL SCI</t>
  </si>
  <si>
    <t>0162-3257</t>
  </si>
  <si>
    <t>J AUTISM DEV DISORD</t>
  </si>
  <si>
    <t>0942-5403</t>
  </si>
  <si>
    <t>KINDH ENTWICKL</t>
  </si>
  <si>
    <t>0009-3920</t>
  </si>
  <si>
    <t>CHILD DEV</t>
  </si>
  <si>
    <t>0954-5794</t>
  </si>
  <si>
    <t>DEV PSYCHOPATHOL</t>
  </si>
  <si>
    <t>0021-5015</t>
  </si>
  <si>
    <t>JPN J EDUC PSYCHOL</t>
  </si>
  <si>
    <t>0042-8841</t>
  </si>
  <si>
    <t>VOP PSIKHOL+</t>
  </si>
  <si>
    <t>0342-183X</t>
  </si>
  <si>
    <t>PSYCHOL ERZ UNTERR</t>
  </si>
  <si>
    <t>1047-4412</t>
  </si>
  <si>
    <t>J EDUC PSYCHOL CONS</t>
  </si>
  <si>
    <t>0256-2928</t>
  </si>
  <si>
    <t>EUR J PSYCHOL EDUC</t>
  </si>
  <si>
    <t>0022-0175</t>
  </si>
  <si>
    <t>J CREATIVE BEHAV</t>
  </si>
  <si>
    <t>1381-2890</t>
  </si>
  <si>
    <t>SOC PSYCHOL EDUC</t>
  </si>
  <si>
    <t>0049-8637</t>
  </si>
  <si>
    <t>Z ENTWICKL PADAGOGIS</t>
  </si>
  <si>
    <t>0734-2829</t>
  </si>
  <si>
    <t>J PSYCHOEDUC ASSESS</t>
  </si>
  <si>
    <t>0163-853X</t>
  </si>
  <si>
    <t>DISCOURSE PROCESS</t>
  </si>
  <si>
    <t>0033-3085</t>
  </si>
  <si>
    <t>PSYCHOL SCHOOLS</t>
  </si>
  <si>
    <t>0144-3410</t>
  </si>
  <si>
    <t>EDUC PSYCHOL-UK</t>
  </si>
  <si>
    <t>1360-2322</t>
  </si>
  <si>
    <t>J APPL RES INTELLECT</t>
  </si>
  <si>
    <t>1040-0419</t>
  </si>
  <si>
    <t>CREATIVITY RES J</t>
  </si>
  <si>
    <t>0737-0008</t>
  </si>
  <si>
    <t>COGNITION INSTRUCT</t>
  </si>
  <si>
    <t>1045-3830</t>
  </si>
  <si>
    <t>SCHOOL PSYCHOL QUART</t>
  </si>
  <si>
    <t>1931-3918</t>
  </si>
  <si>
    <t>TRAIN EDUC PROF PSYC</t>
  </si>
  <si>
    <t>1041-6080</t>
  </si>
  <si>
    <t>LEARN INDIVID DIFFER</t>
  </si>
  <si>
    <t>1136-1034</t>
  </si>
  <si>
    <t>REV PSICODIDACT</t>
  </si>
  <si>
    <t>0279-6015</t>
  </si>
  <si>
    <t>SCHOOL PSYCHOL REV</t>
  </si>
  <si>
    <t>0007-0998</t>
  </si>
  <si>
    <t>BRIT J EDUC PSYCHOL</t>
  </si>
  <si>
    <t>1040-726X</t>
  </si>
  <si>
    <t>EDUC PSYCHOL REV</t>
  </si>
  <si>
    <t>0361-476X</t>
  </si>
  <si>
    <t>CONTEMP EDUC PSYCHOL</t>
  </si>
  <si>
    <t>0022-4405</t>
  </si>
  <si>
    <t>J SCHOOL PSYCHOL</t>
  </si>
  <si>
    <t>0022-0663</t>
  </si>
  <si>
    <t>J EDUC PSYCHOL</t>
  </si>
  <si>
    <t>0046-1520</t>
  </si>
  <si>
    <t>EDUC PSYCHOL-US</t>
  </si>
  <si>
    <t>0271-0137</t>
  </si>
  <si>
    <t>J MIND BEHAV</t>
  </si>
  <si>
    <t>1387-5868</t>
  </si>
  <si>
    <t>SPAT COGN COMPUT</t>
  </si>
  <si>
    <t>0031-5125</t>
  </si>
  <si>
    <t>PERCEPT MOTOR SKILL</t>
  </si>
  <si>
    <t>0211-2159</t>
  </si>
  <si>
    <t>PSICOLOGICA</t>
  </si>
  <si>
    <t>1029-8649</t>
  </si>
  <si>
    <t>MUSIC SCI</t>
  </si>
  <si>
    <t>2044-5911</t>
  </si>
  <si>
    <t>J COGN PSYCHOL</t>
  </si>
  <si>
    <t>0732-118X</t>
  </si>
  <si>
    <t>NEW IDEAS PSYCHOL</t>
  </si>
  <si>
    <t>1196-1961</t>
  </si>
  <si>
    <t>CAN J EXP PSYCHOL</t>
  </si>
  <si>
    <t>1357-650X</t>
  </si>
  <si>
    <t>LATERALITY</t>
  </si>
  <si>
    <t>1350-6285</t>
  </si>
  <si>
    <t>VIS COGN</t>
  </si>
  <si>
    <t>0954-1446</t>
  </si>
  <si>
    <t>EUR J COGN PSYCHOL</t>
  </si>
  <si>
    <t>0888-4080</t>
  </si>
  <si>
    <t>APPL COGNITIVE PSYCH</t>
  </si>
  <si>
    <t>1939-5078</t>
  </si>
  <si>
    <t>WIRES COGN SCI</t>
  </si>
  <si>
    <t>1931-3896</t>
  </si>
  <si>
    <t>PSYCHOL AESTHET CREA</t>
  </si>
  <si>
    <t>0146-7239</t>
  </si>
  <si>
    <t>MOTIV EMOTION</t>
  </si>
  <si>
    <t>1354-6783</t>
  </si>
  <si>
    <t>THINK REASONING</t>
  </si>
  <si>
    <t>0965-8211</t>
  </si>
  <si>
    <t>MEMORY</t>
  </si>
  <si>
    <t>1474-7049</t>
  </si>
  <si>
    <t>SE EUR BLACK SEA STU</t>
  </si>
  <si>
    <t>1225-4657</t>
  </si>
  <si>
    <t>PAC FOCUS</t>
  </si>
  <si>
    <t>0253-3952</t>
  </si>
  <si>
    <t>SOC DYNAMICS</t>
  </si>
  <si>
    <t>1353-7121</t>
  </si>
  <si>
    <t>ISR AFF</t>
  </si>
  <si>
    <t>0026-3206</t>
  </si>
  <si>
    <t>MIDDLE EASTERN STUD</t>
  </si>
  <si>
    <t>1043-898X</t>
  </si>
  <si>
    <t>CONTEMP PACIFIC</t>
  </si>
  <si>
    <t>0162-9778</t>
  </si>
  <si>
    <t>J BALTIC STUD</t>
  </si>
  <si>
    <t>0023-3919</t>
  </si>
  <si>
    <t>KOREA OBS</t>
  </si>
  <si>
    <t>0261-3050</t>
  </si>
  <si>
    <t>B LAT AM RES</t>
  </si>
  <si>
    <t>1568-4849</t>
  </si>
  <si>
    <t>ASIAN J SOC SCI</t>
  </si>
  <si>
    <t>1353-0194</t>
  </si>
  <si>
    <t>BRIT J MIDDLE E STUD</t>
  </si>
  <si>
    <t>1944-8953</t>
  </si>
  <si>
    <t>J BALKAN NEAR E STUD</t>
  </si>
  <si>
    <t>1467-2715</t>
  </si>
  <si>
    <t>CRIT ASIAN STUD</t>
  </si>
  <si>
    <t>1531-426X</t>
  </si>
  <si>
    <t>LAT AM POLIT SOC</t>
  </si>
  <si>
    <t>0023-8791</t>
  </si>
  <si>
    <t>LAT AM RES REV</t>
  </si>
  <si>
    <t>1035-7823</t>
  </si>
  <si>
    <t>ASIAN STUD REV</t>
  </si>
  <si>
    <t>1753-1055</t>
  </si>
  <si>
    <t>J EAST AFR STUD</t>
  </si>
  <si>
    <t>0095-6848</t>
  </si>
  <si>
    <t>J JPN STUD</t>
  </si>
  <si>
    <t>0377-919X</t>
  </si>
  <si>
    <t>J PALESTINE STUD</t>
  </si>
  <si>
    <t>0026-749X</t>
  </si>
  <si>
    <t>MOD ASIAN STUD</t>
  </si>
  <si>
    <t>1569-2094</t>
  </si>
  <si>
    <t>AFR ASIAN STUD</t>
  </si>
  <si>
    <t>0219-7472</t>
  </si>
  <si>
    <t>CHINA INT J</t>
  </si>
  <si>
    <t>0888-3254</t>
  </si>
  <si>
    <t>E EUR POLIT SOC</t>
  </si>
  <si>
    <t>0037-6779</t>
  </si>
  <si>
    <t>SLAVIC REV</t>
  </si>
  <si>
    <t>1369-1465</t>
  </si>
  <si>
    <t>SOC SCI JPN J</t>
  </si>
  <si>
    <t>0966-8136</t>
  </si>
  <si>
    <t>EUROPE-ASIA STUD</t>
  </si>
  <si>
    <t>0002-0206</t>
  </si>
  <si>
    <t>AFR STUD REV</t>
  </si>
  <si>
    <t>0004-4687</t>
  </si>
  <si>
    <t>ASIAN SURV</t>
  </si>
  <si>
    <t>0094-582X</t>
  </si>
  <si>
    <t>LAT AM PERSPECT</t>
  </si>
  <si>
    <t>1061-1924</t>
  </si>
  <si>
    <t>MIDDLE EAST POLICY</t>
  </si>
  <si>
    <t>1680-2012</t>
  </si>
  <si>
    <t>CHINA REV</t>
  </si>
  <si>
    <t>0002-0184</t>
  </si>
  <si>
    <t>AFR STUD-UK</t>
  </si>
  <si>
    <t>0020-7438</t>
  </si>
  <si>
    <t>INT J MIDDLE E STUD</t>
  </si>
  <si>
    <t>1468-3849</t>
  </si>
  <si>
    <t>TURK STUD</t>
  </si>
  <si>
    <t>0021-9118</t>
  </si>
  <si>
    <t>J ASIAN STUD</t>
  </si>
  <si>
    <t>0002-0397</t>
  </si>
  <si>
    <t>AFR SPECTR</t>
  </si>
  <si>
    <t>0265-5012</t>
  </si>
  <si>
    <t>IDS BULL-I DEV STUD</t>
  </si>
  <si>
    <t>0305-7410</t>
  </si>
  <si>
    <t>CHINA QUART</t>
  </si>
  <si>
    <t>0022-278X</t>
  </si>
  <si>
    <t>J MOD AFR STUD</t>
  </si>
  <si>
    <t>0305-7070</t>
  </si>
  <si>
    <t>J S AFR STUD</t>
  </si>
  <si>
    <t>0022-216X</t>
  </si>
  <si>
    <t>J LAT AM STUD</t>
  </si>
  <si>
    <t>1360-7456</t>
  </si>
  <si>
    <t>ASIA PAC VIEWP</t>
  </si>
  <si>
    <t>1067-0564</t>
  </si>
  <si>
    <t>J CONTEMP CHINA</t>
  </si>
  <si>
    <t>0047-2336</t>
  </si>
  <si>
    <t>J CONTEMP ASIA</t>
  </si>
  <si>
    <t>0305-6244</t>
  </si>
  <si>
    <t>REV AFR POLIT ECON</t>
  </si>
  <si>
    <t>0013-0079</t>
  </si>
  <si>
    <t>ECON DEV CULT CHANGE</t>
  </si>
  <si>
    <t>1324-9347</t>
  </si>
  <si>
    <t>CHINA J</t>
  </si>
  <si>
    <t>0951-2748</t>
  </si>
  <si>
    <t>PAC REV</t>
  </si>
  <si>
    <t>0030-851X</t>
  </si>
  <si>
    <t>PAC AFF</t>
  </si>
  <si>
    <t>0097-7004</t>
  </si>
  <si>
    <t>MOD CHINA</t>
  </si>
  <si>
    <t>1060-586X</t>
  </si>
  <si>
    <t>POST-SOV AFF</t>
  </si>
  <si>
    <t>0001-9909</t>
  </si>
  <si>
    <t>AFR AFFAIRS</t>
  </si>
  <si>
    <t>1538-7216</t>
  </si>
  <si>
    <t>EURASIAN GEOGR ECON</t>
  </si>
  <si>
    <t>1315-9518</t>
  </si>
  <si>
    <t>REV CIENC SOC-VENEZ</t>
  </si>
  <si>
    <t>1806-4892</t>
  </si>
  <si>
    <t>RBGN-REV BRAS GEST N</t>
  </si>
  <si>
    <t>1132-7200</t>
  </si>
  <si>
    <t>REV HIST INDUST</t>
  </si>
  <si>
    <t>0218-9275</t>
  </si>
  <si>
    <t>ASIAN CASE RES J</t>
  </si>
  <si>
    <t>0121-5051</t>
  </si>
  <si>
    <t>INNOVAR-REV CIENC AD</t>
  </si>
  <si>
    <t>0378-9098</t>
  </si>
  <si>
    <t>S AFR J BUS MANAG</t>
  </si>
  <si>
    <t>1698-5117</t>
  </si>
  <si>
    <t>UNIVERSIA BUS REV</t>
  </si>
  <si>
    <t>1566-7529</t>
  </si>
  <si>
    <t>EUR BUS ORGAN LAW RE</t>
  </si>
  <si>
    <t>0340-5370</t>
  </si>
  <si>
    <t>BETRIEB FORSCH PRAX</t>
  </si>
  <si>
    <t>0015-8259</t>
  </si>
  <si>
    <t>FORTUNE</t>
  </si>
  <si>
    <t>1012-8255</t>
  </si>
  <si>
    <t>ACAD-REV LATINOAM AD</t>
  </si>
  <si>
    <t>1331-8004</t>
  </si>
  <si>
    <t>ZB RAD EKON FAK RIJE</t>
  </si>
  <si>
    <t>1754-9957</t>
  </si>
  <si>
    <t>J WORLD ENERGY LAW B</t>
  </si>
  <si>
    <t>1467-2227</t>
  </si>
  <si>
    <t>ENTERP SOC</t>
  </si>
  <si>
    <t>1976-1597</t>
  </si>
  <si>
    <t>ASIAN J TECHNOL INNO</t>
  </si>
  <si>
    <t>1050-6519</t>
  </si>
  <si>
    <t>J BUS TECH COMMUN</t>
  </si>
  <si>
    <t>0887-302X</t>
  </si>
  <si>
    <t>CLOTH TEXT RES J</t>
  </si>
  <si>
    <t>1138-5758</t>
  </si>
  <si>
    <t>CUAD ECON DIR EMPRES</t>
  </si>
  <si>
    <t>1019-6781</t>
  </si>
  <si>
    <t>ELECTRON MARK</t>
  </si>
  <si>
    <t>1051-712X</t>
  </si>
  <si>
    <t>J BUS-BUS MARK</t>
  </si>
  <si>
    <t>1648-4460</t>
  </si>
  <si>
    <t>TRANSFORM BUS ECON</t>
  </si>
  <si>
    <t>0007-6791</t>
  </si>
  <si>
    <t>BUS HIST</t>
  </si>
  <si>
    <t>1025-3866</t>
  </si>
  <si>
    <t>CONSUMP MARK CULT</t>
  </si>
  <si>
    <t>1470-6423</t>
  </si>
  <si>
    <t>INT J CONSUM STUD</t>
  </si>
  <si>
    <t>0962-8770</t>
  </si>
  <si>
    <t>BUS ETHICS</t>
  </si>
  <si>
    <t>0007-6805</t>
  </si>
  <si>
    <t>BUS HIST REV</t>
  </si>
  <si>
    <t>0825-0383</t>
  </si>
  <si>
    <t>CAN J ADM SCI</t>
  </si>
  <si>
    <t>0263-2373</t>
  </si>
  <si>
    <t>EUR MANAG J</t>
  </si>
  <si>
    <t>1862-8516</t>
  </si>
  <si>
    <t>SERV BUS</t>
  </si>
  <si>
    <t>1617-9846</t>
  </si>
  <si>
    <t>INF SYST E-BUS MANAG</t>
  </si>
  <si>
    <t>0887-6045</t>
  </si>
  <si>
    <t>J SERV MARK</t>
  </si>
  <si>
    <t>1470-7853</t>
  </si>
  <si>
    <t>INT J MARKET RES</t>
  </si>
  <si>
    <t>1472-0817</t>
  </si>
  <si>
    <t>J CONSUM BEHAV</t>
  </si>
  <si>
    <t>0363-8111</t>
  </si>
  <si>
    <t>PUBLIC RELAT REV</t>
  </si>
  <si>
    <t>0090-2616</t>
  </si>
  <si>
    <t>ORGAN DYN</t>
  </si>
  <si>
    <t>0309-0566</t>
  </si>
  <si>
    <t>EUR J MARKETING</t>
  </si>
  <si>
    <t>1360-2381</t>
  </si>
  <si>
    <t>ASIA PAC BUS REV</t>
  </si>
  <si>
    <t>0276-1467</t>
  </si>
  <si>
    <t>J MACROMARKETING</t>
  </si>
  <si>
    <t>1470-5931</t>
  </si>
  <si>
    <t>MARKETING THEOR</t>
  </si>
  <si>
    <t>1526-6133</t>
  </si>
  <si>
    <t>J ELECTRON COMMER RE</t>
  </si>
  <si>
    <t>0923-0645</t>
  </si>
  <si>
    <t>MARKET LETT</t>
  </si>
  <si>
    <t>1094-9968</t>
  </si>
  <si>
    <t>J INTERACT MARK</t>
  </si>
  <si>
    <t>0885-8624</t>
  </si>
  <si>
    <t>J BUS IND MARK</t>
  </si>
  <si>
    <t>0091-3367</t>
  </si>
  <si>
    <t>J ADVERTISING</t>
  </si>
  <si>
    <t>0022-0078</t>
  </si>
  <si>
    <t>J CONSUM AFF</t>
  </si>
  <si>
    <t>J CATARACT REFR SURG</t>
  </si>
  <si>
    <t>0886-3350</t>
  </si>
  <si>
    <t>J FR OPHTALMOL</t>
  </si>
  <si>
    <t>0181-5512</t>
  </si>
  <si>
    <t>J GLAUCOMA</t>
  </si>
  <si>
    <t>1057-0829</t>
  </si>
  <si>
    <t>J OCUL PHARMACOL TH</t>
  </si>
  <si>
    <t>1080-7683</t>
  </si>
  <si>
    <t>J PEDIAT OPHTH STRAB</t>
  </si>
  <si>
    <t>0191-3913</t>
  </si>
  <si>
    <t>J REFRACT SURG</t>
  </si>
  <si>
    <t>1081-597X</t>
  </si>
  <si>
    <t>J VISION</t>
  </si>
  <si>
    <t>1534-7362</t>
  </si>
  <si>
    <t>JPN J OPHTHALMOL</t>
  </si>
  <si>
    <t>0021-5155</t>
  </si>
  <si>
    <t>KLIN MONATSBL AUGENH</t>
  </si>
  <si>
    <t>0023-2165</t>
  </si>
  <si>
    <t>OCUL IMMUNOL INFLAMM</t>
  </si>
  <si>
    <t>0927-3948</t>
  </si>
  <si>
    <t>OCUL SURF</t>
  </si>
  <si>
    <t>1542-0124</t>
  </si>
  <si>
    <t>OPHTHAL EPIDEMIOL</t>
  </si>
  <si>
    <t>0928-6586</t>
  </si>
  <si>
    <t>OPHTHAL PHYSL OPT</t>
  </si>
  <si>
    <t>0275-5408</t>
  </si>
  <si>
    <t>OPHTHAL PLAST RECONS</t>
  </si>
  <si>
    <t>0740-9303</t>
  </si>
  <si>
    <t>OPHTHAL SURG LAS IM</t>
  </si>
  <si>
    <t>1542-8877</t>
  </si>
  <si>
    <t>OPHTHALMIC RES</t>
  </si>
  <si>
    <t>0030-3747</t>
  </si>
  <si>
    <t>OPHTHALMOLOGE</t>
  </si>
  <si>
    <t>0941-293X</t>
  </si>
  <si>
    <t>OPHTHALMOLOGICA</t>
  </si>
  <si>
    <t>0030-3755</t>
  </si>
  <si>
    <t>OPHTHALMOLOGY</t>
  </si>
  <si>
    <t>0161-6420</t>
  </si>
  <si>
    <t>OPTOMETRY</t>
  </si>
  <si>
    <t>1529-1839</t>
  </si>
  <si>
    <t>OPTOMETRY VISION SCI</t>
  </si>
  <si>
    <t>1040-5488</t>
  </si>
  <si>
    <t>PROG RETIN EYE RES</t>
  </si>
  <si>
    <t>1350-9462</t>
  </si>
  <si>
    <t>RETINA-J RET VIT DIS</t>
  </si>
  <si>
    <t>0275-004X</t>
  </si>
  <si>
    <t>REV BRAS OFTALMOL</t>
  </si>
  <si>
    <t>0034-7280</t>
  </si>
  <si>
    <t>SEMIN OPHTHALMOL</t>
  </si>
  <si>
    <t>0882-0538</t>
  </si>
  <si>
    <t>SPEKTRUM AUGENHEILKD</t>
  </si>
  <si>
    <t>0930-4282</t>
  </si>
  <si>
    <t>SURV OPHTHALMOL</t>
  </si>
  <si>
    <t>0039-6257</t>
  </si>
  <si>
    <t>ADV ATOM MOL OPT PHY</t>
  </si>
  <si>
    <t>1049-250X</t>
  </si>
  <si>
    <t>APPL OPTICS</t>
  </si>
  <si>
    <t>1559-128X</t>
  </si>
  <si>
    <t>APPL PHYS B-LASERS O</t>
  </si>
  <si>
    <t>0946-2171</t>
  </si>
  <si>
    <t>CHIN OPT LETT</t>
  </si>
  <si>
    <t>1671-7694</t>
  </si>
  <si>
    <t>EUR PHYS J D</t>
  </si>
  <si>
    <t>1434-6060</t>
  </si>
  <si>
    <t>FIBER INTEGRATED OPT</t>
  </si>
  <si>
    <t>0146-8030</t>
  </si>
  <si>
    <t>J EUR OPT SOC-RAPID</t>
  </si>
  <si>
    <t>1990-2573</t>
  </si>
  <si>
    <t>J INFRARED MILLIM W</t>
  </si>
  <si>
    <t>1001-9014</t>
  </si>
  <si>
    <t>J INNOV OPT HEAL SCI</t>
  </si>
  <si>
    <t>1793-5458</t>
  </si>
  <si>
    <t>J LUMIN</t>
  </si>
  <si>
    <t>0022-2313</t>
  </si>
  <si>
    <t>J MOD OPTIC</t>
  </si>
  <si>
    <t>0950-0340</t>
  </si>
  <si>
    <t>J NONLINEAR OPT PHYS</t>
  </si>
  <si>
    <t>0218-8635</t>
  </si>
  <si>
    <t>J OPT SOC AM A</t>
  </si>
  <si>
    <t>1084-7529</t>
  </si>
  <si>
    <t>J OPT SOC AM B</t>
  </si>
  <si>
    <t>0740-3224</t>
  </si>
  <si>
    <t>J OPT SOC KOREA</t>
  </si>
  <si>
    <t>1226-4776</t>
  </si>
  <si>
    <t>J OPT TECHNOL+</t>
  </si>
  <si>
    <t>1070-9762</t>
  </si>
  <si>
    <t>J OPTICS-UK</t>
  </si>
  <si>
    <t>2040-8978</t>
  </si>
  <si>
    <t>J PHYS B-AT MOL OPT</t>
  </si>
  <si>
    <t>0953-4075</t>
  </si>
  <si>
    <t>J RUSS LASER RES</t>
  </si>
  <si>
    <t>1071-2836</t>
  </si>
  <si>
    <t>LASER FOCUS WORLD</t>
  </si>
  <si>
    <t>1043-8092</t>
  </si>
  <si>
    <t>LASER PHOTONICS REV</t>
  </si>
  <si>
    <t>1863-8880</t>
  </si>
  <si>
    <t>LASER PHYS</t>
  </si>
  <si>
    <t>1054-660X</t>
  </si>
  <si>
    <t>NAT PHOTONICS</t>
  </si>
  <si>
    <t>1749-4885</t>
  </si>
  <si>
    <t>OPT APPL</t>
  </si>
  <si>
    <t>0078-5466</t>
  </si>
  <si>
    <t>OPT COMMUN</t>
  </si>
  <si>
    <t>0030-4018</t>
  </si>
  <si>
    <t>OPT ENG</t>
  </si>
  <si>
    <t>0091-3286</t>
  </si>
  <si>
    <t>OPT EXPRESS</t>
  </si>
  <si>
    <t>1094-4087</t>
  </si>
  <si>
    <t>OPT LASER ENG</t>
  </si>
  <si>
    <t>0143-8166</t>
  </si>
  <si>
    <t>OPT LASER TECHNOL</t>
  </si>
  <si>
    <t>0030-3992</t>
  </si>
  <si>
    <t>OPT LETT</t>
  </si>
  <si>
    <t>0146-9592</t>
  </si>
  <si>
    <t>OPT REV</t>
  </si>
  <si>
    <t>1340-6000</t>
  </si>
  <si>
    <t>OPT SPECTROSC+</t>
  </si>
  <si>
    <t>0030-400X</t>
  </si>
  <si>
    <t>OPTIK</t>
  </si>
  <si>
    <t>0030-4026</t>
  </si>
  <si>
    <t>PHOTONIC SPECTRA</t>
  </si>
  <si>
    <t>0731-1230</t>
  </si>
  <si>
    <t>PHYS REV A</t>
  </si>
  <si>
    <t>1050-2947</t>
  </si>
  <si>
    <t>PROG OPTICS</t>
  </si>
  <si>
    <t>0079-6638</t>
  </si>
  <si>
    <t>UKR J PHYS OPT</t>
  </si>
  <si>
    <t>1609-1833</t>
  </si>
  <si>
    <t>ACTA ORNITHOL</t>
  </si>
  <si>
    <t>0001-6454</t>
  </si>
  <si>
    <t>ARDEA</t>
  </si>
  <si>
    <t>0373-2266</t>
  </si>
  <si>
    <t>ARDEOLA</t>
  </si>
  <si>
    <t>0570-7358</t>
  </si>
  <si>
    <t>AUK</t>
  </si>
  <si>
    <t>0004-8038</t>
  </si>
  <si>
    <t>BIRD CONSERV INT</t>
  </si>
  <si>
    <t>0959-2709</t>
  </si>
  <si>
    <t>BIRD STUDY</t>
  </si>
  <si>
    <t>0006-3657</t>
  </si>
  <si>
    <t>CONDOR</t>
  </si>
  <si>
    <t>0010-5422</t>
  </si>
  <si>
    <t>EMU</t>
  </si>
  <si>
    <t>0158-4197</t>
  </si>
  <si>
    <t>FORKTAIL</t>
  </si>
  <si>
    <t>0950-1746</t>
  </si>
  <si>
    <t>IBIS</t>
  </si>
  <si>
    <t>0019-1019</t>
  </si>
  <si>
    <t>J AVIAN BIOL</t>
  </si>
  <si>
    <t>0908-8857</t>
  </si>
  <si>
    <t>J FIELD ORNITHOL</t>
  </si>
  <si>
    <t>0273-8570</t>
  </si>
  <si>
    <t>J ORNITHOL</t>
  </si>
  <si>
    <t>0021-8375</t>
  </si>
  <si>
    <t>J RAPTOR RES</t>
  </si>
  <si>
    <t>0892-1016</t>
  </si>
  <si>
    <t>ORNIS FENNICA</t>
  </si>
  <si>
    <t>0030-5685</t>
  </si>
  <si>
    <t>ORNITHOL SCI</t>
  </si>
  <si>
    <t>1347-0558</t>
  </si>
  <si>
    <t>ORNITOL NEOTROP</t>
  </si>
  <si>
    <t>1075-4377</t>
  </si>
  <si>
    <t>OSTRICH</t>
  </si>
  <si>
    <t>0030-6525</t>
  </si>
  <si>
    <t>REV BRAS ORNITOL</t>
  </si>
  <si>
    <t>0103-5657</t>
  </si>
  <si>
    <t>WATERBIRDS</t>
  </si>
  <si>
    <t>1524-4695</t>
  </si>
  <si>
    <t>WILSON J ORNITHOL</t>
  </si>
  <si>
    <t>1559-4491</t>
  </si>
  <si>
    <t>ACTA ORTHOP</t>
  </si>
  <si>
    <t>1745-3674</t>
  </si>
  <si>
    <t>ACTA ORTHOP BELG</t>
  </si>
  <si>
    <t>0001-6462</t>
  </si>
  <si>
    <t>ACTA ORTHOP TRAUMATO</t>
  </si>
  <si>
    <t>1017-995X</t>
  </si>
  <si>
    <t>AM J SPORT MED</t>
  </si>
  <si>
    <t>0363-5465</t>
  </si>
  <si>
    <t>ARCH ORTHOP TRAUM SU</t>
  </si>
  <si>
    <t>0936-8051</t>
  </si>
  <si>
    <t>ARTHROSCOPY</t>
  </si>
  <si>
    <t>0749-8063</t>
  </si>
  <si>
    <t>BMC MUSCULOSKEL DIS</t>
  </si>
  <si>
    <t>1471-2474</t>
  </si>
  <si>
    <t>CLIN J SPORT MED</t>
  </si>
  <si>
    <t>1050-642X</t>
  </si>
  <si>
    <t>CLIN ORTHOP RELAT R</t>
  </si>
  <si>
    <t>0009-921X</t>
  </si>
  <si>
    <t>EKLEM HAST CERRAHISI</t>
  </si>
  <si>
    <t>1305-8282</t>
  </si>
  <si>
    <t>EUR J ORTHOP SURG TR</t>
  </si>
  <si>
    <t>1633-8065</t>
  </si>
  <si>
    <t>FOOT ANKLE CLIN</t>
  </si>
  <si>
    <t>1083-7515</t>
  </si>
  <si>
    <t>FOOT ANKLE INT</t>
  </si>
  <si>
    <t>1071-1007</t>
  </si>
  <si>
    <t>HAND CLIN</t>
  </si>
  <si>
    <t>0749-0712</t>
  </si>
  <si>
    <t>INDIAN J ORTHOP</t>
  </si>
  <si>
    <t>0019-5413</t>
  </si>
  <si>
    <t>INT ORTHOP</t>
  </si>
  <si>
    <t>0341-2695</t>
  </si>
  <si>
    <t>J AM ACAD ORTHOP SUR</t>
  </si>
  <si>
    <t>1067-151X</t>
  </si>
  <si>
    <t>J AM PODIAT MED ASSN</t>
  </si>
  <si>
    <t>8750-7315</t>
  </si>
  <si>
    <t>J ARTHROPLASTY</t>
  </si>
  <si>
    <t>0883-5403</t>
  </si>
  <si>
    <t>J BACK MUSCULOSKELET</t>
  </si>
  <si>
    <t>1053-8127</t>
  </si>
  <si>
    <t>J BONE JOINT SURG AM</t>
  </si>
  <si>
    <t>0021-9355</t>
  </si>
  <si>
    <t>J BONE JOINT SURG BR</t>
  </si>
  <si>
    <t>0301-620X</t>
  </si>
  <si>
    <t>J FOOT ANKLE RES</t>
  </si>
  <si>
    <t>1757-1146</t>
  </si>
  <si>
    <t>J FOOT ANKLE SURG</t>
  </si>
  <si>
    <t>1067-2516</t>
  </si>
  <si>
    <t>J HAND SURG-AM</t>
  </si>
  <si>
    <t>0363-5023</t>
  </si>
  <si>
    <t>J HAND SURG-EUR VOL</t>
  </si>
  <si>
    <t>1753-1934</t>
  </si>
  <si>
    <t>J HAND THER</t>
  </si>
  <si>
    <t>0894-1130</t>
  </si>
  <si>
    <t>J ORTHOP RES</t>
  </si>
  <si>
    <t>0736-0266</t>
  </si>
  <si>
    <t>J ORTHOP SCI</t>
  </si>
  <si>
    <t>0949-2658</t>
  </si>
  <si>
    <t>J ORTHOP SPORT PHYS</t>
  </si>
  <si>
    <t>0190-6011</t>
  </si>
  <si>
    <t>J ORTHOP SURG RES</t>
  </si>
  <si>
    <t>1749-799X</t>
  </si>
  <si>
    <t>J ORTHOP TRAUMA</t>
  </si>
  <si>
    <t>0890-5339</t>
  </si>
  <si>
    <t>J PEDIATR ORTHOP B</t>
  </si>
  <si>
    <t>1060-152X</t>
  </si>
  <si>
    <t>J PEDIATR ORTHOPED</t>
  </si>
  <si>
    <t>0271-6798</t>
  </si>
  <si>
    <t>J PHYSIOTHER</t>
  </si>
  <si>
    <t>1836-9553</t>
  </si>
  <si>
    <t>J PLAST SURG HAND SU</t>
  </si>
  <si>
    <t>2000-656X</t>
  </si>
  <si>
    <t>J SHOULDER ELB SURG</t>
  </si>
  <si>
    <t>1058-2746</t>
  </si>
  <si>
    <t>KNEE</t>
  </si>
  <si>
    <t>0968-0160</t>
  </si>
  <si>
    <t>KNEE SURG SPORT TR A</t>
  </si>
  <si>
    <t>0942-2056</t>
  </si>
  <si>
    <t>MED CHIR PIED</t>
  </si>
  <si>
    <t>0759-2280</t>
  </si>
  <si>
    <t>MINERVA ORTOP TRAUMA</t>
  </si>
  <si>
    <t>0026-4911</t>
  </si>
  <si>
    <t>OPER ORTHOP TRAUMATO</t>
  </si>
  <si>
    <t>0934-6694</t>
  </si>
  <si>
    <t>ORTHOP TRAUMATOL-SUR</t>
  </si>
  <si>
    <t>1877-0568</t>
  </si>
  <si>
    <t>ORTHOPADE</t>
  </si>
  <si>
    <t>0085-4530</t>
  </si>
  <si>
    <t>ORTHOPEDICS</t>
  </si>
  <si>
    <t>0147-7447</t>
  </si>
  <si>
    <t>OSTEOARTHR CARTILAGE</t>
  </si>
  <si>
    <t>1063-4584</t>
  </si>
  <si>
    <t>OSTEOLOGIE</t>
  </si>
  <si>
    <t>1019-1291</t>
  </si>
  <si>
    <t>PHYS THER</t>
  </si>
  <si>
    <t>0031-9023</t>
  </si>
  <si>
    <t>PHYSICIAN SPORTSMED</t>
  </si>
  <si>
    <t>0091-3847</t>
  </si>
  <si>
    <t>PROSTHET ORTHOT INT</t>
  </si>
  <si>
    <t>0309-3646</t>
  </si>
  <si>
    <t>REV BRAS FISIOTER</t>
  </si>
  <si>
    <t>1413-3555</t>
  </si>
  <si>
    <t>SPORTVERLETZ SPORTSC</t>
  </si>
  <si>
    <t>0932-0555</t>
  </si>
  <si>
    <t>Z ORTHOP UNFALLCHIR</t>
  </si>
  <si>
    <t>1864-6697</t>
  </si>
  <si>
    <t>ACTA OTO-LARYNGOL</t>
  </si>
  <si>
    <t>0001-6489</t>
  </si>
  <si>
    <t>ACTA OTORHINOLARYNGO</t>
  </si>
  <si>
    <t>0392-100X</t>
  </si>
  <si>
    <t>AM J OTOLARYNG</t>
  </si>
  <si>
    <t>0196-0709</t>
  </si>
  <si>
    <t>AM J RHINOL ALLERGY</t>
  </si>
  <si>
    <t>1945-8924</t>
  </si>
  <si>
    <t>ANN OTO RHINOL LARYN</t>
  </si>
  <si>
    <t>0003-4894</t>
  </si>
  <si>
    <t>ARCH OTOLARYNGOL</t>
  </si>
  <si>
    <t>0886-4470</t>
  </si>
  <si>
    <t>AURIS NASUS LARYNX</t>
  </si>
  <si>
    <t>0385-8146</t>
  </si>
  <si>
    <t>B-ENT</t>
  </si>
  <si>
    <t>0001-6497</t>
  </si>
  <si>
    <t>BRAZ J OTORHINOLAR</t>
  </si>
  <si>
    <t>1808-8694</t>
  </si>
  <si>
    <t>CLIN EXP OTORHINOLAR</t>
  </si>
  <si>
    <t>1976-8710</t>
  </si>
  <si>
    <t>CLIN OTOLARYNGOL</t>
  </si>
  <si>
    <t>1749-4478</t>
  </si>
  <si>
    <t>CURR OPIN OTOLARYNGO</t>
  </si>
  <si>
    <t>1068-9508</t>
  </si>
  <si>
    <t>DYSPHAGIA</t>
  </si>
  <si>
    <t>0179-051X</t>
  </si>
  <si>
    <t>ENT-EAR NOSE THROAT</t>
  </si>
  <si>
    <t>0145-5613</t>
  </si>
  <si>
    <t>EUR ARCH OTO-RHINO-L</t>
  </si>
  <si>
    <t>0937-4477</t>
  </si>
  <si>
    <t>HEAD NECK-J SCI SPEC</t>
  </si>
  <si>
    <t>1043-3074</t>
  </si>
  <si>
    <t>HNO</t>
  </si>
  <si>
    <t>0017-6192</t>
  </si>
  <si>
    <t>INDIAN J OTOLARYNGOL</t>
  </si>
  <si>
    <t>2231-3796</t>
  </si>
  <si>
    <t>INT FORUM ALLERGY RH</t>
  </si>
  <si>
    <t>2042-6976</t>
  </si>
  <si>
    <t>INT J PEDIATR OTORHI</t>
  </si>
  <si>
    <t>0165-5876</t>
  </si>
  <si>
    <t>J INT ADV OTOL</t>
  </si>
  <si>
    <t>1308-7649</t>
  </si>
  <si>
    <t>J LARYNGOL OTOL</t>
  </si>
  <si>
    <t>0022-2151</t>
  </si>
  <si>
    <t>J VOICE</t>
  </si>
  <si>
    <t>0892-1997</t>
  </si>
  <si>
    <t>LARYNGO RHINO OTOL</t>
  </si>
  <si>
    <t>0935-8943</t>
  </si>
  <si>
    <t>ORL J OTO-RHINO-LARY</t>
  </si>
  <si>
    <t>0301-1569</t>
  </si>
  <si>
    <t>OTOLARYNG CLIN N AM</t>
  </si>
  <si>
    <t>0030-6665</t>
  </si>
  <si>
    <t>OTOLARYNG HEAD NECK</t>
  </si>
  <si>
    <t>0194-5998</t>
  </si>
  <si>
    <t>RHINOLOGY</t>
  </si>
  <si>
    <t>0300-0729</t>
  </si>
  <si>
    <t>SPRACHE-STIMME-GEHOR</t>
  </si>
  <si>
    <t>0342-0477</t>
  </si>
  <si>
    <t>ACTA PALAEONTOL POL</t>
  </si>
  <si>
    <t>0567-7920</t>
  </si>
  <si>
    <t>ALCHERINGA</t>
  </si>
  <si>
    <t>0311-5518</t>
  </si>
  <si>
    <t>AMEGHINIANA</t>
  </si>
  <si>
    <t>0002-7014</t>
  </si>
  <si>
    <t>ANN CARNEGIE MUS</t>
  </si>
  <si>
    <t>0097-4463</t>
  </si>
  <si>
    <t>ANN PALEONTOL</t>
  </si>
  <si>
    <t>0753-3969</t>
  </si>
  <si>
    <t>B SOC PALEONTOL ITAL</t>
  </si>
  <si>
    <t>0375-7633</t>
  </si>
  <si>
    <t>CR PALEVOL</t>
  </si>
  <si>
    <t>1631-0683</t>
  </si>
  <si>
    <t>FOSS REC</t>
  </si>
  <si>
    <t>1435-1943</t>
  </si>
  <si>
    <t>GEOBIOS-LYON</t>
  </si>
  <si>
    <t>0016-6995</t>
  </si>
  <si>
    <t>GEODIVERSITAS</t>
  </si>
  <si>
    <t>1280-9659</t>
  </si>
  <si>
    <t>HIST BIOL</t>
  </si>
  <si>
    <t>0891-2963</t>
  </si>
  <si>
    <t>ICHNOS</t>
  </si>
  <si>
    <t>1042-0940</t>
  </si>
  <si>
    <t>J FORAMIN RES</t>
  </si>
  <si>
    <t>0096-1191</t>
  </si>
  <si>
    <t>J MICROPALAEONTOL</t>
  </si>
  <si>
    <t>0262-821X</t>
  </si>
  <si>
    <t>J PALEONTOL</t>
  </si>
  <si>
    <t>0022-3360</t>
  </si>
  <si>
    <t>J VERTEBR PALEONTOL</t>
  </si>
  <si>
    <t>0272-4634</t>
  </si>
  <si>
    <t>LETHAIA</t>
  </si>
  <si>
    <t>0024-1164</t>
  </si>
  <si>
    <t>MAR MICROPALEONTOL</t>
  </si>
  <si>
    <t>0377-8398</t>
  </si>
  <si>
    <t>MICROPALEONTOLOGY</t>
  </si>
  <si>
    <t>0026-2803</t>
  </si>
  <si>
    <t>NEUES JAHRB GEOL P-A</t>
  </si>
  <si>
    <t>0077-7749</t>
  </si>
  <si>
    <t>PALAEONTOGR ABT A</t>
  </si>
  <si>
    <t>0375-0442</t>
  </si>
  <si>
    <t>PALAEONTOGR ABT B</t>
  </si>
  <si>
    <t>0375-0299</t>
  </si>
  <si>
    <t>PALAEONTOL ELECTRON</t>
  </si>
  <si>
    <t>1935-3952</t>
  </si>
  <si>
    <t>PALAEONTOL Z</t>
  </si>
  <si>
    <t>0031-0220</t>
  </si>
  <si>
    <t>PALAEONTOLOGY</t>
  </si>
  <si>
    <t>0031-0239</t>
  </si>
  <si>
    <t>PALEONTOL J+</t>
  </si>
  <si>
    <t>0031-0301</t>
  </si>
  <si>
    <t>PALEONTOL RES</t>
  </si>
  <si>
    <t>1342-8144</t>
  </si>
  <si>
    <t>PALYNOLOGY</t>
  </si>
  <si>
    <t>0191-6122</t>
  </si>
  <si>
    <t>REV BRAS PALEONTOLOG</t>
  </si>
  <si>
    <t>1519-7530</t>
  </si>
  <si>
    <t>REV PALAEOBOT PALYNO</t>
  </si>
  <si>
    <t>0034-6667</t>
  </si>
  <si>
    <t>SPEC PAP PALAEONTOL</t>
  </si>
  <si>
    <t>0038-6804</t>
  </si>
  <si>
    <t>VEG HIST ARCHAEOBOT</t>
  </si>
  <si>
    <t>0939-6314</t>
  </si>
  <si>
    <t>ACTA PARASITOL</t>
  </si>
  <si>
    <t>1230-2821</t>
  </si>
  <si>
    <t>ACTA TROP</t>
  </si>
  <si>
    <t>0001-706X</t>
  </si>
  <si>
    <t>ADV PARASIT</t>
  </si>
  <si>
    <t>0065-308X</t>
  </si>
  <si>
    <t>ANN TROP MED PARASIT</t>
  </si>
  <si>
    <t>0003-4983</t>
  </si>
  <si>
    <t>COMP PARASITOL</t>
  </si>
  <si>
    <t>1525-2647</t>
  </si>
  <si>
    <t>EXP PARASITOL</t>
  </si>
  <si>
    <t>0014-4894</t>
  </si>
  <si>
    <t>FOLIA PARASIT</t>
  </si>
  <si>
    <t>0015-5683</t>
  </si>
  <si>
    <t>HELMINTHOLOGIA</t>
  </si>
  <si>
    <t>0440-6605</t>
  </si>
  <si>
    <t>INT J PARASITOL</t>
  </si>
  <si>
    <t>0020-7519</t>
  </si>
  <si>
    <t>IRAN J ARTHROPOD-BOR</t>
  </si>
  <si>
    <t>1735-7179</t>
  </si>
  <si>
    <t>IRAN J PARASITOL</t>
  </si>
  <si>
    <t>1735-7020</t>
  </si>
  <si>
    <t>J HELMINTHOL</t>
  </si>
  <si>
    <t>0022-149X</t>
  </si>
  <si>
    <t>J PARASITOL</t>
  </si>
  <si>
    <t>0022-3395</t>
  </si>
  <si>
    <t>KOREAN J PARASITOL</t>
  </si>
  <si>
    <t>0023-4001</t>
  </si>
  <si>
    <t>MALARIA J</t>
  </si>
  <si>
    <t>1475-2875</t>
  </si>
  <si>
    <t>MEM I OSWALDO CRUZ</t>
  </si>
  <si>
    <t>0074-0276</t>
  </si>
  <si>
    <t>PARASITE</t>
  </si>
  <si>
    <t>1252-607X</t>
  </si>
  <si>
    <t>PARASITE VECTOR</t>
  </si>
  <si>
    <t>1756-3305</t>
  </si>
  <si>
    <t>PARASITOL INT</t>
  </si>
  <si>
    <t>1383-5769</t>
  </si>
  <si>
    <t>PARASITOL RES</t>
  </si>
  <si>
    <t>0932-0113</t>
  </si>
  <si>
    <t>PARASITOLOGY</t>
  </si>
  <si>
    <t>0031-1820</t>
  </si>
  <si>
    <t>PATHOG GLOB HEALTH</t>
  </si>
  <si>
    <t>2047-7724</t>
  </si>
  <si>
    <t>PLOS NEGLECT TROP D</t>
  </si>
  <si>
    <t>1935-2735</t>
  </si>
  <si>
    <t>REV BRAS PARASITOL V</t>
  </si>
  <si>
    <t>1984-2961</t>
  </si>
  <si>
    <t>SYST PARASITOL</t>
  </si>
  <si>
    <t>0165-5752</t>
  </si>
  <si>
    <t>TRENDS PARASITOL</t>
  </si>
  <si>
    <t>1471-4922</t>
  </si>
  <si>
    <t>TROP BIOMED</t>
  </si>
  <si>
    <t>0127-5720</t>
  </si>
  <si>
    <t>VET PARASITOL</t>
  </si>
  <si>
    <t>0304-4017</t>
  </si>
  <si>
    <t>ADV ANAT PATHOL</t>
  </si>
  <si>
    <t>1072-4109</t>
  </si>
  <si>
    <t>AM J CLIN PATHOL</t>
  </si>
  <si>
    <t>0002-9173</t>
  </si>
  <si>
    <t>AM J PATHOL</t>
  </si>
  <si>
    <t>0002-9440</t>
  </si>
  <si>
    <t>AM J SURG PATHOL</t>
  </si>
  <si>
    <t>0147-5185</t>
  </si>
  <si>
    <t>ANN DIAGN PATHOL</t>
  </si>
  <si>
    <t>1092-9134</t>
  </si>
  <si>
    <t>ANN PATHOL</t>
  </si>
  <si>
    <t>0242-6498</t>
  </si>
  <si>
    <t>ANNU REV PATHOL-MECH</t>
  </si>
  <si>
    <t>1553-4006</t>
  </si>
  <si>
    <t>CYTOJOURNAL</t>
  </si>
  <si>
    <t>0974-5963</t>
  </si>
  <si>
    <t>DIAGN PATHOL</t>
  </si>
  <si>
    <t>1746-1596</t>
  </si>
  <si>
    <t>EXP MOL PATHOL</t>
  </si>
  <si>
    <t>0014-4800</t>
  </si>
  <si>
    <t>EXP TOXICOL PATHOL</t>
  </si>
  <si>
    <t>0940-2993</t>
  </si>
  <si>
    <t>EXPERT REV MOL DIAGN</t>
  </si>
  <si>
    <t>1473-7159</t>
  </si>
  <si>
    <t>FETAL PEDIATR PATHOL</t>
  </si>
  <si>
    <t>1551-3815</t>
  </si>
  <si>
    <t>HUM PATHOL</t>
  </si>
  <si>
    <t>0046-8177</t>
  </si>
  <si>
    <t>INDIAN J PATHOL MICR</t>
  </si>
  <si>
    <t>0377-4929</t>
  </si>
  <si>
    <t>INT J EXP PATHOL</t>
  </si>
  <si>
    <t>0959-9673</t>
  </si>
  <si>
    <t>INT J SURG PATHOL</t>
  </si>
  <si>
    <t>1066-8969</t>
  </si>
  <si>
    <t>J CLIN PATHOL</t>
  </si>
  <si>
    <t>0021-9746</t>
  </si>
  <si>
    <t>J COMP PATHOL</t>
  </si>
  <si>
    <t>0021-9975</t>
  </si>
  <si>
    <t>J MOL DIAGN</t>
  </si>
  <si>
    <t>1525-1578</t>
  </si>
  <si>
    <t>J TOXICOL PATHOL</t>
  </si>
  <si>
    <t>0914-9198</t>
  </si>
  <si>
    <t>KOREAN J PATHOL</t>
  </si>
  <si>
    <t>1738-1843</t>
  </si>
  <si>
    <t>MED MOL MORPHOL</t>
  </si>
  <si>
    <t>1860-1480</t>
  </si>
  <si>
    <t>MED NUCL</t>
  </si>
  <si>
    <t>0928-1258</t>
  </si>
  <si>
    <t>MODERN PATHOL</t>
  </si>
  <si>
    <t>0893-3952</t>
  </si>
  <si>
    <t>PATHOL BIOL</t>
  </si>
  <si>
    <t>0369-8114</t>
  </si>
  <si>
    <t>PATHOL INT</t>
  </si>
  <si>
    <t>1320-5463</t>
  </si>
  <si>
    <t>PATHOL RES PRACT</t>
  </si>
  <si>
    <t>0344-0338</t>
  </si>
  <si>
    <t>PATHOLOGE</t>
  </si>
  <si>
    <t>0172-8113</t>
  </si>
  <si>
    <t>PATHOLOGY</t>
  </si>
  <si>
    <t>0031-3025</t>
  </si>
  <si>
    <t>PEDIATR DEVEL PATHOL</t>
  </si>
  <si>
    <t>1093-5266</t>
  </si>
  <si>
    <t>POL J PATHOL</t>
  </si>
  <si>
    <t>1233-9687</t>
  </si>
  <si>
    <t>TOXICOL PATHOL</t>
  </si>
  <si>
    <t>0192-6233</t>
  </si>
  <si>
    <t>VET PATHOL</t>
  </si>
  <si>
    <t>0300-9858</t>
  </si>
  <si>
    <t>VIRCHOWS ARCH</t>
  </si>
  <si>
    <t>0945-6317</t>
  </si>
  <si>
    <t>ACAD PEDIATR</t>
  </si>
  <si>
    <t>1876-2859</t>
  </si>
  <si>
    <t>ACTA PAEDIATR</t>
  </si>
  <si>
    <t>0803-5253</t>
  </si>
  <si>
    <t>AN PEDIATR</t>
  </si>
  <si>
    <t>1695-4033</t>
  </si>
  <si>
    <t>ANN TROP PAEDIATR</t>
  </si>
  <si>
    <t>0272-4936</t>
  </si>
  <si>
    <t>ARCH ARGENT PEDIATR</t>
  </si>
  <si>
    <t>0325-0075</t>
  </si>
  <si>
    <t>ARCH DIS CHILD</t>
  </si>
  <si>
    <t>0003-9888</t>
  </si>
  <si>
    <t>ARCH DIS CHILD-FETAL</t>
  </si>
  <si>
    <t>1359-2998</t>
  </si>
  <si>
    <t>ARCH DIS CHILDHOOD-E</t>
  </si>
  <si>
    <t>1743-0585</t>
  </si>
  <si>
    <t>ARCH PEDIAT ADOL MED</t>
  </si>
  <si>
    <t>1072-4710</t>
  </si>
  <si>
    <t>ARCH PEDIATRIE</t>
  </si>
  <si>
    <t>0929-693X</t>
  </si>
  <si>
    <t>BMC PEDIATR</t>
  </si>
  <si>
    <t>1471-2431</t>
  </si>
  <si>
    <t>CHILD ADOL MENT H-UK</t>
  </si>
  <si>
    <t>1475-357X</t>
  </si>
  <si>
    <t>CHILD CARE HLTH DEV</t>
  </si>
  <si>
    <t>0305-1862</t>
  </si>
  <si>
    <t>CLIN PEDIATR</t>
  </si>
  <si>
    <t>0009-9228</t>
  </si>
  <si>
    <t>CONGENIT ANOM</t>
  </si>
  <si>
    <t>0914-3505</t>
  </si>
  <si>
    <t>CURR OPIN PEDIATR</t>
  </si>
  <si>
    <t>1040-8703</t>
  </si>
  <si>
    <t>CURR PROB PEDIATR AD</t>
  </si>
  <si>
    <t>1538-5442</t>
  </si>
  <si>
    <t>EUR CHILD ADOLES PSY</t>
  </si>
  <si>
    <t>1018-8827</t>
  </si>
  <si>
    <t>EUR J PEDIATR</t>
  </si>
  <si>
    <t>0340-6199</t>
  </si>
  <si>
    <t>EUR J PEDIATR SURG</t>
  </si>
  <si>
    <t>0939-7248</t>
  </si>
  <si>
    <t>HONG KONG J PAEDIATR</t>
  </si>
  <si>
    <t>1013-9923</t>
  </si>
  <si>
    <t>INDIAN J PEDIATR</t>
  </si>
  <si>
    <t>0019-5456</t>
  </si>
  <si>
    <t>INDIAN PEDIATR</t>
  </si>
  <si>
    <t>0019-6061</t>
  </si>
  <si>
    <t>INT J PEDIATR OBES</t>
  </si>
  <si>
    <t>1747-7166</t>
  </si>
  <si>
    <t>IRAN J PEDIATR</t>
  </si>
  <si>
    <t>2008-2142</t>
  </si>
  <si>
    <t>ITAL J PEDIATR</t>
  </si>
  <si>
    <t>1720-8424</t>
  </si>
  <si>
    <t>J ADOLESCENT HEALTH</t>
  </si>
  <si>
    <t>1054-139X</t>
  </si>
  <si>
    <t>J AM ACAD CHILD PSY</t>
  </si>
  <si>
    <t>0890-8567</t>
  </si>
  <si>
    <t>J CHILD ADOL PSYCHOP</t>
  </si>
  <si>
    <t>1044-5463</t>
  </si>
  <si>
    <t>J PAEDIATR CHILD H</t>
  </si>
  <si>
    <t>1034-4810</t>
  </si>
  <si>
    <t>J PEDIAT-BRAZIL</t>
  </si>
  <si>
    <t>0021-7557</t>
  </si>
  <si>
    <t>J PEDIATR SURG</t>
  </si>
  <si>
    <t>0022-3468</t>
  </si>
  <si>
    <t>J PEDIATR UROL</t>
  </si>
  <si>
    <t>1477-5131</t>
  </si>
  <si>
    <t>J PEDIATR-US</t>
  </si>
  <si>
    <t>0022-3476</t>
  </si>
  <si>
    <t>J TROP PEDIATRICS</t>
  </si>
  <si>
    <t>0142-6338</t>
  </si>
  <si>
    <t>KLIN PADIATR</t>
  </si>
  <si>
    <t>0300-8630</t>
  </si>
  <si>
    <t>MINERVA PEDIATR</t>
  </si>
  <si>
    <t>0026-4946</t>
  </si>
  <si>
    <t>MONATSSCHR KINDERH</t>
  </si>
  <si>
    <t>0026-9298</t>
  </si>
  <si>
    <t>NEONATOLOGY</t>
  </si>
  <si>
    <t>1661-7800</t>
  </si>
  <si>
    <t>PAED CHILD HEALT-CAN</t>
  </si>
  <si>
    <t>1205-7088</t>
  </si>
  <si>
    <t>PAEDIATR CROAT</t>
  </si>
  <si>
    <t>1330-1403</t>
  </si>
  <si>
    <t>PAEDIATR INT CHILD H</t>
  </si>
  <si>
    <t>2046-9047</t>
  </si>
  <si>
    <t>PAEDIATR RESPIR REV</t>
  </si>
  <si>
    <t>1526-0542</t>
  </si>
  <si>
    <t>PEDIATR ANN</t>
  </si>
  <si>
    <t>0090-4481</t>
  </si>
  <si>
    <t>PEDIATR CLIN N AM</t>
  </si>
  <si>
    <t>0031-3955</t>
  </si>
  <si>
    <t>PEDIATR DRUGS</t>
  </si>
  <si>
    <t>1174-5878</t>
  </si>
  <si>
    <t>PEDIATR EXERC SCI</t>
  </si>
  <si>
    <t>0899-8493</t>
  </si>
  <si>
    <t>PEDIATR INT</t>
  </si>
  <si>
    <t>1328-8067</t>
  </si>
  <si>
    <t>PEDIATR NEONATOL</t>
  </si>
  <si>
    <t>1875-9572</t>
  </si>
  <si>
    <t>PEDIATR NEPHROL</t>
  </si>
  <si>
    <t>0931-041X</t>
  </si>
  <si>
    <t>PEDIATR OBES</t>
  </si>
  <si>
    <t>2047-6310</t>
  </si>
  <si>
    <t>PEDIATR PHYS THER</t>
  </si>
  <si>
    <t>0898-5669</t>
  </si>
  <si>
    <t>PEDIATR PULM</t>
  </si>
  <si>
    <t>8755-6863</t>
  </si>
  <si>
    <t>PEDIATR RADIOL</t>
  </si>
  <si>
    <t>0301-0449</t>
  </si>
  <si>
    <t>PEDIATR RES</t>
  </si>
  <si>
    <t>0031-3998</t>
  </si>
  <si>
    <t>PEDIATR REV</t>
  </si>
  <si>
    <t>0191-9601</t>
  </si>
  <si>
    <t>PEDIATR RHEUMATOL</t>
  </si>
  <si>
    <t>1546-0096</t>
  </si>
  <si>
    <t>PEDIATR SURG INT</t>
  </si>
  <si>
    <t>0179-0358</t>
  </si>
  <si>
    <t>PEDIATR TRANSPLANT</t>
  </si>
  <si>
    <t>1397-3142</t>
  </si>
  <si>
    <t>PEDIATRICS</t>
  </si>
  <si>
    <t>0031-4005</t>
  </si>
  <si>
    <t>PHYS OCCUP THER PEDI</t>
  </si>
  <si>
    <t>0194-2638</t>
  </si>
  <si>
    <t>SEMIN FETAL NEONAT M</t>
  </si>
  <si>
    <t>1744-165X</t>
  </si>
  <si>
    <t>SEMIN PEDIATR SURG</t>
  </si>
  <si>
    <t>1055-8586</t>
  </si>
  <si>
    <t>TURK PEDIATR ARSIVI</t>
  </si>
  <si>
    <t>1306-0015</t>
  </si>
  <si>
    <t>TURKISH J PEDIATR</t>
  </si>
  <si>
    <t>0041-4301</t>
  </si>
  <si>
    <t>WORLD J PEDIATR</t>
  </si>
  <si>
    <t>1708-8569</t>
  </si>
  <si>
    <t>AM J HYPERTENS</t>
  </si>
  <si>
    <t>0895-7061</t>
  </si>
  <si>
    <t>ANGIOGENESIS</t>
  </si>
  <si>
    <t>0969-6970</t>
  </si>
  <si>
    <t>ANGIOLOGY</t>
  </si>
  <si>
    <t>0003-3197</t>
  </si>
  <si>
    <t>ANN VASC SURG</t>
  </si>
  <si>
    <t>0890-5096</t>
  </si>
  <si>
    <t>ATHEROSCLEROSIS</t>
  </si>
  <si>
    <t>0021-9150</t>
  </si>
  <si>
    <t>ATHEROSCLEROSIS SUPP</t>
  </si>
  <si>
    <t>1567-5688</t>
  </si>
  <si>
    <t>BLOOD PRESS MONIT</t>
  </si>
  <si>
    <t>1359-5237</t>
  </si>
  <si>
    <t>BLOOD PRESSURE</t>
  </si>
  <si>
    <t>0803-7051</t>
  </si>
  <si>
    <t>CLIN EXP HYPERTENS</t>
  </si>
  <si>
    <t>1064-1963</t>
  </si>
  <si>
    <t>CORONARY ARTERY DIS</t>
  </si>
  <si>
    <t>0954-6928</t>
  </si>
  <si>
    <t>CURR ATHEROSCLER REP</t>
  </si>
  <si>
    <t>1523-3804</t>
  </si>
  <si>
    <t>CURR HYPERTENS REP</t>
  </si>
  <si>
    <t>1522-6417</t>
  </si>
  <si>
    <t>CURR OPIN NEPHROL HY</t>
  </si>
  <si>
    <t>1062-4821</t>
  </si>
  <si>
    <t>CURR VASC PHARMACOL</t>
  </si>
  <si>
    <t>1570-1611</t>
  </si>
  <si>
    <t>EUR J VASC ENDOVASC</t>
  </si>
  <si>
    <t>1078-5884</t>
  </si>
  <si>
    <t>GEFASSCHIRURGIE</t>
  </si>
  <si>
    <t>0948-7034</t>
  </si>
  <si>
    <t>HYPERTENS RES</t>
  </si>
  <si>
    <t>0916-9636</t>
  </si>
  <si>
    <t>HYPERTENSION</t>
  </si>
  <si>
    <t>0194-911X</t>
  </si>
  <si>
    <t>INT ANGIOL</t>
  </si>
  <si>
    <t>0392-9590</t>
  </si>
  <si>
    <t>INT J STROKE</t>
  </si>
  <si>
    <t>1747-4930</t>
  </si>
  <si>
    <t>ITAL J VASC ENDOVASC</t>
  </si>
  <si>
    <t>1824-4777</t>
  </si>
  <si>
    <t>J AM SOC HYPERTENS</t>
  </si>
  <si>
    <t>1933-1711</t>
  </si>
  <si>
    <t>J ATHEROSCLER THROMB</t>
  </si>
  <si>
    <t>1340-3478</t>
  </si>
  <si>
    <t>J CLIN HYPERTENS</t>
  </si>
  <si>
    <t>1524-6175</t>
  </si>
  <si>
    <t>J ENDOVASC THER</t>
  </si>
  <si>
    <t>1526-6028</t>
  </si>
  <si>
    <t>J HUM HYPERTENS</t>
  </si>
  <si>
    <t>0950-9240</t>
  </si>
  <si>
    <t>J HYPERTENS</t>
  </si>
  <si>
    <t>0263-6352</t>
  </si>
  <si>
    <t>J MAL VASCUL</t>
  </si>
  <si>
    <t>0398-0499</t>
  </si>
  <si>
    <t>J RENIN-ANGIO-ALDO S</t>
  </si>
  <si>
    <t>1470-3203</t>
  </si>
  <si>
    <t>J VASC ACCESS</t>
  </si>
  <si>
    <t>1129-7298</t>
  </si>
  <si>
    <t>J VASC INTERV RADIOL</t>
  </si>
  <si>
    <t>1051-0443</t>
  </si>
  <si>
    <t>J VASC RES</t>
  </si>
  <si>
    <t>1018-1172</t>
  </si>
  <si>
    <t>J VASC SURG</t>
  </si>
  <si>
    <t>0741-5214</t>
  </si>
  <si>
    <t>KIDNEY BLOOD PRESS R</t>
  </si>
  <si>
    <t>1420-4096</t>
  </si>
  <si>
    <t>MICROVASC RES</t>
  </si>
  <si>
    <t>0026-2862</t>
  </si>
  <si>
    <t>PHLEBOLOGIE</t>
  </si>
  <si>
    <t>0939-978X</t>
  </si>
  <si>
    <t>PHLEBOLOGY</t>
  </si>
  <si>
    <t>0268-3555</t>
  </si>
  <si>
    <t>REV LATINOAM HIPERTE</t>
  </si>
  <si>
    <t>1856-4550</t>
  </si>
  <si>
    <t>SEMIN VASC SURG</t>
  </si>
  <si>
    <t>0895-7967</t>
  </si>
  <si>
    <t>VASA</t>
  </si>
  <si>
    <t>0301-1526</t>
  </si>
  <si>
    <t>VASC ENDOVASC SURG</t>
  </si>
  <si>
    <t>1538-5744</t>
  </si>
  <si>
    <t>VASC MED</t>
  </si>
  <si>
    <t>1358-863X</t>
  </si>
  <si>
    <t>VASCULAR</t>
  </si>
  <si>
    <t>1708-5381</t>
  </si>
  <si>
    <t>AAPS J</t>
  </si>
  <si>
    <t>1550-7416</t>
  </si>
  <si>
    <t>AAPS PHARMSCITECH</t>
  </si>
  <si>
    <t>1530-9932</t>
  </si>
  <si>
    <t>ACTA PHARMACEUT</t>
  </si>
  <si>
    <t>1330-0075</t>
  </si>
  <si>
    <t>ACTA POL PHARM</t>
  </si>
  <si>
    <t>0001-6837</t>
  </si>
  <si>
    <t>ADV DRUG DELIVER REV</t>
  </si>
  <si>
    <t>0169-409X</t>
  </si>
  <si>
    <t>ALCOHOL</t>
  </si>
  <si>
    <t>0741-8329</t>
  </si>
  <si>
    <t>AM J HEALTH-SYST PH</t>
  </si>
  <si>
    <t>1079-2082</t>
  </si>
  <si>
    <t>AM J THER</t>
  </si>
  <si>
    <t>1075-2765</t>
  </si>
  <si>
    <t>ANN PHARMACOTHER</t>
  </si>
  <si>
    <t>1060-0280</t>
  </si>
  <si>
    <t>ANNU REV PHARMACOL</t>
  </si>
  <si>
    <t>0362-1642</t>
  </si>
  <si>
    <t>ANTIBIOTIQUES</t>
  </si>
  <si>
    <t>1294-5501</t>
  </si>
  <si>
    <t>ANTIVIR RES</t>
  </si>
  <si>
    <t>0166-3542</t>
  </si>
  <si>
    <t>ATEN FARM</t>
  </si>
  <si>
    <t>1139-7357</t>
  </si>
  <si>
    <t>B LATINOAM CARIBE PL</t>
  </si>
  <si>
    <t>0717-7917</t>
  </si>
  <si>
    <t>BANGL J PHARMACOL</t>
  </si>
  <si>
    <t>1991-007X</t>
  </si>
  <si>
    <t>BASIC CLIN PHARMACOL</t>
  </si>
  <si>
    <t>1742-7835</t>
  </si>
  <si>
    <t>BIOCHEM PHARMACOL</t>
  </si>
  <si>
    <t>0006-2952</t>
  </si>
  <si>
    <t>BIOL PHARM BULL</t>
  </si>
  <si>
    <t>0918-6158</t>
  </si>
  <si>
    <t>BIOMOL THER</t>
  </si>
  <si>
    <t>1976-9148</t>
  </si>
  <si>
    <t>BIOPHARM DRUG DISPOS</t>
  </si>
  <si>
    <t>0142-2782</t>
  </si>
  <si>
    <t>BRAZ J PHARM SCI</t>
  </si>
  <si>
    <t>1984-8250</t>
  </si>
  <si>
    <t>BRIT J CLIN PHARMACO</t>
  </si>
  <si>
    <t>0306-5251</t>
  </si>
  <si>
    <t>BRIT J PHARMACOL</t>
  </si>
  <si>
    <t>0007-1188</t>
  </si>
  <si>
    <t>CAN J PHYSIOL PHARM</t>
  </si>
  <si>
    <t>0008-4212</t>
  </si>
  <si>
    <t>CLIN DRUG INVEST</t>
  </si>
  <si>
    <t>1173-2563</t>
  </si>
  <si>
    <t>CLIN EXP PHARMACOL P</t>
  </si>
  <si>
    <t>0305-1870</t>
  </si>
  <si>
    <t>CLIN PHARMACOKINET</t>
  </si>
  <si>
    <t>0312-5963</t>
  </si>
  <si>
    <t>CLIN PHARMACOL THER</t>
  </si>
  <si>
    <t>0009-9236</t>
  </si>
  <si>
    <t>CLIN TER</t>
  </si>
  <si>
    <t>0009-9074</t>
  </si>
  <si>
    <t>CLIN THER</t>
  </si>
  <si>
    <t>0149-2918</t>
  </si>
  <si>
    <t>CRIT REV THER DRUG</t>
  </si>
  <si>
    <t>0743-4863</t>
  </si>
  <si>
    <t>CURR DRUG TARGETS</t>
  </si>
  <si>
    <t>1389-4501</t>
  </si>
  <si>
    <t>CURR OPIN DRUG DISC</t>
  </si>
  <si>
    <t>1367-6733</t>
  </si>
  <si>
    <t>CURR OPIN INVEST DR</t>
  </si>
  <si>
    <t>1472-4472</t>
  </si>
  <si>
    <t>CURR OPIN PHARMACOL</t>
  </si>
  <si>
    <t>1471-4892</t>
  </si>
  <si>
    <t>CURR PHARM ANAL</t>
  </si>
  <si>
    <t>1573-4129</t>
  </si>
  <si>
    <t>CURR PHARM DESIGN</t>
  </si>
  <si>
    <t>1381-6128</t>
  </si>
  <si>
    <t>CURR SIGNAL TRANSD T</t>
  </si>
  <si>
    <t>1574-3624</t>
  </si>
  <si>
    <t>DARU</t>
  </si>
  <si>
    <t>1560-8115</t>
  </si>
  <si>
    <t>DISSOLUT TECHNOL</t>
  </si>
  <si>
    <t>1521-298X</t>
  </si>
  <si>
    <t>DOSE-RESPONSE</t>
  </si>
  <si>
    <t>1559-3258</t>
  </si>
  <si>
    <t>DRUG DELIV</t>
  </si>
  <si>
    <t>1071-7544</t>
  </si>
  <si>
    <t>DRUG DISCOV TODAY</t>
  </si>
  <si>
    <t>1359-6446</t>
  </si>
  <si>
    <t>DRUG FUTURE</t>
  </si>
  <si>
    <t>0377-8282</t>
  </si>
  <si>
    <t>DRUG METAB DISPOS</t>
  </si>
  <si>
    <t>0090-9556</t>
  </si>
  <si>
    <t>DRUG METAB PHARMACOK</t>
  </si>
  <si>
    <t>1347-4367</t>
  </si>
  <si>
    <t>DRUG METAB REV</t>
  </si>
  <si>
    <t>0360-2532</t>
  </si>
  <si>
    <t>DRUG RESIST UPDATE</t>
  </si>
  <si>
    <t>1368-7646</t>
  </si>
  <si>
    <t>DRUG SAFETY</t>
  </si>
  <si>
    <t>0114-5916</t>
  </si>
  <si>
    <t>DRUG TEST ANAL</t>
  </si>
  <si>
    <t>1942-7603</t>
  </si>
  <si>
    <t>DRUG TODAY</t>
  </si>
  <si>
    <t>1699-3993</t>
  </si>
  <si>
    <t>DRUGS</t>
  </si>
  <si>
    <t>0012-6667</t>
  </si>
  <si>
    <t>EJHP PRACT</t>
  </si>
  <si>
    <t>1781-9989</t>
  </si>
  <si>
    <t>EUR J CLIN PHARMACOL</t>
  </si>
  <si>
    <t>0031-6970</t>
  </si>
  <si>
    <t>EUR J DRUG METAB PH</t>
  </si>
  <si>
    <t>0378-7966</t>
  </si>
  <si>
    <t>EUR J HOSP PHARM-S P</t>
  </si>
  <si>
    <t>2047-9956</t>
  </si>
  <si>
    <t>EUR J PHARM BIOPHARM</t>
  </si>
  <si>
    <t>0939-6411</t>
  </si>
  <si>
    <t>EUR J PHARM SCI</t>
  </si>
  <si>
    <t>0928-0987</t>
  </si>
  <si>
    <t>EUR J PHARMACOL</t>
  </si>
  <si>
    <t>0014-2999</t>
  </si>
  <si>
    <t>EUR REV MED PHARMACO</t>
  </si>
  <si>
    <t>1128-3602</t>
  </si>
  <si>
    <t>EXP CLIN PSYCHOPHARM</t>
  </si>
  <si>
    <t>1064-1297</t>
  </si>
  <si>
    <t>TIJDSCHR ECON SOC GE</t>
  </si>
  <si>
    <t>0040-5833</t>
  </si>
  <si>
    <t>THEOR DECIS</t>
  </si>
  <si>
    <t>0889-1583</t>
  </si>
  <si>
    <t>J JPN INT ECON</t>
  </si>
  <si>
    <t>0030-7653</t>
  </si>
  <si>
    <t>OXFORD ECON PAP</t>
  </si>
  <si>
    <t>0022-0507</t>
  </si>
  <si>
    <t>J ECON HIST</t>
  </si>
  <si>
    <t>0167-6245</t>
  </si>
  <si>
    <t>INF ECON POLICY</t>
  </si>
  <si>
    <t>0277-6693</t>
  </si>
  <si>
    <t>J FORECASTING</t>
  </si>
  <si>
    <t>0967-0750</t>
  </si>
  <si>
    <t>ECON TRANSIT</t>
  </si>
  <si>
    <t>1366-2716</t>
  </si>
  <si>
    <t>IND INNOV</t>
  </si>
  <si>
    <t>0013-063X</t>
  </si>
  <si>
    <t>ECONOMIST-NETHERLAND</t>
  </si>
  <si>
    <t>0023-5962</t>
  </si>
  <si>
    <t>KYKLOS</t>
  </si>
  <si>
    <t>0165-1889</t>
  </si>
  <si>
    <t>J ECON DYN CONTROL</t>
  </si>
  <si>
    <t>0022-2186</t>
  </si>
  <si>
    <t>J LAW ECON</t>
  </si>
  <si>
    <t>1610-2878</t>
  </si>
  <si>
    <t>REV WORLD ECON</t>
  </si>
  <si>
    <t>1446-9022</t>
  </si>
  <si>
    <t>REV NETW ECON</t>
  </si>
  <si>
    <t>0022-5258</t>
  </si>
  <si>
    <t>J TRANSP ECON POLICY</t>
  </si>
  <si>
    <t>0889-938X</t>
  </si>
  <si>
    <t>REV IND ORGAN</t>
  </si>
  <si>
    <t>0022-0388</t>
  </si>
  <si>
    <t>J DEV STUD</t>
  </si>
  <si>
    <t>0266-903X</t>
  </si>
  <si>
    <t>OXFORD REV ECON POL</t>
  </si>
  <si>
    <t>0048-5829</t>
  </si>
  <si>
    <t>PUBLIC CHOICE</t>
  </si>
  <si>
    <t>1058-6407</t>
  </si>
  <si>
    <t>J ECON MANAGE STRAT</t>
  </si>
  <si>
    <t>1354-5701</t>
  </si>
  <si>
    <t>FEM ECON</t>
  </si>
  <si>
    <t>1744-6414</t>
  </si>
  <si>
    <t>J COMPET LAW ECON</t>
  </si>
  <si>
    <t>1569-1721</t>
  </si>
  <si>
    <t>J ECON INEQUAL</t>
  </si>
  <si>
    <t>0167-7187</t>
  </si>
  <si>
    <t>INT J IND ORGAN</t>
  </si>
  <si>
    <t>8756-6222</t>
  </si>
  <si>
    <t>J LAW ECON ORGAN</t>
  </si>
  <si>
    <t>1941-1340</t>
  </si>
  <si>
    <t>ANNU REV RESOUR ECON</t>
  </si>
  <si>
    <t>0309-166X</t>
  </si>
  <si>
    <t>CAMB J ECON</t>
  </si>
  <si>
    <t>1582-9146</t>
  </si>
  <si>
    <t>AMFITEATRU ECON</t>
  </si>
  <si>
    <t>0272-7757</t>
  </si>
  <si>
    <t>ECON EDUC REV</t>
  </si>
  <si>
    <t>0950-0804</t>
  </si>
  <si>
    <t>J ECON SURV</t>
  </si>
  <si>
    <t>0899-8256</t>
  </si>
  <si>
    <t>GAME ECON BEHAV</t>
  </si>
  <si>
    <t>0013-0117</t>
  </si>
  <si>
    <t>ECON HIST REV</t>
  </si>
  <si>
    <t>0167-2681</t>
  </si>
  <si>
    <t>J ECON BEHAV ORGAN</t>
  </si>
  <si>
    <t>0022-0531</t>
  </si>
  <si>
    <t>J ECON THEORY</t>
  </si>
  <si>
    <t>0927-5371</t>
  </si>
  <si>
    <t>LABOUR ECON</t>
  </si>
  <si>
    <t>0167-4870</t>
  </si>
  <si>
    <t>J ECON PSYCHOL</t>
  </si>
  <si>
    <t>0095-2583</t>
  </si>
  <si>
    <t>ECON INQ</t>
  </si>
  <si>
    <t>0938-2259</t>
  </si>
  <si>
    <t>ECON THEOR</t>
  </si>
  <si>
    <t>0016-3287</t>
  </si>
  <si>
    <t>FUTURES</t>
  </si>
  <si>
    <t>1465-7252</t>
  </si>
  <si>
    <t>AM LAW ECON REV</t>
  </si>
  <si>
    <t>0176-2680</t>
  </si>
  <si>
    <t>EUR J POLIT ECON</t>
  </si>
  <si>
    <t>1933-527X</t>
  </si>
  <si>
    <t>ECON J WATCH</t>
  </si>
  <si>
    <t>0020-6598</t>
  </si>
  <si>
    <t>INT ECON REV</t>
  </si>
  <si>
    <t>0013-0427</t>
  </si>
  <si>
    <t>ECONOMICA</t>
  </si>
  <si>
    <t>1361-4916</t>
  </si>
  <si>
    <t>EUR REV ECON HIST</t>
  </si>
  <si>
    <t>1933-6837</t>
  </si>
  <si>
    <t>THEOR ECON</t>
  </si>
  <si>
    <t>0166-0462</t>
  </si>
  <si>
    <t>REG SCI URBAN ECON</t>
  </si>
  <si>
    <t>0950-0170</t>
  </si>
  <si>
    <t>WORK EMPLOY SOC</t>
  </si>
  <si>
    <t>0023-7639</t>
  </si>
  <si>
    <t>LAND ECON</t>
  </si>
  <si>
    <t>0922-680X</t>
  </si>
  <si>
    <t>J REGUL ECON</t>
  </si>
  <si>
    <t>0014-2921</t>
  </si>
  <si>
    <t>EUR ECON REV</t>
  </si>
  <si>
    <t>0007-4918</t>
  </si>
  <si>
    <t>B INDONES ECON STUD</t>
  </si>
  <si>
    <t>1742-1772</t>
  </si>
  <si>
    <t>SPAT ECON ANAL</t>
  </si>
  <si>
    <t>1043-951X</t>
  </si>
  <si>
    <t>CHINA ECON REV</t>
  </si>
  <si>
    <t>0169-2070</t>
  </si>
  <si>
    <t>INT J FORECASTING</t>
  </si>
  <si>
    <t>1941-1383</t>
  </si>
  <si>
    <t>ANNU REV ECON</t>
  </si>
  <si>
    <t>0034-3404</t>
  </si>
  <si>
    <t>REG STUD</t>
  </si>
  <si>
    <t>0741-6261</t>
  </si>
  <si>
    <t>RAND J ECON</t>
  </si>
  <si>
    <t>0928-7655</t>
  </si>
  <si>
    <t>RESOUR ENERGY ECON</t>
  </si>
  <si>
    <t>1559-7431</t>
  </si>
  <si>
    <t>REV INT ORGAN</t>
  </si>
  <si>
    <t>0047-2727</t>
  </si>
  <si>
    <t>J PUBLIC ECON</t>
  </si>
  <si>
    <t>0305-750X</t>
  </si>
  <si>
    <t>WORLD DEV</t>
  </si>
  <si>
    <t>0967-070X</t>
  </si>
  <si>
    <t>TRANSPORT POLICY</t>
  </si>
  <si>
    <t>1056-8190</t>
  </si>
  <si>
    <t>PAP REG SCI</t>
  </si>
  <si>
    <t>0276-8739</t>
  </si>
  <si>
    <t>J POLICY ANAL MANAG</t>
  </si>
  <si>
    <t>0308-5147</t>
  </si>
  <si>
    <t>ECON SOC</t>
  </si>
  <si>
    <t>1094-2025</t>
  </si>
  <si>
    <t>REV ECON DYNAM</t>
  </si>
  <si>
    <t>0021-9886</t>
  </si>
  <si>
    <t>JCMS-J COMMON MARK S</t>
  </si>
  <si>
    <t>1863-2505</t>
  </si>
  <si>
    <t>CLIOMETRICA</t>
  </si>
  <si>
    <t>0969-2290</t>
  </si>
  <si>
    <t>REV INT POLIT ECON</t>
  </si>
  <si>
    <t>0734-306X</t>
  </si>
  <si>
    <t>J LABOR ECON</t>
  </si>
  <si>
    <t>1752-1378</t>
  </si>
  <si>
    <t>CAMB J REG ECON SOC</t>
  </si>
  <si>
    <t>0924-6460</t>
  </si>
  <si>
    <t>ENVIRON RESOUR ECON</t>
  </si>
  <si>
    <t>0883-7252</t>
  </si>
  <si>
    <t>J APPL ECONOMET</t>
  </si>
  <si>
    <t>1945-7669</t>
  </si>
  <si>
    <t>AM ECON J-MICROECON</t>
  </si>
  <si>
    <t>0094-1190</t>
  </si>
  <si>
    <t>J URBAN ECON</t>
  </si>
  <si>
    <t>1356-3467</t>
  </si>
  <si>
    <t>NEW POLIT ECON</t>
  </si>
  <si>
    <t>0966-6923</t>
  </si>
  <si>
    <t>J TRANSP GEOGR</t>
  </si>
  <si>
    <t>0022-166X</t>
  </si>
  <si>
    <t>J HUM RESOUR</t>
  </si>
  <si>
    <t>1567-9764</t>
  </si>
  <si>
    <t>INT ENVIRON AGREEM-P</t>
  </si>
  <si>
    <t>1945-7731</t>
  </si>
  <si>
    <t>AM ECON J-ECON POLIC</t>
  </si>
  <si>
    <t>0257-3032</t>
  </si>
  <si>
    <t>WORLD BANK RES OBSER</t>
  </si>
  <si>
    <t>1542-4766</t>
  </si>
  <si>
    <t>J EUR ECON ASSOC</t>
  </si>
  <si>
    <t>1475-1461</t>
  </si>
  <si>
    <t>SOCIO-ECON REV</t>
  </si>
  <si>
    <t>1386-4157</t>
  </si>
  <si>
    <t>EXP ECON</t>
  </si>
  <si>
    <t>0022-1996</t>
  </si>
  <si>
    <t>J INT ECON</t>
  </si>
  <si>
    <t>1618-7598</t>
  </si>
  <si>
    <t>EUR J HEALTH ECON</t>
  </si>
  <si>
    <t>0953-5314</t>
  </si>
  <si>
    <t>ECON SYST RES</t>
  </si>
  <si>
    <t>0013-0133</t>
  </si>
  <si>
    <t>ECON J</t>
  </si>
  <si>
    <t>1471-0358</t>
  </si>
  <si>
    <t>J AGRAR CHANGE</t>
  </si>
  <si>
    <t>0885-2545</t>
  </si>
  <si>
    <t>J CULT ECON</t>
  </si>
  <si>
    <t>1381-4338</t>
  </si>
  <si>
    <t>J ECON GROWTH</t>
  </si>
  <si>
    <t>0022-4146</t>
  </si>
  <si>
    <t>J REGIONAL SCI</t>
  </si>
  <si>
    <t>0034-6535</t>
  </si>
  <si>
    <t>REV ECON STAT</t>
  </si>
  <si>
    <t>0304-3878</t>
  </si>
  <si>
    <t>J DEV ECON</t>
  </si>
  <si>
    <t>0140-9883</t>
  </si>
  <si>
    <t>ENERG ECON</t>
  </si>
  <si>
    <t>1468-2702</t>
  </si>
  <si>
    <t>J ECON GEOGR</t>
  </si>
  <si>
    <t>0266-4658</t>
  </si>
  <si>
    <t>ECON POLICY</t>
  </si>
  <si>
    <t>0002-8282</t>
  </si>
  <si>
    <t>AM ECON REV</t>
  </si>
  <si>
    <t>0034-6527</t>
  </si>
  <si>
    <t>REV ECON STUD</t>
  </si>
  <si>
    <t>1945-7707</t>
  </si>
  <si>
    <t>AM ECON J-MACROECON</t>
  </si>
  <si>
    <t>2029-4913</t>
  </si>
  <si>
    <t>TECHNOL ECON DEV ECO</t>
  </si>
  <si>
    <t>1750-6816</t>
  </si>
  <si>
    <t>REV ENV ECON POLICY</t>
  </si>
  <si>
    <t>0013-0095</t>
  </si>
  <si>
    <t>ECON GEOGR</t>
  </si>
  <si>
    <t>0022-3808</t>
  </si>
  <si>
    <t>J POLIT ECON</t>
  </si>
  <si>
    <t>0895-3309</t>
  </si>
  <si>
    <t>J ECON PERSPECT</t>
  </si>
  <si>
    <t>1945-7782</t>
  </si>
  <si>
    <t>AM ECON J-APPL ECON</t>
  </si>
  <si>
    <t>0007-2303</t>
  </si>
  <si>
    <t>BROOKINGS PAP ECO AC</t>
  </si>
  <si>
    <t>0033-5533</t>
  </si>
  <si>
    <t>Q J ECON</t>
  </si>
  <si>
    <t>0022-0515</t>
  </si>
  <si>
    <t>J ECON LIT</t>
  </si>
  <si>
    <t>1139-613X</t>
  </si>
  <si>
    <t>EDUC XX1</t>
  </si>
  <si>
    <t>1060-9393</t>
  </si>
  <si>
    <t>RUSS EDUC SOC</t>
  </si>
  <si>
    <t>1122-5165</t>
  </si>
  <si>
    <t>CADMO</t>
  </si>
  <si>
    <t>0311-6999</t>
  </si>
  <si>
    <t>AUST EDUC RES</t>
  </si>
  <si>
    <t>1846-1204</t>
  </si>
  <si>
    <t>ODGOJNE ZNAN</t>
  </si>
  <si>
    <t>1177-1828</t>
  </si>
  <si>
    <t>CURRIC MATTERS</t>
  </si>
  <si>
    <t>1473-8376</t>
  </si>
  <si>
    <t>J HOSP LEIS SPORT TO</t>
  </si>
  <si>
    <t>0425-0494</t>
  </si>
  <si>
    <t>ENGL EDUC-UK</t>
  </si>
  <si>
    <t>0046-208X</t>
  </si>
  <si>
    <t>ENGL AUST</t>
  </si>
  <si>
    <t>1356-9783</t>
  </si>
  <si>
    <t>RIDE-J APPL THEATRE</t>
  </si>
  <si>
    <t>1665-2436</t>
  </si>
  <si>
    <t>REV LAT AM INV MAT E</t>
  </si>
  <si>
    <t>1848-5189</t>
  </si>
  <si>
    <t>CROAT J EDUC</t>
  </si>
  <si>
    <t>1578-7001</t>
  </si>
  <si>
    <t>ESE-ESTUD SOBRE EDUC</t>
  </si>
  <si>
    <t>1874-8597</t>
  </si>
  <si>
    <t>EDUC ASSESS EVAL ACC</t>
  </si>
  <si>
    <t>1732-6729</t>
  </si>
  <si>
    <t>NEW EDUC REV</t>
  </si>
  <si>
    <t>1476-8062</t>
  </si>
  <si>
    <t>INT J ART DES EDUC</t>
  </si>
  <si>
    <t>1361-7672</t>
  </si>
  <si>
    <t>J BELIEFS VALUES</t>
  </si>
  <si>
    <t>0104-754X</t>
  </si>
  <si>
    <t>MOVIMENTO-PORTO ALEG</t>
  </si>
  <si>
    <t>0952-8733</t>
  </si>
  <si>
    <t>HIGH EDUC POLICY</t>
  </si>
  <si>
    <t>0013-1784</t>
  </si>
  <si>
    <t>EDUC LEADERSHIP</t>
  </si>
  <si>
    <t>0790-8318</t>
  </si>
  <si>
    <t>LANG CULT CURRIC</t>
  </si>
  <si>
    <t>1175-8708</t>
  </si>
  <si>
    <t>ENGL TEACH-PRACT CRI</t>
  </si>
  <si>
    <t>0031-7217</t>
  </si>
  <si>
    <t>PHI DELTA KAPPAN</t>
  </si>
  <si>
    <t>1135-6405</t>
  </si>
  <si>
    <t>CULT EDUC</t>
  </si>
  <si>
    <t>1739-4341</t>
  </si>
  <si>
    <t>KEDI J EDUC POLICY</t>
  </si>
  <si>
    <t>0212-4521</t>
  </si>
  <si>
    <t>ENSEN CIENC</t>
  </si>
  <si>
    <t>0165-0645</t>
  </si>
  <si>
    <t>PEDAGOG STUD</t>
  </si>
  <si>
    <t>0044-3247</t>
  </si>
  <si>
    <t>Z PADAGOGIK</t>
  </si>
  <si>
    <t>1436-1957</t>
  </si>
  <si>
    <t>Z SOZIOL ERZIEH SOZI</t>
  </si>
  <si>
    <t>1697-7467</t>
  </si>
  <si>
    <t>PORTA LINGUARUM</t>
  </si>
  <si>
    <t>1534-8458</t>
  </si>
  <si>
    <t>J LANG IDENTITY EDUC</t>
  </si>
  <si>
    <t>1741-4350</t>
  </si>
  <si>
    <t>LITERACY</t>
  </si>
  <si>
    <t>0158-037X</t>
  </si>
  <si>
    <t>STUD CONTIN EDUC</t>
  </si>
  <si>
    <t>0305-764X</t>
  </si>
  <si>
    <t>CAMB J EDUC</t>
  </si>
  <si>
    <t>0741-7136</t>
  </si>
  <si>
    <t>ADULT EDUC QUART</t>
  </si>
  <si>
    <t>0034-8082</t>
  </si>
  <si>
    <t>REV EDUC</t>
  </si>
  <si>
    <t>1303-0485</t>
  </si>
  <si>
    <t>KURAM UYGUL EGIT BIL</t>
  </si>
  <si>
    <t>0312-5033</t>
  </si>
  <si>
    <t>AUST J EARLY CHILD</t>
  </si>
  <si>
    <t>0362-6784</t>
  </si>
  <si>
    <t>CURRICULUM INQ</t>
  </si>
  <si>
    <t>0022-2208</t>
  </si>
  <si>
    <t>J LEGAL EDUC</t>
  </si>
  <si>
    <t>0360-1277</t>
  </si>
  <si>
    <t>EDUC GERONTOL</t>
  </si>
  <si>
    <t>1300-5340</t>
  </si>
  <si>
    <t>HACET U EGITIM FAK</t>
  </si>
  <si>
    <t>0004-9441</t>
  </si>
  <si>
    <t>AUST J EDUC</t>
  </si>
  <si>
    <t>0034-9461</t>
  </si>
  <si>
    <t>REV ESP PEDAGOG</t>
  </si>
  <si>
    <t>0034-0561</t>
  </si>
  <si>
    <t>READ TEACH</t>
  </si>
  <si>
    <t>1568-4555</t>
  </si>
  <si>
    <t>LANG POLICY-NETH</t>
  </si>
  <si>
    <t>1359-866X</t>
  </si>
  <si>
    <t>ASIA-PAC J TEACH EDU</t>
  </si>
  <si>
    <t>1360-3116</t>
  </si>
  <si>
    <t>INT J INCLUSIVE EDUC</t>
  </si>
  <si>
    <t>0895-9048</t>
  </si>
  <si>
    <t>EDUC POLICY</t>
  </si>
  <si>
    <t>0042-0859</t>
  </si>
  <si>
    <t>URBAN EDUC</t>
  </si>
  <si>
    <t>0735-6331</t>
  </si>
  <si>
    <t>J EDUC COMPUT RES</t>
  </si>
  <si>
    <t>0013-1245</t>
  </si>
  <si>
    <t>EDUC URBAN SOC</t>
  </si>
  <si>
    <t>1098-6065</t>
  </si>
  <si>
    <t>MATH THINK LEARN</t>
  </si>
  <si>
    <t>0256-0100</t>
  </si>
  <si>
    <t>S AFR J EDUC</t>
  </si>
  <si>
    <t>1086-296X</t>
  </si>
  <si>
    <t>J LIT RES</t>
  </si>
  <si>
    <t>0031-3831</t>
  </si>
  <si>
    <t>SCAND J EDUC RES</t>
  </si>
  <si>
    <t>0218-8791</t>
  </si>
  <si>
    <t>ASIA PAC J EDUC</t>
  </si>
  <si>
    <t>1741-1432</t>
  </si>
  <si>
    <t>EDUC MANAG ADM LEAD</t>
  </si>
  <si>
    <t>1682-3206</t>
  </si>
  <si>
    <t>EDUC CHANGE</t>
  </si>
  <si>
    <t>1461-3808</t>
  </si>
  <si>
    <t>MUSIC EDUC RES</t>
  </si>
  <si>
    <t>0332-3315</t>
  </si>
  <si>
    <t>IRISH EDUC STUD</t>
  </si>
  <si>
    <t>0040-5841</t>
  </si>
  <si>
    <t>THEOR PRACT</t>
  </si>
  <si>
    <t>1042-1726</t>
  </si>
  <si>
    <t>J COMPUT HIGH EDUC</t>
  </si>
  <si>
    <t>1300-1337</t>
  </si>
  <si>
    <t>EGIT BILIM</t>
  </si>
  <si>
    <t>1057-3569</t>
  </si>
  <si>
    <t>READ WRIT Q</t>
  </si>
  <si>
    <t>1434-663X</t>
  </si>
  <si>
    <t>Z ERZIEHWISS</t>
  </si>
  <si>
    <t>0013-1857</t>
  </si>
  <si>
    <t>EDUC PHILOS THEORY</t>
  </si>
  <si>
    <t>0159-6306</t>
  </si>
  <si>
    <t>DISCOURSE-ABINGDON</t>
  </si>
  <si>
    <t>1648-3898</t>
  </si>
  <si>
    <t>J BALT SCI EDUC</t>
  </si>
  <si>
    <t>0305-4985</t>
  </si>
  <si>
    <t>OXFORD REV EDUC</t>
  </si>
  <si>
    <t>0309-8249</t>
  </si>
  <si>
    <t>J PHILOS EDUC</t>
  </si>
  <si>
    <t>1302-597X</t>
  </si>
  <si>
    <t>EGIT ARAST</t>
  </si>
  <si>
    <t>0305-7925</t>
  </si>
  <si>
    <t>COMPARE</t>
  </si>
  <si>
    <t>1571-0068</t>
  </si>
  <si>
    <t>INT J SCI MATH EDUC</t>
  </si>
  <si>
    <t>0158-7919</t>
  </si>
  <si>
    <t>DISTANCE EDUC</t>
  </si>
  <si>
    <t>1354-0602</t>
  </si>
  <si>
    <t>TEACH TEACH</t>
  </si>
  <si>
    <t>1074-9039</t>
  </si>
  <si>
    <t>MIND CULT ACT</t>
  </si>
  <si>
    <t>0305-5698</t>
  </si>
  <si>
    <t>EDUC STUD-UK</t>
  </si>
  <si>
    <t>0954-0253</t>
  </si>
  <si>
    <t>GENDER EDUC</t>
  </si>
  <si>
    <t>1874-785X</t>
  </si>
  <si>
    <t>VOCAT LEARN</t>
  </si>
  <si>
    <t>0263-5143</t>
  </si>
  <si>
    <t>RES SCI TECHNOL EDUC</t>
  </si>
  <si>
    <t>0022-0272</t>
  </si>
  <si>
    <t>J CURRICULUM STUD</t>
  </si>
  <si>
    <t>0251-2513</t>
  </si>
  <si>
    <t>INT J EDUC VOCAT GUI</t>
  </si>
  <si>
    <t>1598-1037</t>
  </si>
  <si>
    <t>ASIA PAC EDUC REV</t>
  </si>
  <si>
    <t>0039-3746</t>
  </si>
  <si>
    <t>STUD PHILOS EDUC</t>
  </si>
  <si>
    <t>0141-8211</t>
  </si>
  <si>
    <t>EUR J EDUC</t>
  </si>
  <si>
    <t>0141-6200</t>
  </si>
  <si>
    <t>BRIT J RELIG EDUC</t>
  </si>
  <si>
    <t>0098-6283</t>
  </si>
  <si>
    <t>TEACH PSYCHOL</t>
  </si>
  <si>
    <t>1361-3324</t>
  </si>
  <si>
    <t>RACE ETHNIC EDUC-UK</t>
  </si>
  <si>
    <t>0305-7240</t>
  </si>
  <si>
    <t>J MORAL EDUC</t>
  </si>
  <si>
    <t>1350-293X</t>
  </si>
  <si>
    <t>EUR EARLY CHILD EDUC</t>
  </si>
  <si>
    <t>1938-8926</t>
  </si>
  <si>
    <t>J DIVERS HIGH EDUC</t>
  </si>
  <si>
    <t>1356-2517</t>
  </si>
  <si>
    <t>TEACH HIGH EDUC</t>
  </si>
  <si>
    <t>1043-7797</t>
  </si>
  <si>
    <t>J SOC WORK EDUC</t>
  </si>
  <si>
    <t>0950-0782</t>
  </si>
  <si>
    <t>LANG EDUC-UK</t>
  </si>
  <si>
    <t>0030-9230</t>
  </si>
  <si>
    <t>PAEDAGOG HIST</t>
  </si>
  <si>
    <t>0897-5264</t>
  </si>
  <si>
    <t>J COLL STUDENT DEV</t>
  </si>
  <si>
    <t>0007-1005</t>
  </si>
  <si>
    <t>BRIT J EDUC STUD</t>
  </si>
  <si>
    <t>0013-1911</t>
  </si>
  <si>
    <t>EDUC REV</t>
  </si>
  <si>
    <t>0895-7347</t>
  </si>
  <si>
    <t>APPL MEAS EDUC</t>
  </si>
  <si>
    <t>1492-3831</t>
  </si>
  <si>
    <t>INT REV RES OPEN DIS</t>
  </si>
  <si>
    <t>1028-3153</t>
  </si>
  <si>
    <t>J STUD INT EDUC</t>
  </si>
  <si>
    <t>0305-0068</t>
  </si>
  <si>
    <t>COMP EDUC</t>
  </si>
  <si>
    <t>1081-3004</t>
  </si>
  <si>
    <t>J ADOLESC ADULT LIT</t>
  </si>
  <si>
    <t>1743-9884</t>
  </si>
  <si>
    <t>LEARN MEDIA TECHNOL</t>
  </si>
  <si>
    <t>0267-1522</t>
  </si>
  <si>
    <t>RES PAP EDUC</t>
  </si>
  <si>
    <t>0729-4360</t>
  </si>
  <si>
    <t>HIGH EDUC RES DEV</t>
  </si>
  <si>
    <t>1475-939X</t>
  </si>
  <si>
    <t>TECHNOL PEDAGOG EDUC</t>
  </si>
  <si>
    <t>1470-3297</t>
  </si>
  <si>
    <t>INNOV EDUC TEACH INT</t>
  </si>
  <si>
    <t>0267-6583</t>
  </si>
  <si>
    <t>SECOND LANG RES</t>
  </si>
  <si>
    <t>0346-251X</t>
  </si>
  <si>
    <t>SYSTEM</t>
  </si>
  <si>
    <t>0195-6744</t>
  </si>
  <si>
    <t>AM J EDUC</t>
  </si>
  <si>
    <t>1367-0050</t>
  </si>
  <si>
    <t>INT J BILING EDUC BI</t>
  </si>
  <si>
    <t>0034-527X</t>
  </si>
  <si>
    <t>RES TEACH ENGL</t>
  </si>
  <si>
    <t>0951-0893</t>
  </si>
  <si>
    <t>ELT J</t>
  </si>
  <si>
    <t>0013-1954</t>
  </si>
  <si>
    <t>EDUC STUD MATH</t>
  </si>
  <si>
    <t>1740-8989</t>
  </si>
  <si>
    <t>PHYS EDUC SPORT PEDA</t>
  </si>
  <si>
    <t>1356-336X</t>
  </si>
  <si>
    <t>EUR PHYS EDUC REV</t>
  </si>
  <si>
    <t>0261-9768</t>
  </si>
  <si>
    <t>EUR J TEACH EDUC</t>
  </si>
  <si>
    <t>0039-8322</t>
  </si>
  <si>
    <t>TESOL QUART</t>
  </si>
  <si>
    <t>0924-3453</t>
  </si>
  <si>
    <t>SCH EFF SCH IMPROV</t>
  </si>
  <si>
    <t>0022-0973</t>
  </si>
  <si>
    <t>J EXP EDUC</t>
  </si>
  <si>
    <t>1467-6370</t>
  </si>
  <si>
    <t>INT J SUST HIGHER ED</t>
  </si>
  <si>
    <t>1362-1688</t>
  </si>
  <si>
    <t>LANG TEACH RES</t>
  </si>
  <si>
    <t>0046-760X</t>
  </si>
  <si>
    <t>HIST EDUC</t>
  </si>
  <si>
    <t>1042-9670</t>
  </si>
  <si>
    <t>ACAD PSYCHIATR</t>
  </si>
  <si>
    <t>1750-8487</t>
  </si>
  <si>
    <t>CRIT STUD EDUC</t>
  </si>
  <si>
    <t>1350-4622</t>
  </si>
  <si>
    <t>ENVIRON EDUC RES</t>
  </si>
  <si>
    <t>0026-4695</t>
  </si>
  <si>
    <t>MINERVA</t>
  </si>
  <si>
    <t>0015-718X</t>
  </si>
  <si>
    <t>FOREIGN LANG ANN</t>
  </si>
  <si>
    <t>0161-4681</t>
  </si>
  <si>
    <t>TEACH COLL REC</t>
  </si>
  <si>
    <t>0013-1881</t>
  </si>
  <si>
    <t>EDUC RES-UK</t>
  </si>
  <si>
    <t>0022-0671</t>
  </si>
  <si>
    <t>J EDUC RES</t>
  </si>
  <si>
    <t>0260-2938</t>
  </si>
  <si>
    <t>ASSESS EVAL HIGH EDU</t>
  </si>
  <si>
    <t>0309-8265</t>
  </si>
  <si>
    <t>J GEOGR HIGHER EDUC</t>
  </si>
  <si>
    <t>0260-7476</t>
  </si>
  <si>
    <t>J EDUC TEACHING</t>
  </si>
  <si>
    <t>0095-8964</t>
  </si>
  <si>
    <t>J ENVIRON EDUC</t>
  </si>
  <si>
    <t>0017-8969</t>
  </si>
  <si>
    <t>HEALTH EDUC J</t>
  </si>
  <si>
    <t>0119-5646</t>
  </si>
  <si>
    <t>ASIA-PAC EDUC RES</t>
  </si>
  <si>
    <t>0361-0365</t>
  </si>
  <si>
    <t>RES HIGH EDUC</t>
  </si>
  <si>
    <t>1076-9986</t>
  </si>
  <si>
    <t>J EDUC BEHAV STAT</t>
  </si>
  <si>
    <t>0018-1560</t>
  </si>
  <si>
    <t>HIGH EDUC</t>
  </si>
  <si>
    <t>0141-0423</t>
  </si>
  <si>
    <t>J RES READ</t>
  </si>
  <si>
    <t>0265-0517</t>
  </si>
  <si>
    <t>BRIT J MUSIC EDUC</t>
  </si>
  <si>
    <t>0142-5692</t>
  </si>
  <si>
    <t>BRIT J SOCIOL EDUC</t>
  </si>
  <si>
    <t>1751-2271</t>
  </si>
  <si>
    <t>MIND BRAIN EDUC</t>
  </si>
  <si>
    <t>0738-0593</t>
  </si>
  <si>
    <t>INT J EDUC DEV</t>
  </si>
  <si>
    <t>0958-8221</t>
  </si>
  <si>
    <t>COMPUT ASSIST LANG L</t>
  </si>
  <si>
    <t>1871-1871</t>
  </si>
  <si>
    <t>THINK SKILLS CREAT</t>
  </si>
  <si>
    <t>0307-5079</t>
  </si>
  <si>
    <t>STUD HIGH EDUC</t>
  </si>
  <si>
    <t>1557-3060</t>
  </si>
  <si>
    <t>EDUC FINANC POLICY</t>
  </si>
  <si>
    <t>0022-1546</t>
  </si>
  <si>
    <t>J HIGH EDUC</t>
  </si>
  <si>
    <t>1040-9289</t>
  </si>
  <si>
    <t>EARLY EDUC DEV</t>
  </si>
  <si>
    <t>0157-244X</t>
  </si>
  <si>
    <t>RES SCI EDUC</t>
  </si>
  <si>
    <t>0958-3440</t>
  </si>
  <si>
    <t>RECALL</t>
  </si>
  <si>
    <t>0010-4086</t>
  </si>
  <si>
    <t>COMP EDUC REV</t>
  </si>
  <si>
    <t>1037-2911</t>
  </si>
  <si>
    <t>AUST J GUID COUNS</t>
  </si>
  <si>
    <t>1042-1629</t>
  </si>
  <si>
    <t>ETR&amp;D-EDUC TECH RES</t>
  </si>
  <si>
    <t>0922-4777</t>
  </si>
  <si>
    <t>READ WRIT</t>
  </si>
  <si>
    <t>0261-4448</t>
  </si>
  <si>
    <t>LANG TEACHING</t>
  </si>
  <si>
    <t>1436-4522</t>
  </si>
  <si>
    <t>EDUC TECHNOL SOC</t>
  </si>
  <si>
    <t>0013-5984</t>
  </si>
  <si>
    <t>ELEM SCHOOL J</t>
  </si>
  <si>
    <t>0013-161X</t>
  </si>
  <si>
    <t>EDUC ADMIN QUART</t>
  </si>
  <si>
    <t>0268-0939</t>
  </si>
  <si>
    <t>J EDUC POLICY</t>
  </si>
  <si>
    <t>0744-8481</t>
  </si>
  <si>
    <t>J AM COLL HEALTH</t>
  </si>
  <si>
    <t>0742-051X</t>
  </si>
  <si>
    <t>TEACH TEACH EDUC</t>
  </si>
  <si>
    <t>1049-4820</t>
  </si>
  <si>
    <t>INTERACT LEARN ENVIR</t>
  </si>
  <si>
    <t>0007-1013</t>
  </si>
  <si>
    <t>BRIT J EDUC TECHNOL</t>
  </si>
  <si>
    <t>0023-8333</t>
  </si>
  <si>
    <t>LANG LEARN</t>
  </si>
  <si>
    <t>0950-0693</t>
  </si>
  <si>
    <t>INT J SCI EDUC</t>
  </si>
  <si>
    <t>0162-5748</t>
  </si>
  <si>
    <t>REV HIGH EDUC</t>
  </si>
  <si>
    <t>1449-3098</t>
  </si>
  <si>
    <t>AUSTRALAS J EDUC TEC</t>
  </si>
  <si>
    <t>1094-3501</t>
  </si>
  <si>
    <t>LANG LEARN TECHNOL</t>
  </si>
  <si>
    <t>1088-8438</t>
  </si>
  <si>
    <t>SCI STUD READ</t>
  </si>
  <si>
    <t>0899-9546</t>
  </si>
  <si>
    <t>AIDS EDUC PREV</t>
  </si>
  <si>
    <t>0162-3737</t>
  </si>
  <si>
    <t>EDUC EVAL POLICY AN</t>
  </si>
  <si>
    <t>1556-1623</t>
  </si>
  <si>
    <t>METACOGN LEARN</t>
  </si>
  <si>
    <t>0021-8251</t>
  </si>
  <si>
    <t>J RES MATH EDUC</t>
  </si>
  <si>
    <t>0020-4277</t>
  </si>
  <si>
    <t>INSTR SCI</t>
  </si>
  <si>
    <t>0268-1153</t>
  </si>
  <si>
    <t>HEALTH EDUC RES</t>
  </si>
  <si>
    <t>0022-4871</t>
  </si>
  <si>
    <t>J TEACH EDUC</t>
  </si>
  <si>
    <t>0266-4909</t>
  </si>
  <si>
    <t>J COMPUT ASSIST LEAR</t>
  </si>
  <si>
    <t>0141-1926</t>
  </si>
  <si>
    <t>BRIT EDUC RES J</t>
  </si>
  <si>
    <t>0038-0407</t>
  </si>
  <si>
    <t>SOCIOL EDUC</t>
  </si>
  <si>
    <t>1556-1607</t>
  </si>
  <si>
    <t>INT J COMP-SUPP COLL</t>
  </si>
  <si>
    <t>1096-7516</t>
  </si>
  <si>
    <t>INTERNET HIGH EDUC</t>
  </si>
  <si>
    <t>0091-732X</t>
  </si>
  <si>
    <t>REV RES EDUC</t>
  </si>
  <si>
    <t>0885-2006</t>
  </si>
  <si>
    <t>EARLY CHILD RES Q</t>
  </si>
  <si>
    <t>0036-8326</t>
  </si>
  <si>
    <t>SCI EDUC</t>
  </si>
  <si>
    <t>0034-0553</t>
  </si>
  <si>
    <t>READ RES QUART</t>
  </si>
  <si>
    <t>0022-4308</t>
  </si>
  <si>
    <t>J RES SCI TEACH</t>
  </si>
  <si>
    <t>1747-938X</t>
  </si>
  <si>
    <t>EDUC RES REV-NETH</t>
  </si>
  <si>
    <t>0013-189X</t>
  </si>
  <si>
    <t>EDUC RESEARCHER</t>
  </si>
  <si>
    <t>1537-260X</t>
  </si>
  <si>
    <t>ACAD MANAG LEARN EDU</t>
  </si>
  <si>
    <t>1050-8406</t>
  </si>
  <si>
    <t>J LEARN SCI</t>
  </si>
  <si>
    <t>0002-8312</t>
  </si>
  <si>
    <t>AM EDUC RES J</t>
  </si>
  <si>
    <t>0959-4752</t>
  </si>
  <si>
    <t>LEARN INSTR</t>
  </si>
  <si>
    <t>0034-6543</t>
  </si>
  <si>
    <t>REV EDUC RES</t>
  </si>
  <si>
    <t>0969-7950</t>
  </si>
  <si>
    <t>BRIT J DEV DISABIL</t>
  </si>
  <si>
    <t>1354-4187</t>
  </si>
  <si>
    <t>BRIT J LEARN DISABIL</t>
  </si>
  <si>
    <t>1053-4512</t>
  </si>
  <si>
    <t>INTERV SCH CLIN</t>
  </si>
  <si>
    <t>0274-9483</t>
  </si>
  <si>
    <t>RES PRACT PERS SEV D</t>
  </si>
  <si>
    <t>2211-6095</t>
  </si>
  <si>
    <t>INT REV RES DEV DISA</t>
  </si>
  <si>
    <t>0042-8639</t>
  </si>
  <si>
    <t>VOLTA REV</t>
  </si>
  <si>
    <t>0731-9487</t>
  </si>
  <si>
    <t>LEARN DISABILITY Q</t>
  </si>
  <si>
    <t>1034-912X</t>
  </si>
  <si>
    <t>INT J DISABIL DEV ED</t>
  </si>
  <si>
    <t>2154-1647</t>
  </si>
  <si>
    <t>EDUC TRAIN AUTISM DE</t>
  </si>
  <si>
    <t>0015-511X</t>
  </si>
  <si>
    <t>FOCUS EXCEPT CHILD</t>
  </si>
  <si>
    <t>0002-726X</t>
  </si>
  <si>
    <t>AM ANN DEAF</t>
  </si>
  <si>
    <t>1359-8139</t>
  </si>
  <si>
    <t>HIGH ABIL STUD</t>
  </si>
  <si>
    <t>0265-6590</t>
  </si>
  <si>
    <t>CHILD LANG TEACH THE</t>
  </si>
  <si>
    <t>1053-8151</t>
  </si>
  <si>
    <t>J EARLY INTERVENTION</t>
  </si>
  <si>
    <t>0936-2835</t>
  </si>
  <si>
    <t>EXCEPTIONALITY</t>
  </si>
  <si>
    <t>0896-3746</t>
  </si>
  <si>
    <t>INFANT YOUNG CHILD</t>
  </si>
  <si>
    <t>0741-9325</t>
  </si>
  <si>
    <t>REM SPEC EDUC</t>
  </si>
  <si>
    <t>0016-9862</t>
  </si>
  <si>
    <t>GIFTED CHILD QUART</t>
  </si>
  <si>
    <t>1366-8250</t>
  </si>
  <si>
    <t>J INTELLECT DEV DIS</t>
  </si>
  <si>
    <t>1063-4266</t>
  </si>
  <si>
    <t>J EMOT BEHAV DISORD</t>
  </si>
  <si>
    <t>1934-9491</t>
  </si>
  <si>
    <t>INTELLECT DEV DISAB</t>
  </si>
  <si>
    <t>1076-9242</t>
  </si>
  <si>
    <t>DYSLEXIA</t>
  </si>
  <si>
    <t>0022-4669</t>
  </si>
  <si>
    <t>J SPEC EDUC</t>
  </si>
  <si>
    <t>1081-4159</t>
  </si>
  <si>
    <t>J DEAF STUD DEAF EDU</t>
  </si>
  <si>
    <t>0271-1214</t>
  </si>
  <si>
    <t>TOP EARLY CHILD SPEC</t>
  </si>
  <si>
    <t>0736-9387</t>
  </si>
  <si>
    <t>ANN DYSLEXIA</t>
  </si>
  <si>
    <t>1088-3576</t>
  </si>
  <si>
    <t>FOCUS AUTISM DEV DIS</t>
  </si>
  <si>
    <t>0022-2194</t>
  </si>
  <si>
    <t>J LEARN DISABIL-US</t>
  </si>
  <si>
    <t>0964-2633</t>
  </si>
  <si>
    <t>J INTELL DISABIL RES</t>
  </si>
  <si>
    <t>1098-3007</t>
  </si>
  <si>
    <t>J POSIT BEHAV INTERV</t>
  </si>
  <si>
    <t>0014-4029</t>
  </si>
  <si>
    <t>EXCEPT CHILDREN</t>
  </si>
  <si>
    <t>0891-4222</t>
  </si>
  <si>
    <t>RES DEV DISABIL</t>
  </si>
  <si>
    <t>1944-7515</t>
  </si>
  <si>
    <t>AJIDD-AM J INTELLECT</t>
  </si>
  <si>
    <t>1750-9467</t>
  </si>
  <si>
    <t>RES AUTISM SPECT DIS</t>
  </si>
  <si>
    <t>0168-2601</t>
  </si>
  <si>
    <t>OPEN HOUSE INT</t>
  </si>
  <si>
    <t>0163-4275</t>
  </si>
  <si>
    <t>ENVIRON ETHICS</t>
  </si>
  <si>
    <t>0965-3562</t>
  </si>
  <si>
    <t>DISASTER PREV MANAG</t>
  </si>
  <si>
    <t>0958-305X</t>
  </si>
  <si>
    <t>ENERG ENVIRON-UK</t>
  </si>
  <si>
    <t>1756-8692</t>
  </si>
  <si>
    <t>INT J CLIM CHANG STR</t>
  </si>
  <si>
    <t>0965-4313</t>
  </si>
  <si>
    <t>EUR PLAN STUD</t>
  </si>
  <si>
    <t>1747-7891</t>
  </si>
  <si>
    <t>ENVIRON HAZARDS-UK</t>
  </si>
  <si>
    <t>0142-6397</t>
  </si>
  <si>
    <t>LANDSCAPE RES</t>
  </si>
  <si>
    <t>1566-4910</t>
  </si>
  <si>
    <t>J HOUS BUILT ENVIRON</t>
  </si>
  <si>
    <t>1448-6563</t>
  </si>
  <si>
    <t>AUSTRALAS J ENV MAN</t>
  </si>
  <si>
    <t>1084-5453</t>
  </si>
  <si>
    <t>ENVIRON HIST-US</t>
  </si>
  <si>
    <t>1558-6073</t>
  </si>
  <si>
    <t>NAT CULT</t>
  </si>
  <si>
    <t>0016-7223</t>
  </si>
  <si>
    <t>GEOGR TIDSSKR-DEN</t>
  </si>
  <si>
    <t>0811-1146</t>
  </si>
  <si>
    <t>URBAN POLICY RES</t>
  </si>
  <si>
    <t>1355-770X</t>
  </si>
  <si>
    <t>ENVIRON DEV ECON</t>
  </si>
  <si>
    <t>0952-8873</t>
  </si>
  <si>
    <t>J ENVIRON LAW</t>
  </si>
  <si>
    <t>1074-4827</t>
  </si>
  <si>
    <t>HUM ECOL REV</t>
  </si>
  <si>
    <t>0570-1864</t>
  </si>
  <si>
    <t>ANN REGIONAL SCI</t>
  </si>
  <si>
    <t>1556-8318</t>
  </si>
  <si>
    <t>INT J SUSTAIN TRANSP</t>
  </si>
  <si>
    <t>0267-3037</t>
  </si>
  <si>
    <t>HOUSING STUD</t>
  </si>
  <si>
    <t>0301-4207</t>
  </si>
  <si>
    <t>RESOUR POLICY</t>
  </si>
  <si>
    <t>1756-5529</t>
  </si>
  <si>
    <t>CLIM DEV</t>
  </si>
  <si>
    <t>0263-774X</t>
  </si>
  <si>
    <t>ENVIRON PLANN C</t>
  </si>
  <si>
    <t>0894-1920</t>
  </si>
  <si>
    <t>SOC NATUR RESOUR</t>
  </si>
  <si>
    <t>1070-4965</t>
  </si>
  <si>
    <t>J ENVIRON DEV</t>
  </si>
  <si>
    <t>0265-8135</t>
  </si>
  <si>
    <t>ENVIRON PLANN B</t>
  </si>
  <si>
    <t>0964-0568</t>
  </si>
  <si>
    <t>J ENVIRON PLANN MAN</t>
  </si>
  <si>
    <t>1086-0266</t>
  </si>
  <si>
    <t>ORGAN ENVIRON</t>
  </si>
  <si>
    <t>0160-0176</t>
  </si>
  <si>
    <t>INT REGIONAL SCI REV</t>
  </si>
  <si>
    <t>0956-2478</t>
  </si>
  <si>
    <t>ENVIRON URBAN</t>
  </si>
  <si>
    <t>0013-9165</t>
  </si>
  <si>
    <t>ENVIRON BEHAV</t>
  </si>
  <si>
    <t>1756-932X</t>
  </si>
  <si>
    <t>ENVIRON POLICY GOV</t>
  </si>
  <si>
    <t>0197-3975</t>
  </si>
  <si>
    <t>HABITAT INT</t>
  </si>
  <si>
    <t>1523-908X</t>
  </si>
  <si>
    <t>J ENVIRON POL PLAN</t>
  </si>
  <si>
    <t>0963-2719</t>
  </si>
  <si>
    <t>ENVIRON VALUE</t>
  </si>
  <si>
    <t>0964-4016</t>
  </si>
  <si>
    <t>ENVIRON POLIT</t>
  </si>
  <si>
    <t>0042-0980</t>
  </si>
  <si>
    <t>URBAN STUD</t>
  </si>
  <si>
    <t>0969-7764</t>
  </si>
  <si>
    <t>EUR URBAN REG STUD</t>
  </si>
  <si>
    <t>1469-3062</t>
  </si>
  <si>
    <t>CLIM POLICY</t>
  </si>
  <si>
    <t>0147-8257</t>
  </si>
  <si>
    <t>HARVARD ENVIRON LAW</t>
  </si>
  <si>
    <t>1474-4740</t>
  </si>
  <si>
    <t>CULT GEOGR</t>
  </si>
  <si>
    <t>0308-518X</t>
  </si>
  <si>
    <t>ENVIRON PLANN A</t>
  </si>
  <si>
    <t>0198-9715</t>
  </si>
  <si>
    <t>COMPUT ENVIRON URBAN</t>
  </si>
  <si>
    <t>0305-9006</t>
  </si>
  <si>
    <t>PROG PLANN</t>
  </si>
  <si>
    <t>0195-9255</t>
  </si>
  <si>
    <t>ENVIRON IMPACT ASSES</t>
  </si>
  <si>
    <t>0263-7758</t>
  </si>
  <si>
    <t>ENVIRON PLANN D</t>
  </si>
  <si>
    <t>0308-597X</t>
  </si>
  <si>
    <t>MAR POLICY</t>
  </si>
  <si>
    <t>0264-8377</t>
  </si>
  <si>
    <t>LAND USE POLICY</t>
  </si>
  <si>
    <t>0272-4944</t>
  </si>
  <si>
    <t>J ENVIRON PSYCHOL</t>
  </si>
  <si>
    <t>0261-5177</t>
  </si>
  <si>
    <t>TOURISM MANAGE</t>
  </si>
  <si>
    <t>1526-3800</t>
  </si>
  <si>
    <t>GLOBAL ENVIRON POLIT</t>
  </si>
  <si>
    <t>1080-3548</t>
  </si>
  <si>
    <t>INT J OCCUP SAF ERGO</t>
  </si>
  <si>
    <t>0268-1072</t>
  </si>
  <si>
    <t>NEW TECH WORK EMPLOY</t>
  </si>
  <si>
    <t>0022-4375</t>
  </si>
  <si>
    <t>J SAFETY RES</t>
  </si>
  <si>
    <t>0001-4575</t>
  </si>
  <si>
    <t>ACCIDENT ANAL PREV</t>
  </si>
  <si>
    <t>0022-5363</t>
  </si>
  <si>
    <t>J VALUE INQUIRY</t>
  </si>
  <si>
    <t>0925-9392</t>
  </si>
  <si>
    <t>STUD E EUR THOUGHT</t>
  </si>
  <si>
    <t>1890-3991</t>
  </si>
  <si>
    <t>ETIKK PRAKSIS</t>
  </si>
  <si>
    <t>1370-0049</t>
  </si>
  <si>
    <t>ETHICAL PERSPECT</t>
  </si>
  <si>
    <t>1740-4681</t>
  </si>
  <si>
    <t>J MORAL PHILOS</t>
  </si>
  <si>
    <t>0163-8548</t>
  </si>
  <si>
    <t>HUM STUD</t>
  </si>
  <si>
    <t>0048-3931</t>
  </si>
  <si>
    <t>PHILOS SOC SCI</t>
  </si>
  <si>
    <t>0094-8705</t>
  </si>
  <si>
    <t>J PHILOS SPORT</t>
  </si>
  <si>
    <t>0047-2786</t>
  </si>
  <si>
    <t>J SOC PHILOS</t>
  </si>
  <si>
    <t>1470-594X</t>
  </si>
  <si>
    <t>POLIT PHILOS ECON</t>
  </si>
  <si>
    <t>0264-3758</t>
  </si>
  <si>
    <t>J APPL PHILOS</t>
  </si>
  <si>
    <t>1654-4951</t>
  </si>
  <si>
    <t>ETHICS GLOB POLIT</t>
  </si>
  <si>
    <t>0167-5249</t>
  </si>
  <si>
    <t>LAW PHILOS</t>
  </si>
  <si>
    <t>0020-174X</t>
  </si>
  <si>
    <t>INQUIRY</t>
  </si>
  <si>
    <t>1050-8422</t>
  </si>
  <si>
    <t>ETHICS BEHAV</t>
  </si>
  <si>
    <t>0265-0525</t>
  </si>
  <si>
    <t>SOC PHILOS POLICY</t>
  </si>
  <si>
    <t>0300-211X</t>
  </si>
  <si>
    <t>RADICAL PHILOS</t>
  </si>
  <si>
    <t>0951-5089</t>
  </si>
  <si>
    <t>PHILOS PSYCHOL</t>
  </si>
  <si>
    <t>1386-7423</t>
  </si>
  <si>
    <t>MED HEALTH CARE PHIL</t>
  </si>
  <si>
    <t>0360-5310</t>
  </si>
  <si>
    <t>J MED PHILOS</t>
  </si>
  <si>
    <t>1388-1957</t>
  </si>
  <si>
    <t>ETHICS INF TECHNOL</t>
  </si>
  <si>
    <t>1386-7415</t>
  </si>
  <si>
    <t>THEOR MED BIOETH</t>
  </si>
  <si>
    <t>0014-1704</t>
  </si>
  <si>
    <t>ETHICS</t>
  </si>
  <si>
    <t>1054-6863</t>
  </si>
  <si>
    <t>KENNEDY INST ETHIC J</t>
  </si>
  <si>
    <t>0963-8016</t>
  </si>
  <si>
    <t>J POLIT PHILOS</t>
  </si>
  <si>
    <t>0048-3915</t>
  </si>
  <si>
    <t>PHILOS PUBLIC AFF</t>
  </si>
  <si>
    <t>0006-4246</t>
  </si>
  <si>
    <t>BLACK SCHOLAR</t>
  </si>
  <si>
    <t>1099-9949</t>
  </si>
  <si>
    <t>SOULS</t>
  </si>
  <si>
    <t>0031-322X</t>
  </si>
  <si>
    <t>PATTERNS PREJUDICE</t>
  </si>
  <si>
    <t>0021-9347</t>
  </si>
  <si>
    <t>J BLACK STUD</t>
  </si>
  <si>
    <t>1468-7968</t>
  </si>
  <si>
    <t>ETHNICITIES</t>
  </si>
  <si>
    <t>1354-5078</t>
  </si>
  <si>
    <t>NATIONS NATL</t>
  </si>
  <si>
    <t>0141-9870</t>
  </si>
  <si>
    <t>ETHNIC RACIAL STUD</t>
  </si>
  <si>
    <t>1742-058X</t>
  </si>
  <si>
    <t>DU BOIS REV</t>
  </si>
  <si>
    <t>1099-9809</t>
  </si>
  <si>
    <t>CULT DIVERS ETHN MIN</t>
  </si>
  <si>
    <t>1994-8220</t>
  </si>
  <si>
    <t>AM J ORTHOPSYCHIAT</t>
  </si>
  <si>
    <t>0002-9432</t>
  </si>
  <si>
    <t>AM J PSYCHIAT</t>
  </si>
  <si>
    <t>0002-953X</t>
  </si>
  <si>
    <t>ANADOLU PSIKIYATR DE</t>
  </si>
  <si>
    <t>1302-6631</t>
  </si>
  <si>
    <t>ANN CLIN PSYCHIATRY</t>
  </si>
  <si>
    <t>1040-1237</t>
  </si>
  <si>
    <t>ANN GEN PSYCHIATR</t>
  </si>
  <si>
    <t>1744-859X</t>
  </si>
  <si>
    <t>ANN MED-PSYCHOL</t>
  </si>
  <si>
    <t>0003-4487</t>
  </si>
  <si>
    <t>ARCH GEN PSYCHIAT</t>
  </si>
  <si>
    <t>0003-990X</t>
  </si>
  <si>
    <t>ARCH WOMEN MENT HLTH</t>
  </si>
  <si>
    <t>1434-1816</t>
  </si>
  <si>
    <t>ASIA-PAC PSYCHIAT</t>
  </si>
  <si>
    <t>1758-5864</t>
  </si>
  <si>
    <t>AUST NZ J PSYCHIAT</t>
  </si>
  <si>
    <t>0004-8674</t>
  </si>
  <si>
    <t>AUSTRALAS PSYCHIATRY</t>
  </si>
  <si>
    <t>1039-8562</t>
  </si>
  <si>
    <t>BMC PSYCHIATRY</t>
  </si>
  <si>
    <t>1471-244X</t>
  </si>
  <si>
    <t>BRIT J PSYCHIAT</t>
  </si>
  <si>
    <t>0007-1250</t>
  </si>
  <si>
    <t>CAN J PSYCHIAT</t>
  </si>
  <si>
    <t>0706-7437</t>
  </si>
  <si>
    <t>COGN NEUROPSYCHIATRY</t>
  </si>
  <si>
    <t>1354-6805</t>
  </si>
  <si>
    <t>COMPR PSYCHIAT</t>
  </si>
  <si>
    <t>0010-440X</t>
  </si>
  <si>
    <t>CURR OPIN PSYCHIATR</t>
  </si>
  <si>
    <t>0951-7367</t>
  </si>
  <si>
    <t>CURR PSYCHIAT REP</t>
  </si>
  <si>
    <t>1523-3812</t>
  </si>
  <si>
    <t>DEPRESS ANXIETY</t>
  </si>
  <si>
    <t>1091-4269</t>
  </si>
  <si>
    <t>DRUG ALCOHOL DEPEN</t>
  </si>
  <si>
    <t>0376-8716</t>
  </si>
  <si>
    <t>EARLY INTERV PSYCHIA</t>
  </si>
  <si>
    <t>1751-7885</t>
  </si>
  <si>
    <t>EAT WEIGHT DISORD-ST</t>
  </si>
  <si>
    <t>1124-4909</t>
  </si>
  <si>
    <t>EPIDEMIOL PSYCH SCI</t>
  </si>
  <si>
    <t>2045-7960</t>
  </si>
  <si>
    <t>EUR ADDICT RES</t>
  </si>
  <si>
    <t>1022-6877</t>
  </si>
  <si>
    <t>EUR PSYCHIAT</t>
  </si>
  <si>
    <t>0924-9338</t>
  </si>
  <si>
    <t>GEN HOSP PSYCHIAT</t>
  </si>
  <si>
    <t>0163-8343</t>
  </si>
  <si>
    <t>GERIATR PSYCHOL NEUR</t>
  </si>
  <si>
    <t>2115-8789</t>
  </si>
  <si>
    <t>HARVARD REV PSYCHIAT</t>
  </si>
  <si>
    <t>1067-3229</t>
  </si>
  <si>
    <t>INT J MENT HEALTH AD</t>
  </si>
  <si>
    <t>1557-1874</t>
  </si>
  <si>
    <t>INT J METH PSYCH RES</t>
  </si>
  <si>
    <t>1049-8931</t>
  </si>
  <si>
    <t>INT J PSYCHIAT CLIN</t>
  </si>
  <si>
    <t>1365-1501</t>
  </si>
  <si>
    <t>INT J PSYCHIAT MED</t>
  </si>
  <si>
    <t>0091-2174</t>
  </si>
  <si>
    <t>ISR J PSYCHIATR REL</t>
  </si>
  <si>
    <t>0333-7308</t>
  </si>
  <si>
    <t>J ATTEN DISORD</t>
  </si>
  <si>
    <t>1087-0547</t>
  </si>
  <si>
    <t>J CHILD PSYCHOL PSYC</t>
  </si>
  <si>
    <t>0021-9630</t>
  </si>
  <si>
    <t>J CLIN PSYCHIAT</t>
  </si>
  <si>
    <t>0160-6689</t>
  </si>
  <si>
    <t>J PSYCHIATR PRACT</t>
  </si>
  <si>
    <t>1527-4160</t>
  </si>
  <si>
    <t>J PSYCHIATR RES</t>
  </si>
  <si>
    <t>0022-3956</t>
  </si>
  <si>
    <t>J PSYCHOSOM RES</t>
  </si>
  <si>
    <t>0022-3999</t>
  </si>
  <si>
    <t>KLIN PSIKOFARMAKOL B</t>
  </si>
  <si>
    <t>1017-7833</t>
  </si>
  <si>
    <t>NORD J PSYCHIAT</t>
  </si>
  <si>
    <t>0803-9488</t>
  </si>
  <si>
    <t>PSYCHIAT DANUB</t>
  </si>
  <si>
    <t>0353-5053</t>
  </si>
  <si>
    <t>PSYCHIAT ENFANT</t>
  </si>
  <si>
    <t>0079-726X</t>
  </si>
  <si>
    <t>PSYCHIAT INVEST</t>
  </si>
  <si>
    <t>1738-3684</t>
  </si>
  <si>
    <t>PSYCHIAT RES</t>
  </si>
  <si>
    <t>0165-1781</t>
  </si>
  <si>
    <t>PSYCHIAT SERV</t>
  </si>
  <si>
    <t>1075-2730</t>
  </si>
  <si>
    <t>PSYCHIATR POL</t>
  </si>
  <si>
    <t>0033-2674</t>
  </si>
  <si>
    <t>PSYCHIATRY</t>
  </si>
  <si>
    <t>0033-2747</t>
  </si>
  <si>
    <t>PSYCHOL MED</t>
  </si>
  <si>
    <t>0033-2917</t>
  </si>
  <si>
    <t>PSYCHOL NEUROPSYCHIA</t>
  </si>
  <si>
    <t>1760-1703</t>
  </si>
  <si>
    <t>PSYCHOL PSYCHOTHER-T</t>
  </si>
  <si>
    <t>1476-0835</t>
  </si>
  <si>
    <t>PSYCHOPATHOLOGY</t>
  </si>
  <si>
    <t>0254-4962</t>
  </si>
  <si>
    <t>PSYCHOSOM MED</t>
  </si>
  <si>
    <t>0033-3174</t>
  </si>
  <si>
    <t>PSYCHOSOMATICS</t>
  </si>
  <si>
    <t>0033-3182</t>
  </si>
  <si>
    <t>PSYCHOTHER PSYCHOSOM</t>
  </si>
  <si>
    <t>0033-3190</t>
  </si>
  <si>
    <t>RECHT PSYCHIATR</t>
  </si>
  <si>
    <t>0724-2247</t>
  </si>
  <si>
    <t>REV BRAS PSIQUIATR</t>
  </si>
  <si>
    <t>1516-4446</t>
  </si>
  <si>
    <t>REV PSIQ CLIN-BRAZIL</t>
  </si>
  <si>
    <t>0101-6083</t>
  </si>
  <si>
    <t>RIV PSICHIATR</t>
  </si>
  <si>
    <t>0035-6484</t>
  </si>
  <si>
    <t>SAJP-S AFR J PSYCHI</t>
  </si>
  <si>
    <t>1608-9685</t>
  </si>
  <si>
    <t>SCHIZOPHR RES</t>
  </si>
  <si>
    <t>0920-9964</t>
  </si>
  <si>
    <t>SCHIZOPHRENIA BULL</t>
  </si>
  <si>
    <t>0586-7614</t>
  </si>
  <si>
    <t>SOC PSYCH PSYCH EPID</t>
  </si>
  <si>
    <t>0933-7954</t>
  </si>
  <si>
    <t>STRESS HEALTH</t>
  </si>
  <si>
    <t>1532-3005</t>
  </si>
  <si>
    <t>SUBST USE MISUSE</t>
  </si>
  <si>
    <t>1082-6084</t>
  </si>
  <si>
    <t>SUCHTTHERAPIE</t>
  </si>
  <si>
    <t>1439-9903</t>
  </si>
  <si>
    <t>VERHALTENSTHERAPIE</t>
  </si>
  <si>
    <t>1016-6262</t>
  </si>
  <si>
    <t>WORLD J BIOL PSYCHIA</t>
  </si>
  <si>
    <t>1562-2975</t>
  </si>
  <si>
    <t>WORLD PSYCHIATRY</t>
  </si>
  <si>
    <t>1723-8617</t>
  </si>
  <si>
    <t>Z PSYCHOSOM MED PSYC</t>
  </si>
  <si>
    <t>1438-3608</t>
  </si>
  <si>
    <t>AN PSICOL-SPAIN</t>
  </si>
  <si>
    <t>0212-9728</t>
  </si>
  <si>
    <t>ANNU REV CLIN PSYCHO</t>
  </si>
  <si>
    <t>1548-5943</t>
  </si>
  <si>
    <t>ANNU REV PSYCHOL</t>
  </si>
  <si>
    <t>0066-4308</t>
  </si>
  <si>
    <t>ARCH CLIN NEUROPSYCH</t>
  </si>
  <si>
    <t>0887-6177</t>
  </si>
  <si>
    <t>ATTEN PERCEPT PSYCHO</t>
  </si>
  <si>
    <t>1943-3921</t>
  </si>
  <si>
    <t>CLIN PSYCHOL-UK</t>
  </si>
  <si>
    <t>1328-4207</t>
  </si>
  <si>
    <t>COGN NEUROPSYCHOL</t>
  </si>
  <si>
    <t>0264-3294</t>
  </si>
  <si>
    <t>COGNITIVE PSYCHOL</t>
  </si>
  <si>
    <t>0010-0285</t>
  </si>
  <si>
    <t>DEV NEUROPSYCHOL</t>
  </si>
  <si>
    <t>8756-5641</t>
  </si>
  <si>
    <t>HEALTH PSYCHOL</t>
  </si>
  <si>
    <t>0278-6133</t>
  </si>
  <si>
    <t>INT J SPORT PSYCHOL</t>
  </si>
  <si>
    <t>0047-0767</t>
  </si>
  <si>
    <t>J APPL SPORT PSYCHOL</t>
  </si>
  <si>
    <t>1041-3200</t>
  </si>
  <si>
    <t>J EXP PSYCHOL HUMAN</t>
  </si>
  <si>
    <t>0096-1523</t>
  </si>
  <si>
    <t>J EXP PSYCHOL LEARN</t>
  </si>
  <si>
    <t>0278-7393</t>
  </si>
  <si>
    <t>J GENET PSYCHOL</t>
  </si>
  <si>
    <t>0022-1325</t>
  </si>
  <si>
    <t>J MEM LANG</t>
  </si>
  <si>
    <t>0749-596X</t>
  </si>
  <si>
    <t>J NEUROPSYCHOL</t>
  </si>
  <si>
    <t>1748-6645</t>
  </si>
  <si>
    <t>J SPORT EXERCISE PSY</t>
  </si>
  <si>
    <t>0895-2779</t>
  </si>
  <si>
    <t>J STUD ALCOHOL DRUGS</t>
  </si>
  <si>
    <t>1937-1888</t>
  </si>
  <si>
    <t>PERCEPTION</t>
  </si>
  <si>
    <t>0301-0066</t>
  </si>
  <si>
    <t>PRAT PSYCHOL</t>
  </si>
  <si>
    <t>1269-1763</t>
  </si>
  <si>
    <t>PSYCHOL BULL</t>
  </si>
  <si>
    <t>ACTA CLIN BELG</t>
  </si>
  <si>
    <t>0001-5512</t>
  </si>
  <si>
    <t>ACTA CLIN CROAT</t>
  </si>
  <si>
    <t>0353-9466</t>
  </si>
  <si>
    <t>ACTA MEDICA MEDITERR</t>
  </si>
  <si>
    <t>0393-6384</t>
  </si>
  <si>
    <t>ACTA MEDICA PORT</t>
  </si>
  <si>
    <t>1646-0758</t>
  </si>
  <si>
    <t>AFR HEALTH SCI</t>
  </si>
  <si>
    <t>1680-6905</t>
  </si>
  <si>
    <t>AM FAM PHYSICIAN</t>
  </si>
  <si>
    <t>0002-838X</t>
  </si>
  <si>
    <t>AM J MED</t>
  </si>
  <si>
    <t>0002-9343</t>
  </si>
  <si>
    <t>AM J MED SCI</t>
  </si>
  <si>
    <t>0002-9629</t>
  </si>
  <si>
    <t>AM J PREV MED</t>
  </si>
  <si>
    <t>0749-3797</t>
  </si>
  <si>
    <t>ANN ACAD MED SINGAP</t>
  </si>
  <si>
    <t>0304-4602</t>
  </si>
  <si>
    <t>ANN FAM MED</t>
  </si>
  <si>
    <t>1544-1709</t>
  </si>
  <si>
    <t>ANN INTERN MED</t>
  </si>
  <si>
    <t>0003-4819</t>
  </si>
  <si>
    <t>ANN MED</t>
  </si>
  <si>
    <t>0785-3890</t>
  </si>
  <si>
    <t>ANN SAUDI MED</t>
  </si>
  <si>
    <t>0256-4947</t>
  </si>
  <si>
    <t>ARCH IRAN MED</t>
  </si>
  <si>
    <t>1029-2977</t>
  </si>
  <si>
    <t>ARCH MED SCI</t>
  </si>
  <si>
    <t>1734-1922</t>
  </si>
  <si>
    <t>ATEN PRIM</t>
  </si>
  <si>
    <t>0212-6567</t>
  </si>
  <si>
    <t>AUST FAM PHYSICIAN</t>
  </si>
  <si>
    <t>0300-8495</t>
  </si>
  <si>
    <t>AUST PRESCR</t>
  </si>
  <si>
    <t>0312-8008</t>
  </si>
  <si>
    <t>AVIAT SPACE ENVIR MD</t>
  </si>
  <si>
    <t>0095-6562</t>
  </si>
  <si>
    <t>B ACAD NAT MED PARIS</t>
  </si>
  <si>
    <t>0001-4079</t>
  </si>
  <si>
    <t>BALK MED J</t>
  </si>
  <si>
    <t>2146-3123</t>
  </si>
  <si>
    <t>BMC FAM PRACT</t>
  </si>
  <si>
    <t>1471-2296</t>
  </si>
  <si>
    <t>BMC MED</t>
  </si>
  <si>
    <t>1741-7015</t>
  </si>
  <si>
    <t>BMJ OPEN</t>
  </si>
  <si>
    <t>2044-6055</t>
  </si>
  <si>
    <t>BRATISL MED J</t>
  </si>
  <si>
    <t>0006-9248</t>
  </si>
  <si>
    <t>BRIT J HOSP MED</t>
  </si>
  <si>
    <t>1750-8460</t>
  </si>
  <si>
    <t>BRIT MED BULL</t>
  </si>
  <si>
    <t>0007-1420</t>
  </si>
  <si>
    <t>BRIT MED J</t>
  </si>
  <si>
    <t>1756-1833</t>
  </si>
  <si>
    <t>CAN FAM PHYSICIAN</t>
  </si>
  <si>
    <t>0008-350X</t>
  </si>
  <si>
    <t>CAN MED ASSOC J</t>
  </si>
  <si>
    <t>0820-3946</t>
  </si>
  <si>
    <t>CENT EUR J MED</t>
  </si>
  <si>
    <t>1895-1058</t>
  </si>
  <si>
    <t>CHINESE MED J-PEKING</t>
  </si>
  <si>
    <t>0366-6999</t>
  </si>
  <si>
    <t>CHRONIC DIS CAN</t>
  </si>
  <si>
    <t>0228-8699</t>
  </si>
  <si>
    <t>CLEV CLIN J MED</t>
  </si>
  <si>
    <t>0891-1150</t>
  </si>
  <si>
    <t>CLIN MED</t>
  </si>
  <si>
    <t>1470-2118</t>
  </si>
  <si>
    <t>COCHRANE DB SYST REV</t>
  </si>
  <si>
    <t>1469-493X</t>
  </si>
  <si>
    <t>COLOMB MEDICA</t>
  </si>
  <si>
    <t>1657-9534</t>
  </si>
  <si>
    <t>CROAT MED J</t>
  </si>
  <si>
    <t>0353-9504</t>
  </si>
  <si>
    <t>CURR MED RES OPIN</t>
  </si>
  <si>
    <t>0300-7995</t>
  </si>
  <si>
    <t>DAN MED BULL</t>
  </si>
  <si>
    <t>0907-8916</t>
  </si>
  <si>
    <t>DAN MED J</t>
  </si>
  <si>
    <t>2245-1919</t>
  </si>
  <si>
    <t>DEUT MED WOCHENSCHR</t>
  </si>
  <si>
    <t>0012-0472</t>
  </si>
  <si>
    <t>DM-DIS MON</t>
  </si>
  <si>
    <t>0011-5029</t>
  </si>
  <si>
    <t>DTSCH ARZTEBL INT</t>
  </si>
  <si>
    <t>1866-0452</t>
  </si>
  <si>
    <t>EUR J CLIN INVEST</t>
  </si>
  <si>
    <t>0014-2972</t>
  </si>
  <si>
    <t>EUR J GEN PRACT</t>
  </si>
  <si>
    <t>1381-4788</t>
  </si>
  <si>
    <t>EUR J INTERN MED</t>
  </si>
  <si>
    <t>0953-6205</t>
  </si>
  <si>
    <t>FAM MED</t>
  </si>
  <si>
    <t>0742-3225</t>
  </si>
  <si>
    <t>FAM PRACT</t>
  </si>
  <si>
    <t>0263-2136</t>
  </si>
  <si>
    <t>GAC MED MEX</t>
  </si>
  <si>
    <t>0016-3813</t>
  </si>
  <si>
    <t>GENDER MED</t>
  </si>
  <si>
    <t>1550-8579</t>
  </si>
  <si>
    <t>HIPPOKRATIA</t>
  </si>
  <si>
    <t>1108-4189</t>
  </si>
  <si>
    <t>INT J CLIN PRACT</t>
  </si>
  <si>
    <t>1368-5031</t>
  </si>
  <si>
    <t>INT J MED SCI</t>
  </si>
  <si>
    <t>1449-1907</t>
  </si>
  <si>
    <t>INT J OSTEOPATH MED</t>
  </si>
  <si>
    <t>1746-0689</t>
  </si>
  <si>
    <t>INT MED J</t>
  </si>
  <si>
    <t>1341-2051</t>
  </si>
  <si>
    <t>INTERN EMERG MED</t>
  </si>
  <si>
    <t>1828-0447</t>
  </si>
  <si>
    <t>INTERN MED J</t>
  </si>
  <si>
    <t>1444-0903</t>
  </si>
  <si>
    <t>INTERNAL MED</t>
  </si>
  <si>
    <t>0918-2918</t>
  </si>
  <si>
    <t>INTERNIST</t>
  </si>
  <si>
    <t>0020-9554</t>
  </si>
  <si>
    <t>IRAN RED CRESCENT ME</t>
  </si>
  <si>
    <t>1561-4395</t>
  </si>
  <si>
    <t>IRISH J MED SCI</t>
  </si>
  <si>
    <t>0021-1265</t>
  </si>
  <si>
    <t>ISR MED ASSOC J</t>
  </si>
  <si>
    <t>1565-1088</t>
  </si>
  <si>
    <t>J AM BOARD FAM MED</t>
  </si>
  <si>
    <t>1557-2625</t>
  </si>
  <si>
    <t>J CHIN MED ASSOC</t>
  </si>
  <si>
    <t>1726-4901</t>
  </si>
  <si>
    <t>J FAM PRACTICE</t>
  </si>
  <si>
    <t>0094-3509</t>
  </si>
  <si>
    <t>J FORMOS MED ASSOC</t>
  </si>
  <si>
    <t>0929-6646</t>
  </si>
  <si>
    <t>J HOSP MED</t>
  </si>
  <si>
    <t>1553-5592</t>
  </si>
  <si>
    <t>J INTERN MED</t>
  </si>
  <si>
    <t>0954-6820</t>
  </si>
  <si>
    <t>J INVEST MED</t>
  </si>
  <si>
    <t>1081-5589</t>
  </si>
  <si>
    <t>J KOREAN MED ASSOC</t>
  </si>
  <si>
    <t>1975-8456</t>
  </si>
  <si>
    <t>J KOREAN MED SCI</t>
  </si>
  <si>
    <t>1011-8934</t>
  </si>
  <si>
    <t>J NATL MED ASSOC</t>
  </si>
  <si>
    <t>0027-9684</t>
  </si>
  <si>
    <t>J NEPAL MED ASSOC</t>
  </si>
  <si>
    <t>0028-2715</t>
  </si>
  <si>
    <t>J PAK MED ASSOC</t>
  </si>
  <si>
    <t>0030-9982</t>
  </si>
  <si>
    <t>J RES MED SCI</t>
  </si>
  <si>
    <t>1735-1995</t>
  </si>
  <si>
    <t>J ROY SOC MED</t>
  </si>
  <si>
    <t>0141-0768</t>
  </si>
  <si>
    <t>J TRAVEL MED</t>
  </si>
  <si>
    <t>1195-1982</t>
  </si>
  <si>
    <t>J URBAN HEALTH</t>
  </si>
  <si>
    <t>1099-3460</t>
  </si>
  <si>
    <t>J WOMENS HEALTH</t>
  </si>
  <si>
    <t>1540-9996</t>
  </si>
  <si>
    <t>JAMA-J AM MED ASSOC</t>
  </si>
  <si>
    <t>0098-7484</t>
  </si>
  <si>
    <t>JCPSP-J COLL PHYSICI</t>
  </si>
  <si>
    <t>1022-386X</t>
  </si>
  <si>
    <t>KUWAIT MED J</t>
  </si>
  <si>
    <t>0023-5776</t>
  </si>
  <si>
    <t>LAEKNABLADID</t>
  </si>
  <si>
    <t>0023-7213</t>
  </si>
  <si>
    <t>LANCET</t>
  </si>
  <si>
    <t>0140-6736</t>
  </si>
  <si>
    <t>LIBYAN J MED</t>
  </si>
  <si>
    <t>1993-2820</t>
  </si>
  <si>
    <t>MAYO CLIN PROC</t>
  </si>
  <si>
    <t>0025-6196</t>
  </si>
  <si>
    <t>MED CLIN N AM</t>
  </si>
  <si>
    <t>0025-7125</t>
  </si>
  <si>
    <t>MED CLIN-BARCELONA</t>
  </si>
  <si>
    <t>0025-7753</t>
  </si>
  <si>
    <t>MED GLAS</t>
  </si>
  <si>
    <t>1840-0132</t>
  </si>
  <si>
    <t>MED J AUSTRALIA</t>
  </si>
  <si>
    <t>0025-729X</t>
  </si>
  <si>
    <t>MED KLIN-INTENSIVMED</t>
  </si>
  <si>
    <t>2193-6218</t>
  </si>
  <si>
    <t>MED LITH</t>
  </si>
  <si>
    <t>1010-660X</t>
  </si>
  <si>
    <t>MED PRIN PRACT</t>
  </si>
  <si>
    <t>1011-7571</t>
  </si>
  <si>
    <t>MED PROBL PERFORM AR</t>
  </si>
  <si>
    <t>0885-1158</t>
  </si>
  <si>
    <t>MED SPORT</t>
  </si>
  <si>
    <t>0025-7826</t>
  </si>
  <si>
    <t>MEDICINA-BUENOS AIRE</t>
  </si>
  <si>
    <t>0025-7680</t>
  </si>
  <si>
    <t>MEDICINE</t>
  </si>
  <si>
    <t>0025-7974</t>
  </si>
  <si>
    <t>MIL MED</t>
  </si>
  <si>
    <t>0026-4075</t>
  </si>
  <si>
    <t>MINERVA MED</t>
  </si>
  <si>
    <t>0026-4806</t>
  </si>
  <si>
    <t>MT SINAI J MED</t>
  </si>
  <si>
    <t>0027-2507</t>
  </si>
  <si>
    <t>NATL MED J INDIA</t>
  </si>
  <si>
    <t>0970-258X</t>
  </si>
  <si>
    <t>NETH J MED</t>
  </si>
  <si>
    <t>0300-2977</t>
  </si>
  <si>
    <t>NEW ENGL J MED</t>
  </si>
  <si>
    <t>0028-4793</t>
  </si>
  <si>
    <t>NIGER J CLIN PRACT</t>
  </si>
  <si>
    <t>1119-3077</t>
  </si>
  <si>
    <t>NOBEL MED</t>
  </si>
  <si>
    <t>1305-2381</t>
  </si>
  <si>
    <t>PAIN MED</t>
  </si>
  <si>
    <t>1526-2375</t>
  </si>
  <si>
    <t>PAK J MED SCI</t>
  </si>
  <si>
    <t>1682-024X</t>
  </si>
  <si>
    <t>PANMINERVA MED</t>
  </si>
  <si>
    <t>0031-0808</t>
  </si>
  <si>
    <t>PATIENT PREFER ADHER</t>
  </si>
  <si>
    <t>1177-889X</t>
  </si>
  <si>
    <t>PLOS MED</t>
  </si>
  <si>
    <t>1549-1676</t>
  </si>
  <si>
    <t>POL ARCH MED WEWN</t>
  </si>
  <si>
    <t>0032-3772</t>
  </si>
  <si>
    <t>POSTGRAD MED</t>
  </si>
  <si>
    <t>0032-5481</t>
  </si>
  <si>
    <t>POSTGRAD MED J</t>
  </si>
  <si>
    <t>0032-5473</t>
  </si>
  <si>
    <t>PRESSE MED</t>
  </si>
  <si>
    <t>0755-4982</t>
  </si>
  <si>
    <t>PREV MED</t>
  </si>
  <si>
    <t>0091-7435</t>
  </si>
  <si>
    <t>PRIMARY CARE</t>
  </si>
  <si>
    <t>0095-4543</t>
  </si>
  <si>
    <t>QJM-INT J MED</t>
  </si>
  <si>
    <t>1460-2725</t>
  </si>
  <si>
    <t>REV INVEST CLIN</t>
  </si>
  <si>
    <t>0034-8376</t>
  </si>
  <si>
    <t>REV MED CHILE</t>
  </si>
  <si>
    <t>0034-9887</t>
  </si>
  <si>
    <t>REV MED INTERNE</t>
  </si>
  <si>
    <t>0248-8663</t>
  </si>
  <si>
    <t>SALUD CIENC</t>
  </si>
  <si>
    <t>1667-8982</t>
  </si>
  <si>
    <t>SAMJ S AFR MED J</t>
  </si>
  <si>
    <t>0256-9574</t>
  </si>
  <si>
    <t>SAO PAULO MED J</t>
  </si>
  <si>
    <t>1516-3180</t>
  </si>
  <si>
    <t>SAUDI MED J</t>
  </si>
  <si>
    <t>0379-5284</t>
  </si>
  <si>
    <t>SCOT MED J</t>
  </si>
  <si>
    <t>0036-9330</t>
  </si>
  <si>
    <t>SINGAP MED J</t>
  </si>
  <si>
    <t>0037-5675</t>
  </si>
  <si>
    <t>SOUTH MED J</t>
  </si>
  <si>
    <t>0038-4348</t>
  </si>
  <si>
    <t>SRP ARK CELOK LEK</t>
  </si>
  <si>
    <t>0370-8179</t>
  </si>
  <si>
    <t>SWISS MED WKLY</t>
  </si>
  <si>
    <t>1424-7860</t>
  </si>
  <si>
    <t>TERAPEVT ARKH</t>
  </si>
  <si>
    <t>0040-3660</t>
  </si>
  <si>
    <t>TOHOKU J EXP MED</t>
  </si>
  <si>
    <t>0040-8727</t>
  </si>
  <si>
    <t>TRAK UNIV TIP FAK DE</t>
  </si>
  <si>
    <t>1301-3149</t>
  </si>
  <si>
    <t>TURK J MED SCI</t>
  </si>
  <si>
    <t>1300-0144</t>
  </si>
  <si>
    <t>UPSALA J MED SCI</t>
  </si>
  <si>
    <t>0300-9734</t>
  </si>
  <si>
    <t>VOJNOSANIT PREGL</t>
  </si>
  <si>
    <t>0042-8450</t>
  </si>
  <si>
    <t>W INDIAN MED J</t>
  </si>
  <si>
    <t>0043-3144</t>
  </si>
  <si>
    <t>WIEN KLIN WOCHENSCHR</t>
  </si>
  <si>
    <t>0043-5325</t>
  </si>
  <si>
    <t>YONSEI MED J</t>
  </si>
  <si>
    <t>0513-5796</t>
  </si>
  <si>
    <t>ZDR VESTN</t>
  </si>
  <si>
    <t>1318-0347</t>
  </si>
  <si>
    <t>AM J FOREN MED PATH</t>
  </si>
  <si>
    <t>0195-7910</t>
  </si>
  <si>
    <t>AUST J FORENSIC SCI</t>
  </si>
  <si>
    <t>0045-0618</t>
  </si>
  <si>
    <t>FORENSIC SCI INT</t>
  </si>
  <si>
    <t>0379-0738</t>
  </si>
  <si>
    <t>FORENSIC SCI MED PAT</t>
  </si>
  <si>
    <t>1547-769X</t>
  </si>
  <si>
    <t>INT J LEGAL MED</t>
  </si>
  <si>
    <t>0937-9827</t>
  </si>
  <si>
    <t>J FORENSIC LEG MED</t>
  </si>
  <si>
    <t>1752-928X</t>
  </si>
  <si>
    <t>J FORENSIC SCI</t>
  </si>
  <si>
    <t>0022-1198</t>
  </si>
  <si>
    <t>LEGAL MED-TOKYO</t>
  </si>
  <si>
    <t>1344-6223</t>
  </si>
  <si>
    <t>MED SCI LAW</t>
  </si>
  <si>
    <t>0025-8024</t>
  </si>
  <si>
    <t>RECHTSMEDIZIN</t>
  </si>
  <si>
    <t>0937-9819</t>
  </si>
  <si>
    <t>REGUL TOXICOL PHARM</t>
  </si>
  <si>
    <t>0273-2300</t>
  </si>
  <si>
    <t>ROM J LEG MED</t>
  </si>
  <si>
    <t>1221-8618</t>
  </si>
  <si>
    <t>SCI JUSTICE</t>
  </si>
  <si>
    <t>1355-0306</t>
  </si>
  <si>
    <t>ACTA MED OKAYAMA</t>
  </si>
  <si>
    <t>0386-300X</t>
  </si>
  <si>
    <t>ADV CLIN EXP MED</t>
  </si>
  <si>
    <t>1899-5276</t>
  </si>
  <si>
    <t>ADV MED SCI-POLAND</t>
  </si>
  <si>
    <t>1896-1126</t>
  </si>
  <si>
    <t>ADV THER</t>
  </si>
  <si>
    <t>0741-238X</t>
  </si>
  <si>
    <t>ALTEX-ALTERN ANIM EX</t>
  </si>
  <si>
    <t>1868-596X</t>
  </si>
  <si>
    <t>ANNU REV MED</t>
  </si>
  <si>
    <t>0066-4219</t>
  </si>
  <si>
    <t>ARCH MED RES</t>
  </si>
  <si>
    <t>0188-4409</t>
  </si>
  <si>
    <t>ASIAN BIOMED</t>
  </si>
  <si>
    <t>1905-7415</t>
  </si>
  <si>
    <t>ATLA-ALTERN LAB ANIM</t>
  </si>
  <si>
    <t>0261-1929</t>
  </si>
  <si>
    <t>B EXP BIOL MED+</t>
  </si>
  <si>
    <t>0007-4888</t>
  </si>
  <si>
    <t>BIOMARK MED</t>
  </si>
  <si>
    <t>1752-0363</t>
  </si>
  <si>
    <t>BIOMED PAP</t>
  </si>
  <si>
    <t>1213-8118</t>
  </si>
  <si>
    <t>BIOMED PHARMACOTHER</t>
  </si>
  <si>
    <t>0753-3322</t>
  </si>
  <si>
    <t>BIOMED RES-INDIA</t>
  </si>
  <si>
    <t>0970-938X</t>
  </si>
  <si>
    <t>BIOMED RES-TOKYO</t>
  </si>
  <si>
    <t>0388-6107</t>
  </si>
  <si>
    <t>BOSNIAN J BASIC MED</t>
  </si>
  <si>
    <t>1512-8601</t>
  </si>
  <si>
    <t>CANCER BIOTHER RADIO</t>
  </si>
  <si>
    <t>1084-9785</t>
  </si>
  <si>
    <t>CLIN EXP MED</t>
  </si>
  <si>
    <t>1591-8890</t>
  </si>
  <si>
    <t>CLIN INVEST MED</t>
  </si>
  <si>
    <t>0147-958X</t>
  </si>
  <si>
    <t>CLIN SCI</t>
  </si>
  <si>
    <t>0143-5221</t>
  </si>
  <si>
    <t>CLIN TRIALS</t>
  </si>
  <si>
    <t>1740-7745</t>
  </si>
  <si>
    <t>CONTEMP CLIN TRIALS</t>
  </si>
  <si>
    <t>1551-7144</t>
  </si>
  <si>
    <t>CSH PERSPECT MED</t>
  </si>
  <si>
    <t>2157-1422</t>
  </si>
  <si>
    <t>CTS-CLIN TRANSL SCI</t>
  </si>
  <si>
    <t>1752-8054</t>
  </si>
  <si>
    <t>CURR MOL MED</t>
  </si>
  <si>
    <t>1566-5240</t>
  </si>
  <si>
    <t>CURR THER RES CLIN E</t>
  </si>
  <si>
    <t>0011-393X</t>
  </si>
  <si>
    <t>DISCOV MED</t>
  </si>
  <si>
    <t>1539-6509</t>
  </si>
  <si>
    <t>EMBO MOL MED</t>
  </si>
  <si>
    <t>1757-4676</t>
  </si>
  <si>
    <t>EUR J MED RES</t>
  </si>
  <si>
    <t>0949-2321</t>
  </si>
  <si>
    <t>EXP BIOL MED</t>
  </si>
  <si>
    <t>1535-3702</t>
  </si>
  <si>
    <t>EXP THER MED</t>
  </si>
  <si>
    <t>1792-0981</t>
  </si>
  <si>
    <t>IN VIVO</t>
  </si>
  <si>
    <t>0258-851X</t>
  </si>
  <si>
    <t>INT J MOL MED</t>
  </si>
  <si>
    <t>1107-3756</t>
  </si>
  <si>
    <t>INVEST CLIN</t>
  </si>
  <si>
    <t>0535-5133</t>
  </si>
  <si>
    <t>IRAN J BASIC MED SCI</t>
  </si>
  <si>
    <t>2008-3866</t>
  </si>
  <si>
    <t>J BIOMED NANOTECHNOL</t>
  </si>
  <si>
    <t>1550-7033</t>
  </si>
  <si>
    <t>J BIOMED SCI</t>
  </si>
  <si>
    <t>1021-7770</t>
  </si>
  <si>
    <t>J CLIN INVEST</t>
  </si>
  <si>
    <t>0021-9738</t>
  </si>
  <si>
    <t>J INT MED RES</t>
  </si>
  <si>
    <t>0300-0605</t>
  </si>
  <si>
    <t>J OPHTHALMOL</t>
  </si>
  <si>
    <t>2090-004X</t>
  </si>
  <si>
    <t>J TRANSL MED</t>
  </si>
  <si>
    <t>1479-5876</t>
  </si>
  <si>
    <t>KAOHSIUNG J MED SCI</t>
  </si>
  <si>
    <t>1607-551X</t>
  </si>
  <si>
    <t>LAB INVEST</t>
  </si>
  <si>
    <t>0023-6837</t>
  </si>
  <si>
    <t>LARYNGOSCOPE</t>
  </si>
  <si>
    <t>0023-852X</t>
  </si>
  <si>
    <t>LIFE SCI</t>
  </si>
  <si>
    <t>0024-3205</t>
  </si>
  <si>
    <t>LYMPHAT RES BIOL</t>
  </si>
  <si>
    <t>1539-6851</t>
  </si>
  <si>
    <t>M S-MED SCI</t>
  </si>
  <si>
    <t>0767-0974</t>
  </si>
  <si>
    <t>MABS-AUSTIN</t>
  </si>
  <si>
    <t>1942-0862</t>
  </si>
  <si>
    <t>MED HYPOTHESES</t>
  </si>
  <si>
    <t>0306-9877</t>
  </si>
  <si>
    <t>MED SCI MONITOR</t>
  </si>
  <si>
    <t>1234-1010</t>
  </si>
  <si>
    <t>METAB SYNDR RELAT D</t>
  </si>
  <si>
    <t>1540-4196</t>
  </si>
  <si>
    <t>MOL MED REP</t>
  </si>
  <si>
    <t>1791-2997</t>
  </si>
  <si>
    <t>NAGOYA J MED SCI</t>
  </si>
  <si>
    <t>2186-3326</t>
  </si>
  <si>
    <t>NANOMED-NANOTECHNOL</t>
  </si>
  <si>
    <t>1549-9634</t>
  </si>
  <si>
    <t>ORPHANET J RARE DIS</t>
  </si>
  <si>
    <t>1750-1172</t>
  </si>
  <si>
    <t>POSTEP HIG MED DOSW</t>
  </si>
  <si>
    <t>0032-5449</t>
  </si>
  <si>
    <t>PPAR RES</t>
  </si>
  <si>
    <t>1687-4757</t>
  </si>
  <si>
    <t>REV ROMANA MED LAB</t>
  </si>
  <si>
    <t>1841-6624</t>
  </si>
  <si>
    <t>SCAND J CLIN LAB INV</t>
  </si>
  <si>
    <t>0036-5513</t>
  </si>
  <si>
    <t>THERANOSTICS</t>
  </si>
  <si>
    <t>1838-7640</t>
  </si>
  <si>
    <t>TRIALS</t>
  </si>
  <si>
    <t>1745-6215</t>
  </si>
  <si>
    <t>WIRES NANOMED NANOBI</t>
  </si>
  <si>
    <t>1939-5116</t>
  </si>
  <si>
    <t>WIRES SYST BIOL MED</t>
  </si>
  <si>
    <t>1939-5094</t>
  </si>
  <si>
    <t>XENOTRANSPLANTATION</t>
  </si>
  <si>
    <t>0908-665X</t>
  </si>
  <si>
    <t>YAKHTEH</t>
  </si>
  <si>
    <t>1561-4921</t>
  </si>
  <si>
    <t>YONAGO ACTA MED</t>
  </si>
  <si>
    <t>0513-5710</t>
  </si>
  <si>
    <t>ACTA METALL SIN</t>
  </si>
  <si>
    <t>0412-1961</t>
  </si>
  <si>
    <t>ACTA METALL SIN-ENGL</t>
  </si>
  <si>
    <t>1006-7191</t>
  </si>
  <si>
    <t>ANTI-CORROS METHOD M</t>
  </si>
  <si>
    <t>0003-5599</t>
  </si>
  <si>
    <t>ARCH METALL MATER</t>
  </si>
  <si>
    <t>1733-3490</t>
  </si>
  <si>
    <t>CAN METALL QUART</t>
  </si>
  <si>
    <t>0008-4433</t>
  </si>
  <si>
    <t>CHINA FOUNDRY</t>
  </si>
  <si>
    <t>1672-6421</t>
  </si>
  <si>
    <t>HYDROMETALLURGY</t>
  </si>
  <si>
    <t>0304-386X</t>
  </si>
  <si>
    <t>INT J CAST METAL RES</t>
  </si>
  <si>
    <t>1364-0461</t>
  </si>
  <si>
    <t>INT J MATER RES</t>
  </si>
  <si>
    <t>1862-5282</t>
  </si>
  <si>
    <t>INT J METALCAST</t>
  </si>
  <si>
    <t>1939-5981</t>
  </si>
  <si>
    <t>INT J POWDER METALL</t>
  </si>
  <si>
    <t>0888-7462</t>
  </si>
  <si>
    <t>IRONMAK STEELMAK</t>
  </si>
  <si>
    <t>0301-9233</t>
  </si>
  <si>
    <t>ISIJ INT</t>
  </si>
  <si>
    <t>0915-1559</t>
  </si>
  <si>
    <t>J CENT SOUTH UNIV</t>
  </si>
  <si>
    <t>2095-2899</t>
  </si>
  <si>
    <t>J IRON STEEL RES INT</t>
  </si>
  <si>
    <t>1006-706X</t>
  </si>
  <si>
    <t>J JPN I MET</t>
  </si>
  <si>
    <t>0021-4876</t>
  </si>
  <si>
    <t>J MIN METALL B</t>
  </si>
  <si>
    <t>1450-5339</t>
  </si>
  <si>
    <t>J S AFR I MIN METALL</t>
  </si>
  <si>
    <t>2225-6253</t>
  </si>
  <si>
    <t>MET SCI HEAT TREAT+</t>
  </si>
  <si>
    <t>0026-0673</t>
  </si>
  <si>
    <t>METAL INT</t>
  </si>
  <si>
    <t>1582-2214</t>
  </si>
  <si>
    <t>METALL ITAL</t>
  </si>
  <si>
    <t>0026-0843</t>
  </si>
  <si>
    <t>METALLURGIST+</t>
  </si>
  <si>
    <t>0026-0894</t>
  </si>
  <si>
    <t>METALURGIJA</t>
  </si>
  <si>
    <t>0543-5846</t>
  </si>
  <si>
    <t>MIN PROC EXT MET REV</t>
  </si>
  <si>
    <t>0882-7508</t>
  </si>
  <si>
    <t>MINER METALL PROC</t>
  </si>
  <si>
    <t>0747-9182</t>
  </si>
  <si>
    <t>OXID MET</t>
  </si>
  <si>
    <t>0030-770X</t>
  </si>
  <si>
    <t>PHYS MET METALLOGR+</t>
  </si>
  <si>
    <t>0031-918X</t>
  </si>
  <si>
    <t>POWDER METALL</t>
  </si>
  <si>
    <t>0032-5899</t>
  </si>
  <si>
    <t>PRAKT METALLOGR-PR M</t>
  </si>
  <si>
    <t>0032-678X</t>
  </si>
  <si>
    <t>PROT MET PHYS CHEM+</t>
  </si>
  <si>
    <t>2070-2051</t>
  </si>
  <si>
    <t>REV METAL MADRID</t>
  </si>
  <si>
    <t>0034-8570</t>
  </si>
  <si>
    <t>REV METALL-PARIS</t>
  </si>
  <si>
    <t>0035-1563</t>
  </si>
  <si>
    <t>RUSS J NON-FERR MET+</t>
  </si>
  <si>
    <t>1067-8212</t>
  </si>
  <si>
    <t>STAHL EISEN</t>
  </si>
  <si>
    <t>0340-4803</t>
  </si>
  <si>
    <t>STEEL RES INT</t>
  </si>
  <si>
    <t>1611-3683</t>
  </si>
  <si>
    <t>T INDIAN I METALS</t>
  </si>
  <si>
    <t>0972-2815</t>
  </si>
  <si>
    <t>T NONFERR METAL SOC</t>
  </si>
  <si>
    <t>1003-6326</t>
  </si>
  <si>
    <t>TETSU TO HAGANE</t>
  </si>
  <si>
    <t>0021-1575</t>
  </si>
  <si>
    <t>WELD J</t>
  </si>
  <si>
    <t>0043-2296</t>
  </si>
  <si>
    <t>WELD WORLD</t>
  </si>
  <si>
    <t>0043-2288</t>
  </si>
  <si>
    <t>ACTA METEOROL SIN</t>
  </si>
  <si>
    <t>0894-0525</t>
  </si>
  <si>
    <t>ADV ATMOS SCI</t>
  </si>
  <si>
    <t>0256-1530</t>
  </si>
  <si>
    <t>ADV METEOROL</t>
  </si>
  <si>
    <t>1687-9309</t>
  </si>
  <si>
    <t>ASIA-PAC J ATMOS SCI</t>
  </si>
  <si>
    <t>1976-7633</t>
  </si>
  <si>
    <t>ATMOS CHEM PHYS</t>
  </si>
  <si>
    <t>1680-7316</t>
  </si>
  <si>
    <t>ATMOS MEAS TECH</t>
  </si>
  <si>
    <t>1867-1381</t>
  </si>
  <si>
    <t>ATMOS OCEAN</t>
  </si>
  <si>
    <t>0705-5900</t>
  </si>
  <si>
    <t>ATMOS RES</t>
  </si>
  <si>
    <t>0169-8095</t>
  </si>
  <si>
    <t>ATMOS SCI LETT</t>
  </si>
  <si>
    <t>1530-261X</t>
  </si>
  <si>
    <t>ATMOSFERA</t>
  </si>
  <si>
    <t>0187-6236</t>
  </si>
  <si>
    <t>AUST METEOROL OCEAN</t>
  </si>
  <si>
    <t>1836-716X</t>
  </si>
  <si>
    <t>B AM METEOROL SOC</t>
  </si>
  <si>
    <t>0003-0007</t>
  </si>
  <si>
    <t>BOUND-LAY METEOROL</t>
  </si>
  <si>
    <t>0006-8314</t>
  </si>
  <si>
    <t>CLIM DYNAM</t>
  </si>
  <si>
    <t>0930-7575</t>
  </si>
  <si>
    <t>IDOJARAS</t>
  </si>
  <si>
    <t>0324-6329</t>
  </si>
  <si>
    <t>INT J CLIMATOL</t>
  </si>
  <si>
    <t>0899-8418</t>
  </si>
  <si>
    <t>IZV ATMOS OCEAN PHY+</t>
  </si>
  <si>
    <t>0001-4338</t>
  </si>
  <si>
    <t>J ADV MODEL EARTH SY</t>
  </si>
  <si>
    <t>1942-2466</t>
  </si>
  <si>
    <t>J APPL METEOROL CLIM</t>
  </si>
  <si>
    <t>1558-8424</t>
  </si>
  <si>
    <t>J ATMOS SCI</t>
  </si>
  <si>
    <t>0022-4928</t>
  </si>
  <si>
    <t>J CLIMATE</t>
  </si>
  <si>
    <t>0894-8755</t>
  </si>
  <si>
    <t>J HYDROMETEOROL</t>
  </si>
  <si>
    <t>1525-755X</t>
  </si>
  <si>
    <t>J METEOROL SOC JPN</t>
  </si>
  <si>
    <t>0026-1165</t>
  </si>
  <si>
    <t>J OPER OCEANOGR</t>
  </si>
  <si>
    <t>1755-876X</t>
  </si>
  <si>
    <t>J TROP METEOROL</t>
  </si>
  <si>
    <t>1006-8775</t>
  </si>
  <si>
    <t>MAUSAM</t>
  </si>
  <si>
    <t>0252-9416</t>
  </si>
  <si>
    <t>METEOROL APPL</t>
  </si>
  <si>
    <t>1350-4827</t>
  </si>
  <si>
    <t>METEOROL ATMOS PHYS</t>
  </si>
  <si>
    <t>0177-7971</t>
  </si>
  <si>
    <t>METEOROL Z</t>
  </si>
  <si>
    <t>0941-2948</t>
  </si>
  <si>
    <t>MON WEATHER REV</t>
  </si>
  <si>
    <t>0027-0644</t>
  </si>
  <si>
    <t>OCEAN MODEL</t>
  </si>
  <si>
    <t>1463-5003</t>
  </si>
  <si>
    <t>OCEAN SCI</t>
  </si>
  <si>
    <t>1812-0784</t>
  </si>
  <si>
    <t>Q J ROY METEOR SOC</t>
  </si>
  <si>
    <t>0035-9009</t>
  </si>
  <si>
    <t>RUSS METEOROL HYDRO+</t>
  </si>
  <si>
    <t>1068-3739</t>
  </si>
  <si>
    <t>SOLA</t>
  </si>
  <si>
    <t>1349-6476</t>
  </si>
  <si>
    <t>TELLUS A</t>
  </si>
  <si>
    <t>0280-6495</t>
  </si>
  <si>
    <t>TELLUS B</t>
  </si>
  <si>
    <t>0280-6509</t>
  </si>
  <si>
    <t>THEOR APPL CLIMATOL</t>
  </si>
  <si>
    <t>0177-798X</t>
  </si>
  <si>
    <t>WEATHER</t>
  </si>
  <si>
    <t>0043-1656</t>
  </si>
  <si>
    <t>WEATHER CLIM SOC</t>
  </si>
  <si>
    <t>1948-8327</t>
  </si>
  <si>
    <t>WEATHER FORECAST</t>
  </si>
  <si>
    <t>0882-8156</t>
  </si>
  <si>
    <t>WIRES CLIM CHANGE</t>
  </si>
  <si>
    <t>1757-7780</t>
  </si>
  <si>
    <t>ACTA PROTOZOOL</t>
  </si>
  <si>
    <t>0065-1583</t>
  </si>
  <si>
    <t>ANAEROBE</t>
  </si>
  <si>
    <t>1075-9964</t>
  </si>
  <si>
    <t>ANN CLIN MICROB ANTI</t>
  </si>
  <si>
    <t>1476-0711</t>
  </si>
  <si>
    <t>ANNU REV MICROBIOL</t>
  </si>
  <si>
    <t>0066-4227</t>
  </si>
  <si>
    <t>ANTIMICROB AGENTS CH</t>
  </si>
  <si>
    <t>0066-4804</t>
  </si>
  <si>
    <t>ANTON LEEUW INT J G</t>
  </si>
  <si>
    <t>0003-6072</t>
  </si>
  <si>
    <t>ARCH MICROBIOL</t>
  </si>
  <si>
    <t>0302-8933</t>
  </si>
  <si>
    <t>ARCHAEA</t>
  </si>
  <si>
    <t>1472-3646</t>
  </si>
  <si>
    <t>BENEF MICROBES</t>
  </si>
  <si>
    <t>1876-2883</t>
  </si>
  <si>
    <t>BMC MICROBIOL</t>
  </si>
  <si>
    <t>1471-2180</t>
  </si>
  <si>
    <t>BRAZ J MICROBIOL</t>
  </si>
  <si>
    <t>1517-8382</t>
  </si>
  <si>
    <t>CELL HOST MICROBE</t>
  </si>
  <si>
    <t>1931-3128</t>
  </si>
  <si>
    <t>CLIN MICROBIOL REV</t>
  </si>
  <si>
    <t>0893-8512</t>
  </si>
  <si>
    <t>CRIT REV MICROBIOL</t>
  </si>
  <si>
    <t>1040-841X</t>
  </si>
  <si>
    <t>CURR MICROBIOL</t>
  </si>
  <si>
    <t>0343-8651</t>
  </si>
  <si>
    <t>CURR OPIN MICROBIOL</t>
  </si>
  <si>
    <t>1369-5274</t>
  </si>
  <si>
    <t>ENVIRON MICROBIOL</t>
  </si>
  <si>
    <t>1462-2912</t>
  </si>
  <si>
    <t>EPIDEMIOL MIKROBI IM</t>
  </si>
  <si>
    <t>1210-7913</t>
  </si>
  <si>
    <t>EUKARYOT CELL</t>
  </si>
  <si>
    <t>1535-9778</t>
  </si>
  <si>
    <t>EUR J PROTISTOL</t>
  </si>
  <si>
    <t>0932-4739</t>
  </si>
  <si>
    <t>FEMS MICROBIOL ECOL</t>
  </si>
  <si>
    <t>0168-6496</t>
  </si>
  <si>
    <t>FEMS MICROBIOL LETT</t>
  </si>
  <si>
    <t>0378-1097</t>
  </si>
  <si>
    <t>FEMS MICROBIOL REV</t>
  </si>
  <si>
    <t>0168-6445</t>
  </si>
  <si>
    <t>FUTURE MICROBIOL</t>
  </si>
  <si>
    <t>1746-0913</t>
  </si>
  <si>
    <t>INT J MED MICROBIOL</t>
  </si>
  <si>
    <t>1438-4221</t>
  </si>
  <si>
    <t>INT J SYST EVOL MICR</t>
  </si>
  <si>
    <t>1466-5026</t>
  </si>
  <si>
    <t>J BACTERIOL</t>
  </si>
  <si>
    <t>0021-9193</t>
  </si>
  <si>
    <t>J BASIC MICROB</t>
  </si>
  <si>
    <t>0233-111X</t>
  </si>
  <si>
    <t>J CLIN MICROBIOL</t>
  </si>
  <si>
    <t>0095-1137</t>
  </si>
  <si>
    <t>J EUKARYOT MICROBIOL</t>
  </si>
  <si>
    <t>1066-5234</t>
  </si>
  <si>
    <t>J MED MICROBIOL</t>
  </si>
  <si>
    <t>0022-2615</t>
  </si>
  <si>
    <t>J MICROBIOL</t>
  </si>
  <si>
    <t>1225-8873</t>
  </si>
  <si>
    <t>JUNDISHAPUR J MICROB</t>
  </si>
  <si>
    <t>2008-3645</t>
  </si>
  <si>
    <t>MBIO</t>
  </si>
  <si>
    <t>2150-7511</t>
  </si>
  <si>
    <t>MICROBIOL MOL BIOL R</t>
  </si>
  <si>
    <t>1092-2172</t>
  </si>
  <si>
    <t>MICROBIOL RES</t>
  </si>
  <si>
    <t>0944-5013</t>
  </si>
  <si>
    <t>MICROBIOL-SGM</t>
  </si>
  <si>
    <t>1350-0872</t>
  </si>
  <si>
    <t>MICROBIOLOGY+</t>
  </si>
  <si>
    <t>0026-2617</t>
  </si>
  <si>
    <t>MIKROBIYOL BUL</t>
  </si>
  <si>
    <t>0374-9096</t>
  </si>
  <si>
    <t>NAT REV MICROBIOL</t>
  </si>
  <si>
    <t>1740-1526</t>
  </si>
  <si>
    <t>NEW MICROBIOL</t>
  </si>
  <si>
    <t>1121-7138</t>
  </si>
  <si>
    <t>PLOS PATHOG</t>
  </si>
  <si>
    <t>1553-7374</t>
  </si>
  <si>
    <t>POL J MICROBIOL</t>
  </si>
  <si>
    <t>1733-1331</t>
  </si>
  <si>
    <t>POSTEP MIKROBIOL</t>
  </si>
  <si>
    <t>0079-4252</t>
  </si>
  <si>
    <t>PROTIST</t>
  </si>
  <si>
    <t>1434-4610</t>
  </si>
  <si>
    <t>RES MICROBIOL</t>
  </si>
  <si>
    <t>0923-2508</t>
  </si>
  <si>
    <t>REV ARGENT MICROBIOL</t>
  </si>
  <si>
    <t>0325-7541</t>
  </si>
  <si>
    <t>REV ESP QUIM</t>
  </si>
  <si>
    <t>0214-3429</t>
  </si>
  <si>
    <t>REV MED MICROBIOL</t>
  </si>
  <si>
    <t>0954-139X</t>
  </si>
  <si>
    <t>SYMBIOSIS</t>
  </si>
  <si>
    <t>0334-5114</t>
  </si>
  <si>
    <t>VET MICROBIOL</t>
  </si>
  <si>
    <t>0378-1135</t>
  </si>
  <si>
    <t>J ELECTRON MICROSC</t>
  </si>
  <si>
    <t>0022-0744</t>
  </si>
  <si>
    <t>J MICROSC-OXFORD</t>
  </si>
  <si>
    <t>0022-2720</t>
  </si>
  <si>
    <t>MICRON</t>
  </si>
  <si>
    <t>0968-4328</t>
  </si>
  <si>
    <t>ULTRAMICROSCOPY</t>
  </si>
  <si>
    <t>0304-3991</t>
  </si>
  <si>
    <t>ULTRASTRUCT PATHOL</t>
  </si>
  <si>
    <t>0191-3123</t>
  </si>
  <si>
    <t>CAN MINERAL</t>
  </si>
  <si>
    <t>0008-4476</t>
  </si>
  <si>
    <t>EUR J MINERAL</t>
  </si>
  <si>
    <t>0935-1221</t>
  </si>
  <si>
    <t>GOSPOD SUROWCAMI MIN</t>
  </si>
  <si>
    <t>0860-0953</t>
  </si>
  <si>
    <t>J MINER PETROL SCI</t>
  </si>
  <si>
    <t>1345-6296</t>
  </si>
  <si>
    <t>MINERAL MAG</t>
  </si>
  <si>
    <t>0026-461X</t>
  </si>
  <si>
    <t>NEUES JB MINER ABH</t>
  </si>
  <si>
    <t>0077-7757</t>
  </si>
  <si>
    <t>ARCH MIN SCI</t>
  </si>
  <si>
    <t>0860-7001</t>
  </si>
  <si>
    <t>J MIN SCI+</t>
  </si>
  <si>
    <t>1062-7391</t>
  </si>
  <si>
    <t>ACTA SCI-TECHNOL</t>
  </si>
  <si>
    <t>1806-2563</t>
  </si>
  <si>
    <t>AM SCI</t>
  </si>
  <si>
    <t>0003-0996</t>
  </si>
  <si>
    <t>AN ACAD BRAS CIENC</t>
  </si>
  <si>
    <t>0001-3765</t>
  </si>
  <si>
    <t>ANN NY ACAD SCI</t>
  </si>
  <si>
    <t>0077-8923</t>
  </si>
  <si>
    <t>ANTHROPOLOGIST</t>
  </si>
  <si>
    <t>0972-0073</t>
  </si>
  <si>
    <t>ARAB GULF J SCI RES</t>
  </si>
  <si>
    <t>1015-4442</t>
  </si>
  <si>
    <t>ARAB J SCI ENG</t>
  </si>
  <si>
    <t>1319-8025</t>
  </si>
  <si>
    <t>CHIANG MAI J SCI</t>
  </si>
  <si>
    <t>0125-2526</t>
  </si>
  <si>
    <t>CHINESE SCI BULL</t>
  </si>
  <si>
    <t>1001-6538</t>
  </si>
  <si>
    <t>CR ACAD BULG SCI</t>
  </si>
  <si>
    <t>1310-1331</t>
  </si>
  <si>
    <t>CURR SCI INDIA</t>
  </si>
  <si>
    <t>0011-3891</t>
  </si>
  <si>
    <t>DEFENCE SCI J</t>
  </si>
  <si>
    <t>0011-748X</t>
  </si>
  <si>
    <t>HFSP J</t>
  </si>
  <si>
    <t>1955-2068</t>
  </si>
  <si>
    <t>INTERDISCIPL SCI REV</t>
  </si>
  <si>
    <t>0308-0188</t>
  </si>
  <si>
    <t>IRAN J SCI TECHNOL A</t>
  </si>
  <si>
    <t>1028-6276</t>
  </si>
  <si>
    <t>J NATL SCI FOUND SRI</t>
  </si>
  <si>
    <t>1391-4588</t>
  </si>
  <si>
    <t>J R SOC INTERFACE</t>
  </si>
  <si>
    <t>1742-5689</t>
  </si>
  <si>
    <t>J ROY SOC NEW ZEAL</t>
  </si>
  <si>
    <t>0303-6758</t>
  </si>
  <si>
    <t>KUWAIT J SCI ENG</t>
  </si>
  <si>
    <t>1024-8684</t>
  </si>
  <si>
    <t>MAEJO INT J SCI TECH</t>
  </si>
  <si>
    <t>1905-7873</t>
  </si>
  <si>
    <t>NAT COMMUN</t>
  </si>
  <si>
    <t>2041-1723</t>
  </si>
  <si>
    <t>NATL ACAD SCI LETT</t>
  </si>
  <si>
    <t>0250-541X</t>
  </si>
  <si>
    <t>NATURE</t>
  </si>
  <si>
    <t>0028-0836</t>
  </si>
  <si>
    <t>NATURWISSENSCHAFTEN</t>
  </si>
  <si>
    <t>0028-1042</t>
  </si>
  <si>
    <t>NEW SCI</t>
  </si>
  <si>
    <t>0262-4079</t>
  </si>
  <si>
    <t>P EST ACAD SCI</t>
  </si>
  <si>
    <t>1736-6046</t>
  </si>
  <si>
    <t>P JPN ACAD B-PHYS</t>
  </si>
  <si>
    <t>0386-2208</t>
  </si>
  <si>
    <t>P NATL A SCI INDIA A</t>
  </si>
  <si>
    <t>0369-8203</t>
  </si>
  <si>
    <t>P NATL ACAD SCI USA</t>
  </si>
  <si>
    <t>0027-8424</t>
  </si>
  <si>
    <t>P ROMANIAN ACAD A</t>
  </si>
  <si>
    <t>1454-9069</t>
  </si>
  <si>
    <t>P ROY SOC A-MATH PHY</t>
  </si>
  <si>
    <t>1364-5021</t>
  </si>
  <si>
    <t>PHILOS T R SOC A</t>
  </si>
  <si>
    <t>1364-503X</t>
  </si>
  <si>
    <t>PLOS ONE</t>
  </si>
  <si>
    <t>1932-6203</t>
  </si>
  <si>
    <t>REND LINCEI-SCI FIS</t>
  </si>
  <si>
    <t>2037-4631</t>
  </si>
  <si>
    <t>S AFR J SCI</t>
  </si>
  <si>
    <t>0038-2353</t>
  </si>
  <si>
    <t>SAINS MALAYS</t>
  </si>
  <si>
    <t>0126-6039</t>
  </si>
  <si>
    <t>SCI AM</t>
  </si>
  <si>
    <t>0036-8733</t>
  </si>
  <si>
    <t>SCI REP-UK</t>
  </si>
  <si>
    <t>2045-2322</t>
  </si>
  <si>
    <t>SCI WORLD J</t>
  </si>
  <si>
    <t>1537-744X</t>
  </si>
  <si>
    <t>SCIENCE</t>
  </si>
  <si>
    <t>0036-8075</t>
  </si>
  <si>
    <t>SCIENCEASIA</t>
  </si>
  <si>
    <t>1513-1874</t>
  </si>
  <si>
    <t>SCIENTIST</t>
  </si>
  <si>
    <t>0890-3670</t>
  </si>
  <si>
    <t>T ROY SOC SOUTH AUST</t>
  </si>
  <si>
    <t>0372-1426</t>
  </si>
  <si>
    <t>TECHNOL REV</t>
  </si>
  <si>
    <t>1099-274X</t>
  </si>
  <si>
    <t>CRYPTOGAMIE MYCOL</t>
  </si>
  <si>
    <t>0181-1584</t>
  </si>
  <si>
    <t>FUNGAL BIOL-UK</t>
  </si>
  <si>
    <t>1878-6146</t>
  </si>
  <si>
    <t>FUNGAL DIVERS</t>
  </si>
  <si>
    <t>1560-2745</t>
  </si>
  <si>
    <t>INT J MED MUSHROOMS</t>
  </si>
  <si>
    <t>1521-9437</t>
  </si>
  <si>
    <t>J MYCOL MED</t>
  </si>
  <si>
    <t>1156-5233</t>
  </si>
  <si>
    <t>LICHENOLOGIST</t>
  </si>
  <si>
    <t>0024-2829</t>
  </si>
  <si>
    <t>MED MYCOL</t>
  </si>
  <si>
    <t>1369-3786</t>
  </si>
  <si>
    <t>MYCOL PROG</t>
  </si>
  <si>
    <t>1617-416X</t>
  </si>
  <si>
    <t>MYCOLOGIA</t>
  </si>
  <si>
    <t>0027-5514</t>
  </si>
  <si>
    <t>MYCOPATHOLOGIA</t>
  </si>
  <si>
    <t>0301-486X</t>
  </si>
  <si>
    <t>MYCORRHIZA</t>
  </si>
  <si>
    <t>0940-6360</t>
  </si>
  <si>
    <t>MYCOSCIENCE</t>
  </si>
  <si>
    <t>1340-3540</t>
  </si>
  <si>
    <t>MYCOTAXON</t>
  </si>
  <si>
    <t>0093-4666</t>
  </si>
  <si>
    <t>PERSOONIA</t>
  </si>
  <si>
    <t>0031-5850</t>
  </si>
  <si>
    <t>REV IBEROAM MICOL</t>
  </si>
  <si>
    <t>1130-1406</t>
  </si>
  <si>
    <t>STUD MYCOL</t>
  </si>
  <si>
    <t>0166-0616</t>
  </si>
  <si>
    <t>SYDOWIA</t>
  </si>
  <si>
    <t>0082-0598</t>
  </si>
  <si>
    <t>WORLD MYCOTOXIN J</t>
  </si>
  <si>
    <t>1875-0710</t>
  </si>
  <si>
    <t>INT J NANOMED</t>
  </si>
  <si>
    <t>1178-2013</t>
  </si>
  <si>
    <t>J NANOPHOTONICS</t>
  </si>
  <si>
    <t>1934-2608</t>
  </si>
  <si>
    <t>J SURF INVEST-X-RAY+</t>
  </si>
  <si>
    <t>1027-4510</t>
  </si>
  <si>
    <t>NANOTOXICOLOGY</t>
  </si>
  <si>
    <t>1743-5390</t>
  </si>
  <si>
    <t>PHYSICA E</t>
  </si>
  <si>
    <t>1386-9477</t>
  </si>
  <si>
    <t>BRAIN IMAGING BEHAV</t>
  </si>
  <si>
    <t>1931-7557</t>
  </si>
  <si>
    <t>HUM BRAIN MAPP</t>
  </si>
  <si>
    <t>1065-9471</t>
  </si>
  <si>
    <t>J NEUROINTERV SURG</t>
  </si>
  <si>
    <t>1759-8478</t>
  </si>
  <si>
    <t>NEUROIMAG CLIN N AM</t>
  </si>
  <si>
    <t>1052-5149</t>
  </si>
  <si>
    <t>NEUROIMAGE</t>
  </si>
  <si>
    <t>1053-8119</t>
  </si>
  <si>
    <t>STEREOT FUNCT NEUROS</t>
  </si>
  <si>
    <t>1011-6125</t>
  </si>
  <si>
    <t>ACTA NEUROBIOL EXP</t>
  </si>
  <si>
    <t>0065-1400</t>
  </si>
  <si>
    <t>0196-8092</t>
  </si>
  <si>
    <t>MICROSURG</t>
  </si>
  <si>
    <t>0738-1085</t>
  </si>
  <si>
    <t>MINERVA CHIR</t>
  </si>
  <si>
    <t>0026-4733</t>
  </si>
  <si>
    <t>MINIM INVASIV THER</t>
  </si>
  <si>
    <t>1364-5706</t>
  </si>
  <si>
    <t>OBES SURG</t>
  </si>
  <si>
    <t>0960-8923</t>
  </si>
  <si>
    <t>OSTOMY WOUND MANAG</t>
  </si>
  <si>
    <t>0889-5899</t>
  </si>
  <si>
    <t>PHOTOMED LASER SURG</t>
  </si>
  <si>
    <t>1549-5418</t>
  </si>
  <si>
    <t>PLAST RECONSTR SURG</t>
  </si>
  <si>
    <t>0032-1052</t>
  </si>
  <si>
    <t>PROG TRANSPLANT</t>
  </si>
  <si>
    <t>1526-9248</t>
  </si>
  <si>
    <t>REV CHIL CIR</t>
  </si>
  <si>
    <t>0718-4026</t>
  </si>
  <si>
    <t>S AFR J SURG</t>
  </si>
  <si>
    <t>0038-2361</t>
  </si>
  <si>
    <t>SCAND J SURG</t>
  </si>
  <si>
    <t>1457-4969</t>
  </si>
  <si>
    <t>SURG CLIN N AM</t>
  </si>
  <si>
    <t>0039-6109</t>
  </si>
  <si>
    <t>SURG ENDOSC</t>
  </si>
  <si>
    <t>0930-2794</t>
  </si>
  <si>
    <t>SURG INNOV</t>
  </si>
  <si>
    <t>1553-3506</t>
  </si>
  <si>
    <t>SURG LAPARO ENDO PER</t>
  </si>
  <si>
    <t>1530-4515</t>
  </si>
  <si>
    <t>SURG OBES RELAT DIS</t>
  </si>
  <si>
    <t>1550-7289</t>
  </si>
  <si>
    <t>SURG PRACT</t>
  </si>
  <si>
    <t>1744-1625</t>
  </si>
  <si>
    <t>SURG TODAY</t>
  </si>
  <si>
    <t>0941-1291</t>
  </si>
  <si>
    <t>SURG-J R COLL SURG E</t>
  </si>
  <si>
    <t>1479-666X</t>
  </si>
  <si>
    <t>SURGERY</t>
  </si>
  <si>
    <t>0039-6060</t>
  </si>
  <si>
    <t>TRANSPL INT</t>
  </si>
  <si>
    <t>0934-0874</t>
  </si>
  <si>
    <t>TURK GOGUS KALP DAMA</t>
  </si>
  <si>
    <t>1301-5680</t>
  </si>
  <si>
    <t>VIDEOSURGERY MINIINV</t>
  </si>
  <si>
    <t>1895-4588</t>
  </si>
  <si>
    <t>WORLD J SURG</t>
  </si>
  <si>
    <t>0364-2313</t>
  </si>
  <si>
    <t>ZBL CHIR</t>
  </si>
  <si>
    <t>0044-409X</t>
  </si>
  <si>
    <t>ANN TELECOMMUN</t>
  </si>
  <si>
    <t>0003-4347</t>
  </si>
  <si>
    <t>CHINA COMMUN</t>
  </si>
  <si>
    <t>1673-5447</t>
  </si>
  <si>
    <t>EUR T TELECOMMUN</t>
  </si>
  <si>
    <t>1124-318X</t>
  </si>
  <si>
    <t>IEEE COMMUN LETT</t>
  </si>
  <si>
    <t>1089-7798</t>
  </si>
  <si>
    <t>IET RADAR SONAR NAV</t>
  </si>
  <si>
    <t>1751-8784</t>
  </si>
  <si>
    <t>T EMERG TELECOMMUN T</t>
  </si>
  <si>
    <t>TELECOMMUN POLICY</t>
  </si>
  <si>
    <t>0308-5961</t>
  </si>
  <si>
    <t>TELECOMMUN SYST</t>
  </si>
  <si>
    <t>1018-4864</t>
  </si>
  <si>
    <t>WIRELESS PERS COMMUN</t>
  </si>
  <si>
    <t>0929-6212</t>
  </si>
  <si>
    <t>HEAT TRANSF RES</t>
  </si>
  <si>
    <t>1064-2285</t>
  </si>
  <si>
    <t>J THERM SCI TECH-JPN</t>
  </si>
  <si>
    <t>1880-5566</t>
  </si>
  <si>
    <t>THERM SCI</t>
  </si>
  <si>
    <t>0354-9836</t>
  </si>
  <si>
    <t>ARCH TOXICOL</t>
  </si>
  <si>
    <t>0340-5761</t>
  </si>
  <si>
    <t>CLIN TOXICOL</t>
  </si>
  <si>
    <t>1556-3650</t>
  </si>
  <si>
    <t>CRIT REV TOXICOL</t>
  </si>
  <si>
    <t>1040-8444</t>
  </si>
  <si>
    <t>FORENSIC TOXICOL</t>
  </si>
  <si>
    <t>1860-8965</t>
  </si>
  <si>
    <t>HUM EXP TOXICOL</t>
  </si>
  <si>
    <t>0960-3271</t>
  </si>
  <si>
    <t>INHAL TOXICOL</t>
  </si>
  <si>
    <t>0895-8378</t>
  </si>
  <si>
    <t>J APPL TOXICOL</t>
  </si>
  <si>
    <t>0260-437X</t>
  </si>
  <si>
    <t>J ENVIRON PATHOL TOX</t>
  </si>
  <si>
    <t>0731-8898</t>
  </si>
  <si>
    <t>J HEALTH SCI</t>
  </si>
  <si>
    <t>1344-9702</t>
  </si>
  <si>
    <t>J IMMUNOTOXICOL</t>
  </si>
  <si>
    <t>1547-691X</t>
  </si>
  <si>
    <t>J TOXICOL SCI</t>
  </si>
  <si>
    <t>0388-1350</t>
  </si>
  <si>
    <t>J VENOM ANIM TOXINS</t>
  </si>
  <si>
    <t>1678-9199</t>
  </si>
  <si>
    <t>MOL CELL TOXICOL</t>
  </si>
  <si>
    <t>1738-642X</t>
  </si>
  <si>
    <t>PART FIBRE TOXICOL</t>
  </si>
  <si>
    <t>1743-8977</t>
  </si>
  <si>
    <t>TOXICOL IN VITRO</t>
  </si>
  <si>
    <t>0887-2333</t>
  </si>
  <si>
    <t>TOXICOL LETT</t>
  </si>
  <si>
    <t>0378-4274</t>
  </si>
  <si>
    <t>TOXICOL MECH METHOD</t>
  </si>
  <si>
    <t>1537-6516</t>
  </si>
  <si>
    <t>TOXICOL SCI</t>
  </si>
  <si>
    <t>1096-6080</t>
  </si>
  <si>
    <t>TOXIN REV</t>
  </si>
  <si>
    <t>1556-9543</t>
  </si>
  <si>
    <t>TOXINS</t>
  </si>
  <si>
    <t>2072-6651</t>
  </si>
  <si>
    <t>EXP CLIN TRANSPLANT</t>
  </si>
  <si>
    <t>1304-0855</t>
  </si>
  <si>
    <t>NEPHROL DIAL TRANSPL</t>
  </si>
  <si>
    <t>0931-0509</t>
  </si>
  <si>
    <t>IET INTELL TRANSP SY</t>
  </si>
  <si>
    <t>1751-956X</t>
  </si>
  <si>
    <t>J INTELL TRANSPORT S</t>
  </si>
  <si>
    <t>1547-2450</t>
  </si>
  <si>
    <t>PROMET-ZAGREB</t>
  </si>
  <si>
    <t>0353-5320</t>
  </si>
  <si>
    <t>TRANSP LETT</t>
  </si>
  <si>
    <t>1942-7867</t>
  </si>
  <si>
    <t>TRANSPORT PLAN TECHN</t>
  </si>
  <si>
    <t>0308-1060</t>
  </si>
  <si>
    <t>TRANSPORT RES A-POL</t>
  </si>
  <si>
    <t>0965-8564</t>
  </si>
  <si>
    <t>TRANSPORT RES C-EMER</t>
  </si>
  <si>
    <t>0968-090X</t>
  </si>
  <si>
    <t>TRANSPORT RES D-TR E</t>
  </si>
  <si>
    <t>1361-9209</t>
  </si>
  <si>
    <t>TRANSPORT-VILNIUS</t>
  </si>
  <si>
    <t>1648-4142</t>
  </si>
  <si>
    <t>TRANSPORTMETRICA</t>
  </si>
  <si>
    <t>1812-8602</t>
  </si>
  <si>
    <t>BIOMEDICA</t>
  </si>
  <si>
    <t>0120-4157</t>
  </si>
  <si>
    <t>KASMERA</t>
  </si>
  <si>
    <t>0075-5222</t>
  </si>
  <si>
    <t>REV INST MED TROP SP</t>
  </si>
  <si>
    <t>0036-4665</t>
  </si>
  <si>
    <t>REV SOC BRAS MED TRO</t>
  </si>
  <si>
    <t>0037-8682</t>
  </si>
  <si>
    <t>ACTAS UROL ESP</t>
  </si>
  <si>
    <t>0210-4806</t>
  </si>
  <si>
    <t>ADV CHRONIC KIDNEY D</t>
  </si>
  <si>
    <t>1548-5595</t>
  </si>
  <si>
    <t>AKTUEL UROL</t>
  </si>
  <si>
    <t>0001-7868</t>
  </si>
  <si>
    <t>AM J KIDNEY DIS</t>
  </si>
  <si>
    <t>0272-6386</t>
  </si>
  <si>
    <t>AM J NEPHROL</t>
  </si>
  <si>
    <t>0250-8095</t>
  </si>
  <si>
    <t>BJU INT</t>
  </si>
  <si>
    <t>1464-4096</t>
  </si>
  <si>
    <t>BMC NEPHROL</t>
  </si>
  <si>
    <t>1471-2369</t>
  </si>
  <si>
    <t>BMC UROL</t>
  </si>
  <si>
    <t>1471-2490</t>
  </si>
  <si>
    <t>CAN J UROL</t>
  </si>
  <si>
    <t>1195-9479</t>
  </si>
  <si>
    <t>CLIN EXP NEPHROL</t>
  </si>
  <si>
    <t>1342-1751</t>
  </si>
  <si>
    <t>CLIN J AM SOC NEPHRO</t>
  </si>
  <si>
    <t>1555-9041</t>
  </si>
  <si>
    <t>CLIN NEPHROL</t>
  </si>
  <si>
    <t>0301-0430</t>
  </si>
  <si>
    <t>CONTRIB NEPHROL</t>
  </si>
  <si>
    <t>0302-5144</t>
  </si>
  <si>
    <t>CUAJ-CAN UROL ASSOC</t>
  </si>
  <si>
    <t>1911-6470</t>
  </si>
  <si>
    <t>CURR OPIN UROL</t>
  </si>
  <si>
    <t>0963-0643</t>
  </si>
  <si>
    <t>EUR UROL</t>
  </si>
  <si>
    <t>0302-2838</t>
  </si>
  <si>
    <t>EUR UROL SUPPL</t>
  </si>
  <si>
    <t>1569-9056</t>
  </si>
  <si>
    <t>HEMODIAL INT</t>
  </si>
  <si>
    <t>1492-7535</t>
  </si>
  <si>
    <t>INT BRAZ J UROL</t>
  </si>
  <si>
    <t>1677-5538</t>
  </si>
  <si>
    <t>INT J IMPOT RES</t>
  </si>
  <si>
    <t>0955-9930</t>
  </si>
  <si>
    <t>INT J UROL</t>
  </si>
  <si>
    <t>0919-8172</t>
  </si>
  <si>
    <t>INT UROL NEPHROL</t>
  </si>
  <si>
    <t>0301-1623</t>
  </si>
  <si>
    <t>IRAN J KIDNEY DIS</t>
  </si>
  <si>
    <t>1735-8582</t>
  </si>
  <si>
    <t>J AM SOC NEPHROL</t>
  </si>
  <si>
    <t>1046-6673</t>
  </si>
  <si>
    <t>J ENDOUROL</t>
  </si>
  <si>
    <t>0892-7790</t>
  </si>
  <si>
    <t>J NEPHROL</t>
  </si>
  <si>
    <t>1121-8428</t>
  </si>
  <si>
    <t>J SEX MED</t>
  </si>
  <si>
    <t>1743-6095</t>
  </si>
  <si>
    <t>J UROLOGY</t>
  </si>
  <si>
    <t>0022-5347</t>
  </si>
  <si>
    <t>KIDNEY INT</t>
  </si>
  <si>
    <t>0085-2538</t>
  </si>
  <si>
    <t>LUTS</t>
  </si>
  <si>
    <t>1757-5664</t>
  </si>
  <si>
    <t>MINERVA UROL NEFROL</t>
  </si>
  <si>
    <t>0393-2249</t>
  </si>
  <si>
    <t>NAT REV NEPHROL</t>
  </si>
  <si>
    <t>1759-5061</t>
  </si>
  <si>
    <t>NAT REV UROL</t>
  </si>
  <si>
    <t>1759-4812</t>
  </si>
  <si>
    <t>NEFROLOGIA</t>
  </si>
  <si>
    <t>0211-6995</t>
  </si>
  <si>
    <t>NEPHROL THER</t>
  </si>
  <si>
    <t>1769-7255</t>
  </si>
  <si>
    <t>NEPHROLOGY</t>
  </si>
  <si>
    <t>1320-5358</t>
  </si>
  <si>
    <t>NEPHRON CLIN PRACT</t>
  </si>
  <si>
    <t>1660-2110</t>
  </si>
  <si>
    <t>NEPHRON EXP NEPHROL</t>
  </si>
  <si>
    <t>1660-2129</t>
  </si>
  <si>
    <t>NEPHRON PHYSIOL</t>
  </si>
  <si>
    <t>1660-2137</t>
  </si>
  <si>
    <t>NEUROUROL URODYNAM</t>
  </si>
  <si>
    <t>0733-2467</t>
  </si>
  <si>
    <t>PELVI-PERINEOLOGIE</t>
  </si>
  <si>
    <t>1778-3712</t>
  </si>
  <si>
    <t>PERITON DIALYSIS INT</t>
  </si>
  <si>
    <t>0896-8608</t>
  </si>
  <si>
    <t>PROG UROL</t>
  </si>
  <si>
    <t>1166-7087</t>
  </si>
  <si>
    <t>RENAL FAILURE</t>
  </si>
  <si>
    <t>0886-022X</t>
  </si>
  <si>
    <t>REV NEFROL DIAL TRAS</t>
  </si>
  <si>
    <t>0326-3428</t>
  </si>
  <si>
    <t>SCAND J UROL NEPHROL</t>
  </si>
  <si>
    <t>0036-5599</t>
  </si>
  <si>
    <t>SEMIN DIALYSIS</t>
  </si>
  <si>
    <t>0894-0959</t>
  </si>
  <si>
    <t>SEMIN NEPHROL</t>
  </si>
  <si>
    <t>0270-9295</t>
  </si>
  <si>
    <t>UROL CLIN N AM</t>
  </si>
  <si>
    <t>0094-0143</t>
  </si>
  <si>
    <t>UROL INT</t>
  </si>
  <si>
    <t>0042-1138</t>
  </si>
  <si>
    <t>UROL J</t>
  </si>
  <si>
    <t>1735-1308</t>
  </si>
  <si>
    <t>UROL RES</t>
  </si>
  <si>
    <t>0300-5623</t>
  </si>
  <si>
    <t>UROLOGE</t>
  </si>
  <si>
    <t>0340-2592</t>
  </si>
  <si>
    <t>UROLOGY</t>
  </si>
  <si>
    <t>0090-4295</t>
  </si>
  <si>
    <t>WORLD J UROL</t>
  </si>
  <si>
    <t>0724-4983</t>
  </si>
  <si>
    <t>ACTA SCI VET</t>
  </si>
  <si>
    <t>1678-0345</t>
  </si>
  <si>
    <t>ACTA VET BRNO</t>
  </si>
  <si>
    <t>0001-7213</t>
  </si>
  <si>
    <t>ACTA VET HUNG</t>
  </si>
  <si>
    <t>0236-6290</t>
  </si>
  <si>
    <t>ACTA VET SCAND</t>
  </si>
  <si>
    <t>0044-605X</t>
  </si>
  <si>
    <t>ACTA VET-BEOGRAD</t>
  </si>
  <si>
    <t>0567-8315</t>
  </si>
  <si>
    <t>AM J VET RES</t>
  </si>
  <si>
    <t>0002-9645</t>
  </si>
  <si>
    <t>ANIM WELFARE</t>
  </si>
  <si>
    <t>0962-7286</t>
  </si>
  <si>
    <t>ANKARA UNIV VET FAK</t>
  </si>
  <si>
    <t>1300-0861</t>
  </si>
  <si>
    <t>ANTHROZOOS</t>
  </si>
  <si>
    <t>0892-7936</t>
  </si>
  <si>
    <t>ARCH MED VET</t>
  </si>
  <si>
    <t>0301-732X</t>
  </si>
  <si>
    <t>ARQ BRAS MED VET ZOO</t>
  </si>
  <si>
    <t>0102-0935</t>
  </si>
  <si>
    <t>AUST VET J</t>
  </si>
  <si>
    <t>0005-0423</t>
  </si>
  <si>
    <t>AUST VET PRACT</t>
  </si>
  <si>
    <t>0310-138X</t>
  </si>
  <si>
    <t>AVIAN DIS</t>
  </si>
  <si>
    <t>0005-2086</t>
  </si>
  <si>
    <t>AVIAN PATHOL</t>
  </si>
  <si>
    <t>0307-9457</t>
  </si>
  <si>
    <t>B ACAD VET FRANCE</t>
  </si>
  <si>
    <t>0001-4192</t>
  </si>
  <si>
    <t>B VET I PULAWY</t>
  </si>
  <si>
    <t>0042-4870</t>
  </si>
  <si>
    <t>BERL MUNCH TIERARZTL</t>
  </si>
  <si>
    <t>0005-9366</t>
  </si>
  <si>
    <t>BMC VET RES</t>
  </si>
  <si>
    <t>1746-6148</t>
  </si>
  <si>
    <t>CAN J VET RES</t>
  </si>
  <si>
    <t>0830-9000</t>
  </si>
  <si>
    <t>CAN VET J</t>
  </si>
  <si>
    <t>0008-5286</t>
  </si>
  <si>
    <t>CLIN VET PEQUENOS AN</t>
  </si>
  <si>
    <t>1130-7064</t>
  </si>
  <si>
    <t>COMPARATIVE MED</t>
  </si>
  <si>
    <t>1532-0820</t>
  </si>
  <si>
    <t>EQUINE VET EDUC</t>
  </si>
  <si>
    <t>0957-7734</t>
  </si>
  <si>
    <t>EQUINE VET J</t>
  </si>
  <si>
    <t>0425-1644</t>
  </si>
  <si>
    <t>EXP ANIM TOKYO</t>
  </si>
  <si>
    <t>1341-1357</t>
  </si>
  <si>
    <t>ILAR J</t>
  </si>
  <si>
    <t>1084-2020</t>
  </si>
  <si>
    <t>IN PRACTICE</t>
  </si>
  <si>
    <t>0263-841X</t>
  </si>
  <si>
    <t>INT J APPL RES VET M</t>
  </si>
  <si>
    <t>1542-2666</t>
  </si>
  <si>
    <t>IPPOLOGIA</t>
  </si>
  <si>
    <t>1120-5776</t>
  </si>
  <si>
    <t>IRAN J VET RES</t>
  </si>
  <si>
    <t>1728-1997</t>
  </si>
  <si>
    <t>IRISH VET J</t>
  </si>
  <si>
    <t>0368-0762</t>
  </si>
  <si>
    <t>ISR J VET MED</t>
  </si>
  <si>
    <t>0334-9152</t>
  </si>
  <si>
    <t>J AM ANIM HOSP ASSOC</t>
  </si>
  <si>
    <t>0587-2871</t>
  </si>
  <si>
    <t>J AM ASSOC LAB ANIM</t>
  </si>
  <si>
    <t>1559-6109</t>
  </si>
  <si>
    <t>J ANIM VET ADV</t>
  </si>
  <si>
    <t>1680-5593</t>
  </si>
  <si>
    <t>J APPL ANIM WELF SCI</t>
  </si>
  <si>
    <t>1088-8705</t>
  </si>
  <si>
    <t>J AVIAN MED SURG</t>
  </si>
  <si>
    <t>1082-6742</t>
  </si>
  <si>
    <t>J CAMEL PRACT RES</t>
  </si>
  <si>
    <t>0971-6777</t>
  </si>
  <si>
    <t>J EQUINE VET SCI</t>
  </si>
  <si>
    <t>0737-0806</t>
  </si>
  <si>
    <t>J EXOT PET MED</t>
  </si>
  <si>
    <t>1557-5063</t>
  </si>
  <si>
    <t>J FELINE MED SURG</t>
  </si>
  <si>
    <t>1098-612X</t>
  </si>
  <si>
    <t>J HELL VET MED SOC</t>
  </si>
  <si>
    <t>1792-2720</t>
  </si>
  <si>
    <t>J MED PRIMATOL</t>
  </si>
  <si>
    <t>0047-2565</t>
  </si>
  <si>
    <t>J S AFR VET ASSOC</t>
  </si>
  <si>
    <t>0038-2809</t>
  </si>
  <si>
    <t>J SMALL ANIM PRACT</t>
  </si>
  <si>
    <t>0022-4510</t>
  </si>
  <si>
    <t>J SWINE HEALTH PROD</t>
  </si>
  <si>
    <t>1537-209X</t>
  </si>
  <si>
    <t>J VET DENT</t>
  </si>
  <si>
    <t>0898-7564</t>
  </si>
  <si>
    <t>J VET DIAGN INVEST</t>
  </si>
  <si>
    <t>1040-6387</t>
  </si>
  <si>
    <t>J VET EMERG CRIT CAR</t>
  </si>
  <si>
    <t>1479-3261</t>
  </si>
  <si>
    <t>J VET INTERN MED</t>
  </si>
  <si>
    <t>0891-6640</t>
  </si>
  <si>
    <t>J VET MED EDUC</t>
  </si>
  <si>
    <t>0748-321X</t>
  </si>
  <si>
    <t>J VET MED SCI</t>
  </si>
  <si>
    <t>0916-7250</t>
  </si>
  <si>
    <t>J VET SCI</t>
  </si>
  <si>
    <t>1229-845X</t>
  </si>
  <si>
    <t>J WILDLIFE DIS</t>
  </si>
  <si>
    <t>0090-3558</t>
  </si>
  <si>
    <t>J ZOO WILDLIFE MED</t>
  </si>
  <si>
    <t>1042-7260</t>
  </si>
  <si>
    <t>JAVMA-J AM VET MED A</t>
  </si>
  <si>
    <t>0003-1488</t>
  </si>
  <si>
    <t>JPN J VET RES</t>
  </si>
  <si>
    <t>0047-1917</t>
  </si>
  <si>
    <t>KAFKAS UNIV VET FAK</t>
  </si>
  <si>
    <t>1300-6045</t>
  </si>
  <si>
    <t>KLEINTIERPRAXIS</t>
  </si>
  <si>
    <t>0023-2076</t>
  </si>
  <si>
    <t>LAB ANIM-UK</t>
  </si>
  <si>
    <t>0023-6772</t>
  </si>
  <si>
    <t>LAB ANIMAL</t>
  </si>
  <si>
    <t>0093-7355</t>
  </si>
  <si>
    <t>MAGY ALLATORVOSOK</t>
  </si>
  <si>
    <t>0025-004X</t>
  </si>
  <si>
    <t>MED WETER</t>
  </si>
  <si>
    <t>0025-8628</t>
  </si>
  <si>
    <t>NEW ZEAL VET J</t>
  </si>
  <si>
    <t>0048-0169</t>
  </si>
  <si>
    <t>ONDERSTEPOORT J VET</t>
  </si>
  <si>
    <t>0030-2465</t>
  </si>
  <si>
    <t>PAK VET J</t>
  </si>
  <si>
    <t>0253-8318</t>
  </si>
  <si>
    <t>PESQUISA VET BRASIL</t>
  </si>
  <si>
    <t>0100-736X</t>
  </si>
  <si>
    <t>PFERDEHEILKUNDE</t>
  </si>
  <si>
    <t>0177-7726</t>
  </si>
  <si>
    <t>PHILIPP J VET MED</t>
  </si>
  <si>
    <t>0031-7705</t>
  </si>
  <si>
    <t>POL J VET SCI</t>
  </si>
  <si>
    <t>1505-1773</t>
  </si>
  <si>
    <t>PREV VET MED</t>
  </si>
  <si>
    <t>0167-5877</t>
  </si>
  <si>
    <t>RES VET SCI</t>
  </si>
  <si>
    <t>0034-5288</t>
  </si>
  <si>
    <t>REV BRAS MED VET</t>
  </si>
  <si>
    <t>0100-2430</t>
  </si>
  <si>
    <t>REV CIENT-FAC CIEN V</t>
  </si>
  <si>
    <t>0798-2259</t>
  </si>
  <si>
    <t>REV MED VET-TOULOUSE</t>
  </si>
  <si>
    <t>0035-1555</t>
  </si>
  <si>
    <t>REV SCI TECH OIE</t>
  </si>
  <si>
    <t>0253-1933</t>
  </si>
  <si>
    <t>SCAND J LAB ANIM SCI</t>
  </si>
  <si>
    <t>0901-3393</t>
  </si>
  <si>
    <t>SCHWEIZ ARCH TIERH</t>
  </si>
  <si>
    <t>0036-7281</t>
  </si>
  <si>
    <t>SLOV VET RES</t>
  </si>
  <si>
    <t>1580-4003</t>
  </si>
  <si>
    <t>SOC ANIM</t>
  </si>
  <si>
    <t>1063-1119</t>
  </si>
  <si>
    <t>THAI J VET MED</t>
  </si>
  <si>
    <t>0125-6491</t>
  </si>
  <si>
    <t>TIERAERZTL PRAX</t>
  </si>
  <si>
    <t>0303-6286</t>
  </si>
  <si>
    <t>TIERAERZTL UMSCHAU</t>
  </si>
  <si>
    <t>0049-3864</t>
  </si>
  <si>
    <t>TIJDSCHR DIERGENEESK</t>
  </si>
  <si>
    <t>0040-7453</t>
  </si>
  <si>
    <t>TOP COMPANION ANIM M</t>
  </si>
  <si>
    <t>1938-9736</t>
  </si>
  <si>
    <t>TURK J VET ANIM SCI</t>
  </si>
  <si>
    <t>1300-0128</t>
  </si>
  <si>
    <t>VET ANAESTH ANALG</t>
  </si>
  <si>
    <t>1467-2987</t>
  </si>
  <si>
    <t>VET ARHIV</t>
  </si>
  <si>
    <t>0372-5480</t>
  </si>
  <si>
    <t>VET CLIN N AM-EQUINE</t>
  </si>
  <si>
    <t>0749-0739</t>
  </si>
  <si>
    <t>VET CLIN N AM-FOOD A</t>
  </si>
  <si>
    <t>0749-0720</t>
  </si>
  <si>
    <t>VET CLIN N AM-SMALL</t>
  </si>
  <si>
    <t>0195-5616</t>
  </si>
  <si>
    <t>VET CLIN PATH</t>
  </si>
  <si>
    <t>0275-6382</t>
  </si>
  <si>
    <t>VET COMP ONCOL</t>
  </si>
  <si>
    <t>1476-5810</t>
  </si>
  <si>
    <t>VET COMP ORTHOPAED</t>
  </si>
  <si>
    <t>0932-0814</t>
  </si>
  <si>
    <t>VET DERMATOL</t>
  </si>
  <si>
    <t>0959-4493</t>
  </si>
  <si>
    <t>VET ITAL</t>
  </si>
  <si>
    <t>0505-401X</t>
  </si>
  <si>
    <t>VET J</t>
  </si>
  <si>
    <t>1090-0233</t>
  </si>
  <si>
    <t>VET MED-CZECH</t>
  </si>
  <si>
    <t>0375-8427</t>
  </si>
  <si>
    <t>VET MEXICO</t>
  </si>
  <si>
    <t>0301-5092</t>
  </si>
  <si>
    <t>VET OPHTHALMOL</t>
  </si>
  <si>
    <t>1463-5216</t>
  </si>
  <si>
    <t>VET QUART</t>
  </si>
  <si>
    <t>0165-2176</t>
  </si>
  <si>
    <t>VET RADIOL ULTRASOUN</t>
  </si>
  <si>
    <t>1058-8183</t>
  </si>
  <si>
    <t>VET REC</t>
  </si>
  <si>
    <t>0042-4900</t>
  </si>
  <si>
    <t>VET RES</t>
  </si>
  <si>
    <t>0928-4249</t>
  </si>
  <si>
    <t>VET RES COMMUN</t>
  </si>
  <si>
    <t>0165-7380</t>
  </si>
  <si>
    <t>VET SURG</t>
  </si>
  <si>
    <t>0161-3499</t>
  </si>
  <si>
    <t>VET ZOOTECH-LITH</t>
  </si>
  <si>
    <t>1392-2130</t>
  </si>
  <si>
    <t>VETERINARIA-CREMONA</t>
  </si>
  <si>
    <t>0394-3151</t>
  </si>
  <si>
    <t>VLAAMS DIERGEN TIJDS</t>
  </si>
  <si>
    <t>0303-9021</t>
  </si>
  <si>
    <t>WIEN TIERARZTL MONAT</t>
  </si>
  <si>
    <t>0043-535X</t>
  </si>
  <si>
    <t>ZOO BIOL</t>
  </si>
  <si>
    <t>0733-3188</t>
  </si>
  <si>
    <t>ACTA VIROL</t>
  </si>
  <si>
    <t>0001-723X</t>
  </si>
  <si>
    <t>ADV VIRUS RES</t>
  </si>
  <si>
    <t>0065-3527</t>
  </si>
  <si>
    <t>ARCH VIROL</t>
  </si>
  <si>
    <t>0304-8608</t>
  </si>
  <si>
    <t>CURR OPIN VIROL</t>
  </si>
  <si>
    <t>1879-6257</t>
  </si>
  <si>
    <t>FUTURE VIROL</t>
  </si>
  <si>
    <t>1746-0794</t>
  </si>
  <si>
    <t>INDIAN J VIROL</t>
  </si>
  <si>
    <t>0970-2822</t>
  </si>
  <si>
    <t>INTERVIROLOGY</t>
  </si>
  <si>
    <t>0300-5526</t>
  </si>
  <si>
    <t>J CLIN VIROL</t>
  </si>
  <si>
    <t>1386-6532</t>
  </si>
  <si>
    <t>J MED VIROL</t>
  </si>
  <si>
    <t>0146-6615</t>
  </si>
  <si>
    <t>J VIROL</t>
  </si>
  <si>
    <t>0022-538X</t>
  </si>
  <si>
    <t>RETROVIROLOGY</t>
  </si>
  <si>
    <t>1742-4690</t>
  </si>
  <si>
    <t>REV MED VIROL</t>
  </si>
  <si>
    <t>1052-9276</t>
  </si>
  <si>
    <t>VIROL J</t>
  </si>
  <si>
    <t>1743-422X</t>
  </si>
  <si>
    <t>VIROLOGIE</t>
  </si>
  <si>
    <t>1267-8694</t>
  </si>
  <si>
    <t>VIROLOGY</t>
  </si>
  <si>
    <t>0042-6822</t>
  </si>
  <si>
    <t>VIRUS RES</t>
  </si>
  <si>
    <t>0168-1702</t>
  </si>
  <si>
    <t>VIRUSES-BASEL</t>
  </si>
  <si>
    <t>1999-4915</t>
  </si>
  <si>
    <t>ADV WATER RESOUR</t>
  </si>
  <si>
    <t>0309-1708</t>
  </si>
  <si>
    <t>AFR J AQUAT SCI</t>
  </si>
  <si>
    <t>1608-5914</t>
  </si>
  <si>
    <t>CAN WATER RESOUR J</t>
  </si>
  <si>
    <t>0701-1784</t>
  </si>
  <si>
    <t>ENG SANIT AMBIENT</t>
  </si>
  <si>
    <t>1413-4152</t>
  </si>
  <si>
    <t>GROUND WATER MONIT R</t>
  </si>
  <si>
    <t>1069-3629</t>
  </si>
  <si>
    <t>HOUILLE BLANCHE</t>
  </si>
  <si>
    <t>0018-6368</t>
  </si>
  <si>
    <t>HYDROL PROCESS</t>
  </si>
  <si>
    <t>1099-1085</t>
  </si>
  <si>
    <t>HYDROL RES</t>
  </si>
  <si>
    <t>1998-9563</t>
  </si>
  <si>
    <t>HYDROL WASSERBEWIRTS</t>
  </si>
  <si>
    <t>1439-1783</t>
  </si>
  <si>
    <t>HYDROLOG SCI J</t>
  </si>
  <si>
    <t>0262-6667</t>
  </si>
  <si>
    <t>INT J WATER RESOUR D</t>
  </si>
  <si>
    <t>0790-0627</t>
  </si>
  <si>
    <t>J HYDROL HYDROMECH</t>
  </si>
  <si>
    <t>0042-790X</t>
  </si>
  <si>
    <t>J WATER CLIM CHANGE</t>
  </si>
  <si>
    <t>2040-2244</t>
  </si>
  <si>
    <t>MINE WATER ENVIRON</t>
  </si>
  <si>
    <t>1025-9112</t>
  </si>
  <si>
    <t>URBAN WATER J</t>
  </si>
  <si>
    <t>1573-062X</t>
  </si>
  <si>
    <t>WASSERWIRTSCHAFT</t>
  </si>
  <si>
    <t>0043-0978</t>
  </si>
  <si>
    <t>WATER POLICY</t>
  </si>
  <si>
    <t>1366-7017</t>
  </si>
  <si>
    <t>WATER QUAL RES J CAN</t>
  </si>
  <si>
    <t>1201-3080</t>
  </si>
  <si>
    <t>WATER RESOUR+</t>
  </si>
  <si>
    <t>0097-8078</t>
  </si>
  <si>
    <t>WATER SA</t>
  </si>
  <si>
    <t>0378-4738</t>
  </si>
  <si>
    <t>WATER-SUI</t>
  </si>
  <si>
    <t>2073-4441</t>
  </si>
  <si>
    <t>ACTA CHIROPTEROL</t>
  </si>
  <si>
    <t>1508-1109</t>
  </si>
  <si>
    <t>ACTA HERPETOL</t>
  </si>
  <si>
    <t>1827-9635</t>
  </si>
  <si>
    <t>ACTA THERIOL</t>
  </si>
  <si>
    <t>0001-7051</t>
  </si>
  <si>
    <t>ACTA ZOOL ACAD SCI H</t>
  </si>
  <si>
    <t>1217-8837</t>
  </si>
  <si>
    <t>ACTA ZOOL BULGAR</t>
  </si>
  <si>
    <t>0324-0770</t>
  </si>
  <si>
    <t>AFR J HERPETOL</t>
  </si>
  <si>
    <t>2156-4574</t>
  </si>
  <si>
    <t>AFR ZOOL</t>
  </si>
  <si>
    <t>1562-7020</t>
  </si>
  <si>
    <t>AM J PRIMATOL</t>
  </si>
  <si>
    <t>0275-2565</t>
  </si>
  <si>
    <t>AMPHIBIA-REPTILIA</t>
  </si>
  <si>
    <t>0173-5373</t>
  </si>
  <si>
    <t>ANIM BIOL</t>
  </si>
  <si>
    <t>1570-7555</t>
  </si>
  <si>
    <t>ANN ZOOL</t>
  </si>
  <si>
    <t>0003-4541</t>
  </si>
  <si>
    <t>ASIAN HERPETOL RES</t>
  </si>
  <si>
    <t>2095-0357</t>
  </si>
  <si>
    <t>AUST J ZOOL</t>
  </si>
  <si>
    <t>0004-959X</t>
  </si>
  <si>
    <t>BELG J ZOOL</t>
  </si>
  <si>
    <t>0777-6276</t>
  </si>
  <si>
    <t>BIOACOUSTICS</t>
  </si>
  <si>
    <t>0952-4622</t>
  </si>
  <si>
    <t>CAN J ZOOL</t>
  </si>
  <si>
    <t>0008-4301</t>
  </si>
  <si>
    <t>CHELONIAN CONSERV BI</t>
  </si>
  <si>
    <t>1071-8443</t>
  </si>
  <si>
    <t>CONTRIB ZOOL</t>
  </si>
  <si>
    <t>1383-4517</t>
  </si>
  <si>
    <t>COPEIA</t>
  </si>
  <si>
    <t>0045-8511</t>
  </si>
  <si>
    <t>CURR ZOOL</t>
  </si>
  <si>
    <t>1674-5507</t>
  </si>
  <si>
    <t>CYBIUM</t>
  </si>
  <si>
    <t>0399-0974</t>
  </si>
  <si>
    <t>FOLIA PRIMATOL</t>
  </si>
  <si>
    <t>0015-5713</t>
  </si>
  <si>
    <t>FOLIA ZOOL</t>
  </si>
  <si>
    <t>0139-7893</t>
  </si>
  <si>
    <t>FRONT ZOOL</t>
  </si>
  <si>
    <t>1742-9994</t>
  </si>
  <si>
    <t>GAYANA</t>
  </si>
  <si>
    <t>0717-6538</t>
  </si>
  <si>
    <t>HERPETOL CONSERV BIO</t>
  </si>
  <si>
    <t>2151-0733</t>
  </si>
  <si>
    <t>HERPETOL J</t>
  </si>
  <si>
    <t>0268-0130</t>
  </si>
  <si>
    <t>HERPETOL MONOGR</t>
  </si>
  <si>
    <t>0733-1347</t>
  </si>
  <si>
    <t>HERPETOLOGICA</t>
  </si>
  <si>
    <t>0018-0831</t>
  </si>
  <si>
    <t>HERPETOZOA</t>
  </si>
  <si>
    <t>1013-4425</t>
  </si>
  <si>
    <t>HYSTRIX</t>
  </si>
  <si>
    <t>0394-1914</t>
  </si>
  <si>
    <t>ICHTHYOL RES</t>
  </si>
  <si>
    <t>1341-8998</t>
  </si>
  <si>
    <t>IHERINGIA SER ZOOL</t>
  </si>
  <si>
    <t>0073-4721</t>
  </si>
  <si>
    <t>INT J PRIMATOL</t>
  </si>
  <si>
    <t>0164-0291</t>
  </si>
  <si>
    <t>INTEGR COMP BIOL</t>
  </si>
  <si>
    <t>1540-7063</t>
  </si>
  <si>
    <t>INTEGR ZOOL</t>
  </si>
  <si>
    <t>1749-4877</t>
  </si>
  <si>
    <t>ITAL J ZOOL</t>
  </si>
  <si>
    <t>1125-0003</t>
  </si>
  <si>
    <t>J EXP ZOOL PART A</t>
  </si>
  <si>
    <t>1932-5223</t>
  </si>
  <si>
    <t>J HERPETOL</t>
  </si>
  <si>
    <t>0022-1511</t>
  </si>
  <si>
    <t>J INVERTEBR PATHOL</t>
  </si>
  <si>
    <t>0022-2011</t>
  </si>
  <si>
    <t>J MAMM EVOL</t>
  </si>
  <si>
    <t>1064-7554</t>
  </si>
  <si>
    <t>J MAMMAL</t>
  </si>
  <si>
    <t>0022-2372</t>
  </si>
  <si>
    <t>J ZOOL</t>
  </si>
  <si>
    <t>0952-8369</t>
  </si>
  <si>
    <t>MALACOLOGIA</t>
  </si>
  <si>
    <t>0076-2997</t>
  </si>
  <si>
    <t>MAMM BIOL</t>
  </si>
  <si>
    <t>1616-5047</t>
  </si>
  <si>
    <t>MAMM STUDY</t>
  </si>
  <si>
    <t>1343-4152</t>
  </si>
  <si>
    <t>MAMMAL REV</t>
  </si>
  <si>
    <t>0305-1838</t>
  </si>
  <si>
    <t>MAMMALIA</t>
  </si>
  <si>
    <t>0025-1461</t>
  </si>
  <si>
    <t>MOLLUSCAN RES</t>
  </si>
  <si>
    <t>1323-5818</t>
  </si>
  <si>
    <t>NEMATOLOGY</t>
  </si>
  <si>
    <t>1388-5545</t>
  </si>
  <si>
    <t>NEMATROPICA</t>
  </si>
  <si>
    <t>0099-5444</t>
  </si>
  <si>
    <t>NEOTROP ICHTHYOL</t>
  </si>
  <si>
    <t>1679-6225</t>
  </si>
  <si>
    <t>NEW ZEAL J ZOOL</t>
  </si>
  <si>
    <t>0301-4223</t>
  </si>
  <si>
    <t>NORTH-WEST J ZOOL</t>
  </si>
  <si>
    <t>1584-9074</t>
  </si>
  <si>
    <t>PAK J ZOOL</t>
  </si>
  <si>
    <t>0030-9923</t>
  </si>
  <si>
    <t>PRIMATES</t>
  </si>
  <si>
    <t>0032-8332</t>
  </si>
  <si>
    <t>RAFFLES B ZOOL</t>
  </si>
  <si>
    <t>0217-2445</t>
  </si>
  <si>
    <t>REC AUST MUS</t>
  </si>
  <si>
    <t>0067-1975</t>
  </si>
  <si>
    <t>REDIA</t>
  </si>
  <si>
    <t>0370-4327</t>
  </si>
  <si>
    <t>REV SUISSE ZOOL</t>
  </si>
  <si>
    <t>0035-418X</t>
  </si>
  <si>
    <t>RUSS J NEMATOL</t>
  </si>
  <si>
    <t>0869-6918</t>
  </si>
  <si>
    <t>SALAMANDRA</t>
  </si>
  <si>
    <t>0036-3375</t>
  </si>
  <si>
    <t>SPIXIANA</t>
  </si>
  <si>
    <t>0341-8391</t>
  </si>
  <si>
    <t>STUD NEOTROP FAUNA E</t>
  </si>
  <si>
    <t>0165-0521</t>
  </si>
  <si>
    <t>TROP ZOOL</t>
  </si>
  <si>
    <t>0394-6975</t>
  </si>
  <si>
    <t>TURK J ZOOL</t>
  </si>
  <si>
    <t>1300-0179</t>
  </si>
  <si>
    <t>URSUS</t>
  </si>
  <si>
    <t>1537-6176</t>
  </si>
  <si>
    <t>VERTEBR ZOOL</t>
  </si>
  <si>
    <t>1864-5755</t>
  </si>
  <si>
    <t>ZOOKEYS</t>
  </si>
  <si>
    <t>1313-2989</t>
  </si>
  <si>
    <t>ZOOL ANZ</t>
  </si>
  <si>
    <t>0044-5231</t>
  </si>
  <si>
    <t>ZOOL J LINN SOC-LOND</t>
  </si>
  <si>
    <t>0024-4082</t>
  </si>
  <si>
    <t>ZOOL MIDDLE EAST</t>
  </si>
  <si>
    <t>0939-7140</t>
  </si>
  <si>
    <t>ZOOL SCI</t>
  </si>
  <si>
    <t>0289-0003</t>
  </si>
  <si>
    <t>ZOOL STUD</t>
  </si>
  <si>
    <t>1021-5506</t>
  </si>
  <si>
    <t>ZOOL ZH</t>
  </si>
  <si>
    <t>0044-5134</t>
  </si>
  <si>
    <t>ZOOLOGIA-CURITIBA</t>
  </si>
  <si>
    <t>1984-4670</t>
  </si>
  <si>
    <t>ZOOLOGY</t>
  </si>
  <si>
    <t>0944-2006</t>
  </si>
  <si>
    <t>ZOOSYSTEMA</t>
  </si>
  <si>
    <t>1280-9551</t>
  </si>
  <si>
    <t>ZOOTAXA</t>
  </si>
  <si>
    <t>1175-5326</t>
  </si>
  <si>
    <t>mif</t>
  </si>
  <si>
    <t>%JCR</t>
  </si>
  <si>
    <t>Rank</t>
  </si>
  <si>
    <t>1061-1959</t>
  </si>
  <si>
    <t>ANTHR ARCHEOL EURAS</t>
  </si>
  <si>
    <t>0009-4625</t>
  </si>
  <si>
    <t>CHINESE SOC ANTHROP</t>
  </si>
  <si>
    <t>0104-9313</t>
  </si>
  <si>
    <t>MANA-ESTUD ANTROPOL</t>
  </si>
  <si>
    <t>0044-2666</t>
  </si>
  <si>
    <t>Z ETHNOL</t>
  </si>
  <si>
    <t>0009-0794</t>
  </si>
  <si>
    <t>CES LID-ETHNOL CAS</t>
  </si>
  <si>
    <t>1464-9373</t>
  </si>
  <si>
    <t>INTER-ASIA CULT STUD</t>
  </si>
  <si>
    <t>0439-4216</t>
  </si>
  <si>
    <t>HOMME</t>
  </si>
  <si>
    <t>0014-1828</t>
  </si>
  <si>
    <t>ETHNOLOGY</t>
  </si>
  <si>
    <t>1695-9752</t>
  </si>
  <si>
    <t>AIBR-REV ANTROPOL IB</t>
  </si>
  <si>
    <t>0257-9774</t>
  </si>
  <si>
    <t>ANTHROPOS</t>
  </si>
  <si>
    <t>0038-0377</t>
  </si>
  <si>
    <t>SOCIOLOGUS</t>
  </si>
  <si>
    <t>1408-032X</t>
  </si>
  <si>
    <t>ANTHROPOL NOTEB</t>
  </si>
  <si>
    <t>0032-0447</t>
  </si>
  <si>
    <t>PLAINS ANTHROPOL</t>
  </si>
  <si>
    <t>0258-0144</t>
  </si>
  <si>
    <t>ANTHROPOL SOUTH AFR</t>
  </si>
  <si>
    <t>1528-0748</t>
  </si>
  <si>
    <t>ROMANI STUD</t>
  </si>
  <si>
    <t>0032-4000</t>
  </si>
  <si>
    <t>J POLYNESIAN SOC</t>
  </si>
  <si>
    <t>0952-1909</t>
  </si>
  <si>
    <t>J HIST SOCIOL</t>
  </si>
  <si>
    <t>1850-373X</t>
  </si>
  <si>
    <t>INTERSECCIONES ANTRO</t>
  </si>
  <si>
    <t>0066-6939</t>
  </si>
  <si>
    <t>ARCTIC ANTHROPOL</t>
  </si>
  <si>
    <t>0973-5070</t>
  </si>
  <si>
    <t>STUD ETHNO-MED</t>
  </si>
  <si>
    <t>0014-1801</t>
  </si>
  <si>
    <t>ETHNOHISTORY</t>
  </si>
  <si>
    <t>0363-1990</t>
  </si>
  <si>
    <t>J FAM HIST</t>
  </si>
  <si>
    <t>0006-2294</t>
  </si>
  <si>
    <t>BIJDR TAAL-LAND-V</t>
  </si>
  <si>
    <t>0717-7356</t>
  </si>
  <si>
    <t>CHUNGARA</t>
  </si>
  <si>
    <t>0729-4352</t>
  </si>
  <si>
    <t>AUST ABORIG STUD</t>
  </si>
  <si>
    <t>1444-2213</t>
  </si>
  <si>
    <t>ASIA PAC J ANTHROPOL</t>
  </si>
  <si>
    <t>0306-3968</t>
  </si>
  <si>
    <t>RACE CLASS</t>
  </si>
  <si>
    <t>0161-7761</t>
  </si>
  <si>
    <t>ANTHROPOL EDUC QUART</t>
  </si>
  <si>
    <t>0029-8077</t>
  </si>
  <si>
    <t>OCEANIA</t>
  </si>
  <si>
    <t>1359-1835</t>
  </si>
  <si>
    <t>J MAT CULT</t>
  </si>
  <si>
    <t>0350-6134</t>
  </si>
  <si>
    <t>COLLEGIUM ANTROPOL</t>
  </si>
  <si>
    <t>0718-2244</t>
  </si>
  <si>
    <t>MAGALLANIA</t>
  </si>
  <si>
    <t>0018-7259</t>
  </si>
  <si>
    <t>HUM ORGAN</t>
  </si>
  <si>
    <t>0950-2386</t>
  </si>
  <si>
    <t>CULT STUD</t>
  </si>
  <si>
    <t>1525-822X</t>
  </si>
  <si>
    <t>FIELD METHOD</t>
  </si>
  <si>
    <t>1466-1381</t>
  </si>
  <si>
    <t>ETHNOGRAPHY</t>
  </si>
  <si>
    <t>0003-5521</t>
  </si>
  <si>
    <t>ANTHROPOLOGIE</t>
  </si>
  <si>
    <t>0066-4677</t>
  </si>
  <si>
    <t>ANTHROPOL FORUM</t>
  </si>
  <si>
    <t>0014-1844</t>
  </si>
  <si>
    <t>ETHNOS</t>
  </si>
  <si>
    <t>1363-4615</t>
  </si>
  <si>
    <t>TRANSCULT PSYCHIATRY</t>
  </si>
  <si>
    <t>0003-5548</t>
  </si>
  <si>
    <t>ANTHROPOL ANZ</t>
  </si>
  <si>
    <t>0899-2363</t>
  </si>
  <si>
    <t>PUBLIC CULTURE</t>
  </si>
  <si>
    <t>0003-8121</t>
  </si>
  <si>
    <t>ARCHAEOL OCEAN</t>
  </si>
  <si>
    <t>0003-5491</t>
  </si>
  <si>
    <t>ANTHROPOL QUART</t>
  </si>
  <si>
    <t>1081-6976</t>
  </si>
  <si>
    <t>POLAR-POLIT LEG ANTH</t>
  </si>
  <si>
    <t>0308-275X</t>
  </si>
  <si>
    <t>CRIT ANTHROPOL</t>
  </si>
  <si>
    <t>0010-4175</t>
  </si>
  <si>
    <t>COMP STUD SOC HIST</t>
  </si>
  <si>
    <t>0018-442X</t>
  </si>
  <si>
    <t>HOMO</t>
  </si>
  <si>
    <t>0001-9720</t>
  </si>
  <si>
    <t>AFRICA</t>
  </si>
  <si>
    <t>0091-7710</t>
  </si>
  <si>
    <t>J ANTHROPOL RES</t>
  </si>
  <si>
    <t>1463-4996</t>
  </si>
  <si>
    <t>ANTHROPOL THEOR</t>
  </si>
  <si>
    <t>0091-2131</t>
  </si>
  <si>
    <t>ETHOS</t>
  </si>
  <si>
    <t>1035-8811</t>
  </si>
  <si>
    <t>AUST J ANTHROPOL</t>
  </si>
  <si>
    <t>1047-482X</t>
  </si>
  <si>
    <t>INT J OSTEOARCHAEOL</t>
  </si>
  <si>
    <t>1359-0987</t>
  </si>
  <si>
    <t>J ROY ANTHROPOL INST</t>
  </si>
  <si>
    <t>0300-7839</t>
  </si>
  <si>
    <t>HUM ECOL</t>
  </si>
  <si>
    <t>0002-7294</t>
  </si>
  <si>
    <t>AM ANTHROPOL</t>
  </si>
  <si>
    <t>0003-598X</t>
  </si>
  <si>
    <t>ANTIQUITY</t>
  </si>
  <si>
    <t>1055-1360</t>
  </si>
  <si>
    <t>J LINGUIST ANTHROPOL</t>
  </si>
  <si>
    <t>0165-005X</t>
  </si>
  <si>
    <t>CULT MED PSYCHIAT</t>
  </si>
  <si>
    <t>0094-0496</t>
  </si>
  <si>
    <t>AM ETHNOL</t>
  </si>
  <si>
    <t>0002-7316</t>
  </si>
  <si>
    <t>AM ANTIQUITY</t>
  </si>
  <si>
    <t>1072-5369</t>
  </si>
  <si>
    <t>J ARCHAEOL METHOD TH</t>
  </si>
  <si>
    <t>1827-4765</t>
  </si>
  <si>
    <t>J ANTHROPOL SCI</t>
  </si>
  <si>
    <t>1045-6767</t>
  </si>
  <si>
    <t>HUM NATURE-INT BIOS</t>
  </si>
  <si>
    <t>1470-2266</t>
  </si>
  <si>
    <t>GLOBAL NETW</t>
  </si>
  <si>
    <t>0145-9740</t>
  </si>
  <si>
    <t>MED ANTHROPOL</t>
  </si>
  <si>
    <t>0745-5194</t>
  </si>
  <si>
    <t>MED ANTHROPOL Q</t>
  </si>
  <si>
    <t>0278-4165</t>
  </si>
  <si>
    <t>J ANTHROPOL ARCHAEOL</t>
  </si>
  <si>
    <t>0084-6570</t>
  </si>
  <si>
    <t>ANNU REV ANTHROPOL</t>
  </si>
  <si>
    <t>0886-7356</t>
  </si>
  <si>
    <t>CULT ANTHROPOL</t>
  </si>
  <si>
    <t>0011-3204</t>
  </si>
  <si>
    <t>CURR ANTHROPOL</t>
  </si>
  <si>
    <t>0378-8733</t>
  </si>
  <si>
    <t>SOC NETWORKS</t>
  </si>
  <si>
    <t>1060-1538</t>
  </si>
  <si>
    <t>EVOL ANTHROPOL</t>
  </si>
  <si>
    <t>0306-6150</t>
  </si>
  <si>
    <t>J PEASANT STUD</t>
  </si>
  <si>
    <t>1538-6279</t>
  </si>
  <si>
    <t>CENTRO J</t>
  </si>
  <si>
    <t>1013-2511</t>
  </si>
  <si>
    <t>ISSUES STUD</t>
  </si>
  <si>
    <t>1301-0549</t>
  </si>
  <si>
    <t>BILIG</t>
  </si>
  <si>
    <t>1221-1249</t>
  </si>
  <si>
    <t>TRANSYLV REV</t>
  </si>
  <si>
    <t>1382-2373</t>
  </si>
  <si>
    <t>NWIG-NEW W INDIAN GU</t>
  </si>
  <si>
    <t>0021-0862</t>
  </si>
  <si>
    <t>IRAN STUD-UK</t>
  </si>
  <si>
    <t>0305-8034</t>
  </si>
  <si>
    <t>LOND J</t>
  </si>
  <si>
    <t>1444-3058</t>
  </si>
  <si>
    <t>J AUST STUD</t>
  </si>
  <si>
    <t>0149-7952</t>
  </si>
  <si>
    <t>GER STUD REV</t>
  </si>
  <si>
    <t>0022-4634</t>
  </si>
  <si>
    <t>J SOUTHEAST ASIAN ST</t>
  </si>
  <si>
    <t>1062-7987</t>
  </si>
  <si>
    <t>EUR REV</t>
  </si>
  <si>
    <t>1468-3857</t>
  </si>
  <si>
    <t>1932-2259</t>
  </si>
  <si>
    <t>J CHEMOTHERAPY</t>
  </si>
  <si>
    <t>1120-009X</t>
  </si>
  <si>
    <t>J CLIN ONCOL</t>
  </si>
  <si>
    <t>0732-183X</t>
  </si>
  <si>
    <t>J EXP CLIN CANC RES</t>
  </si>
  <si>
    <t>1756-9966</t>
  </si>
  <si>
    <t>J NATL COMPR CANC NE</t>
  </si>
  <si>
    <t>1540-1405</t>
  </si>
  <si>
    <t>J PATHOL</t>
  </si>
  <si>
    <t>0022-3417</t>
  </si>
  <si>
    <t>J SURG ONCOL</t>
  </si>
  <si>
    <t>0022-4790</t>
  </si>
  <si>
    <t>J THORAC ONCOL</t>
  </si>
  <si>
    <t>1556-0864</t>
  </si>
  <si>
    <t>JNCI-J NATL CANCER I</t>
  </si>
  <si>
    <t>0027-8874</t>
  </si>
  <si>
    <t>JPN J CLIN ONCOL</t>
  </si>
  <si>
    <t>0368-2811</t>
  </si>
  <si>
    <t>LANCET ONCOL</t>
  </si>
  <si>
    <t>1470-2045</t>
  </si>
  <si>
    <t>LUNG CANCER</t>
  </si>
  <si>
    <t>0169-5002</t>
  </si>
  <si>
    <t>MED DOSIM</t>
  </si>
  <si>
    <t>0958-3947</t>
  </si>
  <si>
    <t>MED ONCOL</t>
  </si>
  <si>
    <t>1357-0560</t>
  </si>
  <si>
    <t>MOL CANCER THER</t>
  </si>
  <si>
    <t>1535-7163</t>
  </si>
  <si>
    <t>MOL ONCOL</t>
  </si>
  <si>
    <t>1574-7891</t>
  </si>
  <si>
    <t>NAT REV CANCER</t>
  </si>
  <si>
    <t>1474-175X</t>
  </si>
  <si>
    <t>NAT REV CLIN ONCOL</t>
  </si>
  <si>
    <t>1759-4774</t>
  </si>
  <si>
    <t>NEOPLASIA</t>
  </si>
  <si>
    <t>1522-8002</t>
  </si>
  <si>
    <t>NEOPLASMA</t>
  </si>
  <si>
    <t>0028-2685</t>
  </si>
  <si>
    <t>ONCOL LETT</t>
  </si>
  <si>
    <t>1792-1074</t>
  </si>
  <si>
    <t>ONCOL REP</t>
  </si>
  <si>
    <t>1021-335X</t>
  </si>
  <si>
    <t>ONCOL RES</t>
  </si>
  <si>
    <t>0965-0407</t>
  </si>
  <si>
    <t>ONCOLOGIE</t>
  </si>
  <si>
    <t>1292-3818</t>
  </si>
  <si>
    <t>ONCOLOGIST</t>
  </si>
  <si>
    <t>1083-7159</t>
  </si>
  <si>
    <t>ONCOLOGY-BASEL</t>
  </si>
  <si>
    <t>0030-2414</t>
  </si>
  <si>
    <t>ONCOLOGY-NY</t>
  </si>
  <si>
    <t>0890-9091</t>
  </si>
  <si>
    <t>ONKOLOGE</t>
  </si>
  <si>
    <t>0947-8965</t>
  </si>
  <si>
    <t>ONKOLOGIE</t>
  </si>
  <si>
    <t>0378-584X</t>
  </si>
  <si>
    <t>PATHOL ONCOL RES</t>
  </si>
  <si>
    <t>1219-4956</t>
  </si>
  <si>
    <t>PHOTODIAGN PHOTODYN</t>
  </si>
  <si>
    <t>1572-1000</t>
  </si>
  <si>
    <t>PROSTATE CANCER P D</t>
  </si>
  <si>
    <t>1365-7852</t>
  </si>
  <si>
    <t>PSYCHO-ONCOLOGIE</t>
  </si>
  <si>
    <t>1778-3798</t>
  </si>
  <si>
    <t>PSYCHO-ONCOLOGY</t>
  </si>
  <si>
    <t>1057-9249</t>
  </si>
  <si>
    <t>RADIAT ONCOL</t>
  </si>
  <si>
    <t>1748-717X</t>
  </si>
  <si>
    <t>RADIOL ONCOL</t>
  </si>
  <si>
    <t>1318-2099</t>
  </si>
  <si>
    <t>RADIOTHER ONCOL</t>
  </si>
  <si>
    <t>0167-8140</t>
  </si>
  <si>
    <t>RECENT PAT ANTI-CANC</t>
  </si>
  <si>
    <t>1574-8928</t>
  </si>
  <si>
    <t>SEMIN CANCER BIOL</t>
  </si>
  <si>
    <t>1044-579X</t>
  </si>
  <si>
    <t>SEMIN ONCOL</t>
  </si>
  <si>
    <t>0093-7754</t>
  </si>
  <si>
    <t>SEMIN RADIAT ONCOL</t>
  </si>
  <si>
    <t>1053-4296</t>
  </si>
  <si>
    <t>STRAHLENTHER ONKOL</t>
  </si>
  <si>
    <t>0179-7158</t>
  </si>
  <si>
    <t>SURG ONCOL</t>
  </si>
  <si>
    <t>0960-7404</t>
  </si>
  <si>
    <t>SURG ONCOL CLIN N AM</t>
  </si>
  <si>
    <t>1055-3207</t>
  </si>
  <si>
    <t>TARGET ONCOL</t>
  </si>
  <si>
    <t>1776-2596</t>
  </si>
  <si>
    <t>TECHNOL CANCER RES T</t>
  </si>
  <si>
    <t>1533-0346</t>
  </si>
  <si>
    <t>THORAC CANCER</t>
  </si>
  <si>
    <t>1759-7706</t>
  </si>
  <si>
    <t>TRANSL ONCOL</t>
  </si>
  <si>
    <t>1944-7124</t>
  </si>
  <si>
    <t>TUMOR BIOL</t>
  </si>
  <si>
    <t>1010-4283</t>
  </si>
  <si>
    <t>TUMORI</t>
  </si>
  <si>
    <t>0300-8916</t>
  </si>
  <si>
    <t>UHOD-ULUSLAR HEMATOL</t>
  </si>
  <si>
    <t>1306-133X</t>
  </si>
  <si>
    <t>UROL ONCOL-SEMIN ORI</t>
  </si>
  <si>
    <t>1078-1439</t>
  </si>
  <si>
    <t>WORLD J SURG ONCOL</t>
  </si>
  <si>
    <t>1477-7819</t>
  </si>
  <si>
    <t>WSPOLCZESNA ONKOL</t>
  </si>
  <si>
    <t>1428-2526</t>
  </si>
  <si>
    <t>4OR-Q J OPER RES</t>
  </si>
  <si>
    <t>1619-4500</t>
  </si>
  <si>
    <t>ANN OPER RES</t>
  </si>
  <si>
    <t>0254-5330</t>
  </si>
  <si>
    <t>ASIA PAC J OPER RES</t>
  </si>
  <si>
    <t>0217-5959</t>
  </si>
  <si>
    <t>CENT EUR J OPER RES</t>
  </si>
  <si>
    <t>1435-246X</t>
  </si>
  <si>
    <t>EUR J OPER RES</t>
  </si>
  <si>
    <t>0377-2217</t>
  </si>
  <si>
    <t>INT T OPER RES</t>
  </si>
  <si>
    <t>0969-6016</t>
  </si>
  <si>
    <t>INTERFACES</t>
  </si>
  <si>
    <t>0092-2102</t>
  </si>
  <si>
    <t>J OPER MANAG</t>
  </si>
  <si>
    <t>0272-6963</t>
  </si>
  <si>
    <t>J OPER RES SOC</t>
  </si>
  <si>
    <t>0160-5682</t>
  </si>
  <si>
    <t>J SYST SCI SYST ENG</t>
  </si>
  <si>
    <t>1004-3756</t>
  </si>
  <si>
    <t>M&amp;SOM-MANUF SERV OP</t>
  </si>
  <si>
    <t>1523-4614</t>
  </si>
  <si>
    <t>MANAGE SCI</t>
  </si>
  <si>
    <t>0025-1909</t>
  </si>
  <si>
    <t>MIL OPER RES</t>
  </si>
  <si>
    <t>0275-5823</t>
  </si>
  <si>
    <t>NAV RES LOG</t>
  </si>
  <si>
    <t>0894-069X</t>
  </si>
  <si>
    <t>NETW SPAT ECON</t>
  </si>
  <si>
    <t>1566-113X</t>
  </si>
  <si>
    <t>OMEGA-INT J MANAGE S</t>
  </si>
  <si>
    <t>0305-0483</t>
  </si>
  <si>
    <t>OPER RES</t>
  </si>
  <si>
    <t>0030-364X</t>
  </si>
  <si>
    <t>OPER RES LETT</t>
  </si>
  <si>
    <t>0167-6377</t>
  </si>
  <si>
    <t>OR SPECTRUM</t>
  </si>
  <si>
    <t>0171-6468</t>
  </si>
  <si>
    <t>RAIRO-OPER RES</t>
  </si>
  <si>
    <t>0399-0559</t>
  </si>
  <si>
    <t>SORT-STAT OPER RES T</t>
  </si>
  <si>
    <t>1696-2281</t>
  </si>
  <si>
    <t>TOP</t>
  </si>
  <si>
    <t>1134-5764</t>
  </si>
  <si>
    <t>TRANSPORT SCI</t>
  </si>
  <si>
    <t>0041-1655</t>
  </si>
  <si>
    <t>ACTA OPHTHALMOL</t>
  </si>
  <si>
    <t>1755-375X</t>
  </si>
  <si>
    <t>AM J OPHTHALMOL</t>
  </si>
  <si>
    <t>0002-9394</t>
  </si>
  <si>
    <t>ARCH OPHTHALMOL-CHIC</t>
  </si>
  <si>
    <t>0003-9950</t>
  </si>
  <si>
    <t>ARQ BRAS OFTALMOL</t>
  </si>
  <si>
    <t>0004-2749</t>
  </si>
  <si>
    <t>BMC OPHTHALMOL</t>
  </si>
  <si>
    <t>1471-2415</t>
  </si>
  <si>
    <t>BRIT J OPHTHALMOL</t>
  </si>
  <si>
    <t>0007-1161</t>
  </si>
  <si>
    <t>CAN J OPHTHALMOL</t>
  </si>
  <si>
    <t>0008-4182</t>
  </si>
  <si>
    <t>CLIN EXP OPHTHALMOL</t>
  </si>
  <si>
    <t>1442-6404</t>
  </si>
  <si>
    <t>CLIN EXP OPTOM</t>
  </si>
  <si>
    <t>0816-4622</t>
  </si>
  <si>
    <t>CONTACT LENS ANTERIO</t>
  </si>
  <si>
    <t>1367-0484</t>
  </si>
  <si>
    <t>CORNEA</t>
  </si>
  <si>
    <t>0277-3740</t>
  </si>
  <si>
    <t>CURR EYE RES</t>
  </si>
  <si>
    <t>0271-3683</t>
  </si>
  <si>
    <t>CURR OPIN OPHTHALMOL</t>
  </si>
  <si>
    <t>1040-8738</t>
  </si>
  <si>
    <t>CUTAN OCUL TOXICOL</t>
  </si>
  <si>
    <t>1556-9527</t>
  </si>
  <si>
    <t>DOC OPHTHALMOL</t>
  </si>
  <si>
    <t>0012-4486</t>
  </si>
  <si>
    <t>EUR J OPHTHALMOL</t>
  </si>
  <si>
    <t>1120-6721</t>
  </si>
  <si>
    <t>EXP EYE RES</t>
  </si>
  <si>
    <t>0014-4835</t>
  </si>
  <si>
    <t>EYE</t>
  </si>
  <si>
    <t>0950-222X</t>
  </si>
  <si>
    <t>EYE CONTACT LENS</t>
  </si>
  <si>
    <t>1542-2321</t>
  </si>
  <si>
    <t>GRAEF ARCH CLIN EXP</t>
  </si>
  <si>
    <t>0721-832X</t>
  </si>
  <si>
    <t>INT J OPHTHALMOL-CHI</t>
  </si>
  <si>
    <t>2222-3959</t>
  </si>
  <si>
    <t>INVEST OPHTH VIS SCI</t>
  </si>
  <si>
    <t>0146-0404</t>
  </si>
  <si>
    <t>IRAN J OPHTHALMOL</t>
  </si>
  <si>
    <t>1735-4153</t>
  </si>
  <si>
    <t>J AAPOS</t>
  </si>
  <si>
    <t>1091-8531</t>
  </si>
  <si>
    <t>0022-1767</t>
  </si>
  <si>
    <t>J IMMUNOTHER</t>
  </si>
  <si>
    <t>1524-9557</t>
  </si>
  <si>
    <t>J INFECT DIS</t>
  </si>
  <si>
    <t>0022-1899</t>
  </si>
  <si>
    <t>J INFLAMM-LOND</t>
  </si>
  <si>
    <t>1476-9255</t>
  </si>
  <si>
    <t>J INNATE IMMUN</t>
  </si>
  <si>
    <t>1662-811X</t>
  </si>
  <si>
    <t>J INT AIDS SOC</t>
  </si>
  <si>
    <t>1758-2652</t>
  </si>
  <si>
    <t>J MICROBIOL IMMUNOL</t>
  </si>
  <si>
    <t>1684-1182</t>
  </si>
  <si>
    <t>J NEUROIMMUNOL</t>
  </si>
  <si>
    <t>0165-5728</t>
  </si>
  <si>
    <t>J REPROD IMMUNOL</t>
  </si>
  <si>
    <t>0165-0378</t>
  </si>
  <si>
    <t>JAIDS-J ACQ IMM DEF</t>
  </si>
  <si>
    <t>1525-4135</t>
  </si>
  <si>
    <t>MED MICROBIOL IMMUN</t>
  </si>
  <si>
    <t>0300-8584</t>
  </si>
  <si>
    <t>MICROB PATHOGENESIS</t>
  </si>
  <si>
    <t>0882-4010</t>
  </si>
  <si>
    <t>MICROBES INFECT</t>
  </si>
  <si>
    <t>1286-4579</t>
  </si>
  <si>
    <t>MICROBIOL IMMUNOL</t>
  </si>
  <si>
    <t>0385-5600</t>
  </si>
  <si>
    <t>MUCOSAL IMMUNOL</t>
  </si>
  <si>
    <t>1933-0219</t>
  </si>
  <si>
    <t>NAT IMMUNOL</t>
  </si>
  <si>
    <t>1529-2908</t>
  </si>
  <si>
    <t>NAT REV IMMUNOL</t>
  </si>
  <si>
    <t>1474-1733</t>
  </si>
  <si>
    <t>PARASITE IMMUNOL</t>
  </si>
  <si>
    <t>0141-9838</t>
  </si>
  <si>
    <t>PEDIATR INFECT DIS J</t>
  </si>
  <si>
    <t>0891-3668</t>
  </si>
  <si>
    <t>SCAND J IMMUNOL</t>
  </si>
  <si>
    <t>0300-9475</t>
  </si>
  <si>
    <t>SEMIN IMMUNOL</t>
  </si>
  <si>
    <t>1044-5323</t>
  </si>
  <si>
    <t>SEMIN IMMUNOPATHOL</t>
  </si>
  <si>
    <t>1863-2297</t>
  </si>
  <si>
    <t>TRANSPL IMMUNOL</t>
  </si>
  <si>
    <t>0966-3274</t>
  </si>
  <si>
    <t>TRANSPL INFECT DIS</t>
  </si>
  <si>
    <t>1398-2273</t>
  </si>
  <si>
    <t>TRANSPL P</t>
  </si>
  <si>
    <t>0041-1345</t>
  </si>
  <si>
    <t>TRANSPLANT REV-ORLAN</t>
  </si>
  <si>
    <t>0955-470X</t>
  </si>
  <si>
    <t>TRANSPLANTATION</t>
  </si>
  <si>
    <t>0041-1337</t>
  </si>
  <si>
    <t>TRENDS IMMUNOL</t>
  </si>
  <si>
    <t>1471-4906</t>
  </si>
  <si>
    <t>TUBERCULOSIS</t>
  </si>
  <si>
    <t>1472-9792</t>
  </si>
  <si>
    <t>VACCINE</t>
  </si>
  <si>
    <t>0264-410X</t>
  </si>
  <si>
    <t>VET IMMUNOL IMMUNOP</t>
  </si>
  <si>
    <t>0165-2427</t>
  </si>
  <si>
    <t>VIRAL IMMUNOL</t>
  </si>
  <si>
    <t>0882-8245</t>
  </si>
  <si>
    <t>VIRULENCE</t>
  </si>
  <si>
    <t>2150-5594</t>
  </si>
  <si>
    <t>AIDS PATIENT CARE ST</t>
  </si>
  <si>
    <t>1087-2914</t>
  </si>
  <si>
    <t>AM J INFECT CONTROL</t>
  </si>
  <si>
    <t>0196-6553</t>
  </si>
  <si>
    <t>ANTIVIR THER</t>
  </si>
  <si>
    <t>1359-6535</t>
  </si>
  <si>
    <t>B MALARIOL SALUD AMB</t>
  </si>
  <si>
    <t>1690-4648</t>
  </si>
  <si>
    <t>BMC INFECT DIS</t>
  </si>
  <si>
    <t>1471-2334</t>
  </si>
  <si>
    <t>BRAZ J INFECT DIS</t>
  </si>
  <si>
    <t>1413-8670</t>
  </si>
  <si>
    <t>CAN J INFECT DIS MED</t>
  </si>
  <si>
    <t>1712-9532</t>
  </si>
  <si>
    <t>CLIN MICROBIOL INFEC</t>
  </si>
  <si>
    <t>1198-743X</t>
  </si>
  <si>
    <t>CURR OPIN INFECT DIS</t>
  </si>
  <si>
    <t>0951-7375</t>
  </si>
  <si>
    <t>DIAGN MICR INFEC DIS</t>
  </si>
  <si>
    <t>0732-8893</t>
  </si>
  <si>
    <t>ENFERM INFEC MICR CL</t>
  </si>
  <si>
    <t>0213-005X</t>
  </si>
  <si>
    <t>EPIDEMICS-NETH</t>
  </si>
  <si>
    <t>1755-4365</t>
  </si>
  <si>
    <t>EPIDEMIOL INFECT</t>
  </si>
  <si>
    <t>0950-2688</t>
  </si>
  <si>
    <t>EUR J CLIN MICROBIOL</t>
  </si>
  <si>
    <t>0934-9723</t>
  </si>
  <si>
    <t>EUROSURVEILLANCE</t>
  </si>
  <si>
    <t>1560-7917</t>
  </si>
  <si>
    <t>HIV CLIN TRIALS</t>
  </si>
  <si>
    <t>1528-4336</t>
  </si>
  <si>
    <t>HIV MED</t>
  </si>
  <si>
    <t>1464-2662</t>
  </si>
  <si>
    <t>INFECT CONT HOSP EP</t>
  </si>
  <si>
    <t>0899-823X</t>
  </si>
  <si>
    <t>INFECT GENET EVOL</t>
  </si>
  <si>
    <t>1567-1348</t>
  </si>
  <si>
    <t>INFECTION</t>
  </si>
  <si>
    <t>0300-8126</t>
  </si>
  <si>
    <t>INFLUENZA OTHER RESP</t>
  </si>
  <si>
    <t>1750-2640</t>
  </si>
  <si>
    <t>INT J ANTIMICROB AG</t>
  </si>
  <si>
    <t>0924-8579</t>
  </si>
  <si>
    <t>INT J HYG ENVIR HEAL</t>
  </si>
  <si>
    <t>1438-4639</t>
  </si>
  <si>
    <t>INT J INFECT DIS</t>
  </si>
  <si>
    <t>1201-9712</t>
  </si>
  <si>
    <t>INT J TUBERC LUNG D</t>
  </si>
  <si>
    <t>1027-3719</t>
  </si>
  <si>
    <t>J ANTIMICROB CHEMOTH</t>
  </si>
  <si>
    <t>0305-7453</t>
  </si>
  <si>
    <t>J HOSP INFECT</t>
  </si>
  <si>
    <t>0195-6701</t>
  </si>
  <si>
    <t>J INFECT CHEMOTHER</t>
  </si>
  <si>
    <t>1341-321X</t>
  </si>
  <si>
    <t>J INFECT DEV COUNTR</t>
  </si>
  <si>
    <t>1972-2680</t>
  </si>
  <si>
    <t>J INFECTION</t>
  </si>
  <si>
    <t>0163-4453</t>
  </si>
  <si>
    <t>J VECTOR DIS</t>
  </si>
  <si>
    <t>0972-9062</t>
  </si>
  <si>
    <t>JPN J INFECT DIS</t>
  </si>
  <si>
    <t>1344-6304</t>
  </si>
  <si>
    <t>LANCET INFECT DIS</t>
  </si>
  <si>
    <t>1473-3099</t>
  </si>
  <si>
    <t>MED MALADIES INFECT</t>
  </si>
  <si>
    <t>0399-077X</t>
  </si>
  <si>
    <t>MICROB DRUG RESIST</t>
  </si>
  <si>
    <t>1076-6294</t>
  </si>
  <si>
    <t>REV CHIL INFECTOL</t>
  </si>
  <si>
    <t>0716-1018</t>
  </si>
  <si>
    <t>S AFR J HIV MED</t>
  </si>
  <si>
    <t>1608-9693</t>
  </si>
  <si>
    <t>SCAND J INFECT DIS</t>
  </si>
  <si>
    <t>0036-5548</t>
  </si>
  <si>
    <t>SE ASIAN J TROP MED</t>
  </si>
  <si>
    <t>0125-1562</t>
  </si>
  <si>
    <t>SEX HEALTH</t>
  </si>
  <si>
    <t>1448-5028</t>
  </si>
  <si>
    <t>SEX TRANSM DIS</t>
  </si>
  <si>
    <t>0148-5717</t>
  </si>
  <si>
    <t>SEX TRANSM INFECT</t>
  </si>
  <si>
    <t>1368-4973</t>
  </si>
  <si>
    <t>SURG INFECT</t>
  </si>
  <si>
    <t>1096-2964</t>
  </si>
  <si>
    <t>TICKS TICK-BORNE DIS</t>
  </si>
  <si>
    <t>1877-959X</t>
  </si>
  <si>
    <t>TRANSBOUND EMERG DIS</t>
  </si>
  <si>
    <t>1865-1674</t>
  </si>
  <si>
    <t>TRAVEL MED INFECT DI</t>
  </si>
  <si>
    <t>1477-8939</t>
  </si>
  <si>
    <t>VECTOR-BORNE ZOONOT</t>
  </si>
  <si>
    <t>1530-3667</t>
  </si>
  <si>
    <t>ZOONOSES PUBLIC HLTH</t>
  </si>
  <si>
    <t>1863-1959</t>
  </si>
  <si>
    <t>APPL SPECTROSC</t>
  </si>
  <si>
    <t>0003-7028</t>
  </si>
  <si>
    <t>APPL SPECTROSC REV</t>
  </si>
  <si>
    <t>0570-4928</t>
  </si>
  <si>
    <t>INFRARED PHYS TECHN</t>
  </si>
  <si>
    <t>1350-4495</t>
  </si>
  <si>
    <t>INSIGHT</t>
  </si>
  <si>
    <t>1354-2575</t>
  </si>
  <si>
    <t>J RES NATL INST STAN</t>
  </si>
  <si>
    <t>1044-677X</t>
  </si>
  <si>
    <t>J SYNCHROTRON RADIAT</t>
  </si>
  <si>
    <t>0909-0495</t>
  </si>
  <si>
    <t>J X-RAY SCI TECHNOL</t>
  </si>
  <si>
    <t>0895-3996</t>
  </si>
  <si>
    <t>LASER PHYS LETT</t>
  </si>
  <si>
    <t>1612-2011</t>
  </si>
  <si>
    <t>MAPAN-J METROL SOC I</t>
  </si>
  <si>
    <t>0970-3950</t>
  </si>
  <si>
    <t>MEAS SCI REV</t>
  </si>
  <si>
    <t>1335-8871</t>
  </si>
  <si>
    <t>METROL MEAS SYST</t>
  </si>
  <si>
    <t>0860-8229</t>
  </si>
  <si>
    <t>METROLOGIA</t>
  </si>
  <si>
    <t>0026-1394</t>
  </si>
  <si>
    <t>MICROFLUID NANOFLUID</t>
  </si>
  <si>
    <t>1613-4982</t>
  </si>
  <si>
    <t>NUCL INSTRUM METH A</t>
  </si>
  <si>
    <t>0168-9002</t>
  </si>
  <si>
    <t>NUCL INSTRUM METH B</t>
  </si>
  <si>
    <t>0168-583X</t>
  </si>
  <si>
    <t>QUANT INFR THERM J</t>
  </si>
  <si>
    <t>1768-6733</t>
  </si>
  <si>
    <t>REV SCI INSTRUM</t>
  </si>
  <si>
    <t>0034-6748</t>
  </si>
  <si>
    <t>SCANNING</t>
  </si>
  <si>
    <t>0161-0457</t>
  </si>
  <si>
    <t>SENSOR MATER</t>
  </si>
  <si>
    <t>0914-4935</t>
  </si>
  <si>
    <t>SENSOR REV</t>
  </si>
  <si>
    <t>0260-2288</t>
  </si>
  <si>
    <t>SMART MATER STRUCT</t>
  </si>
  <si>
    <t>0964-1726</t>
  </si>
  <si>
    <t>TM-TECH MESS</t>
  </si>
  <si>
    <t>0171-8096</t>
  </si>
  <si>
    <t>ACUPUNCT MED</t>
  </si>
  <si>
    <t>0964-5284</t>
  </si>
  <si>
    <t>ACUPUNCTURE ELECTRO</t>
  </si>
  <si>
    <t>0360-1293</t>
  </si>
  <si>
    <t>AFR J TRADIT COMPLEM</t>
  </si>
  <si>
    <t>0189-6016</t>
  </si>
  <si>
    <t>ALTERN MED REV</t>
  </si>
  <si>
    <t>1089-5159</t>
  </si>
  <si>
    <t>AM J CHINESE MED</t>
  </si>
  <si>
    <t>0192-415X</t>
  </si>
  <si>
    <t>BMC COMPLEM ALTERN M</t>
  </si>
  <si>
    <t>1472-6882</t>
  </si>
  <si>
    <t>CHIN J INTEGR MED</t>
  </si>
  <si>
    <t>1672-0415</t>
  </si>
  <si>
    <t>COMPLEMENT THER MED</t>
  </si>
  <si>
    <t>0965-2299</t>
  </si>
  <si>
    <t>EUR J INTEGR MED</t>
  </si>
  <si>
    <t>1876-3820</t>
  </si>
  <si>
    <t>EVID-BASED COMPL ALT</t>
  </si>
  <si>
    <t>1741-427X</t>
  </si>
  <si>
    <t>EXPLORE-NY</t>
  </si>
  <si>
    <t>1550-8307</t>
  </si>
  <si>
    <t>FORSCH KOMPLEMENTMED</t>
  </si>
  <si>
    <t>1021-7096</t>
  </si>
  <si>
    <t>HOLIST NURS PRACT</t>
  </si>
  <si>
    <t>0887-9311</t>
  </si>
  <si>
    <t>HOMEOPATHY</t>
  </si>
  <si>
    <t>1475-4916</t>
  </si>
  <si>
    <t>INTEGR CANCER THER</t>
  </si>
  <si>
    <t>1534-7354</t>
  </si>
  <si>
    <t>J ALTERN COMPLEM MED</t>
  </si>
  <si>
    <t>1075-5535</t>
  </si>
  <si>
    <t>J AUST TRADIT-MED SO</t>
  </si>
  <si>
    <t>1326-3390</t>
  </si>
  <si>
    <t>J TRADIT CHIN MED</t>
  </si>
  <si>
    <t>0255-2922</t>
  </si>
  <si>
    <t>ANN LIMNOL-INT J LIM</t>
  </si>
  <si>
    <t>0003-4088</t>
  </si>
  <si>
    <t>CHIN J OCEANOL LIMN</t>
  </si>
  <si>
    <t>0254-4059</t>
  </si>
  <si>
    <t>FUND APPL LIMNOL</t>
  </si>
  <si>
    <t>1863-9135</t>
  </si>
  <si>
    <t>INLAND WATERS</t>
  </si>
  <si>
    <t>2044-2041</t>
  </si>
  <si>
    <t>J LIMNOL</t>
  </si>
  <si>
    <t>1129-5767</t>
  </si>
  <si>
    <t>LAKE RESERV MANAGE</t>
  </si>
  <si>
    <t>1040-2381</t>
  </si>
  <si>
    <t>LIMNETICA</t>
  </si>
  <si>
    <t>0213-8409</t>
  </si>
  <si>
    <t>LIMNOL OCEANOGR</t>
  </si>
  <si>
    <t>0024-3590</t>
  </si>
  <si>
    <t>LIMNOL OCEANOGR-METH</t>
  </si>
  <si>
    <t>1541-5856</t>
  </si>
  <si>
    <t>LIMNOLOGICA</t>
  </si>
  <si>
    <t>0075-9511</t>
  </si>
  <si>
    <t>LIMNOLOGY</t>
  </si>
  <si>
    <t>1439-8621</t>
  </si>
  <si>
    <t>ALGEBR LOG+</t>
  </si>
  <si>
    <t>0002-5232</t>
  </si>
  <si>
    <t>ANN PURE APPL LOGIC</t>
  </si>
  <si>
    <t>0168-0072</t>
  </si>
  <si>
    <t>ARCH MATH LOGIC</t>
  </si>
  <si>
    <t>1432-0665</t>
  </si>
  <si>
    <t>B SYMB LOG</t>
  </si>
  <si>
    <t>1079-8986</t>
  </si>
  <si>
    <t>J MATH LOG</t>
  </si>
  <si>
    <t>0219-0613</t>
  </si>
  <si>
    <t>J SYMBOLIC LOGIC</t>
  </si>
  <si>
    <t>0022-4812</t>
  </si>
  <si>
    <t>LOG J IGPL</t>
  </si>
  <si>
    <t>1367-0751</t>
  </si>
  <si>
    <t>MATH LOGIC QUART</t>
  </si>
  <si>
    <t>0942-5616</t>
  </si>
  <si>
    <t>NOTRE DAME J FORM L</t>
  </si>
  <si>
    <t>0029-4527</t>
  </si>
  <si>
    <t>REP MATH LOGIC</t>
  </si>
  <si>
    <t>0137-2904</t>
  </si>
  <si>
    <t>REV SYMB LOGIC</t>
  </si>
  <si>
    <t>1755-0203</t>
  </si>
  <si>
    <t>STUD LOGICA</t>
  </si>
  <si>
    <t>0039-3215</t>
  </si>
  <si>
    <t>ACTA ADRIAT</t>
  </si>
  <si>
    <t>0001-5113</t>
  </si>
  <si>
    <t>ADV MAR BIOL</t>
  </si>
  <si>
    <t>0065-2881</t>
  </si>
  <si>
    <t>AFR J MAR SCI</t>
  </si>
  <si>
    <t>1814-232X</t>
  </si>
  <si>
    <t>AM MALACOL BULL</t>
  </si>
  <si>
    <t>0740-2783</t>
  </si>
  <si>
    <t>AQUAT BIOL</t>
  </si>
  <si>
    <t>1864-7790</t>
  </si>
  <si>
    <t>AQUAT BOT</t>
  </si>
  <si>
    <t>0304-3770</t>
  </si>
  <si>
    <t>AQUAT MAMM</t>
  </si>
  <si>
    <t>0167-5427</t>
  </si>
  <si>
    <t>AQUAT TOXICOL</t>
  </si>
  <si>
    <t>0166-445X</t>
  </si>
  <si>
    <t>ARCH MOLLUSKENKD</t>
  </si>
  <si>
    <t>0003-9284</t>
  </si>
  <si>
    <t>B MAR SCI</t>
  </si>
  <si>
    <t>0007-4977</t>
  </si>
  <si>
    <t>BOT MAR</t>
  </si>
  <si>
    <t>0006-8055</t>
  </si>
  <si>
    <t>BRAZ J OCEANOGR</t>
  </si>
  <si>
    <t>1679-8759</t>
  </si>
  <si>
    <t>CAH BIOL MAR</t>
  </si>
  <si>
    <t>0007-9723</t>
  </si>
  <si>
    <t>CIENC MAR</t>
  </si>
  <si>
    <t>0185-3880</t>
  </si>
  <si>
    <t>CORAL REEFS</t>
  </si>
  <si>
    <t>0722-4028</t>
  </si>
  <si>
    <t>CRUSTACEANA</t>
  </si>
  <si>
    <t>0011-216X</t>
  </si>
  <si>
    <t>CRYPTOGAMIE ALGOL</t>
  </si>
  <si>
    <t>0181-1568</t>
  </si>
  <si>
    <t>DIATOM RES</t>
  </si>
  <si>
    <t>0269-249X</t>
  </si>
  <si>
    <t>ESTUAR COAST SHELF S</t>
  </si>
  <si>
    <t>0272-7714</t>
  </si>
  <si>
    <t>EUR J PHYCOL</t>
  </si>
  <si>
    <t>0967-0262</t>
  </si>
  <si>
    <t>FRESHWATER BIOL</t>
  </si>
  <si>
    <t>0046-5070</t>
  </si>
  <si>
    <t>HARMFUL ALGAE</t>
  </si>
  <si>
    <t>1568-9883</t>
  </si>
  <si>
    <t>HELGOLAND MAR RES</t>
  </si>
  <si>
    <t>1438-387X</t>
  </si>
  <si>
    <t>HIDROBIOLOGICA</t>
  </si>
  <si>
    <t>0188-8897</t>
  </si>
  <si>
    <t>HYDROBIOLOGIA</t>
  </si>
  <si>
    <t>0018-8158</t>
  </si>
  <si>
    <t>ICHTHYOL EXPLOR FRES</t>
  </si>
  <si>
    <t>0936-9902</t>
  </si>
  <si>
    <t>INLAND WATER BIOL</t>
  </si>
  <si>
    <t>1995-0829</t>
  </si>
  <si>
    <t>INT REV HYDROBIOL</t>
  </si>
  <si>
    <t>1434-2944</t>
  </si>
  <si>
    <t>INVERTEBR BIOL</t>
  </si>
  <si>
    <t>1077-8306</t>
  </si>
  <si>
    <t>J CONCHOL</t>
  </si>
  <si>
    <t>0022-0019</t>
  </si>
  <si>
    <t>J CRUSTACEAN BIOL</t>
  </si>
  <si>
    <t>0278-0372</t>
  </si>
  <si>
    <t>J MAR BIOL ASSOC UK</t>
  </si>
  <si>
    <t>0025-3154</t>
  </si>
  <si>
    <t>J MOLLUS STUD</t>
  </si>
  <si>
    <t>0260-1230</t>
  </si>
  <si>
    <t>J PHYCOL</t>
  </si>
  <si>
    <t>0022-3646</t>
  </si>
  <si>
    <t>J PLANKTON RES</t>
  </si>
  <si>
    <t>0142-7873</t>
  </si>
  <si>
    <t>J SEA RES</t>
  </si>
  <si>
    <t>1385-1101</t>
  </si>
  <si>
    <t>MAR BIOL</t>
  </si>
  <si>
    <t>0025-3162</t>
  </si>
  <si>
    <t>MAR ECOL-EVOL PERSP</t>
  </si>
  <si>
    <t>0173-9565</t>
  </si>
  <si>
    <t>MAR FRESHW BEHAV PHY</t>
  </si>
  <si>
    <t>1023-6244</t>
  </si>
  <si>
    <t>MAR MAMMAL SCI</t>
  </si>
  <si>
    <t>0824-0469</t>
  </si>
  <si>
    <t>MEDITERR MAR SCI</t>
  </si>
  <si>
    <t>1108-393X</t>
  </si>
  <si>
    <t>NAUTILUS</t>
  </si>
  <si>
    <t>0028-1344</t>
  </si>
  <si>
    <t>OCEANOGR MAR BIOL</t>
  </si>
  <si>
    <t>0078-3218</t>
  </si>
  <si>
    <t>PAC SCI</t>
  </si>
  <si>
    <t>0030-8870</t>
  </si>
  <si>
    <t>PHYCOL RES</t>
  </si>
  <si>
    <t>1322-0829</t>
  </si>
  <si>
    <t>PHYCOLOGIA</t>
  </si>
  <si>
    <t>0031-8884</t>
  </si>
  <si>
    <t>REV BIOL MAR OCEANOG</t>
  </si>
  <si>
    <t>0717-3326</t>
  </si>
  <si>
    <t>RUSS J MAR BIOL+</t>
  </si>
  <si>
    <t>1063-0740</t>
  </si>
  <si>
    <t>SCI MAR</t>
  </si>
  <si>
    <t>0214-8358</t>
  </si>
  <si>
    <t>THALASSAS</t>
  </si>
  <si>
    <t>0212-5919</t>
  </si>
  <si>
    <t>UNDERSEA HYPERBAR M</t>
  </si>
  <si>
    <t>1066-2936</t>
  </si>
  <si>
    <t>VELIGER</t>
  </si>
  <si>
    <t>0042-3211</t>
  </si>
  <si>
    <t>ADV HEALTHC MATER</t>
  </si>
  <si>
    <t>2192-2640</t>
  </si>
  <si>
    <t>CELL POLYM</t>
  </si>
  <si>
    <t>0262-4893</t>
  </si>
  <si>
    <t>MAT SCI ENG C-MATER</t>
  </si>
  <si>
    <t>0928-4931</t>
  </si>
  <si>
    <t>ADV APPL CERAM</t>
  </si>
  <si>
    <t>1743-6753</t>
  </si>
  <si>
    <t>BOL SOC ESP CERAM V</t>
  </si>
  <si>
    <t>0366-3175</t>
  </si>
  <si>
    <t>CERAM INT</t>
  </si>
  <si>
    <t>0272-8842</t>
  </si>
  <si>
    <t>CERAM-SILIKATY</t>
  </si>
  <si>
    <t>0862-5468</t>
  </si>
  <si>
    <t>CFI-CERAM FORUM INT</t>
  </si>
  <si>
    <t>0173-9913</t>
  </si>
  <si>
    <t>GLASS CERAM+</t>
  </si>
  <si>
    <t>0361-7610</t>
  </si>
  <si>
    <t>GLASS PHYS CHEM+</t>
  </si>
  <si>
    <t>1087-6596</t>
  </si>
  <si>
    <t>GLASS TECHNOL-PART A</t>
  </si>
  <si>
    <t>1753-3546</t>
  </si>
  <si>
    <t>IND CERAM</t>
  </si>
  <si>
    <t>1121-7588</t>
  </si>
  <si>
    <t>INT J APPL CERAM TEC</t>
  </si>
  <si>
    <t>1546-542X</t>
  </si>
  <si>
    <t>INT J APPL GLASS SCI</t>
  </si>
  <si>
    <t>2041-1286</t>
  </si>
  <si>
    <t>J AM CERAM SOC</t>
  </si>
  <si>
    <t>0002-7820</t>
  </si>
  <si>
    <t>J AUST CERAM SOC</t>
  </si>
  <si>
    <t>0004-881X</t>
  </si>
  <si>
    <t>J CERAM PROCESS RES</t>
  </si>
  <si>
    <t>1229-9162</t>
  </si>
  <si>
    <t>J CERAM SOC JPN</t>
  </si>
  <si>
    <t>1882-0743</t>
  </si>
  <si>
    <t>J ELECTROCERAM</t>
  </si>
  <si>
    <t>1385-3449</t>
  </si>
  <si>
    <t>J EUR CERAM SOC</t>
  </si>
  <si>
    <t>0955-2219</t>
  </si>
  <si>
    <t>J INORG MATER</t>
  </si>
  <si>
    <t>1000-324X</t>
  </si>
  <si>
    <t>J NON-CRYST SOLIDS</t>
  </si>
  <si>
    <t>0022-3093</t>
  </si>
  <si>
    <t>J SOL-GEL SCI TECHN</t>
  </si>
  <si>
    <t>0928-0707</t>
  </si>
  <si>
    <t>MATER WORLD</t>
  </si>
  <si>
    <t>0967-8638</t>
  </si>
  <si>
    <t>POWDER METALL MET C+</t>
  </si>
  <si>
    <t>1068-1302</t>
  </si>
  <si>
    <t>REFRACT IND CERAM+</t>
  </si>
  <si>
    <t>1083-4877</t>
  </si>
  <si>
    <t>SCI SINTER</t>
  </si>
  <si>
    <t>0350-820X</t>
  </si>
  <si>
    <t>T INDIAN CERAM SOC</t>
  </si>
  <si>
    <t>0371-750X</t>
  </si>
  <si>
    <t>ARCH MECH</t>
  </si>
  <si>
    <t>0373-2029</t>
  </si>
  <si>
    <t>EXP MECH</t>
  </si>
  <si>
    <t>0014-4851</t>
  </si>
  <si>
    <t>J NONDESTRUCT EVAL</t>
  </si>
  <si>
    <t>0195-9298</t>
  </si>
  <si>
    <t>J TEST EVAL</t>
  </si>
  <si>
    <t>0090-3973</t>
  </si>
  <si>
    <t>MATER CHARACT</t>
  </si>
  <si>
    <t>1044-5803</t>
  </si>
  <si>
    <t>MATER EVAL</t>
  </si>
  <si>
    <t>0025-5327</t>
  </si>
  <si>
    <t>MATER PERFORMANCE</t>
  </si>
  <si>
    <t>0094-1492</t>
  </si>
  <si>
    <t>MATER TEST</t>
  </si>
  <si>
    <t>0025-5300</t>
  </si>
  <si>
    <t>MECH ADV MATER STRUC</t>
  </si>
  <si>
    <t>1537-6494</t>
  </si>
  <si>
    <t>MECH TIME-DEPEND MAT</t>
  </si>
  <si>
    <t>1385-2000</t>
  </si>
  <si>
    <t>NDT&amp;E INT</t>
  </si>
  <si>
    <t>0963-8695</t>
  </si>
  <si>
    <t>NONDESTRUCT TEST EVA</t>
  </si>
  <si>
    <t>1058-9759</t>
  </si>
  <si>
    <t>POLYM POLYM COMPOS</t>
  </si>
  <si>
    <t>0967-3911</t>
  </si>
  <si>
    <t>POLYM TEST</t>
  </si>
  <si>
    <t>0142-9418</t>
  </si>
  <si>
    <t>POWDER DIFFR</t>
  </si>
  <si>
    <t>0885-7156</t>
  </si>
  <si>
    <t>RES NONDESTRUCT EVAL</t>
  </si>
  <si>
    <t>0934-9847</t>
  </si>
  <si>
    <t>RUSS J NONDESTRUCT+</t>
  </si>
  <si>
    <t>1061-8309</t>
  </si>
  <si>
    <t>STRAIN</t>
  </si>
  <si>
    <t>0039-2103</t>
  </si>
  <si>
    <t>STRENGTH MATER+</t>
  </si>
  <si>
    <t>0039-2316</t>
  </si>
  <si>
    <t>J PLAST FILM SHEET</t>
  </si>
  <si>
    <t>8756-0879</t>
  </si>
  <si>
    <t>J THERM SPRAY TECHN</t>
  </si>
  <si>
    <t>1059-9630</t>
  </si>
  <si>
    <t>J VAC SCI TECHNOL A</t>
  </si>
  <si>
    <t>0734-2101</t>
  </si>
  <si>
    <t>KORROZ FIGY</t>
  </si>
  <si>
    <t>0133-2546</t>
  </si>
  <si>
    <t>SURF COAT TECH</t>
  </si>
  <si>
    <t>0257-8972</t>
  </si>
  <si>
    <t>SURF ENG</t>
  </si>
  <si>
    <t>0267-0844</t>
  </si>
  <si>
    <t>THIN SOLID FILMS</t>
  </si>
  <si>
    <t>0040-6090</t>
  </si>
  <si>
    <t>ADV COMPOS LETT</t>
  </si>
  <si>
    <t>0963-6935</t>
  </si>
  <si>
    <t>ADV COMPOS MATER</t>
  </si>
  <si>
    <t>0924-3046</t>
  </si>
  <si>
    <t>APPL COMPOS MATER</t>
  </si>
  <si>
    <t>0929-189X</t>
  </si>
  <si>
    <t>COMPOS INTERFACE</t>
  </si>
  <si>
    <t>0927-6440</t>
  </si>
  <si>
    <t>COMPOS SCI TECHNOL</t>
  </si>
  <si>
    <t>0266-3538</t>
  </si>
  <si>
    <t>COMPOS STRUCT</t>
  </si>
  <si>
    <t>0263-8223</t>
  </si>
  <si>
    <t>J COMPOS MATER</t>
  </si>
  <si>
    <t>0021-9983</t>
  </si>
  <si>
    <t>J REINF PLAST COMP</t>
  </si>
  <si>
    <t>0731-6844</t>
  </si>
  <si>
    <t>J THERMOPLAST COMPOS</t>
  </si>
  <si>
    <t>0892-7057</t>
  </si>
  <si>
    <t>MECH COMPOS MATER</t>
  </si>
  <si>
    <t>0191-5665</t>
  </si>
  <si>
    <t>PLAST RUBBER COMPOS</t>
  </si>
  <si>
    <t>1465-8011</t>
  </si>
  <si>
    <t>POLYM COMPOSITE</t>
  </si>
  <si>
    <t>0272-8397</t>
  </si>
  <si>
    <t>PROG RUBBER PLAST RE</t>
  </si>
  <si>
    <t>1477-7606</t>
  </si>
  <si>
    <t>SCI ENG COMPOS MATER</t>
  </si>
  <si>
    <t>0334-181X</t>
  </si>
  <si>
    <t>ACS APPL MATER INTER</t>
  </si>
  <si>
    <t>1944-8244</t>
  </si>
  <si>
    <t>ACTA MATER</t>
  </si>
  <si>
    <t>1359-6454</t>
  </si>
  <si>
    <t>ACTA MECH SOLIDA SIN</t>
  </si>
  <si>
    <t>0894-9166</t>
  </si>
  <si>
    <t>ADV ENG MATER</t>
  </si>
  <si>
    <t>1438-1656</t>
  </si>
  <si>
    <t>ADV MATER PROCESS</t>
  </si>
  <si>
    <t>0882-7958</t>
  </si>
  <si>
    <t>ADV MATER SCI ENG</t>
  </si>
  <si>
    <t>1687-6822</t>
  </si>
  <si>
    <t>AIP ADV</t>
  </si>
  <si>
    <t>2158-3226</t>
  </si>
  <si>
    <t>ANNU REV MATER RES</t>
  </si>
  <si>
    <t>1531-7331</t>
  </si>
  <si>
    <t>APPL PHYS A-MATER</t>
  </si>
  <si>
    <t>0947-8396</t>
  </si>
  <si>
    <t>B MATER SCI</t>
  </si>
  <si>
    <t>0250-4707</t>
  </si>
  <si>
    <t>BEILSTEIN J NANOTECH</t>
  </si>
  <si>
    <t>2190-4286</t>
  </si>
  <si>
    <t>CHALCOGENIDE LETT</t>
  </si>
  <si>
    <t>1584-8663</t>
  </si>
  <si>
    <t>COMP MATER SCI</t>
  </si>
  <si>
    <t>0927-0256</t>
  </si>
  <si>
    <t>CORROS ENG SCI TECHN</t>
  </si>
  <si>
    <t>1478-422X</t>
  </si>
  <si>
    <t>CORROS SCI</t>
  </si>
  <si>
    <t>0010-938X</t>
  </si>
  <si>
    <t>CORROSION</t>
  </si>
  <si>
    <t>0010-9312</t>
  </si>
  <si>
    <t>CRIT REV SOLID STATE</t>
  </si>
  <si>
    <t>1040-8436</t>
  </si>
  <si>
    <t>CURR APPL PHYS</t>
  </si>
  <si>
    <t>1567-1739</t>
  </si>
  <si>
    <t>CURR OPIN SOLID ST M</t>
  </si>
  <si>
    <t>1359-0286</t>
  </si>
  <si>
    <t>DIAM RELAT MATER</t>
  </si>
  <si>
    <t>0925-9635</t>
  </si>
  <si>
    <t>DIG J NANOMATER BIOS</t>
  </si>
  <si>
    <t>1842-3582</t>
  </si>
  <si>
    <t>ELECTRON MATER LETT</t>
  </si>
  <si>
    <t>1738-8090</t>
  </si>
  <si>
    <t>FERROELECTRICS</t>
  </si>
  <si>
    <t>0015-0193</t>
  </si>
  <si>
    <t>FIRE MATER</t>
  </si>
  <si>
    <t>0308-0501</t>
  </si>
  <si>
    <t>FUNCT MATER LETT</t>
  </si>
  <si>
    <t>1793-6047</t>
  </si>
  <si>
    <t>GRANUL MATTER</t>
  </si>
  <si>
    <t>1434-5021</t>
  </si>
  <si>
    <t>HIGH TEMP MAT PR-ISR</t>
  </si>
  <si>
    <t>0334-6455</t>
  </si>
  <si>
    <t>HIGH TEMP MATER P-US</t>
  </si>
  <si>
    <t>1093-3611</t>
  </si>
  <si>
    <t>INORG MATER+</t>
  </si>
  <si>
    <t>0020-1685</t>
  </si>
  <si>
    <t>INT J DAMAGE MECH</t>
  </si>
  <si>
    <t>1056-7895</t>
  </si>
  <si>
    <t>INT J FRACTURE</t>
  </si>
  <si>
    <t>0376-9429</t>
  </si>
  <si>
    <t>INT J MATER PROD TEC</t>
  </si>
  <si>
    <t>0268-1900</t>
  </si>
  <si>
    <t>INT J MIN MET MATER</t>
  </si>
  <si>
    <t>1674-4799</t>
  </si>
  <si>
    <t>INT J NANOTECHNOL</t>
  </si>
  <si>
    <t>1475-7435</t>
  </si>
  <si>
    <t>INT J REFRACT MET H</t>
  </si>
  <si>
    <t>0263-4368</t>
  </si>
  <si>
    <t>INT MATER REV</t>
  </si>
  <si>
    <t>0950-6608</t>
  </si>
  <si>
    <t>J ELASTOM PLAST</t>
  </si>
  <si>
    <t>0095-2443</t>
  </si>
  <si>
    <t>J INTEL MAT SYST STR</t>
  </si>
  <si>
    <t>1045-389X</t>
  </si>
  <si>
    <t>J LASER APPL</t>
  </si>
  <si>
    <t>1042-346X</t>
  </si>
  <si>
    <t>J LASER MICRO NANOEN</t>
  </si>
  <si>
    <t>1880-0688</t>
  </si>
  <si>
    <t>J MAGN</t>
  </si>
  <si>
    <t>1226-1750</t>
  </si>
  <si>
    <t>J MAGN MAGN MATER</t>
  </si>
  <si>
    <t>0304-8853</t>
  </si>
  <si>
    <t>J MATER ENG PERFORM</t>
  </si>
  <si>
    <t>1059-9495</t>
  </si>
  <si>
    <t>J MATER RES</t>
  </si>
  <si>
    <t>0884-2914</t>
  </si>
  <si>
    <t>J MATER SCI</t>
  </si>
  <si>
    <t>0022-2461</t>
  </si>
  <si>
    <t>J MATER SCI TECHNOL</t>
  </si>
  <si>
    <t>1005-0302</t>
  </si>
  <si>
    <t>J MECH MATER STRUCT</t>
  </si>
  <si>
    <t>1559-3959</t>
  </si>
  <si>
    <t>J MECH PHYS SOLIDS</t>
  </si>
  <si>
    <t>0022-5096</t>
  </si>
  <si>
    <t>J NANO RES-SW</t>
  </si>
  <si>
    <t>1662-5250</t>
  </si>
  <si>
    <t>J NANOMATER</t>
  </si>
  <si>
    <t>1687-4110</t>
  </si>
  <si>
    <t>J NUCL MATER</t>
  </si>
  <si>
    <t>0022-3115</t>
  </si>
  <si>
    <t>J OPTOELECTRON ADV M</t>
  </si>
  <si>
    <t>1454-4164</t>
  </si>
  <si>
    <t>J PHOTON ENERGY</t>
  </si>
  <si>
    <t>1947-7988</t>
  </si>
  <si>
    <t>J SUPERHARD MATER+</t>
  </si>
  <si>
    <t>1063-4576</t>
  </si>
  <si>
    <t>J WUHAN UNIV TECHNOL</t>
  </si>
  <si>
    <t>1000-2413</t>
  </si>
  <si>
    <t>JOM-US</t>
  </si>
  <si>
    <t>1047-4838</t>
  </si>
  <si>
    <t>KOREAN J MET MATER</t>
  </si>
  <si>
    <t>1738-8228</t>
  </si>
  <si>
    <t>KOVOVE MATER</t>
  </si>
  <si>
    <t>0023-432X</t>
  </si>
  <si>
    <t>LASER ENG</t>
  </si>
  <si>
    <t>0898-1507</t>
  </si>
  <si>
    <t>MACROMOL MATER ENG</t>
  </si>
  <si>
    <t>1438-7492</t>
  </si>
  <si>
    <t>MAT SCI ENG A-STRUCT</t>
  </si>
  <si>
    <t>0921-5093</t>
  </si>
  <si>
    <t>MAT SCI ENG R</t>
  </si>
  <si>
    <t>0927-796X</t>
  </si>
  <si>
    <t>MATER CHEM PHYS</t>
  </si>
  <si>
    <t>0254-0584</t>
  </si>
  <si>
    <t>MATER CORROS</t>
  </si>
  <si>
    <t>0947-5117</t>
  </si>
  <si>
    <t>MATER DESIGN</t>
  </si>
  <si>
    <t>0261-3069</t>
  </si>
  <si>
    <t>MATER EXPRESS</t>
  </si>
  <si>
    <t>2158-5849</t>
  </si>
  <si>
    <t>MATER HIGH TEMP</t>
  </si>
  <si>
    <t>0960-3409</t>
  </si>
  <si>
    <t>MATER LETT</t>
  </si>
  <si>
    <t>0167-577X</t>
  </si>
  <si>
    <t>MATER PLAST</t>
  </si>
  <si>
    <t>0025-5289</t>
  </si>
  <si>
    <t>MATER RES BULL</t>
  </si>
  <si>
    <t>0025-5408</t>
  </si>
  <si>
    <t>MATER RES INNOV</t>
  </si>
  <si>
    <t>1432-8917</t>
  </si>
  <si>
    <t>MATER RES-IBERO-AM J</t>
  </si>
  <si>
    <t>1516-1439</t>
  </si>
  <si>
    <t>MATER SCI ENG B-ADV</t>
  </si>
  <si>
    <t>0921-5107</t>
  </si>
  <si>
    <t>MATER SCI TECH-LOND</t>
  </si>
  <si>
    <t>0267-0836</t>
  </si>
  <si>
    <t>MATER SCI+</t>
  </si>
  <si>
    <t>1068-820X</t>
  </si>
  <si>
    <t>MATER SCI-MEDZG</t>
  </si>
  <si>
    <t>1392-1320</t>
  </si>
  <si>
    <t>MATER SCI-POLAND</t>
  </si>
  <si>
    <t>2083-1331</t>
  </si>
  <si>
    <t>MATER TECHNOL</t>
  </si>
  <si>
    <t>1066-7857</t>
  </si>
  <si>
    <t>MATER TEHNOL</t>
  </si>
  <si>
    <t>1580-2949</t>
  </si>
  <si>
    <t>MATER TODAY</t>
  </si>
  <si>
    <t>1369-7021</t>
  </si>
  <si>
    <t>MATER TRANS</t>
  </si>
  <si>
    <t>1345-9678</t>
  </si>
  <si>
    <t>MATERIA-BRAZIL</t>
  </si>
  <si>
    <t>1517-7076</t>
  </si>
  <si>
    <t>MATERIALS</t>
  </si>
  <si>
    <t>1996-1944</t>
  </si>
  <si>
    <t>MATERIALWISS WERKST</t>
  </si>
  <si>
    <t>0933-5137</t>
  </si>
  <si>
    <t>MATH MECH SOLIDS</t>
  </si>
  <si>
    <t>1081-2865</t>
  </si>
  <si>
    <t>MECH MATER</t>
  </si>
  <si>
    <t>0167-6636</t>
  </si>
  <si>
    <t>MET MATER INT</t>
  </si>
  <si>
    <t>1598-9623</t>
  </si>
  <si>
    <t>METALL MATER TRANS A</t>
  </si>
  <si>
    <t>1073-5623</t>
  </si>
  <si>
    <t>METALL MATER TRANS B</t>
  </si>
  <si>
    <t>1073-5615</t>
  </si>
  <si>
    <t>METALLOFIZ NOV TEKH+</t>
  </si>
  <si>
    <t>1024-1809</t>
  </si>
  <si>
    <t>MICRO NANO LETT</t>
  </si>
  <si>
    <t>1750-0443</t>
  </si>
  <si>
    <t>MICROSC MICROANAL</t>
  </si>
  <si>
    <t>1431-9276</t>
  </si>
  <si>
    <t>MODEL SIMUL MATER SC</t>
  </si>
  <si>
    <t>0965-0393</t>
  </si>
  <si>
    <t>MRS BULL</t>
  </si>
  <si>
    <t>0883-7694</t>
  </si>
  <si>
    <t>MRS COMMUN</t>
  </si>
  <si>
    <t>2159-6859</t>
  </si>
  <si>
    <t>NANO</t>
  </si>
  <si>
    <t>1793-2920</t>
  </si>
  <si>
    <t>NANO-MICRO LETT</t>
  </si>
  <si>
    <t>2150-5551</t>
  </si>
  <si>
    <t>NANOSCALE RES LETT</t>
  </si>
  <si>
    <t>1931-7573</t>
  </si>
  <si>
    <t>NANOSCI NANOTECH LET</t>
  </si>
  <si>
    <t>1941-4900</t>
  </si>
  <si>
    <t>NANOTECHNOLOGY</t>
  </si>
  <si>
    <t>0957-4484</t>
  </si>
  <si>
    <t>NAT NANOTECHNOL</t>
  </si>
  <si>
    <t>1748-3387</t>
  </si>
  <si>
    <t>NEW CARBON MATER</t>
  </si>
  <si>
    <t>1007-8827</t>
  </si>
  <si>
    <t>NPG ASIA MATER</t>
  </si>
  <si>
    <t>1884-4049</t>
  </si>
  <si>
    <t>OPT MATER</t>
  </si>
  <si>
    <t>0925-3467</t>
  </si>
  <si>
    <t>OPT MATER EXPRESS</t>
  </si>
  <si>
    <t>2159-3930</t>
  </si>
  <si>
    <t>OPTOELECTRON ADV MAT</t>
  </si>
  <si>
    <t>1842-6573</t>
  </si>
  <si>
    <t>ORG ELECTRON</t>
  </si>
  <si>
    <t>1566-1199</t>
  </si>
  <si>
    <t>P I MECH ENG L-J MAT</t>
  </si>
  <si>
    <t>1464-4207</t>
  </si>
  <si>
    <t>PHILOS MAG</t>
  </si>
  <si>
    <t>1478-6435</t>
  </si>
  <si>
    <t>PHOTONIC NANOSTRUCT</t>
  </si>
  <si>
    <t>1569-4410</t>
  </si>
  <si>
    <t>PHYS CHEM MINER</t>
  </si>
  <si>
    <t>0342-1791</t>
  </si>
  <si>
    <t>PHYS STATUS SOLIDI A</t>
  </si>
  <si>
    <t>1862-6300</t>
  </si>
  <si>
    <t>PHYS STATUS SOLIDI-R</t>
  </si>
  <si>
    <t>1862-6254</t>
  </si>
  <si>
    <t>PROG MATER SCI</t>
  </si>
  <si>
    <t>0079-6425</t>
  </si>
  <si>
    <t>PROG NAT SCI-MATER</t>
  </si>
  <si>
    <t>1002-0071</t>
  </si>
  <si>
    <t>RARE METAL MAT ENG</t>
  </si>
  <si>
    <t>1002-185X</t>
  </si>
  <si>
    <t>RARE METALS</t>
  </si>
  <si>
    <t>1001-0521</t>
  </si>
  <si>
    <t>RECENT PAT NANOTECH</t>
  </si>
  <si>
    <t>1872-2105</t>
  </si>
  <si>
    <t>REV ADV MATER SCI</t>
  </si>
  <si>
    <t>1606-5131</t>
  </si>
  <si>
    <t>SCI ADV MATER</t>
  </si>
  <si>
    <t>1947-2935</t>
  </si>
  <si>
    <t>SCI TECHNOL ADV MAT</t>
  </si>
  <si>
    <t>1468-6996</t>
  </si>
  <si>
    <t>SCI TECHNOL WELD JOI</t>
  </si>
  <si>
    <t>1362-1718</t>
  </si>
  <si>
    <t>SCRIPTA MATER</t>
  </si>
  <si>
    <t>1359-6462</t>
  </si>
  <si>
    <t>SOFT MATER</t>
  </si>
  <si>
    <t>1539-445X</t>
  </si>
  <si>
    <t>SYNTHETIC MET</t>
  </si>
  <si>
    <t>0379-6779</t>
  </si>
  <si>
    <t>VACUUM</t>
  </si>
  <si>
    <t>0042-207X</t>
  </si>
  <si>
    <t>APPITA J</t>
  </si>
  <si>
    <t>1038-6807</t>
  </si>
  <si>
    <t>BIORESOURCES</t>
  </si>
  <si>
    <t>1930-2126</t>
  </si>
  <si>
    <t>CELL CHEM TECHNOL</t>
  </si>
  <si>
    <t>0576-9787</t>
  </si>
  <si>
    <t>CELLULOSE</t>
  </si>
  <si>
    <t>0969-0239</t>
  </si>
  <si>
    <t>DREWNO</t>
  </si>
  <si>
    <t>1644-3985</t>
  </si>
  <si>
    <t>DRVNA IND</t>
  </si>
  <si>
    <t>0012-6772</t>
  </si>
  <si>
    <t>J PULP PAP SCI</t>
  </si>
  <si>
    <t>0826-6220</t>
  </si>
  <si>
    <t>J WOOD CHEM TECHNOL</t>
  </si>
  <si>
    <t>0277-3813</t>
  </si>
  <si>
    <t>J-FOR</t>
  </si>
  <si>
    <t>1927-6311</t>
  </si>
  <si>
    <t>MADERAS-CIENC TECNOL</t>
  </si>
  <si>
    <t>0718-221X</t>
  </si>
  <si>
    <t>MOKUZAI GAKKAISHI</t>
  </si>
  <si>
    <t>0021-4795</t>
  </si>
  <si>
    <t>NORD PULP PAP RES J</t>
  </si>
  <si>
    <t>0283-2631</t>
  </si>
  <si>
    <t>PULP PAP-CANADA</t>
  </si>
  <si>
    <t>0316-4004</t>
  </si>
  <si>
    <t>TAPPI J</t>
  </si>
  <si>
    <t>0734-1415</t>
  </si>
  <si>
    <t>WOCHENBL PAPIERFABR</t>
  </si>
  <si>
    <t>0043-7131</t>
  </si>
  <si>
    <t>WOOD RES-SLOVAKIA</t>
  </si>
  <si>
    <t>1336-4561</t>
  </si>
  <si>
    <t>AUTEX RES J</t>
  </si>
  <si>
    <t>1470-9589</t>
  </si>
  <si>
    <t>FIBER POLYM</t>
  </si>
  <si>
    <t>1229-9197</t>
  </si>
  <si>
    <t>FIBRES TEXT EAST EUR</t>
  </si>
  <si>
    <t>1230-3666</t>
  </si>
  <si>
    <t>IND TEXTILA</t>
  </si>
  <si>
    <t>1222-5347</t>
  </si>
  <si>
    <t>INDIAN J FIBRE TEXT</t>
  </si>
  <si>
    <t>0971-0426</t>
  </si>
  <si>
    <t>INT J CLOTH SCI TECH</t>
  </si>
  <si>
    <t>0955-6222</t>
  </si>
  <si>
    <t>J ENG FIBER FABR</t>
  </si>
  <si>
    <t>1558-9250</t>
  </si>
  <si>
    <t>J IND TEXT</t>
  </si>
  <si>
    <t>1528-0837</t>
  </si>
  <si>
    <t>J NAT FIBERS</t>
  </si>
  <si>
    <t>1544-0478</t>
  </si>
  <si>
    <t>J SOC LEATH TECH CH</t>
  </si>
  <si>
    <t>0144-0322</t>
  </si>
  <si>
    <t>J TEXT I</t>
  </si>
  <si>
    <t>0040-5000</t>
  </si>
  <si>
    <t>SEN-I GAKKAISHI</t>
  </si>
  <si>
    <t>0037-9875</t>
  </si>
  <si>
    <t>TEKST KONFEKSIYON</t>
  </si>
  <si>
    <t>1300-3356</t>
  </si>
  <si>
    <t>TEXT RES J</t>
  </si>
  <si>
    <t>0040-5175</t>
  </si>
  <si>
    <t>ACTA BIOTHEOR</t>
  </si>
  <si>
    <t>0001-5342</t>
  </si>
  <si>
    <t>BIOMETRICAL J</t>
  </si>
  <si>
    <t>0323-3847</t>
  </si>
  <si>
    <t>BIOSTATISTICS</t>
  </si>
  <si>
    <t>1465-4644</t>
  </si>
  <si>
    <t>BMC SYST BIOL</t>
  </si>
  <si>
    <t>1752-0509</t>
  </si>
  <si>
    <t>COMPUT MATH METHOD M</t>
  </si>
  <si>
    <t>1748-670X</t>
  </si>
  <si>
    <t>DATABASE-OXFORD</t>
  </si>
  <si>
    <t>1758-0463</t>
  </si>
  <si>
    <t>FRONT COMPUT NEUROSC</t>
  </si>
  <si>
    <t>1662-5188</t>
  </si>
  <si>
    <t>INT J BIOMATH</t>
  </si>
  <si>
    <t>1793-5245</t>
  </si>
  <si>
    <t>INT J BIOSTAT</t>
  </si>
  <si>
    <t>2194-573X</t>
  </si>
  <si>
    <t>EXPERT OPIN DRUG DEL</t>
  </si>
  <si>
    <t>1742-5247</t>
  </si>
  <si>
    <t>EXPERT OPIN DRUG DIS</t>
  </si>
  <si>
    <t>1746-0441</t>
  </si>
  <si>
    <t>EXPERT OPIN DRUG SAF</t>
  </si>
  <si>
    <t>1474-0338</t>
  </si>
  <si>
    <t>EXPERT OPIN EMERG DR</t>
  </si>
  <si>
    <t>1472-8214</t>
  </si>
  <si>
    <t>EXPERT OPIN INV DRUG</t>
  </si>
  <si>
    <t>1354-3784</t>
  </si>
  <si>
    <t>EXPERT OPIN PHARMACO</t>
  </si>
  <si>
    <t>1465-6566</t>
  </si>
  <si>
    <t>EXPERT OPIN THER TAR</t>
  </si>
  <si>
    <t>1472-8222</t>
  </si>
  <si>
    <t>EXPERT REV ANTI-INFE</t>
  </si>
  <si>
    <t>1478-7210</t>
  </si>
  <si>
    <t>FARMACIA</t>
  </si>
  <si>
    <t>0014-8237</t>
  </si>
  <si>
    <t>FORMULARY</t>
  </si>
  <si>
    <t>1082-801X</t>
  </si>
  <si>
    <t>FUND CLIN PHARMACOL</t>
  </si>
  <si>
    <t>0767-3981</t>
  </si>
  <si>
    <t>IDRUGS</t>
  </si>
  <si>
    <t>1369-7056</t>
  </si>
  <si>
    <t>INDIAN J PHARM SCI</t>
  </si>
  <si>
    <t>0250-474X</t>
  </si>
  <si>
    <t>INDIAN J PHARMACOL</t>
  </si>
  <si>
    <t>0253-7613</t>
  </si>
  <si>
    <t>INT CLIN PSYCHOPHARM</t>
  </si>
  <si>
    <t>0268-1315</t>
  </si>
  <si>
    <t>INT J CLIN PHARM TH</t>
  </si>
  <si>
    <t>0946-1965</t>
  </si>
  <si>
    <t>INT J CLIN PHARM-NET</t>
  </si>
  <si>
    <t>2210-7703</t>
  </si>
  <si>
    <t>INT J PHARMACEUT</t>
  </si>
  <si>
    <t>0378-5173</t>
  </si>
  <si>
    <t>INT J PHARMACOL</t>
  </si>
  <si>
    <t>1811-7775</t>
  </si>
  <si>
    <t>INT J TOXICOL</t>
  </si>
  <si>
    <t>1091-5818</t>
  </si>
  <si>
    <t>IRAN J PHARM RES</t>
  </si>
  <si>
    <t>1735-0328</t>
  </si>
  <si>
    <t>J AM PHARM ASSOC</t>
  </si>
  <si>
    <t>1544-3191</t>
  </si>
  <si>
    <t>J ANTI-INFECT</t>
  </si>
  <si>
    <t>2210-6545</t>
  </si>
  <si>
    <t>J APPL BIOMED</t>
  </si>
  <si>
    <t>1214-021X</t>
  </si>
  <si>
    <t>J BIOPHARM STAT</t>
  </si>
  <si>
    <t>1054-3406</t>
  </si>
  <si>
    <t>J CLIN LIPIDOL</t>
  </si>
  <si>
    <t>1933-2874</t>
  </si>
  <si>
    <t>J CLIN PHARM THER</t>
  </si>
  <si>
    <t>0269-4727</t>
  </si>
  <si>
    <t>J CLIN PHARMACOL</t>
  </si>
  <si>
    <t>0091-2700</t>
  </si>
  <si>
    <t>J CLIN PSYCHOPHARM</t>
  </si>
  <si>
    <t>0271-0749</t>
  </si>
  <si>
    <t>J DRUG DELIV SCI TEC</t>
  </si>
  <si>
    <t>1773-2247</t>
  </si>
  <si>
    <t>J DRUG TARGET</t>
  </si>
  <si>
    <t>1061-186X</t>
  </si>
  <si>
    <t>J ETHNOBIOL ETHNOMED</t>
  </si>
  <si>
    <t>1746-4269</t>
  </si>
  <si>
    <t>J PHARM INNOV</t>
  </si>
  <si>
    <t>1872-5120</t>
  </si>
  <si>
    <t>J PHARM PHARM SCI</t>
  </si>
  <si>
    <t>1482-1826</t>
  </si>
  <si>
    <t>J PHARM PHARMACOL</t>
  </si>
  <si>
    <t>0022-3573</t>
  </si>
  <si>
    <t>J PHARMACOKINET PHAR</t>
  </si>
  <si>
    <t>1567-567X</t>
  </si>
  <si>
    <t>J PHARMACOL EXP THER</t>
  </si>
  <si>
    <t>0022-3565</t>
  </si>
  <si>
    <t>J PHARMACOL SCI</t>
  </si>
  <si>
    <t>1347-8613</t>
  </si>
  <si>
    <t>J PHARMACOL TOX MET</t>
  </si>
  <si>
    <t>1056-8719</t>
  </si>
  <si>
    <t>J VET PHARMACOL THER</t>
  </si>
  <si>
    <t>0140-7783</t>
  </si>
  <si>
    <t>KOREAN J PHYSIOL PHA</t>
  </si>
  <si>
    <t>1226-4512</t>
  </si>
  <si>
    <t>LAT AM J PHARM</t>
  </si>
  <si>
    <t>0326-2383</t>
  </si>
  <si>
    <t>MED LETT DRUGS THER</t>
  </si>
  <si>
    <t>0025-732X</t>
  </si>
  <si>
    <t>METHOD FIND EXP CLIN</t>
  </si>
  <si>
    <t>0379-0355</t>
  </si>
  <si>
    <t>MOL PHARMACEUT</t>
  </si>
  <si>
    <t>1543-8384</t>
  </si>
  <si>
    <t>MOL PHARMACOL</t>
  </si>
  <si>
    <t>0026-895X</t>
  </si>
  <si>
    <t>N-S ARCH PHARMACOL</t>
  </si>
  <si>
    <t>0028-1298</t>
  </si>
  <si>
    <t>PAK J PHARM SCI</t>
  </si>
  <si>
    <t>1011-601X</t>
  </si>
  <si>
    <t>PERS MED</t>
  </si>
  <si>
    <t>1741-0541</t>
  </si>
  <si>
    <t>PHARM DEV TECHNOL</t>
  </si>
  <si>
    <t>1083-7450</t>
  </si>
  <si>
    <t>PHARM IND</t>
  </si>
  <si>
    <t>0031-711X</t>
  </si>
  <si>
    <t>PHARM STAT</t>
  </si>
  <si>
    <t>1539-1604</t>
  </si>
  <si>
    <t>PHARMACOEPIDEM DR S</t>
  </si>
  <si>
    <t>1053-8569</t>
  </si>
  <si>
    <t>PHARMACOGENOMICS</t>
  </si>
  <si>
    <t>1462-2416</t>
  </si>
  <si>
    <t>PHARMACOL REP</t>
  </si>
  <si>
    <t>1734-1140</t>
  </si>
  <si>
    <t>PHARMACOL RES</t>
  </si>
  <si>
    <t>1043-6618</t>
  </si>
  <si>
    <t>PHARMACOL REV</t>
  </si>
  <si>
    <t>0031-6997</t>
  </si>
  <si>
    <t>PHARMACOL THERAPEUT</t>
  </si>
  <si>
    <t>0163-7258</t>
  </si>
  <si>
    <t>PHARMACOLOGY</t>
  </si>
  <si>
    <t>0031-7012</t>
  </si>
  <si>
    <t>PHARMACOPSYCHIATRY</t>
  </si>
  <si>
    <t>0176-3679</t>
  </si>
  <si>
    <t>PHARMACOTHERAPY</t>
  </si>
  <si>
    <t>0277-0008</t>
  </si>
  <si>
    <t>PULM PHARMACOL THER</t>
  </si>
  <si>
    <t>1094-5539</t>
  </si>
  <si>
    <t>SAUDI PHARM J</t>
  </si>
  <si>
    <t>1319-0164</t>
  </si>
  <si>
    <t>THERAPIE</t>
  </si>
  <si>
    <t>0040-5957</t>
  </si>
  <si>
    <t>TOXICOL APPL PHARM</t>
  </si>
  <si>
    <t>0041-008X</t>
  </si>
  <si>
    <t>TOXICOLOGY</t>
  </si>
  <si>
    <t>0300-483X</t>
  </si>
  <si>
    <t>TOXICON</t>
  </si>
  <si>
    <t>0041-0101</t>
  </si>
  <si>
    <t>TRENDS PHARMACOL SCI</t>
  </si>
  <si>
    <t>0165-6147</t>
  </si>
  <si>
    <t>TROP J PHARM RES</t>
  </si>
  <si>
    <t>1596-5996</t>
  </si>
  <si>
    <t>VASC PHARMACOL</t>
  </si>
  <si>
    <t>1537-1891</t>
  </si>
  <si>
    <t>VITAE-COLUMBIA</t>
  </si>
  <si>
    <t>0121-4004</t>
  </si>
  <si>
    <t>XENOBIOTICA</t>
  </si>
  <si>
    <t>0049-8254</t>
  </si>
  <si>
    <t>YAKUGAKU ZASSHI</t>
  </si>
  <si>
    <t>0031-6903</t>
  </si>
  <si>
    <t>ADV IMAG ELECT PHYS</t>
  </si>
  <si>
    <t>1076-5670</t>
  </si>
  <si>
    <t>APPL PHYS EXPRESS</t>
  </si>
  <si>
    <t>1882-0778</t>
  </si>
  <si>
    <t>APPL PHYS LETT</t>
  </si>
  <si>
    <t>0003-6951</t>
  </si>
  <si>
    <t>CRYOGENICS</t>
  </si>
  <si>
    <t>0011-2275</t>
  </si>
  <si>
    <t>EUR PHYS J-APPL PHYS</t>
  </si>
  <si>
    <t>1286-0042</t>
  </si>
  <si>
    <t>HIGH TEMP+</t>
  </si>
  <si>
    <t>0018-151X</t>
  </si>
  <si>
    <t>INT J MOD PHYS B</t>
  </si>
  <si>
    <t>0217-9792</t>
  </si>
  <si>
    <t>J APPL PHYS</t>
  </si>
  <si>
    <t>0021-8979</t>
  </si>
  <si>
    <t>J LOW TEMP PHYS</t>
  </si>
  <si>
    <t>0022-2291</t>
  </si>
  <si>
    <t>J PHYS D APPL PHYS</t>
  </si>
  <si>
    <t>0022-3727</t>
  </si>
  <si>
    <t>J SUPERCOND NOV MAGN</t>
  </si>
  <si>
    <t>1557-1939</t>
  </si>
  <si>
    <t>JPN J APPL PHYS</t>
  </si>
  <si>
    <t>0021-4922</t>
  </si>
  <si>
    <t>LASER PART BEAMS</t>
  </si>
  <si>
    <t>0263-0346</t>
  </si>
  <si>
    <t>LOW TEMP PHYS+</t>
  </si>
  <si>
    <t>1063-777X</t>
  </si>
  <si>
    <t>MOD PHYS LETT B</t>
  </si>
  <si>
    <t>0217-9849</t>
  </si>
  <si>
    <t>PHYSICA C</t>
  </si>
  <si>
    <t>0921-4534</t>
  </si>
  <si>
    <t>PLASMA PROCESS POLYM</t>
  </si>
  <si>
    <t>1612-8850</t>
  </si>
  <si>
    <t>SUPERCOND SCI TECH</t>
  </si>
  <si>
    <t>0953-2048</t>
  </si>
  <si>
    <t>TECH PHYS LETT+</t>
  </si>
  <si>
    <t>1063-7850</t>
  </si>
  <si>
    <t>TECH PHYS+</t>
  </si>
  <si>
    <t>1063-7842</t>
  </si>
  <si>
    <t>TOP APPL PHYS</t>
  </si>
  <si>
    <t>0303-4216</t>
  </si>
  <si>
    <t>ADV CHEM PHYS</t>
  </si>
  <si>
    <t>0065-2385</t>
  </si>
  <si>
    <t>APPL MAGN RESON</t>
  </si>
  <si>
    <t>0937-9347</t>
  </si>
  <si>
    <t>ATOM DATA NUCL DATA</t>
  </si>
  <si>
    <t>0092-640X</t>
  </si>
  <si>
    <t>CHINESE J CHEM PHYS</t>
  </si>
  <si>
    <t>1674-0068</t>
  </si>
  <si>
    <t>EUR J MASS SPECTROM</t>
  </si>
  <si>
    <t>1469-0667</t>
  </si>
  <si>
    <t>INT J MASS SPECTROM</t>
  </si>
  <si>
    <t>1387-3806</t>
  </si>
  <si>
    <t>J CHEM PHYS</t>
  </si>
  <si>
    <t>0021-9606</t>
  </si>
  <si>
    <t>J MOL SPECTROSC</t>
  </si>
  <si>
    <t>0022-2852</t>
  </si>
  <si>
    <t>MOL PHYS</t>
  </si>
  <si>
    <t>0026-8976</t>
  </si>
  <si>
    <t>RUSS J PHYS CHEM B+</t>
  </si>
  <si>
    <t>1990-7931</t>
  </si>
  <si>
    <t>ADV COND MATTER PHYS</t>
  </si>
  <si>
    <t>1687-8108</t>
  </si>
  <si>
    <t>ADV PHYS</t>
  </si>
  <si>
    <t>0001-8732</t>
  </si>
  <si>
    <t>ANNU REV CONDEN MA P</t>
  </si>
  <si>
    <t>1947-5454</t>
  </si>
  <si>
    <t>CONDENS MATTER PHYS</t>
  </si>
  <si>
    <t>1607-324X</t>
  </si>
  <si>
    <t>EUR PHYS J B</t>
  </si>
  <si>
    <t>1434-6028</t>
  </si>
  <si>
    <t>FERROELECTRICS LETT</t>
  </si>
  <si>
    <t>0731-5171</t>
  </si>
  <si>
    <t>J PHYS-CONDENS MAT</t>
  </si>
  <si>
    <t>0953-8984</t>
  </si>
  <si>
    <t>PHIL MAG LETT</t>
  </si>
  <si>
    <t>0950-0839</t>
  </si>
  <si>
    <t>PHYS REV B</t>
  </si>
  <si>
    <t>1098-0121</t>
  </si>
  <si>
    <t>PHYS SOLID STATE+</t>
  </si>
  <si>
    <t>1063-7834</t>
  </si>
  <si>
    <t>PHYS STATUS SOLIDI B</t>
  </si>
  <si>
    <t>0370-1972</t>
  </si>
  <si>
    <t>PHYSICA B</t>
  </si>
  <si>
    <t>0921-4526</t>
  </si>
  <si>
    <t>SEMICONDUCTORS+</t>
  </si>
  <si>
    <t>1063-7826</t>
  </si>
  <si>
    <t>SOLID STATE COMMUN</t>
  </si>
  <si>
    <t>0038-1098</t>
  </si>
  <si>
    <t>SOLID STATE PHYS</t>
  </si>
  <si>
    <t>0081-1947</t>
  </si>
  <si>
    <t>SUPERLATTICE MICROST</t>
  </si>
  <si>
    <t>0749-6036</t>
  </si>
  <si>
    <t>CONTRIB PLASM PHYS</t>
  </si>
  <si>
    <t>0863-1042</t>
  </si>
  <si>
    <t>HIGH ENERG DENS PHYS</t>
  </si>
  <si>
    <t>1574-1818</t>
  </si>
  <si>
    <t>IEEE T PLASMA SCI</t>
  </si>
  <si>
    <t>0093-3813</t>
  </si>
  <si>
    <t>J PLASMA PHYS</t>
  </si>
  <si>
    <t>0022-3778</t>
  </si>
  <si>
    <t>NUCL FUSION</t>
  </si>
  <si>
    <t>0029-5515</t>
  </si>
  <si>
    <t>PHYS PLASMAS</t>
  </si>
  <si>
    <t>1070-664X</t>
  </si>
  <si>
    <t>PHYS REV E</t>
  </si>
  <si>
    <t>1539-3755</t>
  </si>
  <si>
    <t>PLASMA PHYS CONTR F</t>
  </si>
  <si>
    <t>0741-3335</t>
  </si>
  <si>
    <t>PLASMA PHYS REP+</t>
  </si>
  <si>
    <t>1063-780X</t>
  </si>
  <si>
    <t>PLASMA SCI TECHNOL</t>
  </si>
  <si>
    <t>1009-0630</t>
  </si>
  <si>
    <t>PLASMA SOURCES SCI T</t>
  </si>
  <si>
    <t>0963-0252</t>
  </si>
  <si>
    <t>ADV MATH PHYS</t>
  </si>
  <si>
    <t>1687-9120</t>
  </si>
  <si>
    <t>ADV THEOR MATH PHYS</t>
  </si>
  <si>
    <t>1095-0761</t>
  </si>
  <si>
    <t>ANN HENRI POINCARE</t>
  </si>
  <si>
    <t>1424-0637</t>
  </si>
  <si>
    <t>COMMUN COMPUT PHYS</t>
  </si>
  <si>
    <t>1815-2406</t>
  </si>
  <si>
    <t>COMMUN MATH PHYS</t>
  </si>
  <si>
    <t>0010-3616</t>
  </si>
  <si>
    <t>INT J GEOM METHODS M</t>
  </si>
  <si>
    <t>0219-8878</t>
  </si>
  <si>
    <t>J MATH PHYS</t>
  </si>
  <si>
    <t>0022-2488</t>
  </si>
  <si>
    <t>J MATH PHYS ANAL GEO</t>
  </si>
  <si>
    <t>1812-9471</t>
  </si>
  <si>
    <t>J NONLINEAR MATH PHY</t>
  </si>
  <si>
    <t>1402-9251</t>
  </si>
  <si>
    <t>J PHYS A-MATH THEOR</t>
  </si>
  <si>
    <t>1751-8113</t>
  </si>
  <si>
    <t>J STAT PHYS</t>
  </si>
  <si>
    <t>0022-4715</t>
  </si>
  <si>
    <t>LETT MATH PHYS</t>
  </si>
  <si>
    <t>0377-9017</t>
  </si>
  <si>
    <t>MOD PHYS LETT A</t>
  </si>
  <si>
    <t>0217-7323</t>
  </si>
  <si>
    <t>QUANTUM INF PROCESS</t>
  </si>
  <si>
    <t>1570-0755</t>
  </si>
  <si>
    <t>REP MATH PHYS</t>
  </si>
  <si>
    <t>0034-4877</t>
  </si>
  <si>
    <t>REV MATH PHYS</t>
  </si>
  <si>
    <t>0129-055X</t>
  </si>
  <si>
    <t>RUSS J MATH PHYS</t>
  </si>
  <si>
    <t>1061-9208</t>
  </si>
  <si>
    <t>SYMMETRY INTEGR GEOM</t>
  </si>
  <si>
    <t>1815-0659</t>
  </si>
  <si>
    <t>THEOR MATH PHYS+</t>
  </si>
  <si>
    <t>0040-5779</t>
  </si>
  <si>
    <t>ACTA PHYS POL A</t>
  </si>
  <si>
    <t>0587-4246</t>
  </si>
  <si>
    <t>ACTA PHYS POL B</t>
  </si>
  <si>
    <t>0587-4254</t>
  </si>
  <si>
    <t>ACTA PHYS SIN-CH ED</t>
  </si>
  <si>
    <t>1000-3290</t>
  </si>
  <si>
    <t>ACTA PHYS SLOVACA</t>
  </si>
  <si>
    <t>0323-0465</t>
  </si>
  <si>
    <t>ANN PHYS-BERLIN</t>
  </si>
  <si>
    <t>0003-3804</t>
  </si>
  <si>
    <t>ANN PHYS-NEW YORK</t>
  </si>
  <si>
    <t>0003-4916</t>
  </si>
  <si>
    <t>B LEBEDEV PHYS INST+</t>
  </si>
  <si>
    <t>1068-3356</t>
  </si>
  <si>
    <t>BRAZ J PHYS</t>
  </si>
  <si>
    <t>0103-9733</t>
  </si>
  <si>
    <t>CAN J PHYS</t>
  </si>
  <si>
    <t>0008-4204</t>
  </si>
  <si>
    <t>CENT EUR J PHYS</t>
  </si>
  <si>
    <t>1895-1082</t>
  </si>
  <si>
    <t>CHINESE J PHYS</t>
  </si>
  <si>
    <t>0577-9073</t>
  </si>
  <si>
    <t>CHINESE PHYS B</t>
  </si>
  <si>
    <t>1674-1056</t>
  </si>
  <si>
    <t>CHINESE PHYS LETT</t>
  </si>
  <si>
    <t>0256-307X</t>
  </si>
  <si>
    <t>COMMUN THEOR PHYS</t>
  </si>
  <si>
    <t>0253-6102</t>
  </si>
  <si>
    <t>CONTEMP PHYS</t>
  </si>
  <si>
    <t>0010-7514</t>
  </si>
  <si>
    <t>ENTROPY-SWITZ</t>
  </si>
  <si>
    <t>1099-4300</t>
  </si>
  <si>
    <t>EPL-EUROPHYS LETT</t>
  </si>
  <si>
    <t>0295-5075</t>
  </si>
  <si>
    <t>EUR PHYS J PLUS</t>
  </si>
  <si>
    <t>2190-5444</t>
  </si>
  <si>
    <t>EUR PHYS J-SPEC TOP</t>
  </si>
  <si>
    <t>1951-6355</t>
  </si>
  <si>
    <t>FEW-BODY SYST</t>
  </si>
  <si>
    <t>0177-7963</t>
  </si>
  <si>
    <t>FORTSCHR PHYS</t>
  </si>
  <si>
    <t>0015-8208</t>
  </si>
  <si>
    <t>FOUND PHYS</t>
  </si>
  <si>
    <t>0015-9018</t>
  </si>
  <si>
    <t>FRONT PHYS CHINA</t>
  </si>
  <si>
    <t>1673-3487</t>
  </si>
  <si>
    <t>FRONT PHYS-BEIJING</t>
  </si>
  <si>
    <t>2095-0462</t>
  </si>
  <si>
    <t>HIGH PRESSURE RES</t>
  </si>
  <si>
    <t>0895-7959</t>
  </si>
  <si>
    <t>INDIAN J PHYS</t>
  </si>
  <si>
    <t>0973-1458</t>
  </si>
  <si>
    <t>INDIAN J PURE AP PHY</t>
  </si>
  <si>
    <t>0019-5596</t>
  </si>
  <si>
    <t>INT J THEOR PHYS</t>
  </si>
  <si>
    <t>0020-7748</t>
  </si>
  <si>
    <t>J CONTEMP PHYS-ARME+</t>
  </si>
  <si>
    <t>1068-3372</t>
  </si>
  <si>
    <t>J EXP THEOR PHYS+</t>
  </si>
  <si>
    <t>1063-7761</t>
  </si>
  <si>
    <t>J KOREAN PHYS SOC</t>
  </si>
  <si>
    <t>0374-4884</t>
  </si>
  <si>
    <t>J PHYS SOC JPN</t>
  </si>
  <si>
    <t>0031-9015</t>
  </si>
  <si>
    <t>JETP LETT+</t>
  </si>
  <si>
    <t>0021-3640</t>
  </si>
  <si>
    <t>LITH J PHYS</t>
  </si>
  <si>
    <t>1648-8504</t>
  </si>
  <si>
    <t>MOSC U PHYS B+</t>
  </si>
  <si>
    <t>0027-1349</t>
  </si>
  <si>
    <t>NAT PHYS</t>
  </si>
  <si>
    <t>1745-2473</t>
  </si>
  <si>
    <t>NEW J PHYS</t>
  </si>
  <si>
    <t>1367-2630</t>
  </si>
  <si>
    <t>NUOVO CIM B</t>
  </si>
  <si>
    <t>2037-4895</t>
  </si>
  <si>
    <t>PHYS ESSAYS</t>
  </si>
  <si>
    <t>0836-1398</t>
  </si>
  <si>
    <t>PHYS LETT A</t>
  </si>
  <si>
    <t>0375-9601</t>
  </si>
  <si>
    <t>PHYS LETT B</t>
  </si>
  <si>
    <t>0370-2693</t>
  </si>
  <si>
    <t>PHYS REP</t>
  </si>
  <si>
    <t>0370-1573</t>
  </si>
  <si>
    <t>PHYS REV LETT</t>
  </si>
  <si>
    <t>0031-9007</t>
  </si>
  <si>
    <t>PHYS REV X</t>
  </si>
  <si>
    <t>2160-3308</t>
  </si>
  <si>
    <t>PHYS SCRIPTA</t>
  </si>
  <si>
    <t>0031-8949</t>
  </si>
  <si>
    <t>PHYS TODAY</t>
  </si>
  <si>
    <t>0031-9228</t>
  </si>
  <si>
    <t>PHYS WAVE PHENOM</t>
  </si>
  <si>
    <t>1541-308X</t>
  </si>
  <si>
    <t>PHYS WORLD</t>
  </si>
  <si>
    <t>0953-8585</t>
  </si>
  <si>
    <t>PHYS-USP+</t>
  </si>
  <si>
    <t>1063-7869</t>
  </si>
  <si>
    <t>PHYSICA A</t>
  </si>
  <si>
    <t>0378-4371</t>
  </si>
  <si>
    <t>PRAMANA-J PHYS</t>
  </si>
  <si>
    <t>0304-4289</t>
  </si>
  <si>
    <t>PROG THEOR PHYS</t>
  </si>
  <si>
    <t>0033-068X</t>
  </si>
  <si>
    <t>PROG THEOR PHYS SUPP</t>
  </si>
  <si>
    <t>0375-9687</t>
  </si>
  <si>
    <t>REP PROG PHYS</t>
  </si>
  <si>
    <t>0034-4885</t>
  </si>
  <si>
    <t>REV MEX FIS</t>
  </si>
  <si>
    <t>0035-001X</t>
  </si>
  <si>
    <t>REV MOD PHYS</t>
  </si>
  <si>
    <t>0034-6861</t>
  </si>
  <si>
    <t>RIV NUOVO CIMENTO</t>
  </si>
  <si>
    <t>0393-697X</t>
  </si>
  <si>
    <t>ROM J PHYS</t>
  </si>
  <si>
    <t>1221-146X</t>
  </si>
  <si>
    <t>ROM REP PHYS</t>
  </si>
  <si>
    <t>1221-1451</t>
  </si>
  <si>
    <t>RUSS PHYS J+</t>
  </si>
  <si>
    <t>1064-8887</t>
  </si>
  <si>
    <t>SCI CHINA PHYS MECH</t>
  </si>
  <si>
    <t>1674-7348</t>
  </si>
  <si>
    <t>WAVE RANDOM COMPLEX</t>
  </si>
  <si>
    <t>1745-5030</t>
  </si>
  <si>
    <t>ANNU REV NUCL PART S</t>
  </si>
  <si>
    <t>0163-8998</t>
  </si>
  <si>
    <t>CHINESE PHYS C</t>
  </si>
  <si>
    <t>1674-1137</t>
  </si>
  <si>
    <t>EUR PHYS J A</t>
  </si>
  <si>
    <t>1434-6001</t>
  </si>
  <si>
    <t>INT J MOD PHYS A</t>
  </si>
  <si>
    <t>0217-751X</t>
  </si>
  <si>
    <t>INT J MOD PHYS E</t>
  </si>
  <si>
    <t>0218-3013</t>
  </si>
  <si>
    <t>J PHYS G NUCL PARTIC</t>
  </si>
  <si>
    <t>0954-3899</t>
  </si>
  <si>
    <t>NUCL DATA SHEETS</t>
  </si>
  <si>
    <t>0090-3752</t>
  </si>
  <si>
    <t>NUCL PHYS A</t>
  </si>
  <si>
    <t>0375-9474</t>
  </si>
  <si>
    <t>PHYS ATOM NUCL+</t>
  </si>
  <si>
    <t>1063-7788</t>
  </si>
  <si>
    <t>PHYS REV C</t>
  </si>
  <si>
    <t>0556-2813</t>
  </si>
  <si>
    <t>PHYS REV SPEC TOP-AC</t>
  </si>
  <si>
    <t>1098-4402</t>
  </si>
  <si>
    <t>PROG PART NUCL PHYS</t>
  </si>
  <si>
    <t>0146-6410</t>
  </si>
  <si>
    <t>ADV HIGH ENERGY PHYS</t>
  </si>
  <si>
    <t>1687-7357</t>
  </si>
  <si>
    <t>EUR PHYS J C</t>
  </si>
  <si>
    <t>1434-6044</t>
  </si>
  <si>
    <t>J HIGH ENERGY PHYS</t>
  </si>
  <si>
    <t>1126-6708</t>
  </si>
  <si>
    <t>LIVING REV RELATIV</t>
  </si>
  <si>
    <t>1433-8351</t>
  </si>
  <si>
    <t>NUCL PHYS B</t>
  </si>
  <si>
    <t>0550-3213</t>
  </si>
  <si>
    <t>PHYS PART NUCLEI+</t>
  </si>
  <si>
    <t>1063-7796</t>
  </si>
  <si>
    <t>ACTA PHYSIOL</t>
  </si>
  <si>
    <t>1748-1708</t>
  </si>
  <si>
    <t>ACTA PHYSIOL HUNG</t>
  </si>
  <si>
    <t>0231-424X</t>
  </si>
  <si>
    <t>AM J PHYSIOL-LUNG C</t>
  </si>
  <si>
    <t>1040-0605</t>
  </si>
  <si>
    <t>AM J PHYSIOL-REG I</t>
  </si>
  <si>
    <t>0363-6119</t>
  </si>
  <si>
    <t>AM J PHYSIOL-RENAL</t>
  </si>
  <si>
    <t>1931-857X</t>
  </si>
  <si>
    <t>ANNU REV PHYSIOL</t>
  </si>
  <si>
    <t>0066-4278</t>
  </si>
  <si>
    <t>CHINESE J PHYSIOL</t>
  </si>
  <si>
    <t>0304-4920</t>
  </si>
  <si>
    <t>CLIN PHYSIOL FUNCT I</t>
  </si>
  <si>
    <t>1475-0961</t>
  </si>
  <si>
    <t>COMPR PHYSIOL</t>
  </si>
  <si>
    <t>2040-4603</t>
  </si>
  <si>
    <t>EUR J APPL PHYSIOL</t>
  </si>
  <si>
    <t>1439-6319</t>
  </si>
  <si>
    <t>EXERC SPORT SCI REV</t>
  </si>
  <si>
    <t>0091-6331</t>
  </si>
  <si>
    <t>EXP PHYSIOL</t>
  </si>
  <si>
    <t>0958-0670</t>
  </si>
  <si>
    <t>INT J SPORT PHYSIOL</t>
  </si>
  <si>
    <t>1555-0265</t>
  </si>
  <si>
    <t>J APPL PHYSIOL</t>
  </si>
  <si>
    <t>8750-7587</t>
  </si>
  <si>
    <t>J COMP PHYSIOL B</t>
  </si>
  <si>
    <t>0174-1578</t>
  </si>
  <si>
    <t>J GEN PHYSIOL</t>
  </si>
  <si>
    <t>0022-1295</t>
  </si>
  <si>
    <t>J PHYSIOL ANTHROPOL</t>
  </si>
  <si>
    <t>1880-6791</t>
  </si>
  <si>
    <t>J PHYSIOL PHARMACOL</t>
  </si>
  <si>
    <t>0867-5910</t>
  </si>
  <si>
    <t>J PHYSIOL SCI</t>
  </si>
  <si>
    <t>1880-6546</t>
  </si>
  <si>
    <t>PFLUG ARCH EUR J PHY</t>
  </si>
  <si>
    <t>0031-6768</t>
  </si>
  <si>
    <t>PHYSIOL BIOCHEM ZOOL</t>
  </si>
  <si>
    <t>1522-2152</t>
  </si>
  <si>
    <t>PHYSIOL RES</t>
  </si>
  <si>
    <t>0862-8408</t>
  </si>
  <si>
    <t>PHYSIOL REV</t>
  </si>
  <si>
    <t>0031-9333</t>
  </si>
  <si>
    <t>PHYSIOLOGY</t>
  </si>
  <si>
    <t>1548-9213</t>
  </si>
  <si>
    <t>Q J EXP PSYCHOL</t>
  </si>
  <si>
    <t>1747-0218</t>
  </si>
  <si>
    <t>RESP PHYSIOL NEUROBI</t>
  </si>
  <si>
    <t>1569-9048</t>
  </si>
  <si>
    <t>REV BRAS MED ESPORTE</t>
  </si>
  <si>
    <t>1517-8692</t>
  </si>
  <si>
    <t>ACTA BIOL CRACOV BOT</t>
  </si>
  <si>
    <t>0001-5296</t>
  </si>
  <si>
    <t>ACTA BOT BRAS</t>
  </si>
  <si>
    <t>0102-3306</t>
  </si>
  <si>
    <t>ACTA BOT CROAT</t>
  </si>
  <si>
    <t>0365-0588</t>
  </si>
  <si>
    <t>ACTA BOT GALLICA</t>
  </si>
  <si>
    <t>1253-8078</t>
  </si>
  <si>
    <t>ACTA BOT MEX</t>
  </si>
  <si>
    <t>0187-7151</t>
  </si>
  <si>
    <t>ACTA PHYSIOL PLANT</t>
  </si>
  <si>
    <t>0137-5881</t>
  </si>
  <si>
    <t>ACTA SOC BOT POL</t>
  </si>
  <si>
    <t>0001-6977</t>
  </si>
  <si>
    <t>ADANSONIA</t>
  </si>
  <si>
    <t>1280-8571</t>
  </si>
  <si>
    <t>ADV BOT RES</t>
  </si>
  <si>
    <t>0065-2296</t>
  </si>
  <si>
    <t>ALPINE BOT</t>
  </si>
  <si>
    <t>1664-2201</t>
  </si>
  <si>
    <t>AM FERN J</t>
  </si>
  <si>
    <t>0002-8444</t>
  </si>
  <si>
    <t>AM J BOT</t>
  </si>
  <si>
    <t>0002-9122</t>
  </si>
  <si>
    <t>AN JARDIN BOT MADRID</t>
  </si>
  <si>
    <t>0211-1322</t>
  </si>
  <si>
    <t>ANN BOT FENN</t>
  </si>
  <si>
    <t>0003-3847</t>
  </si>
  <si>
    <t>ANN BOT-LONDON</t>
  </si>
  <si>
    <t>0305-7364</t>
  </si>
  <si>
    <t>ANN MO BOT GARD</t>
  </si>
  <si>
    <t>0026-6493</t>
  </si>
  <si>
    <t>ANNU REV PHYTOPATHOL</t>
  </si>
  <si>
    <t>0066-4286</t>
  </si>
  <si>
    <t>ANNU REV PLANT BIOL</t>
  </si>
  <si>
    <t>1543-5008</t>
  </si>
  <si>
    <t>AUST J BOT</t>
  </si>
  <si>
    <t>0067-1924</t>
  </si>
  <si>
    <t>AUSTRALAS PLANT PATH</t>
  </si>
  <si>
    <t>0815-3191</t>
  </si>
  <si>
    <t>B SOC ARGENT BOT</t>
  </si>
  <si>
    <t>1851-2372</t>
  </si>
  <si>
    <t>B SOC BOT MEX</t>
  </si>
  <si>
    <t>0366-2128</t>
  </si>
  <si>
    <t>BANGL J PLANT TAXON</t>
  </si>
  <si>
    <t>1028-2092</t>
  </si>
  <si>
    <t>BIOL PLANTARUM</t>
  </si>
  <si>
    <t>0006-3134</t>
  </si>
  <si>
    <t>BLUMEA</t>
  </si>
  <si>
    <t>0006-5196</t>
  </si>
  <si>
    <t>BMC PLANT BIOL</t>
  </si>
  <si>
    <t>1471-2229</t>
  </si>
  <si>
    <t>BOT HELV</t>
  </si>
  <si>
    <t>0253-1453</t>
  </si>
  <si>
    <t>BOT J LINN SOC</t>
  </si>
  <si>
    <t>0024-4074</t>
  </si>
  <si>
    <t>BOT REV</t>
  </si>
  <si>
    <t>0006-8101</t>
  </si>
  <si>
    <t>BOT SCI</t>
  </si>
  <si>
    <t>2007-4298</t>
  </si>
  <si>
    <t>BOT STUD</t>
  </si>
  <si>
    <t>1817-406X</t>
  </si>
  <si>
    <t>BOTANY</t>
  </si>
  <si>
    <t>1916-2790</t>
  </si>
  <si>
    <t>BOTHALIA</t>
  </si>
  <si>
    <t>0006-8241</t>
  </si>
  <si>
    <t>BRADLEYA</t>
  </si>
  <si>
    <t>0265-086X</t>
  </si>
  <si>
    <t>BRAZ J BOT</t>
  </si>
  <si>
    <t>1806-9959</t>
  </si>
  <si>
    <t>BRITTONIA</t>
  </si>
  <si>
    <t>0007-196X</t>
  </si>
  <si>
    <t>BRYOLOGIST</t>
  </si>
  <si>
    <t>0007-2745</t>
  </si>
  <si>
    <t>CAN J PLANT PATHOL</t>
  </si>
  <si>
    <t>0706-0661</t>
  </si>
  <si>
    <t>CANDOLLEA</t>
  </si>
  <si>
    <t>0373-2967</t>
  </si>
  <si>
    <t>CASTANEA</t>
  </si>
  <si>
    <t>0008-7475</t>
  </si>
  <si>
    <t>CRIT REV PLANT SCI</t>
  </si>
  <si>
    <t>0735-2689</t>
  </si>
  <si>
    <t>CRYPTOGAMIE BRYOL</t>
  </si>
  <si>
    <t>1290-0796</t>
  </si>
  <si>
    <t>CURR OPIN PLANT BIOL</t>
  </si>
  <si>
    <t>1369-5266</t>
  </si>
  <si>
    <t>ECON BOT</t>
  </si>
  <si>
    <t>0013-0001</t>
  </si>
  <si>
    <t>FLORA</t>
  </si>
  <si>
    <t>0367-2530</t>
  </si>
  <si>
    <t>FOLIA GEOBOT</t>
  </si>
  <si>
    <t>1211-9520</t>
  </si>
  <si>
    <t>FOTTEA</t>
  </si>
  <si>
    <t>1802-5439</t>
  </si>
  <si>
    <t>FUNCT PLANT BIOL</t>
  </si>
  <si>
    <t>1445-4408</t>
  </si>
  <si>
    <t>GAYANA BOT</t>
  </si>
  <si>
    <t>0717-6643</t>
  </si>
  <si>
    <t>GORTERIA</t>
  </si>
  <si>
    <t>0017-2294</t>
  </si>
  <si>
    <t>GRANA</t>
  </si>
  <si>
    <t>0017-3134</t>
  </si>
  <si>
    <t>HASELTONIA</t>
  </si>
  <si>
    <t>1070-0048</t>
  </si>
  <si>
    <t>HERZOGIA</t>
  </si>
  <si>
    <t>0018-0971</t>
  </si>
  <si>
    <t>IHERINGIA SER BOT</t>
  </si>
  <si>
    <t>0073-4705</t>
  </si>
  <si>
    <t>INDIAN J GENET PL BR</t>
  </si>
  <si>
    <t>0019-5200</t>
  </si>
  <si>
    <t>INDIAN J TRADIT KNOW</t>
  </si>
  <si>
    <t>0972-5938</t>
  </si>
  <si>
    <t>INT J PLANT SCI</t>
  </si>
  <si>
    <t>1058-5893</t>
  </si>
  <si>
    <t>INVAS PLANT SCI MANA</t>
  </si>
  <si>
    <t>1939-7291</t>
  </si>
  <si>
    <t>ISR J PLANT SCI</t>
  </si>
  <si>
    <t>0792-9978</t>
  </si>
  <si>
    <t>J APPL BOT FOOD QUAL</t>
  </si>
  <si>
    <t>1613-9216</t>
  </si>
  <si>
    <t>J BRYOL</t>
  </si>
  <si>
    <t>0373-6687</t>
  </si>
  <si>
    <t>J EXP BOT</t>
  </si>
  <si>
    <t>0022-0957</t>
  </si>
  <si>
    <t>J GEN PLANT PATHOL</t>
  </si>
  <si>
    <t>1345-2630</t>
  </si>
  <si>
    <t>J PHYTOPATHOL</t>
  </si>
  <si>
    <t>0931-1785</t>
  </si>
  <si>
    <t>J PLANT BIOL</t>
  </si>
  <si>
    <t>1226-9239</t>
  </si>
  <si>
    <t>J PLANT GROWTH REGUL</t>
  </si>
  <si>
    <t>0721-7595</t>
  </si>
  <si>
    <t>J PLANT INTERACT</t>
  </si>
  <si>
    <t>1742-9145</t>
  </si>
  <si>
    <t>J PLANT NUTR</t>
  </si>
  <si>
    <t>0190-4167</t>
  </si>
  <si>
    <t>J PLANT PATHOL</t>
  </si>
  <si>
    <t>1125-4653</t>
  </si>
  <si>
    <t>J PLANT PHYSIOL</t>
  </si>
  <si>
    <t>0176-1617</t>
  </si>
  <si>
    <t>J PLANT RES</t>
  </si>
  <si>
    <t>0918-9440</t>
  </si>
  <si>
    <t>J SYST EVOL</t>
  </si>
  <si>
    <t>1674-4918</t>
  </si>
  <si>
    <t>J TORREY BOT SOC</t>
  </si>
  <si>
    <t>1095-5674</t>
  </si>
  <si>
    <t>MOL PLANT PATHOL</t>
  </si>
  <si>
    <t>1464-6722</t>
  </si>
  <si>
    <t>NEW PHYTOL</t>
  </si>
  <si>
    <t>0028-646X</t>
  </si>
  <si>
    <t>NEW ZEAL J BOT</t>
  </si>
  <si>
    <t>0028-825X</t>
  </si>
  <si>
    <t>NORD J BOT</t>
  </si>
  <si>
    <t>0107-055X</t>
  </si>
  <si>
    <t>NOT BOT HORTI AGROBO</t>
  </si>
  <si>
    <t>0255-965X</t>
  </si>
  <si>
    <t>NOVA HEDWIGIA</t>
  </si>
  <si>
    <t>0029-5035</t>
  </si>
  <si>
    <t>NOVON</t>
  </si>
  <si>
    <t>1055-3177</t>
  </si>
  <si>
    <t>PAK J BOT</t>
  </si>
  <si>
    <t>0556-3321</t>
  </si>
  <si>
    <t>PHOTOSYNTH RES</t>
  </si>
  <si>
    <t>0166-8595</t>
  </si>
  <si>
    <t>PHOTOSYNTHETICA</t>
  </si>
  <si>
    <t>0300-3604</t>
  </si>
  <si>
    <t>PHYSIOL MOL PLANT P</t>
  </si>
  <si>
    <t>0885-5765</t>
  </si>
  <si>
    <t>PHYSIOL PLANTARUM</t>
  </si>
  <si>
    <t>0031-9317</t>
  </si>
  <si>
    <t>PHYTOCHEM REV</t>
  </si>
  <si>
    <t>1568-7767</t>
  </si>
  <si>
    <t>PHYTOCOENOLOGIA</t>
  </si>
  <si>
    <t>0340-269X</t>
  </si>
  <si>
    <t>PHYTON-ANN REI BOT A</t>
  </si>
  <si>
    <t>0079-2047</t>
  </si>
  <si>
    <t>PHYTON-INT J EXP BOT</t>
  </si>
  <si>
    <t>1851-5657</t>
  </si>
  <si>
    <t>PHYTOPARASITICA</t>
  </si>
  <si>
    <t>0334-2123</t>
  </si>
  <si>
    <t>PHYTOPATHOLOGY</t>
  </si>
  <si>
    <t>0031-949X</t>
  </si>
  <si>
    <t>PHYTOPROTECTION</t>
  </si>
  <si>
    <t>0031-9511</t>
  </si>
  <si>
    <t>PHYTOTAXA</t>
  </si>
  <si>
    <t>1179-3155</t>
  </si>
  <si>
    <t>PLANT BIOLOGY</t>
  </si>
  <si>
    <t>1435-8603</t>
  </si>
  <si>
    <t>PLANT BIOSYST</t>
  </si>
  <si>
    <t>1126-3504</t>
  </si>
  <si>
    <t>PLANT CELL ENVIRON</t>
  </si>
  <si>
    <t>0140-7791</t>
  </si>
  <si>
    <t>PLANT CELL REP</t>
  </si>
  <si>
    <t>0721-7714</t>
  </si>
  <si>
    <t>PLANT DIS</t>
  </si>
  <si>
    <t>0191-2917</t>
  </si>
  <si>
    <t>PLANT ECOL DIVERS</t>
  </si>
  <si>
    <t>1755-0874</t>
  </si>
  <si>
    <t>PLANT ECOL EVOL</t>
  </si>
  <si>
    <t>2032-3913</t>
  </si>
  <si>
    <t>PLANT GENET RESOUR-C</t>
  </si>
  <si>
    <t>1479-2621</t>
  </si>
  <si>
    <t>PLANT GROWTH REGUL</t>
  </si>
  <si>
    <t>0167-6903</t>
  </si>
  <si>
    <t>PLANT J</t>
  </si>
  <si>
    <t>0960-7412</t>
  </si>
  <si>
    <t>PLANT METHODS</t>
  </si>
  <si>
    <t>1746-4811</t>
  </si>
  <si>
    <t>PLANT OMICS</t>
  </si>
  <si>
    <t>1836-0661</t>
  </si>
  <si>
    <t>PLANT PATHOLOGY J</t>
  </si>
  <si>
    <t>1598-2254</t>
  </si>
  <si>
    <t>PLANT PHYSIOL</t>
  </si>
  <si>
    <t>0032-0889</t>
  </si>
  <si>
    <t>PLANT PHYSIOL BIOCH</t>
  </si>
  <si>
    <t>0981-9428</t>
  </si>
  <si>
    <t>PLANTA</t>
  </si>
  <si>
    <t>0032-0935</t>
  </si>
  <si>
    <t>PRESLIA</t>
  </si>
  <si>
    <t>0032-7786</t>
  </si>
  <si>
    <t>RHODORA</t>
  </si>
  <si>
    <t>0035-4902</t>
  </si>
  <si>
    <t>RUSS J PLANT PHYSL+</t>
  </si>
  <si>
    <t>1021-4437</t>
  </si>
  <si>
    <t>S AFR J BOT</t>
  </si>
  <si>
    <t>0254-6299</t>
  </si>
  <si>
    <t>SEED SCI RES</t>
  </si>
  <si>
    <t>0960-2585</t>
  </si>
  <si>
    <t>SEX PLANT REPROD</t>
  </si>
  <si>
    <t>0934-0882</t>
  </si>
  <si>
    <t>TELOPEA</t>
  </si>
  <si>
    <t>0312-9764</t>
  </si>
  <si>
    <t>TRENDS PLANT SCI</t>
  </si>
  <si>
    <t>1360-1385</t>
  </si>
  <si>
    <t>TROP PLANT PATHOL</t>
  </si>
  <si>
    <t>1982-5676</t>
  </si>
  <si>
    <t>TURK J BOT</t>
  </si>
  <si>
    <t>1300-008X</t>
  </si>
  <si>
    <t>VEGETOS</t>
  </si>
  <si>
    <t>0970-4078</t>
  </si>
  <si>
    <t>WILLDENOWIA</t>
  </si>
  <si>
    <t>0511-9618</t>
  </si>
  <si>
    <t>WULFENIA</t>
  </si>
  <si>
    <t>1561-882X</t>
  </si>
  <si>
    <t>Z ARZNEI- GEWURZPFLA</t>
  </si>
  <si>
    <t>1431-9292</t>
  </si>
  <si>
    <t>ACS MACRO LETT</t>
  </si>
  <si>
    <t>2161-1653</t>
  </si>
  <si>
    <t>ACTA POLYM SIN</t>
  </si>
  <si>
    <t>1000-3304</t>
  </si>
  <si>
    <t>ADV POLYM SCI</t>
  </si>
  <si>
    <t>0065-3195</t>
  </si>
  <si>
    <t>CHINESE J POLYM SCI</t>
  </si>
  <si>
    <t>0256-7679</t>
  </si>
  <si>
    <t>DES MONOMERS POLYM</t>
  </si>
  <si>
    <t>1385-772X</t>
  </si>
  <si>
    <t>E-POLYMERS</t>
  </si>
  <si>
    <t>1618-7229</t>
  </si>
  <si>
    <t>EUR POLYM J</t>
  </si>
  <si>
    <t>0014-3057</t>
  </si>
  <si>
    <t>EXPRESS POLYM LETT</t>
  </si>
  <si>
    <t>1788-618X</t>
  </si>
  <si>
    <t>HIGH PERFORM POLYM</t>
  </si>
  <si>
    <t>0954-0083</t>
  </si>
  <si>
    <t>INT J POLYM ANAL CH</t>
  </si>
  <si>
    <t>1023-666X</t>
  </si>
  <si>
    <t>INT J POLYM MATER</t>
  </si>
  <si>
    <t>0091-4037</t>
  </si>
  <si>
    <t>INT J POLYM SCI</t>
  </si>
  <si>
    <t>1687-9422</t>
  </si>
  <si>
    <t>IRAN POLYM J</t>
  </si>
  <si>
    <t>1026-1265</t>
  </si>
  <si>
    <t>J APPL POLYM SCI</t>
  </si>
  <si>
    <t>0021-8995</t>
  </si>
  <si>
    <t>J INORG ORGANOMET P</t>
  </si>
  <si>
    <t>1574-1443</t>
  </si>
  <si>
    <t>J MACROMOL SCI A</t>
  </si>
  <si>
    <t>1060-1325</t>
  </si>
  <si>
    <t>J MACROMOL SCI B</t>
  </si>
  <si>
    <t>0022-2348</t>
  </si>
  <si>
    <t>J PHOTOPOLYM SCI TEC</t>
  </si>
  <si>
    <t>0914-9244</t>
  </si>
  <si>
    <t>J POLYM ENG</t>
  </si>
  <si>
    <t>0334-6447</t>
  </si>
  <si>
    <t>J POLYM MATER</t>
  </si>
  <si>
    <t>0973-8622</t>
  </si>
  <si>
    <t>J POLYM RES</t>
  </si>
  <si>
    <t>1022-9760</t>
  </si>
  <si>
    <t>J POLYM SCI POL CHEM</t>
  </si>
  <si>
    <t>0887-624X</t>
  </si>
  <si>
    <t>J POLYM SCI POL PHYS</t>
  </si>
  <si>
    <t>0887-6266</t>
  </si>
  <si>
    <t>J RUBBER RES</t>
  </si>
  <si>
    <t>1511-1768</t>
  </si>
  <si>
    <t>KOBUNSHI RONBUNSHU</t>
  </si>
  <si>
    <t>0386-2186</t>
  </si>
  <si>
    <t>MACROMOL CHEM PHYS</t>
  </si>
  <si>
    <t>1022-1352</t>
  </si>
  <si>
    <t>MACROMOL RAPID COMM</t>
  </si>
  <si>
    <t>1022-1336</t>
  </si>
  <si>
    <t>MACROMOL RES</t>
  </si>
  <si>
    <t>1598-5032</t>
  </si>
  <si>
    <t>MACROMOL THEOR SIMUL</t>
  </si>
  <si>
    <t>1022-1344</t>
  </si>
  <si>
    <t>MACROMOLECULES</t>
  </si>
  <si>
    <t>0024-9297</t>
  </si>
  <si>
    <t>POLIMEROS</t>
  </si>
  <si>
    <t>0104-1428</t>
  </si>
  <si>
    <t>POLIMERY-W</t>
  </si>
  <si>
    <t>0032-2725</t>
  </si>
  <si>
    <t>POLYM ADVAN TECHNOL</t>
  </si>
  <si>
    <t>1042-7147</t>
  </si>
  <si>
    <t>POLYM BULL</t>
  </si>
  <si>
    <t>0170-0839</t>
  </si>
  <si>
    <t>POLYM CHEM-UK</t>
  </si>
  <si>
    <t>1759-9954</t>
  </si>
  <si>
    <t>POLYM DEGRAD STABIL</t>
  </si>
  <si>
    <t>0141-3910</t>
  </si>
  <si>
    <t>POLYM INT</t>
  </si>
  <si>
    <t>0959-8103</t>
  </si>
  <si>
    <t>POLYM J</t>
  </si>
  <si>
    <t>0032-3896</t>
  </si>
  <si>
    <t>POLYM REV</t>
  </si>
  <si>
    <t>1558-3724</t>
  </si>
  <si>
    <t>POLYM SCI SER A+</t>
  </si>
  <si>
    <t>0965-545X</t>
  </si>
  <si>
    <t>POLYM SCI SER B+</t>
  </si>
  <si>
    <t>1560-0904</t>
  </si>
  <si>
    <t>POLYM SCI SER C+</t>
  </si>
  <si>
    <t>1811-2382</t>
  </si>
  <si>
    <t>POLYM-KOREA</t>
  </si>
  <si>
    <t>0379-153X</t>
  </si>
  <si>
    <t>POLYM-PLAST TECHNOL</t>
  </si>
  <si>
    <t>0360-2559</t>
  </si>
  <si>
    <t>POLYMER</t>
  </si>
  <si>
    <t>0032-3861</t>
  </si>
  <si>
    <t>POLYMERS-BASEL</t>
  </si>
  <si>
    <t>2073-4360</t>
  </si>
  <si>
    <t>PROG POLYM SCI</t>
  </si>
  <si>
    <t>0079-6700</t>
  </si>
  <si>
    <t>RUBBER CHEM TECHNOL</t>
  </si>
  <si>
    <t>0035-9475</t>
  </si>
  <si>
    <t>PRIM CARE RESP J</t>
  </si>
  <si>
    <t>1471-4418</t>
  </si>
  <si>
    <t>ACTA PSYCHIAT SCAND</t>
  </si>
  <si>
    <t>0001-690X</t>
  </si>
  <si>
    <t>ADDICTION</t>
  </si>
  <si>
    <t>0965-2140</t>
  </si>
  <si>
    <t>AFR J PSYCHIATRY</t>
  </si>
  <si>
    <t>PSYCHOMETRIKA</t>
  </si>
  <si>
    <t>0033-3123</t>
  </si>
  <si>
    <t>QUANT FINANC</t>
  </si>
  <si>
    <t>1469-7688</t>
  </si>
  <si>
    <t>RISK ANAL</t>
  </si>
  <si>
    <t>0272-4332</t>
  </si>
  <si>
    <t>SCAND ACTUAR J</t>
  </si>
  <si>
    <t>0346-1238</t>
  </si>
  <si>
    <t>STRUCT EQU MODELING</t>
  </si>
  <si>
    <t>1070-5511</t>
  </si>
  <si>
    <t>ACTA MECH</t>
  </si>
  <si>
    <t>0001-5970</t>
  </si>
  <si>
    <t>ANNU REV FLUID MECH</t>
  </si>
  <si>
    <t>0066-4189</t>
  </si>
  <si>
    <t>APPL MECH REV</t>
  </si>
  <si>
    <t>0003-6900</t>
  </si>
  <si>
    <t>APPL RHEOL</t>
  </si>
  <si>
    <t>1430-6395</t>
  </si>
  <si>
    <t>ARCH APPL MECH</t>
  </si>
  <si>
    <t>0939-1533</t>
  </si>
  <si>
    <t>CONTINUUM MECH THERM</t>
  </si>
  <si>
    <t>0935-1175</t>
  </si>
  <si>
    <t>CR MECANIQUE</t>
  </si>
  <si>
    <t>1631-0721</t>
  </si>
  <si>
    <t>DOKL PHYS</t>
  </si>
  <si>
    <t>1028-3358</t>
  </si>
  <si>
    <t>ENG FRACT MECH</t>
  </si>
  <si>
    <t>0013-7944</t>
  </si>
  <si>
    <t>EUR J MECH A-SOLID</t>
  </si>
  <si>
    <t>0997-7538</t>
  </si>
  <si>
    <t>EUR J MECH B-FLUID</t>
  </si>
  <si>
    <t>0997-7546</t>
  </si>
  <si>
    <t>FLOW TURBUL COMBUST</t>
  </si>
  <si>
    <t>1386-6184</t>
  </si>
  <si>
    <t>FLUID DYN RES</t>
  </si>
  <si>
    <t>0169-5983</t>
  </si>
  <si>
    <t>FLUID DYNAM+</t>
  </si>
  <si>
    <t>0015-4628</t>
  </si>
  <si>
    <t>HEAT MASS TRANSFER</t>
  </si>
  <si>
    <t>0947-7411</t>
  </si>
  <si>
    <t>INT COMMUN HEAT MASS</t>
  </si>
  <si>
    <t>0735-1933</t>
  </si>
  <si>
    <t>INT J APPL MECH</t>
  </si>
  <si>
    <t>1758-8251</t>
  </si>
  <si>
    <t>INT J COMPUT FLUID D</t>
  </si>
  <si>
    <t>1061-8562</t>
  </si>
  <si>
    <t>INT J MULTIPHAS FLOW</t>
  </si>
  <si>
    <t>0301-9322</t>
  </si>
  <si>
    <t>INT J NONLIN MECH</t>
  </si>
  <si>
    <t>0020-7462</t>
  </si>
  <si>
    <t>INT J SOLIDS STRUCT</t>
  </si>
  <si>
    <t>0020-7683</t>
  </si>
  <si>
    <t>J APPL FLUID MECH</t>
  </si>
  <si>
    <t>1735-3572</t>
  </si>
  <si>
    <t>J APPL MECH TECH PH+</t>
  </si>
  <si>
    <t>0021-8944</t>
  </si>
  <si>
    <t>J APPL MECH-T ASME</t>
  </si>
  <si>
    <t>0021-8936</t>
  </si>
  <si>
    <t>J FLUID MECH</t>
  </si>
  <si>
    <t>0022-1120</t>
  </si>
  <si>
    <t>J MECH</t>
  </si>
  <si>
    <t>1727-7191</t>
  </si>
  <si>
    <t>J NON-EQUIL THERMODY</t>
  </si>
  <si>
    <t>0340-0204</t>
  </si>
  <si>
    <t>J NON-NEWTON FLUID</t>
  </si>
  <si>
    <t>0377-0257</t>
  </si>
  <si>
    <t>J RHEOL</t>
  </si>
  <si>
    <t>0148-6055</t>
  </si>
  <si>
    <t>J STAT MECH-THEORY E</t>
  </si>
  <si>
    <t>1742-5468</t>
  </si>
  <si>
    <t>J THEOR APP MECH-POL</t>
  </si>
  <si>
    <t>1429-2955</t>
  </si>
  <si>
    <t>J THERM STRESSES</t>
  </si>
  <si>
    <t>0149-5739</t>
  </si>
  <si>
    <t>J TURBUL</t>
  </si>
  <si>
    <t>1468-5248</t>
  </si>
  <si>
    <t>KOREA-AUST RHEOL J</t>
  </si>
  <si>
    <t>1226-119X</t>
  </si>
  <si>
    <t>MAGNETOHYDRODYNAMICS</t>
  </si>
  <si>
    <t>0024-998X</t>
  </si>
  <si>
    <t>MECCANICA</t>
  </si>
  <si>
    <t>0025-6455</t>
  </si>
  <si>
    <t>MECH BASED DES STRUC</t>
  </si>
  <si>
    <t>1539-7734</t>
  </si>
  <si>
    <t>MECH RES COMMUN</t>
  </si>
  <si>
    <t>0093-6413</t>
  </si>
  <si>
    <t>MECH SOLIDS+</t>
  </si>
  <si>
    <t>0025-6544</t>
  </si>
  <si>
    <t>MULTIBODY SYST DYN</t>
  </si>
  <si>
    <t>1384-5640</t>
  </si>
  <si>
    <t>NIHON REOROJI GAKK</t>
  </si>
  <si>
    <t>0387-1533</t>
  </si>
  <si>
    <t>NUMER HEAT TR A-APPL</t>
  </si>
  <si>
    <t>1040-7782</t>
  </si>
  <si>
    <t>NUMER HEAT TR B-FUND</t>
  </si>
  <si>
    <t>1040-7790</t>
  </si>
  <si>
    <t>PHYS FLUIDS</t>
  </si>
  <si>
    <t>1070-6631</t>
  </si>
  <si>
    <t>PROG COMPUT FLUID DY</t>
  </si>
  <si>
    <t>1468-4349</t>
  </si>
  <si>
    <t>RHEOL ACTA</t>
  </si>
  <si>
    <t>0035-4511</t>
  </si>
  <si>
    <t>SHOCK WAVES</t>
  </si>
  <si>
    <t>0938-1287</t>
  </si>
  <si>
    <t>THEOR COMP FLUID DYN</t>
  </si>
  <si>
    <t>0935-4964</t>
  </si>
  <si>
    <t>THERMOPHYS AEROMECH+</t>
  </si>
  <si>
    <t>0869-8643</t>
  </si>
  <si>
    <t>ACCOUNT RES</t>
  </si>
  <si>
    <t>0898-9621</t>
  </si>
  <si>
    <t>ACTA BIOETH</t>
  </si>
  <si>
    <t>1726-569X</t>
  </si>
  <si>
    <t>BIOETHICS</t>
  </si>
  <si>
    <t>0269-9702</t>
  </si>
  <si>
    <t>BMC MED ETHICS</t>
  </si>
  <si>
    <t>1472-6939</t>
  </si>
  <si>
    <t>DEV WORLD BIOETH</t>
  </si>
  <si>
    <t>1471-8731</t>
  </si>
  <si>
    <t>ETHIK MED</t>
  </si>
  <si>
    <t>0935-7335</t>
  </si>
  <si>
    <t>ETHNIC HEALTH</t>
  </si>
  <si>
    <t>1355-7858</t>
  </si>
  <si>
    <t>J BIOETHIC INQ</t>
  </si>
  <si>
    <t>1176-7529</t>
  </si>
  <si>
    <t>J EMPIR RES HUM RES</t>
  </si>
  <si>
    <t>1556-2646</t>
  </si>
  <si>
    <t>J LAW MED ETHICS</t>
  </si>
  <si>
    <t>1073-1105</t>
  </si>
  <si>
    <t>J MED ETHICS</t>
  </si>
  <si>
    <t>0306-6800</t>
  </si>
  <si>
    <t>MED LAW REV</t>
  </si>
  <si>
    <t>0967-0742</t>
  </si>
  <si>
    <t>NEUROETHICS-NETH</t>
  </si>
  <si>
    <t>1874-5490</t>
  </si>
  <si>
    <t>PUBLIC HEALTH ETH-UK</t>
  </si>
  <si>
    <t>1754-9973</t>
  </si>
  <si>
    <t>REV ROM BIOET</t>
  </si>
  <si>
    <t>1583-5170</t>
  </si>
  <si>
    <t>BMC MED INFORM DECIS</t>
  </si>
  <si>
    <t>1472-6947</t>
  </si>
  <si>
    <t>HEALTH INF MANAG J</t>
  </si>
  <si>
    <t>1833-3583</t>
  </si>
  <si>
    <t>ACTA BIOQUIM CLIN L</t>
  </si>
  <si>
    <t>0325-2957</t>
  </si>
  <si>
    <t>ADV CLIN CHEM</t>
  </si>
  <si>
    <t>0065-2423</t>
  </si>
  <si>
    <t>ANN BIOL CLIN-PARIS</t>
  </si>
  <si>
    <t>0003-3898</t>
  </si>
  <si>
    <t>ANN CLIN BIOCHEM</t>
  </si>
  <si>
    <t>0004-5632</t>
  </si>
  <si>
    <t>ANN CLIN LAB SCI</t>
  </si>
  <si>
    <t>0091-7370</t>
  </si>
  <si>
    <t>ANN LAB MED</t>
  </si>
  <si>
    <t>2234-3806</t>
  </si>
  <si>
    <t>ARCH PATHOL LAB MED</t>
  </si>
  <si>
    <t>0003-9985</t>
  </si>
  <si>
    <t>BIOCHEM MEDICA</t>
  </si>
  <si>
    <t>1330-0962</t>
  </si>
  <si>
    <t>BRIT J BIOMED SCI</t>
  </si>
  <si>
    <t>0967-4845</t>
  </si>
  <si>
    <t>CLIN BIOCHEM</t>
  </si>
  <si>
    <t>0009-9120</t>
  </si>
  <si>
    <t>CLIN CHEM</t>
  </si>
  <si>
    <t>0009-9147</t>
  </si>
  <si>
    <t>CLIN CHEM LAB MED</t>
  </si>
  <si>
    <t>1434-6621</t>
  </si>
  <si>
    <t>CLIN CHIM ACTA</t>
  </si>
  <si>
    <t>0009-8981</t>
  </si>
  <si>
    <t>CLIN LAB</t>
  </si>
  <si>
    <t>1433-6510</t>
  </si>
  <si>
    <t>CLIN LAB MED</t>
  </si>
  <si>
    <t>0272-2712</t>
  </si>
  <si>
    <t>CRIT REV CL LAB SCI</t>
  </si>
  <si>
    <t>1040-8363</t>
  </si>
  <si>
    <t>CYTOM PART B-CLIN CY</t>
  </si>
  <si>
    <t>1552-4949</t>
  </si>
  <si>
    <t>DIAGN CYTOPATHOL</t>
  </si>
  <si>
    <t>8755-1039</t>
  </si>
  <si>
    <t>IMMUNO-ANAL BIOL SPE</t>
  </si>
  <si>
    <t>0923-2532</t>
  </si>
  <si>
    <t>J CLIN LAB ANAL</t>
  </si>
  <si>
    <t>0887-8013</t>
  </si>
  <si>
    <t>KOREAN J LAB MED</t>
  </si>
  <si>
    <t>1598-6535</t>
  </si>
  <si>
    <t>LABMEDICINE</t>
  </si>
  <si>
    <t>0007-5027</t>
  </si>
  <si>
    <t>LABORATORIUMSMEDIZIN</t>
  </si>
  <si>
    <t>0342-3026</t>
  </si>
  <si>
    <t>PHARM BIOL</t>
  </si>
  <si>
    <t>1388-0209</t>
  </si>
  <si>
    <t>SEMIN DIAGN PATHOL</t>
  </si>
  <si>
    <t>0740-2570</t>
  </si>
  <si>
    <t>THER DRUG MONIT</t>
  </si>
  <si>
    <t>0163-4356</t>
  </si>
  <si>
    <t>TRANSL RES</t>
  </si>
  <si>
    <t>1931-5244</t>
  </si>
  <si>
    <t>ENVIRON TECHNOL</t>
  </si>
  <si>
    <t>0959-3330</t>
  </si>
  <si>
    <t>ENVIRON TOXICOL</t>
  </si>
  <si>
    <t>1520-4081</t>
  </si>
  <si>
    <t>ENVIRON TOXICOL CHEM</t>
  </si>
  <si>
    <t>0730-7268</t>
  </si>
  <si>
    <t>ENVIRON TOXICOL PHAR</t>
  </si>
  <si>
    <t>1382-6689</t>
  </si>
  <si>
    <t>ENVIRONMENT</t>
  </si>
  <si>
    <t>0013-9157</t>
  </si>
  <si>
    <t>ENVIRONMETRICS</t>
  </si>
  <si>
    <t>1180-4009</t>
  </si>
  <si>
    <t>ESTUAR COAST</t>
  </si>
  <si>
    <t>1559-2723</t>
  </si>
  <si>
    <t>FOOD ENVIRON VIROL</t>
  </si>
  <si>
    <t>1867-0334</t>
  </si>
  <si>
    <t>FRESEN ENVIRON BULL</t>
  </si>
  <si>
    <t>1018-4619</t>
  </si>
  <si>
    <t>GAIA</t>
  </si>
  <si>
    <t>0940-5550</t>
  </si>
  <si>
    <t>GEOCARTO INT</t>
  </si>
  <si>
    <t>1010-6049</t>
  </si>
  <si>
    <t>GEOMICROBIOL J</t>
  </si>
  <si>
    <t>0149-0451</t>
  </si>
  <si>
    <t>GLOBAL BIOGEOCHEM CY</t>
  </si>
  <si>
    <t>0886-6236</t>
  </si>
  <si>
    <t>GLOBAL ENVIRON CHANG</t>
  </si>
  <si>
    <t>0959-3780</t>
  </si>
  <si>
    <t>GLOBAL NEST J</t>
  </si>
  <si>
    <t>1790-7632</t>
  </si>
  <si>
    <t>GRUNDWASSER</t>
  </si>
  <si>
    <t>1430-483X</t>
  </si>
  <si>
    <t>HEALTH PHYS</t>
  </si>
  <si>
    <t>0017-9078</t>
  </si>
  <si>
    <t>HUM ECOL RISK ASSESS</t>
  </si>
  <si>
    <t>1080-7039</t>
  </si>
  <si>
    <t>IND HEALTH</t>
  </si>
  <si>
    <t>0019-8366</t>
  </si>
  <si>
    <t>INT J ENV RES PUB HE</t>
  </si>
  <si>
    <t>1660-4601</t>
  </si>
  <si>
    <t>INT J ENVIRON HEAL R</t>
  </si>
  <si>
    <t>0960-3123</t>
  </si>
  <si>
    <t>INT J ENVIRON POLLUT</t>
  </si>
  <si>
    <t>0957-4352</t>
  </si>
  <si>
    <t>INT J ENVIRON RES</t>
  </si>
  <si>
    <t>1735-6865</t>
  </si>
  <si>
    <t>INT J ENVIRON SCI TE</t>
  </si>
  <si>
    <t>1735-1472</t>
  </si>
  <si>
    <t>INT J GLOBAL WARM</t>
  </si>
  <si>
    <t>1758-2083</t>
  </si>
  <si>
    <t>INT J MIN RECLAM ENV</t>
  </si>
  <si>
    <t>1748-0930</t>
  </si>
  <si>
    <t>INT J PHYTOREMEDIAT</t>
  </si>
  <si>
    <t>1522-6514</t>
  </si>
  <si>
    <t>INT J SEDIMENT RES</t>
  </si>
  <si>
    <t>1001-6279</t>
  </si>
  <si>
    <t>J APPL REMOTE SENS</t>
  </si>
  <si>
    <t>1931-3195</t>
  </si>
  <si>
    <t>J ARID LAND</t>
  </si>
  <si>
    <t>1674-6767</t>
  </si>
  <si>
    <t>J ATMOS CHEM</t>
  </si>
  <si>
    <t>0167-7764</t>
  </si>
  <si>
    <t>J COASTAL RES</t>
  </si>
  <si>
    <t>0749-0208</t>
  </si>
  <si>
    <t>J CONTAM HYDROL</t>
  </si>
  <si>
    <t>0169-7722</t>
  </si>
  <si>
    <t>J ELEMENTOL</t>
  </si>
  <si>
    <t>1644-2296</t>
  </si>
  <si>
    <t>J ENVIRON BIOL</t>
  </si>
  <si>
    <t>0254-8704</t>
  </si>
  <si>
    <t>J ENVIRON ENG LANDSC</t>
  </si>
  <si>
    <t>1648-6897</t>
  </si>
  <si>
    <t>J ENVIRON HEALTH</t>
  </si>
  <si>
    <t>0022-0892</t>
  </si>
  <si>
    <t>J ENVIRON INFORM</t>
  </si>
  <si>
    <t>1726-2135</t>
  </si>
  <si>
    <t>J ENVIRON MANAGE</t>
  </si>
  <si>
    <t>0301-4797</t>
  </si>
  <si>
    <t>J ENVIRON PROT ECOL</t>
  </si>
  <si>
    <t>1311-5065</t>
  </si>
  <si>
    <t>J ENVIRON QUAL</t>
  </si>
  <si>
    <t>0047-2425</t>
  </si>
  <si>
    <t>J ENVIRON RADIOACTIV</t>
  </si>
  <si>
    <t>0265-931X</t>
  </si>
  <si>
    <t>J ENVIRON SCI HEAL B</t>
  </si>
  <si>
    <t>0360-1234</t>
  </si>
  <si>
    <t>J ENVIRON SCI HEAL C</t>
  </si>
  <si>
    <t>1059-0501</t>
  </si>
  <si>
    <t>J ENVIRON SCI MANAG</t>
  </si>
  <si>
    <t>0119-1144</t>
  </si>
  <si>
    <t>J ENVIRON SCI-CHINA</t>
  </si>
  <si>
    <t>1001-0742</t>
  </si>
  <si>
    <t>J EXPO SCI ENV EPID</t>
  </si>
  <si>
    <t>1559-0631</t>
  </si>
  <si>
    <t>J FLOOD RISK MANAG</t>
  </si>
  <si>
    <t>1753-318X</t>
  </si>
  <si>
    <t>J GREAT LAKES RES</t>
  </si>
  <si>
    <t>0380-1330</t>
  </si>
  <si>
    <t>J HEALTH POPUL NUTR</t>
  </si>
  <si>
    <t>1606-0997</t>
  </si>
  <si>
    <t>J IND ECOL</t>
  </si>
  <si>
    <t>1088-1980</t>
  </si>
  <si>
    <t>J INDIAN SOC REMOTE</t>
  </si>
  <si>
    <t>0255-660X</t>
  </si>
  <si>
    <t>J INTEGR ENVIRON SCI</t>
  </si>
  <si>
    <t>1943-815X</t>
  </si>
  <si>
    <t>J MATER CYCLES WASTE</t>
  </si>
  <si>
    <t>1438-4957</t>
  </si>
  <si>
    <t>J MT SCI-ENGL</t>
  </si>
  <si>
    <t>1672-6316</t>
  </si>
  <si>
    <t>J OCCUP ENVIRON HYG</t>
  </si>
  <si>
    <t>1545-9624</t>
  </si>
  <si>
    <t>J PALEOLIMNOL</t>
  </si>
  <si>
    <t>0921-2728</t>
  </si>
  <si>
    <t>J RADIOL PROT</t>
  </si>
  <si>
    <t>0952-4746</t>
  </si>
  <si>
    <t>J TOXICOL ENV HEAL A</t>
  </si>
  <si>
    <t>1528-7394</t>
  </si>
  <si>
    <t>J TOXICOL ENV HEAL B</t>
  </si>
  <si>
    <t>1093-7404</t>
  </si>
  <si>
    <t>J WATER HEALTH</t>
  </si>
  <si>
    <t>1477-8920</t>
  </si>
  <si>
    <t>LAND DEGRAD DEV</t>
  </si>
  <si>
    <t>1085-3278</t>
  </si>
  <si>
    <t>MAR ENVIRON RES</t>
  </si>
  <si>
    <t>0141-1136</t>
  </si>
  <si>
    <t>MAR POLLUT BULL</t>
  </si>
  <si>
    <t>0025-326X</t>
  </si>
  <si>
    <t>MITIG ADAPT STRAT GL</t>
  </si>
  <si>
    <t>1381-2386</t>
  </si>
  <si>
    <t>MT RES DEV</t>
  </si>
  <si>
    <t>0276-4741</t>
  </si>
  <si>
    <t>NAT CLIM CHANGE</t>
  </si>
  <si>
    <t>1758-678X</t>
  </si>
  <si>
    <t>NAT RESOUR FORUM</t>
  </si>
  <si>
    <t>0165-0203</t>
  </si>
  <si>
    <t>NAT RESOUR MODEL</t>
  </si>
  <si>
    <t>0890-8575</t>
  </si>
  <si>
    <t>PHYS GEOGR</t>
  </si>
  <si>
    <t>0272-3646</t>
  </si>
  <si>
    <t>POL J ENVIRON STUD</t>
  </si>
  <si>
    <t>1230-1485</t>
  </si>
  <si>
    <t>RADIAT PROT DOSIM</t>
  </si>
  <si>
    <t>0144-8420</t>
  </si>
  <si>
    <t>RADIOPROTECTION</t>
  </si>
  <si>
    <t>0033-8451</t>
  </si>
  <si>
    <t>REG ENVIRON CHANGE</t>
  </si>
  <si>
    <t>1436-3798</t>
  </si>
  <si>
    <t>REMOTE SENS ENVIRON</t>
  </si>
  <si>
    <t>0034-4257</t>
  </si>
  <si>
    <t>REV ENVIRON CONTAM T</t>
  </si>
  <si>
    <t>0179-5953</t>
  </si>
  <si>
    <t>REV INT CONTAM AMBIE</t>
  </si>
  <si>
    <t>0188-4999</t>
  </si>
  <si>
    <t>RIVER RES APPL</t>
  </si>
  <si>
    <t>1535-1459</t>
  </si>
  <si>
    <t>ROCZ OCHR SR</t>
  </si>
  <si>
    <t>1506-218X</t>
  </si>
  <si>
    <t>SCI TOTAL ENVIRON</t>
  </si>
  <si>
    <t>0048-9697</t>
  </si>
  <si>
    <t>SOIL SEDIMENT CONTAM</t>
  </si>
  <si>
    <t>1532-0383</t>
  </si>
  <si>
    <t>SUSTAIN SCI</t>
  </si>
  <si>
    <t>1862-4065</t>
  </si>
  <si>
    <t>VADOSE ZONE J</t>
  </si>
  <si>
    <t>1539-1663</t>
  </si>
  <si>
    <t>WATER AIR SOIL POLL</t>
  </si>
  <si>
    <t>0049-6979</t>
  </si>
  <si>
    <t>WATER ENVIRON J</t>
  </si>
  <si>
    <t>1747-6585</t>
  </si>
  <si>
    <t>WATER RESOUR RES</t>
  </si>
  <si>
    <t>0043-1397</t>
  </si>
  <si>
    <t>WETL ECOL MANAG</t>
  </si>
  <si>
    <t>0923-4861</t>
  </si>
  <si>
    <t>AM J PHYS ANTHROPOL</t>
  </si>
  <si>
    <t>0002-9483</t>
  </si>
  <si>
    <t>ANTHROPOL SCI</t>
  </si>
  <si>
    <t>0918-7960</t>
  </si>
  <si>
    <t>AUST SYST BOT</t>
  </si>
  <si>
    <t>1030-1887</t>
  </si>
  <si>
    <t>BIOL J LINN SOC</t>
  </si>
  <si>
    <t>0024-4066</t>
  </si>
  <si>
    <t>BMC EVOL BIOL</t>
  </si>
  <si>
    <t>1471-2148</t>
  </si>
  <si>
    <t>CLADISTICS</t>
  </si>
  <si>
    <t>0748-3007</t>
  </si>
  <si>
    <t>EVOL APPL</t>
  </si>
  <si>
    <t>1752-4571</t>
  </si>
  <si>
    <t>EVOL BIOINFORM</t>
  </si>
  <si>
    <t>1176-9343</t>
  </si>
  <si>
    <t>EVOL BIOL</t>
  </si>
  <si>
    <t>0071-3260</t>
  </si>
  <si>
    <t>GENOME BIOL EVOL</t>
  </si>
  <si>
    <t>1759-6653</t>
  </si>
  <si>
    <t>INVERTEBR SYST</t>
  </si>
  <si>
    <t>1445-5226</t>
  </si>
  <si>
    <t>J HUM EVOL</t>
  </si>
  <si>
    <t>0047-2484</t>
  </si>
  <si>
    <t>J SYST PALAEONTOL</t>
  </si>
  <si>
    <t>1477-2019</t>
  </si>
  <si>
    <t>J ZOOL SYST EVOL RES</t>
  </si>
  <si>
    <t>0947-5745</t>
  </si>
  <si>
    <t>ORG DIVERS EVOL</t>
  </si>
  <si>
    <t>1439-6092</t>
  </si>
  <si>
    <t>PLANT SYST EVOL</t>
  </si>
  <si>
    <t>0378-2697</t>
  </si>
  <si>
    <t>SYST BIOL</t>
  </si>
  <si>
    <t>1063-5157</t>
  </si>
  <si>
    <t>SYST BOT</t>
  </si>
  <si>
    <t>0363-6445</t>
  </si>
  <si>
    <t>TAXON</t>
  </si>
  <si>
    <t>0040-0262</t>
  </si>
  <si>
    <t>YEARB PHYS ANTHROPOL</t>
  </si>
  <si>
    <t>0096-848X</t>
  </si>
  <si>
    <t>ZOOL SCR</t>
  </si>
  <si>
    <t>0300-3256</t>
  </si>
  <si>
    <t>ACTA ICHTHYOL PISCAT</t>
  </si>
  <si>
    <t>0137-1592</t>
  </si>
  <si>
    <t>AQUAC RES</t>
  </si>
  <si>
    <t>1355-557X</t>
  </si>
  <si>
    <t>AQUACULT ENV INTERAC</t>
  </si>
  <si>
    <t>1869-215X</t>
  </si>
  <si>
    <t>AQUACULT INT</t>
  </si>
  <si>
    <t>0967-6120</t>
  </si>
  <si>
    <t>AQUACULT NUTR</t>
  </si>
  <si>
    <t>1353-5773</t>
  </si>
  <si>
    <t>AQUACULTURE</t>
  </si>
  <si>
    <t>0044-8486</t>
  </si>
  <si>
    <t>AQUAT LIVING RESOUR</t>
  </si>
  <si>
    <t>0990-7440</t>
  </si>
  <si>
    <t>B EUR ASSOC FISH PAT</t>
  </si>
  <si>
    <t>0108-0288</t>
  </si>
  <si>
    <t>BOL INST PESCA</t>
  </si>
  <si>
    <t>0046-9939</t>
  </si>
  <si>
    <t>CAL COOP OCEAN FISH</t>
  </si>
  <si>
    <t>0575-3317</t>
  </si>
  <si>
    <t>CALIF FISH GAME</t>
  </si>
  <si>
    <t>0008-1078</t>
  </si>
  <si>
    <t>CAN J FISH AQUAT SCI</t>
  </si>
  <si>
    <t>0706-652X</t>
  </si>
  <si>
    <t>DIS AQUAT ORGAN</t>
  </si>
  <si>
    <t>0177-5103</t>
  </si>
  <si>
    <t>ECOL FRESHW FISH</t>
  </si>
  <si>
    <t>0906-6691</t>
  </si>
  <si>
    <t>FISH B-NOAA</t>
  </si>
  <si>
    <t>0090-0656</t>
  </si>
  <si>
    <t>FISH FISH</t>
  </si>
  <si>
    <t>1467-2960</t>
  </si>
  <si>
    <t>FISH OCEANOGR</t>
  </si>
  <si>
    <t>1054-6006</t>
  </si>
  <si>
    <t>FISH PATHOL</t>
  </si>
  <si>
    <t>0388-788X</t>
  </si>
  <si>
    <t>FISH RES</t>
  </si>
  <si>
    <t>0165-7836</t>
  </si>
  <si>
    <t>FISH SHELLFISH IMMUN</t>
  </si>
  <si>
    <t>1050-4648</t>
  </si>
  <si>
    <t>FISHERIES</t>
  </si>
  <si>
    <t>0363-2415</t>
  </si>
  <si>
    <t>FISHERIES MANAG ECOL</t>
  </si>
  <si>
    <t>0969-997X</t>
  </si>
  <si>
    <t>FISHERIES SCI</t>
  </si>
  <si>
    <t>0919-9268</t>
  </si>
  <si>
    <t>ICES J MAR SCI</t>
  </si>
  <si>
    <t>1054-3139</t>
  </si>
  <si>
    <t>INDIAN J FISH</t>
  </si>
  <si>
    <t>0970-6011</t>
  </si>
  <si>
    <t>IRAN J FISH SCI</t>
  </si>
  <si>
    <t>1562-2916</t>
  </si>
  <si>
    <t>ISR J AQUACULT-BAMID</t>
  </si>
  <si>
    <t>0792-156X</t>
  </si>
  <si>
    <t>J APPL ICHTHYOL</t>
  </si>
  <si>
    <t>0175-8659</t>
  </si>
  <si>
    <t>J AQUAT ANIM HEALTH</t>
  </si>
  <si>
    <t>0899-7659</t>
  </si>
  <si>
    <t>J FISH BIOL</t>
  </si>
  <si>
    <t>0022-1112</t>
  </si>
  <si>
    <t>J FISH DIS</t>
  </si>
  <si>
    <t>0140-7775</t>
  </si>
  <si>
    <t>J SHELLFISH RES</t>
  </si>
  <si>
    <t>0730-8000</t>
  </si>
  <si>
    <t>J WORLD AQUACULT SOC</t>
  </si>
  <si>
    <t>0893-8849</t>
  </si>
  <si>
    <t>KNOWL MANAG AQUAT EC</t>
  </si>
  <si>
    <t>1961-9502</t>
  </si>
  <si>
    <t>LAT AM J AQUAT RES</t>
  </si>
  <si>
    <t>0718-560X</t>
  </si>
  <si>
    <t>MAR COAST FISH</t>
  </si>
  <si>
    <t>1942-5120</t>
  </si>
  <si>
    <t>MAR FRESHWATER RES</t>
  </si>
  <si>
    <t>1323-1650</t>
  </si>
  <si>
    <t>MAR RESOUR ECON</t>
  </si>
  <si>
    <t>0738-1360</t>
  </si>
  <si>
    <t>N AM J AQUACULT</t>
  </si>
  <si>
    <t>1522-2055</t>
  </si>
  <si>
    <t>N AM J FISH MANAGE</t>
  </si>
  <si>
    <t>0275-5947</t>
  </si>
  <si>
    <t>NEW ZEAL J MAR FRESH</t>
  </si>
  <si>
    <t>0028-8330</t>
  </si>
  <si>
    <t>NIPPON SUISAN GAKK</t>
  </si>
  <si>
    <t>0021-5392</t>
  </si>
  <si>
    <t>REV AQUACULT</t>
  </si>
  <si>
    <t>1753-5123</t>
  </si>
  <si>
    <t>REV FISH BIOL FISHER</t>
  </si>
  <si>
    <t>0960-3166</t>
  </si>
  <si>
    <t>REV FISH SCI</t>
  </si>
  <si>
    <t>1064-1262</t>
  </si>
  <si>
    <t>T AM FISH SOC</t>
  </si>
  <si>
    <t>0002-8487</t>
  </si>
  <si>
    <t>TURK J FISH AQUAT SC</t>
  </si>
  <si>
    <t>1303-2712</t>
  </si>
  <si>
    <t>ACTA ALIMENT HUNG</t>
  </si>
  <si>
    <t>0139-3006</t>
  </si>
  <si>
    <t>AGRIBUSINESS</t>
  </si>
  <si>
    <t>0742-4477</t>
  </si>
  <si>
    <t>ANNU REV FOOD SCI T</t>
  </si>
  <si>
    <t>1941-1413</t>
  </si>
  <si>
    <t>AUST J GRAPE WINE R</t>
  </si>
  <si>
    <t>1322-7130</t>
  </si>
  <si>
    <t>BRIT FOOD J</t>
  </si>
  <si>
    <t>0007-070X</t>
  </si>
  <si>
    <t>CEREAL FOOD WORLD</t>
  </si>
  <si>
    <t>0146-6283</t>
  </si>
  <si>
    <t>CHEMOSENS PERCEPT</t>
  </si>
  <si>
    <t>1936-5802</t>
  </si>
  <si>
    <t>CIENC TEC VITIVINIC</t>
  </si>
  <si>
    <t>0254-0223</t>
  </si>
  <si>
    <t>CIENCIA TECNOL ALIME</t>
  </si>
  <si>
    <t>0101-2061</t>
  </si>
  <si>
    <t>COMPR REV FOOD SCI F</t>
  </si>
  <si>
    <t>1541-4337</t>
  </si>
  <si>
    <t>CRIT REV FOOD SCI</t>
  </si>
  <si>
    <t>1040-8398</t>
  </si>
  <si>
    <t>CYTA-J FOOD</t>
  </si>
  <si>
    <t>1947-6337</t>
  </si>
  <si>
    <t>CZECH J FOOD SCI</t>
  </si>
  <si>
    <t>1212-1800</t>
  </si>
  <si>
    <t>DAIRY SCI TECHNOL</t>
  </si>
  <si>
    <t>1958-5586</t>
  </si>
  <si>
    <t>DEUT LEBENSM-RUNDSCH</t>
  </si>
  <si>
    <t>0012-0413</t>
  </si>
  <si>
    <t>EUR FOOD RES TECHNOL</t>
  </si>
  <si>
    <t>1438-2377</t>
  </si>
  <si>
    <t>EUR J LIPID SCI TECH</t>
  </si>
  <si>
    <t>1438-7697</t>
  </si>
  <si>
    <t>FLEISCHWIRTSCHAFT</t>
  </si>
  <si>
    <t>0015-363X</t>
  </si>
  <si>
    <t>FOOD ANAL METHOD</t>
  </si>
  <si>
    <t>1936-9751</t>
  </si>
  <si>
    <t>FOOD AUST</t>
  </si>
  <si>
    <t>1032-5298</t>
  </si>
  <si>
    <t>FOOD BIOPHYS</t>
  </si>
  <si>
    <t>1557-1858</t>
  </si>
  <si>
    <t>FOOD BIOPROCESS TECH</t>
  </si>
  <si>
    <t>1935-5130</t>
  </si>
  <si>
    <t>FOOD CHEM TOXICOL</t>
  </si>
  <si>
    <t>0278-6915</t>
  </si>
  <si>
    <t>FOOD CONTROL</t>
  </si>
  <si>
    <t>0956-7135</t>
  </si>
  <si>
    <t>FOOD DRUG LAW J</t>
  </si>
  <si>
    <t>1064-590X</t>
  </si>
  <si>
    <t>FOOD ENG REV</t>
  </si>
  <si>
    <t>1866-7910</t>
  </si>
  <si>
    <t>FOOD HYG SAFE SCI</t>
  </si>
  <si>
    <t>0015-6426</t>
  </si>
  <si>
    <t>FOOD NUTR BULL</t>
  </si>
  <si>
    <t>0379-5721</t>
  </si>
  <si>
    <t>FOOD QUAL PREFER</t>
  </si>
  <si>
    <t>0950-3293</t>
  </si>
  <si>
    <t>FOOD RES INT</t>
  </si>
  <si>
    <t>0963-9969</t>
  </si>
  <si>
    <t>FOOD REV INT</t>
  </si>
  <si>
    <t>8755-9129</t>
  </si>
  <si>
    <t>FOOD SCI BIOTECHNOL</t>
  </si>
  <si>
    <t>1226-7708</t>
  </si>
  <si>
    <t>FOOD SCI TECHNOL RES</t>
  </si>
  <si>
    <t>1344-6606</t>
  </si>
  <si>
    <t>FOOD SECUR</t>
  </si>
  <si>
    <t>1876-4517</t>
  </si>
  <si>
    <t>FOOD TECHNOL-CHICAGO</t>
  </si>
  <si>
    <t>0015-6639</t>
  </si>
  <si>
    <t>FOODBORNE PATHOG DIS</t>
  </si>
  <si>
    <t>1535-3141</t>
  </si>
  <si>
    <t>INNOV FOOD SCI EMERG</t>
  </si>
  <si>
    <t>1466-8564</t>
  </si>
  <si>
    <t>INT DAIRY J</t>
  </si>
  <si>
    <t>0958-6946</t>
  </si>
  <si>
    <t>INT J DAIRY TECHNOL</t>
  </si>
  <si>
    <t>1364-727X</t>
  </si>
  <si>
    <t>INT J FOOD ENG</t>
  </si>
  <si>
    <t>2194-5764</t>
  </si>
  <si>
    <t>INT J FOOD MICROBIOL</t>
  </si>
  <si>
    <t>0168-1605</t>
  </si>
  <si>
    <t>INT J FOOD PROP</t>
  </si>
  <si>
    <t>1094-2912</t>
  </si>
  <si>
    <t>INT J FOOD SCI NUTR</t>
  </si>
  <si>
    <t>0963-7486</t>
  </si>
  <si>
    <t>INT J FOOD SCI TECH</t>
  </si>
  <si>
    <t>0950-5423</t>
  </si>
  <si>
    <t>ITAL J FOOD SCI</t>
  </si>
  <si>
    <t>1120-1770</t>
  </si>
  <si>
    <t>J AQUAT FOOD PROD T</t>
  </si>
  <si>
    <t>1049-8850</t>
  </si>
  <si>
    <t>J CEREAL SCI</t>
  </si>
  <si>
    <t>0733-5210</t>
  </si>
  <si>
    <t>J FOOD AGRIC ENVIRON</t>
  </si>
  <si>
    <t>1459-0255</t>
  </si>
  <si>
    <t>J FOOD DRUG ANAL</t>
  </si>
  <si>
    <t>1021-9498</t>
  </si>
  <si>
    <t>J FOOD NUTR RES</t>
  </si>
  <si>
    <t>1336-8672</t>
  </si>
  <si>
    <t>J FOOD PROCESS PRES</t>
  </si>
  <si>
    <t>0145-8892</t>
  </si>
  <si>
    <t>J FOOD QUALITY</t>
  </si>
  <si>
    <t>0146-9428</t>
  </si>
  <si>
    <t>J FOOD SCI</t>
  </si>
  <si>
    <t>0022-1147</t>
  </si>
  <si>
    <t>J FOOD SCI TECH MYS</t>
  </si>
  <si>
    <t>0022-1155</t>
  </si>
  <si>
    <t>J FUNCT FOODS</t>
  </si>
  <si>
    <t>1756-4646</t>
  </si>
  <si>
    <t>J I BREWING</t>
  </si>
  <si>
    <t>0046-9750</t>
  </si>
  <si>
    <t>J INT SCI VIGNE VIN</t>
  </si>
  <si>
    <t>1151-0285</t>
  </si>
  <si>
    <t>J JPN SOC FOOD SCI</t>
  </si>
  <si>
    <t>1341-027X</t>
  </si>
  <si>
    <t>J KOREAN SOC APPL BI</t>
  </si>
  <si>
    <t>1738-2203</t>
  </si>
  <si>
    <t>J OIL PALM RES</t>
  </si>
  <si>
    <t>1511-2780</t>
  </si>
  <si>
    <t>J SENS STUD</t>
  </si>
  <si>
    <t>0887-8250</t>
  </si>
  <si>
    <t>J TEXTURE STUD</t>
  </si>
  <si>
    <t>0022-4901</t>
  </si>
  <si>
    <t>J VERBRAUCH LEBENSM</t>
  </si>
  <si>
    <t>1661-5751</t>
  </si>
  <si>
    <t>KOREAN J FOOD SCI AN</t>
  </si>
  <si>
    <t>1225-8563</t>
  </si>
  <si>
    <t>LWT-FOOD SCI TECHNOL</t>
  </si>
  <si>
    <t>0023-6438</t>
  </si>
  <si>
    <t>MEAT SCI</t>
  </si>
  <si>
    <t>0309-1740</t>
  </si>
  <si>
    <t>MILCHWISSENSCHAFT</t>
  </si>
  <si>
    <t>0026-3788</t>
  </si>
  <si>
    <t>MITT KLOSTERNEUBURG</t>
  </si>
  <si>
    <t>0007-5922</t>
  </si>
  <si>
    <t>MOL NUTR FOOD RES</t>
  </si>
  <si>
    <t>1613-4125</t>
  </si>
  <si>
    <t>QUAL ASSUR SAF CROP</t>
  </si>
  <si>
    <t>1757-8361</t>
  </si>
  <si>
    <t>RIV ITAL SOSTANZE GR</t>
  </si>
  <si>
    <t>0035-6808</t>
  </si>
  <si>
    <t>S AFR J ENOL VITIC</t>
  </si>
  <si>
    <t>0253-939X</t>
  </si>
  <si>
    <t>SCI ALIMENT</t>
  </si>
  <si>
    <t>0240-8813</t>
  </si>
  <si>
    <t>STARCH-STARKE</t>
  </si>
  <si>
    <t>0038-9056</t>
  </si>
  <si>
    <t>SUGAR IND</t>
  </si>
  <si>
    <t>0344-8657</t>
  </si>
  <si>
    <t>TRENDS FOOD SCI TECH</t>
  </si>
  <si>
    <t>0924-2244</t>
  </si>
  <si>
    <t>ZYWN-NAUK TECHNOL JA</t>
  </si>
  <si>
    <t>1425-6959</t>
  </si>
  <si>
    <t>ALLG FORST JAGDZTG</t>
  </si>
  <si>
    <t>0002-5852</t>
  </si>
  <si>
    <t>ANN FOREST SCI</t>
  </si>
  <si>
    <t>1286-4560</t>
  </si>
  <si>
    <t>AUST FORESTRY</t>
  </si>
  <si>
    <t>0004-9158</t>
  </si>
  <si>
    <t>BALT FOR</t>
  </si>
  <si>
    <t>1392-1355</t>
  </si>
  <si>
    <t>BOIS FOR TROP</t>
  </si>
  <si>
    <t>0006-579X</t>
  </si>
  <si>
    <t>BOSQUE</t>
  </si>
  <si>
    <t>0717-9200</t>
  </si>
  <si>
    <t>CAN J FOREST RES</t>
  </si>
  <si>
    <t>0045-5067</t>
  </si>
  <si>
    <t>CERNE</t>
  </si>
  <si>
    <t>0104-7760</t>
  </si>
  <si>
    <t>CIENC FLOREST</t>
  </si>
  <si>
    <t>0103-9954</t>
  </si>
  <si>
    <t>CROAT J FOR ENG</t>
  </si>
  <si>
    <t>1845-5719</t>
  </si>
  <si>
    <t>DENDROBIOLOGY</t>
  </si>
  <si>
    <t>1641-1307</t>
  </si>
  <si>
    <t>DENDROCHRONOLOGIA</t>
  </si>
  <si>
    <t>1125-7865</t>
  </si>
  <si>
    <t>EUR J FOREST RES</t>
  </si>
  <si>
    <t>1612-4669</t>
  </si>
  <si>
    <t>EUR J WOOD WOOD PROD</t>
  </si>
  <si>
    <t>0018-3768</t>
  </si>
  <si>
    <t>FOREST CHRON</t>
  </si>
  <si>
    <t>0015-7546</t>
  </si>
  <si>
    <t>FOREST ECOL MANAG</t>
  </si>
  <si>
    <t>0378-1127</t>
  </si>
  <si>
    <t>FOREST PATHOL</t>
  </si>
  <si>
    <t>1437-4781</t>
  </si>
  <si>
    <t>FOREST POLICY ECON</t>
  </si>
  <si>
    <t>1389-9341</t>
  </si>
  <si>
    <t>FOREST PROD J</t>
  </si>
  <si>
    <t>0015-7473</t>
  </si>
  <si>
    <t>FOREST SCI</t>
  </si>
  <si>
    <t>0015-749X</t>
  </si>
  <si>
    <t>FOREST SYST</t>
  </si>
  <si>
    <t>2171-5068</t>
  </si>
  <si>
    <t>FORESTRY</t>
  </si>
  <si>
    <t>0015-752X</t>
  </si>
  <si>
    <t>FORESTS</t>
  </si>
  <si>
    <t>1999-4907</t>
  </si>
  <si>
    <t>HOLZFORSCHUNG</t>
  </si>
  <si>
    <t>0018-3830</t>
  </si>
  <si>
    <t>IAWA J</t>
  </si>
  <si>
    <t>0928-1541</t>
  </si>
  <si>
    <t>IFOREST</t>
  </si>
  <si>
    <t>1971-7458</t>
  </si>
  <si>
    <t>INT FOREST REV</t>
  </si>
  <si>
    <t>1465-5489</t>
  </si>
  <si>
    <t>INT J WILDLAND FIRE</t>
  </si>
  <si>
    <t>1049-8001</t>
  </si>
  <si>
    <t>J FOREST</t>
  </si>
  <si>
    <t>0022-1201</t>
  </si>
  <si>
    <t>J FOREST ECON</t>
  </si>
  <si>
    <t>1104-6899</t>
  </si>
  <si>
    <t>J FOREST RES-JPN</t>
  </si>
  <si>
    <t>1341-6979</t>
  </si>
  <si>
    <t>J TROP FOR SCI</t>
  </si>
  <si>
    <t>0128-1283</t>
  </si>
  <si>
    <t>J WOOD SCI</t>
  </si>
  <si>
    <t>1435-0211</t>
  </si>
  <si>
    <t>MADERA BOSQUES</t>
  </si>
  <si>
    <t>1405-0471</t>
  </si>
  <si>
    <t>NEW FOREST</t>
  </si>
  <si>
    <t>0169-4286</t>
  </si>
  <si>
    <t>NORTH J APPL FOR</t>
  </si>
  <si>
    <t>0742-6348</t>
  </si>
  <si>
    <t>REV ARVORE</t>
  </si>
  <si>
    <t>0100-6762</t>
  </si>
  <si>
    <t>REV CHAPINGO SER CIE</t>
  </si>
  <si>
    <t>0186-3231</t>
  </si>
  <si>
    <t>SCAND J FOREST RES</t>
  </si>
  <si>
    <t>0282-7581</t>
  </si>
  <si>
    <t>SILVA FENN</t>
  </si>
  <si>
    <t>0037-5330</t>
  </si>
  <si>
    <t>SILVAE GENET</t>
  </si>
  <si>
    <t>0037-5349</t>
  </si>
  <si>
    <t>SMALL-SCALE FOR</t>
  </si>
  <si>
    <t>1873-7617</t>
  </si>
  <si>
    <t>SOUTH FORESTS</t>
  </si>
  <si>
    <t>2070-2620</t>
  </si>
  <si>
    <t>SOUTH J APPL FOR</t>
  </si>
  <si>
    <t>0148-4419</t>
  </si>
  <si>
    <t>SUMAR LIST</t>
  </si>
  <si>
    <t>0373-1332</t>
  </si>
  <si>
    <t>SYLWAN</t>
  </si>
  <si>
    <t>0039-7660</t>
  </si>
  <si>
    <t>TREE GENET GENOMES</t>
  </si>
  <si>
    <t>1614-2942</t>
  </si>
  <si>
    <t>TREE PHYSIOL</t>
  </si>
  <si>
    <t>0829-318X</t>
  </si>
  <si>
    <t>TREE-RING RES</t>
  </si>
  <si>
    <t>1536-1098</t>
  </si>
  <si>
    <t>TREES-STRUCT FUNCT</t>
  </si>
  <si>
    <t>0931-1890</t>
  </si>
  <si>
    <t>URBAN FOR URBAN GREE</t>
  </si>
  <si>
    <t>1618-8667</t>
  </si>
  <si>
    <t>WEST J APPL FOR</t>
  </si>
  <si>
    <t>0885-6095</t>
  </si>
  <si>
    <t>WOOD FIBER SCI</t>
  </si>
  <si>
    <t>0735-6161</t>
  </si>
  <si>
    <t>WOOD SCI TECHNOL</t>
  </si>
  <si>
    <t>0043-7719</t>
  </si>
  <si>
    <t>ABDOM IMAGING</t>
  </si>
  <si>
    <t>0942-8925</t>
  </si>
  <si>
    <t>ACTA GASTRO-ENT BELG</t>
  </si>
  <si>
    <t>0001-5644</t>
  </si>
  <si>
    <t>ALIMENT PHARM THER</t>
  </si>
  <si>
    <t>0269-2813</t>
  </si>
  <si>
    <t>AM J GASTROENTEROL</t>
  </si>
  <si>
    <t>0002-9270</t>
  </si>
  <si>
    <t>AM J PHYSIOL-GASTR L</t>
  </si>
  <si>
    <t>0193-1857</t>
  </si>
  <si>
    <t>ANN HEPATOL</t>
  </si>
  <si>
    <t>1665-2681</t>
  </si>
  <si>
    <t>BEST PRACT RES CL GA</t>
  </si>
  <si>
    <t>1521-6918</t>
  </si>
  <si>
    <t>BMC GASTROENTEROL</t>
  </si>
  <si>
    <t>1471-230X</t>
  </si>
  <si>
    <t>CAN J GASTROENTEROL</t>
  </si>
  <si>
    <t>0835-7900</t>
  </si>
  <si>
    <t>CLIN GASTROENTEROL H</t>
  </si>
  <si>
    <t>1542-3565</t>
  </si>
  <si>
    <t>CLIN LIVER DIS</t>
  </si>
  <si>
    <t>1089-3261</t>
  </si>
  <si>
    <t>CLIN RES HEPATOL GAS</t>
  </si>
  <si>
    <t>2210-7401</t>
  </si>
  <si>
    <t>COLORECTAL DIS</t>
  </si>
  <si>
    <t>1462-8910</t>
  </si>
  <si>
    <t>CURR OPIN GASTROEN</t>
  </si>
  <si>
    <t>0267-1379</t>
  </si>
  <si>
    <t>DIGEST DIS</t>
  </si>
  <si>
    <t>0257-2753</t>
  </si>
  <si>
    <t>DIGEST DIS SCI</t>
  </si>
  <si>
    <t>0163-2116</t>
  </si>
  <si>
    <t>DIGEST ENDOSC</t>
  </si>
  <si>
    <t>0915-5635</t>
  </si>
  <si>
    <t>DIGEST LIVER DIS</t>
  </si>
  <si>
    <t>1590-8658</t>
  </si>
  <si>
    <t>DIGEST SURG</t>
  </si>
  <si>
    <t>0253-4886</t>
  </si>
  <si>
    <t>DIGESTION</t>
  </si>
  <si>
    <t>0012-2823</t>
  </si>
  <si>
    <t>DIS COLON RECTUM</t>
  </si>
  <si>
    <t>0012-3706</t>
  </si>
  <si>
    <t>DIS ESOPHAGUS</t>
  </si>
  <si>
    <t>1120-8694</t>
  </si>
  <si>
    <t>ENDOSCOPY</t>
  </si>
  <si>
    <t>0013-726X</t>
  </si>
  <si>
    <t>ENDOSKOPIE HEUTE</t>
  </si>
  <si>
    <t>0933-811X</t>
  </si>
  <si>
    <t>ESOPHAGUS-TOKYO</t>
  </si>
  <si>
    <t>1612-9059</t>
  </si>
  <si>
    <t>EUR J GASTROEN HEPAT</t>
  </si>
  <si>
    <t>0954-691X</t>
  </si>
  <si>
    <t>EXPERT REV GASTROENT</t>
  </si>
  <si>
    <t>1747-4124</t>
  </si>
  <si>
    <t>GASTRIC CANCER</t>
  </si>
  <si>
    <t>1436-3291</t>
  </si>
  <si>
    <t>GASTROEN CLIN BIOL</t>
  </si>
  <si>
    <t>0399-8320</t>
  </si>
  <si>
    <t>GASTROENT HEPAT-BARC</t>
  </si>
  <si>
    <t>0210-5705</t>
  </si>
  <si>
    <t>GASTROENT RES PRACT</t>
  </si>
  <si>
    <t>1687-6121</t>
  </si>
  <si>
    <t>GASTROENTEROL CLIN N</t>
  </si>
  <si>
    <t>0889-8553</t>
  </si>
  <si>
    <t>GASTROENTEROL NURS</t>
  </si>
  <si>
    <t>1042-895X</t>
  </si>
  <si>
    <t>GASTROENTEROLOGY</t>
  </si>
  <si>
    <t>0016-5085</t>
  </si>
  <si>
    <t>GASTROINTEST ENDOSC</t>
  </si>
  <si>
    <t>0016-5107</t>
  </si>
  <si>
    <t>GUT</t>
  </si>
  <si>
    <t>0017-5749</t>
  </si>
  <si>
    <t>GUT LIVER</t>
  </si>
  <si>
    <t>1976-2283</t>
  </si>
  <si>
    <t>GUT PATHOG</t>
  </si>
  <si>
    <t>1757-4749</t>
  </si>
  <si>
    <t>HELICOBACTER</t>
  </si>
  <si>
    <t>1083-4389</t>
  </si>
  <si>
    <t>HEPAT MON</t>
  </si>
  <si>
    <t>1735-143X</t>
  </si>
  <si>
    <t>HEPATO-GASTROENTEROL</t>
  </si>
  <si>
    <t>0172-6390</t>
  </si>
  <si>
    <t>HEPATOB PANCREAT DIS</t>
  </si>
  <si>
    <t>1499-3872</t>
  </si>
  <si>
    <t>HEPATOL INT</t>
  </si>
  <si>
    <t>1936-0533</t>
  </si>
  <si>
    <t>HEPATOL RES</t>
  </si>
  <si>
    <t>1386-6346</t>
  </si>
  <si>
    <t>HEPATOLOGY</t>
  </si>
  <si>
    <t>0270-9139</t>
  </si>
  <si>
    <t>HPB</t>
  </si>
  <si>
    <t>1365-182X</t>
  </si>
  <si>
    <t>INFLAMM BOWEL DIS</t>
  </si>
  <si>
    <t>1078-0998</t>
  </si>
  <si>
    <t>INT J COLORECTAL DIS</t>
  </si>
  <si>
    <t>0179-1958</t>
  </si>
  <si>
    <t>J CLIN GASTROENTEROL</t>
  </si>
  <si>
    <t>0192-0790</t>
  </si>
  <si>
    <t>J CROHNS COLITIS</t>
  </si>
  <si>
    <t>1873-9946</t>
  </si>
  <si>
    <t>J DIGEST DIS</t>
  </si>
  <si>
    <t>1751-2972</t>
  </si>
  <si>
    <t>J GASTROEN HEPATOL</t>
  </si>
  <si>
    <t>0815-9319</t>
  </si>
  <si>
    <t>J GASTROENTEROL</t>
  </si>
  <si>
    <t>0944-1174</t>
  </si>
  <si>
    <t>J GASTROINTEST LIVER</t>
  </si>
  <si>
    <t>1841-8724</t>
  </si>
  <si>
    <t>J GASTROINTEST SURG</t>
  </si>
  <si>
    <t>1091-255X</t>
  </si>
  <si>
    <t>J HEPATO-BIL-PAN SCI</t>
  </si>
  <si>
    <t>1868-6974</t>
  </si>
  <si>
    <t>J HEPATOL</t>
  </si>
  <si>
    <t>0168-8278</t>
  </si>
  <si>
    <t>J PEDIATR GASTR NUTR</t>
  </si>
  <si>
    <t>0277-2116</t>
  </si>
  <si>
    <t>J VIRAL HEPATITIS</t>
  </si>
  <si>
    <t>1352-0504</t>
  </si>
  <si>
    <t>LIVER INT</t>
  </si>
  <si>
    <t>1478-3223</t>
  </si>
  <si>
    <t>LIVER TRANSPLANT</t>
  </si>
  <si>
    <t>1527-6465</t>
  </si>
  <si>
    <t>NAT REV GASTRO HEPAT</t>
  </si>
  <si>
    <t>1759-5045</t>
  </si>
  <si>
    <t>PANCREAS</t>
  </si>
  <si>
    <t>0885-3177</t>
  </si>
  <si>
    <t>PANCREATOLOGY</t>
  </si>
  <si>
    <t>1424-3903</t>
  </si>
  <si>
    <t>PRZ GASTROENTEROL</t>
  </si>
  <si>
    <t>1895-5770</t>
  </si>
  <si>
    <t>REV ESP ENFERM DIG</t>
  </si>
  <si>
    <t>1130-0108</t>
  </si>
  <si>
    <t>SCAND J GASTROENTERO</t>
  </si>
  <si>
    <t>0036-5521</t>
  </si>
  <si>
    <t>SEMIN LIVER DIS</t>
  </si>
  <si>
    <t>0272-8087</t>
  </si>
  <si>
    <t>TECH COLOPROCTOL</t>
  </si>
  <si>
    <t>1123-6337</t>
  </si>
  <si>
    <t>TURK J GASTROENTEROL</t>
  </si>
  <si>
    <t>1300-4948</t>
  </si>
  <si>
    <t>VISZERALMEDIZIN</t>
  </si>
  <si>
    <t>1662-6664</t>
  </si>
  <si>
    <t>WORLD J GASTROENTERO</t>
  </si>
  <si>
    <t>1007-9327</t>
  </si>
  <si>
    <t>Z GASTROENTEROL</t>
  </si>
  <si>
    <t>0044-2771</t>
  </si>
  <si>
    <t>ADV GENET</t>
  </si>
  <si>
    <t>0065-2660</t>
  </si>
  <si>
    <t>AM J HUM GENET</t>
  </si>
  <si>
    <t>0002-9297</t>
  </si>
  <si>
    <t>AM J MED GENET A</t>
  </si>
  <si>
    <t>1552-4825</t>
  </si>
  <si>
    <t>AM J MED GENET B</t>
  </si>
  <si>
    <t>1552-4841</t>
  </si>
  <si>
    <t>AM J MED GENET C</t>
  </si>
  <si>
    <t>1552-4868</t>
  </si>
  <si>
    <t>ANN HUM GENET</t>
  </si>
  <si>
    <t>0003-4800</t>
  </si>
  <si>
    <t>ANNU REV GENET</t>
  </si>
  <si>
    <t>0066-4197</t>
  </si>
  <si>
    <t>ANNU REV GENOM HUM G</t>
  </si>
  <si>
    <t>1527-8204</t>
  </si>
  <si>
    <t>BALK J MED GENET</t>
  </si>
  <si>
    <t>1311-0160</t>
  </si>
  <si>
    <t>BIRTH DEFECTS RES B</t>
  </si>
  <si>
    <t>1542-9733</t>
  </si>
  <si>
    <t>BMC GENET</t>
  </si>
  <si>
    <t>1471-2156</t>
  </si>
  <si>
    <t>BMC MED GENET</t>
  </si>
  <si>
    <t>1471-2350</t>
  </si>
  <si>
    <t>BMC MED GENOMICS</t>
  </si>
  <si>
    <t>1755-8794</t>
  </si>
  <si>
    <t>CANCER GENET CYTOGEN</t>
  </si>
  <si>
    <t>0165-4608</t>
  </si>
  <si>
    <t>CANCER GENET-NY</t>
  </si>
  <si>
    <t>2210-7762</t>
  </si>
  <si>
    <t>CARYOLOGIA</t>
  </si>
  <si>
    <t>0008-7114</t>
  </si>
  <si>
    <t>CLIN DYSMORPHOL</t>
  </si>
  <si>
    <t>0962-8827</t>
  </si>
  <si>
    <t>CLIN GENET</t>
  </si>
  <si>
    <t>0009-9163</t>
  </si>
  <si>
    <t>COMP CYTOGENET</t>
  </si>
  <si>
    <t>1993-0771</t>
  </si>
  <si>
    <t>CURR GENE THER</t>
  </si>
  <si>
    <t>1566-5232</t>
  </si>
  <si>
    <t>CURR GENET</t>
  </si>
  <si>
    <t>0172-8083</t>
  </si>
  <si>
    <t>CYTOL GENET+</t>
  </si>
  <si>
    <t>0095-4527</t>
  </si>
  <si>
    <t>DNA REPAIR</t>
  </si>
  <si>
    <t>1568-7864</t>
  </si>
  <si>
    <t>DNA RES</t>
  </si>
  <si>
    <t>1340-2838</t>
  </si>
  <si>
    <t>EPIGENET CHROMATIN</t>
  </si>
  <si>
    <t>1756-8935</t>
  </si>
  <si>
    <t>EPIGENOMICS-UK</t>
  </si>
  <si>
    <t>1750-1911</t>
  </si>
  <si>
    <t>EUR J MED GENET</t>
  </si>
  <si>
    <t>1769-7212</t>
  </si>
  <si>
    <t>FAM CANCER</t>
  </si>
  <si>
    <t>1389-9600</t>
  </si>
  <si>
    <t>FORENSIC SCI INT-GEN</t>
  </si>
  <si>
    <t>1872-4973</t>
  </si>
  <si>
    <t>FUNCT INTEGR GENOMIC</t>
  </si>
  <si>
    <t>1438-793X</t>
  </si>
  <si>
    <t>FUNGAL GENET BIOL</t>
  </si>
  <si>
    <t>1087-1845</t>
  </si>
  <si>
    <t>G3-GENES GENOM GENET</t>
  </si>
  <si>
    <t>2160-1836</t>
  </si>
  <si>
    <t>GENE</t>
  </si>
  <si>
    <t>0378-1119</t>
  </si>
  <si>
    <t>GENE CHROMOSOME CANC</t>
  </si>
  <si>
    <t>1045-2257</t>
  </si>
  <si>
    <t>GENES IMMUN</t>
  </si>
  <si>
    <t>1466-4879</t>
  </si>
  <si>
    <t>GENES NUTR</t>
  </si>
  <si>
    <t>1555-8932</t>
  </si>
  <si>
    <t>GENET EPIDEMIOL</t>
  </si>
  <si>
    <t>0741-0395</t>
  </si>
  <si>
    <t>GENET MED</t>
  </si>
  <si>
    <t>1098-3600</t>
  </si>
  <si>
    <t>GENET RES</t>
  </si>
  <si>
    <t>0016-6723</t>
  </si>
  <si>
    <t>GENET TEST MOL BIOMA</t>
  </si>
  <si>
    <t>1945-0265</t>
  </si>
  <si>
    <t>GENETICA</t>
  </si>
  <si>
    <t>0016-6707</t>
  </si>
  <si>
    <t>GENETICS</t>
  </si>
  <si>
    <t>0016-6731</t>
  </si>
  <si>
    <t>GENOME MED</t>
  </si>
  <si>
    <t>1756-994X</t>
  </si>
  <si>
    <t>HEREDITAS</t>
  </si>
  <si>
    <t>0018-0661</t>
  </si>
  <si>
    <t>HUM GENET</t>
  </si>
  <si>
    <t>0340-6717</t>
  </si>
  <si>
    <t>HUM HERED</t>
  </si>
  <si>
    <t>0001-5652</t>
  </si>
  <si>
    <t>HUM MUTAT</t>
  </si>
  <si>
    <t>1059-7794</t>
  </si>
  <si>
    <t>IMMUNOGENETICS</t>
  </si>
  <si>
    <t>0093-7711</t>
  </si>
  <si>
    <t>INT J HUM GENET</t>
  </si>
  <si>
    <t>0972-3757</t>
  </si>
  <si>
    <t>INT J IMMUNOGENET</t>
  </si>
  <si>
    <t>1744-3121</t>
  </si>
  <si>
    <t>J ASSIST REPROD GEN</t>
  </si>
  <si>
    <t>1058-0468</t>
  </si>
  <si>
    <t>J GENET</t>
  </si>
  <si>
    <t>0022-1333</t>
  </si>
  <si>
    <t>J GENET COUNS</t>
  </si>
  <si>
    <t>1059-7700</t>
  </si>
  <si>
    <t>J HERED</t>
  </si>
  <si>
    <t>0022-1503</t>
  </si>
  <si>
    <t>J HUM GENET</t>
  </si>
  <si>
    <t>1434-5161</t>
  </si>
  <si>
    <t>J MED GENET</t>
  </si>
  <si>
    <t>0022-2593</t>
  </si>
  <si>
    <t>J MOL MED</t>
  </si>
  <si>
    <t>0946-2716</t>
  </si>
  <si>
    <t>J NEUROGENET</t>
  </si>
  <si>
    <t>0167-7063</t>
  </si>
  <si>
    <t>J NUTRIGENET NUTRIGE</t>
  </si>
  <si>
    <t>1661-6499</t>
  </si>
  <si>
    <t>MAR GENOM</t>
  </si>
  <si>
    <t>1874-7787</t>
  </si>
  <si>
    <t>MED GENET-BERLIN</t>
  </si>
  <si>
    <t>1863-5490</t>
  </si>
  <si>
    <t>MITOCHONDR DNA</t>
  </si>
  <si>
    <t>1940-1736</t>
  </si>
  <si>
    <t>MOL CYTOGENET</t>
  </si>
  <si>
    <t>1755-8166</t>
  </si>
  <si>
    <t>MOL DIAGN THER</t>
  </si>
  <si>
    <t>1177-1062</t>
  </si>
  <si>
    <t>MUTAGENESIS</t>
  </si>
  <si>
    <t>0267-8357</t>
  </si>
  <si>
    <t>NAT GENET</t>
  </si>
  <si>
    <t>1061-4036</t>
  </si>
  <si>
    <t>NAT REV GENET</t>
  </si>
  <si>
    <t>1471-0056</t>
  </si>
  <si>
    <t>OPHTHALMIC GENET</t>
  </si>
  <si>
    <t>1381-6810</t>
  </si>
  <si>
    <t>PHARMACOGENOMICS J</t>
  </si>
  <si>
    <t>1470-269X</t>
  </si>
  <si>
    <t>PLANT GENOME-US</t>
  </si>
  <si>
    <t>1940-3372</t>
  </si>
  <si>
    <t>PLASMID</t>
  </si>
  <si>
    <t>ACTA NEUROPSYCHIATR</t>
  </si>
  <si>
    <t>0924-2708</t>
  </si>
  <si>
    <t>ACTAS ESP PSIQUIATRI</t>
  </si>
  <si>
    <t>1139-9287</t>
  </si>
  <si>
    <t>ANNU REV NEUROSCI</t>
  </si>
  <si>
    <t>0147-006X</t>
  </si>
  <si>
    <t>ARCH ITAL BIOL</t>
  </si>
  <si>
    <t>0003-9829</t>
  </si>
  <si>
    <t>ARQ NEURO-PSIQUIAT</t>
  </si>
  <si>
    <t>0004-282X</t>
  </si>
  <si>
    <t>ASN NEURO</t>
  </si>
  <si>
    <t>1759-0914</t>
  </si>
  <si>
    <t>AUTON NEUROSCI-BASIC</t>
  </si>
  <si>
    <t>1566-0702</t>
  </si>
  <si>
    <t>BIOL PSYCHIAT</t>
  </si>
  <si>
    <t>0006-3223</t>
  </si>
  <si>
    <t>BMC NEUROSCI</t>
  </si>
  <si>
    <t>1471-2202</t>
  </si>
  <si>
    <t>BRAIN COGNITION</t>
  </si>
  <si>
    <t>0278-2626</t>
  </si>
  <si>
    <t>BRAIN INJURY</t>
  </si>
  <si>
    <t>0269-9052</t>
  </si>
  <si>
    <t>BRAIN RES</t>
  </si>
  <si>
    <t>0006-8993</t>
  </si>
  <si>
    <t>BRAIN RES BULL</t>
  </si>
  <si>
    <t>0361-9230</t>
  </si>
  <si>
    <t>BRAIN RES REV</t>
  </si>
  <si>
    <t>0165-0173</t>
  </si>
  <si>
    <t>CEREB CORTEX</t>
  </si>
  <si>
    <t>1047-3211</t>
  </si>
  <si>
    <t>CEREBELLUM</t>
  </si>
  <si>
    <t>1473-4222</t>
  </si>
  <si>
    <t>CESK SLOV NEUROL N</t>
  </si>
  <si>
    <t>1210-7859</t>
  </si>
  <si>
    <t>CNS NEUROL DISORD-DR</t>
  </si>
  <si>
    <t>1871-5273</t>
  </si>
  <si>
    <t>CNS NEUROSCI THER</t>
  </si>
  <si>
    <t>1755-5930</t>
  </si>
  <si>
    <t>COGN NEURODYNAMICS</t>
  </si>
  <si>
    <t>1871-4080</t>
  </si>
  <si>
    <t>COGN NEUROSCI-UK</t>
  </si>
  <si>
    <t>1758-8928</t>
  </si>
  <si>
    <t>CURR NEUROPHARMACOL</t>
  </si>
  <si>
    <t>1570-159X</t>
  </si>
  <si>
    <t>CURR OPIN NEUROBIOL</t>
  </si>
  <si>
    <t>0959-4388</t>
  </si>
  <si>
    <t>DEV COGN NEUROS-NETH</t>
  </si>
  <si>
    <t>1878-9293</t>
  </si>
  <si>
    <t>ENCEPHALE</t>
  </si>
  <si>
    <t>0013-7006</t>
  </si>
  <si>
    <t>EUR J NEUROSCI</t>
  </si>
  <si>
    <t>0953-816X</t>
  </si>
  <si>
    <t>EXP BRAIN RES</t>
  </si>
  <si>
    <t>0014-4819</t>
  </si>
  <si>
    <t>EXP NEUROL</t>
  </si>
  <si>
    <t>0014-4886</t>
  </si>
  <si>
    <t>FOLIA NEUROPATHOL</t>
  </si>
  <si>
    <t>1641-4640</t>
  </si>
  <si>
    <t>FRONT CELL NEUROSCI</t>
  </si>
  <si>
    <t>1662-5102</t>
  </si>
  <si>
    <t>FRONT HUM NEUROSCI</t>
  </si>
  <si>
    <t>1662-5161</t>
  </si>
  <si>
    <t>FRONT NEURAL CIRCUIT</t>
  </si>
  <si>
    <t>1662-5110</t>
  </si>
  <si>
    <t>FUNCT NEUROL</t>
  </si>
  <si>
    <t>0393-5264</t>
  </si>
  <si>
    <t>GAIT POSTURE</t>
  </si>
  <si>
    <t>0966-6362</t>
  </si>
  <si>
    <t>GLIA</t>
  </si>
  <si>
    <t>0894-1491</t>
  </si>
  <si>
    <t>HIPPOCAMPUS</t>
  </si>
  <si>
    <t>1050-9631</t>
  </si>
  <si>
    <t>HUM MOVEMENT SCI</t>
  </si>
  <si>
    <t>0167-9457</t>
  </si>
  <si>
    <t>INT J NEUROSCI</t>
  </si>
  <si>
    <t>0020-7454</t>
  </si>
  <si>
    <t>INT J PSYCHOPHYSIOL</t>
  </si>
  <si>
    <t>0167-8760</t>
  </si>
  <si>
    <t>INT REV NEUROBIOL</t>
  </si>
  <si>
    <t>0074-7742</t>
  </si>
  <si>
    <t>INVERTEBR NEUROSCI</t>
  </si>
  <si>
    <t>1354-2516</t>
  </si>
  <si>
    <t>J ALZHEIMERS DIS</t>
  </si>
  <si>
    <t>1387-2877</t>
  </si>
  <si>
    <t>J COGNITIVE NEUROSCI</t>
  </si>
  <si>
    <t>0898-929X</t>
  </si>
  <si>
    <t>J COMP NEUROL</t>
  </si>
  <si>
    <t>0021-9967</t>
  </si>
  <si>
    <t>J ELECTROMYOGR KINES</t>
  </si>
  <si>
    <t>1050-6411</t>
  </si>
  <si>
    <t>J INTEGR NEUROSCI</t>
  </si>
  <si>
    <t>0219-6352</t>
  </si>
  <si>
    <t>J MOTOR BEHAV</t>
  </si>
  <si>
    <t>0022-2895</t>
  </si>
  <si>
    <t>J MUSCULOSKEL NEURON</t>
  </si>
  <si>
    <t>1108-7161</t>
  </si>
  <si>
    <t>J NEUROIMMUNE PHARM</t>
  </si>
  <si>
    <t>1557-1890</t>
  </si>
  <si>
    <t>J NEUROINFLAMM</t>
  </si>
  <si>
    <t>1742-2094</t>
  </si>
  <si>
    <t>J NEUROL SCI-TURK</t>
  </si>
  <si>
    <t>1302-1664</t>
  </si>
  <si>
    <t>J NEUROLINGUIST</t>
  </si>
  <si>
    <t>0911-6044</t>
  </si>
  <si>
    <t>J NEUROPHYSIOL</t>
  </si>
  <si>
    <t>0022-3077</t>
  </si>
  <si>
    <t>J NEUROSCI</t>
  </si>
  <si>
    <t>0270-6474</t>
  </si>
  <si>
    <t>J NEUROSCI RES</t>
  </si>
  <si>
    <t>0360-4012</t>
  </si>
  <si>
    <t>J NEUROVIROL</t>
  </si>
  <si>
    <t>1355-0284</t>
  </si>
  <si>
    <t>J PARKINSON DIS</t>
  </si>
  <si>
    <t>1877-7171</t>
  </si>
  <si>
    <t>J PHYSIOL-LONDON</t>
  </si>
  <si>
    <t>0022-3751</t>
  </si>
  <si>
    <t>J PHYSIOL-PARIS</t>
  </si>
  <si>
    <t>0928-4257</t>
  </si>
  <si>
    <t>J PSYCHIATR NEUROSCI</t>
  </si>
  <si>
    <t>1180-4882</t>
  </si>
  <si>
    <t>J PSYCHOPHYSIOL</t>
  </si>
  <si>
    <t>0269-8803</t>
  </si>
  <si>
    <t>J STROKE CEREBROVASC</t>
  </si>
  <si>
    <t>1052-3057</t>
  </si>
  <si>
    <t>J VESTIBUL RES-EQUIL</t>
  </si>
  <si>
    <t>0957-4271</t>
  </si>
  <si>
    <t>JARO-J ASSOC RES OTO</t>
  </si>
  <si>
    <t>1525-3961</t>
  </si>
  <si>
    <t>LEARN MEMORY</t>
  </si>
  <si>
    <t>1072-0502</t>
  </si>
  <si>
    <t>MOL BRAIN</t>
  </si>
  <si>
    <t>1756-6606</t>
  </si>
  <si>
    <t>MOL CELL NEUROSCI</t>
  </si>
  <si>
    <t>1044-7431</t>
  </si>
  <si>
    <t>MOL NEUROBIOL</t>
  </si>
  <si>
    <t>0893-7648</t>
  </si>
  <si>
    <t>MOL NEURODEGENER</t>
  </si>
  <si>
    <t>1750-1326</t>
  </si>
  <si>
    <t>MOL PAIN</t>
  </si>
  <si>
    <t>1744-8069</t>
  </si>
  <si>
    <t>MOTOR CONTROL</t>
  </si>
  <si>
    <t>1087-1640</t>
  </si>
  <si>
    <t>NAT NEUROSCI</t>
  </si>
  <si>
    <t>1097-6256</t>
  </si>
  <si>
    <t>NAT REV NEUROSCI</t>
  </si>
  <si>
    <t>1471-003X</t>
  </si>
  <si>
    <t>NEURAL PLAST</t>
  </si>
  <si>
    <t>0792-8483</t>
  </si>
  <si>
    <t>NEUROBIOL DIS</t>
  </si>
  <si>
    <t>0969-9961</t>
  </si>
  <si>
    <t>NEUROCHEM J+</t>
  </si>
  <si>
    <t>1819-7124</t>
  </si>
  <si>
    <t>NEUROCIRUGIA</t>
  </si>
  <si>
    <t>1130-1473</t>
  </si>
  <si>
    <t>NEUROL INDIA</t>
  </si>
  <si>
    <t>0028-3886</t>
  </si>
  <si>
    <t>NEUROMOL MED</t>
  </si>
  <si>
    <t>1535-1084</t>
  </si>
  <si>
    <t>NEURON</t>
  </si>
  <si>
    <t>0896-6273</t>
  </si>
  <si>
    <t>NEUROPHARMACOLOGY</t>
  </si>
  <si>
    <t>0028-3908</t>
  </si>
  <si>
    <t>NEUROPHYSIOLOGY+</t>
  </si>
  <si>
    <t>0090-2977</t>
  </si>
  <si>
    <t>NEUROPSYCHIATRY-LOND</t>
  </si>
  <si>
    <t>1758-2008</t>
  </si>
  <si>
    <t>NEUROPSYCHOBIOLOGY</t>
  </si>
  <si>
    <t>0302-282X</t>
  </si>
  <si>
    <t>NEUROPSYCHOL REHABIL</t>
  </si>
  <si>
    <t>0960-2011</t>
  </si>
  <si>
    <t>NEUROPSYCHOL REV</t>
  </si>
  <si>
    <t>1040-7308</t>
  </si>
  <si>
    <t>NEUROPSYCHOLOGY</t>
  </si>
  <si>
    <t>0894-4105</t>
  </si>
  <si>
    <t>NEUROPSYCHOPHARMACOL</t>
  </si>
  <si>
    <t>0893-133X</t>
  </si>
  <si>
    <t>NEUROQUANTOLOGY</t>
  </si>
  <si>
    <t>1303-5150</t>
  </si>
  <si>
    <t>NEUROREPORT</t>
  </si>
  <si>
    <t>0959-4965</t>
  </si>
  <si>
    <t>NEUROSCI BULL</t>
  </si>
  <si>
    <t>1673-7067</t>
  </si>
  <si>
    <t>NEUROSCI LETT</t>
  </si>
  <si>
    <t>0304-3940</t>
  </si>
  <si>
    <t>NEUROSCI RES</t>
  </si>
  <si>
    <t>0168-0102</t>
  </si>
  <si>
    <t>NEUROSCIENCE</t>
  </si>
  <si>
    <t>0306-4522</t>
  </si>
  <si>
    <t>NEUROSURG QUART</t>
  </si>
  <si>
    <t>1050-6438</t>
  </si>
  <si>
    <t>NEUROTOX RES</t>
  </si>
  <si>
    <t>1029-8428</t>
  </si>
  <si>
    <t>NEUROTOXICOL TERATOL</t>
  </si>
  <si>
    <t>0892-0362</t>
  </si>
  <si>
    <t>NEUROTOXICOLOGY</t>
  </si>
  <si>
    <t>0161-813X</t>
  </si>
  <si>
    <t>NUTR NEUROSCI</t>
  </si>
  <si>
    <t>1028-415X</t>
  </si>
  <si>
    <t>PROG BRAIN RES</t>
  </si>
  <si>
    <t>0079-6123</t>
  </si>
  <si>
    <t>PROG NEUROBIOL</t>
  </si>
  <si>
    <t>0301-0082</t>
  </si>
  <si>
    <t>PSN-PSYCHIAT SCI HUM</t>
  </si>
  <si>
    <t>1639-8319</t>
  </si>
  <si>
    <t>PSYCHOPHARMACOLOGY</t>
  </si>
  <si>
    <t>0033-3158</t>
  </si>
  <si>
    <t>PSYCHOPHYSIOLOGY</t>
  </si>
  <si>
    <t>0048-5772</t>
  </si>
  <si>
    <t>PURINERG SIGNAL</t>
  </si>
  <si>
    <t>1573-9538</t>
  </si>
  <si>
    <t>RESTOR NEUROL NEUROS</t>
  </si>
  <si>
    <t>0922-6028</t>
  </si>
  <si>
    <t>REV NEUROSCIENCE</t>
  </si>
  <si>
    <t>0334-1763</t>
  </si>
  <si>
    <t>SOC COGN AFFECT NEUR</t>
  </si>
  <si>
    <t>1749-5016</t>
  </si>
  <si>
    <t>SOC NEUROSCI-UK</t>
  </si>
  <si>
    <t>1747-0919</t>
  </si>
  <si>
    <t>SOMATOSENS MOT RES</t>
  </si>
  <si>
    <t>0899-0220</t>
  </si>
  <si>
    <t>SYNAPSE</t>
  </si>
  <si>
    <t>0887-4476</t>
  </si>
  <si>
    <t>TRANSL NEUROSCI</t>
  </si>
  <si>
    <t>2081-3856</t>
  </si>
  <si>
    <t>TRENDS NEUROSCI</t>
  </si>
  <si>
    <t>0166-2236</t>
  </si>
  <si>
    <t>VISION RES</t>
  </si>
  <si>
    <t>0042-6989</t>
  </si>
  <si>
    <t>VISUAL NEUROSCI</t>
  </si>
  <si>
    <t>0952-5238</t>
  </si>
  <si>
    <t>ZH VYSSH NERV DEYAT+</t>
  </si>
  <si>
    <t>0044-4677</t>
  </si>
  <si>
    <t>ANN NUCL ENERGY</t>
  </si>
  <si>
    <t>0306-4549</t>
  </si>
  <si>
    <t>ATOM ENERGY+</t>
  </si>
  <si>
    <t>1063-4258</t>
  </si>
  <si>
    <t>ATW-INT J NUCL POWER</t>
  </si>
  <si>
    <t>1431-5254</t>
  </si>
  <si>
    <t>FUSION ENG DES</t>
  </si>
  <si>
    <t>0920-3796</t>
  </si>
  <si>
    <t>FUSION SCI TECHNOL</t>
  </si>
  <si>
    <t>1536-1055</t>
  </si>
  <si>
    <t>J FUSION ENERG</t>
  </si>
  <si>
    <t>0164-0313</t>
  </si>
  <si>
    <t>J NUCL SCI TECHNOL</t>
  </si>
  <si>
    <t>0022-3131</t>
  </si>
  <si>
    <t>KERNTECHNIK</t>
  </si>
  <si>
    <t>0932-3902</t>
  </si>
  <si>
    <t>NUCL ENG DES</t>
  </si>
  <si>
    <t>0029-5493</t>
  </si>
  <si>
    <t>NUCL ENG INT</t>
  </si>
  <si>
    <t>0029-5507</t>
  </si>
  <si>
    <t>NUCL ENG TECHNOL</t>
  </si>
  <si>
    <t>1738-5733</t>
  </si>
  <si>
    <t>NUCL SCI ENG</t>
  </si>
  <si>
    <t>0029-5639</t>
  </si>
  <si>
    <t>NUCL SCI TECH</t>
  </si>
  <si>
    <t>1001-8042</t>
  </si>
  <si>
    <t>NUCL TECHNOL</t>
  </si>
  <si>
    <t>0029-5450</t>
  </si>
  <si>
    <t>NUCL TECHNOL RADIAT</t>
  </si>
  <si>
    <t>1451-3994</t>
  </si>
  <si>
    <t>PROBL ATOM SCI TECH</t>
  </si>
  <si>
    <t>1562-6016</t>
  </si>
  <si>
    <t>PROG NUCL ENERG</t>
  </si>
  <si>
    <t>0149-1970</t>
  </si>
  <si>
    <t>RADIAT EFF DEFECT S</t>
  </si>
  <si>
    <t>1042-0150</t>
  </si>
  <si>
    <t>RADIAT MEAS</t>
  </si>
  <si>
    <t>1350-4487</t>
  </si>
  <si>
    <t>SCI TECHNOL NUCL INS</t>
  </si>
  <si>
    <t>1687-6075</t>
  </si>
  <si>
    <t>AAOHN J</t>
  </si>
  <si>
    <t>0891-0162</t>
  </si>
  <si>
    <t>ACTA PAUL ENFERM</t>
  </si>
  <si>
    <t>0103-2100</t>
  </si>
  <si>
    <t>ADV NURS SCI</t>
  </si>
  <si>
    <t>0161-9268</t>
  </si>
  <si>
    <t>AM J NURS</t>
  </si>
  <si>
    <t>0002-936X</t>
  </si>
  <si>
    <t>APPL NURS RES</t>
  </si>
  <si>
    <t>0897-1897</t>
  </si>
  <si>
    <t>AQUICHAN</t>
  </si>
  <si>
    <t>1657-5997</t>
  </si>
  <si>
    <t>ARCH PSYCHIAT NURS</t>
  </si>
  <si>
    <t>0883-9417</t>
  </si>
  <si>
    <t>ASIAN NURS RES</t>
  </si>
  <si>
    <t>1976-1317</t>
  </si>
  <si>
    <t>ASSIST INFERM RIC</t>
  </si>
  <si>
    <t>1592-5986</t>
  </si>
  <si>
    <t>AUST CRIT CARE</t>
  </si>
  <si>
    <t>1036-7314</t>
  </si>
  <si>
    <t>AUST J ADV NURS</t>
  </si>
  <si>
    <t>0813-0531</t>
  </si>
  <si>
    <t>AUST J RURAL HEALTH</t>
  </si>
  <si>
    <t>1038-5282</t>
  </si>
  <si>
    <t>BARIAT NURS SURG PAT</t>
  </si>
  <si>
    <t>1557-1459</t>
  </si>
  <si>
    <t>BIOL RES NURS</t>
  </si>
  <si>
    <t>1099-8004</t>
  </si>
  <si>
    <t>BIRTH-ISS PERINAT C</t>
  </si>
  <si>
    <t>0730-7659</t>
  </si>
  <si>
    <t>CANCER NURS</t>
  </si>
  <si>
    <t>0162-220X</t>
  </si>
  <si>
    <t>CLIN J ONCOL NURS</t>
  </si>
  <si>
    <t>1092-1095</t>
  </si>
  <si>
    <t>CLIN NURS RES</t>
  </si>
  <si>
    <t>1054-7738</t>
  </si>
  <si>
    <t>CLIN NURSE SPEC</t>
  </si>
  <si>
    <t>0887-6274</t>
  </si>
  <si>
    <t>COLLEGIAN</t>
  </si>
  <si>
    <t>1322-7696</t>
  </si>
  <si>
    <t>CONTEMP NURSE</t>
  </si>
  <si>
    <t>1037-6178</t>
  </si>
  <si>
    <t>EUR J CARDIOVASC NUR</t>
  </si>
  <si>
    <t>1474-5151</t>
  </si>
  <si>
    <t>EUR J ONCOL NURS</t>
  </si>
  <si>
    <t>1462-3889</t>
  </si>
  <si>
    <t>INT J MENT HEALTH NU</t>
  </si>
  <si>
    <t>1445-8330</t>
  </si>
  <si>
    <t>INT J NURS KNOWL</t>
  </si>
  <si>
    <t>2047-3087</t>
  </si>
  <si>
    <t>INT J NURS PRACT</t>
  </si>
  <si>
    <t>1322-7114</t>
  </si>
  <si>
    <t>INT J NURS STUD</t>
  </si>
  <si>
    <t>0020-7489</t>
  </si>
  <si>
    <t>INT J NURS TERMIN CL</t>
  </si>
  <si>
    <t>1541-5147</t>
  </si>
  <si>
    <t>INT J UROL NURS</t>
  </si>
  <si>
    <t>1749-7701</t>
  </si>
  <si>
    <t>INT NURS REV</t>
  </si>
  <si>
    <t>0020-8132</t>
  </si>
  <si>
    <t>J ADDICT NURS</t>
  </si>
  <si>
    <t>1088-4602</t>
  </si>
  <si>
    <t>J ADV NURS</t>
  </si>
  <si>
    <t>0309-2402</t>
  </si>
  <si>
    <t>J CHILD HEALTH CARE</t>
  </si>
  <si>
    <t>1367-4935</t>
  </si>
  <si>
    <t>J CLIN NURS</t>
  </si>
  <si>
    <t>0962-1067</t>
  </si>
  <si>
    <t>J COMMUN HEALTH NURS</t>
  </si>
  <si>
    <t>0737-0016</t>
  </si>
  <si>
    <t>J CONTIN EDUC NURS</t>
  </si>
  <si>
    <t>0022-0124</t>
  </si>
  <si>
    <t>J FAM NURS</t>
  </si>
  <si>
    <t>1074-8407</t>
  </si>
  <si>
    <t>J HOSP PALLIAT NURS</t>
  </si>
  <si>
    <t>1522-2179</t>
  </si>
  <si>
    <t>J HUM LACT</t>
  </si>
  <si>
    <t>0890-3344</t>
  </si>
  <si>
    <t>J KOREAN ACAD NURS</t>
  </si>
  <si>
    <t>2005-3673</t>
  </si>
  <si>
    <t>J MIDWIFERY WOM HEAL</t>
  </si>
  <si>
    <t>1526-9523</t>
  </si>
  <si>
    <t>J NURS ADMIN</t>
  </si>
  <si>
    <t>0002-0443</t>
  </si>
  <si>
    <t>J NURS CARE QUAL</t>
  </si>
  <si>
    <t>1057-3631</t>
  </si>
  <si>
    <t>J NURS EDUC</t>
  </si>
  <si>
    <t>0148-4834</t>
  </si>
  <si>
    <t>J NURS MANAGE</t>
  </si>
  <si>
    <t>0966-0429</t>
  </si>
  <si>
    <t>J NURS RES</t>
  </si>
  <si>
    <t>1682-3141</t>
  </si>
  <si>
    <t>J NURS SCHOLARSHIP</t>
  </si>
  <si>
    <t>1527-6546</t>
  </si>
  <si>
    <t>J PEDIATR HEALTH CAR</t>
  </si>
  <si>
    <t>0891-5245</t>
  </si>
  <si>
    <t>J PEDIATR ONCOL NURS</t>
  </si>
  <si>
    <t>1043-4542</t>
  </si>
  <si>
    <t>J PERIANESTH NURS</t>
  </si>
  <si>
    <t>1089-9472</t>
  </si>
  <si>
    <t>J PERINAT NEONAT NUR</t>
  </si>
  <si>
    <t>0893-2190</t>
  </si>
  <si>
    <t>J PROF NURS</t>
  </si>
  <si>
    <t>8755-7223</t>
  </si>
  <si>
    <t>J PSYCHIATR MENT HLT</t>
  </si>
  <si>
    <t>1351-0126</t>
  </si>
  <si>
    <t>J PSYCHOSOC NURS MEN</t>
  </si>
  <si>
    <t>0279-3695</t>
  </si>
  <si>
    <t>J SCH NURS</t>
  </si>
  <si>
    <t>1059-8405</t>
  </si>
  <si>
    <t>J SPEC PEDIATR NURS</t>
  </si>
  <si>
    <t>1539-0136</t>
  </si>
  <si>
    <t>J TRANSCULT NURS</t>
  </si>
  <si>
    <t>1043-6596</t>
  </si>
  <si>
    <t>J WOUND OSTOMY CONT</t>
  </si>
  <si>
    <t>1071-5754</t>
  </si>
  <si>
    <t>JOGNN-J OBST GYN NEO</t>
  </si>
  <si>
    <t>0884-2175</t>
  </si>
  <si>
    <t>JPN J NURS SCI</t>
  </si>
  <si>
    <t>1742-7932</t>
  </si>
  <si>
    <t>MCN-AM J MATERN-CHIL</t>
  </si>
  <si>
    <t>0361-929X</t>
  </si>
  <si>
    <t>MIDWIFERY</t>
  </si>
  <si>
    <t>0266-6138</t>
  </si>
  <si>
    <t>NURS CLIN N AM</t>
  </si>
  <si>
    <t>0029-6465</t>
  </si>
  <si>
    <t>NURS CRIT CARE</t>
  </si>
  <si>
    <t>1362-1017</t>
  </si>
  <si>
    <t>NURS EDUC</t>
  </si>
  <si>
    <t>0363-3624</t>
  </si>
  <si>
    <t>NURS EDUC TODAY</t>
  </si>
  <si>
    <t>0260-6917</t>
  </si>
  <si>
    <t>NURS ETHICS</t>
  </si>
  <si>
    <t>0969-7330</t>
  </si>
  <si>
    <t>NURS HEALTH SCI</t>
  </si>
  <si>
    <t>1441-0745</t>
  </si>
  <si>
    <t>NURS INQ</t>
  </si>
  <si>
    <t>1320-7881</t>
  </si>
  <si>
    <t>NURS OUTLOOK</t>
  </si>
  <si>
    <t>0029-6554</t>
  </si>
  <si>
    <t>NURS PHILOS</t>
  </si>
  <si>
    <t>1466-7681</t>
  </si>
  <si>
    <t>NURS RES</t>
  </si>
  <si>
    <t>0029-6562</t>
  </si>
  <si>
    <t>ONCOL NURS FORUM</t>
  </si>
  <si>
    <t>0190-535X</t>
  </si>
  <si>
    <t>ORTHOP NURS</t>
  </si>
  <si>
    <t>0744-6020</t>
  </si>
  <si>
    <t>PAIN MANAG NURS</t>
  </si>
  <si>
    <t>1524-9042</t>
  </si>
  <si>
    <t>PERSPECT PSYCHIATR C</t>
  </si>
  <si>
    <t>0031-5990</t>
  </si>
  <si>
    <t>PFLEGE</t>
  </si>
  <si>
    <t>1012-5302</t>
  </si>
  <si>
    <t>PUBLIC HEALTH NURS</t>
  </si>
  <si>
    <t>0737-1209</t>
  </si>
  <si>
    <t>REHABIL NURS</t>
  </si>
  <si>
    <t>0278-4807</t>
  </si>
  <si>
    <t>RES GERONTOL NURS</t>
  </si>
  <si>
    <t>1940-4921</t>
  </si>
  <si>
    <t>RES NURS HEALTH</t>
  </si>
  <si>
    <t>0160-6891</t>
  </si>
  <si>
    <t>RES THEOR NURS PRACT</t>
  </si>
  <si>
    <t>1541-6577</t>
  </si>
  <si>
    <t>REV ESC ENFERM USP</t>
  </si>
  <si>
    <t>0080-6234</t>
  </si>
  <si>
    <t>REV LAT-AM ENFERM</t>
  </si>
  <si>
    <t>0104-1169</t>
  </si>
  <si>
    <t>TEXTO CONTEXTO ENFER</t>
  </si>
  <si>
    <t>0104-0707</t>
  </si>
  <si>
    <t>WESTERN J NURS RES</t>
  </si>
  <si>
    <t>0193-9459</t>
  </si>
  <si>
    <t>WORKPLACE HEALTH SAF</t>
  </si>
  <si>
    <t>2165-0799</t>
  </si>
  <si>
    <t>WORLDV EVID-BASED NU</t>
  </si>
  <si>
    <t>1545-102X</t>
  </si>
  <si>
    <t>ADV NUTR</t>
  </si>
  <si>
    <t>2161-8313</t>
  </si>
  <si>
    <t>AM J CLIN NUTR</t>
  </si>
  <si>
    <t>0002-9165</t>
  </si>
  <si>
    <t>ANNU REV NUTR</t>
  </si>
  <si>
    <t>0199-9885</t>
  </si>
  <si>
    <t>APPL PHYSIOL NUTR ME</t>
  </si>
  <si>
    <t>1715-5312</t>
  </si>
  <si>
    <t>ARCH LATINOAM NUTR</t>
  </si>
  <si>
    <t>0004-0622</t>
  </si>
  <si>
    <t>ASIA PAC J CLIN NUTR</t>
  </si>
  <si>
    <t>0964-7058</t>
  </si>
  <si>
    <t>BRIT J NUTR</t>
  </si>
  <si>
    <t>0007-1145</t>
  </si>
  <si>
    <t>CAN J DIET PRACT RES</t>
  </si>
  <si>
    <t>1486-3847</t>
  </si>
  <si>
    <t>CLIN NUTR</t>
  </si>
  <si>
    <t>0261-5614</t>
  </si>
  <si>
    <t>CURR TOP NUTRACEUT R</t>
  </si>
  <si>
    <t>1540-7535</t>
  </si>
  <si>
    <t>ECOL FOOD NUTR</t>
  </si>
  <si>
    <t>0367-0244</t>
  </si>
  <si>
    <t>ERNAHRUNGS UMSCHAU</t>
  </si>
  <si>
    <t>0174-0008</t>
  </si>
  <si>
    <t>EUR J CLIN NUTR</t>
  </si>
  <si>
    <t>0954-3007</t>
  </si>
  <si>
    <t>EUR J NUTR</t>
  </si>
  <si>
    <t>1436-6207</t>
  </si>
  <si>
    <t>INT J BEHAV NUTR PHY</t>
  </si>
  <si>
    <t>1479-5868</t>
  </si>
  <si>
    <t>INT J EAT DISORDER</t>
  </si>
  <si>
    <t>0276-3478</t>
  </si>
  <si>
    <t>INT J SPORT NUTR EXE</t>
  </si>
  <si>
    <t>1526-484X</t>
  </si>
  <si>
    <t>INT J VITAM NUTR RES</t>
  </si>
  <si>
    <t>0300-9831</t>
  </si>
  <si>
    <t>J ACAD NUTR DIET</t>
  </si>
  <si>
    <t>2212-2672</t>
  </si>
  <si>
    <t>J AM COLL NUTR</t>
  </si>
  <si>
    <t>0731-5724</t>
  </si>
  <si>
    <t>J AM DIET ASSOC</t>
  </si>
  <si>
    <t>0002-8223</t>
  </si>
  <si>
    <t>J CLIN BIOCHEM NUTR</t>
  </si>
  <si>
    <t>0912-0009</t>
  </si>
  <si>
    <t>J HUM NUTR DIET</t>
  </si>
  <si>
    <t>0952-3871</t>
  </si>
  <si>
    <t>J INT SOC SPORT NUTR</t>
  </si>
  <si>
    <t>1550-2783</t>
  </si>
  <si>
    <t>J NUTR</t>
  </si>
  <si>
    <t>0022-3166</t>
  </si>
  <si>
    <t>J NUTR SCI VITAMINOL</t>
  </si>
  <si>
    <t>0301-4800</t>
  </si>
  <si>
    <t>J RENAL NUTR</t>
  </si>
  <si>
    <t>1051-2276</t>
  </si>
  <si>
    <t>JPEN-PARENTER ENTER</t>
  </si>
  <si>
    <t>0148-6071</t>
  </si>
  <si>
    <t>MATERN CHILD NUTR</t>
  </si>
  <si>
    <t>1740-8695</t>
  </si>
  <si>
    <t>NUTR CANCER</t>
  </si>
  <si>
    <t>0163-5581</t>
  </si>
  <si>
    <t>NUTR CLIN PRACT</t>
  </si>
  <si>
    <t>0884-5336</t>
  </si>
  <si>
    <t>NUTR DIET</t>
  </si>
  <si>
    <t>1446-6368</t>
  </si>
  <si>
    <t>NUTR HOSP</t>
  </si>
  <si>
    <t>0212-1611</t>
  </si>
  <si>
    <t>NUTR J</t>
  </si>
  <si>
    <t>1475-2891</t>
  </si>
  <si>
    <t>NUTR METAB</t>
  </si>
  <si>
    <t>1743-7075</t>
  </si>
  <si>
    <t>NUTR RES</t>
  </si>
  <si>
    <t>0271-5317</t>
  </si>
  <si>
    <t>NUTR RES PRACT</t>
  </si>
  <si>
    <t>1976-1457</t>
  </si>
  <si>
    <t>NUTR RES REV</t>
  </si>
  <si>
    <t>0954-4224</t>
  </si>
  <si>
    <t>NUTR REV</t>
  </si>
  <si>
    <t>0029-6643</t>
  </si>
  <si>
    <t>NUTRIENTS</t>
  </si>
  <si>
    <t>2072-6643</t>
  </si>
  <si>
    <t>NUTRITION</t>
  </si>
  <si>
    <t>0899-9007</t>
  </si>
  <si>
    <t>P NUTR SOC</t>
  </si>
  <si>
    <t>0029-6651</t>
  </si>
  <si>
    <t>PROG NUTR</t>
  </si>
  <si>
    <t>1129-8723</t>
  </si>
  <si>
    <t>PUBLIC HEALTH NUTR</t>
  </si>
  <si>
    <t>1368-9800</t>
  </si>
  <si>
    <t>REV NUTR</t>
  </si>
  <si>
    <t>1415-5273</t>
  </si>
  <si>
    <t>ACTA OBSTET GYN SCAN</t>
  </si>
  <si>
    <t>0001-6349</t>
  </si>
  <si>
    <t>AM J OBSTET GYNECOL</t>
  </si>
  <si>
    <t>0002-9378</t>
  </si>
  <si>
    <t>AM J PERINAT</t>
  </si>
  <si>
    <t>0735-1631</t>
  </si>
  <si>
    <t>ARCH GYNECOL OBSTET</t>
  </si>
  <si>
    <t>0932-0067</t>
  </si>
  <si>
    <t>AUST NZ J OBSTET GYN</t>
  </si>
  <si>
    <t>0004-8666</t>
  </si>
  <si>
    <t>BEST PRACT RES CL OB</t>
  </si>
  <si>
    <t>1521-6934</t>
  </si>
  <si>
    <t>BJOG-INT J OBSTET GY</t>
  </si>
  <si>
    <t>1470-0328</t>
  </si>
  <si>
    <t>BMC WOMENS HEALTH</t>
  </si>
  <si>
    <t>1472-6874</t>
  </si>
  <si>
    <t>BREAST CANCER-TOKYO</t>
  </si>
  <si>
    <t>1340-6868</t>
  </si>
  <si>
    <t>BREAST CARE</t>
  </si>
  <si>
    <t>1661-3791</t>
  </si>
  <si>
    <t>BREAST J</t>
  </si>
  <si>
    <t>1075-122X</t>
  </si>
  <si>
    <t>BREASTFEED MED</t>
  </si>
  <si>
    <t>1556-8253</t>
  </si>
  <si>
    <t>CLIMACTERIC</t>
  </si>
  <si>
    <t>1369-7137</t>
  </si>
  <si>
    <t>CLIN EXP OBSTET GYN</t>
  </si>
  <si>
    <t>0390-6663</t>
  </si>
  <si>
    <t>CLIN OBSTET GYNECOL</t>
  </si>
  <si>
    <t>0009-9201</t>
  </si>
  <si>
    <t>CLIN PERINATOL</t>
  </si>
  <si>
    <t>0095-5108</t>
  </si>
  <si>
    <t>CONTRACEPTION</t>
  </si>
  <si>
    <t>0010-7824</t>
  </si>
  <si>
    <t>CURR OPIN OBSTET GYN</t>
  </si>
  <si>
    <t>1040-872X</t>
  </si>
  <si>
    <t>EARLY HUM DEV</t>
  </si>
  <si>
    <t>0378-3782</t>
  </si>
  <si>
    <t>EUR J CONTRACEP REPR</t>
  </si>
  <si>
    <t>1362-5187</t>
  </si>
  <si>
    <t>EUR J GYNAECOL ONCOL</t>
  </si>
  <si>
    <t>0392-2936</t>
  </si>
  <si>
    <t>EUR J OBSTET GYN R B</t>
  </si>
  <si>
    <t>0301-2115</t>
  </si>
  <si>
    <t>FERTIL STERIL</t>
  </si>
  <si>
    <t>0015-0282</t>
  </si>
  <si>
    <t>FETAL DIAGN THER</t>
  </si>
  <si>
    <t>1015-3837</t>
  </si>
  <si>
    <t>GEBURTSH FRAUENHEILK</t>
  </si>
  <si>
    <t>0016-5751</t>
  </si>
  <si>
    <t>GINEKOL POL</t>
  </si>
  <si>
    <t>0017-0011</t>
  </si>
  <si>
    <t>GYNECOL OBSTET FERTI</t>
  </si>
  <si>
    <t>1297-9589</t>
  </si>
  <si>
    <t>GYNECOL OBSTET INVES</t>
  </si>
  <si>
    <t>0378-7346</t>
  </si>
  <si>
    <t>GYNECOL ONCOL</t>
  </si>
  <si>
    <t>0090-8258</t>
  </si>
  <si>
    <t>HUM FERTIL</t>
  </si>
  <si>
    <t>1464-7273</t>
  </si>
  <si>
    <t>HUM REPROD</t>
  </si>
  <si>
    <t>0268-1161</t>
  </si>
  <si>
    <t>HUM REPROD UPDATE</t>
  </si>
  <si>
    <t>1355-4786</t>
  </si>
  <si>
    <t>HYPERTENS PREGNANCY</t>
  </si>
  <si>
    <t>1064-1955</t>
  </si>
  <si>
    <t>INT J FERTIL STERIL</t>
  </si>
  <si>
    <t>2008-076X</t>
  </si>
  <si>
    <t>INT J GYNECOL CANCER</t>
  </si>
  <si>
    <t>1048-891X</t>
  </si>
  <si>
    <t>INT J GYNECOL OBSTET</t>
  </si>
  <si>
    <t>0020-7292</t>
  </si>
  <si>
    <t>INT J GYNECOL PATHOL</t>
  </si>
  <si>
    <t>0277-1691</t>
  </si>
  <si>
    <t>INT UROGYNECOL J</t>
  </si>
  <si>
    <t>0937-3462</t>
  </si>
  <si>
    <t>IRAN J REPROD MED</t>
  </si>
  <si>
    <t>1680-6433</t>
  </si>
  <si>
    <t>J FAM PLAN REPROD H</t>
  </si>
  <si>
    <t>1471-1893</t>
  </si>
  <si>
    <t>J GYNECOL OBST BIO R</t>
  </si>
  <si>
    <t>0368-2315</t>
  </si>
  <si>
    <t>J GYNECOL ONCOL</t>
  </si>
  <si>
    <t>2005-0380</t>
  </si>
  <si>
    <t>J LOW GENIT TRACT DI</t>
  </si>
  <si>
    <t>1089-2591</t>
  </si>
  <si>
    <t>J MATERN-FETAL NEO M</t>
  </si>
  <si>
    <t>1476-7058</t>
  </si>
  <si>
    <t>J MINIM INVAS GYN</t>
  </si>
  <si>
    <t>1553-4650</t>
  </si>
  <si>
    <t>J OBSTET GYNAECOL</t>
  </si>
  <si>
    <t>0144-3615</t>
  </si>
  <si>
    <t>J OBSTET GYNAECOL RE</t>
  </si>
  <si>
    <t>1341-8076</t>
  </si>
  <si>
    <t>J PEDIATR ADOL GYNEC</t>
  </si>
  <si>
    <t>1083-3188</t>
  </si>
  <si>
    <t>J PERINAT MED</t>
  </si>
  <si>
    <t>0300-5577</t>
  </si>
  <si>
    <t>J PERINATOL</t>
  </si>
  <si>
    <t>0743-8346</t>
  </si>
  <si>
    <t>J PSYCHOSOM OBST GYN</t>
  </si>
  <si>
    <t>0167-482X</t>
  </si>
  <si>
    <t>J REPROD MED</t>
  </si>
  <si>
    <t>0024-7758</t>
  </si>
  <si>
    <t>MENOPAUSE</t>
  </si>
  <si>
    <t>1072-3714</t>
  </si>
  <si>
    <t>OBSTET GYN CLIN N AM</t>
  </si>
  <si>
    <t>0889-8545</t>
  </si>
  <si>
    <t>OBSTET GYNECOL</t>
  </si>
  <si>
    <t>0029-7844</t>
  </si>
  <si>
    <t>OBSTET GYNECOL SURV</t>
  </si>
  <si>
    <t>0029-7828</t>
  </si>
  <si>
    <t>PAEDIATR PERINAT EP</t>
  </si>
  <si>
    <t>0269-5022</t>
  </si>
  <si>
    <t>PRZ MENOPAUZALNY</t>
  </si>
  <si>
    <t>1643-8876</t>
  </si>
  <si>
    <t>REPROD BIOMED ONLINE</t>
  </si>
  <si>
    <t>1472-6483</t>
  </si>
  <si>
    <t>REPROD SCI</t>
  </si>
  <si>
    <t>1933-7191</t>
  </si>
  <si>
    <t>SEMIN PERINATOL</t>
  </si>
  <si>
    <t>0146-0005</t>
  </si>
  <si>
    <t>SEMIN REPROD MED</t>
  </si>
  <si>
    <t>1526-8004</t>
  </si>
  <si>
    <t>TAIWAN J OBSTET GYNE</t>
  </si>
  <si>
    <t>1028-4559</t>
  </si>
  <si>
    <t>Z GEBURTSH NEONATOL</t>
  </si>
  <si>
    <t>0948-2393</t>
  </si>
  <si>
    <t>ACTA OCEANOL SIN</t>
  </si>
  <si>
    <t>0253-505X</t>
  </si>
  <si>
    <t>CONT SHELF RES</t>
  </si>
  <si>
    <t>0278-4343</t>
  </si>
  <si>
    <t>DEEP-SEA RES PT I</t>
  </si>
  <si>
    <t>0967-0637</t>
  </si>
  <si>
    <t>DEEP-SEA RES PT II</t>
  </si>
  <si>
    <t>0967-0645</t>
  </si>
  <si>
    <t>INDIAN J GEO-MAR SCI</t>
  </si>
  <si>
    <t>0379-5136</t>
  </si>
  <si>
    <t>INDIAN J MAR SCI</t>
  </si>
  <si>
    <t>J MAR RES</t>
  </si>
  <si>
    <t>0022-2402</t>
  </si>
  <si>
    <t>J OCEANOGR</t>
  </si>
  <si>
    <t>0916-8370</t>
  </si>
  <si>
    <t>J PHYS OCEANOGR</t>
  </si>
  <si>
    <t>0022-3670</t>
  </si>
  <si>
    <t>OCEAN COAST MANAGE</t>
  </si>
  <si>
    <t>0964-5691</t>
  </si>
  <si>
    <t>OCEAN DYNAM</t>
  </si>
  <si>
    <t>1616-7341</t>
  </si>
  <si>
    <t>OCEANOGRAPHY</t>
  </si>
  <si>
    <t>1042-8275</t>
  </si>
  <si>
    <t>OCEANOL HYDROBIOL ST</t>
  </si>
  <si>
    <t>1730-413X</t>
  </si>
  <si>
    <t>OCEANOLOGIA</t>
  </si>
  <si>
    <t>0078-3234</t>
  </si>
  <si>
    <t>OCEANOLOGY+</t>
  </si>
  <si>
    <t>0001-4370</t>
  </si>
  <si>
    <t>PROG OCEANOGR</t>
  </si>
  <si>
    <t>0079-6611</t>
  </si>
  <si>
    <t>ACTA ONCOL</t>
  </si>
  <si>
    <t>0284-186X</t>
  </si>
  <si>
    <t>ADV CANCER RES</t>
  </si>
  <si>
    <t>0065-230X</t>
  </si>
  <si>
    <t>AM J CLIN ONCOL-CANC</t>
  </si>
  <si>
    <t>0277-3732</t>
  </si>
  <si>
    <t>ANN ONCOL</t>
  </si>
  <si>
    <t>0923-7534</t>
  </si>
  <si>
    <t>ANN SURG ONCOL</t>
  </si>
  <si>
    <t>1068-9265</t>
  </si>
  <si>
    <t>ANTI-CANCER DRUG</t>
  </si>
  <si>
    <t>0959-4973</t>
  </si>
  <si>
    <t>ANTICANCER RES</t>
  </si>
  <si>
    <t>0250-7005</t>
  </si>
  <si>
    <t>ASIA-PAC J CLIN ONCO</t>
  </si>
  <si>
    <t>1743-7555</t>
  </si>
  <si>
    <t>ASIAN PAC J CANCER P</t>
  </si>
  <si>
    <t>1513-7368</t>
  </si>
  <si>
    <t>B CANCER</t>
  </si>
  <si>
    <t>0007-4551</t>
  </si>
  <si>
    <t>BLOOD CANCER J</t>
  </si>
  <si>
    <t>2044-5385</t>
  </si>
  <si>
    <t>BMC CANCER</t>
  </si>
  <si>
    <t>1471-2407</t>
  </si>
  <si>
    <t>BRACHYTHERAPY</t>
  </si>
  <si>
    <t>1538-4721</t>
  </si>
  <si>
    <t>BREAST CANCER RES</t>
  </si>
  <si>
    <t>1465-542X</t>
  </si>
  <si>
    <t>BREAST CANCER RES TR</t>
  </si>
  <si>
    <t>0167-6806</t>
  </si>
  <si>
    <t>BRIT J CANCER</t>
  </si>
  <si>
    <t>0007-0920</t>
  </si>
  <si>
    <t>CA-CANCER J CLIN</t>
  </si>
  <si>
    <t>0007-9235</t>
  </si>
  <si>
    <t>CANCER BIOL THER</t>
  </si>
  <si>
    <t>1538-4047</t>
  </si>
  <si>
    <t>CANCER BIOMARK</t>
  </si>
  <si>
    <t>1574-0153</t>
  </si>
  <si>
    <t>CANCER CAUSE CONTROL</t>
  </si>
  <si>
    <t>0957-5243</t>
  </si>
  <si>
    <t>CANCER CELL INT</t>
  </si>
  <si>
    <t>1475-2867</t>
  </si>
  <si>
    <t>CANCER CHEMOTH PHARM</t>
  </si>
  <si>
    <t>0344-5704</t>
  </si>
  <si>
    <t>CANCER CONTROL</t>
  </si>
  <si>
    <t>1073-2748</t>
  </si>
  <si>
    <t>CANCER CYTOPATHOL</t>
  </si>
  <si>
    <t>1934-662X</t>
  </si>
  <si>
    <t>CANCER DISCOV</t>
  </si>
  <si>
    <t>2159-8274</t>
  </si>
  <si>
    <t>CANCER EPIDEM BIOMAR</t>
  </si>
  <si>
    <t>1055-9965</t>
  </si>
  <si>
    <t>CANCER EPIDEMIOL</t>
  </si>
  <si>
    <t>1877-7821</t>
  </si>
  <si>
    <t>CANCER IMAGING</t>
  </si>
  <si>
    <t>1470-7330</t>
  </si>
  <si>
    <t>CANCER INVEST</t>
  </si>
  <si>
    <t>0735-7907</t>
  </si>
  <si>
    <t>CANCER J</t>
  </si>
  <si>
    <t>1528-9117</t>
  </si>
  <si>
    <t>CANCER LETT</t>
  </si>
  <si>
    <t>0304-3835</t>
  </si>
  <si>
    <t>CANCER METAST REV</t>
  </si>
  <si>
    <t>0167-7659</t>
  </si>
  <si>
    <t>CANCER PREV RES</t>
  </si>
  <si>
    <t>1940-6207</t>
  </si>
  <si>
    <t>CANCER RADIOTHER</t>
  </si>
  <si>
    <t>1278-3218</t>
  </si>
  <si>
    <t>CANCER RES</t>
  </si>
  <si>
    <t>0008-5472</t>
  </si>
  <si>
    <t>CANCER RES TREAT</t>
  </si>
  <si>
    <t>1598-2998</t>
  </si>
  <si>
    <t>CANCER SCI</t>
  </si>
  <si>
    <t>1347-9032</t>
  </si>
  <si>
    <t>CANCER TREAT REV</t>
  </si>
  <si>
    <t>0305-7372</t>
  </si>
  <si>
    <t>CANCER-AM CANCER SOC</t>
  </si>
  <si>
    <t>0008-543X</t>
  </si>
  <si>
    <t>CARCINOGENESIS</t>
  </si>
  <si>
    <t>0143-3334</t>
  </si>
  <si>
    <t>CHEMOTHERAPY</t>
  </si>
  <si>
    <t>0009-3157</t>
  </si>
  <si>
    <t>CHINESE J CANCER RES</t>
  </si>
  <si>
    <t>1000-9604</t>
  </si>
  <si>
    <t>CLIN BREAST CANCER</t>
  </si>
  <si>
    <t>1526-8209</t>
  </si>
  <si>
    <t>CLIN CANCER RES</t>
  </si>
  <si>
    <t>1078-0432</t>
  </si>
  <si>
    <t>CLIN COLORECTAL CANC</t>
  </si>
  <si>
    <t>1533-0028</t>
  </si>
  <si>
    <t>CLIN EXP METASTAS</t>
  </si>
  <si>
    <t>0262-0898</t>
  </si>
  <si>
    <t>CLIN GENITOURIN CANC</t>
  </si>
  <si>
    <t>1558-7673</t>
  </si>
  <si>
    <t>CLIN LUNG CANCER</t>
  </si>
  <si>
    <t>1525-7304</t>
  </si>
  <si>
    <t>CLIN ONCOL-UK</t>
  </si>
  <si>
    <t>0936-6555</t>
  </si>
  <si>
    <t>CLIN TRANSL ONCOL</t>
  </si>
  <si>
    <t>1699-048X</t>
  </si>
  <si>
    <t>CURR CANCER DRUG TAR</t>
  </si>
  <si>
    <t>1568-0096</t>
  </si>
  <si>
    <t>CURR ONCOL</t>
  </si>
  <si>
    <t>1198-0052</t>
  </si>
  <si>
    <t>CURR ONCOL REP</t>
  </si>
  <si>
    <t>1523-3790</t>
  </si>
  <si>
    <t>CURR OPIN ONCOL</t>
  </si>
  <si>
    <t>1040-8746</t>
  </si>
  <si>
    <t>CURR PROB CANCER</t>
  </si>
  <si>
    <t>0147-0272</t>
  </si>
  <si>
    <t>CURR TREAT OPTION ON</t>
  </si>
  <si>
    <t>1527-2729</t>
  </si>
  <si>
    <t>EJSO-EUR J SURG ONC</t>
  </si>
  <si>
    <t>0748-7983</t>
  </si>
  <si>
    <t>EUR J CANCER</t>
  </si>
  <si>
    <t>0959-8049</t>
  </si>
  <si>
    <t>EUR J CANCER PREV</t>
  </si>
  <si>
    <t>0959-8278</t>
  </si>
  <si>
    <t>EUR J ONCOL</t>
  </si>
  <si>
    <t>1128-6598</t>
  </si>
  <si>
    <t>EXPERT REV ANTICANC</t>
  </si>
  <si>
    <t>1473-7140</t>
  </si>
  <si>
    <t>FUTURE ONCOL</t>
  </si>
  <si>
    <t>1479-6694</t>
  </si>
  <si>
    <t>HERED CANCER CLIN PR</t>
  </si>
  <si>
    <t>1731-2302</t>
  </si>
  <si>
    <t>INDIAN J CANCER</t>
  </si>
  <si>
    <t>0019-509X</t>
  </si>
  <si>
    <t>INT J CANCER</t>
  </si>
  <si>
    <t>0020-7136</t>
  </si>
  <si>
    <t>INT J CLIN EXP PATHO</t>
  </si>
  <si>
    <t>1936-2625</t>
  </si>
  <si>
    <t>INT J CLIN ONCOL</t>
  </si>
  <si>
    <t>1341-9625</t>
  </si>
  <si>
    <t>INT J HYPERTHER</t>
  </si>
  <si>
    <t>0265-6736</t>
  </si>
  <si>
    <t>INT J ONCOL</t>
  </si>
  <si>
    <t>1019-6439</t>
  </si>
  <si>
    <t>INT J RADIAT ONCOL</t>
  </si>
  <si>
    <t>0360-3016</t>
  </si>
  <si>
    <t>INVEST NEW DRUG</t>
  </si>
  <si>
    <t>0167-6997</t>
  </si>
  <si>
    <t>J BREAST CANCER</t>
  </si>
  <si>
    <t>1738-6756</t>
  </si>
  <si>
    <t>J BUON</t>
  </si>
  <si>
    <t>1107-0625</t>
  </si>
  <si>
    <t>J CANCER RES CLIN</t>
  </si>
  <si>
    <t>0171-5216</t>
  </si>
  <si>
    <t>J CANCER RES THER</t>
  </si>
  <si>
    <t>0973-1482</t>
  </si>
  <si>
    <t>J CANCER SURVIV</t>
  </si>
  <si>
    <t>NEXUS NETW J</t>
  </si>
  <si>
    <t>1590-5896</t>
  </si>
  <si>
    <t>NOTES REC ROY SOC</t>
  </si>
  <si>
    <t>0035-9149</t>
  </si>
  <si>
    <t>NUNCIUS</t>
  </si>
  <si>
    <t>0394-7394</t>
  </si>
  <si>
    <t>OSIRIS</t>
  </si>
  <si>
    <t>0369-7827</t>
  </si>
  <si>
    <t>PERSPECT BIOL MED</t>
  </si>
  <si>
    <t>0031-5982</t>
  </si>
  <si>
    <t>PHILOS MATH</t>
  </si>
  <si>
    <t>0031-8019</t>
  </si>
  <si>
    <t>PHILOS SCI</t>
  </si>
  <si>
    <t>0031-8248</t>
  </si>
  <si>
    <t>PHYS PERSPECT</t>
  </si>
  <si>
    <t>1422-6944</t>
  </si>
  <si>
    <t>REV HIST MATH</t>
  </si>
  <si>
    <t>1262-022X</t>
  </si>
  <si>
    <t>REV MEX FIS E</t>
  </si>
  <si>
    <t>1870-3542</t>
  </si>
  <si>
    <t>SCI CONTEXT</t>
  </si>
  <si>
    <t>0269-8897</t>
  </si>
  <si>
    <t>SCI EDUC-NETHERLANDS</t>
  </si>
  <si>
    <t>0926-7220</t>
  </si>
  <si>
    <t>SOC HIST MED</t>
  </si>
  <si>
    <t>0951-631X</t>
  </si>
  <si>
    <t>SOC STUD SCI</t>
  </si>
  <si>
    <t>0306-3127</t>
  </si>
  <si>
    <t>STUD HIST PHILOS M P</t>
  </si>
  <si>
    <t>1355-2198</t>
  </si>
  <si>
    <t>STUD HIST PHILOS SCI</t>
  </si>
  <si>
    <t>0039-3681</t>
  </si>
  <si>
    <t>SYNTHESE</t>
  </si>
  <si>
    <t>0039-7857</t>
  </si>
  <si>
    <t>TECHNOL CULT</t>
  </si>
  <si>
    <t>0040-165X</t>
  </si>
  <si>
    <t>ACTA SCI POL-HORTORU</t>
  </si>
  <si>
    <t>1644-0692</t>
  </si>
  <si>
    <t>ERWERBS-OBSTBAU</t>
  </si>
  <si>
    <t>0014-0309</t>
  </si>
  <si>
    <t>EUR J HORTIC SCI</t>
  </si>
  <si>
    <t>1611-4426</t>
  </si>
  <si>
    <t>FRUITS</t>
  </si>
  <si>
    <t>0248-1294</t>
  </si>
  <si>
    <t>HORTIC BRAS</t>
  </si>
  <si>
    <t>0102-0536</t>
  </si>
  <si>
    <t>HORTIC ENVIRON BIOTE</t>
  </si>
  <si>
    <t>2211-3452</t>
  </si>
  <si>
    <t>HORTIC SCI</t>
  </si>
  <si>
    <t>0862-867X</t>
  </si>
  <si>
    <t>HORTSCIENCE</t>
  </si>
  <si>
    <t>0018-5345</t>
  </si>
  <si>
    <t>HORTTECHNOLOGY</t>
  </si>
  <si>
    <t>1063-0198</t>
  </si>
  <si>
    <t>INDIAN J HORTIC</t>
  </si>
  <si>
    <t>0972-8538</t>
  </si>
  <si>
    <t>J AM SOC HORTIC SCI</t>
  </si>
  <si>
    <t>0003-1062</t>
  </si>
  <si>
    <t>J HORTIC SCI BIOTECH</t>
  </si>
  <si>
    <t>1462-0316</t>
  </si>
  <si>
    <t>J JPN SOC HORTIC SCI</t>
  </si>
  <si>
    <t>1882-3351</t>
  </si>
  <si>
    <t>KOREAN J HORTIC SCI</t>
  </si>
  <si>
    <t>1226-8763</t>
  </si>
  <si>
    <t>PROPAG ORNAM PLANTS</t>
  </si>
  <si>
    <t>1311-9109</t>
  </si>
  <si>
    <t>REV BRAS FRUTIC</t>
  </si>
  <si>
    <t>0100-2945</t>
  </si>
  <si>
    <t>SCI HORTIC-AMSTERDAM</t>
  </si>
  <si>
    <t>0304-4238</t>
  </si>
  <si>
    <t>VITIS</t>
  </si>
  <si>
    <t>0042-7500</t>
  </si>
  <si>
    <t>IMAGE ANAL STEREOL</t>
  </si>
  <si>
    <t>1580-3139</t>
  </si>
  <si>
    <t>IMAGING SCI J</t>
  </si>
  <si>
    <t>1368-2199</t>
  </si>
  <si>
    <t>INT J REMOTE SENS</t>
  </si>
  <si>
    <t>0143-1161</t>
  </si>
  <si>
    <t>J IMAGING SCI TECHN</t>
  </si>
  <si>
    <t>1062-3701</t>
  </si>
  <si>
    <t>PHOTOGRAMM FERNERKUN</t>
  </si>
  <si>
    <t>1432-8364</t>
  </si>
  <si>
    <t>REMOTE SENS LETT</t>
  </si>
  <si>
    <t>2150-704X</t>
  </si>
  <si>
    <t>ACTA MICROBIOL IMM H</t>
  </si>
  <si>
    <t>1217-8950</t>
  </si>
  <si>
    <t>ADV IMMUNOL</t>
  </si>
  <si>
    <t>0065-2776</t>
  </si>
  <si>
    <t>AIDS</t>
  </si>
  <si>
    <t>0269-9370</t>
  </si>
  <si>
    <t>AIDS RES HUM RETROV</t>
  </si>
  <si>
    <t>0889-2229</t>
  </si>
  <si>
    <t>AIDS REV</t>
  </si>
  <si>
    <t>1139-6121</t>
  </si>
  <si>
    <t>AM J REPROD IMMUNOL</t>
  </si>
  <si>
    <t>1046-7408</t>
  </si>
  <si>
    <t>ANNU REV IMMUNOL</t>
  </si>
  <si>
    <t>0732-0582</t>
  </si>
  <si>
    <t>APMIS</t>
  </si>
  <si>
    <t>0903-4641</t>
  </si>
  <si>
    <t>ARCH IMMUNOL THER EX</t>
  </si>
  <si>
    <t>0004-069X</t>
  </si>
  <si>
    <t>AUTOIMMUN REV</t>
  </si>
  <si>
    <t>1568-9972</t>
  </si>
  <si>
    <t>AUTOIMMUNITY</t>
  </si>
  <si>
    <t>0891-6934</t>
  </si>
  <si>
    <t>BIODRUGS</t>
  </si>
  <si>
    <t>1173-8804</t>
  </si>
  <si>
    <t>BMC IMMUNOL</t>
  </si>
  <si>
    <t>1471-2172</t>
  </si>
  <si>
    <t>BRAIN BEHAV IMMUN</t>
  </si>
  <si>
    <t>0889-1591</t>
  </si>
  <si>
    <t>CANCER IMMUNOL IMMUN</t>
  </si>
  <si>
    <t>0340-7004</t>
  </si>
  <si>
    <t>CELL MOL IMMUNOL</t>
  </si>
  <si>
    <t>1672-7681</t>
  </si>
  <si>
    <t>CENT EUR J IMMUNOL</t>
  </si>
  <si>
    <t>1426-3912</t>
  </si>
  <si>
    <t>CLIN DEV IMMUNOL</t>
  </si>
  <si>
    <t>1740-2522</t>
  </si>
  <si>
    <t>CLIN EXP IMMUNOL</t>
  </si>
  <si>
    <t>0009-9104</t>
  </si>
  <si>
    <t>CLIN IMMUNOL</t>
  </si>
  <si>
    <t>1521-6616</t>
  </si>
  <si>
    <t>CLIN INFECT DIS</t>
  </si>
  <si>
    <t>1058-4838</t>
  </si>
  <si>
    <t>CLIN VACCINE IMMUNOL</t>
  </si>
  <si>
    <t>1556-6811</t>
  </si>
  <si>
    <t>COMP IMMUNOL MICROB</t>
  </si>
  <si>
    <t>0147-9571</t>
  </si>
  <si>
    <t>CRIT REV IMMUNOL</t>
  </si>
  <si>
    <t>1040-8401</t>
  </si>
  <si>
    <t>CURR HIV RES</t>
  </si>
  <si>
    <t>1570-162X</t>
  </si>
  <si>
    <t>CURR OPIN HIV AIDS</t>
  </si>
  <si>
    <t>1746-630X</t>
  </si>
  <si>
    <t>CURR OPIN IMMUNOL</t>
  </si>
  <si>
    <t>0952-7915</t>
  </si>
  <si>
    <t>CURR TOP MICROBIOL</t>
  </si>
  <si>
    <t>0070-217X</t>
  </si>
  <si>
    <t>DEV COMP IMMUNOL</t>
  </si>
  <si>
    <t>0145-305X</t>
  </si>
  <si>
    <t>EMERG INFECT DIS</t>
  </si>
  <si>
    <t>1080-6040</t>
  </si>
  <si>
    <t>EUR J IMMUNOL</t>
  </si>
  <si>
    <t>0014-2980</t>
  </si>
  <si>
    <t>EXERC IMMUNOL REV</t>
  </si>
  <si>
    <t>1077-5552</t>
  </si>
  <si>
    <t>EXPERT REV CLIN IMMU</t>
  </si>
  <si>
    <t>1744-666X</t>
  </si>
  <si>
    <t>EXPERT REV VACCINES</t>
  </si>
  <si>
    <t>1476-0584</t>
  </si>
  <si>
    <t>FEMS IMMUNOL MED MIC</t>
  </si>
  <si>
    <t>0928-8244</t>
  </si>
  <si>
    <t>HUM IMMUNOL</t>
  </si>
  <si>
    <t>0198-8859</t>
  </si>
  <si>
    <t>IMMUNITY</t>
  </si>
  <si>
    <t>1074-7613</t>
  </si>
  <si>
    <t>IMMUNOBIOLOGY</t>
  </si>
  <si>
    <t>0171-2985</t>
  </si>
  <si>
    <t>IMMUNOL INVEST</t>
  </si>
  <si>
    <t>0882-0139</t>
  </si>
  <si>
    <t>IMMUNOL LETT</t>
  </si>
  <si>
    <t>0165-2478</t>
  </si>
  <si>
    <t>IMMUNOL RES</t>
  </si>
  <si>
    <t>0257-277X</t>
  </si>
  <si>
    <t>IMMUNOL REV</t>
  </si>
  <si>
    <t>0105-2896</t>
  </si>
  <si>
    <t>IMMUNOLOGY</t>
  </si>
  <si>
    <t>0019-2805</t>
  </si>
  <si>
    <t>IMMUNOPHARM IMMUNOT</t>
  </si>
  <si>
    <t>0892-3973</t>
  </si>
  <si>
    <t>IMMUNOTHERAPY-UK</t>
  </si>
  <si>
    <t>1750-743X</t>
  </si>
  <si>
    <t>INDIAN J MED MICROBI</t>
  </si>
  <si>
    <t>0255-0857</t>
  </si>
  <si>
    <t>INDIAN J MED RES</t>
  </si>
  <si>
    <t>0971-5916</t>
  </si>
  <si>
    <t>INFECT DIS CLIN N AM</t>
  </si>
  <si>
    <t>0891-5520</t>
  </si>
  <si>
    <t>INFECT IMMUN</t>
  </si>
  <si>
    <t>0019-9567</t>
  </si>
  <si>
    <t>INT IMMUNOL</t>
  </si>
  <si>
    <t>0953-8178</t>
  </si>
  <si>
    <t>INT IMMUNOPHARMACOL</t>
  </si>
  <si>
    <t>1567-5769</t>
  </si>
  <si>
    <t>INT J STD AIDS</t>
  </si>
  <si>
    <t>0956-4624</t>
  </si>
  <si>
    <t>INT REV IMMUNOL</t>
  </si>
  <si>
    <t>0883-0185</t>
  </si>
  <si>
    <t>ISJ-INVERT SURVIV J</t>
  </si>
  <si>
    <t>1824-307X</t>
  </si>
  <si>
    <t>J AUTOIMMUN</t>
  </si>
  <si>
    <t>0896-8411</t>
  </si>
  <si>
    <t>J CLIN IMMUNOL</t>
  </si>
  <si>
    <t>0271-9142</t>
  </si>
  <si>
    <t>J EXP MED</t>
  </si>
  <si>
    <t>0022-1007</t>
  </si>
  <si>
    <t>J IMMUNOL</t>
  </si>
  <si>
    <t>ANN NUTR METAB</t>
  </si>
  <si>
    <t>0250-6807</t>
  </si>
  <si>
    <t>ARQ BRAS ENDOCRINOL</t>
  </si>
  <si>
    <t>0004-2730</t>
  </si>
  <si>
    <t>BEST PRACT RES CL EN</t>
  </si>
  <si>
    <t>1521-690X</t>
  </si>
  <si>
    <t>BMC ENDOCR DISORD</t>
  </si>
  <si>
    <t>1472-6823</t>
  </si>
  <si>
    <t>BONE</t>
  </si>
  <si>
    <t>8756-3282</t>
  </si>
  <si>
    <t>CALCIFIED TISSUE INT</t>
  </si>
  <si>
    <t>0171-967X</t>
  </si>
  <si>
    <t>CAN J DIABETES</t>
  </si>
  <si>
    <t>1499-2671</t>
  </si>
  <si>
    <t>CLIN ENDOCRINOL</t>
  </si>
  <si>
    <t>0300-0664</t>
  </si>
  <si>
    <t>CURR DIABETES REP</t>
  </si>
  <si>
    <t>1534-4827</t>
  </si>
  <si>
    <t>CURR OPIN CLIN NUTR</t>
  </si>
  <si>
    <t>1363-1950</t>
  </si>
  <si>
    <t>CURR OPIN ENDOCRINOL</t>
  </si>
  <si>
    <t>1752-296X</t>
  </si>
  <si>
    <t>DIABETES</t>
  </si>
  <si>
    <t>0012-1797</t>
  </si>
  <si>
    <t>DIABETES CARE</t>
  </si>
  <si>
    <t>0149-5992</t>
  </si>
  <si>
    <t>DIABETES EDUCATOR</t>
  </si>
  <si>
    <t>0145-7217</t>
  </si>
  <si>
    <t>DIABETES METAB</t>
  </si>
  <si>
    <t>1262-3636</t>
  </si>
  <si>
    <t>DIABETES OBES METAB</t>
  </si>
  <si>
    <t>1462-8902</t>
  </si>
  <si>
    <t>DIABETES RES CLIN PR</t>
  </si>
  <si>
    <t>0168-8227</t>
  </si>
  <si>
    <t>DIABETES STOFFWECH H</t>
  </si>
  <si>
    <t>1861-7603</t>
  </si>
  <si>
    <t>DIABETES TECHNOL THE</t>
  </si>
  <si>
    <t>1520-9156</t>
  </si>
  <si>
    <t>DIABETES VASC DIS RE</t>
  </si>
  <si>
    <t>1479-1641</t>
  </si>
  <si>
    <t>DIABETES-METAB RES</t>
  </si>
  <si>
    <t>1520-7552</t>
  </si>
  <si>
    <t>DIABETIC MED</t>
  </si>
  <si>
    <t>0742-3071</t>
  </si>
  <si>
    <t>DIABETOL METAB SYNDR</t>
  </si>
  <si>
    <t>1758-5996</t>
  </si>
  <si>
    <t>DIABETOL STOFFWECHS</t>
  </si>
  <si>
    <t>1861-9002</t>
  </si>
  <si>
    <t>DIABETOLOGE</t>
  </si>
  <si>
    <t>1860-9716</t>
  </si>
  <si>
    <t>DIABETOLOGIA</t>
  </si>
  <si>
    <t>0012-186X</t>
  </si>
  <si>
    <t>ENDOCR J</t>
  </si>
  <si>
    <t>0918-8959</t>
  </si>
  <si>
    <t>ENDOCR PATHOL</t>
  </si>
  <si>
    <t>1046-3976</t>
  </si>
  <si>
    <t>ENDOCR RES</t>
  </si>
  <si>
    <t>0743-5800</t>
  </si>
  <si>
    <t>ENDOCR REV</t>
  </si>
  <si>
    <t>0163-769X</t>
  </si>
  <si>
    <t>ENDOCR-RELAT CANCER</t>
  </si>
  <si>
    <t>1351-0088</t>
  </si>
  <si>
    <t>ENDOCRIN METAB CLIN</t>
  </si>
  <si>
    <t>0889-8529</t>
  </si>
  <si>
    <t>ENDOCRINE</t>
  </si>
  <si>
    <t>1355-008X</t>
  </si>
  <si>
    <t>ENDOCRINOLOGIST</t>
  </si>
  <si>
    <t>1051-2144</t>
  </si>
  <si>
    <t>ENDOCRINOLOGY</t>
  </si>
  <si>
    <t>0013-7227</t>
  </si>
  <si>
    <t>ENDOKRYNOL POL</t>
  </si>
  <si>
    <t>0423-104X</t>
  </si>
  <si>
    <t>EUR J ENDOCRINOL</t>
  </si>
  <si>
    <t>0804-4643</t>
  </si>
  <si>
    <t>EXP CLIN ENDOCR DIAB</t>
  </si>
  <si>
    <t>0947-7349</t>
  </si>
  <si>
    <t>EXP DIABETES RES</t>
  </si>
  <si>
    <t>1687-5214</t>
  </si>
  <si>
    <t>FRONT HORM RES</t>
  </si>
  <si>
    <t>0301-3073</t>
  </si>
  <si>
    <t>FRONT NEUROENDOCRIN</t>
  </si>
  <si>
    <t>0091-3022</t>
  </si>
  <si>
    <t>GEN COMP ENDOCR</t>
  </si>
  <si>
    <t>0016-6480</t>
  </si>
  <si>
    <t>GYNECOL ENDOCRINOL</t>
  </si>
  <si>
    <t>0951-3590</t>
  </si>
  <si>
    <t>HORM METAB RES</t>
  </si>
  <si>
    <t>0018-5043</t>
  </si>
  <si>
    <t>HORM RES PAEDIAT</t>
  </si>
  <si>
    <t>1663-2818</t>
  </si>
  <si>
    <t>HORM-INT J ENDOCRINO</t>
  </si>
  <si>
    <t>1109-3099</t>
  </si>
  <si>
    <t>INT J DIABETES DEV C</t>
  </si>
  <si>
    <t>0973-3930</t>
  </si>
  <si>
    <t>INT J ENDOCRINOL</t>
  </si>
  <si>
    <t>1687-8337</t>
  </si>
  <si>
    <t>INT J OBESITY</t>
  </si>
  <si>
    <t>0307-0565</t>
  </si>
  <si>
    <t>ISLETS</t>
  </si>
  <si>
    <t>1938-2014</t>
  </si>
  <si>
    <t>J BONE MINER METAB</t>
  </si>
  <si>
    <t>0914-8779</t>
  </si>
  <si>
    <t>J BONE MINER RES</t>
  </si>
  <si>
    <t>0884-0431</t>
  </si>
  <si>
    <t>J CEREBR BLOOD F MET</t>
  </si>
  <si>
    <t>0271-678X</t>
  </si>
  <si>
    <t>J CLIN DENSITOM</t>
  </si>
  <si>
    <t>1094-6950</t>
  </si>
  <si>
    <t>J CLIN ENDOCR METAB</t>
  </si>
  <si>
    <t>0021-972X</t>
  </si>
  <si>
    <t>J DIABETES</t>
  </si>
  <si>
    <t>1753-0393</t>
  </si>
  <si>
    <t>J DIABETES COMPLICAT</t>
  </si>
  <si>
    <t>1056-8727</t>
  </si>
  <si>
    <t>J DIABETES INVEST</t>
  </si>
  <si>
    <t>2040-1116</t>
  </si>
  <si>
    <t>J ENDOCRINOL</t>
  </si>
  <si>
    <t>0022-0795</t>
  </si>
  <si>
    <t>J ENDOCRINOL INVEST</t>
  </si>
  <si>
    <t>0391-4097</t>
  </si>
  <si>
    <t>J INHERIT METAB DIS</t>
  </si>
  <si>
    <t>0141-8955</t>
  </si>
  <si>
    <t>J MAMMARY GLAND BIOL</t>
  </si>
  <si>
    <t>1083-3021</t>
  </si>
  <si>
    <t>J MOL ENDOCRINOL</t>
  </si>
  <si>
    <t>0952-5041</t>
  </si>
  <si>
    <t>J NEUROENDOCRINOL</t>
  </si>
  <si>
    <t>0953-8194</t>
  </si>
  <si>
    <t>J PEDIATR ENDOCR MET</t>
  </si>
  <si>
    <t>0334-018X</t>
  </si>
  <si>
    <t>J PINEAL RES</t>
  </si>
  <si>
    <t>0742-3098</t>
  </si>
  <si>
    <t>METAB BRAIN DIS</t>
  </si>
  <si>
    <t>0885-7490</t>
  </si>
  <si>
    <t>METABOLISM</t>
  </si>
  <si>
    <t>0026-0495</t>
  </si>
  <si>
    <t>METABOLOMICS</t>
  </si>
  <si>
    <t>1573-3882</t>
  </si>
  <si>
    <t>MINERVA ENDOCRINOL</t>
  </si>
  <si>
    <t>0391-1977</t>
  </si>
  <si>
    <t>MOL ENDOCRINOL</t>
  </si>
  <si>
    <t>0888-8809</t>
  </si>
  <si>
    <t>NAT REV ENDOCRINOL</t>
  </si>
  <si>
    <t>1759-5029</t>
  </si>
  <si>
    <t>NEUROENDOCRINOL LETT</t>
  </si>
  <si>
    <t>0172-780X</t>
  </si>
  <si>
    <t>NEUROENDOCRINOLOGY</t>
  </si>
  <si>
    <t>0028-3835</t>
  </si>
  <si>
    <t>NEUROIMMUNOMODULAT</t>
  </si>
  <si>
    <t>1021-7401</t>
  </si>
  <si>
    <t>NEUROPEPTIDES</t>
  </si>
  <si>
    <t>0143-4179</t>
  </si>
  <si>
    <t>NUTR CLIN METAB</t>
  </si>
  <si>
    <t>0985-0562</t>
  </si>
  <si>
    <t>NUTR DIABETES</t>
  </si>
  <si>
    <t>2044-4052</t>
  </si>
  <si>
    <t>OBES METAB-MILAN</t>
  </si>
  <si>
    <t>1825-3865</t>
  </si>
  <si>
    <t>OBES RES CLIN PRACT</t>
  </si>
  <si>
    <t>1871-403X</t>
  </si>
  <si>
    <t>OBES REV</t>
  </si>
  <si>
    <t>1467-7881</t>
  </si>
  <si>
    <t>OBESITY</t>
  </si>
  <si>
    <t>1930-7381</t>
  </si>
  <si>
    <t>OBESITY FACTS</t>
  </si>
  <si>
    <t>1662-4025</t>
  </si>
  <si>
    <t>OSTEOPOROSIS INT</t>
  </si>
  <si>
    <t>0937-941X</t>
  </si>
  <si>
    <t>PEDIATR DIABETES</t>
  </si>
  <si>
    <t>1399-543X</t>
  </si>
  <si>
    <t>PITUITARY</t>
  </si>
  <si>
    <t>1386-341X</t>
  </si>
  <si>
    <t>PRIM CARE DIABETES</t>
  </si>
  <si>
    <t>1751-9918</t>
  </si>
  <si>
    <t>PROSTATE</t>
  </si>
  <si>
    <t>0270-4137</t>
  </si>
  <si>
    <t>PSYCHONEUROENDOCRINO</t>
  </si>
  <si>
    <t>0306-4530</t>
  </si>
  <si>
    <t>REGUL PEPTIDES</t>
  </si>
  <si>
    <t>0167-0115</t>
  </si>
  <si>
    <t>REPROD BIOL ENDOCRIN</t>
  </si>
  <si>
    <t>1477-7827</t>
  </si>
  <si>
    <t>REV ENDOCR METAB DIS</t>
  </si>
  <si>
    <t>1389-9155</t>
  </si>
  <si>
    <t>THYROID</t>
  </si>
  <si>
    <t>1050-7256</t>
  </si>
  <si>
    <t>TRENDS ENDOCRIN MET</t>
  </si>
  <si>
    <t>1043-2760</t>
  </si>
  <si>
    <t>AAPG BULL</t>
  </si>
  <si>
    <t>0149-1423</t>
  </si>
  <si>
    <t>APPL ENERG</t>
  </si>
  <si>
    <t>0306-2619</t>
  </si>
  <si>
    <t>APPL THERM ENG</t>
  </si>
  <si>
    <t>1359-4311</t>
  </si>
  <si>
    <t>BIOENERG RES</t>
  </si>
  <si>
    <t>1939-1234</t>
  </si>
  <si>
    <t>BWK-ENERGIE-FACHMAG</t>
  </si>
  <si>
    <t>1618-193X</t>
  </si>
  <si>
    <t>CHEM ENG PROCESS</t>
  </si>
  <si>
    <t>0255-2701</t>
  </si>
  <si>
    <t>CHEM TECH FUELS OIL+</t>
  </si>
  <si>
    <t>0009-3092</t>
  </si>
  <si>
    <t>CHINA PET PROCESS PE</t>
  </si>
  <si>
    <t>1008-6234</t>
  </si>
  <si>
    <t>COMBUST EXPLO SHOCK+</t>
  </si>
  <si>
    <t>0010-5082</t>
  </si>
  <si>
    <t>COMBUST FLAME</t>
  </si>
  <si>
    <t>0010-2180</t>
  </si>
  <si>
    <t>COMBUST SCI TECHNOL</t>
  </si>
  <si>
    <t>0010-2202</t>
  </si>
  <si>
    <t>COMBUST THEOR MODEL</t>
  </si>
  <si>
    <t>1364-7830</t>
  </si>
  <si>
    <t>CT F-CIENC TECN FUT</t>
  </si>
  <si>
    <t>0122-5383</t>
  </si>
  <si>
    <t>ENERG CONVERS MANAGE</t>
  </si>
  <si>
    <t>0196-8904</t>
  </si>
  <si>
    <t>ENERG EFFIC</t>
  </si>
  <si>
    <t>1570-646X</t>
  </si>
  <si>
    <t>ENERG FUEL</t>
  </si>
  <si>
    <t>0887-0624</t>
  </si>
  <si>
    <t>ENERG J</t>
  </si>
  <si>
    <t>0195-6574</t>
  </si>
  <si>
    <t>ENERG POLICY</t>
  </si>
  <si>
    <t>0301-4215</t>
  </si>
  <si>
    <t>ENERG SOURCE PART A</t>
  </si>
  <si>
    <t>1556-7036</t>
  </si>
  <si>
    <t>ENERG SOURCE PART B</t>
  </si>
  <si>
    <t>1556-7249</t>
  </si>
  <si>
    <t>ENERGIES</t>
  </si>
  <si>
    <t>1996-1073</t>
  </si>
  <si>
    <t>ENERGY</t>
  </si>
  <si>
    <t>0360-5442</t>
  </si>
  <si>
    <t>ENERGY SUSTAIN DEV</t>
  </si>
  <si>
    <t>0973-0826</t>
  </si>
  <si>
    <t>FUEL</t>
  </si>
  <si>
    <t>0016-2361</t>
  </si>
  <si>
    <t>GEOTHERMICS</t>
  </si>
  <si>
    <t>0375-6505</t>
  </si>
  <si>
    <t>GREENH GASES</t>
  </si>
  <si>
    <t>2152-3878</t>
  </si>
  <si>
    <t>HYDROCARB PROCESS</t>
  </si>
  <si>
    <t>0018-8190</t>
  </si>
  <si>
    <t>IEEE T ENERGY CONVER</t>
  </si>
  <si>
    <t>0885-8969</t>
  </si>
  <si>
    <t>IET RENEW POWER GEN</t>
  </si>
  <si>
    <t>1752-1416</t>
  </si>
  <si>
    <t>INT J COAL GEOL</t>
  </si>
  <si>
    <t>0166-5162</t>
  </si>
  <si>
    <t>INT J COAL PREP UTIL</t>
  </si>
  <si>
    <t>1939-2699</t>
  </si>
  <si>
    <t>INT J ENERG RES</t>
  </si>
  <si>
    <t>0363-907X</t>
  </si>
  <si>
    <t>INT J EXERGY</t>
  </si>
  <si>
    <t>1742-8297</t>
  </si>
  <si>
    <t>INT J GREEN ENERGY</t>
  </si>
  <si>
    <t>1543-5075</t>
  </si>
  <si>
    <t>INT J GREENH GAS CON</t>
  </si>
  <si>
    <t>1750-5836</t>
  </si>
  <si>
    <t>INT J OIL GAS COAL T</t>
  </si>
  <si>
    <t>1753-3309</t>
  </si>
  <si>
    <t>J CAN PETROL TECHNOL</t>
  </si>
  <si>
    <t>0021-9487</t>
  </si>
  <si>
    <t>J ENERG ENG-ASCE</t>
  </si>
  <si>
    <t>0733-9402</t>
  </si>
  <si>
    <t>J ENERG RESOUR-ASME</t>
  </si>
  <si>
    <t>0195-0738</t>
  </si>
  <si>
    <t>J ENERGY INST</t>
  </si>
  <si>
    <t>1743-9671</t>
  </si>
  <si>
    <t>J ENERGY SOUTH AFR</t>
  </si>
  <si>
    <t>1021-447X</t>
  </si>
  <si>
    <t>J JPN PETROL INST</t>
  </si>
  <si>
    <t>1346-8804</t>
  </si>
  <si>
    <t>J PETROL GEOL</t>
  </si>
  <si>
    <t>0141-6421</t>
  </si>
  <si>
    <t>J RENEW SUSTAIN ENER</t>
  </si>
  <si>
    <t>1941-7012</t>
  </si>
  <si>
    <t>J SOL ENERG-T ASME</t>
  </si>
  <si>
    <t>0199-6231</t>
  </si>
  <si>
    <t>OIL GAS J</t>
  </si>
  <si>
    <t>0030-1388</t>
  </si>
  <si>
    <t>OIL GAS SCI TECHNOL</t>
  </si>
  <si>
    <t>1294-4475</t>
  </si>
  <si>
    <t>OIL GAS-EUR MAG</t>
  </si>
  <si>
    <t>0342-5622</t>
  </si>
  <si>
    <t>OIL SHALE</t>
  </si>
  <si>
    <t>0208-189X</t>
  </si>
  <si>
    <t>P COMBUST INST</t>
  </si>
  <si>
    <t>1540-7489</t>
  </si>
  <si>
    <t>PETROL SCI</t>
  </si>
  <si>
    <t>1672-5107</t>
  </si>
  <si>
    <t>PETROL SCI TECHNOL</t>
  </si>
  <si>
    <t>1091-6466</t>
  </si>
  <si>
    <t>POWER</t>
  </si>
  <si>
    <t>0032-5929</t>
  </si>
  <si>
    <t>PROG ENERG COMBUST</t>
  </si>
  <si>
    <t>0360-1285</t>
  </si>
  <si>
    <t>PROG PHOTOVOLTAICS</t>
  </si>
  <si>
    <t>1062-7995</t>
  </si>
  <si>
    <t>RENEW ENERG</t>
  </si>
  <si>
    <t>0960-1481</t>
  </si>
  <si>
    <t>RENEW SUST ENERG REV</t>
  </si>
  <si>
    <t>1364-0321</t>
  </si>
  <si>
    <t>SOL ENERG MAT SOL C</t>
  </si>
  <si>
    <t>0927-0248</t>
  </si>
  <si>
    <t>SOL ENERGY</t>
  </si>
  <si>
    <t>0038-092X</t>
  </si>
  <si>
    <t>SPE RESERV EVAL ENG</t>
  </si>
  <si>
    <t>1094-6470</t>
  </si>
  <si>
    <t>UTIL POLICY</t>
  </si>
  <si>
    <t>0957-1787</t>
  </si>
  <si>
    <t>WIND ENERGY</t>
  </si>
  <si>
    <t>1095-4244</t>
  </si>
  <si>
    <t>ACTA ASTRONAUT</t>
  </si>
  <si>
    <t>0094-5765</t>
  </si>
  <si>
    <t>AERONAUT J</t>
  </si>
  <si>
    <t>0001-9240</t>
  </si>
  <si>
    <t>AEROSP SCI TECHNOL</t>
  </si>
  <si>
    <t>1270-9638</t>
  </si>
  <si>
    <t>AEROSPACE AM</t>
  </si>
  <si>
    <t>0740-722X</t>
  </si>
  <si>
    <t>AIAA J</t>
  </si>
  <si>
    <t>0001-1452</t>
  </si>
  <si>
    <t>AIRCR ENG AEROSP TEC</t>
  </si>
  <si>
    <t>1748-8842</t>
  </si>
  <si>
    <t>CHINESE J AERONAUT</t>
  </si>
  <si>
    <t>1000-9361</t>
  </si>
  <si>
    <t>ESA BULL-EUR SPACE</t>
  </si>
  <si>
    <t>0376-4265</t>
  </si>
  <si>
    <t>IEEE AERO EL SYS MAG</t>
  </si>
  <si>
    <t>0885-8985</t>
  </si>
  <si>
    <t>IEEE T AERO ELEC SYS</t>
  </si>
  <si>
    <t>0018-9251</t>
  </si>
  <si>
    <t>INT J MICRO AIR VEH</t>
  </si>
  <si>
    <t>1756-8293</t>
  </si>
  <si>
    <t>INT J SATELL COMM N</t>
  </si>
  <si>
    <t>1542-0973</t>
  </si>
  <si>
    <t>INT J TURBO JET ENG</t>
  </si>
  <si>
    <t>0334-0082</t>
  </si>
  <si>
    <t>J AEROS COMP INF COM</t>
  </si>
  <si>
    <t>1940-3151</t>
  </si>
  <si>
    <t>J AEROSPACE ENG</t>
  </si>
  <si>
    <t>0893-1321</t>
  </si>
  <si>
    <t>J AIRCRAFT</t>
  </si>
  <si>
    <t>0021-8669</t>
  </si>
  <si>
    <t>J AM HELICOPTER SOC</t>
  </si>
  <si>
    <t>0002-8711</t>
  </si>
  <si>
    <t>J ASTRONAUT SCI</t>
  </si>
  <si>
    <t>0021-9142</t>
  </si>
  <si>
    <t>J GUID CONTROL DYNAM</t>
  </si>
  <si>
    <t>0731-5090</t>
  </si>
  <si>
    <t>J PROPUL POWER</t>
  </si>
  <si>
    <t>0748-4658</t>
  </si>
  <si>
    <t>J SPACECR TECHNOL</t>
  </si>
  <si>
    <t>0971-1600</t>
  </si>
  <si>
    <t>J SPACECRAFT ROCKETS</t>
  </si>
  <si>
    <t>0022-4650</t>
  </si>
  <si>
    <t>P I MECH ENG G-J AER</t>
  </si>
  <si>
    <t>0954-4100</t>
  </si>
  <si>
    <t>PROG AEROSP SCI</t>
  </si>
  <si>
    <t>0376-0421</t>
  </si>
  <si>
    <t>T JPN SOC AERONAUT S</t>
  </si>
  <si>
    <t>0549-3811</t>
  </si>
  <si>
    <t>ACTA BIOMATER</t>
  </si>
  <si>
    <t>1742-7061</t>
  </si>
  <si>
    <t>ANN BIOMED ENG</t>
  </si>
  <si>
    <t>0090-6964</t>
  </si>
  <si>
    <t>ANNU REV BIOMED ENG</t>
  </si>
  <si>
    <t>1523-9829</t>
  </si>
  <si>
    <t>APPL BIONICS BIOMECH</t>
  </si>
  <si>
    <t>1176-2322</t>
  </si>
  <si>
    <t>ARTIF ORGANS</t>
  </si>
  <si>
    <t>0160-564X</t>
  </si>
  <si>
    <t>ASAIO J</t>
  </si>
  <si>
    <t>1058-2916</t>
  </si>
  <si>
    <t>AUSTRALAS PHYS ENG S</t>
  </si>
  <si>
    <t>0158-9938</t>
  </si>
  <si>
    <t>BIO-MED MATER ENG</t>
  </si>
  <si>
    <t>0959-2989</t>
  </si>
  <si>
    <t>BIOCYBERN BIOMED ENG</t>
  </si>
  <si>
    <t>0208-5216</t>
  </si>
  <si>
    <t>BIOFABRICATION</t>
  </si>
  <si>
    <t>1758-5082</t>
  </si>
  <si>
    <t>BIOMATERIALS</t>
  </si>
  <si>
    <t>0142-9612</t>
  </si>
  <si>
    <t>BIOMED ENG ONLINE</t>
  </si>
  <si>
    <t>1475-925X</t>
  </si>
  <si>
    <t>BIOMED ENG-BIOMED TE</t>
  </si>
  <si>
    <t>0013-5585</t>
  </si>
  <si>
    <t>BIOMED MATER</t>
  </si>
  <si>
    <t>1748-6041</t>
  </si>
  <si>
    <t>BIOMED MICRODEVICES</t>
  </si>
  <si>
    <t>1387-2176</t>
  </si>
  <si>
    <t>BIOMED SIGNAL PROCES</t>
  </si>
  <si>
    <t>1746-8094</t>
  </si>
  <si>
    <t>BIOMED TECH</t>
  </si>
  <si>
    <t>CLIN BIOMECH</t>
  </si>
  <si>
    <t>0268-0033</t>
  </si>
  <si>
    <t>COMPUT MED IMAG GRAP</t>
  </si>
  <si>
    <t>0895-6111</t>
  </si>
  <si>
    <t>DIALYSIS TRANSPLANT</t>
  </si>
  <si>
    <t>0090-2934</t>
  </si>
  <si>
    <t>EXPERT REV MED DEVIC</t>
  </si>
  <si>
    <t>1743-4440</t>
  </si>
  <si>
    <t>IEEE ENG MED BIOL</t>
  </si>
  <si>
    <t>0739-5175</t>
  </si>
  <si>
    <t>IEEE PULSE</t>
  </si>
  <si>
    <t>2154-2287</t>
  </si>
  <si>
    <t>IEEE T BIO-MED ENG</t>
  </si>
  <si>
    <t>0018-9294</t>
  </si>
  <si>
    <t>IEEE T BIOMED CIRC S</t>
  </si>
  <si>
    <t>1932-4545</t>
  </si>
  <si>
    <t>IEEE T NEUR SYS REH</t>
  </si>
  <si>
    <t>1534-4320</t>
  </si>
  <si>
    <t>INT J ARTIF ORGANS</t>
  </si>
  <si>
    <t>0391-3988</t>
  </si>
  <si>
    <t>INT J COMPUT ASS RAD</t>
  </si>
  <si>
    <t>1861-6410</t>
  </si>
  <si>
    <t>INT J NUMER METH BIO</t>
  </si>
  <si>
    <t>2040-7939</t>
  </si>
  <si>
    <t>IRBM</t>
  </si>
  <si>
    <t>1959-0318</t>
  </si>
  <si>
    <t>ISOKINET EXERC SCI</t>
  </si>
  <si>
    <t>0959-3020</t>
  </si>
  <si>
    <t>J APPL BIOMECH</t>
  </si>
  <si>
    <t>1065-8483</t>
  </si>
  <si>
    <t>J ARTIF ORGANS</t>
  </si>
  <si>
    <t>1434-7229</t>
  </si>
  <si>
    <t>J BIOMAT SCI-POLYM E</t>
  </si>
  <si>
    <t>0920-5063</t>
  </si>
  <si>
    <t>J BIOMATER APPL</t>
  </si>
  <si>
    <t>0885-3282</t>
  </si>
  <si>
    <t>J BIOMED MATER RES A</t>
  </si>
  <si>
    <t>1549-3296</t>
  </si>
  <si>
    <t>J BIOMED MATER RES B</t>
  </si>
  <si>
    <t>1552-4973</t>
  </si>
  <si>
    <t>J HARD TISSUE BIOL</t>
  </si>
  <si>
    <t>1341-7649</t>
  </si>
  <si>
    <t>J MATER SCI-MATER M</t>
  </si>
  <si>
    <t>0957-4530</t>
  </si>
  <si>
    <t>J MECH BEHAV BIOMED</t>
  </si>
  <si>
    <t>1751-6161</t>
  </si>
  <si>
    <t>J MED BIOL ENG</t>
  </si>
  <si>
    <t>1609-0985</t>
  </si>
  <si>
    <t>J MED DEVICES</t>
  </si>
  <si>
    <t>1932-6181</t>
  </si>
  <si>
    <t>J NEURAL ENG</t>
  </si>
  <si>
    <t>1741-2560</t>
  </si>
  <si>
    <t>J NEUROENG REHABIL</t>
  </si>
  <si>
    <t>1743-0003</t>
  </si>
  <si>
    <t>J VIBROENG</t>
  </si>
  <si>
    <t>1392-8716</t>
  </si>
  <si>
    <t>LASER MED SCI</t>
  </si>
  <si>
    <t>0268-8921</t>
  </si>
  <si>
    <t>MED ENG PHYS</t>
  </si>
  <si>
    <t>1350-4533</t>
  </si>
  <si>
    <t>P I MECH ENG H</t>
  </si>
  <si>
    <t>0954-4119</t>
  </si>
  <si>
    <t>PHYS MED BIOL</t>
  </si>
  <si>
    <t>0031-9155</t>
  </si>
  <si>
    <t>SPORT BIOMECH</t>
  </si>
  <si>
    <t>1476-3141</t>
  </si>
  <si>
    <t>TECHNOL HEALTH CARE</t>
  </si>
  <si>
    <t>0928-7329</t>
  </si>
  <si>
    <t>ADV POLYM TECH</t>
  </si>
  <si>
    <t>0730-6679</t>
  </si>
  <si>
    <t>ADV POWDER TECHNOL</t>
  </si>
  <si>
    <t>0921-8831</t>
  </si>
  <si>
    <t>AEROSOL SCI TECH</t>
  </si>
  <si>
    <t>0278-6826</t>
  </si>
  <si>
    <t>AICHE J</t>
  </si>
  <si>
    <t>0001-1541</t>
  </si>
  <si>
    <t>ASIA-PAC J CHEM ENG</t>
  </si>
  <si>
    <t>1932-2135</t>
  </si>
  <si>
    <t>ATOMIZATION SPRAY</t>
  </si>
  <si>
    <t>1044-5110</t>
  </si>
  <si>
    <t>BRAZ J CHEM ENG</t>
  </si>
  <si>
    <t>0104-6632</t>
  </si>
  <si>
    <t>CAN J CHEM ENG</t>
  </si>
  <si>
    <t>0008-4034</t>
  </si>
  <si>
    <t>CHEM ENG COMMUN</t>
  </si>
  <si>
    <t>0098-6445</t>
  </si>
  <si>
    <t>CHEM ENG J</t>
  </si>
  <si>
    <t>1385-8947</t>
  </si>
  <si>
    <t>CHEM ENG PROG</t>
  </si>
  <si>
    <t>0360-7275</t>
  </si>
  <si>
    <t>CHEM ENG RES DES</t>
  </si>
  <si>
    <t>0263-8762</t>
  </si>
  <si>
    <t>CHEM ENG SCI</t>
  </si>
  <si>
    <t>0009-2509</t>
  </si>
  <si>
    <t>CHEM ENG TECHNOL</t>
  </si>
  <si>
    <t>0930-7516</t>
  </si>
  <si>
    <t>CHEM ENG-NEW YORK</t>
  </si>
  <si>
    <t>0009-2460</t>
  </si>
  <si>
    <t>CHEM PROCESS ENG-INZ</t>
  </si>
  <si>
    <t>0208-6425</t>
  </si>
  <si>
    <t>CHEM-ING-TECH</t>
  </si>
  <si>
    <t>0009-286X</t>
  </si>
  <si>
    <t>CHINESE J CHEM ENG</t>
  </si>
  <si>
    <t>1004-9541</t>
  </si>
  <si>
    <t>COLOR RES APPL</t>
  </si>
  <si>
    <t>0361-2317</t>
  </si>
  <si>
    <t>DESALIN WATER TREAT</t>
  </si>
  <si>
    <t>1944-3994</t>
  </si>
  <si>
    <t>DESALINATION</t>
  </si>
  <si>
    <t>0011-9164</t>
  </si>
  <si>
    <t>DRY TECHNOL</t>
  </si>
  <si>
    <t>0737-3937</t>
  </si>
  <si>
    <t>ENVIRON PROG SUSTAIN</t>
  </si>
  <si>
    <t>1944-7442</t>
  </si>
  <si>
    <t>FILTR SEPARAT</t>
  </si>
  <si>
    <t>0015-1882</t>
  </si>
  <si>
    <t>HEM IND</t>
  </si>
  <si>
    <t>0367-598X</t>
  </si>
  <si>
    <t>IND ENG CHEM RES</t>
  </si>
  <si>
    <t>0888-5885</t>
  </si>
  <si>
    <t>INT J ADHES ADHES</t>
  </si>
  <si>
    <t>0143-7496</t>
  </si>
  <si>
    <t>INT J CHEM REACT ENG</t>
  </si>
  <si>
    <t>2194-5748</t>
  </si>
  <si>
    <t>INT J MINER PROCESS</t>
  </si>
  <si>
    <t>0301-7516</t>
  </si>
  <si>
    <t>INT POLYM PROC</t>
  </si>
  <si>
    <t>0930-777X</t>
  </si>
  <si>
    <t>J ADHES SCI TECHNOL</t>
  </si>
  <si>
    <t>0169-4243</t>
  </si>
  <si>
    <t>J ADHESION</t>
  </si>
  <si>
    <t>0021-8464</t>
  </si>
  <si>
    <t>J AEROSOL SCI</t>
  </si>
  <si>
    <t>0021-8502</t>
  </si>
  <si>
    <t>J CHEM ENG JPN</t>
  </si>
  <si>
    <t>0021-9592</t>
  </si>
  <si>
    <t>J FOOD ENG</t>
  </si>
  <si>
    <t>0260-8774</t>
  </si>
  <si>
    <t>J FOOD PROCESS ENG</t>
  </si>
  <si>
    <t>0145-8876</t>
  </si>
  <si>
    <t>J LOSS PREVENT PROC</t>
  </si>
  <si>
    <t>0950-4230</t>
  </si>
  <si>
    <t>J MEMBRANE SCI</t>
  </si>
  <si>
    <t>0376-7388</t>
  </si>
  <si>
    <t>J TAIWAN INST CHEM E</t>
  </si>
  <si>
    <t>1876-1070</t>
  </si>
  <si>
    <t>KAGAKU KOGAKU RONBUN</t>
  </si>
  <si>
    <t>0386-216X</t>
  </si>
  <si>
    <t>KGK-KAUT GUMMI KUNST</t>
  </si>
  <si>
    <t>0948-3276</t>
  </si>
  <si>
    <t>KONA POWDER PART J</t>
  </si>
  <si>
    <t>0288-4534</t>
  </si>
  <si>
    <t>LAT AM APPL RES</t>
  </si>
  <si>
    <t>0327-0793</t>
  </si>
  <si>
    <t>LUBR SCI</t>
  </si>
  <si>
    <t>0954-0075</t>
  </si>
  <si>
    <t>MACROMOL REACT ENG</t>
  </si>
  <si>
    <t>1862-832X</t>
  </si>
  <si>
    <t>MEMBR WATER TREAT</t>
  </si>
  <si>
    <t>2005-8624</t>
  </si>
  <si>
    <t>MINER ENG</t>
  </si>
  <si>
    <t>0892-6875</t>
  </si>
  <si>
    <t>PART PART SYST CHAR</t>
  </si>
  <si>
    <t>0934-0866</t>
  </si>
  <si>
    <t>PARTICUL SCI TECHNOL</t>
  </si>
  <si>
    <t>0272-6351</t>
  </si>
  <si>
    <t>PARTICUOLOGY</t>
  </si>
  <si>
    <t>1674-2001</t>
  </si>
  <si>
    <t>PERIOD POLYTECH-CHEM</t>
  </si>
  <si>
    <t>0324-5853</t>
  </si>
  <si>
    <t>PLASMA CHEM PLASMA P</t>
  </si>
  <si>
    <t>0272-4324</t>
  </si>
  <si>
    <t>PLAST ENG</t>
  </si>
  <si>
    <t>0091-9578</t>
  </si>
  <si>
    <t>POLYM ENG SCI</t>
  </si>
  <si>
    <t>0032-3888</t>
  </si>
  <si>
    <t>POWDER TECHNOL</t>
  </si>
  <si>
    <t>0032-5910</t>
  </si>
  <si>
    <t>PROCESS SAF ENVIRON</t>
  </si>
  <si>
    <t>0957-5820</t>
  </si>
  <si>
    <t>PROCESS SAF PROG</t>
  </si>
  <si>
    <t>1066-8527</t>
  </si>
  <si>
    <t>REV CHEM ENG</t>
  </si>
  <si>
    <t>0167-8299</t>
  </si>
  <si>
    <t>SEP PURIF TECHNOL</t>
  </si>
  <si>
    <t>1383-5866</t>
  </si>
  <si>
    <t>THEOR FOUND CHEM EN+</t>
  </si>
  <si>
    <t>0040-5795</t>
  </si>
  <si>
    <t>TRANSPORT POROUS MED</t>
  </si>
  <si>
    <t>0169-3913</t>
  </si>
  <si>
    <t>TRIBOL LETT</t>
  </si>
  <si>
    <t>1023-8883</t>
  </si>
  <si>
    <t>ARCH CIV MECH ENG</t>
  </si>
  <si>
    <t>1644-9665</t>
  </si>
  <si>
    <t>BALT J ROAD BRIDGE E</t>
  </si>
  <si>
    <t>1822-427X</t>
  </si>
  <si>
    <t>BAUTECHNIK</t>
  </si>
  <si>
    <t>0932-8351</t>
  </si>
  <si>
    <t>CAN J CIVIL ENG</t>
  </si>
  <si>
    <t>0315-1468</t>
  </si>
  <si>
    <t>CHINA OCEAN ENG</t>
  </si>
  <si>
    <t>0890-5487</t>
  </si>
  <si>
    <t>CIV ENG ENVIRON SYST</t>
  </si>
  <si>
    <t>1028-6608</t>
  </si>
  <si>
    <t>CIVIL ENG</t>
  </si>
  <si>
    <t>0885-7024</t>
  </si>
  <si>
    <t>COAST ENG</t>
  </si>
  <si>
    <t>0378-3839</t>
  </si>
  <si>
    <t>COAST ENG J</t>
  </si>
  <si>
    <t>0578-5634</t>
  </si>
  <si>
    <t>COLD REG SCI TECHNOL</t>
  </si>
  <si>
    <t>0165-232X</t>
  </si>
  <si>
    <t>EARTHQ ENG ENG VIB</t>
  </si>
  <si>
    <t>1671-3664</t>
  </si>
  <si>
    <t>EARTHQ ENG STRUCT D</t>
  </si>
  <si>
    <t>0098-8847</t>
  </si>
  <si>
    <t>EARTHQ SPECTRA</t>
  </si>
  <si>
    <t>8755-2930</t>
  </si>
  <si>
    <t>EARTHQ STRUCT</t>
  </si>
  <si>
    <t>2092-7614</t>
  </si>
  <si>
    <t>ENG STRUCT</t>
  </si>
  <si>
    <t>0141-0296</t>
  </si>
  <si>
    <t>EUR J ENVIRON CIV EN</t>
  </si>
  <si>
    <t>1964-8189</t>
  </si>
  <si>
    <t>FIRE SAFETY J</t>
  </si>
  <si>
    <t>0379-7112</t>
  </si>
  <si>
    <t>GEFAHRST REINHALT L</t>
  </si>
  <si>
    <t>0949-8036</t>
  </si>
  <si>
    <t>GEOMECH ENG</t>
  </si>
  <si>
    <t>2005-307X</t>
  </si>
  <si>
    <t>GRADEVINAR</t>
  </si>
  <si>
    <t>0350-2465</t>
  </si>
  <si>
    <t>IEEE J OCEANIC ENG</t>
  </si>
  <si>
    <t>0364-9059</t>
  </si>
  <si>
    <t>IEEE T INTELL TRANSP</t>
  </si>
  <si>
    <t>1524-9050</t>
  </si>
  <si>
    <t>INT J CIV ENG</t>
  </si>
  <si>
    <t>1735-0522</t>
  </si>
  <si>
    <t>INT J OFFSHORE POLAR</t>
  </si>
  <si>
    <t>1053-5381</t>
  </si>
  <si>
    <t>INT J STRUCT STAB DY</t>
  </si>
  <si>
    <t>0219-4554</t>
  </si>
  <si>
    <t>ITE J</t>
  </si>
  <si>
    <t>0162-8178</t>
  </si>
  <si>
    <t>J ADV TRANSPORT</t>
  </si>
  <si>
    <t>0197-6729</t>
  </si>
  <si>
    <t>J AM WATER WORKS ASS</t>
  </si>
  <si>
    <t>2164-4535</t>
  </si>
  <si>
    <t>J BRIDGE ENG</t>
  </si>
  <si>
    <t>1084-0702</t>
  </si>
  <si>
    <t>J CIV ENG MANAG</t>
  </si>
  <si>
    <t>1392-3730</t>
  </si>
  <si>
    <t>J COLD REG ENG</t>
  </si>
  <si>
    <t>0887-381X</t>
  </si>
  <si>
    <t>J COMPOS CONSTR</t>
  </si>
  <si>
    <t>1090-0268</t>
  </si>
  <si>
    <t>J EARTHQ ENG</t>
  </si>
  <si>
    <t>1363-2469</t>
  </si>
  <si>
    <t>J ENVIRON ENG-ASCE</t>
  </si>
  <si>
    <t>0733-9372</t>
  </si>
  <si>
    <t>J FIRE PROT ENG</t>
  </si>
  <si>
    <t>1042-3915</t>
  </si>
  <si>
    <t>J HAZARD MATER</t>
  </si>
  <si>
    <t>0304-3894</t>
  </si>
  <si>
    <t>J HYDRAUL ENG-ASCE</t>
  </si>
  <si>
    <t>0733-9429</t>
  </si>
  <si>
    <t>J HYDRAUL RES</t>
  </si>
  <si>
    <t>0022-1686</t>
  </si>
  <si>
    <t>J HYDRO-ENVIRON RES</t>
  </si>
  <si>
    <t>1570-6443</t>
  </si>
  <si>
    <t>J HYDROL</t>
  </si>
  <si>
    <t>0022-1694</t>
  </si>
  <si>
    <t>J HYDROL ENG</t>
  </si>
  <si>
    <t>1084-0699</t>
  </si>
  <si>
    <t>J INFRASTRUCT SYST</t>
  </si>
  <si>
    <t>1076-0342</t>
  </si>
  <si>
    <t>J MANAGE ENG</t>
  </si>
  <si>
    <t>0742-597X</t>
  </si>
  <si>
    <t>J MAR SCI TECH-JAPAN</t>
  </si>
  <si>
    <t>0948-4280</t>
  </si>
  <si>
    <t>J S AFR INST CIV ENG</t>
  </si>
  <si>
    <t>1021-2019</t>
  </si>
  <si>
    <t>J SHIP RES</t>
  </si>
  <si>
    <t>0022-4502</t>
  </si>
  <si>
    <t>J SURV ENG-ASCE</t>
  </si>
  <si>
    <t>0733-9453</t>
  </si>
  <si>
    <t>J TRANSP ENG-ASCE</t>
  </si>
  <si>
    <t>0733-947X</t>
  </si>
  <si>
    <t>J URBAN PLAN D-ASCE</t>
  </si>
  <si>
    <t>0733-9488</t>
  </si>
  <si>
    <t>J WATER RES PL-ASCE</t>
  </si>
  <si>
    <t>0733-9496</t>
  </si>
  <si>
    <t>J WATER SUPPLY RES T</t>
  </si>
  <si>
    <t>0003-7214</t>
  </si>
  <si>
    <t>J WATERW PORT C-ASCE</t>
  </si>
  <si>
    <t>0733-950X</t>
  </si>
  <si>
    <t>J WIND ENG IND AEROD</t>
  </si>
  <si>
    <t>0167-6105</t>
  </si>
  <si>
    <t>KSCE J CIV ENG</t>
  </si>
  <si>
    <t>1226-7988</t>
  </si>
  <si>
    <t>LAT AM J SOLIDS STRU</t>
  </si>
  <si>
    <t>1679-7825</t>
  </si>
  <si>
    <t>MAR STRUCT</t>
  </si>
  <si>
    <t>0951-8339</t>
  </si>
  <si>
    <t>NAT HAZARDS REV</t>
  </si>
  <si>
    <t>1527-6988</t>
  </si>
  <si>
    <t>NAV ENG J</t>
  </si>
  <si>
    <t>0028-1425</t>
  </si>
  <si>
    <t>OCEAN ENG</t>
  </si>
  <si>
    <t>0029-8018</t>
  </si>
  <si>
    <t>P I CIVIL ENG-CIV EN</t>
  </si>
  <si>
    <t>0965-089X</t>
  </si>
  <si>
    <t>P I CIVIL ENG-ENG SU</t>
  </si>
  <si>
    <t>1478-4629</t>
  </si>
  <si>
    <t>P I CIVIL ENG-MAR EN</t>
  </si>
  <si>
    <t>1741-7597</t>
  </si>
  <si>
    <t>P I CIVIL ENG-MUNIC</t>
  </si>
  <si>
    <t>0965-0903</t>
  </si>
  <si>
    <t>P I CIVIL ENG-TRANSP</t>
  </si>
  <si>
    <t>0965-092X</t>
  </si>
  <si>
    <t>P I CIVIL ENG-WAT M</t>
  </si>
  <si>
    <t>1741-7589</t>
  </si>
  <si>
    <t>P I MECH ENG F-J RAI</t>
  </si>
  <si>
    <t>0954-4097</t>
  </si>
  <si>
    <t>PERIOD POLYTECH-CIV</t>
  </si>
  <si>
    <t>0553-6626</t>
  </si>
  <si>
    <t>REM-REV ESC MINAS</t>
  </si>
  <si>
    <t>0370-4467</t>
  </si>
  <si>
    <t>SMART STRUCT SYST</t>
  </si>
  <si>
    <t>1738-1584</t>
  </si>
  <si>
    <t>STOCH ENV RES RISK A</t>
  </si>
  <si>
    <t>1436-3240</t>
  </si>
  <si>
    <t>STRUCT ENG MECH</t>
  </si>
  <si>
    <t>1225-4568</t>
  </si>
  <si>
    <t>STRUCT INFRASTRUCT E</t>
  </si>
  <si>
    <t>1573-2479</t>
  </si>
  <si>
    <t>STRUCT SAF</t>
  </si>
  <si>
    <t>0167-4730</t>
  </si>
  <si>
    <t>SURV REV</t>
  </si>
  <si>
    <t>0039-6265</t>
  </si>
  <si>
    <t>TECNOL CIENC AGUA</t>
  </si>
  <si>
    <t>0187-8336</t>
  </si>
  <si>
    <t>TEK DERGI</t>
  </si>
  <si>
    <t>1300-3453</t>
  </si>
  <si>
    <t>THIN WALL STRUCT</t>
  </si>
  <si>
    <t>0263-8231</t>
  </si>
  <si>
    <t>TRANSPORT RES B-METH</t>
  </si>
  <si>
    <t>0191-2615</t>
  </si>
  <si>
    <t>TRANSPORT RES E-LOG</t>
  </si>
  <si>
    <t>1366-5545</t>
  </si>
  <si>
    <t>TRANSPORT RES REC</t>
  </si>
  <si>
    <t>0361-1981</t>
  </si>
  <si>
    <t>TRANSPORTATION</t>
  </si>
  <si>
    <t>0049-4488</t>
  </si>
  <si>
    <t>WATER INT</t>
  </si>
  <si>
    <t>0250-8060</t>
  </si>
  <si>
    <t>WATER RESOUR MANAG</t>
  </si>
  <si>
    <t>0920-4741</t>
  </si>
  <si>
    <t>AEU-INT J ELECTRON C</t>
  </si>
  <si>
    <t>1434-8411</t>
  </si>
  <si>
    <t>APPL COMPUT ELECTROM</t>
  </si>
  <si>
    <t>1054-4887</t>
  </si>
  <si>
    <t>CHINESE J ELECTRON</t>
  </si>
  <si>
    <t>1022-4653</t>
  </si>
  <si>
    <t>CIRC SYST SIGNAL PR</t>
  </si>
  <si>
    <t>0278-081X</t>
  </si>
  <si>
    <t>CIRCUIT WORLD</t>
  </si>
  <si>
    <t>0305-6120</t>
  </si>
  <si>
    <t>DIGIT SIGNAL PROCESS</t>
  </si>
  <si>
    <t>1051-2004</t>
  </si>
  <si>
    <t>EDN</t>
  </si>
  <si>
    <t>0012-7515</t>
  </si>
  <si>
    <t>ELECTR COMMUN JPN</t>
  </si>
  <si>
    <t>1942-9533</t>
  </si>
  <si>
    <t>ELECTR ENG</t>
  </si>
  <si>
    <t>0948-7921</t>
  </si>
  <si>
    <t>ELECTR ENG JPN</t>
  </si>
  <si>
    <t>0424-7760</t>
  </si>
  <si>
    <t>ELECTR POW COMPO SYS</t>
  </si>
  <si>
    <t>1532-5008</t>
  </si>
  <si>
    <t>ELECTR POW SYST RES</t>
  </si>
  <si>
    <t>0378-7796</t>
  </si>
  <si>
    <t>ELECTROMAGNETICS</t>
  </si>
  <si>
    <t>0272-6343</t>
  </si>
  <si>
    <t>ELECTRON LETT</t>
  </si>
  <si>
    <t>0013-5194</t>
  </si>
  <si>
    <t>ELECTRON WORLD</t>
  </si>
  <si>
    <t>1365-4675</t>
  </si>
  <si>
    <t>ELEKTRON ELEKTROTECH</t>
  </si>
  <si>
    <t>1392-1215</t>
  </si>
  <si>
    <t>EPE J</t>
  </si>
  <si>
    <t>0939-8368</t>
  </si>
  <si>
    <t>ETRI J</t>
  </si>
  <si>
    <t>1225-6463</t>
  </si>
  <si>
    <t>EUR T ELECTR POWER</t>
  </si>
  <si>
    <t>1430-144X</t>
  </si>
  <si>
    <t>EURASIP J ADV SIG PR</t>
  </si>
  <si>
    <t>1687-6180</t>
  </si>
  <si>
    <t>EURASIP J IMAGE VIDE</t>
  </si>
  <si>
    <t>1687-5281</t>
  </si>
  <si>
    <t>EURASIP J WIREL COMM</t>
  </si>
  <si>
    <t>1687-1499</t>
  </si>
  <si>
    <t>FREQUENZ</t>
  </si>
  <si>
    <t>0016-1136</t>
  </si>
  <si>
    <t>FUJITSU SCI TECH J</t>
  </si>
  <si>
    <t>0016-2523</t>
  </si>
  <si>
    <t>IEEE ANTENN PROPAG M</t>
  </si>
  <si>
    <t>1045-9243</t>
  </si>
  <si>
    <t>IEEE ANTENN WIREL PR</t>
  </si>
  <si>
    <t>1536-1225</t>
  </si>
  <si>
    <t>IEEE CIRC SYST MAG</t>
  </si>
  <si>
    <t>1531-636X</t>
  </si>
  <si>
    <t>IEEE COMMUN MAG</t>
  </si>
  <si>
    <t>0163-6804</t>
  </si>
  <si>
    <t>IEEE ELECTR DEVICE L</t>
  </si>
  <si>
    <t>0741-3106</t>
  </si>
  <si>
    <t>IEEE ELECTR INSUL M</t>
  </si>
  <si>
    <t>0883-7554</t>
  </si>
  <si>
    <t>IEEE GEOSCI REMOTE S</t>
  </si>
  <si>
    <t>1545-598X</t>
  </si>
  <si>
    <t>IEEE IND APPL MAG</t>
  </si>
  <si>
    <t>1077-2618</t>
  </si>
  <si>
    <t>IEEE IND ELECTRON M</t>
  </si>
  <si>
    <t>1932-4529</t>
  </si>
  <si>
    <t>IEEE INSTRU MEAS MAG</t>
  </si>
  <si>
    <t>1094-6969</t>
  </si>
  <si>
    <t>IEEE J QUANTUM ELECT</t>
  </si>
  <si>
    <t>0018-9197</t>
  </si>
  <si>
    <t>IEEE J SEL AREA COMM</t>
  </si>
  <si>
    <t>0733-8716</t>
  </si>
  <si>
    <t>IEEE J SEL TOP QUANT</t>
  </si>
  <si>
    <t>1077-260X</t>
  </si>
  <si>
    <t>IEEE J SOLID-ST CIRC</t>
  </si>
  <si>
    <t>0018-9200</t>
  </si>
  <si>
    <t>IEEE J-STSP</t>
  </si>
  <si>
    <t>1932-4553</t>
  </si>
  <si>
    <t>IEEE MICROW MAG</t>
  </si>
  <si>
    <t>1527-3342</t>
  </si>
  <si>
    <t>IEEE MICROW WIREL CO</t>
  </si>
  <si>
    <t>1531-1309</t>
  </si>
  <si>
    <t>IEEE PHOTONIC TECH L</t>
  </si>
  <si>
    <t>1041-1135</t>
  </si>
  <si>
    <t>IEEE PHOTONICS J</t>
  </si>
  <si>
    <t>1943-0655</t>
  </si>
  <si>
    <t>INT J DATA MIN BIOIN</t>
  </si>
  <si>
    <t>1748-5673</t>
  </si>
  <si>
    <t>J COMPUT NEUROSCI</t>
  </si>
  <si>
    <t>0929-5313</t>
  </si>
  <si>
    <t>J MED IMAG HEALTH IN</t>
  </si>
  <si>
    <t>2156-7018</t>
  </si>
  <si>
    <t>MATH BIOSCI ENG</t>
  </si>
  <si>
    <t>1547-1063</t>
  </si>
  <si>
    <t>MATH MODEL NAT PHENO</t>
  </si>
  <si>
    <t>0973-5348</t>
  </si>
  <si>
    <t>STAT BIOPHARM RES</t>
  </si>
  <si>
    <t>1946-6315</t>
  </si>
  <si>
    <t>STAT INTERFACE</t>
  </si>
  <si>
    <t>1938-7989</t>
  </si>
  <si>
    <t>STAT MED</t>
  </si>
  <si>
    <t>0277-6715</t>
  </si>
  <si>
    <t>THEOR BIOL MED MODEL</t>
  </si>
  <si>
    <t>1742-4682</t>
  </si>
  <si>
    <t>ABH MATH SEM HAMBURG</t>
  </si>
  <si>
    <t>0025-5858</t>
  </si>
  <si>
    <t>ABSTR APPL ANAL</t>
  </si>
  <si>
    <t>1085-3375</t>
  </si>
  <si>
    <t>ACTA ARITH</t>
  </si>
  <si>
    <t>0065-1036</t>
  </si>
  <si>
    <t>ACTA MATH HUNG</t>
  </si>
  <si>
    <t>0236-5294</t>
  </si>
  <si>
    <t>ACTA MATH SCI</t>
  </si>
  <si>
    <t>0252-9602</t>
  </si>
  <si>
    <t>ACTA MATH SIN</t>
  </si>
  <si>
    <t>1439-8516</t>
  </si>
  <si>
    <t>ACTA MATH-DJURSHOLM</t>
  </si>
  <si>
    <t>0001-5962</t>
  </si>
  <si>
    <t>ADV CALC VAR</t>
  </si>
  <si>
    <t>1864-8258</t>
  </si>
  <si>
    <t>ADV DIFFER EQU-NY</t>
  </si>
  <si>
    <t>1687-1847</t>
  </si>
  <si>
    <t>ADV DIFFERENTIAL EQU</t>
  </si>
  <si>
    <t>1079-9389</t>
  </si>
  <si>
    <t>ADV GEOM</t>
  </si>
  <si>
    <t>1615-715X</t>
  </si>
  <si>
    <t>ADV MATH</t>
  </si>
  <si>
    <t>0001-8708</t>
  </si>
  <si>
    <t>ADV NONLINEAR STUD</t>
  </si>
  <si>
    <t>1536-1365</t>
  </si>
  <si>
    <t>AEQUATIONES MATH</t>
  </si>
  <si>
    <t>0001-9054</t>
  </si>
  <si>
    <t>ALGEBR COLLOQ</t>
  </si>
  <si>
    <t>1005-3867</t>
  </si>
  <si>
    <t>ALGEBR GEOM TOPOL</t>
  </si>
  <si>
    <t>1472-2739</t>
  </si>
  <si>
    <t>ALGEBR NUMBER THEORY</t>
  </si>
  <si>
    <t>1937-0652</t>
  </si>
  <si>
    <t>ALGEBR REPRESENT TH</t>
  </si>
  <si>
    <t>1386-923X</t>
  </si>
  <si>
    <t>ALGEBR UNIV</t>
  </si>
  <si>
    <t>0002-5240</t>
  </si>
  <si>
    <t>AM J MATH</t>
  </si>
  <si>
    <t>0002-9327</t>
  </si>
  <si>
    <t>AM MATH MON</t>
  </si>
  <si>
    <t>0002-9890</t>
  </si>
  <si>
    <t>AN STI U OVID CO-MAT</t>
  </si>
  <si>
    <t>1224-1784</t>
  </si>
  <si>
    <t>AN STIINT U AL I-MAT</t>
  </si>
  <si>
    <t>1221-8421</t>
  </si>
  <si>
    <t>ANAL APPL</t>
  </si>
  <si>
    <t>0219-5305</t>
  </si>
  <si>
    <t>ANAL MATH</t>
  </si>
  <si>
    <t>0133-3852</t>
  </si>
  <si>
    <t>ANAL PDE</t>
  </si>
  <si>
    <t>1948-206X</t>
  </si>
  <si>
    <t>ANN ACAD SCI FENN-M</t>
  </si>
  <si>
    <t>1239-629X</t>
  </si>
  <si>
    <t>ANN GLOB ANAL GEOM</t>
  </si>
  <si>
    <t>0232-704X</t>
  </si>
  <si>
    <t>ANN I FOURIER</t>
  </si>
  <si>
    <t>0373-0956</t>
  </si>
  <si>
    <t>ANN MAT PUR APPL</t>
  </si>
  <si>
    <t>0373-3114</t>
  </si>
  <si>
    <t>ANN MATH</t>
  </si>
  <si>
    <t>0003-486X</t>
  </si>
  <si>
    <t>ANN POL MATH</t>
  </si>
  <si>
    <t>0066-2216</t>
  </si>
  <si>
    <t>ANN SCI ECOLE NORM S</t>
  </si>
  <si>
    <t>0012-9593</t>
  </si>
  <si>
    <t>ANN SCUOLA NORM-SCI</t>
  </si>
  <si>
    <t>0391-173X</t>
  </si>
  <si>
    <t>APPL ANAL DISCR MATH</t>
  </si>
  <si>
    <t>1452-8630</t>
  </si>
  <si>
    <t>APPL CATEGOR STRUCT</t>
  </si>
  <si>
    <t>0927-2852</t>
  </si>
  <si>
    <t>ARCH MATH</t>
  </si>
  <si>
    <t>0003-889X</t>
  </si>
  <si>
    <t>ARK MAT</t>
  </si>
  <si>
    <t>0004-2080</t>
  </si>
  <si>
    <t>ARS COMBINATORIA</t>
  </si>
  <si>
    <t>0381-7032</t>
  </si>
  <si>
    <t>ARS MATH CONTEMP</t>
  </si>
  <si>
    <t>1855-3966</t>
  </si>
  <si>
    <t>ASIAN J MATH</t>
  </si>
  <si>
    <t>1093-6106</t>
  </si>
  <si>
    <t>ASTERISQUE</t>
  </si>
  <si>
    <t>0303-1179</t>
  </si>
  <si>
    <t>B AM MATH SOC</t>
  </si>
  <si>
    <t>0273-0979</t>
  </si>
  <si>
    <t>B AUST MATH SOC</t>
  </si>
  <si>
    <t>0004-9727</t>
  </si>
  <si>
    <t>B BELG MATH SOC-SIM</t>
  </si>
  <si>
    <t>1370-1444</t>
  </si>
  <si>
    <t>B BRAZ MATH SOC</t>
  </si>
  <si>
    <t>1678-7544</t>
  </si>
  <si>
    <t>B IRAN MATH SOC</t>
  </si>
  <si>
    <t>1735-8515</t>
  </si>
  <si>
    <t>B KOREAN MATH SOC</t>
  </si>
  <si>
    <t>1015-8634</t>
  </si>
  <si>
    <t>B LOND MATH SOC</t>
  </si>
  <si>
    <t>0024-6093</t>
  </si>
  <si>
    <t>B MALAYS MATH SCI SO</t>
  </si>
  <si>
    <t>0126-6705</t>
  </si>
  <si>
    <t>B MATH SOC SCI MATH</t>
  </si>
  <si>
    <t>1220-3874</t>
  </si>
  <si>
    <t>B SOC MATH FR</t>
  </si>
  <si>
    <t>0037-9484</t>
  </si>
  <si>
    <t>BALK J GEOM APPL</t>
  </si>
  <si>
    <t>1224-2780</t>
  </si>
  <si>
    <t>BANACH J MATH ANAL</t>
  </si>
  <si>
    <t>1735-8787</t>
  </si>
  <si>
    <t>BOUND VALUE PROBL</t>
  </si>
  <si>
    <t>1687-2770</t>
  </si>
  <si>
    <t>CALC VAR PARTIAL DIF</t>
  </si>
  <si>
    <t>0944-2669</t>
  </si>
  <si>
    <t>CALCOLO</t>
  </si>
  <si>
    <t>0008-0624</t>
  </si>
  <si>
    <t>CAN J MATH</t>
  </si>
  <si>
    <t>0008-414X</t>
  </si>
  <si>
    <t>CAN MATH BULL</t>
  </si>
  <si>
    <t>0008-4395</t>
  </si>
  <si>
    <t>CARPATHIAN J MATH</t>
  </si>
  <si>
    <t>1584-2851</t>
  </si>
  <si>
    <t>CENT EUR J MATH</t>
  </si>
  <si>
    <t>1895-1074</t>
  </si>
  <si>
    <t>CHINESE ANN MATH B</t>
  </si>
  <si>
    <t>0252-9599</t>
  </si>
  <si>
    <t>COLLECT MATH</t>
  </si>
  <si>
    <t>0010-0757</t>
  </si>
  <si>
    <t>COLLOQ MATH-WARSAW</t>
  </si>
  <si>
    <t>0010-1354</t>
  </si>
  <si>
    <t>COMBINATORICA</t>
  </si>
  <si>
    <t>0209-9683</t>
  </si>
  <si>
    <t>COMMENT MATH HELV</t>
  </si>
  <si>
    <t>0010-2571</t>
  </si>
  <si>
    <t>COMMUN ALGEBRA</t>
  </si>
  <si>
    <t>0092-7872</t>
  </si>
  <si>
    <t>COMMUN ANAL GEOM</t>
  </si>
  <si>
    <t>1019-8385</t>
  </si>
  <si>
    <t>COMMUN CONTEMP MATH</t>
  </si>
  <si>
    <t>0219-1997</t>
  </si>
  <si>
    <t>COMMUN NUMBER THEORY</t>
  </si>
  <si>
    <t>1931-4523</t>
  </si>
  <si>
    <t>COMMUN PART DIFF EQ</t>
  </si>
  <si>
    <t>0360-5302</t>
  </si>
  <si>
    <t>COMMUN PUR APPL ANAL</t>
  </si>
  <si>
    <t>1534-0392</t>
  </si>
  <si>
    <t>COMMUN PUR APPL MATH</t>
  </si>
  <si>
    <t>0010-3640</t>
  </si>
  <si>
    <t>COMP GEOM-THEOR APPL</t>
  </si>
  <si>
    <t>0925-7721</t>
  </si>
  <si>
    <t>COMPLEX ANAL OPER TH</t>
  </si>
  <si>
    <t>1661-8254</t>
  </si>
  <si>
    <t>COMPLEX VAR ELLIPTIC</t>
  </si>
  <si>
    <t>1747-6933</t>
  </si>
  <si>
    <t>COMPOS MATH</t>
  </si>
  <si>
    <t>0010-437X</t>
  </si>
  <si>
    <t>COMPUT METH FUNCT TH</t>
  </si>
  <si>
    <t>1617-9447</t>
  </si>
  <si>
    <t>CONSTR APPROX</t>
  </si>
  <si>
    <t>0176-4276</t>
  </si>
  <si>
    <t>CR MATH</t>
  </si>
  <si>
    <t>1631-073X</t>
  </si>
  <si>
    <t>CZECH MATH J</t>
  </si>
  <si>
    <t>0011-4642</t>
  </si>
  <si>
    <t>DIFF EQUAT+</t>
  </si>
  <si>
    <t>0012-2661</t>
  </si>
  <si>
    <t>DIFFER GEOM APPL</t>
  </si>
  <si>
    <t>0926-2245</t>
  </si>
  <si>
    <t>DIFFER INTEGRAL EQU</t>
  </si>
  <si>
    <t>0893-4983</t>
  </si>
  <si>
    <t>DISCRETE CONT DYN-A</t>
  </si>
  <si>
    <t>1078-0947</t>
  </si>
  <si>
    <t>DISCRETE MATH</t>
  </si>
  <si>
    <t>0012-365X</t>
  </si>
  <si>
    <t>DISS MATH</t>
  </si>
  <si>
    <t>0012-3862</t>
  </si>
  <si>
    <t>DOC MATH</t>
  </si>
  <si>
    <t>1431-0643</t>
  </si>
  <si>
    <t>DOKL MATH</t>
  </si>
  <si>
    <t>1064-5624</t>
  </si>
  <si>
    <t>DUKE MATH J</t>
  </si>
  <si>
    <t>0012-7094</t>
  </si>
  <si>
    <t>DYNAM SYST APPL</t>
  </si>
  <si>
    <t>1056-2176</t>
  </si>
  <si>
    <t>ELECTRON J COMB</t>
  </si>
  <si>
    <t>1077-8926</t>
  </si>
  <si>
    <t>ELECTRON J DIFFER EQ</t>
  </si>
  <si>
    <t>1072-6691</t>
  </si>
  <si>
    <t>ELECTRON J LINEAR AL</t>
  </si>
  <si>
    <t>1537-9582</t>
  </si>
  <si>
    <t>ELECTRON J QUAL THEO</t>
  </si>
  <si>
    <t>1417-3875</t>
  </si>
  <si>
    <t>ELECTRON RES ANNOUNC</t>
  </si>
  <si>
    <t>1935-9179</t>
  </si>
  <si>
    <t>ERGOD THEOR DYN SYST</t>
  </si>
  <si>
    <t>0143-3857</t>
  </si>
  <si>
    <t>EUR J COMBIN</t>
  </si>
  <si>
    <t>0195-6698</t>
  </si>
  <si>
    <t>EXP MATH</t>
  </si>
  <si>
    <t>1058-6458</t>
  </si>
  <si>
    <t>EXPO MATH</t>
  </si>
  <si>
    <t>0723-0869</t>
  </si>
  <si>
    <t>FILOMAT</t>
  </si>
  <si>
    <t>0354-5180</t>
  </si>
  <si>
    <t>FINITE FIELDS TH APP</t>
  </si>
  <si>
    <t>1071-5797</t>
  </si>
  <si>
    <t>FIXED POINT THEOR-RO</t>
  </si>
  <si>
    <t>1583-5022</t>
  </si>
  <si>
    <t>FIXED POINT THEORY A</t>
  </si>
  <si>
    <t>1687-1812</t>
  </si>
  <si>
    <t>FORUM MATH</t>
  </si>
  <si>
    <t>0933-7741</t>
  </si>
  <si>
    <t>FRONT MATH CHINA</t>
  </si>
  <si>
    <t>1673-3452</t>
  </si>
  <si>
    <t>FUNCT ANAL APPL+</t>
  </si>
  <si>
    <t>0016-2663</t>
  </si>
  <si>
    <t>FUND MATH</t>
  </si>
  <si>
    <t>0016-2736</t>
  </si>
  <si>
    <t>FUNKC EKVACIOJ-SER I</t>
  </si>
  <si>
    <t>0532-8721</t>
  </si>
  <si>
    <t>GEOM FUNCT ANAL</t>
  </si>
  <si>
    <t>1016-443X</t>
  </si>
  <si>
    <t>GEOM TOPOL</t>
  </si>
  <si>
    <t>1465-3060</t>
  </si>
  <si>
    <t>GEOMETRIAE DEDICATA</t>
  </si>
  <si>
    <t>0046-5755</t>
  </si>
  <si>
    <t>GEORGIAN MATH J</t>
  </si>
  <si>
    <t>1072-947X</t>
  </si>
  <si>
    <t>GLAS MAT</t>
  </si>
  <si>
    <t>0017-095X</t>
  </si>
  <si>
    <t>GLASGOW MATH J</t>
  </si>
  <si>
    <t>0017-0895</t>
  </si>
  <si>
    <t>GRAPH COMBINATOR</t>
  </si>
  <si>
    <t>0911-0119</t>
  </si>
  <si>
    <t>GROUP GEOM DYNAM</t>
  </si>
  <si>
    <t>1661-7207</t>
  </si>
  <si>
    <t>HACET J MATH STAT</t>
  </si>
  <si>
    <t>1303-5010</t>
  </si>
  <si>
    <t>HIROSHIMA MATH J</t>
  </si>
  <si>
    <t>0018-2079</t>
  </si>
  <si>
    <t>HOKKAIDO MATH J</t>
  </si>
  <si>
    <t>0385-4035</t>
  </si>
  <si>
    <t>HOMOL HOMOTOPY APPL</t>
  </si>
  <si>
    <t>1532-0073</t>
  </si>
  <si>
    <t>HOUSTON J MATH</t>
  </si>
  <si>
    <t>0362-1588</t>
  </si>
  <si>
    <t>INDAGAT MATH NEW SER</t>
  </si>
  <si>
    <t>0019-3577</t>
  </si>
  <si>
    <t>INDIAN J PURE AP MAT</t>
  </si>
  <si>
    <t>0019-5588</t>
  </si>
  <si>
    <t>INDIANA U MATH J</t>
  </si>
  <si>
    <t>0022-2518</t>
  </si>
  <si>
    <t>INT J ALGEBR COMPUT</t>
  </si>
  <si>
    <t>0218-1967</t>
  </si>
  <si>
    <t>INT J MATH</t>
  </si>
  <si>
    <t>0129-167X</t>
  </si>
  <si>
    <t>INT J NUMBER THEORY</t>
  </si>
  <si>
    <t>1793-0421</t>
  </si>
  <si>
    <t>INT J NUMER ANAL MOD</t>
  </si>
  <si>
    <t>1705-5105</t>
  </si>
  <si>
    <t>INT MATH RES NOTICES</t>
  </si>
  <si>
    <t>1073-7928</t>
  </si>
  <si>
    <t>INTEGR EQUAT OPER TH</t>
  </si>
  <si>
    <t>0378-620X</t>
  </si>
  <si>
    <t>INTEGR TRANSF SPEC F</t>
  </si>
  <si>
    <t>1065-2469</t>
  </si>
  <si>
    <t>INTERFACE FREE BOUND</t>
  </si>
  <si>
    <t>1463-9963</t>
  </si>
  <si>
    <t>INVENT MATH</t>
  </si>
  <si>
    <t>0020-9910</t>
  </si>
  <si>
    <t>ISR J MATH</t>
  </si>
  <si>
    <t>0021-2172</t>
  </si>
  <si>
    <t>IZV MATH+</t>
  </si>
  <si>
    <t>1064-5632</t>
  </si>
  <si>
    <t>J ALGEBR COMB</t>
  </si>
  <si>
    <t>0925-9899</t>
  </si>
  <si>
    <t>J ALGEBRA</t>
  </si>
  <si>
    <t>0021-8693</t>
  </si>
  <si>
    <t>J ALGEBRA APPL</t>
  </si>
  <si>
    <t>0219-4988</t>
  </si>
  <si>
    <t>J ALGEBRAIC GEOM</t>
  </si>
  <si>
    <t>1056-3911</t>
  </si>
  <si>
    <t>J AM MATH SOC</t>
  </si>
  <si>
    <t>0894-0347</t>
  </si>
  <si>
    <t>J ANAL MATH</t>
  </si>
  <si>
    <t>0021-7670</t>
  </si>
  <si>
    <t>J APPROX THEORY</t>
  </si>
  <si>
    <t>0021-9045</t>
  </si>
  <si>
    <t>J AUST MATH SOC</t>
  </si>
  <si>
    <t>1446-7887</t>
  </si>
  <si>
    <t>J COMB DES</t>
  </si>
  <si>
    <t>1063-8539</t>
  </si>
  <si>
    <t>J COMB THEORY A</t>
  </si>
  <si>
    <t>0097-3165</t>
  </si>
  <si>
    <t>J COMB THEORY B</t>
  </si>
  <si>
    <t>0095-8956</t>
  </si>
  <si>
    <t>J COMMUT ALGEBR</t>
  </si>
  <si>
    <t>1939-0807</t>
  </si>
  <si>
    <t>J COMPUT MATH</t>
  </si>
  <si>
    <t>0254-9409</t>
  </si>
  <si>
    <t>J CONTEMP MATH ANAL+</t>
  </si>
  <si>
    <t>1068-3623</t>
  </si>
  <si>
    <t>J CONVEX ANAL</t>
  </si>
  <si>
    <t>0944-6532</t>
  </si>
  <si>
    <t>J DIFFER EQUATIONS</t>
  </si>
  <si>
    <t>0022-0396</t>
  </si>
  <si>
    <t>J DIFFER GEOM</t>
  </si>
  <si>
    <t>0022-040X</t>
  </si>
  <si>
    <t>J DYN DIFFER EQU</t>
  </si>
  <si>
    <t>1040-7294</t>
  </si>
  <si>
    <t>J EUR MATH SOC</t>
  </si>
  <si>
    <t>1435-9855</t>
  </si>
  <si>
    <t>J EVOL EQU</t>
  </si>
  <si>
    <t>1424-3199</t>
  </si>
  <si>
    <t>J FIX POINT THEORY A</t>
  </si>
  <si>
    <t>1661-7738</t>
  </si>
  <si>
    <t>J FUNCT ANAL</t>
  </si>
  <si>
    <t>0022-1236</t>
  </si>
  <si>
    <t>J FUNCT SPACE APPL</t>
  </si>
  <si>
    <t>2090-8997</t>
  </si>
  <si>
    <t>J GEOM ANAL</t>
  </si>
  <si>
    <t>1050-6926</t>
  </si>
  <si>
    <t>J GRAPH THEOR</t>
  </si>
  <si>
    <t>0364-9024</t>
  </si>
  <si>
    <t>J GROUP THEORY</t>
  </si>
  <si>
    <t>1433-5883</t>
  </si>
  <si>
    <t>J HOMOTOPY RELAT STR</t>
  </si>
  <si>
    <t>2193-8407</t>
  </si>
  <si>
    <t>J INEQUAL APPL</t>
  </si>
  <si>
    <t>1029-242X</t>
  </si>
  <si>
    <t>J INST MATH JUSSIEU</t>
  </si>
  <si>
    <t>1474-7480</t>
  </si>
  <si>
    <t>J INTEGRAL EQU APPL</t>
  </si>
  <si>
    <t>0897-3962</t>
  </si>
  <si>
    <t>J INVERSE ILL-POSE P</t>
  </si>
  <si>
    <t>0928-0219</t>
  </si>
  <si>
    <t>J K-THEORY</t>
  </si>
  <si>
    <t>1865-2433</t>
  </si>
  <si>
    <t>J KNOT THEOR RAMIF</t>
  </si>
  <si>
    <t>0218-2165</t>
  </si>
  <si>
    <t>J KOREAN MATH SOC</t>
  </si>
  <si>
    <t>0304-9914</t>
  </si>
  <si>
    <t>J LIE THEORY</t>
  </si>
  <si>
    <t>0949-5932</t>
  </si>
  <si>
    <t>J LOND MATH SOC</t>
  </si>
  <si>
    <t>0024-6107</t>
  </si>
  <si>
    <t>J MATH ANAL APPL</t>
  </si>
  <si>
    <t>0022-247X</t>
  </si>
  <si>
    <t>J MATH INEQUAL</t>
  </si>
  <si>
    <t>1846-579X</t>
  </si>
  <si>
    <t>J MATH PURE APPL</t>
  </si>
  <si>
    <t>0021-7824</t>
  </si>
  <si>
    <t>J MATH SCI-U TOKYO</t>
  </si>
  <si>
    <t>1340-5705</t>
  </si>
  <si>
    <t>J MATH SOC JPN</t>
  </si>
  <si>
    <t>0025-5645</t>
  </si>
  <si>
    <t>J MOD DYNAM</t>
  </si>
  <si>
    <t>1930-5311</t>
  </si>
  <si>
    <t>J NONCOMMUT GEOM</t>
  </si>
  <si>
    <t>1661-6952</t>
  </si>
  <si>
    <t>J NONLINEAR CONVEX A</t>
  </si>
  <si>
    <t>1345-4773</t>
  </si>
  <si>
    <t>J NUMBER THEORY</t>
  </si>
  <si>
    <t>0022-314X</t>
  </si>
  <si>
    <t>J NUMER MATH</t>
  </si>
  <si>
    <t>1570-2820</t>
  </si>
  <si>
    <t>J OPERAT THEOR</t>
  </si>
  <si>
    <t>0379-4024</t>
  </si>
  <si>
    <t>J PURE APPL ALGEBRA</t>
  </si>
  <si>
    <t>0022-4049</t>
  </si>
  <si>
    <t>J REINE ANGEW MATH</t>
  </si>
  <si>
    <t>0075-4102</t>
  </si>
  <si>
    <t>J SYMPLECT GEOM</t>
  </si>
  <si>
    <t>1527-5256</t>
  </si>
  <si>
    <t>J TOPOL</t>
  </si>
  <si>
    <t>1753-8416</t>
  </si>
  <si>
    <t>J TOPOL ANAL</t>
  </si>
  <si>
    <t>1793-5253</t>
  </si>
  <si>
    <t>JPN J MATH</t>
  </si>
  <si>
    <t>0289-2316</t>
  </si>
  <si>
    <t>KINET RELAT MOD</t>
  </si>
  <si>
    <t>1937-5093</t>
  </si>
  <si>
    <t>KODAI MATH J</t>
  </si>
  <si>
    <t>0386-5991</t>
  </si>
  <si>
    <t>KYOTO J MATH</t>
  </si>
  <si>
    <t>2156-2261</t>
  </si>
  <si>
    <t>KYUSHU J MATH</t>
  </si>
  <si>
    <t>1340-6116</t>
  </si>
  <si>
    <t>LECT NOTES MATH</t>
  </si>
  <si>
    <t>0075-8434</t>
  </si>
  <si>
    <t>LINEAR MULTILINEAR A</t>
  </si>
  <si>
    <t>0308-1087</t>
  </si>
  <si>
    <t>LITH MATH J</t>
  </si>
  <si>
    <t>0363-1672</t>
  </si>
  <si>
    <t>LMS J COMPUT MATH</t>
  </si>
  <si>
    <t>1461-1570</t>
  </si>
  <si>
    <t>MANUSCRIPTA MATH</t>
  </si>
  <si>
    <t>0025-2611</t>
  </si>
  <si>
    <t>MATH ANN</t>
  </si>
  <si>
    <t>0025-5831</t>
  </si>
  <si>
    <t>MATH COMMUN</t>
  </si>
  <si>
    <t>1331-0623</t>
  </si>
  <si>
    <t>MATH INEQUAL APPL</t>
  </si>
  <si>
    <t>1331-4343</t>
  </si>
  <si>
    <t>MATH INTELL</t>
  </si>
  <si>
    <t>0343-6993</t>
  </si>
  <si>
    <t>MATH MODEL ANAL</t>
  </si>
  <si>
    <t>1392-6292</t>
  </si>
  <si>
    <t>MATH NACHR</t>
  </si>
  <si>
    <t>0025-584X</t>
  </si>
  <si>
    <t>MATH NOTES+</t>
  </si>
  <si>
    <t>0001-4346</t>
  </si>
  <si>
    <t>MATH PROC CAMBRIDGE</t>
  </si>
  <si>
    <t>0305-0041</t>
  </si>
  <si>
    <t>MATH REP</t>
  </si>
  <si>
    <t>1582-3067</t>
  </si>
  <si>
    <t>MATH RES LETT</t>
  </si>
  <si>
    <t>1073-2780</t>
  </si>
  <si>
    <t>MATH SCAND</t>
  </si>
  <si>
    <t>0025-5521</t>
  </si>
  <si>
    <t>MATH SLOVACA</t>
  </si>
  <si>
    <t>0139-9918</t>
  </si>
  <si>
    <t>MATH Z</t>
  </si>
  <si>
    <t>0025-5874</t>
  </si>
  <si>
    <t>MATHEMATIKA</t>
  </si>
  <si>
    <t>0025-5793</t>
  </si>
  <si>
    <t>MEDITERR J MATH</t>
  </si>
  <si>
    <t>1660-5446</t>
  </si>
  <si>
    <t>MEM AM MATH SOC</t>
  </si>
  <si>
    <t>0065-9266</t>
  </si>
  <si>
    <t>MICH MATH J</t>
  </si>
  <si>
    <t>0026-2285</t>
  </si>
  <si>
    <t>MILAN J MATH</t>
  </si>
  <si>
    <t>1424-9286</t>
  </si>
  <si>
    <t>MISKOLC MATH NOTES</t>
  </si>
  <si>
    <t>1787-2405</t>
  </si>
  <si>
    <t>MONATSH MATH</t>
  </si>
  <si>
    <t>0026-9255</t>
  </si>
  <si>
    <t>MOSC MATH J</t>
  </si>
  <si>
    <t>1609-3321</t>
  </si>
  <si>
    <t>NAGOYA MATH J</t>
  </si>
  <si>
    <t>0027-7630</t>
  </si>
  <si>
    <t>NEW YORK J MATH</t>
  </si>
  <si>
    <t>1076-9803</t>
  </si>
  <si>
    <t>NONLINEAR ANAL-THEOR</t>
  </si>
  <si>
    <t>0362-546X</t>
  </si>
  <si>
    <t>NUMER LINEAR ALGEBR</t>
  </si>
  <si>
    <t>1070-5325</t>
  </si>
  <si>
    <t>NUMER MATH-THEORY ME</t>
  </si>
  <si>
    <t>1004-8979</t>
  </si>
  <si>
    <t>OPER MATRICES</t>
  </si>
  <si>
    <t>1846-3886</t>
  </si>
  <si>
    <t>ORDER</t>
  </si>
  <si>
    <t>0167-8094</t>
  </si>
  <si>
    <t>OSAKA J MATH</t>
  </si>
  <si>
    <t>0030-6126</t>
  </si>
  <si>
    <t>P AM MATH SOC</t>
  </si>
  <si>
    <t>0002-9939</t>
  </si>
  <si>
    <t>P EDINBURGH MATH SOC</t>
  </si>
  <si>
    <t>0013-0915</t>
  </si>
  <si>
    <t>P INDIAN AS-MATH SCI</t>
  </si>
  <si>
    <t>0253-4142</t>
  </si>
  <si>
    <t>P JPN ACAD A-MATH</t>
  </si>
  <si>
    <t>0386-2194</t>
  </si>
  <si>
    <t>P LOND MATH SOC</t>
  </si>
  <si>
    <t>0024-6115</t>
  </si>
  <si>
    <t>P ROY SOC EDINB A</t>
  </si>
  <si>
    <t>0308-2105</t>
  </si>
  <si>
    <t>P STEKLOV I MATH+</t>
  </si>
  <si>
    <t>0081-5438</t>
  </si>
  <si>
    <t>PAC J MATH</t>
  </si>
  <si>
    <t>0030-8730</t>
  </si>
  <si>
    <t>PERIOD MATH HUNG</t>
  </si>
  <si>
    <t>0031-5303</t>
  </si>
  <si>
    <t>PORT MATH</t>
  </si>
  <si>
    <t>0032-5155</t>
  </si>
  <si>
    <t>POSITIVITY</t>
  </si>
  <si>
    <t>1385-1292</t>
  </si>
  <si>
    <t>POTENTIAL ANAL</t>
  </si>
  <si>
    <t>0926-2601</t>
  </si>
  <si>
    <t>PUBL I MATH-BEOGRAD</t>
  </si>
  <si>
    <t>0350-1302</t>
  </si>
  <si>
    <t>PUBL MAT</t>
  </si>
  <si>
    <t>0214-1493</t>
  </si>
  <si>
    <t>PUBL MATH-DEBRECEN</t>
  </si>
  <si>
    <t>0033-3883</t>
  </si>
  <si>
    <t>PUBL MATH-PARIS</t>
  </si>
  <si>
    <t>0073-8301</t>
  </si>
  <si>
    <t>PUBL RES I MATH SCI</t>
  </si>
  <si>
    <t>0034-5318</t>
  </si>
  <si>
    <t>PURE APPL MATH Q</t>
  </si>
  <si>
    <t>1558-8599</t>
  </si>
  <si>
    <t>Q J MATH</t>
  </si>
  <si>
    <t>0033-5606</t>
  </si>
  <si>
    <t>QUAEST MATH</t>
  </si>
  <si>
    <t>1607-3606</t>
  </si>
  <si>
    <t>RACSAM REV R ACAD A</t>
  </si>
  <si>
    <t>1578-7303</t>
  </si>
  <si>
    <t>RAMANUJAN J</t>
  </si>
  <si>
    <t>1382-4090</t>
  </si>
  <si>
    <t>REND LINCEI-MAT APPL</t>
  </si>
  <si>
    <t>1120-6330</t>
  </si>
  <si>
    <t>REND SEMIN MAT U PAD</t>
  </si>
  <si>
    <t>0041-8994</t>
  </si>
  <si>
    <t>RESULTS MATH</t>
  </si>
  <si>
    <t>1422-6383</t>
  </si>
  <si>
    <t>REV MAT COMPLUT</t>
  </si>
  <si>
    <t>1139-1138</t>
  </si>
  <si>
    <t>REV MAT IBEROAM</t>
  </si>
  <si>
    <t>0213-2230</t>
  </si>
  <si>
    <t>REV UNION MAT ARGENT</t>
  </si>
  <si>
    <t>0041-6932</t>
  </si>
  <si>
    <t>ROCKY MT J MATH</t>
  </si>
  <si>
    <t>0035-7596</t>
  </si>
  <si>
    <t>RUSS MATH SURV+</t>
  </si>
  <si>
    <t>0036-0279</t>
  </si>
  <si>
    <t>SB MATH+</t>
  </si>
  <si>
    <t>1064-5616</t>
  </si>
  <si>
    <t>SCI CHINA MATH</t>
  </si>
  <si>
    <t>1674-7283</t>
  </si>
  <si>
    <t>SEL MATH-NEW SER</t>
  </si>
  <si>
    <t>1022-1824</t>
  </si>
  <si>
    <t>SEMIGROUP FORUM</t>
  </si>
  <si>
    <t>0037-1912</t>
  </si>
  <si>
    <t>SIBERIAN MATH J+</t>
  </si>
  <si>
    <t>0037-4466</t>
  </si>
  <si>
    <t>ST PETERSB MATH J+</t>
  </si>
  <si>
    <t>1061-0022</t>
  </si>
  <si>
    <t>STUD MATH</t>
  </si>
  <si>
    <t>0039-3223</t>
  </si>
  <si>
    <t>STUD SCI MATH HUNG</t>
  </si>
  <si>
    <t>0081-6906</t>
  </si>
  <si>
    <t>T AM MATH SOC</t>
  </si>
  <si>
    <t>0002-9947</t>
  </si>
  <si>
    <t>TAIWAN J MATH</t>
  </si>
  <si>
    <t>1027-5487</t>
  </si>
  <si>
    <t>THEOR APPL CATEG</t>
  </si>
  <si>
    <t>1201-561X</t>
  </si>
  <si>
    <t>TOHOKU MATH J</t>
  </si>
  <si>
    <t>0040-8735</t>
  </si>
  <si>
    <t>TOKYO J MATH</t>
  </si>
  <si>
    <t>0387-3870</t>
  </si>
  <si>
    <t>TOPOL APPL</t>
  </si>
  <si>
    <t>0166-8641</t>
  </si>
  <si>
    <t>TOPOL METHOD NONL AN</t>
  </si>
  <si>
    <t>1230-3429</t>
  </si>
  <si>
    <t>TRANSFORM GROUPS</t>
  </si>
  <si>
    <t>1083-4362</t>
  </si>
  <si>
    <t>TURK J MATH</t>
  </si>
  <si>
    <t>1300-0098</t>
  </si>
  <si>
    <t>UKR MATH J+</t>
  </si>
  <si>
    <t>0041-5995</t>
  </si>
  <si>
    <t>Z ANAL ANWEND</t>
  </si>
  <si>
    <t>0232-2064</t>
  </si>
  <si>
    <t>ACTA APPL MATH</t>
  </si>
  <si>
    <t>0167-8019</t>
  </si>
  <si>
    <t>ACTA MATH APPL SIN-E</t>
  </si>
  <si>
    <t>0168-9673</t>
  </si>
  <si>
    <t>ADV APPL CLIFFORD AL</t>
  </si>
  <si>
    <t>0188-7009</t>
  </si>
  <si>
    <t>ADV APPL MATH</t>
  </si>
  <si>
    <t>0196-8858</t>
  </si>
  <si>
    <t>ADV APPL MATH MECH</t>
  </si>
  <si>
    <t>2070-0733</t>
  </si>
  <si>
    <t>ADV COMPUT MATH</t>
  </si>
  <si>
    <t>1019-7168</t>
  </si>
  <si>
    <t>ANN COMB</t>
  </si>
  <si>
    <t>0218-0006</t>
  </si>
  <si>
    <t>ANN I H POINCARE-AN</t>
  </si>
  <si>
    <t>0294-1449</t>
  </si>
  <si>
    <t>ANZIAM J</t>
  </si>
  <si>
    <t>1446-1811</t>
  </si>
  <si>
    <t>APPL ANAL</t>
  </si>
  <si>
    <t>0003-6811</t>
  </si>
  <si>
    <t>APPL COMPUT HARMON A</t>
  </si>
  <si>
    <t>1063-5203</t>
  </si>
  <si>
    <t>APPL COMPUT MATH-BAK</t>
  </si>
  <si>
    <t>1683-3511</t>
  </si>
  <si>
    <t>APPL MATH COMPUT</t>
  </si>
  <si>
    <t>0096-3003</t>
  </si>
  <si>
    <t>APPL MATH INFORM SCI</t>
  </si>
  <si>
    <t>1935-0090</t>
  </si>
  <si>
    <t>APPL MATH LETT</t>
  </si>
  <si>
    <t>0893-9659</t>
  </si>
  <si>
    <t>APPL MATH MECH-ENGL</t>
  </si>
  <si>
    <t>0253-4827</t>
  </si>
  <si>
    <t>APPL MATH OPT</t>
  </si>
  <si>
    <t>0095-4616</t>
  </si>
  <si>
    <t>APPL MATH SER B</t>
  </si>
  <si>
    <t>1005-1031</t>
  </si>
  <si>
    <t>APPL MATH-CZECH</t>
  </si>
  <si>
    <t>0862-7940</t>
  </si>
  <si>
    <t>APPL NUMER MATH</t>
  </si>
  <si>
    <t>0168-9274</t>
  </si>
  <si>
    <t>ASYMPTOTIC ANAL</t>
  </si>
  <si>
    <t>0921-7134</t>
  </si>
  <si>
    <t>B SCI MATH</t>
  </si>
  <si>
    <t>0007-4497</t>
  </si>
  <si>
    <t>CHAOS</t>
  </si>
  <si>
    <t>1054-1500</t>
  </si>
  <si>
    <t>COMM APP MATH COM SC</t>
  </si>
  <si>
    <t>1559-3940</t>
  </si>
  <si>
    <t>COMMUN MATH SCI</t>
  </si>
  <si>
    <t>1539-6746</t>
  </si>
  <si>
    <t>COMMUN NONLINEAR SCI</t>
  </si>
  <si>
    <t>1007-5704</t>
  </si>
  <si>
    <t>COMP MATH MATH PHYS+</t>
  </si>
  <si>
    <t>0965-5425</t>
  </si>
  <si>
    <t>COMPUT APPL MATH</t>
  </si>
  <si>
    <t>1807-0302</t>
  </si>
  <si>
    <t>COMPUT OPTIM APPL</t>
  </si>
  <si>
    <t>0926-6003</t>
  </si>
  <si>
    <t>DISCRETE APPL MATH</t>
  </si>
  <si>
    <t>0166-218X</t>
  </si>
  <si>
    <t>DISCRETE CONT DYN-B</t>
  </si>
  <si>
    <t>1531-3492</t>
  </si>
  <si>
    <t>DISCRETE OPTIM</t>
  </si>
  <si>
    <t>1572-5286</t>
  </si>
  <si>
    <t>DYNAM PART DIFFER EQ</t>
  </si>
  <si>
    <t>1548-159X</t>
  </si>
  <si>
    <t>DYNAM SYST</t>
  </si>
  <si>
    <t>1468-9367</t>
  </si>
  <si>
    <t>ELECTRON T NUMER ANA</t>
  </si>
  <si>
    <t>1068-9613</t>
  </si>
  <si>
    <t>ESAIM-MATH MODEL NUM</t>
  </si>
  <si>
    <t>0764-583X</t>
  </si>
  <si>
    <t>EUR J APPL MATH</t>
  </si>
  <si>
    <t>0956-7925</t>
  </si>
  <si>
    <t>FINITE ELEM ANAL DES</t>
  </si>
  <si>
    <t>0168-874X</t>
  </si>
  <si>
    <t>IMA J APPL MATH</t>
  </si>
  <si>
    <t>0272-4960</t>
  </si>
  <si>
    <t>IMA J NUMER ANAL</t>
  </si>
  <si>
    <t>0272-4979</t>
  </si>
  <si>
    <t>INFIN DIMENS ANAL QU</t>
  </si>
  <si>
    <t>0219-0257</t>
  </si>
  <si>
    <t>INT J COMPUT MATH</t>
  </si>
  <si>
    <t>0020-7160</t>
  </si>
  <si>
    <t>INVERSE PROBL</t>
  </si>
  <si>
    <t>0266-5611</t>
  </si>
  <si>
    <t>INVERSE PROBL IMAG</t>
  </si>
  <si>
    <t>1930-8337</t>
  </si>
  <si>
    <t>J APPL MATH</t>
  </si>
  <si>
    <t>1110-757X</t>
  </si>
  <si>
    <t>J COMPUT APPL MATH</t>
  </si>
  <si>
    <t>0377-0427</t>
  </si>
  <si>
    <t>J DIFFER EQU APPL</t>
  </si>
  <si>
    <t>1023-6198</t>
  </si>
  <si>
    <t>J FOURIER ANAL APPL</t>
  </si>
  <si>
    <t>1069-5869</t>
  </si>
  <si>
    <t>J GEOM MECH</t>
  </si>
  <si>
    <t>1941-4889</t>
  </si>
  <si>
    <t>J GEOM PHYS</t>
  </si>
  <si>
    <t>0393-0440</t>
  </si>
  <si>
    <t>J GLOBAL OPTIM</t>
  </si>
  <si>
    <t>0925-5001</t>
  </si>
  <si>
    <t>J HYPERBOL DIFFER EQ</t>
  </si>
  <si>
    <t>0219-8916</t>
  </si>
  <si>
    <t>J NONLINEAR SCI</t>
  </si>
  <si>
    <t>0938-8974</t>
  </si>
  <si>
    <t>J OPTIMIZ THEORY APP</t>
  </si>
  <si>
    <t>0022-3239</t>
  </si>
  <si>
    <t>J SCI COMPUT</t>
  </si>
  <si>
    <t>0885-7474</t>
  </si>
  <si>
    <t>JPN J IND APPL MATH</t>
  </si>
  <si>
    <t>0916-7005</t>
  </si>
  <si>
    <t>LINEAR ALGEBRA APPL</t>
  </si>
  <si>
    <t>0024-3795</t>
  </si>
  <si>
    <t>MATH COMPUT</t>
  </si>
  <si>
    <t>0025-5718</t>
  </si>
  <si>
    <t>MATH METHOD APPL SCI</t>
  </si>
  <si>
    <t>0170-4214</t>
  </si>
  <si>
    <t>MATH METHOD OPER RES</t>
  </si>
  <si>
    <t>1432-2994</t>
  </si>
  <si>
    <t>MATH MOD METH APPL S</t>
  </si>
  <si>
    <t>0218-2025</t>
  </si>
  <si>
    <t>MATH OPER RES</t>
  </si>
  <si>
    <t>0364-765X</t>
  </si>
  <si>
    <t>MATH PHYS ANAL GEOM</t>
  </si>
  <si>
    <t>1385-0172</t>
  </si>
  <si>
    <t>NODEA-NONLINEAR DIFF</t>
  </si>
  <si>
    <t>1021-9722</t>
  </si>
  <si>
    <t>NONLINEAR ANAL-MODEL</t>
  </si>
  <si>
    <t>1392-5113</t>
  </si>
  <si>
    <t>NONLINEAR ANAL-REAL</t>
  </si>
  <si>
    <t>1468-1218</t>
  </si>
  <si>
    <t>NONLINEAR OSCIL</t>
  </si>
  <si>
    <t>1536-0059</t>
  </si>
  <si>
    <t>NONLINEARITY</t>
  </si>
  <si>
    <t>0951-7715</t>
  </si>
  <si>
    <t>NUMER ALGORITHMS</t>
  </si>
  <si>
    <t>1017-1398</t>
  </si>
  <si>
    <t>NUMER FUNC ANAL OPT</t>
  </si>
  <si>
    <t>0163-0563</t>
  </si>
  <si>
    <t>NUMER MATH</t>
  </si>
  <si>
    <t>0029-599X</t>
  </si>
  <si>
    <t>NUMER METH PART D E</t>
  </si>
  <si>
    <t>0749-159X</t>
  </si>
  <si>
    <t>OPTIM LETT</t>
  </si>
  <si>
    <t>1862-4472</t>
  </si>
  <si>
    <t>OPTIMIZATION</t>
  </si>
  <si>
    <t>0233-1934</t>
  </si>
  <si>
    <t>PAC J OPTIM</t>
  </si>
  <si>
    <t>1348-9151</t>
  </si>
  <si>
    <t>PHYSICA D</t>
  </si>
  <si>
    <t>0167-2789</t>
  </si>
  <si>
    <t>PMM-J APPL MATH MEC+</t>
  </si>
  <si>
    <t>0021-8928</t>
  </si>
  <si>
    <t>Q APPL MATH</t>
  </si>
  <si>
    <t>0033-569X</t>
  </si>
  <si>
    <t>Q J MECH APPL MATH</t>
  </si>
  <si>
    <t>0033-5614</t>
  </si>
  <si>
    <t>REGUL CHAOTIC DYN</t>
  </si>
  <si>
    <t>1560-3547</t>
  </si>
  <si>
    <t>SET-VALUED VAR ANAL</t>
  </si>
  <si>
    <t>1877-0533</t>
  </si>
  <si>
    <t>SIAM J APPL DYN SYST</t>
  </si>
  <si>
    <t>1536-0040</t>
  </si>
  <si>
    <t>SIAM J APPL MATH</t>
  </si>
  <si>
    <t>0036-1399</t>
  </si>
  <si>
    <t>SIAM J DISCRETE MATH</t>
  </si>
  <si>
    <t>0895-4801</t>
  </si>
  <si>
    <t>SIAM J MATH ANAL</t>
  </si>
  <si>
    <t>0036-1410</t>
  </si>
  <si>
    <t>SIAM J MATRIX ANAL A</t>
  </si>
  <si>
    <t>0895-4798</t>
  </si>
  <si>
    <t>SIAM J NUMER ANAL</t>
  </si>
  <si>
    <t>0036-1429</t>
  </si>
  <si>
    <t>SIAM J OPTIMIZ</t>
  </si>
  <si>
    <t>1052-6234</t>
  </si>
  <si>
    <t>SIAM J SCI COMPUT</t>
  </si>
  <si>
    <t>1064-8275</t>
  </si>
  <si>
    <t>SIAM REV</t>
  </si>
  <si>
    <t>0036-1445</t>
  </si>
  <si>
    <t>STOCH ANAL APPL</t>
  </si>
  <si>
    <t>0736-2994</t>
  </si>
  <si>
    <t>STOCHASTICS</t>
  </si>
  <si>
    <t>1744-2508</t>
  </si>
  <si>
    <t>STUD APPL MATH</t>
  </si>
  <si>
    <t>0022-2526</t>
  </si>
  <si>
    <t>TRANSPORT THEOR STAT</t>
  </si>
  <si>
    <t>0041-1450</t>
  </si>
  <si>
    <t>U POLITEH BUCH SER A</t>
  </si>
  <si>
    <t>1223-7027</t>
  </si>
  <si>
    <t>UTILITAS MATHEMATICA</t>
  </si>
  <si>
    <t>0315-3681</t>
  </si>
  <si>
    <t>Z ANGEW MATH PHYS</t>
  </si>
  <si>
    <t>0044-2275</t>
  </si>
  <si>
    <t>ZAMM-Z ANGEW MATH ME</t>
  </si>
  <si>
    <t>0044-2267</t>
  </si>
  <si>
    <t>ADV COMPLEX SYST</t>
  </si>
  <si>
    <t>0219-5259</t>
  </si>
  <si>
    <t>APPL STOCH MODEL BUS</t>
  </si>
  <si>
    <t>1524-1904</t>
  </si>
  <si>
    <t>ARCH RATION MECH AN</t>
  </si>
  <si>
    <t>0003-9527</t>
  </si>
  <si>
    <t>ASTIN BULL</t>
  </si>
  <si>
    <t>0515-0361</t>
  </si>
  <si>
    <t>BAYESIAN ANAL</t>
  </si>
  <si>
    <t>1931-6690</t>
  </si>
  <si>
    <t>BRIT J MATH STAT PSY</t>
  </si>
  <si>
    <t>0007-1102</t>
  </si>
  <si>
    <t>CHAOS SOLITON FRACT</t>
  </si>
  <si>
    <t>0960-0779</t>
  </si>
  <si>
    <t>COMPLEXITY</t>
  </si>
  <si>
    <t>1076-2787</t>
  </si>
  <si>
    <t>COMPUT ECON</t>
  </si>
  <si>
    <t>0927-7099</t>
  </si>
  <si>
    <t>COMPUT MECH</t>
  </si>
  <si>
    <t>0178-7675</t>
  </si>
  <si>
    <t>DISCRETE DYN NAT SOC</t>
  </si>
  <si>
    <t>1026-0226</t>
  </si>
  <si>
    <t>ECON COMPUT ECON CYB</t>
  </si>
  <si>
    <t>0424-267X</t>
  </si>
  <si>
    <t>ECONOMET J</t>
  </si>
  <si>
    <t>1368-4221</t>
  </si>
  <si>
    <t>ECONOMET REV</t>
  </si>
  <si>
    <t>0747-4938</t>
  </si>
  <si>
    <t>ECONOMET THEOR</t>
  </si>
  <si>
    <t>0266-4666</t>
  </si>
  <si>
    <t>ECONOMETRICA</t>
  </si>
  <si>
    <t>0012-9682</t>
  </si>
  <si>
    <t>EDUC PSYCHOL MEAS</t>
  </si>
  <si>
    <t>0013-1644</t>
  </si>
  <si>
    <t>EXTREMES</t>
  </si>
  <si>
    <t>1386-1999</t>
  </si>
  <si>
    <t>FINANC STOCH</t>
  </si>
  <si>
    <t>0949-2984</t>
  </si>
  <si>
    <t>FLUCT NOISE LETT</t>
  </si>
  <si>
    <t>0219-4775</t>
  </si>
  <si>
    <t>FRACTALS</t>
  </si>
  <si>
    <t>0218-348X</t>
  </si>
  <si>
    <t>IMA J MANAG MATH</t>
  </si>
  <si>
    <t>1471-678X</t>
  </si>
  <si>
    <t>INSUR MATH ECON</t>
  </si>
  <si>
    <t>0167-6687</t>
  </si>
  <si>
    <t>INT J BIFURCAT CHAOS</t>
  </si>
  <si>
    <t>0218-1274</t>
  </si>
  <si>
    <t>INT J GAME THEORY</t>
  </si>
  <si>
    <t>0020-7276</t>
  </si>
  <si>
    <t>INT J NUMER METHOD H</t>
  </si>
  <si>
    <t>0961-5539</t>
  </si>
  <si>
    <t>J CLASSIF</t>
  </si>
  <si>
    <t>0176-4268</t>
  </si>
  <si>
    <t>J ECONOMETRICS</t>
  </si>
  <si>
    <t>0304-4076</t>
  </si>
  <si>
    <t>J GREY SYST-UK</t>
  </si>
  <si>
    <t>0957-3720</t>
  </si>
  <si>
    <t>J MATH ECON</t>
  </si>
  <si>
    <t>0304-4068</t>
  </si>
  <si>
    <t>J MATH FLUID MECH</t>
  </si>
  <si>
    <t>1422-6928</t>
  </si>
  <si>
    <t>J MATH MUSIC</t>
  </si>
  <si>
    <t>1745-9737</t>
  </si>
  <si>
    <t>J MATH PSYCHOL</t>
  </si>
  <si>
    <t>0022-2496</t>
  </si>
  <si>
    <t>J MATH SOCIOL</t>
  </si>
  <si>
    <t>0022-250X</t>
  </si>
  <si>
    <t>J SYST SCI COMPLEX</t>
  </si>
  <si>
    <t>1009-6124</t>
  </si>
  <si>
    <t>J TIME SER ANAL</t>
  </si>
  <si>
    <t>0143-9782</t>
  </si>
  <si>
    <t>LIFETIME DATA ANAL</t>
  </si>
  <si>
    <t>1380-7870</t>
  </si>
  <si>
    <t>MATH FINANC</t>
  </si>
  <si>
    <t>0960-1627</t>
  </si>
  <si>
    <t>MATH POPUL STUD</t>
  </si>
  <si>
    <t>0889-8480</t>
  </si>
  <si>
    <t>MATH SOC SCI</t>
  </si>
  <si>
    <t>0165-4896</t>
  </si>
  <si>
    <t>MULTISCALE MODEL SIM</t>
  </si>
  <si>
    <t>1540-3459</t>
  </si>
  <si>
    <t>MULTIVAR BEHAV RES</t>
  </si>
  <si>
    <t>0027-3171</t>
  </si>
  <si>
    <t>NETW HETEROG MEDIA</t>
  </si>
  <si>
    <t>1556-1801</t>
  </si>
  <si>
    <t>1672-9609</t>
  </si>
  <si>
    <t>INSECT SOC</t>
  </si>
  <si>
    <t>0020-1812</t>
  </si>
  <si>
    <t>INSECT SYST EVOL</t>
  </si>
  <si>
    <t>1399-560X</t>
  </si>
  <si>
    <t>INT J ACAROL</t>
  </si>
  <si>
    <t>0164-7954</t>
  </si>
  <si>
    <t>INT J ODONATOL</t>
  </si>
  <si>
    <t>1388-7890</t>
  </si>
  <si>
    <t>INT J PEST MANAGE</t>
  </si>
  <si>
    <t>0967-0874</t>
  </si>
  <si>
    <t>J AM MOSQUITO CONTR</t>
  </si>
  <si>
    <t>8756-971X</t>
  </si>
  <si>
    <t>J APIC SCI</t>
  </si>
  <si>
    <t>1643-4439</t>
  </si>
  <si>
    <t>J APICULT RES</t>
  </si>
  <si>
    <t>0021-8839</t>
  </si>
  <si>
    <t>J APPL ENTOMOL</t>
  </si>
  <si>
    <t>0931-2048</t>
  </si>
  <si>
    <t>J ARACHNOL</t>
  </si>
  <si>
    <t>0161-8202</t>
  </si>
  <si>
    <t>J ASIA-PAC ENTOMOL</t>
  </si>
  <si>
    <t>1226-8615</t>
  </si>
  <si>
    <t>J ECON ENTOMOL</t>
  </si>
  <si>
    <t>0022-0493</t>
  </si>
  <si>
    <t>J ENTOMOL RES SOC</t>
  </si>
  <si>
    <t>1302-0250</t>
  </si>
  <si>
    <t>J ENTOMOL SCI</t>
  </si>
  <si>
    <t>0749-8004</t>
  </si>
  <si>
    <t>J HYMENOPT RES</t>
  </si>
  <si>
    <t>1070-9428</t>
  </si>
  <si>
    <t>J INSECT BEHAV</t>
  </si>
  <si>
    <t>0892-7553</t>
  </si>
  <si>
    <t>J INSECT CONSERV</t>
  </si>
  <si>
    <t>1366-638X</t>
  </si>
  <si>
    <t>J INSECT PHYSIOL</t>
  </si>
  <si>
    <t>0022-1910</t>
  </si>
  <si>
    <t>J INSECT SCI</t>
  </si>
  <si>
    <t>1536-2442</t>
  </si>
  <si>
    <t>J KANSAS ENTOMOL SOC</t>
  </si>
  <si>
    <t>0022-8567</t>
  </si>
  <si>
    <t>J LEPID SOC</t>
  </si>
  <si>
    <t>0024-0966</t>
  </si>
  <si>
    <t>J MED ENTOMOL</t>
  </si>
  <si>
    <t>0022-2585</t>
  </si>
  <si>
    <t>J PEST SCI</t>
  </si>
  <si>
    <t>1612-4758</t>
  </si>
  <si>
    <t>J PESTIC SCI</t>
  </si>
  <si>
    <t>1348-589X</t>
  </si>
  <si>
    <t>J STORED PROD RES</t>
  </si>
  <si>
    <t>0022-474X</t>
  </si>
  <si>
    <t>J VECTOR ECOL</t>
  </si>
  <si>
    <t>1081-1710</t>
  </si>
  <si>
    <t>JPN J APPL ENTOMOL Z</t>
  </si>
  <si>
    <t>0021-4914</t>
  </si>
  <si>
    <t>MED VET ENTOMOL</t>
  </si>
  <si>
    <t>0269-283X</t>
  </si>
  <si>
    <t>MYRMECOL NEWS</t>
  </si>
  <si>
    <t>1994-4136</t>
  </si>
  <si>
    <t>NEOTROP ENTOMOL</t>
  </si>
  <si>
    <t>1519-566X</t>
  </si>
  <si>
    <t>NZ ENTOMOL</t>
  </si>
  <si>
    <t>0077-9962</t>
  </si>
  <si>
    <t>ODONATOLOGICA</t>
  </si>
  <si>
    <t>0375-0183</t>
  </si>
  <si>
    <t>ORIENT INSECTS</t>
  </si>
  <si>
    <t>0030-5316</t>
  </si>
  <si>
    <t>P ENTOMOL SOC WASH</t>
  </si>
  <si>
    <t>0013-8797</t>
  </si>
  <si>
    <t>PAN-PAC ENTOMOL</t>
  </si>
  <si>
    <t>0031-0603</t>
  </si>
  <si>
    <t>PHYSIOL ENTOMOL</t>
  </si>
  <si>
    <t>0307-6962</t>
  </si>
  <si>
    <t>REV BRAS ENTOMOL</t>
  </si>
  <si>
    <t>0085-5626</t>
  </si>
  <si>
    <t>REV COLOMB ENTOMOL</t>
  </si>
  <si>
    <t>0120-0488</t>
  </si>
  <si>
    <t>SHILAP-REV LEPIDOPT</t>
  </si>
  <si>
    <t>0300-5267</t>
  </si>
  <si>
    <t>SOCIOBIOLOGY</t>
  </si>
  <si>
    <t>0361-6525</t>
  </si>
  <si>
    <t>SOUTHWEST ENTOMOL</t>
  </si>
  <si>
    <t>0147-1724</t>
  </si>
  <si>
    <t>SYST ENTOMOL</t>
  </si>
  <si>
    <t>0307-6970</t>
  </si>
  <si>
    <t>T AM ENTOMOL SOC</t>
  </si>
  <si>
    <t>0002-8320</t>
  </si>
  <si>
    <t>TURK ENTOMOL DERG-TU</t>
  </si>
  <si>
    <t>1010-6960</t>
  </si>
  <si>
    <t>AIR QUAL ATMOS HLTH</t>
  </si>
  <si>
    <t>1873-9318</t>
  </si>
  <si>
    <t>ANN AGR ENV MED</t>
  </si>
  <si>
    <t>1232-1966</t>
  </si>
  <si>
    <t>ANNU REV ENV RESOUR</t>
  </si>
  <si>
    <t>1543-5938</t>
  </si>
  <si>
    <t>ANTARCT SCI</t>
  </si>
  <si>
    <t>0954-1020</t>
  </si>
  <si>
    <t>AQUAT CONSERV</t>
  </si>
  <si>
    <t>1052-7613</t>
  </si>
  <si>
    <t>AQUAT ECOSYST HEALTH</t>
  </si>
  <si>
    <t>1463-4988</t>
  </si>
  <si>
    <t>AQUAT SCI</t>
  </si>
  <si>
    <t>1015-1621</t>
  </si>
  <si>
    <t>ARCH ENVIRON CON TOX</t>
  </si>
  <si>
    <t>0090-4341</t>
  </si>
  <si>
    <t>ARCH ENVIRON OCCUP H</t>
  </si>
  <si>
    <t>1933-8244</t>
  </si>
  <si>
    <t>ARCH ENVIRON PROT</t>
  </si>
  <si>
    <t>0324-8461</t>
  </si>
  <si>
    <t>ARCT ANTARCT ALP RES</t>
  </si>
  <si>
    <t>1523-0430</t>
  </si>
  <si>
    <t>ARCTIC</t>
  </si>
  <si>
    <t>0004-0843</t>
  </si>
  <si>
    <t>ARID LAND RES MANAG</t>
  </si>
  <si>
    <t>1532-4982</t>
  </si>
  <si>
    <t>ATMOS ENVIRON</t>
  </si>
  <si>
    <t>1352-2310</t>
  </si>
  <si>
    <t>ATMOS POLLUT RES</t>
  </si>
  <si>
    <t>1309-1042</t>
  </si>
  <si>
    <t>B ENVIRON CONTAM TOX</t>
  </si>
  <si>
    <t>0007-4861</t>
  </si>
  <si>
    <t>BIOGEOCHEMISTRY</t>
  </si>
  <si>
    <t>0168-2563</t>
  </si>
  <si>
    <t>BIOL ENVIRON</t>
  </si>
  <si>
    <t>0791-7945</t>
  </si>
  <si>
    <t>BIOMED ENVIRON SCI</t>
  </si>
  <si>
    <t>0895-3988</t>
  </si>
  <si>
    <t>BIOREMEDIAT J</t>
  </si>
  <si>
    <t>1088-9868</t>
  </si>
  <si>
    <t>BOREAL ENVIRON RES</t>
  </si>
  <si>
    <t>1239-6095</t>
  </si>
  <si>
    <t>CARPATH J EARTH ENV</t>
  </si>
  <si>
    <t>1842-4090</t>
  </si>
  <si>
    <t>CHEMOSPHERE</t>
  </si>
  <si>
    <t>0045-6535</t>
  </si>
  <si>
    <t>CHINESE GEOGR SCI</t>
  </si>
  <si>
    <t>1002-0063</t>
  </si>
  <si>
    <t>CLEAN-SOIL AIR WATER</t>
  </si>
  <si>
    <t>1863-0650</t>
  </si>
  <si>
    <t>CLIM RES</t>
  </si>
  <si>
    <t>0936-577X</t>
  </si>
  <si>
    <t>CLIMATIC CHANGE</t>
  </si>
  <si>
    <t>0165-0009</t>
  </si>
  <si>
    <t>COAST MANAGE</t>
  </si>
  <si>
    <t>0892-0753</t>
  </si>
  <si>
    <t>CRIT REV ENV SCI TEC</t>
  </si>
  <si>
    <t>1064-3389</t>
  </si>
  <si>
    <t>CURR OPIN ENV SUST</t>
  </si>
  <si>
    <t>1877-3435</t>
  </si>
  <si>
    <t>ECOHEALTH</t>
  </si>
  <si>
    <t>1612-9202</t>
  </si>
  <si>
    <t>ECOL CHEM ENG S</t>
  </si>
  <si>
    <t>1898-6196</t>
  </si>
  <si>
    <t>ECOL INDIC</t>
  </si>
  <si>
    <t>1470-160X</t>
  </si>
  <si>
    <t>ECOTOX ENVIRON SAFE</t>
  </si>
  <si>
    <t>0147-6513</t>
  </si>
  <si>
    <t>ENV MICROBIOL REP</t>
  </si>
  <si>
    <t>1758-2229</t>
  </si>
  <si>
    <t>ENVIRON EARTH SCI</t>
  </si>
  <si>
    <t>1866-6280</t>
  </si>
  <si>
    <t>ENVIRON ECOL STAT</t>
  </si>
  <si>
    <t>1352-8505</t>
  </si>
  <si>
    <t>ENVIRON ENG MANAG J</t>
  </si>
  <si>
    <t>1582-9596</t>
  </si>
  <si>
    <t>ENVIRON EXP BOT</t>
  </si>
  <si>
    <t>0098-8472</t>
  </si>
  <si>
    <t>ENVIRON FLUID MECH</t>
  </si>
  <si>
    <t>1567-7419</t>
  </si>
  <si>
    <t>ENVIRON FORENSICS</t>
  </si>
  <si>
    <t>1527-5922</t>
  </si>
  <si>
    <t>ENVIRON HEALTH PERSP</t>
  </si>
  <si>
    <t>0091-6765</t>
  </si>
  <si>
    <t>ENVIRON HEALTH-GLOB</t>
  </si>
  <si>
    <t>1476-069X</t>
  </si>
  <si>
    <t>ENVIRON INT</t>
  </si>
  <si>
    <t>0160-4120</t>
  </si>
  <si>
    <t>ENVIRON MANAGE</t>
  </si>
  <si>
    <t>0364-152X</t>
  </si>
  <si>
    <t>ENVIRON MODEL ASSESS</t>
  </si>
  <si>
    <t>1420-2026</t>
  </si>
  <si>
    <t>ENVIRON MOL MUTAGEN</t>
  </si>
  <si>
    <t>0893-6692</t>
  </si>
  <si>
    <t>ENVIRON MONIT ASSESS</t>
  </si>
  <si>
    <t>0167-6369</t>
  </si>
  <si>
    <t>ENVIRON POLLUT</t>
  </si>
  <si>
    <t>0269-7491</t>
  </si>
  <si>
    <t>ENVIRON RES</t>
  </si>
  <si>
    <t>0013-9351</t>
  </si>
  <si>
    <t>ENVIRON RES LETT</t>
  </si>
  <si>
    <t>1748-9326</t>
  </si>
  <si>
    <t>ENVIRON REV</t>
  </si>
  <si>
    <t>1208-6053</t>
  </si>
  <si>
    <t>ENVIRON SCI POLICY</t>
  </si>
  <si>
    <t>1462-9011</t>
  </si>
  <si>
    <t>ENVIRON SCI POLLUT R</t>
  </si>
  <si>
    <t>0944-1344</t>
  </si>
  <si>
    <t>J NEURORADIOLOGY</t>
  </si>
  <si>
    <t>0150-9861</t>
  </si>
  <si>
    <t>J NEUROSCI NURS</t>
  </si>
  <si>
    <t>0888-0395</t>
  </si>
  <si>
    <t>J NEUROSURG</t>
  </si>
  <si>
    <t>0022-3085</t>
  </si>
  <si>
    <t>J NEUROSURG SCI</t>
  </si>
  <si>
    <t>0390-5616</t>
  </si>
  <si>
    <t>J NEUROSURG-PEDIATR</t>
  </si>
  <si>
    <t>1933-0707</t>
  </si>
  <si>
    <t>J NEUROSURG-SPINE</t>
  </si>
  <si>
    <t>1547-5654</t>
  </si>
  <si>
    <t>J NEUROTRAUM</t>
  </si>
  <si>
    <t>0897-7151</t>
  </si>
  <si>
    <t>J PAIN</t>
  </si>
  <si>
    <t>1526-5900</t>
  </si>
  <si>
    <t>J PAIN SYMPTOM MANAG</t>
  </si>
  <si>
    <t>0885-3924</t>
  </si>
  <si>
    <t>J PERIPHER NERV SYST</t>
  </si>
  <si>
    <t>1085-9489</t>
  </si>
  <si>
    <t>J PSYCHOPHARMACOL</t>
  </si>
  <si>
    <t>0269-8811</t>
  </si>
  <si>
    <t>J SLEEP RES</t>
  </si>
  <si>
    <t>0962-1105</t>
  </si>
  <si>
    <t>J SPINAL CORD MED</t>
  </si>
  <si>
    <t>1079-0268</t>
  </si>
  <si>
    <t>J SPINAL DISORD TECH</t>
  </si>
  <si>
    <t>1536-0652</t>
  </si>
  <si>
    <t>KLIN NEUROPHYSIOL</t>
  </si>
  <si>
    <t>1434-0275</t>
  </si>
  <si>
    <t>LANCET NEUROL</t>
  </si>
  <si>
    <t>1474-4422</t>
  </si>
  <si>
    <t>MINIM INVAS NEUROSUR</t>
  </si>
  <si>
    <t>0946-7211</t>
  </si>
  <si>
    <t>MOVEMENT DISORD</t>
  </si>
  <si>
    <t>0885-3185</t>
  </si>
  <si>
    <t>MULT SCLER J</t>
  </si>
  <si>
    <t>1352-4585</t>
  </si>
  <si>
    <t>MUSCLE NERVE</t>
  </si>
  <si>
    <t>0148-639X</t>
  </si>
  <si>
    <t>NAT REV NEUROL</t>
  </si>
  <si>
    <t>1759-4758</t>
  </si>
  <si>
    <t>NERVENARZT</t>
  </si>
  <si>
    <t>0028-2804</t>
  </si>
  <si>
    <t>NERVENHEILKUNDE</t>
  </si>
  <si>
    <t>0722-1541</t>
  </si>
  <si>
    <t>NEURO-ONCOLOGY</t>
  </si>
  <si>
    <t>1522-8517</t>
  </si>
  <si>
    <t>NEURO-OPHTHALMOLOGY</t>
  </si>
  <si>
    <t>0165-8107</t>
  </si>
  <si>
    <t>NEUROCASE</t>
  </si>
  <si>
    <t>1355-4794</t>
  </si>
  <si>
    <t>NEUROCHIRURGIE</t>
  </si>
  <si>
    <t>0028-3770</t>
  </si>
  <si>
    <t>NEUROCRIT CARE</t>
  </si>
  <si>
    <t>1541-6933</t>
  </si>
  <si>
    <t>NEURODEGENER DIS</t>
  </si>
  <si>
    <t>1660-2854</t>
  </si>
  <si>
    <t>NEUROEPIDEMIOLOGY</t>
  </si>
  <si>
    <t>0251-5350</t>
  </si>
  <si>
    <t>NEUROGASTROENT MOTIL</t>
  </si>
  <si>
    <t>1350-1925</t>
  </si>
  <si>
    <t>NEUROGENETICS</t>
  </si>
  <si>
    <t>1364-6745</t>
  </si>
  <si>
    <t>NEUROL ASIA</t>
  </si>
  <si>
    <t>1823-6138</t>
  </si>
  <si>
    <t>NEUROL CLIN</t>
  </si>
  <si>
    <t>0733-8619</t>
  </si>
  <si>
    <t>NEUROL CROATICA</t>
  </si>
  <si>
    <t>0353-8842</t>
  </si>
  <si>
    <t>NEUROL MED-CHIR</t>
  </si>
  <si>
    <t>0470-8105</t>
  </si>
  <si>
    <t>NEUROL NEUROCHIR POL</t>
  </si>
  <si>
    <t>0028-3843</t>
  </si>
  <si>
    <t>NEUROL RES</t>
  </si>
  <si>
    <t>0161-6412</t>
  </si>
  <si>
    <t>NEUROL SCI</t>
  </si>
  <si>
    <t>1590-1874</t>
  </si>
  <si>
    <t>NEUROLOGIA</t>
  </si>
  <si>
    <t>0213-4853</t>
  </si>
  <si>
    <t>NEUROLOGIST</t>
  </si>
  <si>
    <t>1074-7931</t>
  </si>
  <si>
    <t>NEUROLOGY</t>
  </si>
  <si>
    <t>0028-3878</t>
  </si>
  <si>
    <t>NEUROMODULATION</t>
  </si>
  <si>
    <t>1094-7159</t>
  </si>
  <si>
    <t>NEUROMUSCULAR DISORD</t>
  </si>
  <si>
    <t>0960-8966</t>
  </si>
  <si>
    <t>NEUROPATH APPL NEURO</t>
  </si>
  <si>
    <t>0305-1846</t>
  </si>
  <si>
    <t>NEUROPATHOLOGY</t>
  </si>
  <si>
    <t>0919-6544</t>
  </si>
  <si>
    <t>NEUROPEDIATRICS</t>
  </si>
  <si>
    <t>0174-304X</t>
  </si>
  <si>
    <t>NEUROPHYSIOL CLIN</t>
  </si>
  <si>
    <t>0987-7053</t>
  </si>
  <si>
    <t>NEUROPSYCH DIS TREAT</t>
  </si>
  <si>
    <t>1176-6328</t>
  </si>
  <si>
    <t>NEURORADIOLOGY</t>
  </si>
  <si>
    <t>0028-3940</t>
  </si>
  <si>
    <t>NEUROREHAB NEURAL RE</t>
  </si>
  <si>
    <t>1545-9683</t>
  </si>
  <si>
    <t>NEUROREHABILITATION</t>
  </si>
  <si>
    <t>1053-8135</t>
  </si>
  <si>
    <t>NEUROSCIENCES</t>
  </si>
  <si>
    <t>1319-6138</t>
  </si>
  <si>
    <t>NEUROSCIENTIST</t>
  </si>
  <si>
    <t>1073-8584</t>
  </si>
  <si>
    <t>NEUROSURG CLIN N AM</t>
  </si>
  <si>
    <t>1042-3680</t>
  </si>
  <si>
    <t>NEUROSURG FOCUS</t>
  </si>
  <si>
    <t>1092-0684</t>
  </si>
  <si>
    <t>NEUROSURG REV</t>
  </si>
  <si>
    <t>0344-5607</t>
  </si>
  <si>
    <t>NEUROSURGERY</t>
  </si>
  <si>
    <t>0148-396X</t>
  </si>
  <si>
    <t>NEUROTHERAPEUTICS</t>
  </si>
  <si>
    <t>1933-7213</t>
  </si>
  <si>
    <t>NOROPSIKIYATRI ARS</t>
  </si>
  <si>
    <t>1300-0667</t>
  </si>
  <si>
    <t>OTOL NEUROTOL</t>
  </si>
  <si>
    <t>1531-7129</t>
  </si>
  <si>
    <t>PAIN RES MANAG</t>
  </si>
  <si>
    <t>1203-6765</t>
  </si>
  <si>
    <t>PARKINSONISM RELAT D</t>
  </si>
  <si>
    <t>1353-8020</t>
  </si>
  <si>
    <t>PEDIATR NEUROL</t>
  </si>
  <si>
    <t>0887-8994</t>
  </si>
  <si>
    <t>PEDIATR NEUROSURG</t>
  </si>
  <si>
    <t>1016-2291</t>
  </si>
  <si>
    <t>PROG NEURO-PSYCHOPH</t>
  </si>
  <si>
    <t>0278-5846</t>
  </si>
  <si>
    <t>PSYCHIAT CLIN NEUROS</t>
  </si>
  <si>
    <t>1323-1316</t>
  </si>
  <si>
    <t>PSYCHIAT RES-NEUROIM</t>
  </si>
  <si>
    <t>0925-4927</t>
  </si>
  <si>
    <t>REV NEUROL-FRANCE</t>
  </si>
  <si>
    <t>0035-3787</t>
  </si>
  <si>
    <t>REV NEUROLOGIA</t>
  </si>
  <si>
    <t>0210-0010</t>
  </si>
  <si>
    <t>SEIZURE-EUR J EPILEP</t>
  </si>
  <si>
    <t>1059-1311</t>
  </si>
  <si>
    <t>SEMIN NEUROL</t>
  </si>
  <si>
    <t>0271-8235</t>
  </si>
  <si>
    <t>SEMIN PEDIATR NEUROL</t>
  </si>
  <si>
    <t>1071-9091</t>
  </si>
  <si>
    <t>SKULL BASE-INTERD AP</t>
  </si>
  <si>
    <t>1531-5010</t>
  </si>
  <si>
    <t>SLEEP</t>
  </si>
  <si>
    <t>0161-8105</t>
  </si>
  <si>
    <t>SLEEP BIOL RHYTHMS</t>
  </si>
  <si>
    <t>1446-9235</t>
  </si>
  <si>
    <t>SLEEP BREATH</t>
  </si>
  <si>
    <t>1520-9512</t>
  </si>
  <si>
    <t>SLEEP MED</t>
  </si>
  <si>
    <t>1389-9457</t>
  </si>
  <si>
    <t>SLEEP MED REV</t>
  </si>
  <si>
    <t>1087-0792</t>
  </si>
  <si>
    <t>SPINAL CORD</t>
  </si>
  <si>
    <t>1362-4393</t>
  </si>
  <si>
    <t>SPINE</t>
  </si>
  <si>
    <t>0362-2436</t>
  </si>
  <si>
    <t>SPINE J</t>
  </si>
  <si>
    <t>1529-9430</t>
  </si>
  <si>
    <t>STROKE</t>
  </si>
  <si>
    <t>0039-2499</t>
  </si>
  <si>
    <t>TRANSL STROKE RES</t>
  </si>
  <si>
    <t>1868-4483</t>
  </si>
  <si>
    <t>TURK NEUROSURG</t>
  </si>
  <si>
    <t>1019-5149</t>
  </si>
  <si>
    <t>WORLD NEUROSURG</t>
  </si>
  <si>
    <t>1878-8750</t>
  </si>
  <si>
    <t>Z NEUROPSYCHOL</t>
  </si>
  <si>
    <t>1016-264X</t>
  </si>
  <si>
    <t>ZH NEVROL PSIKHIATR</t>
  </si>
  <si>
    <t>1997-7298</t>
  </si>
  <si>
    <t>ACM T AUTON ADAP SYS</t>
  </si>
  <si>
    <t>1556-4665</t>
  </si>
  <si>
    <t>ADAPT BEHAV</t>
  </si>
  <si>
    <t>1059-7123</t>
  </si>
  <si>
    <t>ADV ELECTR COMPUT EN</t>
  </si>
  <si>
    <t>1582-7445</t>
  </si>
  <si>
    <t>ADV ENG INFORM</t>
  </si>
  <si>
    <t>1474-0346</t>
  </si>
  <si>
    <t>AI COMMUN</t>
  </si>
  <si>
    <t>0921-7126</t>
  </si>
  <si>
    <t>AI EDAM</t>
  </si>
  <si>
    <t>0890-0604</t>
  </si>
  <si>
    <t>AI MAG</t>
  </si>
  <si>
    <t>0738-4602</t>
  </si>
  <si>
    <t>ANN MATH ARTIF INTEL</t>
  </si>
  <si>
    <t>1012-2443</t>
  </si>
  <si>
    <t>APPL ARTIF INTELL</t>
  </si>
  <si>
    <t>0883-9514</t>
  </si>
  <si>
    <t>APPL INTELL</t>
  </si>
  <si>
    <t>0924-669X</t>
  </si>
  <si>
    <t>APPL ONTOL</t>
  </si>
  <si>
    <t>1570-5838</t>
  </si>
  <si>
    <t>APPL SOFT COMPUT</t>
  </si>
  <si>
    <t>1568-4946</t>
  </si>
  <si>
    <t>ARTIF INTELL</t>
  </si>
  <si>
    <t>0004-3702</t>
  </si>
  <si>
    <t>ARTIF INTELL MED</t>
  </si>
  <si>
    <t>0933-3657</t>
  </si>
  <si>
    <t>ARTIF INTELL REV</t>
  </si>
  <si>
    <t>0269-2821</t>
  </si>
  <si>
    <t>ARTIF LIFE</t>
  </si>
  <si>
    <t>1064-5462</t>
  </si>
  <si>
    <t>AUTON ROBOT</t>
  </si>
  <si>
    <t>0929-5593</t>
  </si>
  <si>
    <t>COGN COMPUT</t>
  </si>
  <si>
    <t>1866-9956</t>
  </si>
  <si>
    <t>COGN SYST RES</t>
  </si>
  <si>
    <t>1389-0417</t>
  </si>
  <si>
    <t>COMPUT INFORM</t>
  </si>
  <si>
    <t>1335-9150</t>
  </si>
  <si>
    <t>COMPUT INTELL-US</t>
  </si>
  <si>
    <t>0824-7935</t>
  </si>
  <si>
    <t>COMPUT LINGUIST</t>
  </si>
  <si>
    <t>1530-9312</t>
  </si>
  <si>
    <t>COMPUT SPEECH LANG</t>
  </si>
  <si>
    <t>0885-2308</t>
  </si>
  <si>
    <t>COMPUT VIS IMAGE UND</t>
  </si>
  <si>
    <t>1077-3142</t>
  </si>
  <si>
    <t>CONNECT SCI</t>
  </si>
  <si>
    <t>0954-0091</t>
  </si>
  <si>
    <t>CONSTRAINTS</t>
  </si>
  <si>
    <t>1383-7133</t>
  </si>
  <si>
    <t>DATA KNOWL ENG</t>
  </si>
  <si>
    <t>0169-023X</t>
  </si>
  <si>
    <t>DATA MIN KNOWL DISC</t>
  </si>
  <si>
    <t>1384-5810</t>
  </si>
  <si>
    <t>DECIS SUPPORT SYST</t>
  </si>
  <si>
    <t>0167-9236</t>
  </si>
  <si>
    <t>EVOL COMPUT</t>
  </si>
  <si>
    <t>1063-6560</t>
  </si>
  <si>
    <t>EXPERT SYST</t>
  </si>
  <si>
    <t>0266-4720</t>
  </si>
  <si>
    <t>EXPERT SYST APPL</t>
  </si>
  <si>
    <t>0957-4174</t>
  </si>
  <si>
    <t>FUZZY OPTIM DECIS MA</t>
  </si>
  <si>
    <t>1568-4539</t>
  </si>
  <si>
    <t>GENET PROGRAM EVOL M</t>
  </si>
  <si>
    <t>1389-2576</t>
  </si>
  <si>
    <t>IEEE COMPUT INTELL M</t>
  </si>
  <si>
    <t>1556-603X</t>
  </si>
  <si>
    <t>IEEE INTELL SYST</t>
  </si>
  <si>
    <t>1541-1672</t>
  </si>
  <si>
    <t>IEEE T AUTON MENT DE</t>
  </si>
  <si>
    <t>1943-0604</t>
  </si>
  <si>
    <t>IEEE T COMP INTEL AI</t>
  </si>
  <si>
    <t>1943-068X</t>
  </si>
  <si>
    <t>IEEE T EVOLUT COMPUT</t>
  </si>
  <si>
    <t>1089-778X</t>
  </si>
  <si>
    <t>IEEE T FUZZY SYST</t>
  </si>
  <si>
    <t>1063-6706</t>
  </si>
  <si>
    <t>IEEE T IMAGE PROCESS</t>
  </si>
  <si>
    <t>1057-7149</t>
  </si>
  <si>
    <t>IEEE T KNOWL DATA EN</t>
  </si>
  <si>
    <t>1041-4347</t>
  </si>
  <si>
    <t>IEEE T NEUR NET LEAR</t>
  </si>
  <si>
    <t>2162-237X</t>
  </si>
  <si>
    <t>IEEE T PATTERN ANAL</t>
  </si>
  <si>
    <t>0162-8828</t>
  </si>
  <si>
    <t>IEEE T SYST MAN CY C</t>
  </si>
  <si>
    <t>1094-6977</t>
  </si>
  <si>
    <t>IET COMPUT VIS</t>
  </si>
  <si>
    <t>1751-9632</t>
  </si>
  <si>
    <t>IMAGE VISION COMPUT</t>
  </si>
  <si>
    <t>0262-8856</t>
  </si>
  <si>
    <t>INFORM FUSION</t>
  </si>
  <si>
    <t>1566-2535</t>
  </si>
  <si>
    <t>INT ARAB J INF TECHN</t>
  </si>
  <si>
    <t>1683-3198</t>
  </si>
  <si>
    <t>INT J APPROX REASON</t>
  </si>
  <si>
    <t>0888-613X</t>
  </si>
  <si>
    <t>INT J ARTIF INTELL T</t>
  </si>
  <si>
    <t>0218-2130</t>
  </si>
  <si>
    <t>INT J BIO-INSPIR COM</t>
  </si>
  <si>
    <t>1758-0366</t>
  </si>
  <si>
    <t>INT J COMPUT VISION</t>
  </si>
  <si>
    <t>0920-5691</t>
  </si>
  <si>
    <t>INT J DOC ANAL RECOG</t>
  </si>
  <si>
    <t>1433-2833</t>
  </si>
  <si>
    <t>INT J INTELL SYST</t>
  </si>
  <si>
    <t>0884-8173</t>
  </si>
  <si>
    <t>INT J NEURAL SYST</t>
  </si>
  <si>
    <t>0129-0657</t>
  </si>
  <si>
    <t>INT J PATTERN RECOGN</t>
  </si>
  <si>
    <t>0218-0014</t>
  </si>
  <si>
    <t>INT J SEMANT WEB INF</t>
  </si>
  <si>
    <t>1552-6283</t>
  </si>
  <si>
    <t>INT J SOFTW ENG KNOW</t>
  </si>
  <si>
    <t>0218-1940</t>
  </si>
  <si>
    <t>INT J UNCERTAIN FUZZ</t>
  </si>
  <si>
    <t>0218-4885</t>
  </si>
  <si>
    <t>INTEGR COMPUT-AID E</t>
  </si>
  <si>
    <t>1069-2509</t>
  </si>
  <si>
    <t>INTELL DATA ANAL</t>
  </si>
  <si>
    <t>1088-467X</t>
  </si>
  <si>
    <t>J AMB INTEL SMART EN</t>
  </si>
  <si>
    <t>1876-1364</t>
  </si>
  <si>
    <t>J APPL LOGIC</t>
  </si>
  <si>
    <t>1570-8683</t>
  </si>
  <si>
    <t>J ARTIF INTELL RES</t>
  </si>
  <si>
    <t>1076-9757</t>
  </si>
  <si>
    <t>J AUTOM REASONING</t>
  </si>
  <si>
    <t>0168-7433</t>
  </si>
  <si>
    <t>J COMPUT SYS SC INT+</t>
  </si>
  <si>
    <t>1064-2307</t>
  </si>
  <si>
    <t>J EXP THEOR ARTIF IN</t>
  </si>
  <si>
    <t>0952-813X</t>
  </si>
  <si>
    <t>J HEURISTICS</t>
  </si>
  <si>
    <t>1381-1231</t>
  </si>
  <si>
    <t>J INTELL FUZZY SYST</t>
  </si>
  <si>
    <t>1064-1246</t>
  </si>
  <si>
    <t>J INTELL INF SYST</t>
  </si>
  <si>
    <t>0925-9902</t>
  </si>
  <si>
    <t>J INTELL MANUF</t>
  </si>
  <si>
    <t>0956-5515</t>
  </si>
  <si>
    <t>J INTELL ROBOT SYST</t>
  </si>
  <si>
    <t>0921-0296</t>
  </si>
  <si>
    <t>J MATH IMAGING VIS</t>
  </si>
  <si>
    <t>0924-9907</t>
  </si>
  <si>
    <t>J MULT-VALUED LOG S</t>
  </si>
  <si>
    <t>1542-3980</t>
  </si>
  <si>
    <t>J MULTIMODAL USER IN</t>
  </si>
  <si>
    <t>1783-7677</t>
  </si>
  <si>
    <t>J REAL-TIME IMAGE PR</t>
  </si>
  <si>
    <t>1861-8200</t>
  </si>
  <si>
    <t>J WEB SEMANT</t>
  </si>
  <si>
    <t>1570-8268</t>
  </si>
  <si>
    <t>KNOWL ENG REV</t>
  </si>
  <si>
    <t>0269-8889</t>
  </si>
  <si>
    <t>KNOWL-BASED SYST</t>
  </si>
  <si>
    <t>0950-7051</t>
  </si>
  <si>
    <t>MACH LEARN</t>
  </si>
  <si>
    <t>0885-6125</t>
  </si>
  <si>
    <t>MACH VISION APPL</t>
  </si>
  <si>
    <t>0932-8092</t>
  </si>
  <si>
    <t>MALAYS J COMPUT SCI</t>
  </si>
  <si>
    <t>0127-9084</t>
  </si>
  <si>
    <t>MED IMAGE ANAL</t>
  </si>
  <si>
    <t>1361-8415</t>
  </si>
  <si>
    <t>MIND MACH</t>
  </si>
  <si>
    <t>0924-6495</t>
  </si>
  <si>
    <t>NAT COMPUT</t>
  </si>
  <si>
    <t>1567-7818</t>
  </si>
  <si>
    <t>NAT LANG ENG</t>
  </si>
  <si>
    <t>1351-3249</t>
  </si>
  <si>
    <t>NETWORK-COMP NEURAL</t>
  </si>
  <si>
    <t>0954-898X</t>
  </si>
  <si>
    <t>NEURAL COMPUT</t>
  </si>
  <si>
    <t>0899-7667</t>
  </si>
  <si>
    <t>NEURAL COMPUT APPL</t>
  </si>
  <si>
    <t>0941-0643</t>
  </si>
  <si>
    <t>NEURAL NETW WORLD</t>
  </si>
  <si>
    <t>1210-0552</t>
  </si>
  <si>
    <t>NEURAL NETWORKS</t>
  </si>
  <si>
    <t>0893-6080</t>
  </si>
  <si>
    <t>NEURAL PROCESS LETT</t>
  </si>
  <si>
    <t>1370-4621</t>
  </si>
  <si>
    <t>NEUROCOMPUTING</t>
  </si>
  <si>
    <t>0925-2312</t>
  </si>
  <si>
    <t>PATTERN ANAL APPL</t>
  </si>
  <si>
    <t>1433-7541</t>
  </si>
  <si>
    <t>PATTERN RECOGN</t>
  </si>
  <si>
    <t>0031-3203</t>
  </si>
  <si>
    <t>PATTERN RECOGN LETT</t>
  </si>
  <si>
    <t>0167-8655</t>
  </si>
  <si>
    <t>SIAM J IMAGING SCI</t>
  </si>
  <si>
    <t>1936-4954</t>
  </si>
  <si>
    <t>SOFT COMPUT</t>
  </si>
  <si>
    <t>1432-7643</t>
  </si>
  <si>
    <t>SWARM INTELL-US</t>
  </si>
  <si>
    <t>1935-3812</t>
  </si>
  <si>
    <t>TRAIT SIGNAL</t>
  </si>
  <si>
    <t>0765-0019</t>
  </si>
  <si>
    <t>TURK J ELECTR ENG CO</t>
  </si>
  <si>
    <t>1300-0632</t>
  </si>
  <si>
    <t>WIRES DATA MIN KNOWL</t>
  </si>
  <si>
    <t>1942-4787</t>
  </si>
  <si>
    <t>ACM T COMPUT-HUM INT</t>
  </si>
  <si>
    <t>1073-0516</t>
  </si>
  <si>
    <t>BEHAV INFORM TECHNOL</t>
  </si>
  <si>
    <t>0144-929X</t>
  </si>
  <si>
    <t>BIOL CYBERN</t>
  </si>
  <si>
    <t>0340-1200</t>
  </si>
  <si>
    <t>CYBERNET SYST</t>
  </si>
  <si>
    <t>0196-9722</t>
  </si>
  <si>
    <t>HUM-COMPUT INTERACT</t>
  </si>
  <si>
    <t>0737-0024</t>
  </si>
  <si>
    <t>IEEE T HAPTICS</t>
  </si>
  <si>
    <t>1939-1412</t>
  </si>
  <si>
    <t>IEEE T SYST MAN CY A</t>
  </si>
  <si>
    <t>1083-4427</t>
  </si>
  <si>
    <t>INT J HUM-COMPUT INT</t>
  </si>
  <si>
    <t>1044-7318</t>
  </si>
  <si>
    <t>INT J HUM-COMPUT ST</t>
  </si>
  <si>
    <t>1071-5819</t>
  </si>
  <si>
    <t>INTERACT COMPUT</t>
  </si>
  <si>
    <t>0953-5438</t>
  </si>
  <si>
    <t>KYBERNETES</t>
  </si>
  <si>
    <t>0368-492X</t>
  </si>
  <si>
    <t>KYBERNETIKA</t>
  </si>
  <si>
    <t>0023-5954</t>
  </si>
  <si>
    <t>PRESENCE-TELEOP VIRT</t>
  </si>
  <si>
    <t>1054-7460</t>
  </si>
  <si>
    <t>UNIVERSAL ACCESS INF</t>
  </si>
  <si>
    <t>1615-5289</t>
  </si>
  <si>
    <t>USER MODEL USER-ADAP</t>
  </si>
  <si>
    <t>0924-1868</t>
  </si>
  <si>
    <t>ACM J EMERG TECH COM</t>
  </si>
  <si>
    <t>1550-4832</t>
  </si>
  <si>
    <t>ACM T ARCHIT CODE OP</t>
  </si>
  <si>
    <t>1544-3566</t>
  </si>
  <si>
    <t>ACM T DES AUTOMAT EL</t>
  </si>
  <si>
    <t>1084-4309</t>
  </si>
  <si>
    <t>ACM T EMBED COMPUT S</t>
  </si>
  <si>
    <t>1539-9087</t>
  </si>
  <si>
    <t>ACM T RECONFIG TECHN</t>
  </si>
  <si>
    <t>1936-7406</t>
  </si>
  <si>
    <t>ACM T STORAGE</t>
  </si>
  <si>
    <t>1553-3077</t>
  </si>
  <si>
    <t>ADV COMPUT</t>
  </si>
  <si>
    <t>0065-2458</t>
  </si>
  <si>
    <t>ANALOG INTEGR CIRC S</t>
  </si>
  <si>
    <t>0925-1030</t>
  </si>
  <si>
    <t>CAN J ELECT COMPUT E</t>
  </si>
  <si>
    <t>0840-8688</t>
  </si>
  <si>
    <t>COMMUN ACM</t>
  </si>
  <si>
    <t>0001-0782</t>
  </si>
  <si>
    <t>COMPUT ELECTR ENG</t>
  </si>
  <si>
    <t>0045-7906</t>
  </si>
  <si>
    <t>COMPUT J</t>
  </si>
  <si>
    <t>0010-4620</t>
  </si>
  <si>
    <t>COMPUT NETW</t>
  </si>
  <si>
    <t>1389-1286</t>
  </si>
  <si>
    <t>COMPUT STAND INTER</t>
  </si>
  <si>
    <t>0920-5489</t>
  </si>
  <si>
    <t>COMPUT SYST SCI ENG</t>
  </si>
  <si>
    <t>0267-6192</t>
  </si>
  <si>
    <t>COMPUTER</t>
  </si>
  <si>
    <t>0018-9162</t>
  </si>
  <si>
    <t>DES AUTOM EMBED SYST</t>
  </si>
  <si>
    <t>0929-5585</t>
  </si>
  <si>
    <t>DISPLAYS</t>
  </si>
  <si>
    <t>0141-9382</t>
  </si>
  <si>
    <t>IBM J RES DEV</t>
  </si>
  <si>
    <t>0018-8646</t>
  </si>
  <si>
    <t>IEEE ACM T NETWORK</t>
  </si>
  <si>
    <t>1063-6692</t>
  </si>
  <si>
    <t>IEEE COMPUT ARCHIT L</t>
  </si>
  <si>
    <t>1556-6056</t>
  </si>
  <si>
    <t>IEEE DES TEST COMPUT</t>
  </si>
  <si>
    <t>0740-7475</t>
  </si>
  <si>
    <t>IEEE MICRO</t>
  </si>
  <si>
    <t>0272-1732</t>
  </si>
  <si>
    <t>IEEE MULTIMEDIA</t>
  </si>
  <si>
    <t>1070-986X</t>
  </si>
  <si>
    <t>IEEE NETWORK</t>
  </si>
  <si>
    <t>0890-8044</t>
  </si>
  <si>
    <t>IEEE T COMPUT</t>
  </si>
  <si>
    <t>0018-9340</t>
  </si>
  <si>
    <t>IEEE T COMPUT AID D</t>
  </si>
  <si>
    <t>0278-0070</t>
  </si>
  <si>
    <t>IEEE T DEPEND SECURE</t>
  </si>
  <si>
    <t>1545-5971</t>
  </si>
  <si>
    <t>IEEE T RELIAB</t>
  </si>
  <si>
    <t>0018-9529</t>
  </si>
  <si>
    <t>IEEE T VLSI SYST</t>
  </si>
  <si>
    <t>1063-8210</t>
  </si>
  <si>
    <t>IEEE WIREL COMMUN</t>
  </si>
  <si>
    <t>1536-1284</t>
  </si>
  <si>
    <t>IEICE T FUND ELECTR</t>
  </si>
  <si>
    <t>0916-8508</t>
  </si>
  <si>
    <t>IET COMPUT DIGIT TEC</t>
  </si>
  <si>
    <t>1751-8601</t>
  </si>
  <si>
    <t>INT J HIGH PERFORM C</t>
  </si>
  <si>
    <t>1094-3420</t>
  </si>
  <si>
    <t>INTEGRATION</t>
  </si>
  <si>
    <t>0167-9260</t>
  </si>
  <si>
    <t>J ACM</t>
  </si>
  <si>
    <t>0004-5411</t>
  </si>
  <si>
    <t>J CIRCUIT SYST COMP</t>
  </si>
  <si>
    <t>0218-1266</t>
  </si>
  <si>
    <t>J COMPUT SCI TECH-CH</t>
  </si>
  <si>
    <t>1000-9000</t>
  </si>
  <si>
    <t>J COMPUT SYST SCI</t>
  </si>
  <si>
    <t>0022-0000</t>
  </si>
  <si>
    <t>J NETW COMPUT APPL</t>
  </si>
  <si>
    <t>1084-8045</t>
  </si>
  <si>
    <t>J OPT COMMUN NETW</t>
  </si>
  <si>
    <t>1943-0620</t>
  </si>
  <si>
    <t>J SUPERCOMPUT</t>
  </si>
  <si>
    <t>0920-8542</t>
  </si>
  <si>
    <t>J SYST ARCHITECT</t>
  </si>
  <si>
    <t>1383-7621</t>
  </si>
  <si>
    <t>MICROPROCESS MICROSY</t>
  </si>
  <si>
    <t>0141-9331</t>
  </si>
  <si>
    <t>MOBILE NETW APPL</t>
  </si>
  <si>
    <t>1383-469X</t>
  </si>
  <si>
    <t>NETWORKS</t>
  </si>
  <si>
    <t>0028-3045</t>
  </si>
  <si>
    <t>NEW GENERAT COMPUT</t>
  </si>
  <si>
    <t>0288-3635</t>
  </si>
  <si>
    <t>PERFORM EVALUATION</t>
  </si>
  <si>
    <t>0166-5316</t>
  </si>
  <si>
    <t>VLDB J</t>
  </si>
  <si>
    <t>1066-8888</t>
  </si>
  <si>
    <t>ACM T DATABASE SYST</t>
  </si>
  <si>
    <t>0362-5915</t>
  </si>
  <si>
    <t>ACM T INFORM SYST</t>
  </si>
  <si>
    <t>1046-8188</t>
  </si>
  <si>
    <t>ACM T INFORM SYST SE</t>
  </si>
  <si>
    <t>1094-9224</t>
  </si>
  <si>
    <t>ACM T INTERNET TECHN</t>
  </si>
  <si>
    <t>1533-5399</t>
  </si>
  <si>
    <t>ACM T KNOWL DISCOV D</t>
  </si>
  <si>
    <t>1556-4681</t>
  </si>
  <si>
    <t>ACM T MULTIM COMPUT</t>
  </si>
  <si>
    <t>1551-6857</t>
  </si>
  <si>
    <t>ACM T SENSOR NETWORK</t>
  </si>
  <si>
    <t>1550-4859</t>
  </si>
  <si>
    <t>ACM T WEB</t>
  </si>
  <si>
    <t>1559-1131</t>
  </si>
  <si>
    <t>ACTA INFORM</t>
  </si>
  <si>
    <t>0001-5903</t>
  </si>
  <si>
    <t>AD HOC NETW</t>
  </si>
  <si>
    <t>1570-8705</t>
  </si>
  <si>
    <t>AD HOC SENS WIREL NE</t>
  </si>
  <si>
    <t>1551-9899</t>
  </si>
  <si>
    <t>ANNU REV INFORM SCI</t>
  </si>
  <si>
    <t>0066-4200</t>
  </si>
  <si>
    <t>ASLIB PROC</t>
  </si>
  <si>
    <t>0001-253X</t>
  </si>
  <si>
    <t>BELL LABS TECH J</t>
  </si>
  <si>
    <t>1089-7089</t>
  </si>
  <si>
    <t>BUS INFORM SYST ENG+</t>
  </si>
  <si>
    <t>1867-0202</t>
  </si>
  <si>
    <t>CLUSTER COMPUT</t>
  </si>
  <si>
    <t>1386-7857</t>
  </si>
  <si>
    <t>COMPUT COMMUN</t>
  </si>
  <si>
    <t>0140-3664</t>
  </si>
  <si>
    <t>COMPUT COMMUN REV</t>
  </si>
  <si>
    <t>0146-4833</t>
  </si>
  <si>
    <t>COMPUT SCI INF SYST</t>
  </si>
  <si>
    <t>1820-0214</t>
  </si>
  <si>
    <t>COMPUT SECUR</t>
  </si>
  <si>
    <t>0167-4048</t>
  </si>
  <si>
    <t>DIGIT INVEST</t>
  </si>
  <si>
    <t>1742-2876</t>
  </si>
  <si>
    <t>DISTRIB PARALLEL DAT</t>
  </si>
  <si>
    <t>0926-8782</t>
  </si>
  <si>
    <t>ELECTRON COMMER R A</t>
  </si>
  <si>
    <t>1567-4223</t>
  </si>
  <si>
    <t>ENTERP INF SYST-UK</t>
  </si>
  <si>
    <t>1751-7575</t>
  </si>
  <si>
    <t>EUR J INFORM SYST</t>
  </si>
  <si>
    <t>0960-085X</t>
  </si>
  <si>
    <t>FRONT COMPUT SCI-CHI</t>
  </si>
  <si>
    <t>2095-2228</t>
  </si>
  <si>
    <t>GEOINFORMATICA</t>
  </si>
  <si>
    <t>1384-6175</t>
  </si>
  <si>
    <t>IEEE COMMUN SURV TUT</t>
  </si>
  <si>
    <t>1553-877X</t>
  </si>
  <si>
    <t>IEEE LAT AM T</t>
  </si>
  <si>
    <t>1548-0992</t>
  </si>
  <si>
    <t>IEEE PERVAS COMPUT</t>
  </si>
  <si>
    <t>1536-1268</t>
  </si>
  <si>
    <t>IEEE SECUR PRIV</t>
  </si>
  <si>
    <t>1540-7993</t>
  </si>
  <si>
    <t>IEEE SYST J</t>
  </si>
  <si>
    <t>1932-8184</t>
  </si>
  <si>
    <t>IEEE T INF TECHNOL B</t>
  </si>
  <si>
    <t>1089-7771</t>
  </si>
  <si>
    <t>IEEE T INFORM THEORY</t>
  </si>
  <si>
    <t>0018-9448</t>
  </si>
  <si>
    <t>IEEE T MOBILE COMPUT</t>
  </si>
  <si>
    <t>1536-1233</t>
  </si>
  <si>
    <t>IEEE T MULTIMEDIA</t>
  </si>
  <si>
    <t>1520-9210</t>
  </si>
  <si>
    <t>IEEE T SERV COMPUT</t>
  </si>
  <si>
    <t>1939-1374</t>
  </si>
  <si>
    <t>IEICE T INF SYST</t>
  </si>
  <si>
    <t>0916-8532</t>
  </si>
  <si>
    <t>IET INFORM SECUR</t>
  </si>
  <si>
    <t>1751-8709</t>
  </si>
  <si>
    <t>INFOR</t>
  </si>
  <si>
    <t>0315-5986</t>
  </si>
  <si>
    <t>INFORM MANAGE-AMSTER</t>
  </si>
  <si>
    <t>0378-7206</t>
  </si>
  <si>
    <t>INFORM PROCESS LETT</t>
  </si>
  <si>
    <t>0020-0190</t>
  </si>
  <si>
    <t>INFORM PROCESS MANAG</t>
  </si>
  <si>
    <t>0306-4573</t>
  </si>
  <si>
    <t>INFORM RETRIEVAL</t>
  </si>
  <si>
    <t>1386-4564</t>
  </si>
  <si>
    <t>INFORM SCIENCES</t>
  </si>
  <si>
    <t>0020-0255</t>
  </si>
  <si>
    <t>INFORM SOFTWARE TECH</t>
  </si>
  <si>
    <t>0950-5849</t>
  </si>
  <si>
    <t>INFORM SYST</t>
  </si>
  <si>
    <t>0306-4379</t>
  </si>
  <si>
    <t>INFORM SYST FRONT</t>
  </si>
  <si>
    <t>1387-3326</t>
  </si>
  <si>
    <t>INFORM SYST MANAGE</t>
  </si>
  <si>
    <t>1058-0530</t>
  </si>
  <si>
    <t>INFORM TECHNOL LIBR</t>
  </si>
  <si>
    <t>0730-9295</t>
  </si>
  <si>
    <t>INFORMATICA-LITHUAN</t>
  </si>
  <si>
    <t>0868-4952</t>
  </si>
  <si>
    <t>INT J AD HOC UBIQ CO</t>
  </si>
  <si>
    <t>1743-8225</t>
  </si>
  <si>
    <t>INT J COOP INF SYST</t>
  </si>
  <si>
    <t>0218-8430</t>
  </si>
  <si>
    <t>INT J CRIT INFR PROT</t>
  </si>
  <si>
    <t>1874-5482</t>
  </si>
  <si>
    <t>INT J DISTRIB SENS N</t>
  </si>
  <si>
    <t>1550-1329</t>
  </si>
  <si>
    <t>INT J GEOGR INF SCI</t>
  </si>
  <si>
    <t>1365-8816</t>
  </si>
  <si>
    <t>INT J INF SECUR</t>
  </si>
  <si>
    <t>1615-5262</t>
  </si>
  <si>
    <t>INT J MED INFORM</t>
  </si>
  <si>
    <t>1386-5056</t>
  </si>
  <si>
    <t>INT J NETW MANAG</t>
  </si>
  <si>
    <t>1055-7148</t>
  </si>
  <si>
    <t>INT J WEB GRID SERV</t>
  </si>
  <si>
    <t>1741-1106</t>
  </si>
  <si>
    <t>INT J WEB SERV RES</t>
  </si>
  <si>
    <t>1545-7362</t>
  </si>
  <si>
    <t>INTERNET RES</t>
  </si>
  <si>
    <t>1066-2243</t>
  </si>
  <si>
    <t>IT PROF</t>
  </si>
  <si>
    <t>1520-9202</t>
  </si>
  <si>
    <t>J AM MED INFORM ASSN</t>
  </si>
  <si>
    <t>1067-5027</t>
  </si>
  <si>
    <t>J AM SOC INF SCI TEC</t>
  </si>
  <si>
    <t>1532-2882</t>
  </si>
  <si>
    <t>J ASSOC INF SYST</t>
  </si>
  <si>
    <t>1536-9323</t>
  </si>
  <si>
    <t>J COMMUN NETW-S KOR</t>
  </si>
  <si>
    <t>1229-2370</t>
  </si>
  <si>
    <t>J COMPUT INFORM SYST</t>
  </si>
  <si>
    <t>0887-4417</t>
  </si>
  <si>
    <t>J GRID COMPUT</t>
  </si>
  <si>
    <t>1570-7873</t>
  </si>
  <si>
    <t>J INF SCI</t>
  </si>
  <si>
    <t>0165-5515</t>
  </si>
  <si>
    <t>J INF SCI ENG</t>
  </si>
  <si>
    <t>1016-2364</t>
  </si>
  <si>
    <t>J INF TECHNOL</t>
  </si>
  <si>
    <t>0268-3962</t>
  </si>
  <si>
    <t>J INTERNET TECHNOL</t>
  </si>
  <si>
    <t>1607-9264</t>
  </si>
  <si>
    <t>J MANAGE INFORM SYST</t>
  </si>
  <si>
    <t>0742-1222</t>
  </si>
  <si>
    <t>J NETW SYST MANAG</t>
  </si>
  <si>
    <t>1064-7570</t>
  </si>
  <si>
    <t>J ORG COMP ELECT COM</t>
  </si>
  <si>
    <t>1091-9392</t>
  </si>
  <si>
    <t>J ORGAN END USER COM</t>
  </si>
  <si>
    <t>1546-2234</t>
  </si>
  <si>
    <t>J RES PRACT INF TECH</t>
  </si>
  <si>
    <t>1443-458X</t>
  </si>
  <si>
    <t>J SIGNAL PROCESS SYS</t>
  </si>
  <si>
    <t>1939-8018</t>
  </si>
  <si>
    <t>J STRATEGIC INF SYST</t>
  </si>
  <si>
    <t>0963-8687</t>
  </si>
  <si>
    <t>J VIS COMMUN IMAGE R</t>
  </si>
  <si>
    <t>1047-3203</t>
  </si>
  <si>
    <t>J ZHEJIANG U-SCI C</t>
  </si>
  <si>
    <t>1869-1951</t>
  </si>
  <si>
    <t>KSII T INTERNET INF</t>
  </si>
  <si>
    <t>1976-7277</t>
  </si>
  <si>
    <t>METHOD INFORM MED</t>
  </si>
  <si>
    <t>0026-1270</t>
  </si>
  <si>
    <t>MIS QUART</t>
  </si>
  <si>
    <t>0276-7783</t>
  </si>
  <si>
    <t>MULTIMED TOOLS APPL</t>
  </si>
  <si>
    <t>1380-7501</t>
  </si>
  <si>
    <t>MULTIMEDIA SYST</t>
  </si>
  <si>
    <t>0942-4962</t>
  </si>
  <si>
    <t>NEW REV HYPERMEDIA M</t>
  </si>
  <si>
    <t>1361-4568</t>
  </si>
  <si>
    <t>ONLINE INFORM REV</t>
  </si>
  <si>
    <t>1468-4527</t>
  </si>
  <si>
    <t>OPEN SYST INF DYN</t>
  </si>
  <si>
    <t>1230-1612</t>
  </si>
  <si>
    <t>OPT SWITCH NETW</t>
  </si>
  <si>
    <t>1573-4277</t>
  </si>
  <si>
    <t>PEER PEER NETW APPL</t>
  </si>
  <si>
    <t>1936-6442</t>
  </si>
  <si>
    <t>PERS UBIQUIT COMPUT</t>
  </si>
  <si>
    <t>1617-4909</t>
  </si>
  <si>
    <t>PERVASIVE MOB COMPUT</t>
  </si>
  <si>
    <t>1574-1192</t>
  </si>
  <si>
    <t>PHOTONIC NETW COMMUN</t>
  </si>
  <si>
    <t>1387-974X</t>
  </si>
  <si>
    <t>PROGRAM-ELECTRON LIB</t>
  </si>
  <si>
    <t>0033-0337</t>
  </si>
  <si>
    <t>RAIRO-THEOR INF APPL</t>
  </si>
  <si>
    <t>0988-3754</t>
  </si>
  <si>
    <t>REQUIR ENG</t>
  </si>
  <si>
    <t>0947-3602</t>
  </si>
  <si>
    <t>SCI CHINA INFORM SCI</t>
  </si>
  <si>
    <t>1674-733X</t>
  </si>
  <si>
    <t>SECUR COMMUN NETW</t>
  </si>
  <si>
    <t>1939-0114</t>
  </si>
  <si>
    <t>SIGMOD REC</t>
  </si>
  <si>
    <t>0163-5808</t>
  </si>
  <si>
    <t>WIREL COMMUN MOB COM</t>
  </si>
  <si>
    <t>1530-8669</t>
  </si>
  <si>
    <t>WIREL NETW</t>
  </si>
  <si>
    <t>1022-0038</t>
  </si>
  <si>
    <t>WORLD WIDE WEB</t>
  </si>
  <si>
    <t>1386-145X</t>
  </si>
  <si>
    <t>ACM T MODEL COMPUT S</t>
  </si>
  <si>
    <t>1049-3301</t>
  </si>
  <si>
    <t>ADV ENG SOFTW</t>
  </si>
  <si>
    <t>0965-9978</t>
  </si>
  <si>
    <t>APPL ALGEBR ENG COMM</t>
  </si>
  <si>
    <t>0938-1279</t>
  </si>
  <si>
    <t>ARCH COMPUT METHOD E</t>
  </si>
  <si>
    <t>1134-3060</t>
  </si>
  <si>
    <t>BIOMED ENG-APP BAS C</t>
  </si>
  <si>
    <t>1016-2372</t>
  </si>
  <si>
    <t>CIN-COMPUT INFORM NU</t>
  </si>
  <si>
    <t>1538-2931</t>
  </si>
  <si>
    <t>COMPEL</t>
  </si>
  <si>
    <t>0332-1649</t>
  </si>
  <si>
    <t>COMPUT APPL ENG EDUC</t>
  </si>
  <si>
    <t>1061-3773</t>
  </si>
  <si>
    <t>COMPUT CHEM ENG</t>
  </si>
  <si>
    <t>0098-1354</t>
  </si>
  <si>
    <t>COMPUT CONCRETE</t>
  </si>
  <si>
    <t>1598-8198</t>
  </si>
  <si>
    <t>COMPUT EDUC</t>
  </si>
  <si>
    <t>0360-1315</t>
  </si>
  <si>
    <t>COMPUT FLUIDS</t>
  </si>
  <si>
    <t>0045-7930</t>
  </si>
  <si>
    <t>COMPUT GEOSCI-UK</t>
  </si>
  <si>
    <t>0098-3004</t>
  </si>
  <si>
    <t>COMPUT GEOTECH</t>
  </si>
  <si>
    <t>0266-352X</t>
  </si>
  <si>
    <t>COMPUT IND</t>
  </si>
  <si>
    <t>0166-3615</t>
  </si>
  <si>
    <t>COMPUT IND ENG</t>
  </si>
  <si>
    <t>0360-8352</t>
  </si>
  <si>
    <t>COMPUT MATH APPL</t>
  </si>
  <si>
    <t>0898-1221</t>
  </si>
  <si>
    <t>COMPUT MATH ORGAN TH</t>
  </si>
  <si>
    <t>1381-298X</t>
  </si>
  <si>
    <t>COMPUT METH PROG BIO</t>
  </si>
  <si>
    <t>0169-2607</t>
  </si>
  <si>
    <t>COMPUT METHOD BIOMEC</t>
  </si>
  <si>
    <t>1025-5842</t>
  </si>
  <si>
    <t>COMPUT MUSIC J</t>
  </si>
  <si>
    <t>0148-9267</t>
  </si>
  <si>
    <t>COMPUT OPER RES</t>
  </si>
  <si>
    <t>0305-0548</t>
  </si>
  <si>
    <t>COMPUT PHYS COMMUN</t>
  </si>
  <si>
    <t>0010-4655</t>
  </si>
  <si>
    <t>COMPUT SCI ENG</t>
  </si>
  <si>
    <t>1521-9615</t>
  </si>
  <si>
    <t>COMPUT STAT DATA AN</t>
  </si>
  <si>
    <t>0167-9473</t>
  </si>
  <si>
    <t>COMPUT STRUCT</t>
  </si>
  <si>
    <t>0045-7949</t>
  </si>
  <si>
    <t>COMPUT SUPP COOP W J</t>
  </si>
  <si>
    <t>0925-9724</t>
  </si>
  <si>
    <t>COMPUT-AIDED CIV INF</t>
  </si>
  <si>
    <t>1093-9687</t>
  </si>
  <si>
    <t>COMPUTAT GEOSCI</t>
  </si>
  <si>
    <t>1420-0597</t>
  </si>
  <si>
    <t>CONCURRENT ENG-RES A</t>
  </si>
  <si>
    <t>1063-293X</t>
  </si>
  <si>
    <t>EARTH SCI INFORM</t>
  </si>
  <si>
    <t>1865-0473</t>
  </si>
  <si>
    <t>ENG COMPUT-GERMANY</t>
  </si>
  <si>
    <t>0177-0667</t>
  </si>
  <si>
    <t>ENG COMPUTATION</t>
  </si>
  <si>
    <t>0264-4401</t>
  </si>
  <si>
    <t>ENVIRON MODELL SOFTW</t>
  </si>
  <si>
    <t>1364-8152</t>
  </si>
  <si>
    <t>IEEE T LEARN TECHNOL</t>
  </si>
  <si>
    <t>1939-1382</t>
  </si>
  <si>
    <t>IEEE T MED IMAGING</t>
  </si>
  <si>
    <t>0278-0062</t>
  </si>
  <si>
    <t>IND MANAGE DATA SYST</t>
  </si>
  <si>
    <t>0263-5577</t>
  </si>
  <si>
    <t>INFORMS J COMPUT</t>
  </si>
  <si>
    <t>1091-9856</t>
  </si>
  <si>
    <t>INT J COMPUT INTEG M</t>
  </si>
  <si>
    <t>0951-192X</t>
  </si>
  <si>
    <t>INT J MOD PHYS C</t>
  </si>
  <si>
    <t>0129-1831</t>
  </si>
  <si>
    <t>INT J NUMER METH FL</t>
  </si>
  <si>
    <t>0271-2091</t>
  </si>
  <si>
    <t>INT J RF MICROW C E</t>
  </si>
  <si>
    <t>1096-4290</t>
  </si>
  <si>
    <t>J BIOMED INFORM</t>
  </si>
  <si>
    <t>1532-0464</t>
  </si>
  <si>
    <t>J COMB OPTIM</t>
  </si>
  <si>
    <t>1382-6905</t>
  </si>
  <si>
    <t>J COMPUT CIVIL ENG</t>
  </si>
  <si>
    <t>0887-3801</t>
  </si>
  <si>
    <t>J COMPUT INF SCI ENG</t>
  </si>
  <si>
    <t>1530-9827</t>
  </si>
  <si>
    <t>J COMPUT PHYS</t>
  </si>
  <si>
    <t>0021-9991</t>
  </si>
  <si>
    <t>J HYDROINFORM</t>
  </si>
  <si>
    <t>1464-7141</t>
  </si>
  <si>
    <t>J NEW MUSIC RES</t>
  </si>
  <si>
    <t>0929-8215</t>
  </si>
  <si>
    <t>J STAT COMPUT SIM</t>
  </si>
  <si>
    <t>0094-9655</t>
  </si>
  <si>
    <t>J STAT SOFTW</t>
  </si>
  <si>
    <t>1548-7660</t>
  </si>
  <si>
    <t>J VISUAL-JAPAN</t>
  </si>
  <si>
    <t>1343-8875</t>
  </si>
  <si>
    <t>LANG RESOUR EVAL</t>
  </si>
  <si>
    <t>1574-020X</t>
  </si>
  <si>
    <t>MATH COMP MODEL DYN</t>
  </si>
  <si>
    <t>1387-3954</t>
  </si>
  <si>
    <t>MATH COMPUT MODEL</t>
  </si>
  <si>
    <t>0895-7177</t>
  </si>
  <si>
    <t>MATH COMPUT SIMULAT</t>
  </si>
  <si>
    <t>0147-619X</t>
  </si>
  <si>
    <t>PLOS GENET</t>
  </si>
  <si>
    <t>1553-7404</t>
  </si>
  <si>
    <t>PRENATAL DIAG</t>
  </si>
  <si>
    <t>0197-3851</t>
  </si>
  <si>
    <t>PSYCHIAT GENET</t>
  </si>
  <si>
    <t>0955-8829</t>
  </si>
  <si>
    <t>PUBLIC HEALTH GENOM</t>
  </si>
  <si>
    <t>1662-4246</t>
  </si>
  <si>
    <t>RUSS J GENET+</t>
  </si>
  <si>
    <t>1022-7954</t>
  </si>
  <si>
    <t>STAND GENOMIC SCI</t>
  </si>
  <si>
    <t>1944-3277</t>
  </si>
  <si>
    <t>TRENDS GENET</t>
  </si>
  <si>
    <t>0168-9525</t>
  </si>
  <si>
    <t>TWIN RES HUM GENET</t>
  </si>
  <si>
    <t>1832-4274</t>
  </si>
  <si>
    <t>VIRUS GENES</t>
  </si>
  <si>
    <t>0920-8569</t>
  </si>
  <si>
    <t>ACTA GEOD GEOPHYS HU</t>
  </si>
  <si>
    <t>1217-8977</t>
  </si>
  <si>
    <t>ACTA GEOPHYS</t>
  </si>
  <si>
    <t>1895-6572</t>
  </si>
  <si>
    <t>AM MINERAL</t>
  </si>
  <si>
    <t>0003-004X</t>
  </si>
  <si>
    <t>ANN GEOPHYS-ITALY</t>
  </si>
  <si>
    <t>1593-5213</t>
  </si>
  <si>
    <t>ANNU REV MAR SCI</t>
  </si>
  <si>
    <t>1941-1405</t>
  </si>
  <si>
    <t>APPL GEOCHEM</t>
  </si>
  <si>
    <t>0883-2927</t>
  </si>
  <si>
    <t>APPL GEOPHYS</t>
  </si>
  <si>
    <t>1672-7975</t>
  </si>
  <si>
    <t>AQUAT GEOCHEM</t>
  </si>
  <si>
    <t>1380-6165</t>
  </si>
  <si>
    <t>B CIENC GEOD</t>
  </si>
  <si>
    <t>1982-2170</t>
  </si>
  <si>
    <t>B GEOFIS TEOR APPL</t>
  </si>
  <si>
    <t>0006-6729</t>
  </si>
  <si>
    <t>B SEISMOL SOC AM</t>
  </si>
  <si>
    <t>0037-1106</t>
  </si>
  <si>
    <t>CHEM ERDE-GEOCHEM</t>
  </si>
  <si>
    <t>0009-2819</t>
  </si>
  <si>
    <t>CHEM GEOL</t>
  </si>
  <si>
    <t>0009-2541</t>
  </si>
  <si>
    <t>CHINESE J GEOPHYS-CH</t>
  </si>
  <si>
    <t>0001-5733</t>
  </si>
  <si>
    <t>CONTRIB MINERAL PETR</t>
  </si>
  <si>
    <t>0010-7999</t>
  </si>
  <si>
    <t>DYNAM ATMOS OCEANS</t>
  </si>
  <si>
    <t>0377-0265</t>
  </si>
  <si>
    <t>EARTH PLANET SC LETT</t>
  </si>
  <si>
    <t>0012-821X</t>
  </si>
  <si>
    <t>ECON GEOL</t>
  </si>
  <si>
    <t>0361-0128</t>
  </si>
  <si>
    <t>ELEMENTS</t>
  </si>
  <si>
    <t>1811-5209</t>
  </si>
  <si>
    <t>EXPLOR GEOPHYS</t>
  </si>
  <si>
    <t>0812-3985</t>
  </si>
  <si>
    <t>GEOCHEM GEOPHY GEOSY</t>
  </si>
  <si>
    <t>1525-2027</t>
  </si>
  <si>
    <t>GEOCHEM INT+</t>
  </si>
  <si>
    <t>0016-7029</t>
  </si>
  <si>
    <t>GEOCHEM J</t>
  </si>
  <si>
    <t>0016-7002</t>
  </si>
  <si>
    <t>GEOCHEM T</t>
  </si>
  <si>
    <t>1467-4866</t>
  </si>
  <si>
    <t>GEOCHEM-EXPLOR ENV A</t>
  </si>
  <si>
    <t>1467-7873</t>
  </si>
  <si>
    <t>GEOCHIM COSMOCHIM AC</t>
  </si>
  <si>
    <t>0016-7037</t>
  </si>
  <si>
    <t>GEOFIS INT</t>
  </si>
  <si>
    <t>0016-7169</t>
  </si>
  <si>
    <t>GEOFIZIKA</t>
  </si>
  <si>
    <t>0352-3659</t>
  </si>
  <si>
    <t>GEOFLUIDS</t>
  </si>
  <si>
    <t>1468-8115</t>
  </si>
  <si>
    <t>GEOMAGN AERONOMY+</t>
  </si>
  <si>
    <t>0016-7932</t>
  </si>
  <si>
    <t>GEOPHYS J INT</t>
  </si>
  <si>
    <t>0956-540X</t>
  </si>
  <si>
    <t>GEOPHYS PROSPECT</t>
  </si>
  <si>
    <t>0016-8025</t>
  </si>
  <si>
    <t>GEOPHYSICS</t>
  </si>
  <si>
    <t>0016-8033</t>
  </si>
  <si>
    <t>GEOTECTONICS+</t>
  </si>
  <si>
    <t>0016-8521</t>
  </si>
  <si>
    <t>IZV-PHYS SOLID EART+</t>
  </si>
  <si>
    <t>1069-3513</t>
  </si>
  <si>
    <t>J ATMOS SOL-TERR PHY</t>
  </si>
  <si>
    <t>1364-6826</t>
  </si>
  <si>
    <t>J EARTHQ TSUNAMI</t>
  </si>
  <si>
    <t>1793-4311</t>
  </si>
  <si>
    <t>J GEOCHEM EXPLOR</t>
  </si>
  <si>
    <t>0375-6742</t>
  </si>
  <si>
    <t>J GEODESY</t>
  </si>
  <si>
    <t>0949-7714</t>
  </si>
  <si>
    <t>J GEODYN</t>
  </si>
  <si>
    <t>0264-3707</t>
  </si>
  <si>
    <t>J PETROL</t>
  </si>
  <si>
    <t>0022-3530</t>
  </si>
  <si>
    <t>J SEISM EXPLOR</t>
  </si>
  <si>
    <t>0963-0651</t>
  </si>
  <si>
    <t>J SEISMOL</t>
  </si>
  <si>
    <t>1383-4649</t>
  </si>
  <si>
    <t>J VOLCANOL SEISMOL+</t>
  </si>
  <si>
    <t>0742-0463</t>
  </si>
  <si>
    <t>LITHOL MINER RESOUR+</t>
  </si>
  <si>
    <t>0024-4902</t>
  </si>
  <si>
    <t>LITHOS</t>
  </si>
  <si>
    <t>0024-4937</t>
  </si>
  <si>
    <t>LITHOSPHERE-US</t>
  </si>
  <si>
    <t>1941-8264</t>
  </si>
  <si>
    <t>MAR GEOD</t>
  </si>
  <si>
    <t>0149-0419</t>
  </si>
  <si>
    <t>MAR GEOPHYS RES</t>
  </si>
  <si>
    <t>0025-3235</t>
  </si>
  <si>
    <t>METEORIT PLANET SCI</t>
  </si>
  <si>
    <t>1086-9379</t>
  </si>
  <si>
    <t>MINER DEPOSITA</t>
  </si>
  <si>
    <t>0026-4598</t>
  </si>
  <si>
    <t>MINER PETROL</t>
  </si>
  <si>
    <t>0930-0708</t>
  </si>
  <si>
    <t>NEAR SURF GEOPHYS</t>
  </si>
  <si>
    <t>1569-4445</t>
  </si>
  <si>
    <t>NONLINEAR PROC GEOPH</t>
  </si>
  <si>
    <t>1023-5809</t>
  </si>
  <si>
    <t>ORG GEOCHEM</t>
  </si>
  <si>
    <t>0146-6380</t>
  </si>
  <si>
    <t>PERIOD MINERAL</t>
  </si>
  <si>
    <t>0369-8963</t>
  </si>
  <si>
    <t>PHYS EARTH PLANET IN</t>
  </si>
  <si>
    <t>0031-9201</t>
  </si>
  <si>
    <t>PURE APPL GEOPHYS</t>
  </si>
  <si>
    <t>0033-4553</t>
  </si>
  <si>
    <t>RADIOCARBON</t>
  </si>
  <si>
    <t>0033-8222</t>
  </si>
  <si>
    <t>REV GEOPHYS</t>
  </si>
  <si>
    <t>8755-1209</t>
  </si>
  <si>
    <t>REV MINERAL GEOCHEM</t>
  </si>
  <si>
    <t>1529-6466</t>
  </si>
  <si>
    <t>SEISMOL RES LETT</t>
  </si>
  <si>
    <t>0895-0695</t>
  </si>
  <si>
    <t>SOLID EARTH</t>
  </si>
  <si>
    <t>1869-9510</t>
  </si>
  <si>
    <t>STUD GEOPHYS GEOD</t>
  </si>
  <si>
    <t>0039-3169</t>
  </si>
  <si>
    <t>SURV GEOPHYS</t>
  </si>
  <si>
    <t>0169-3298</t>
  </si>
  <si>
    <t>TECTONICS</t>
  </si>
  <si>
    <t>0278-7407</t>
  </si>
  <si>
    <t>TECTONOPHYSICS</t>
  </si>
  <si>
    <t>0040-1951</t>
  </si>
  <si>
    <t>ACTA GEOGR SLOV</t>
  </si>
  <si>
    <t>1581-6613</t>
  </si>
  <si>
    <t>AEOLIAN RES</t>
  </si>
  <si>
    <t>1875-9637</t>
  </si>
  <si>
    <t>ANN GLACIOL</t>
  </si>
  <si>
    <t>0260-3055</t>
  </si>
  <si>
    <t>BOREAS</t>
  </si>
  <si>
    <t>0300-9483</t>
  </si>
  <si>
    <t>CRYOSPHERE</t>
  </si>
  <si>
    <t>1994-0416</t>
  </si>
  <si>
    <t>EARTH SURF PROC LAND</t>
  </si>
  <si>
    <t>0197-9337</t>
  </si>
  <si>
    <t>ERDE</t>
  </si>
  <si>
    <t>0013-9998</t>
  </si>
  <si>
    <t>ERDKUNDE</t>
  </si>
  <si>
    <t>0014-0015</t>
  </si>
  <si>
    <t>GEOGR ANN A</t>
  </si>
  <si>
    <t>0435-3676</t>
  </si>
  <si>
    <t>GEOGR FIS DIN QUAT</t>
  </si>
  <si>
    <t>0391-9838</t>
  </si>
  <si>
    <t>GEOMORPHOLOGIE</t>
  </si>
  <si>
    <t>1266-5304</t>
  </si>
  <si>
    <t>GEOMORPHOLOGY</t>
  </si>
  <si>
    <t>0169-555X</t>
  </si>
  <si>
    <t>GISCI REMOTE SENS</t>
  </si>
  <si>
    <t>1548-1603</t>
  </si>
  <si>
    <t>GLOBAL PLANET CHANGE</t>
  </si>
  <si>
    <t>0921-8181</t>
  </si>
  <si>
    <t>HOLOCENE</t>
  </si>
  <si>
    <t>0959-6836</t>
  </si>
  <si>
    <t>IEEE J-STARS</t>
  </si>
  <si>
    <t>1939-1404</t>
  </si>
  <si>
    <t>INT J DIGIT EARTH</t>
  </si>
  <si>
    <t>1753-8947</t>
  </si>
  <si>
    <t>ISPRS J PHOTOGRAMM</t>
  </si>
  <si>
    <t>0924-2716</t>
  </si>
  <si>
    <t>J GEOGR SCI</t>
  </si>
  <si>
    <t>1009-637X</t>
  </si>
  <si>
    <t>J GLACIOL</t>
  </si>
  <si>
    <t>0022-1430</t>
  </si>
  <si>
    <t>J MAPS</t>
  </si>
  <si>
    <t>1744-5647</t>
  </si>
  <si>
    <t>J SPAT SCI</t>
  </si>
  <si>
    <t>1449-8596</t>
  </si>
  <si>
    <t>PALAEOGEOGR PALAEOCL</t>
  </si>
  <si>
    <t>0031-0182</t>
  </si>
  <si>
    <t>PERMAFROST PERIGLAC</t>
  </si>
  <si>
    <t>1045-6740</t>
  </si>
  <si>
    <t>PHOTOGRAMM ENG REM S</t>
  </si>
  <si>
    <t>0099-1112</t>
  </si>
  <si>
    <t>PHOTOGRAMM REC</t>
  </si>
  <si>
    <t>0031-868X</t>
  </si>
  <si>
    <t>PROG PHYS GEOG</t>
  </si>
  <si>
    <t>0309-1333</t>
  </si>
  <si>
    <t>QUAT GEOCHRONOL</t>
  </si>
  <si>
    <t>1871-1014</t>
  </si>
  <si>
    <t>QUATERN INT</t>
  </si>
  <si>
    <t>1040-6182</t>
  </si>
  <si>
    <t>QUATERNARY RES</t>
  </si>
  <si>
    <t>0033-5894</t>
  </si>
  <si>
    <t>QUATERNARY SCI REV</t>
  </si>
  <si>
    <t>0277-3791</t>
  </si>
  <si>
    <t>REV GEOGR NORTE GD</t>
  </si>
  <si>
    <t>0718-3402</t>
  </si>
  <si>
    <t>Z GEOMORPHOL</t>
  </si>
  <si>
    <t>0372-8854</t>
  </si>
  <si>
    <t>ACTA GEOL POL</t>
  </si>
  <si>
    <t>0001-5709</t>
  </si>
  <si>
    <t>ACTA PETROL SIN</t>
  </si>
  <si>
    <t>1000-0569</t>
  </si>
  <si>
    <t>ANDEAN GEOL</t>
  </si>
  <si>
    <t>0718-7106</t>
  </si>
  <si>
    <t>ANN SOC GEOL POL</t>
  </si>
  <si>
    <t>0208-9068</t>
  </si>
  <si>
    <t>ATL GEOL</t>
  </si>
  <si>
    <t>0843-5561</t>
  </si>
  <si>
    <t>B GEOL SOC FINLAND</t>
  </si>
  <si>
    <t>0367-5211</t>
  </si>
  <si>
    <t>BALTICA</t>
  </si>
  <si>
    <t>0067-3064</t>
  </si>
  <si>
    <t>BONN ZOOL MONOGR</t>
  </si>
  <si>
    <t>0302-671X</t>
  </si>
  <si>
    <t>CARBONATE EVAPORITE</t>
  </si>
  <si>
    <t>0891-2556</t>
  </si>
  <si>
    <t>CARNETS GEOL</t>
  </si>
  <si>
    <t>1634-0744</t>
  </si>
  <si>
    <t>CRETACEOUS RES</t>
  </si>
  <si>
    <t>0195-6671</t>
  </si>
  <si>
    <t>ESTUD GEOL-MADRID</t>
  </si>
  <si>
    <t>0367-0449</t>
  </si>
  <si>
    <t>FACIES</t>
  </si>
  <si>
    <t>0172-9179</t>
  </si>
  <si>
    <t>GEOL ACTA</t>
  </si>
  <si>
    <t>1695-6133</t>
  </si>
  <si>
    <t>GEOL BELG</t>
  </si>
  <si>
    <t>1374-8505</t>
  </si>
  <si>
    <t>GEOL ORE DEPOSIT+</t>
  </si>
  <si>
    <t>1075-7015</t>
  </si>
  <si>
    <t>GEOL Q</t>
  </si>
  <si>
    <t>1641-7291</t>
  </si>
  <si>
    <t>GEOL SURV DEN GREENL</t>
  </si>
  <si>
    <t>1604-8156</t>
  </si>
  <si>
    <t>GEOLOGY</t>
  </si>
  <si>
    <t>0091-7613</t>
  </si>
  <si>
    <t>GFF</t>
  </si>
  <si>
    <t>1103-5897</t>
  </si>
  <si>
    <t>HIMAL GEOL</t>
  </si>
  <si>
    <t>0971-8966</t>
  </si>
  <si>
    <t>INT GEOL REV</t>
  </si>
  <si>
    <t>0020-6814</t>
  </si>
  <si>
    <t>J GEOL</t>
  </si>
  <si>
    <t>0022-1376</t>
  </si>
  <si>
    <t>J IBER GEOL</t>
  </si>
  <si>
    <t>1698-6180</t>
  </si>
  <si>
    <t>J METAMORPH GEOL</t>
  </si>
  <si>
    <t>0263-4929</t>
  </si>
  <si>
    <t>J SEDIMENT RES</t>
  </si>
  <si>
    <t>1527-1404</t>
  </si>
  <si>
    <t>NEW ZEAL J GEOL GEOP</t>
  </si>
  <si>
    <t>0028-8306</t>
  </si>
  <si>
    <t>NEWSL STRATIGR</t>
  </si>
  <si>
    <t>0078-0421</t>
  </si>
  <si>
    <t>ORE GEOL REV</t>
  </si>
  <si>
    <t>0169-1368</t>
  </si>
  <si>
    <t>P GEOLOGIST ASSOC</t>
  </si>
  <si>
    <t>0016-7878</t>
  </si>
  <si>
    <t>P YORKS GEOL SOC</t>
  </si>
  <si>
    <t>0044-0604</t>
  </si>
  <si>
    <t>PALAIOS</t>
  </si>
  <si>
    <t>0883-1351</t>
  </si>
  <si>
    <t>RESOUR GEOL</t>
  </si>
  <si>
    <t>1344-1698</t>
  </si>
  <si>
    <t>RIV ITAL PALEONTOL S</t>
  </si>
  <si>
    <t>0035-6883</t>
  </si>
  <si>
    <t>S AFR J GEOL</t>
  </si>
  <si>
    <t>1012-0750</t>
  </si>
  <si>
    <t>SCOT J GEOL</t>
  </si>
  <si>
    <t>0036-9276</t>
  </si>
  <si>
    <t>SEDIMENT GEOL</t>
  </si>
  <si>
    <t>0037-0738</t>
  </si>
  <si>
    <t>SEDIMENTOLOGY</t>
  </si>
  <si>
    <t>0037-0746</t>
  </si>
  <si>
    <t>STRATIGR GEO CORREL+</t>
  </si>
  <si>
    <t>0869-5938</t>
  </si>
  <si>
    <t>STRATIGRAPHY</t>
  </si>
  <si>
    <t>1547-139X</t>
  </si>
  <si>
    <t>SWISS J GEOSCI</t>
  </si>
  <si>
    <t>1661-8726</t>
  </si>
  <si>
    <t>ACTA CARSOLOGICA</t>
  </si>
  <si>
    <t>0583-6050</t>
  </si>
  <si>
    <t>ACTA GEOL SIN-ENGL</t>
  </si>
  <si>
    <t>1000-9515</t>
  </si>
  <si>
    <t>ACTA MONTAN SLOVACA</t>
  </si>
  <si>
    <t>1335-1788</t>
  </si>
  <si>
    <t>ADV GEOPHYS</t>
  </si>
  <si>
    <t>0065-2687</t>
  </si>
  <si>
    <t>AM J SCI</t>
  </si>
  <si>
    <t>0002-9599</t>
  </si>
  <si>
    <t>ARAB J GEOSCI</t>
  </si>
  <si>
    <t>1866-7511</t>
  </si>
  <si>
    <t>ARCHAEOL PROSPECT</t>
  </si>
  <si>
    <t>1075-2196</t>
  </si>
  <si>
    <t>AUST J EARTH SCI</t>
  </si>
  <si>
    <t>0812-0099</t>
  </si>
  <si>
    <t>AUSTRIAN J EARTH SCI</t>
  </si>
  <si>
    <t>2072-7151</t>
  </si>
  <si>
    <t>B GEOL SOC DENMARK</t>
  </si>
  <si>
    <t>0011-6297</t>
  </si>
  <si>
    <t>B GEOSCI</t>
  </si>
  <si>
    <t>1214-1119</t>
  </si>
  <si>
    <t>B SOC GEOL FR</t>
  </si>
  <si>
    <t>0037-9409</t>
  </si>
  <si>
    <t>B VOLCANOL</t>
  </si>
  <si>
    <t>0258-8900</t>
  </si>
  <si>
    <t>BASIN RES</t>
  </si>
  <si>
    <t>0950-091X</t>
  </si>
  <si>
    <t>CAN J EARTH SCI</t>
  </si>
  <si>
    <t>0008-4077</t>
  </si>
  <si>
    <t>CATENA</t>
  </si>
  <si>
    <t>0341-8162</t>
  </si>
  <si>
    <t>CENT EUR J GEOSCI</t>
  </si>
  <si>
    <t>2081-9900</t>
  </si>
  <si>
    <t>CLIM PAST</t>
  </si>
  <si>
    <t>1814-9324</t>
  </si>
  <si>
    <t>CR GEOSCI</t>
  </si>
  <si>
    <t>1631-0713</t>
  </si>
  <si>
    <t>DISASTER ADV</t>
  </si>
  <si>
    <t>0974-262X</t>
  </si>
  <si>
    <t>DOKL EARTH SCI</t>
  </si>
  <si>
    <t>1028-334X</t>
  </si>
  <si>
    <t>EARTH ENV SCI T R SO</t>
  </si>
  <si>
    <t>1755-6910</t>
  </si>
  <si>
    <t>EARTH INTERACT</t>
  </si>
  <si>
    <t>1087-3562</t>
  </si>
  <si>
    <t>EARTH PLANETS SPACE</t>
  </si>
  <si>
    <t>1343-8832</t>
  </si>
  <si>
    <t>EARTH SCI HIST</t>
  </si>
  <si>
    <t>0736-623X</t>
  </si>
  <si>
    <t>EARTH SCI RES J</t>
  </si>
  <si>
    <t>1794-6190</t>
  </si>
  <si>
    <t>EARTH-SCI REV</t>
  </si>
  <si>
    <t>0012-8252</t>
  </si>
  <si>
    <t>EPISODES</t>
  </si>
  <si>
    <t>0705-3797</t>
  </si>
  <si>
    <t>EST J EARTH SCI</t>
  </si>
  <si>
    <t>1736-4728</t>
  </si>
  <si>
    <t>GEO-MAR LETT</t>
  </si>
  <si>
    <t>0276-0460</t>
  </si>
  <si>
    <t>GEOARABIA</t>
  </si>
  <si>
    <t>1025-6059</t>
  </si>
  <si>
    <t>GEOARCHAEOLOGY</t>
  </si>
  <si>
    <t>0883-6353</t>
  </si>
  <si>
    <t>GEOCHRONOMETRIA</t>
  </si>
  <si>
    <t>1733-8387</t>
  </si>
  <si>
    <t>GEOL CARPATH</t>
  </si>
  <si>
    <t>1335-0552</t>
  </si>
  <si>
    <t>GEOL CROAT</t>
  </si>
  <si>
    <t>1330-030X</t>
  </si>
  <si>
    <t>GEOL J</t>
  </si>
  <si>
    <t>0072-1050</t>
  </si>
  <si>
    <t>GEOL MAG</t>
  </si>
  <si>
    <t>0016-7568</t>
  </si>
  <si>
    <t>GEOL SOC AM BULL</t>
  </si>
  <si>
    <t>0016-7606</t>
  </si>
  <si>
    <t>GEOMAT NAT HAZ RISK</t>
  </si>
  <si>
    <t>1947-5705</t>
  </si>
  <si>
    <t>GEOPHYS RES LETT</t>
  </si>
  <si>
    <t>0094-8276</t>
  </si>
  <si>
    <t>GEOSCI CAN</t>
  </si>
  <si>
    <t>0315-0941</t>
  </si>
  <si>
    <t>GEOSCI J</t>
  </si>
  <si>
    <t>1226-4806</t>
  </si>
  <si>
    <t>GEOSCI MODEL DEV</t>
  </si>
  <si>
    <t>1991-959X</t>
  </si>
  <si>
    <t>GEOSPHERE</t>
  </si>
  <si>
    <t>1553-040X</t>
  </si>
  <si>
    <t>GEOSTAND GEOANAL RES</t>
  </si>
  <si>
    <t>1639-4488</t>
  </si>
  <si>
    <t>GONDWANA RES</t>
  </si>
  <si>
    <t>1342-937X</t>
  </si>
  <si>
    <t>GROUND WATER</t>
  </si>
  <si>
    <t>0017-467X</t>
  </si>
  <si>
    <t>HYDROGEOL J</t>
  </si>
  <si>
    <t>1431-2174</t>
  </si>
  <si>
    <t>HYDROL EARTH SYST SC</t>
  </si>
  <si>
    <t>1027-5606</t>
  </si>
  <si>
    <t>INT J EARTH SCI</t>
  </si>
  <si>
    <t>1437-3254</t>
  </si>
  <si>
    <t>INT J SPELEOL</t>
  </si>
  <si>
    <t>0392-6672</t>
  </si>
  <si>
    <t>ISL ARC</t>
  </si>
  <si>
    <t>1038-4871</t>
  </si>
  <si>
    <t>ITAL J GEOSCI</t>
  </si>
  <si>
    <t>2038-1719</t>
  </si>
  <si>
    <t>J AFR EARTH SCI</t>
  </si>
  <si>
    <t>1464-343X</t>
  </si>
  <si>
    <t>J APPL GEOPHYS</t>
  </si>
  <si>
    <t>0926-9851</t>
  </si>
  <si>
    <t>J ARCHAEOL SCI</t>
  </si>
  <si>
    <t>0305-4403</t>
  </si>
  <si>
    <t>J ASIAN EARTH SCI</t>
  </si>
  <si>
    <t>1367-9120</t>
  </si>
  <si>
    <t>J CAVE KARST STUD</t>
  </si>
  <si>
    <t>1090-6924</t>
  </si>
  <si>
    <t>J EARTH SCI-CHINA</t>
  </si>
  <si>
    <t>1674-487X</t>
  </si>
  <si>
    <t>J EARTH SYST SCI</t>
  </si>
  <si>
    <t>0253-4126</t>
  </si>
  <si>
    <t>J GEOL SOC INDIA</t>
  </si>
  <si>
    <t>0016-7622</t>
  </si>
  <si>
    <t>J GEOL SOC LONDON</t>
  </si>
  <si>
    <t>0016-7649</t>
  </si>
  <si>
    <t>J GEOPHYS RES</t>
  </si>
  <si>
    <t>0148-0227</t>
  </si>
  <si>
    <t>J GEOSCI-CZECH</t>
  </si>
  <si>
    <t>1802-6222</t>
  </si>
  <si>
    <t>J MARINE SYST</t>
  </si>
  <si>
    <t>0924-7963</t>
  </si>
  <si>
    <t>J QUATERNARY SCI</t>
  </si>
  <si>
    <t>0267-8179</t>
  </si>
  <si>
    <t>J S AM EARTH SCI</t>
  </si>
  <si>
    <t>0895-9811</t>
  </si>
  <si>
    <t>J STRUCT GEOL</t>
  </si>
  <si>
    <t>0191-8141</t>
  </si>
  <si>
    <t>J VOLCANOL GEOTH RES</t>
  </si>
  <si>
    <t>0377-0273</t>
  </si>
  <si>
    <t>JOKULL</t>
  </si>
  <si>
    <t>0449-0576</t>
  </si>
  <si>
    <t>MAR GEOL</t>
  </si>
  <si>
    <t>0025-3227</t>
  </si>
  <si>
    <t>MAR PETROL GEOL</t>
  </si>
  <si>
    <t>0264-8172</t>
  </si>
  <si>
    <t>MATH GEOSCI</t>
  </si>
  <si>
    <t>1874-8961</t>
  </si>
  <si>
    <t>NAT GEOSCI</t>
  </si>
  <si>
    <t>1752-0894</t>
  </si>
  <si>
    <t>NAT HAZARD EARTH SYS</t>
  </si>
  <si>
    <t>1561-8633</t>
  </si>
  <si>
    <t>NAT HAZARDS</t>
  </si>
  <si>
    <t>0921-030X</t>
  </si>
  <si>
    <t>NETH J GEOSCI</t>
  </si>
  <si>
    <t>0016-7746</t>
  </si>
  <si>
    <t>NORW J GEOL</t>
  </si>
  <si>
    <t>0029-196X</t>
  </si>
  <si>
    <t>PALEOCEANOGRAPHY</t>
  </si>
  <si>
    <t>0883-8305</t>
  </si>
  <si>
    <t>PETROLOGY+</t>
  </si>
  <si>
    <t>0869-5911</t>
  </si>
  <si>
    <t>PHYS CHEM EARTH</t>
  </si>
  <si>
    <t>1474-7065</t>
  </si>
  <si>
    <t>PRECAMBRIAN RES</t>
  </si>
  <si>
    <t>0301-9268</t>
  </si>
  <si>
    <t>QUATERNAIRE</t>
  </si>
  <si>
    <t>1142-2904</t>
  </si>
  <si>
    <t>REV MEX CIENC GEOL</t>
  </si>
  <si>
    <t>1026-8774</t>
  </si>
  <si>
    <t>RUSS GEOL GEOPHYS+</t>
  </si>
  <si>
    <t>1068-7971</t>
  </si>
  <si>
    <t>RUSS J PAC GEOL</t>
  </si>
  <si>
    <t>1819-7140</t>
  </si>
  <si>
    <t>SCI CHINA EARTH SCI</t>
  </si>
  <si>
    <t>1674-7313</t>
  </si>
  <si>
    <t>TERR ATMOS OCEAN SCI</t>
  </si>
  <si>
    <t>1017-0839</t>
  </si>
  <si>
    <t>TERRA NOVA</t>
  </si>
  <si>
    <t>0954-4879</t>
  </si>
  <si>
    <t>TURK J EARTH SCI</t>
  </si>
  <si>
    <t>1300-0985</t>
  </si>
  <si>
    <t>Z DTSCH GES GEOWISS</t>
  </si>
  <si>
    <t>1860-1804</t>
  </si>
  <si>
    <t>AGE</t>
  </si>
  <si>
    <t>0161-9152</t>
  </si>
  <si>
    <t>AGE AGEING</t>
  </si>
  <si>
    <t>0002-0729</t>
  </si>
  <si>
    <t>AGING CLIN EXP RES</t>
  </si>
  <si>
    <t>1594-0667</t>
  </si>
  <si>
    <t>AGING MENT HEALTH</t>
  </si>
  <si>
    <t>1360-7863</t>
  </si>
  <si>
    <t>AM J GERIAT PSYCHIAT</t>
  </si>
  <si>
    <t>1064-7481</t>
  </si>
  <si>
    <t>AM J GERIATR PHARMAC</t>
  </si>
  <si>
    <t>1543-5946</t>
  </si>
  <si>
    <t>ARCH GERONTOL GERIAT</t>
  </si>
  <si>
    <t>0167-4943</t>
  </si>
  <si>
    <t>AUSTRALAS J AGEING</t>
  </si>
  <si>
    <t>1440-6381</t>
  </si>
  <si>
    <t>BIOGERONTOLOGY</t>
  </si>
  <si>
    <t>1389-5729</t>
  </si>
  <si>
    <t>CLIN GERIATR MED</t>
  </si>
  <si>
    <t>0749-0690</t>
  </si>
  <si>
    <t>CLIN GERONTOLOGIST</t>
  </si>
  <si>
    <t>0731-7115</t>
  </si>
  <si>
    <t>CLIN INTERV AGING</t>
  </si>
  <si>
    <t>1176-9092</t>
  </si>
  <si>
    <t>DRUG AGING</t>
  </si>
  <si>
    <t>1170-229X</t>
  </si>
  <si>
    <t>EUR GERIATR MED</t>
  </si>
  <si>
    <t>1878-7649</t>
  </si>
  <si>
    <t>EUR REV AGING PHYS A</t>
  </si>
  <si>
    <t>1813-7253</t>
  </si>
  <si>
    <t>EXP AGING RES</t>
  </si>
  <si>
    <t>0361-073X</t>
  </si>
  <si>
    <t>EXP GERONTOL</t>
  </si>
  <si>
    <t>0531-5565</t>
  </si>
  <si>
    <t>FRONT AGING NEUROSCI</t>
  </si>
  <si>
    <t>1663-4365</t>
  </si>
  <si>
    <t>GERIATR GERONTOL INT</t>
  </si>
  <si>
    <t>1444-1586</t>
  </si>
  <si>
    <t>GERIATR NURS</t>
  </si>
  <si>
    <t>0197-4572</t>
  </si>
  <si>
    <t>GERONTOLOGY</t>
  </si>
  <si>
    <t>0304-324X</t>
  </si>
  <si>
    <t>INT J GERIATR PSYCH</t>
  </si>
  <si>
    <t>0885-6230</t>
  </si>
  <si>
    <t>INT J GERONTOL</t>
  </si>
  <si>
    <t>1873-9598</t>
  </si>
  <si>
    <t>INT PSYCHOGERIATR</t>
  </si>
  <si>
    <t>1041-6102</t>
  </si>
  <si>
    <t>J AGING PHYS ACTIV</t>
  </si>
  <si>
    <t>1063-8652</t>
  </si>
  <si>
    <t>J AM GERIATR SOC</t>
  </si>
  <si>
    <t>0002-8614</t>
  </si>
  <si>
    <t>J AM MED DIR ASSOC</t>
  </si>
  <si>
    <t>1525-8610</t>
  </si>
  <si>
    <t>J GERIATR ONCOL</t>
  </si>
  <si>
    <t>1879-4068</t>
  </si>
  <si>
    <t>J GERIATR PHYS THER</t>
  </si>
  <si>
    <t>1539-8412</t>
  </si>
  <si>
    <t>J GERONTOL A-BIOL</t>
  </si>
  <si>
    <t>1079-5006</t>
  </si>
  <si>
    <t>J GERONTOL B-PSYCHOL</t>
  </si>
  <si>
    <t>1079-5014</t>
  </si>
  <si>
    <t>J GERONTOL NURS</t>
  </si>
  <si>
    <t>0098-9134</t>
  </si>
  <si>
    <t>J NUTR HEALTH AGING</t>
  </si>
  <si>
    <t>1279-7707</t>
  </si>
  <si>
    <t>MATURITAS</t>
  </si>
  <si>
    <t>0378-5122</t>
  </si>
  <si>
    <t>NEUROBIOL AGING</t>
  </si>
  <si>
    <t>0197-4580</t>
  </si>
  <si>
    <t>PSYCHOGERIATRICS</t>
  </si>
  <si>
    <t>1346-3500</t>
  </si>
  <si>
    <t>REJUV RES</t>
  </si>
  <si>
    <t>1549-1684</t>
  </si>
  <si>
    <t>TURK J GERIATR</t>
  </si>
  <si>
    <t>1304-2947</t>
  </si>
  <si>
    <t>Z GERONTOL GERIATR</t>
  </si>
  <si>
    <t>0948-6704</t>
  </si>
  <si>
    <t>AM J HOSP PALLIAT ME</t>
  </si>
  <si>
    <t>1049-9091</t>
  </si>
  <si>
    <t>AM J MANAG CARE</t>
  </si>
  <si>
    <t>1088-0224</t>
  </si>
  <si>
    <t>AM J MED QUAL</t>
  </si>
  <si>
    <t>1062-8606</t>
  </si>
  <si>
    <t>AUST HEALTH REV</t>
  </si>
  <si>
    <t>0156-5788</t>
  </si>
  <si>
    <t>AUST J PRIM HEALTH</t>
  </si>
  <si>
    <t>1448-7527</t>
  </si>
  <si>
    <t>B HIST MED</t>
  </si>
  <si>
    <t>0007-5140</t>
  </si>
  <si>
    <t>BMC HEALTH SERV RES</t>
  </si>
  <si>
    <t>1472-6963</t>
  </si>
  <si>
    <t>BMC MED RES METHODOL</t>
  </si>
  <si>
    <t>1471-2288</t>
  </si>
  <si>
    <t>BMJ QUAL SAF</t>
  </si>
  <si>
    <t>2044-5415</t>
  </si>
  <si>
    <t>CAMB Q HEALTHC ETHIC</t>
  </si>
  <si>
    <t>0963-1801</t>
  </si>
  <si>
    <t>DISABIL HEALTH J</t>
  </si>
  <si>
    <t>1936-6574</t>
  </si>
  <si>
    <t>DRUG INF J</t>
  </si>
  <si>
    <t>0092-8615</t>
  </si>
  <si>
    <t>EUR J CANCER CARE</t>
  </si>
  <si>
    <t>0961-5423</t>
  </si>
  <si>
    <t>EVAL HEALTH PROF</t>
  </si>
  <si>
    <t>0163-2787</t>
  </si>
  <si>
    <t>EXPERT REV PHARM OUT</t>
  </si>
  <si>
    <t>1473-7167</t>
  </si>
  <si>
    <t>FAM SYST HEALTH</t>
  </si>
  <si>
    <t>1091-7527</t>
  </si>
  <si>
    <t>GEOSPATIAL HEALTH</t>
  </si>
  <si>
    <t>1827-1987</t>
  </si>
  <si>
    <t>HASTINGS CENT REP</t>
  </si>
  <si>
    <t>0093-0334</t>
  </si>
  <si>
    <t>HEALTH AFFAIR</t>
  </si>
  <si>
    <t>0278-2715</t>
  </si>
  <si>
    <t>HEALTH ECON</t>
  </si>
  <si>
    <t>1057-9230</t>
  </si>
  <si>
    <t>HEALTH EXPECT</t>
  </si>
  <si>
    <t>1369-6513</t>
  </si>
  <si>
    <t>HEALTH INFORM J</t>
  </si>
  <si>
    <t>1460-4582</t>
  </si>
  <si>
    <t>HEALTH POLICY</t>
  </si>
  <si>
    <t>0168-8510</t>
  </si>
  <si>
    <t>HEALTH POLICY PLANN</t>
  </si>
  <si>
    <t>0268-1080</t>
  </si>
  <si>
    <t>HEALTH QUAL LIFE OUT</t>
  </si>
  <si>
    <t>1477-7525</t>
  </si>
  <si>
    <t>HEALTH SERV RES</t>
  </si>
  <si>
    <t>0017-9124</t>
  </si>
  <si>
    <t>HEALTH TECHNOL ASSES</t>
  </si>
  <si>
    <t>1366-5278</t>
  </si>
  <si>
    <t>IMPLEMENT SCI</t>
  </si>
  <si>
    <t>1748-5908</t>
  </si>
  <si>
    <t>INFORM HEALTH SOC CA</t>
  </si>
  <si>
    <t>1753-8157</t>
  </si>
  <si>
    <t>INQUIRY-J HEALTH CAR</t>
  </si>
  <si>
    <t>0046-9580</t>
  </si>
  <si>
    <t>INT J HEALTH SERV</t>
  </si>
  <si>
    <t>0020-7314</t>
  </si>
  <si>
    <t>INT J INTEGR CARE</t>
  </si>
  <si>
    <t>1568-4156</t>
  </si>
  <si>
    <t>INT J QUAL HEALTH C</t>
  </si>
  <si>
    <t>1353-4505</t>
  </si>
  <si>
    <t>INT J TECHNOL ASSESS</t>
  </si>
  <si>
    <t>0266-4623</t>
  </si>
  <si>
    <t>J AM ACAD NURSE PRAC</t>
  </si>
  <si>
    <t>1041-2972</t>
  </si>
  <si>
    <t>J BEHAV HEALTH SER R</t>
  </si>
  <si>
    <t>1094-3412</t>
  </si>
  <si>
    <t>J EVAL CLIN PRACT</t>
  </si>
  <si>
    <t>1356-1294</t>
  </si>
  <si>
    <t>J GEN INTERN MED</t>
  </si>
  <si>
    <t>0884-8734</t>
  </si>
  <si>
    <t>J HEALTH ECON</t>
  </si>
  <si>
    <t>0167-6296</t>
  </si>
  <si>
    <t>J HEALTH POLIT POLIC</t>
  </si>
  <si>
    <t>0361-6878</t>
  </si>
  <si>
    <t>J HEALTHC ENG</t>
  </si>
  <si>
    <t>2040-2295</t>
  </si>
  <si>
    <t>J HIST MED ALL SCI</t>
  </si>
  <si>
    <t>0022-5045</t>
  </si>
  <si>
    <t>J INTERPROF CARE</t>
  </si>
  <si>
    <t>1356-1820</t>
  </si>
  <si>
    <t>J MANAGE CARE PHARM</t>
  </si>
  <si>
    <t>1083-4087</t>
  </si>
  <si>
    <t>J MANIP PHYSIOL THER</t>
  </si>
  <si>
    <t>0161-4754</t>
  </si>
  <si>
    <t>J MED INTERNET RES</t>
  </si>
  <si>
    <t>1438-8871</t>
  </si>
  <si>
    <t>J MED SYST</t>
  </si>
  <si>
    <t>0148-5598</t>
  </si>
  <si>
    <t>J PALLIAT CARE</t>
  </si>
  <si>
    <t>0825-8597</t>
  </si>
  <si>
    <t>J PALLIAT MED</t>
  </si>
  <si>
    <t>1096-6218</t>
  </si>
  <si>
    <t>J PUBLIC HEALTH POL</t>
  </si>
  <si>
    <t>0197-5897</t>
  </si>
  <si>
    <t>J RURAL HEALTH</t>
  </si>
  <si>
    <t>0890-765X</t>
  </si>
  <si>
    <t>J TELEMED TELECARE</t>
  </si>
  <si>
    <t>1357-633X</t>
  </si>
  <si>
    <t>MED CARE</t>
  </si>
  <si>
    <t>0025-7079</t>
  </si>
  <si>
    <t>MED CARE RES REV</t>
  </si>
  <si>
    <t>1077-5587</t>
  </si>
  <si>
    <t>MED DECIS MAKING</t>
  </si>
  <si>
    <t>0272-989X</t>
  </si>
  <si>
    <t>MED HIST</t>
  </si>
  <si>
    <t>0025-7273</t>
  </si>
  <si>
    <t>MED PALIATIVA</t>
  </si>
  <si>
    <t>1134-248X</t>
  </si>
  <si>
    <t>MILBANK Q</t>
  </si>
  <si>
    <t>0887-378X</t>
  </si>
  <si>
    <t>PALLIATIVE MED</t>
  </si>
  <si>
    <t>0269-2163</t>
  </si>
  <si>
    <t>PATIENT</t>
  </si>
  <si>
    <t>1178-1653</t>
  </si>
  <si>
    <t>PHARMACOECONOMICS</t>
  </si>
  <si>
    <t>1170-7690</t>
  </si>
  <si>
    <t>POPUL HEALTH MANAG</t>
  </si>
  <si>
    <t>1942-7891</t>
  </si>
  <si>
    <t>QUAL LIFE RES</t>
  </si>
  <si>
    <t>0962-9343</t>
  </si>
  <si>
    <t>QUAL SAF HEALTH CARE</t>
  </si>
  <si>
    <t>1475-3898</t>
  </si>
  <si>
    <t>SCAND J PRIM HEALTH</t>
  </si>
  <si>
    <t>0281-3432</t>
  </si>
  <si>
    <t>SIMUL HEALTHC</t>
  </si>
  <si>
    <t>1559-2332</t>
  </si>
  <si>
    <t>STAT METHODS MED RES</t>
  </si>
  <si>
    <t>0962-2802</t>
  </si>
  <si>
    <t>SUPPORT CARE CANCER</t>
  </si>
  <si>
    <t>0941-4355</t>
  </si>
  <si>
    <t>TELEMED E-HEALTH</t>
  </si>
  <si>
    <t>1530-5627</t>
  </si>
  <si>
    <t>VALUE HEALTH</t>
  </si>
  <si>
    <t>1098-3015</t>
  </si>
  <si>
    <t>ACTA HAEMATOL-BASEL</t>
  </si>
  <si>
    <t>0001-5792</t>
  </si>
  <si>
    <t>AM J HEMATOL</t>
  </si>
  <si>
    <t>0361-8609</t>
  </si>
  <si>
    <t>ANN HEMATOL</t>
  </si>
  <si>
    <t>0939-5555</t>
  </si>
  <si>
    <t>ARTERIOSCL THROM VAS</t>
  </si>
  <si>
    <t>1079-5642</t>
  </si>
  <si>
    <t>BEST PRACT RES CL HA</t>
  </si>
  <si>
    <t>1521-6926</t>
  </si>
  <si>
    <t>BIOL BLOOD MARROW TR</t>
  </si>
  <si>
    <t>1083-8791</t>
  </si>
  <si>
    <t>BLOOD</t>
  </si>
  <si>
    <t>0006-4971</t>
  </si>
  <si>
    <t>BLOOD CELL MOL DIS</t>
  </si>
  <si>
    <t>1079-9796</t>
  </si>
  <si>
    <t>BLOOD COAGUL FIBRIN</t>
  </si>
  <si>
    <t>0957-5235</t>
  </si>
  <si>
    <t>BLOOD PURIFICAT</t>
  </si>
  <si>
    <t>0253-5068</t>
  </si>
  <si>
    <t>BLOOD REV</t>
  </si>
  <si>
    <t>0268-960X</t>
  </si>
  <si>
    <t>BLOOD TRANSFUS-ITALY</t>
  </si>
  <si>
    <t>1723-2007</t>
  </si>
  <si>
    <t>BONE MARROW TRANSPL</t>
  </si>
  <si>
    <t>0268-3369</t>
  </si>
  <si>
    <t>BRIT J HAEMATOL</t>
  </si>
  <si>
    <t>0007-1048</t>
  </si>
  <si>
    <t>CL LYMPH MYELOM LEUK</t>
  </si>
  <si>
    <t>2152-2650</t>
  </si>
  <si>
    <t>CLIN APPL THROMB-HEM</t>
  </si>
  <si>
    <t>1076-0296</t>
  </si>
  <si>
    <t>CRIT REV ONCOL HEMAT</t>
  </si>
  <si>
    <t>1040-8428</t>
  </si>
  <si>
    <t>CURR HEMATOL MALIG R</t>
  </si>
  <si>
    <t>1558-8211</t>
  </si>
  <si>
    <t>CURR OPIN HEMATOL</t>
  </si>
  <si>
    <t>1065-6251</t>
  </si>
  <si>
    <t>EUR J HAEMATOL</t>
  </si>
  <si>
    <t>0902-4441</t>
  </si>
  <si>
    <t>EXP HEMATOL</t>
  </si>
  <si>
    <t>0301-472X</t>
  </si>
  <si>
    <t>EXPERT REV HEMATOL</t>
  </si>
  <si>
    <t>1747-4086</t>
  </si>
  <si>
    <t>GEMATOL TRANSFUZIOL</t>
  </si>
  <si>
    <t>0234-5730</t>
  </si>
  <si>
    <t>HAEMATOL-HEMATOL J</t>
  </si>
  <si>
    <t>0390-6078</t>
  </si>
  <si>
    <t>HAEMOPHILIA</t>
  </si>
  <si>
    <t>1351-8216</t>
  </si>
  <si>
    <t>HAMOSTASEOLOGIE</t>
  </si>
  <si>
    <t>0720-9355</t>
  </si>
  <si>
    <t>HEMATOL ONCOL</t>
  </si>
  <si>
    <t>0278-0232</t>
  </si>
  <si>
    <t>HEMATOL ONCOL CLIN N</t>
  </si>
  <si>
    <t>0889-8588</t>
  </si>
  <si>
    <t>HEMATOLOGY</t>
  </si>
  <si>
    <t>1024-5332</t>
  </si>
  <si>
    <t>INDIAN J HEMATOL BLO</t>
  </si>
  <si>
    <t>0971-4502</t>
  </si>
  <si>
    <t>INT J HEMATOL</t>
  </si>
  <si>
    <t>0925-5710</t>
  </si>
  <si>
    <t>INT J LAB HEMATOL</t>
  </si>
  <si>
    <t>1751-5521</t>
  </si>
  <si>
    <t>J CLIN APHERESIS</t>
  </si>
  <si>
    <t>0733-2459</t>
  </si>
  <si>
    <t>J HEMATOL ONCOL</t>
  </si>
  <si>
    <t>1756-8722</t>
  </si>
  <si>
    <t>J PEDIAT HEMATOL ONC</t>
  </si>
  <si>
    <t>1077-4114</t>
  </si>
  <si>
    <t>J THROMB HAEMOST</t>
  </si>
  <si>
    <t>1538-7933</t>
  </si>
  <si>
    <t>J THROMB THROMBOLYS</t>
  </si>
  <si>
    <t>0929-5305</t>
  </si>
  <si>
    <t>LEUKEMIA</t>
  </si>
  <si>
    <t>0887-6924</t>
  </si>
  <si>
    <t>LEUKEMIA LYMPHOMA</t>
  </si>
  <si>
    <t>1042-8194</t>
  </si>
  <si>
    <t>LEUKEMIA RES</t>
  </si>
  <si>
    <t>0145-2126</t>
  </si>
  <si>
    <t>MICROCIRCULATION</t>
  </si>
  <si>
    <t>1073-9688</t>
  </si>
  <si>
    <t>PATHOPHYSIOL HAEMO T</t>
  </si>
  <si>
    <t>1424-8832</t>
  </si>
  <si>
    <t>PEDIATR BLOOD CANCER</t>
  </si>
  <si>
    <t>1545-5009</t>
  </si>
  <si>
    <t>PEDIATR HEMAT ONCOL</t>
  </si>
  <si>
    <t>0888-0018</t>
  </si>
  <si>
    <t>SEMIN HEMATOL</t>
  </si>
  <si>
    <t>0037-1963</t>
  </si>
  <si>
    <t>SEMIN THROMB HEMOST</t>
  </si>
  <si>
    <t>0094-6176</t>
  </si>
  <si>
    <t>THER APHER DIAL</t>
  </si>
  <si>
    <t>1744-9979</t>
  </si>
  <si>
    <t>THROMB HAEMOSTASIS</t>
  </si>
  <si>
    <t>0340-6245</t>
  </si>
  <si>
    <t>THROMB RES</t>
  </si>
  <si>
    <t>0049-3848</t>
  </si>
  <si>
    <t>TRANSFUS APHER SCI</t>
  </si>
  <si>
    <t>1473-0502</t>
  </si>
  <si>
    <t>TRANSFUS CLIN BIOL</t>
  </si>
  <si>
    <t>1246-7820</t>
  </si>
  <si>
    <t>TRANSFUS MED HEMOTH</t>
  </si>
  <si>
    <t>1660-3796</t>
  </si>
  <si>
    <t>TRANSFUS MED REV</t>
  </si>
  <si>
    <t>0887-7963</t>
  </si>
  <si>
    <t>TRANSFUSION</t>
  </si>
  <si>
    <t>0041-1132</t>
  </si>
  <si>
    <t>TRANSFUSION MED</t>
  </si>
  <si>
    <t>0958-7578</t>
  </si>
  <si>
    <t>TURK J HEMATOL</t>
  </si>
  <si>
    <t>1300-7777</t>
  </si>
  <si>
    <t>VOX SANG</t>
  </si>
  <si>
    <t>0042-9007</t>
  </si>
  <si>
    <t>AM J BIOETHICS</t>
  </si>
  <si>
    <t>1526-5161</t>
  </si>
  <si>
    <t>AMBIX</t>
  </si>
  <si>
    <t>0002-6980</t>
  </si>
  <si>
    <t>ANN SCI</t>
  </si>
  <si>
    <t>0003-3790</t>
  </si>
  <si>
    <t>ARCH HIST EXACT SCI</t>
  </si>
  <si>
    <t>0003-9519</t>
  </si>
  <si>
    <t>ARCH NAT HIST</t>
  </si>
  <si>
    <t>0260-9541</t>
  </si>
  <si>
    <t>B STOR SCI MAT</t>
  </si>
  <si>
    <t>0392-4432</t>
  </si>
  <si>
    <t>BER WISSGESCH</t>
  </si>
  <si>
    <t>0170-6233</t>
  </si>
  <si>
    <t>BIOL PHILOS</t>
  </si>
  <si>
    <t>0169-3867</t>
  </si>
  <si>
    <t>BIOSEMIOTICS-NETH</t>
  </si>
  <si>
    <t>1875-1342</t>
  </si>
  <si>
    <t>BRIT J PHILOS SCI</t>
  </si>
  <si>
    <t>0007-0882</t>
  </si>
  <si>
    <t>CENTAURUS</t>
  </si>
  <si>
    <t>0008-8994</t>
  </si>
  <si>
    <t>DYNAMIS</t>
  </si>
  <si>
    <t>0211-9536</t>
  </si>
  <si>
    <t>EARLY SCI MED</t>
  </si>
  <si>
    <t>1383-7427</t>
  </si>
  <si>
    <t>ENDEAVOUR</t>
  </si>
  <si>
    <t>0160-9327</t>
  </si>
  <si>
    <t>EPISTEMOLOGIA</t>
  </si>
  <si>
    <t>0392-9760</t>
  </si>
  <si>
    <t>EUR J SCI THEOL</t>
  </si>
  <si>
    <t>1841-0464</t>
  </si>
  <si>
    <t>EUR PHYS J H</t>
  </si>
  <si>
    <t>2102-6459</t>
  </si>
  <si>
    <t>HER RUSS ACAD SCI+</t>
  </si>
  <si>
    <t>1019-3316</t>
  </si>
  <si>
    <t>HIST HUM SCI</t>
  </si>
  <si>
    <t>0952-6951</t>
  </si>
  <si>
    <t>HIST MATH</t>
  </si>
  <si>
    <t>0315-0860</t>
  </si>
  <si>
    <t>HIST PHILOS LOGIC</t>
  </si>
  <si>
    <t>0144-5340</t>
  </si>
  <si>
    <t>HIST REC AUST SCI</t>
  </si>
  <si>
    <t>0727-3061</t>
  </si>
  <si>
    <t>HIST SCI</t>
  </si>
  <si>
    <t>0073-2753</t>
  </si>
  <si>
    <t>HIST STUD NAT SCI</t>
  </si>
  <si>
    <t>1939-1811</t>
  </si>
  <si>
    <t>ISIS</t>
  </si>
  <si>
    <t>0021-1753</t>
  </si>
  <si>
    <t>J HIST ASTRON</t>
  </si>
  <si>
    <t>0021-8286</t>
  </si>
  <si>
    <t>J HIST NEUROSCI</t>
  </si>
  <si>
    <t>0964-704X</t>
  </si>
  <si>
    <t>MAR ECOL PROG SER</t>
  </si>
  <si>
    <t>0171-8630</t>
  </si>
  <si>
    <t>METHODS ECOL EVOL</t>
  </si>
  <si>
    <t>2041-210X</t>
  </si>
  <si>
    <t>MICROB ECOL</t>
  </si>
  <si>
    <t>0095-3628</t>
  </si>
  <si>
    <t>NAT AREA J</t>
  </si>
  <si>
    <t>0885-8608</t>
  </si>
  <si>
    <t>NEW ZEAL J ECOL</t>
  </si>
  <si>
    <t>0110-6465</t>
  </si>
  <si>
    <t>NORTHWEST SCI</t>
  </si>
  <si>
    <t>0029-344X</t>
  </si>
  <si>
    <t>OECOLOGIA</t>
  </si>
  <si>
    <t>0029-8549</t>
  </si>
  <si>
    <t>OIKOS</t>
  </si>
  <si>
    <t>0030-1299</t>
  </si>
  <si>
    <t>PEDOBIOLOGIA</t>
  </si>
  <si>
    <t>0031-4056</t>
  </si>
  <si>
    <t>PERSPECT PLANT ECOL</t>
  </si>
  <si>
    <t>1433-8319</t>
  </si>
  <si>
    <t>PLANT ECOL</t>
  </si>
  <si>
    <t>1385-0237</t>
  </si>
  <si>
    <t>PLANT SPEC BIOL</t>
  </si>
  <si>
    <t>0913-557X</t>
  </si>
  <si>
    <t>POL J ECOL</t>
  </si>
  <si>
    <t>1505-2249</t>
  </si>
  <si>
    <t>POL POLAR RES</t>
  </si>
  <si>
    <t>0138-0338</t>
  </si>
  <si>
    <t>POLAR REC</t>
  </si>
  <si>
    <t>0032-2474</t>
  </si>
  <si>
    <t>POLAR RES</t>
  </si>
  <si>
    <t>0800-0395</t>
  </si>
  <si>
    <t>POPUL ECOL</t>
  </si>
  <si>
    <t>1438-3896</t>
  </si>
  <si>
    <t>RANGELAND ECOL MANAG</t>
  </si>
  <si>
    <t>1550-7424</t>
  </si>
  <si>
    <t>RANGELAND J</t>
  </si>
  <si>
    <t>1036-9872</t>
  </si>
  <si>
    <t>RESTOR ECOL</t>
  </si>
  <si>
    <t>1061-2971</t>
  </si>
  <si>
    <t>REV ECOL-TERRE VIE</t>
  </si>
  <si>
    <t>0249-7395</t>
  </si>
  <si>
    <t>RUSS J ECOL+</t>
  </si>
  <si>
    <t>1067-4136</t>
  </si>
  <si>
    <t>S AFR J WILDL RES</t>
  </si>
  <si>
    <t>0379-4369</t>
  </si>
  <si>
    <t>THEOR ECOL-NETH</t>
  </si>
  <si>
    <t>1874-1738</t>
  </si>
  <si>
    <t>THEOR POPUL BIOL</t>
  </si>
  <si>
    <t>0040-5809</t>
  </si>
  <si>
    <t>TRENDS ECOL EVOL</t>
  </si>
  <si>
    <t>0169-5347</t>
  </si>
  <si>
    <t>TROP ECOL</t>
  </si>
  <si>
    <t>0564-3295</t>
  </si>
  <si>
    <t>VIE MILIEU</t>
  </si>
  <si>
    <t>0240-8759</t>
  </si>
  <si>
    <t>WETLANDS</t>
  </si>
  <si>
    <t>0277-5212</t>
  </si>
  <si>
    <t>WILDLIFE BIOL</t>
  </si>
  <si>
    <t>0909-6396</t>
  </si>
  <si>
    <t>WILDLIFE MONOGR</t>
  </si>
  <si>
    <t>0084-0173</t>
  </si>
  <si>
    <t>WILDLIFE RES</t>
  </si>
  <si>
    <t>1035-3712</t>
  </si>
  <si>
    <t>ACAD MED</t>
  </si>
  <si>
    <t>1040-2446</t>
  </si>
  <si>
    <t>ADV HEALTH SCI EDUC</t>
  </si>
  <si>
    <t>1382-4996</t>
  </si>
  <si>
    <t>ADV PHYSIOL EDUC</t>
  </si>
  <si>
    <t>1043-4046</t>
  </si>
  <si>
    <t>AM J PHYS</t>
  </si>
  <si>
    <t>0002-9505</t>
  </si>
  <si>
    <t>BMC MED EDUC</t>
  </si>
  <si>
    <t>1472-6920</t>
  </si>
  <si>
    <t>CBE-LIFE SCI EDUC</t>
  </si>
  <si>
    <t>1931-7913</t>
  </si>
  <si>
    <t>CHEM EDUC RES PRACT</t>
  </si>
  <si>
    <t>1109-4028</t>
  </si>
  <si>
    <t>EUR J PHYS</t>
  </si>
  <si>
    <t>0143-0807</t>
  </si>
  <si>
    <t>IEEE T EDUC</t>
  </si>
  <si>
    <t>0018-9359</t>
  </si>
  <si>
    <t>INDIAN J PHARM EDUC</t>
  </si>
  <si>
    <t>0019-5464</t>
  </si>
  <si>
    <t>INT J ELEC ENG EDUC</t>
  </si>
  <si>
    <t>0020-7209</t>
  </si>
  <si>
    <t>INT J ENG EDUC</t>
  </si>
  <si>
    <t>0949-149X</t>
  </si>
  <si>
    <t>INT J TECHNOL DES ED</t>
  </si>
  <si>
    <t>0957-7572</t>
  </si>
  <si>
    <t>J CANCER EDUC</t>
  </si>
  <si>
    <t>0885-8195</t>
  </si>
  <si>
    <t>J CONTIN EDUC HEALTH</t>
  </si>
  <si>
    <t>0894-1912</t>
  </si>
  <si>
    <t>J ENG EDUC</t>
  </si>
  <si>
    <t>1069-4730</t>
  </si>
  <si>
    <t>J MATER EDUC</t>
  </si>
  <si>
    <t>0738-7989</t>
  </si>
  <si>
    <t>J NUTR EDUC BEHAV</t>
  </si>
  <si>
    <t>1499-4046</t>
  </si>
  <si>
    <t>J PROF ISS ENG ED PR</t>
  </si>
  <si>
    <t>1052-3928</t>
  </si>
  <si>
    <t>J SCHOOL HEALTH</t>
  </si>
  <si>
    <t>0022-4391</t>
  </si>
  <si>
    <t>J SCI EDUC TECHNOL</t>
  </si>
  <si>
    <t>1059-0145</t>
  </si>
  <si>
    <t>J SURG EDUC</t>
  </si>
  <si>
    <t>1931-7204</t>
  </si>
  <si>
    <t>MED EDUC</t>
  </si>
  <si>
    <t>0308-0110</t>
  </si>
  <si>
    <t>MED TEACH</t>
  </si>
  <si>
    <t>0142-159X</t>
  </si>
  <si>
    <t>PHYS REV SPEC TOP-PH</t>
  </si>
  <si>
    <t>1554-9178</t>
  </si>
  <si>
    <t>REV BRAS ENSINO FIS</t>
  </si>
  <si>
    <t>1806-1117</t>
  </si>
  <si>
    <t>STUD SCI EDUC</t>
  </si>
  <si>
    <t>0305-7267</t>
  </si>
  <si>
    <t>TEACH LEARN MED</t>
  </si>
  <si>
    <t>1040-1334</t>
  </si>
  <si>
    <t>CHEM VAPOR DEPOS</t>
  </si>
  <si>
    <t>0948-1907</t>
  </si>
  <si>
    <t>CORROS REV</t>
  </si>
  <si>
    <t>0334-6005</t>
  </si>
  <si>
    <t>ELECTROCHEM COMMUN</t>
  </si>
  <si>
    <t>1388-2481</t>
  </si>
  <si>
    <t>ELECTROCHEM SOLID ST</t>
  </si>
  <si>
    <t>1099-0062</t>
  </si>
  <si>
    <t>ELECTROCHEMISTRY</t>
  </si>
  <si>
    <t>1344-3542</t>
  </si>
  <si>
    <t>ELECTROCHIM ACTA</t>
  </si>
  <si>
    <t>0013-4686</t>
  </si>
  <si>
    <t>FUEL CELLS</t>
  </si>
  <si>
    <t>1615-6846</t>
  </si>
  <si>
    <t>J APPL ELECTROCHEM</t>
  </si>
  <si>
    <t>0021-891X</t>
  </si>
  <si>
    <t>J ELECTROCHEM SOC</t>
  </si>
  <si>
    <t>0013-4651</t>
  </si>
  <si>
    <t>J FUEL CELL SCI TECH</t>
  </si>
  <si>
    <t>1550-624X</t>
  </si>
  <si>
    <t>J NEW MAT ELECTR SYS</t>
  </si>
  <si>
    <t>1480-2422</t>
  </si>
  <si>
    <t>J POWER SOURCES</t>
  </si>
  <si>
    <t>0378-7753</t>
  </si>
  <si>
    <t>J SOLID STATE ELECTR</t>
  </si>
  <si>
    <t>1432-8488</t>
  </si>
  <si>
    <t>RUSS J ELECTROCHEM+</t>
  </si>
  <si>
    <t>1023-1935</t>
  </si>
  <si>
    <t>SURF ENG APPL ELECT+</t>
  </si>
  <si>
    <t>1068-3755</t>
  </si>
  <si>
    <t>ACAD EMERG MED</t>
  </si>
  <si>
    <t>1069-6563</t>
  </si>
  <si>
    <t>AM J EMERG MED</t>
  </si>
  <si>
    <t>0735-6757</t>
  </si>
  <si>
    <t>ANN EMERG MED</t>
  </si>
  <si>
    <t>0196-0644</t>
  </si>
  <si>
    <t>CAN J EMERG MED</t>
  </si>
  <si>
    <t>1481-8035</t>
  </si>
  <si>
    <t>EMERG MED AUSTRALAS</t>
  </si>
  <si>
    <t>1742-6731</t>
  </si>
  <si>
    <t>EMERG MED CLIN N AM</t>
  </si>
  <si>
    <t>0733-8627</t>
  </si>
  <si>
    <t>EMERG MED J</t>
  </si>
  <si>
    <t>1472-0205</t>
  </si>
  <si>
    <t>EMERGENCIAS</t>
  </si>
  <si>
    <t>1137-6821</t>
  </si>
  <si>
    <t>EUR J EMERG MED</t>
  </si>
  <si>
    <t>0969-9546</t>
  </si>
  <si>
    <t>EUR J TRAUMA EMERG S</t>
  </si>
  <si>
    <t>1863-9933</t>
  </si>
  <si>
    <t>HONG KONG J EMERG ME</t>
  </si>
  <si>
    <t>1024-9079</t>
  </si>
  <si>
    <t>J EMERG MED</t>
  </si>
  <si>
    <t>0736-4679</t>
  </si>
  <si>
    <t>J EMERG NURS</t>
  </si>
  <si>
    <t>0099-1767</t>
  </si>
  <si>
    <t>NOTARZT</t>
  </si>
  <si>
    <t>0177-2309</t>
  </si>
  <si>
    <t>NOTFALL RETTUNGSMED</t>
  </si>
  <si>
    <t>1434-6222</t>
  </si>
  <si>
    <t>PEDIATR EMERG CARE</t>
  </si>
  <si>
    <t>0749-5161</t>
  </si>
  <si>
    <t>PREHOSP EMERG CARE</t>
  </si>
  <si>
    <t>1090-3127</t>
  </si>
  <si>
    <t>SCAND J TRAUMA RESUS</t>
  </si>
  <si>
    <t>1757-7241</t>
  </si>
  <si>
    <t>SIGNA VITAE</t>
  </si>
  <si>
    <t>1334-5605</t>
  </si>
  <si>
    <t>ULUS TRAVMA ACIL CER</t>
  </si>
  <si>
    <t>1306-696X</t>
  </si>
  <si>
    <t>UNFALLCHIRURG</t>
  </si>
  <si>
    <t>0177-5537</t>
  </si>
  <si>
    <t>ACTA DIABETOL</t>
  </si>
  <si>
    <t>0940-5429</t>
  </si>
  <si>
    <t>ACTA ENDOCRINOL-BUCH</t>
  </si>
  <si>
    <t>1841-0987</t>
  </si>
  <si>
    <t>AGING MALE</t>
  </si>
  <si>
    <t>1368-5538</t>
  </si>
  <si>
    <t>AM J PHYSIOL-ENDOC M</t>
  </si>
  <si>
    <t>0193-1849</t>
  </si>
  <si>
    <t>ANN ENDOCRINOL-PARIS</t>
  </si>
  <si>
    <t>0003-4266</t>
  </si>
  <si>
    <t>0044-4596</t>
  </si>
  <si>
    <t>THEOR BIOL FORUM</t>
  </si>
  <si>
    <t>J BIOL EDUC</t>
  </si>
  <si>
    <t>0021-9266</t>
  </si>
  <si>
    <t>BIOL BULL+</t>
  </si>
  <si>
    <t>1062-3590</t>
  </si>
  <si>
    <t>PERIOD BIOL</t>
  </si>
  <si>
    <t>0031-5362</t>
  </si>
  <si>
    <t>ASIA LIFE SCI</t>
  </si>
  <si>
    <t>0117-3375</t>
  </si>
  <si>
    <t>LIFE SCI J</t>
  </si>
  <si>
    <t>1097-8135</t>
  </si>
  <si>
    <t>P NATL A SCI INDIA B</t>
  </si>
  <si>
    <t>0369-8211</t>
  </si>
  <si>
    <t>ACTA BIOENG BIOMECH</t>
  </si>
  <si>
    <t>1509-409X</t>
  </si>
  <si>
    <t>ANNU REV BIOPHYS</t>
  </si>
  <si>
    <t>1936-122X</t>
  </si>
  <si>
    <t>BIOINTERPHASES</t>
  </si>
  <si>
    <t>1934-8630</t>
  </si>
  <si>
    <t>BIOMECH MODEL MECHAN</t>
  </si>
  <si>
    <t>1617-7959</t>
  </si>
  <si>
    <t>BIOMICROFLUIDICS</t>
  </si>
  <si>
    <t>1932-1058</t>
  </si>
  <si>
    <t>BIOMOL NMR ASSIGN</t>
  </si>
  <si>
    <t>1874-2718</t>
  </si>
  <si>
    <t>BIOPHYS J</t>
  </si>
  <si>
    <t>0006-3495</t>
  </si>
  <si>
    <t>BIORHEOLOGY</t>
  </si>
  <si>
    <t>0006-355X</t>
  </si>
  <si>
    <t>BIOSENS BIOELECTRON</t>
  </si>
  <si>
    <t>0956-5663</t>
  </si>
  <si>
    <t>BMC BIOPHYS</t>
  </si>
  <si>
    <t>2046-1682</t>
  </si>
  <si>
    <t>BMC STRUCT BIOL</t>
  </si>
  <si>
    <t>1472-6807</t>
  </si>
  <si>
    <t>CELL MOL BIOENG</t>
  </si>
  <si>
    <t>1865-5025</t>
  </si>
  <si>
    <t>COLLOID SURFACE B</t>
  </si>
  <si>
    <t>0927-7765</t>
  </si>
  <si>
    <t>EUR BIOPHYS J BIOPHY</t>
  </si>
  <si>
    <t>0175-7571</t>
  </si>
  <si>
    <t>HIGH ALT MED BIOL</t>
  </si>
  <si>
    <t>1527-0297</t>
  </si>
  <si>
    <t>INT J BIOMETEOROL</t>
  </si>
  <si>
    <t>0020-7128</t>
  </si>
  <si>
    <t>INTERFACE FOCUS</t>
  </si>
  <si>
    <t>2042-8898</t>
  </si>
  <si>
    <t>J APPL BIOMATER BIOM</t>
  </si>
  <si>
    <t>1722-6899</t>
  </si>
  <si>
    <t>J APPL BIOMATER FUNC</t>
  </si>
  <si>
    <t>2280-8000</t>
  </si>
  <si>
    <t>J BIOENERG BIOMEMBR</t>
  </si>
  <si>
    <t>0145-479X</t>
  </si>
  <si>
    <t>J BIOL PHYS</t>
  </si>
  <si>
    <t>0092-0606</t>
  </si>
  <si>
    <t>J BIOMECH</t>
  </si>
  <si>
    <t>0021-9290</t>
  </si>
  <si>
    <t>J BIOMECH ENG-T ASME</t>
  </si>
  <si>
    <t>0148-0731</t>
  </si>
  <si>
    <t>J MECH MED BIOL</t>
  </si>
  <si>
    <t>0219-5194</t>
  </si>
  <si>
    <t>NMR BIOMED</t>
  </si>
  <si>
    <t>0952-3480</t>
  </si>
  <si>
    <t>PHYS BIOL</t>
  </si>
  <si>
    <t>1478-3967</t>
  </si>
  <si>
    <t>PHYSIOL MEAS</t>
  </si>
  <si>
    <t>0967-3334</t>
  </si>
  <si>
    <t>Q REV BIOPHYS</t>
  </si>
  <si>
    <t>0033-5835</t>
  </si>
  <si>
    <t>SEEING PERCEIVING</t>
  </si>
  <si>
    <t>1878-4755</t>
  </si>
  <si>
    <t>ADV APPL MICROBIOL</t>
  </si>
  <si>
    <t>0065-2164</t>
  </si>
  <si>
    <t>AGRO FOOD IND HI TEC</t>
  </si>
  <si>
    <t>1722-6996</t>
  </si>
  <si>
    <t>AM J ENOL VITICULT</t>
  </si>
  <si>
    <t>0002-9254</t>
  </si>
  <si>
    <t>ANN MICROBIOL</t>
  </si>
  <si>
    <t>1590-4261</t>
  </si>
  <si>
    <t>APPL BIOCHEM MICRO+</t>
  </si>
  <si>
    <t>0003-6838</t>
  </si>
  <si>
    <t>APPL ENVIRON MICROB</t>
  </si>
  <si>
    <t>0099-2240</t>
  </si>
  <si>
    <t>APPL MICROBIOL BIOT</t>
  </si>
  <si>
    <t>0175-7598</t>
  </si>
  <si>
    <t>ARTIF CELL BLOOD SUB</t>
  </si>
  <si>
    <t>1073-1199</t>
  </si>
  <si>
    <t>BIOCHEM ENG J</t>
  </si>
  <si>
    <t>1369-703X</t>
  </si>
  <si>
    <t>BIOCONTROL SCI</t>
  </si>
  <si>
    <t>1342-4815</t>
  </si>
  <si>
    <t>BIOCONTROL SCI TECHN</t>
  </si>
  <si>
    <t>0958-3157</t>
  </si>
  <si>
    <t>BIODEGRADATION</t>
  </si>
  <si>
    <t>0923-9820</t>
  </si>
  <si>
    <t>BIOFOULING</t>
  </si>
  <si>
    <t>0892-7014</t>
  </si>
  <si>
    <t>BIOFUEL BIOPROD BIOR</t>
  </si>
  <si>
    <t>1932-104X</t>
  </si>
  <si>
    <t>BIOFUTUR</t>
  </si>
  <si>
    <t>0294-3506</t>
  </si>
  <si>
    <t>BIOL CONTROL</t>
  </si>
  <si>
    <t>1049-9644</t>
  </si>
  <si>
    <t>BIOMARKERS</t>
  </si>
  <si>
    <t>1354-750X</t>
  </si>
  <si>
    <t>BIOPHARM INT</t>
  </si>
  <si>
    <t>1542-166X</t>
  </si>
  <si>
    <t>BIOPROC BIOSYST ENG</t>
  </si>
  <si>
    <t>1615-7591</t>
  </si>
  <si>
    <t>BIOTECH HISTOCHEM</t>
  </si>
  <si>
    <t>1052-0295</t>
  </si>
  <si>
    <t>BIOTECHNOL ADV</t>
  </si>
  <si>
    <t>0734-9750</t>
  </si>
  <si>
    <t>BIOTECHNOL BIOENG</t>
  </si>
  <si>
    <t>0006-3592</t>
  </si>
  <si>
    <t>BIOTECHNOL BIOFUELS</t>
  </si>
  <si>
    <t>1754-6834</t>
  </si>
  <si>
    <t>BIOTECHNOL BIOPROC E</t>
  </si>
  <si>
    <t>1226-8372</t>
  </si>
  <si>
    <t>BIOTECHNOL BIOTEC EQ</t>
  </si>
  <si>
    <t>1310-2818</t>
  </si>
  <si>
    <t>BIOTECHNOL GENET ENG</t>
  </si>
  <si>
    <t>0264-8725</t>
  </si>
  <si>
    <t>BIOTECHNOL LAW REP</t>
  </si>
  <si>
    <t>0730-031X</t>
  </si>
  <si>
    <t>BIOTECHNOL LETT</t>
  </si>
  <si>
    <t>0141-5492</t>
  </si>
  <si>
    <t>BIOTECHNOL PROGR</t>
  </si>
  <si>
    <t>8756-7938</t>
  </si>
  <si>
    <t>BMC BIOTECHNOL</t>
  </si>
  <si>
    <t>1472-6750</t>
  </si>
  <si>
    <t>BMC GENOMICS</t>
  </si>
  <si>
    <t>1471-2164</t>
  </si>
  <si>
    <t>BRIEF FUNCT GENOMICS</t>
  </si>
  <si>
    <t>2041-2649</t>
  </si>
  <si>
    <t>CAN J MICROBIOL</t>
  </si>
  <si>
    <t>0008-4166</t>
  </si>
  <si>
    <t>CANCER GENE THER</t>
  </si>
  <si>
    <t>0929-1903</t>
  </si>
  <si>
    <t>CELL REPROGRAM</t>
  </si>
  <si>
    <t>2152-4971</t>
  </si>
  <si>
    <t>CHEM BIOCHEM ENG Q</t>
  </si>
  <si>
    <t>0352-9568</t>
  </si>
  <si>
    <t>CHIM OGGI</t>
  </si>
  <si>
    <t>0392-839X</t>
  </si>
  <si>
    <t>CRIT REV BIOTECHNOL</t>
  </si>
  <si>
    <t>0738-8551</t>
  </si>
  <si>
    <t>CRIT REV EUKAR GENE</t>
  </si>
  <si>
    <t>1045-4403</t>
  </si>
  <si>
    <t>CURR NANOSCI</t>
  </si>
  <si>
    <t>1573-4137</t>
  </si>
  <si>
    <t>CURR OPIN MOL THER</t>
  </si>
  <si>
    <t>1464-8431</t>
  </si>
  <si>
    <t>CYTOTECHNOLOGY</t>
  </si>
  <si>
    <t>0920-9069</t>
  </si>
  <si>
    <t>CYTOTHERAPY</t>
  </si>
  <si>
    <t>1465-3249</t>
  </si>
  <si>
    <t>DIS MARKERS</t>
  </si>
  <si>
    <t>0278-0240</t>
  </si>
  <si>
    <t>ELECTRON J BIOTECHN</t>
  </si>
  <si>
    <t>0717-3458</t>
  </si>
  <si>
    <t>ENG LIFE SCI</t>
  </si>
  <si>
    <t>1618-0240</t>
  </si>
  <si>
    <t>ENZYME MICROB TECH</t>
  </si>
  <si>
    <t>0141-0229</t>
  </si>
  <si>
    <t>EXPERT OPIN BIOL TH</t>
  </si>
  <si>
    <t>1471-2598</t>
  </si>
  <si>
    <t>FEMS YEAST RES</t>
  </si>
  <si>
    <t>1567-1356</t>
  </si>
  <si>
    <t>FOLIA MICROBIOL</t>
  </si>
  <si>
    <t>0015-5632</t>
  </si>
  <si>
    <t>FOOD BIOPROD PROCESS</t>
  </si>
  <si>
    <t>0960-3085</t>
  </si>
  <si>
    <t>FOOD BIOTECHNOL</t>
  </si>
  <si>
    <t>0890-5436</t>
  </si>
  <si>
    <t>FOOD MICROBIOL</t>
  </si>
  <si>
    <t>0740-0020</t>
  </si>
  <si>
    <t>FOOD TECHNOL BIOTECH</t>
  </si>
  <si>
    <t>1330-9862</t>
  </si>
  <si>
    <t>GENE EXPRESSION</t>
  </si>
  <si>
    <t>1052-2166</t>
  </si>
  <si>
    <t>GENET COUNSEL</t>
  </si>
  <si>
    <t>1015-8146</t>
  </si>
  <si>
    <t>GENET ENG BIOTECHN N</t>
  </si>
  <si>
    <t>1935-472X</t>
  </si>
  <si>
    <t>GENOME</t>
  </si>
  <si>
    <t>0831-2796</t>
  </si>
  <si>
    <t>GENOME BIOL</t>
  </si>
  <si>
    <t>1474-7596</t>
  </si>
  <si>
    <t>GENOMICS</t>
  </si>
  <si>
    <t>0888-7543</t>
  </si>
  <si>
    <t>HUM GENE THER</t>
  </si>
  <si>
    <t>1043-0342</t>
  </si>
  <si>
    <t>HUM GENE THER METHOD</t>
  </si>
  <si>
    <t>1946-6536</t>
  </si>
  <si>
    <t>HUM VACC IMMUNOTHER</t>
  </si>
  <si>
    <t>2164-5515</t>
  </si>
  <si>
    <t>HUM VACCINES</t>
  </si>
  <si>
    <t>1554-8600</t>
  </si>
  <si>
    <t>INDIAN J BIOTECHNOL</t>
  </si>
  <si>
    <t>0972-5849</t>
  </si>
  <si>
    <t>INDIAN J MICROBIOL</t>
  </si>
  <si>
    <t>0046-8991</t>
  </si>
  <si>
    <t>INT BIODETER BIODEGR</t>
  </si>
  <si>
    <t>0964-8305</t>
  </si>
  <si>
    <t>INT J BIOL MARKER</t>
  </si>
  <si>
    <t>0393-6155</t>
  </si>
  <si>
    <t>INT MICROBIOL</t>
  </si>
  <si>
    <t>1139-6709</t>
  </si>
  <si>
    <t>J AM SOC BREW CHEM</t>
  </si>
  <si>
    <t>0361-0470</t>
  </si>
  <si>
    <t>J ANTIBIOT</t>
  </si>
  <si>
    <t>0021-8820</t>
  </si>
  <si>
    <t>J APPL GENET</t>
  </si>
  <si>
    <t>1234-1983</t>
  </si>
  <si>
    <t>J APPL MICROBIOL</t>
  </si>
  <si>
    <t>1364-5072</t>
  </si>
  <si>
    <t>J APPL PHYCOL</t>
  </si>
  <si>
    <t>0921-8971</t>
  </si>
  <si>
    <t>J BIOACT COMPAT POL</t>
  </si>
  <si>
    <t>0883-9115</t>
  </si>
  <si>
    <t>J BIOMED BIOTECHNOL</t>
  </si>
  <si>
    <t>1110-7243</t>
  </si>
  <si>
    <t>J BIOSCI BIOENG</t>
  </si>
  <si>
    <t>1389-1723</t>
  </si>
  <si>
    <t>J BIOTECHNOL</t>
  </si>
  <si>
    <t>0168-1656</t>
  </si>
  <si>
    <t>J CHEM TECHNOL BIOT</t>
  </si>
  <si>
    <t>0268-2575</t>
  </si>
  <si>
    <t>J FOOD PROTECT</t>
  </si>
  <si>
    <t>0362-028X</t>
  </si>
  <si>
    <t>J FOOD SAFETY</t>
  </si>
  <si>
    <t>0149-6085</t>
  </si>
  <si>
    <t>J GEN APPL MICROBIOL</t>
  </si>
  <si>
    <t>0022-1260</t>
  </si>
  <si>
    <t>J GEN VIROL</t>
  </si>
  <si>
    <t>0022-1317</t>
  </si>
  <si>
    <t>J GENE MED</t>
  </si>
  <si>
    <t>1099-498X</t>
  </si>
  <si>
    <t>J IND MICROBIOL BIOT</t>
  </si>
  <si>
    <t>1367-5435</t>
  </si>
  <si>
    <t>J MICROBIOL BIOTECHN</t>
  </si>
  <si>
    <t>1017-7825</t>
  </si>
  <si>
    <t>J MOL MICROB BIOTECH</t>
  </si>
  <si>
    <t>1464-1801</t>
  </si>
  <si>
    <t>J PURE APPL MICROBIO</t>
  </si>
  <si>
    <t>0973-7510</t>
  </si>
  <si>
    <t>J TISSUE ENG REGEN M</t>
  </si>
  <si>
    <t>1932-6254</t>
  </si>
  <si>
    <t>LETT APPL MICROBIOL</t>
  </si>
  <si>
    <t>0266-8254</t>
  </si>
  <si>
    <t>MAR BIOTECHNOL</t>
  </si>
  <si>
    <t>1436-2228</t>
  </si>
  <si>
    <t>METAB ENG</t>
  </si>
  <si>
    <t>1096-7176</t>
  </si>
  <si>
    <t>MICROB BIOTECHNOL</t>
  </si>
  <si>
    <t>1751-7907</t>
  </si>
  <si>
    <t>MICROB CELL FACT</t>
  </si>
  <si>
    <t>1475-2859</t>
  </si>
  <si>
    <t>MICROBES ENVIRON</t>
  </si>
  <si>
    <t>1342-6311</t>
  </si>
  <si>
    <t>MINERVA BIOTECNOL</t>
  </si>
  <si>
    <t>1120-4826</t>
  </si>
  <si>
    <t>MOL THER</t>
  </si>
  <si>
    <t>1525-0016</t>
  </si>
  <si>
    <t>MUTAT RES-FUND MOL M</t>
  </si>
  <si>
    <t>0027-5107</t>
  </si>
  <si>
    <t>MUTAT RES-GEN TOX EN</t>
  </si>
  <si>
    <t>1383-5718</t>
  </si>
  <si>
    <t>MUTAT RES-REV MUTAT</t>
  </si>
  <si>
    <t>1383-5742</t>
  </si>
  <si>
    <t>NANOMEDICINE-UK</t>
  </si>
  <si>
    <t>1743-5889</t>
  </si>
  <si>
    <t>NAT BIOTECHNOL</t>
  </si>
  <si>
    <t>1087-0156</t>
  </si>
  <si>
    <t>NAT REV DRUG DISCOV</t>
  </si>
  <si>
    <t>1474-1776</t>
  </si>
  <si>
    <t>NEW GENET SOC</t>
  </si>
  <si>
    <t>1463-6778</t>
  </si>
  <si>
    <t>OMICS</t>
  </si>
  <si>
    <t>1536-2310</t>
  </si>
  <si>
    <t>ONCOTARGETS THER</t>
  </si>
  <si>
    <t>1178-6930</t>
  </si>
  <si>
    <t>PHARMACOGENET GENOM</t>
  </si>
  <si>
    <t>1744-6872</t>
  </si>
  <si>
    <t>PLANT BIOTECHNOL J</t>
  </si>
  <si>
    <t>1467-7644</t>
  </si>
  <si>
    <t>PLANT BIOTECHNOL REP</t>
  </si>
  <si>
    <t>1863-5466</t>
  </si>
  <si>
    <t>PLANT BIOTECHNOL-NAR</t>
  </si>
  <si>
    <t>1342-4580</t>
  </si>
  <si>
    <t>PLANT CELL TISS ORG</t>
  </si>
  <si>
    <t>0167-6857</t>
  </si>
  <si>
    <t>RES J BIOTECHNOL</t>
  </si>
  <si>
    <t>0973-6263</t>
  </si>
  <si>
    <t>REV ENVIRON SCI BIO</t>
  </si>
  <si>
    <t>1569-1705</t>
  </si>
  <si>
    <t>ROM BIOTECH LETT</t>
  </si>
  <si>
    <t>1224-5984</t>
  </si>
  <si>
    <t>STEM CELL RES</t>
  </si>
  <si>
    <t>1873-5061</t>
  </si>
  <si>
    <t>STEM CELLS</t>
  </si>
  <si>
    <t>1066-5099</t>
  </si>
  <si>
    <t>SYST APPL MICROBIOL</t>
  </si>
  <si>
    <t>0723-2020</t>
  </si>
  <si>
    <t>TISSUE ENG</t>
  </si>
  <si>
    <t>1076-3279</t>
  </si>
  <si>
    <t>TRENDS BIOTECHNOL</t>
  </si>
  <si>
    <t>0167-7799</t>
  </si>
  <si>
    <t>WORLD J MICROB BIOT</t>
  </si>
  <si>
    <t>0959-3993</t>
  </si>
  <si>
    <t>ACTA CARDIOL</t>
  </si>
  <si>
    <t>0001-5385</t>
  </si>
  <si>
    <t>ACTA CARDIOL SIN</t>
  </si>
  <si>
    <t>1011-6842</t>
  </si>
  <si>
    <t>AM HEART J</t>
  </si>
  <si>
    <t>0002-8703</t>
  </si>
  <si>
    <t>AM J CARDIOL</t>
  </si>
  <si>
    <t>0002-9149</t>
  </si>
  <si>
    <t>AM J CARDIOVASC DRUG</t>
  </si>
  <si>
    <t>1175-3277</t>
  </si>
  <si>
    <t>AM J PHYSIOL-HEART C</t>
  </si>
  <si>
    <t>0363-6135</t>
  </si>
  <si>
    <t>ANADOLU KARDIYOL DER</t>
  </si>
  <si>
    <t>1302-8723</t>
  </si>
  <si>
    <t>ANN CARDIOL ANGEIOL</t>
  </si>
  <si>
    <t>0003-3928</t>
  </si>
  <si>
    <t>ANN NONINVAS ELECTRO</t>
  </si>
  <si>
    <t>1082-720X</t>
  </si>
  <si>
    <t>ANN THORAC CARDIOVAS</t>
  </si>
  <si>
    <t>1341-1098</t>
  </si>
  <si>
    <t>ANN THORAC MED</t>
  </si>
  <si>
    <t>1817-1737</t>
  </si>
  <si>
    <t>ANN THORAC SURG</t>
  </si>
  <si>
    <t>0003-4975</t>
  </si>
  <si>
    <t>ARCH CARDIOVASC DIS</t>
  </si>
  <si>
    <t>1875-2136</t>
  </si>
  <si>
    <t>ARQ BRAS CARDIOL</t>
  </si>
  <si>
    <t>0066-782X</t>
  </si>
  <si>
    <t>BASIC RES CARDIOL</t>
  </si>
  <si>
    <t>0300-8428</t>
  </si>
  <si>
    <t>BMC CARDIOVASC DISOR</t>
  </si>
  <si>
    <t>1471-2261</t>
  </si>
  <si>
    <t>CAN J CARDIOL</t>
  </si>
  <si>
    <t>0828-282X</t>
  </si>
  <si>
    <t>CARDIOL CLIN</t>
  </si>
  <si>
    <t>0733-8651</t>
  </si>
  <si>
    <t>CARDIOL J</t>
  </si>
  <si>
    <t>1897-5593</t>
  </si>
  <si>
    <t>CARDIOL REV</t>
  </si>
  <si>
    <t>1061-5377</t>
  </si>
  <si>
    <t>CARDIOL YOUNG</t>
  </si>
  <si>
    <t>1047-9511</t>
  </si>
  <si>
    <t>CARDIOLOGY</t>
  </si>
  <si>
    <t>0008-6312</t>
  </si>
  <si>
    <t>CARDIORENAL MED</t>
  </si>
  <si>
    <t>1664-3828</t>
  </si>
  <si>
    <t>CARDIOVASC DIABETOL</t>
  </si>
  <si>
    <t>1475-2840</t>
  </si>
  <si>
    <t>CARDIOVASC DRUG THER</t>
  </si>
  <si>
    <t>0920-3206</t>
  </si>
  <si>
    <t>CARDIOVASC ENG</t>
  </si>
  <si>
    <t>1567-8822</t>
  </si>
  <si>
    <t>CARDIOVASC INTER RAD</t>
  </si>
  <si>
    <t>0174-1551</t>
  </si>
  <si>
    <t>CARDIOVASC J AFR</t>
  </si>
  <si>
    <t>1995-1892</t>
  </si>
  <si>
    <t>CARDIOVASC PATHOL</t>
  </si>
  <si>
    <t>1054-8807</t>
  </si>
  <si>
    <t>CARDIOVASC RES</t>
  </si>
  <si>
    <t>0008-6363</t>
  </si>
  <si>
    <t>CARDIOVASC THER</t>
  </si>
  <si>
    <t>1755-5914</t>
  </si>
  <si>
    <t>CARDIOVASC THER PREV</t>
  </si>
  <si>
    <t>1728-8800</t>
  </si>
  <si>
    <t>CARDIOVASC TOXICOL</t>
  </si>
  <si>
    <t>1530-7905</t>
  </si>
  <si>
    <t>CARDIOVASC ULTRASOUN</t>
  </si>
  <si>
    <t>1476-7120</t>
  </si>
  <si>
    <t>CATHETER CARDIO INTE</t>
  </si>
  <si>
    <t>1522-1946</t>
  </si>
  <si>
    <t>CIRC J</t>
  </si>
  <si>
    <t>1346-9843</t>
  </si>
  <si>
    <t>CIRC RES</t>
  </si>
  <si>
    <t>0009-7330</t>
  </si>
  <si>
    <t>CIRC-ARRHYTHMIA ELEC</t>
  </si>
  <si>
    <t>1941-3149</t>
  </si>
  <si>
    <t>CIRC-CARDIOVASC GENE</t>
  </si>
  <si>
    <t>1942-325X</t>
  </si>
  <si>
    <t>CIRC-CARDIOVASC IMAG</t>
  </si>
  <si>
    <t>1941-9651</t>
  </si>
  <si>
    <t>CIRC-CARDIOVASC INTE</t>
  </si>
  <si>
    <t>1941-7640</t>
  </si>
  <si>
    <t>CIRC-CARDIOVASC QUAL</t>
  </si>
  <si>
    <t>1941-7705</t>
  </si>
  <si>
    <t>CIRC-HEART FAIL</t>
  </si>
  <si>
    <t>1941-3289</t>
  </si>
  <si>
    <t>CIRCULATION</t>
  </si>
  <si>
    <t>0009-7322</t>
  </si>
  <si>
    <t>CLIN CARDIOL</t>
  </si>
  <si>
    <t>0160-9289</t>
  </si>
  <si>
    <t>CLIN RES CARDIOL</t>
  </si>
  <si>
    <t>1861-0684</t>
  </si>
  <si>
    <t>CONGENIT HEART DIS</t>
  </si>
  <si>
    <t>1747-079X</t>
  </si>
  <si>
    <t>CURR OPIN CARDIOL</t>
  </si>
  <si>
    <t>0268-4705</t>
  </si>
  <si>
    <t>CURR PROB CARDIOLOGY</t>
  </si>
  <si>
    <t>0146-2806</t>
  </si>
  <si>
    <t>ECHOCARDIOGR-J CARD</t>
  </si>
  <si>
    <t>0742-2822</t>
  </si>
  <si>
    <t>EUR HEART J</t>
  </si>
  <si>
    <t>0195-668X</t>
  </si>
  <si>
    <t>EUR HEART J SUPPL</t>
  </si>
  <si>
    <t>1520-765X</t>
  </si>
  <si>
    <t>EUR HEART J-CARD IMG</t>
  </si>
  <si>
    <t>2047-2404</t>
  </si>
  <si>
    <t>EUR J CARDIO-THORAC</t>
  </si>
  <si>
    <t>1010-7940</t>
  </si>
  <si>
    <t>EUR J ECHOCARDIOGR</t>
  </si>
  <si>
    <t>1525-2167</t>
  </si>
  <si>
    <t>EUR J HEART FAIL</t>
  </si>
  <si>
    <t>1388-9842</t>
  </si>
  <si>
    <t>EUR J PREV CARDIOL</t>
  </si>
  <si>
    <t>2047-4873</t>
  </si>
  <si>
    <t>EUROINTERVENTION</t>
  </si>
  <si>
    <t>1774-024X</t>
  </si>
  <si>
    <t>EUROPACE</t>
  </si>
  <si>
    <t>1099-5129</t>
  </si>
  <si>
    <t>EXP CLIN CARDIOL</t>
  </si>
  <si>
    <t>1205-6626</t>
  </si>
  <si>
    <t>HEART</t>
  </si>
  <si>
    <t>1355-6037</t>
  </si>
  <si>
    <t>HEART FAIL REV</t>
  </si>
  <si>
    <t>1382-4147</t>
  </si>
  <si>
    <t>HEART LUNG</t>
  </si>
  <si>
    <t>0147-9563</t>
  </si>
  <si>
    <t>HEART LUNG CIRC</t>
  </si>
  <si>
    <t>1443-9506</t>
  </si>
  <si>
    <t>HEART RHYTHM</t>
  </si>
  <si>
    <t>1547-5271</t>
  </si>
  <si>
    <t>HEART SURG FORUM</t>
  </si>
  <si>
    <t>1098-3511</t>
  </si>
  <si>
    <t>HEART VESSELS</t>
  </si>
  <si>
    <t>0910-8327</t>
  </si>
  <si>
    <t>HELL J CARDIOL</t>
  </si>
  <si>
    <t>1109-9666</t>
  </si>
  <si>
    <t>HERZ</t>
  </si>
  <si>
    <t>0340-9937</t>
  </si>
  <si>
    <t>INT HEART J</t>
  </si>
  <si>
    <t>1349-2365</t>
  </si>
  <si>
    <t>INT J CARDIOL</t>
  </si>
  <si>
    <t>0167-5273</t>
  </si>
  <si>
    <t>INT J CARDIOVAS IMAG</t>
  </si>
  <si>
    <t>1569-5794</t>
  </si>
  <si>
    <t>INTERACT CARDIOV TH</t>
  </si>
  <si>
    <t>1569-9293</t>
  </si>
  <si>
    <t>J AM COLL CARDIOL</t>
  </si>
  <si>
    <t>0735-1097</t>
  </si>
  <si>
    <t>J AM SOC ECHOCARDIOG</t>
  </si>
  <si>
    <t>0894-7317</t>
  </si>
  <si>
    <t>J CARD FAIL</t>
  </si>
  <si>
    <t>1071-9164</t>
  </si>
  <si>
    <t>J CARDIAC SURG</t>
  </si>
  <si>
    <t>0886-0440</t>
  </si>
  <si>
    <t>J CARDIOL</t>
  </si>
  <si>
    <t>0914-5087</t>
  </si>
  <si>
    <t>J CARDIOPULM REHABIL</t>
  </si>
  <si>
    <t>1932-7501</t>
  </si>
  <si>
    <t>J CARDIOTHORAC SURG</t>
  </si>
  <si>
    <t>1749-8090</t>
  </si>
  <si>
    <t>J CARDIOVASC COMPUT</t>
  </si>
  <si>
    <t>1934-5925</t>
  </si>
  <si>
    <t>J CARDIOVASC ELECTR</t>
  </si>
  <si>
    <t>1045-3873</t>
  </si>
  <si>
    <t>J CARDIOVASC MAGN R</t>
  </si>
  <si>
    <t>1097-6647</t>
  </si>
  <si>
    <t>J CARDIOVASC MED</t>
  </si>
  <si>
    <t>1558-2027</t>
  </si>
  <si>
    <t>J CARDIOVASC NURS</t>
  </si>
  <si>
    <t>0889-4655</t>
  </si>
  <si>
    <t>J CARDIOVASC PHARM</t>
  </si>
  <si>
    <t>0160-2446</t>
  </si>
  <si>
    <t>J CARDIOVASC PHARM T</t>
  </si>
  <si>
    <t>1074-2484</t>
  </si>
  <si>
    <t>J CARDIOVASC SURG</t>
  </si>
  <si>
    <t>0021-9509</t>
  </si>
  <si>
    <t>J CARDIOVASC TRANSL</t>
  </si>
  <si>
    <t>1937-5387</t>
  </si>
  <si>
    <t>J ELECTROCARDIOL</t>
  </si>
  <si>
    <t>0022-0736</t>
  </si>
  <si>
    <t>J HEART LUNG TRANSPL</t>
  </si>
  <si>
    <t>1053-2498</t>
  </si>
  <si>
    <t>J HEART VALVE DIS</t>
  </si>
  <si>
    <t>0966-8519</t>
  </si>
  <si>
    <t>J INTERV CARD ELECTR</t>
  </si>
  <si>
    <t>1383-875X</t>
  </si>
  <si>
    <t>J INTERV CARDIOL</t>
  </si>
  <si>
    <t>0896-4327</t>
  </si>
  <si>
    <t>J INVASIVE CARDIOL</t>
  </si>
  <si>
    <t>1042-3931</t>
  </si>
  <si>
    <t>J MOL CELL CARDIOL</t>
  </si>
  <si>
    <t>0022-2828</t>
  </si>
  <si>
    <t>J NUCL CARDIOL</t>
  </si>
  <si>
    <t>1071-3581</t>
  </si>
  <si>
    <t>J THORAC CARDIOV SUR</t>
  </si>
  <si>
    <t>0022-5223</t>
  </si>
  <si>
    <t>JACC-CARDIOVASC IMAG</t>
  </si>
  <si>
    <t>1936-878X</t>
  </si>
  <si>
    <t>JACC-CARDIOVASC INTE</t>
  </si>
  <si>
    <t>1936-8798</t>
  </si>
  <si>
    <t>KARDIOL POL</t>
  </si>
  <si>
    <t>0022-9032</t>
  </si>
  <si>
    <t>KARDIOLOGIYA</t>
  </si>
  <si>
    <t>0022-9040</t>
  </si>
  <si>
    <t>MINERVA CARDIOANGIOL</t>
  </si>
  <si>
    <t>0026-4725</t>
  </si>
  <si>
    <t>NAT REV CARDIOL</t>
  </si>
  <si>
    <t>1759-5002</t>
  </si>
  <si>
    <t>NETH HEART J</t>
  </si>
  <si>
    <t>1568-5888</t>
  </si>
  <si>
    <t>NUTR METAB CARDIOVAS</t>
  </si>
  <si>
    <t>0939-4753</t>
  </si>
  <si>
    <t>PACE</t>
  </si>
  <si>
    <t>0147-8389</t>
  </si>
  <si>
    <t>PEDIATR CARDIOL</t>
  </si>
  <si>
    <t>0172-0643</t>
  </si>
  <si>
    <t>PERFUSION-UK</t>
  </si>
  <si>
    <t>0267-6591</t>
  </si>
  <si>
    <t>POSTEP KARDIOL INTER</t>
  </si>
  <si>
    <t>1734-9338</t>
  </si>
  <si>
    <t>PROG CARDIOVASC DIS</t>
  </si>
  <si>
    <t>0033-0620</t>
  </si>
  <si>
    <t>RESP MED</t>
  </si>
  <si>
    <t>0954-6111</t>
  </si>
  <si>
    <t>REV BRAS CIR CARDIOV</t>
  </si>
  <si>
    <t>0102-7638</t>
  </si>
  <si>
    <t>REV ESP CARDIOL</t>
  </si>
  <si>
    <t>0300-8932</t>
  </si>
  <si>
    <t>REV PORT CARDIOL</t>
  </si>
  <si>
    <t>0870-2551</t>
  </si>
  <si>
    <t>RUSS J CARDIOL</t>
  </si>
  <si>
    <t>1560-4071</t>
  </si>
  <si>
    <t>SANG THROMB VAISS</t>
  </si>
  <si>
    <t>0999-7385</t>
  </si>
  <si>
    <t>SCAND CARDIOVASC J</t>
  </si>
  <si>
    <t>1401-7431</t>
  </si>
  <si>
    <t>TEX HEART I J</t>
  </si>
  <si>
    <t>0730-2347</t>
  </si>
  <si>
    <t>THORAC CARDIOV SURG</t>
  </si>
  <si>
    <t>0171-6425</t>
  </si>
  <si>
    <t>TRENDS CARDIOVAS MED</t>
  </si>
  <si>
    <t>1050-1738</t>
  </si>
  <si>
    <t>CELL STEM CELL</t>
  </si>
  <si>
    <t>1934-5909</t>
  </si>
  <si>
    <t>CELL TRANSPLANT</t>
  </si>
  <si>
    <t>0963-6897</t>
  </si>
  <si>
    <t>CURR STEM CELL RES T</t>
  </si>
  <si>
    <t>1574-888X</t>
  </si>
  <si>
    <t>EUR CELLS MATER</t>
  </si>
  <si>
    <t>1473-2262</t>
  </si>
  <si>
    <t>J BIOMATER TISS ENG</t>
  </si>
  <si>
    <t>2157-9083</t>
  </si>
  <si>
    <t>REGEN MED</t>
  </si>
  <si>
    <t>1746-0751</t>
  </si>
  <si>
    <t>STEM CELL REV REP</t>
  </si>
  <si>
    <t>1550-8943</t>
  </si>
  <si>
    <t>STEM CELL TRANSL MED</t>
  </si>
  <si>
    <t>2157-6564</t>
  </si>
  <si>
    <t>STEM CELLS DEV</t>
  </si>
  <si>
    <t>1547-3287</t>
  </si>
  <si>
    <t>TISSUE ENG REGEN MED</t>
  </si>
  <si>
    <t>1738-2696</t>
  </si>
  <si>
    <t>ACTA CYTOL</t>
  </si>
  <si>
    <t>0001-5547</t>
  </si>
  <si>
    <t>ACTA HISTOCHEM</t>
  </si>
  <si>
    <t>0065-1281</t>
  </si>
  <si>
    <t>ACTA HISTOCHEM CYTOC</t>
  </si>
  <si>
    <t>0044-5991</t>
  </si>
  <si>
    <t>ACTA NATURAE</t>
  </si>
  <si>
    <t>2075-8251</t>
  </si>
  <si>
    <t>AGEING RES REV</t>
  </si>
  <si>
    <t>1568-1637</t>
  </si>
  <si>
    <t>AGING CELL</t>
  </si>
  <si>
    <t>1474-9718</t>
  </si>
  <si>
    <t>AGING-US</t>
  </si>
  <si>
    <t>1945-4589</t>
  </si>
  <si>
    <t>AM J PHYSIOL-CELL PH</t>
  </si>
  <si>
    <t>0363-6143</t>
  </si>
  <si>
    <t>ANAL CELL PATHOL</t>
  </si>
  <si>
    <t>2210-7177</t>
  </si>
  <si>
    <t>ANAL QUANT CYTOL</t>
  </si>
  <si>
    <t>0884-6812</t>
  </si>
  <si>
    <t>ANIM CELLS SYST</t>
  </si>
  <si>
    <t>1976-8354</t>
  </si>
  <si>
    <t>ANNU REV CELL DEV BI</t>
  </si>
  <si>
    <t>1081-0706</t>
  </si>
  <si>
    <t>ARCH HISTOL CYTOL</t>
  </si>
  <si>
    <t>0914-9465</t>
  </si>
  <si>
    <t>AUTOPHAGY</t>
  </si>
  <si>
    <t>1554-8627</t>
  </si>
  <si>
    <t>BIOL CELL</t>
  </si>
  <si>
    <t>0248-4900</t>
  </si>
  <si>
    <t>BIOL MEMBRANY</t>
  </si>
  <si>
    <t>0233-4755</t>
  </si>
  <si>
    <t>BIOPRESERV BIOBANK</t>
  </si>
  <si>
    <t>1947-5535</t>
  </si>
  <si>
    <t>BIOSCIENCE REP</t>
  </si>
  <si>
    <t>0144-8463</t>
  </si>
  <si>
    <t>BMC CELL BIOL</t>
  </si>
  <si>
    <t>1471-2121</t>
  </si>
  <si>
    <t>CANCER CELL</t>
  </si>
  <si>
    <t>1535-6108</t>
  </si>
  <si>
    <t>CELL ADHES MIGR</t>
  </si>
  <si>
    <t>1933-6918</t>
  </si>
  <si>
    <t>CELL BIOL INT</t>
  </si>
  <si>
    <t>1065-6995</t>
  </si>
  <si>
    <t>CELL BIOL TOXICOL</t>
  </si>
  <si>
    <t>0742-2091</t>
  </si>
  <si>
    <t>CELL CALCIUM</t>
  </si>
  <si>
    <t>0143-4160</t>
  </si>
  <si>
    <t>CELL COMMUN SIGNAL</t>
  </si>
  <si>
    <t>1478-811X</t>
  </si>
  <si>
    <t>CELL CYCLE</t>
  </si>
  <si>
    <t>1538-4101</t>
  </si>
  <si>
    <t>CELL DEATH DIS</t>
  </si>
  <si>
    <t>2041-4889</t>
  </si>
  <si>
    <t>CELL DIV</t>
  </si>
  <si>
    <t>1747-1028</t>
  </si>
  <si>
    <t>CELL IMMUNOL</t>
  </si>
  <si>
    <t>0008-8749</t>
  </si>
  <si>
    <t>CELL J</t>
  </si>
  <si>
    <t>2228-5806</t>
  </si>
  <si>
    <t>CELL METAB</t>
  </si>
  <si>
    <t>1550-4131</t>
  </si>
  <si>
    <t>CELL MICROBIOL</t>
  </si>
  <si>
    <t>1462-5814</t>
  </si>
  <si>
    <t>CELL MOL NEUROBIOL</t>
  </si>
  <si>
    <t>0272-4340</t>
  </si>
  <si>
    <t>CELL ONCOL</t>
  </si>
  <si>
    <t>2211-3428</t>
  </si>
  <si>
    <t>CELL PHYSIOL BIOCHEM</t>
  </si>
  <si>
    <t>1015-8987</t>
  </si>
  <si>
    <t>CELL PROLIFERAT</t>
  </si>
  <si>
    <t>0960-7722</t>
  </si>
  <si>
    <t>CELL REP</t>
  </si>
  <si>
    <t>2211-1247</t>
  </si>
  <si>
    <t>CELL RES</t>
  </si>
  <si>
    <t>1001-0602</t>
  </si>
  <si>
    <t>CELL SIGNAL</t>
  </si>
  <si>
    <t>0898-6568</t>
  </si>
  <si>
    <t>CELL STRESS CHAPERON</t>
  </si>
  <si>
    <t>1355-8145</t>
  </si>
  <si>
    <t>CELL STRUCT FUNCT</t>
  </si>
  <si>
    <t>0386-7196</t>
  </si>
  <si>
    <t>CELL TISSUE BANK</t>
  </si>
  <si>
    <t>1389-9333</t>
  </si>
  <si>
    <t>CELL TISSUE RES</t>
  </si>
  <si>
    <t>0302-766X</t>
  </si>
  <si>
    <t>CONNECT TISSUE RES</t>
  </si>
  <si>
    <t>0300-8207</t>
  </si>
  <si>
    <t>CSH PERSPECT BIOL</t>
  </si>
  <si>
    <t>1943-0264</t>
  </si>
  <si>
    <t>CURR OPIN CELL BIOL</t>
  </si>
  <si>
    <t>0955-0674</t>
  </si>
  <si>
    <t>CURR OPIN GENET DEV</t>
  </si>
  <si>
    <t>0959-437X</t>
  </si>
  <si>
    <t>CYTOGENET GENOME RES</t>
  </si>
  <si>
    <t>1424-8581</t>
  </si>
  <si>
    <t>CYTOLOGIA</t>
  </si>
  <si>
    <t>0011-4545</t>
  </si>
  <si>
    <t>CYTOPATHOLOGY</t>
  </si>
  <si>
    <t>0956-5507</t>
  </si>
  <si>
    <t>CYTOSKELETON</t>
  </si>
  <si>
    <t>1949-3584</t>
  </si>
  <si>
    <t>DEV CELL</t>
  </si>
  <si>
    <t>1534-5807</t>
  </si>
  <si>
    <t>DEV GENES EVOL</t>
  </si>
  <si>
    <t>0949-944X</t>
  </si>
  <si>
    <t>DEV GROWTH DIFFER</t>
  </si>
  <si>
    <t>0012-1592</t>
  </si>
  <si>
    <t>DIFFERENTIATION</t>
  </si>
  <si>
    <t>0301-4681</t>
  </si>
  <si>
    <t>DIS MODEL MECH</t>
  </si>
  <si>
    <t>1754-8403</t>
  </si>
  <si>
    <t>EUR J CELL BIOL</t>
  </si>
  <si>
    <t>0171-9335</t>
  </si>
  <si>
    <t>EUR J HISTOCHEM</t>
  </si>
  <si>
    <t>1121-760X</t>
  </si>
  <si>
    <t>EXP CELL RES</t>
  </si>
  <si>
    <t>0014-4827</t>
  </si>
  <si>
    <t>GENE DEV</t>
  </si>
  <si>
    <t>0890-9369</t>
  </si>
  <si>
    <t>GENES CELLS</t>
  </si>
  <si>
    <t>1356-9597</t>
  </si>
  <si>
    <t>GROWTH FACTORS</t>
  </si>
  <si>
    <t>0897-7194</t>
  </si>
  <si>
    <t>GROWTH HORM IGF RES</t>
  </si>
  <si>
    <t>1096-6374</t>
  </si>
  <si>
    <t>HISTOCHEM CELL BIOL</t>
  </si>
  <si>
    <t>0948-6143</t>
  </si>
  <si>
    <t>HISTOL HISTOPATHOL</t>
  </si>
  <si>
    <t>0213-3911</t>
  </si>
  <si>
    <t>HISTOPATHOLOGY</t>
  </si>
  <si>
    <t>0309-0167</t>
  </si>
  <si>
    <t>HUM CELL</t>
  </si>
  <si>
    <t>1749-0774</t>
  </si>
  <si>
    <t>IET SYST BIOL</t>
  </si>
  <si>
    <t>1751-8849</t>
  </si>
  <si>
    <t>IMMUNOL CELL BIOL</t>
  </si>
  <si>
    <t>0818-9641</t>
  </si>
  <si>
    <t>IN VITRO CELL DEV-AN</t>
  </si>
  <si>
    <t>1071-2690</t>
  </si>
  <si>
    <t>IN VITRO CELL DEV-PL</t>
  </si>
  <si>
    <t>1054-5476</t>
  </si>
  <si>
    <t>INFLAMM RES</t>
  </si>
  <si>
    <t>1023-3830</t>
  </si>
  <si>
    <t>INFLAMMATION</t>
  </si>
  <si>
    <t>0360-3997</t>
  </si>
  <si>
    <t>INT REV CYTOL</t>
  </si>
  <si>
    <t>0074-7696</t>
  </si>
  <si>
    <t>INTEGR BIOL-UK</t>
  </si>
  <si>
    <t>1757-9694</t>
  </si>
  <si>
    <t>J CELL BIOL</t>
  </si>
  <si>
    <t>0021-9525</t>
  </si>
  <si>
    <t>J CELL MOL MED</t>
  </si>
  <si>
    <t>1582-1838</t>
  </si>
  <si>
    <t>J CELL PHYSIOL</t>
  </si>
  <si>
    <t>0021-9541</t>
  </si>
  <si>
    <t>J CELL SCI</t>
  </si>
  <si>
    <t>0021-9533</t>
  </si>
  <si>
    <t>J HISTOCHEM CYTOCHEM</t>
  </si>
  <si>
    <t>0022-1554</t>
  </si>
  <si>
    <t>J HISTOTECHNOL</t>
  </si>
  <si>
    <t>0147-8885</t>
  </si>
  <si>
    <t>J LEUKOCYTE BIOL</t>
  </si>
  <si>
    <t>0741-5400</t>
  </si>
  <si>
    <t>J MOL CELL BIOL</t>
  </si>
  <si>
    <t>1674-2788</t>
  </si>
  <si>
    <t>J MOL HISTOL</t>
  </si>
  <si>
    <t>1567-2379</t>
  </si>
  <si>
    <t>J MUSCLE RES CELL M</t>
  </si>
  <si>
    <t>0142-4319</t>
  </si>
  <si>
    <t>MECH AGEING DEV</t>
  </si>
  <si>
    <t>0047-6374</t>
  </si>
  <si>
    <t>MEDIAT INFLAMM</t>
  </si>
  <si>
    <t>0962-9351</t>
  </si>
  <si>
    <t>METHOD CELL BIOL</t>
  </si>
  <si>
    <t>0091-679X</t>
  </si>
  <si>
    <t>MITOCHONDRION</t>
  </si>
  <si>
    <t>1567-7249</t>
  </si>
  <si>
    <t>MOL BIOL CELL</t>
  </si>
  <si>
    <t>1059-1524</t>
  </si>
  <si>
    <t>MOL CANCER RES</t>
  </si>
  <si>
    <t>1541-7786</t>
  </si>
  <si>
    <t>MOL CELL BIOCHEM</t>
  </si>
  <si>
    <t>0300-8177</t>
  </si>
  <si>
    <t>MOL CELL ENDOCRINOL</t>
  </si>
  <si>
    <t>0303-7207</t>
  </si>
  <si>
    <t>NAT CELL BIOL</t>
  </si>
  <si>
    <t>1465-7392</t>
  </si>
  <si>
    <t>NAT REV MOL CELL BIO</t>
  </si>
  <si>
    <t>1471-0072</t>
  </si>
  <si>
    <t>NEURAL REGEN RES</t>
  </si>
  <si>
    <t>1673-5374</t>
  </si>
  <si>
    <t>ONCOTARGET</t>
  </si>
  <si>
    <t>1949-2553</t>
  </si>
  <si>
    <t>OXID MED CELL LONGEV</t>
  </si>
  <si>
    <t>1942-0900</t>
  </si>
  <si>
    <t>PATHOBIOLOGY</t>
  </si>
  <si>
    <t>1015-2008</t>
  </si>
  <si>
    <t>PHYSIOL GENOMICS</t>
  </si>
  <si>
    <t>1094-8341</t>
  </si>
  <si>
    <t>PIGM CELL MELANOMA R</t>
  </si>
  <si>
    <t>1755-1471</t>
  </si>
  <si>
    <t>PLANT CELL PHYSIOL</t>
  </si>
  <si>
    <t>0032-0781</t>
  </si>
  <si>
    <t>PLATELETS</t>
  </si>
  <si>
    <t>0953-7104</t>
  </si>
  <si>
    <t>POSTEPY BIOL KOMORKI</t>
  </si>
  <si>
    <t>0324-833X</t>
  </si>
  <si>
    <t>PROG HISTOCHEM CYTO</t>
  </si>
  <si>
    <t>0079-6336</t>
  </si>
  <si>
    <t>PROTEIN CELL</t>
  </si>
  <si>
    <t>1674-800X</t>
  </si>
  <si>
    <t>PROTOPLASMA</t>
  </si>
  <si>
    <t>0033-183X</t>
  </si>
  <si>
    <t>SCI TRANSL MED</t>
  </si>
  <si>
    <t>1946-6234</t>
  </si>
  <si>
    <t>SEMIN CELL DEV BIOL</t>
  </si>
  <si>
    <t>1084-9521</t>
  </si>
  <si>
    <t>STEM CELL RES THER</t>
  </si>
  <si>
    <t>1757-6512</t>
  </si>
  <si>
    <t>TISSUE ANTIGENS</t>
  </si>
  <si>
    <t>0001-2815</t>
  </si>
  <si>
    <t>TRAFFIC</t>
  </si>
  <si>
    <t>1398-9219</t>
  </si>
  <si>
    <t>TRENDS CELL BIOL</t>
  </si>
  <si>
    <t>0962-8924</t>
  </si>
  <si>
    <t>WIRES RNA</t>
  </si>
  <si>
    <t>1757-7004</t>
  </si>
  <si>
    <t>WOUND REPAIR REGEN</t>
  </si>
  <si>
    <t>1067-1927</t>
  </si>
  <si>
    <t>ZYGOTE</t>
  </si>
  <si>
    <t>0967-1994</t>
  </si>
  <si>
    <t>ACCREDIT QUAL ASSUR</t>
  </si>
  <si>
    <t>0949-1775</t>
  </si>
  <si>
    <t>ACTA CHROMATOGR</t>
  </si>
  <si>
    <t>1233-2356</t>
  </si>
  <si>
    <t>ADV CHROMATOGR</t>
  </si>
  <si>
    <t>0065-2415</t>
  </si>
  <si>
    <t>AM LAB</t>
  </si>
  <si>
    <t>0044-7749</t>
  </si>
  <si>
    <t>ANAL CHEM</t>
  </si>
  <si>
    <t>0003-2700</t>
  </si>
  <si>
    <t>ANAL CHIM ACTA</t>
  </si>
  <si>
    <t>0003-2670</t>
  </si>
  <si>
    <t>ANAL LETT</t>
  </si>
  <si>
    <t>0003-2719</t>
  </si>
  <si>
    <t>ANAL METHODS-UK</t>
  </si>
  <si>
    <t>1759-9660</t>
  </si>
  <si>
    <t>ANAL SCI</t>
  </si>
  <si>
    <t>0910-6340</t>
  </si>
  <si>
    <t>ANALYST</t>
  </si>
  <si>
    <t>0003-2654</t>
  </si>
  <si>
    <t>ANNU REV ANAL CHEM</t>
  </si>
  <si>
    <t>1936-1327</t>
  </si>
  <si>
    <t>ARCHAEOMETRY</t>
  </si>
  <si>
    <t>0003-813X</t>
  </si>
  <si>
    <t>BUNSEKI KAGAKU</t>
  </si>
  <si>
    <t>0525-1931</t>
  </si>
  <si>
    <t>CHINESE J ANAL CHEM</t>
  </si>
  <si>
    <t>0253-3820</t>
  </si>
  <si>
    <t>CHIRALITY</t>
  </si>
  <si>
    <t>0899-0042</t>
  </si>
  <si>
    <t>CRIT REV ANAL CHEM</t>
  </si>
  <si>
    <t>1040-8347</t>
  </si>
  <si>
    <t>CURR ANAL CHEM</t>
  </si>
  <si>
    <t>1573-4110</t>
  </si>
  <si>
    <t>ELECTROANAL</t>
  </si>
  <si>
    <t>1040-0397</t>
  </si>
  <si>
    <t>ELECTROANAL CHEM</t>
  </si>
  <si>
    <t>0070-9778</t>
  </si>
  <si>
    <t>ENVIRON CHEM</t>
  </si>
  <si>
    <t>1448-2517</t>
  </si>
  <si>
    <t>INSTRUM SCI TECHNOL</t>
  </si>
  <si>
    <t>1073-9149</t>
  </si>
  <si>
    <t>INT J ENVIRON AN CH</t>
  </si>
  <si>
    <t>0306-7319</t>
  </si>
  <si>
    <t>J ANAL APPL PYROL</t>
  </si>
  <si>
    <t>IEEE POWER ENERGY M</t>
  </si>
  <si>
    <t>1540-7977</t>
  </si>
  <si>
    <t>IEEE SENS J</t>
  </si>
  <si>
    <t>1530-437X</t>
  </si>
  <si>
    <t>IEEE SIGNAL PROC LET</t>
  </si>
  <si>
    <t>1070-9908</t>
  </si>
  <si>
    <t>IEEE SIGNAL PROC MAG</t>
  </si>
  <si>
    <t>1053-5888</t>
  </si>
  <si>
    <t>IEEE SPECTRUM</t>
  </si>
  <si>
    <t>0018-9235</t>
  </si>
  <si>
    <t>IEEE T ANTENN PROPAG</t>
  </si>
  <si>
    <t>0018-926X</t>
  </si>
  <si>
    <t>IEEE T APPL SUPERCON</t>
  </si>
  <si>
    <t>1051-8223</t>
  </si>
  <si>
    <t>IEEE T BROADCAST</t>
  </si>
  <si>
    <t>0018-9316</t>
  </si>
  <si>
    <t>IEEE T CIRC SYST VID</t>
  </si>
  <si>
    <t>1051-8215</t>
  </si>
  <si>
    <t>IEEE T CIRCUITS-I</t>
  </si>
  <si>
    <t>1549-8328</t>
  </si>
  <si>
    <t>IEEE T CIRCUITS-II</t>
  </si>
  <si>
    <t>1549-7747</t>
  </si>
  <si>
    <t>IEEE T COMMUN</t>
  </si>
  <si>
    <t>0090-6778</t>
  </si>
  <si>
    <t>IEEE T COMP PACK MAN</t>
  </si>
  <si>
    <t>2156-3950</t>
  </si>
  <si>
    <t>IEEE T CONSUM ELECTR</t>
  </si>
  <si>
    <t>0098-3063</t>
  </si>
  <si>
    <t>IEEE T DEVICE MAT RE</t>
  </si>
  <si>
    <t>1530-4388</t>
  </si>
  <si>
    <t>IEEE T DIELECT EL IN</t>
  </si>
  <si>
    <t>1070-9878</t>
  </si>
  <si>
    <t>IEEE T ELECTROMAGN C</t>
  </si>
  <si>
    <t>0018-9375</t>
  </si>
  <si>
    <t>IEEE T ELECTRON DEV</t>
  </si>
  <si>
    <t>0018-9383</t>
  </si>
  <si>
    <t>IEEE T GEOSCI REMOTE</t>
  </si>
  <si>
    <t>0196-2892</t>
  </si>
  <si>
    <t>IEEE T IND APPL</t>
  </si>
  <si>
    <t>0093-9994</t>
  </si>
  <si>
    <t>IEEE T INSTRUM MEAS</t>
  </si>
  <si>
    <t>0018-9456</t>
  </si>
  <si>
    <t>IEEE T MAGN</t>
  </si>
  <si>
    <t>0018-9464</t>
  </si>
  <si>
    <t>IEEE T MICROW THEORY</t>
  </si>
  <si>
    <t>0018-9480</t>
  </si>
  <si>
    <t>IEEE T NANOTECHNOL</t>
  </si>
  <si>
    <t>1536-125X</t>
  </si>
  <si>
    <t>IEEE T NUCL SCI</t>
  </si>
  <si>
    <t>0018-9499</t>
  </si>
  <si>
    <t>IEEE T POWER DELIVER</t>
  </si>
  <si>
    <t>0885-8977</t>
  </si>
  <si>
    <t>IEEE T POWER ELECTR</t>
  </si>
  <si>
    <t>0885-8993</t>
  </si>
  <si>
    <t>IEEE T POWER SYST</t>
  </si>
  <si>
    <t>0885-8950</t>
  </si>
  <si>
    <t>IEEE T SEMICONDUCT M</t>
  </si>
  <si>
    <t>0894-6507</t>
  </si>
  <si>
    <t>IEEE T SIGNAL PROCES</t>
  </si>
  <si>
    <t>1053-587X</t>
  </si>
  <si>
    <t>IEEE T VEH TECHNOL</t>
  </si>
  <si>
    <t>0018-9545</t>
  </si>
  <si>
    <t>IEEE T WIREL COMMUN</t>
  </si>
  <si>
    <t>1536-1276</t>
  </si>
  <si>
    <t>IEEE TECHNOL SOC MAG</t>
  </si>
  <si>
    <t>0278-0097</t>
  </si>
  <si>
    <t>IEEE VEH TECHNOL MAG</t>
  </si>
  <si>
    <t>1556-6072</t>
  </si>
  <si>
    <t>IEEJ T ELECTR ELECTR</t>
  </si>
  <si>
    <t>1931-4973</t>
  </si>
  <si>
    <t>IEICE ELECTRON EXPR</t>
  </si>
  <si>
    <t>1349-2543</t>
  </si>
  <si>
    <t>IEICE T COMMUN</t>
  </si>
  <si>
    <t>0916-8516</t>
  </si>
  <si>
    <t>IEICE T ELECTRON</t>
  </si>
  <si>
    <t>0916-8524</t>
  </si>
  <si>
    <t>IET CIRC DEVICE SYST</t>
  </si>
  <si>
    <t>1751-858X</t>
  </si>
  <si>
    <t>IET COMMUN</t>
  </si>
  <si>
    <t>1751-8628</t>
  </si>
  <si>
    <t>IET ELECTR POWER APP</t>
  </si>
  <si>
    <t>1751-8660</t>
  </si>
  <si>
    <t>IET GENER TRANSM DIS</t>
  </si>
  <si>
    <t>1751-8687</t>
  </si>
  <si>
    <t>IET IMAGE PROCESS</t>
  </si>
  <si>
    <t>1751-9659</t>
  </si>
  <si>
    <t>IET MICROW ANTENNA P</t>
  </si>
  <si>
    <t>1751-8725</t>
  </si>
  <si>
    <t>IET OPTOELECTRON</t>
  </si>
  <si>
    <t>1751-8768</t>
  </si>
  <si>
    <t>IET POWER ELECTRON</t>
  </si>
  <si>
    <t>1755-4535</t>
  </si>
  <si>
    <t>IET SCI MEAS TECHNOL</t>
  </si>
  <si>
    <t>1751-8822</t>
  </si>
  <si>
    <t>IET SIGNAL PROCESS</t>
  </si>
  <si>
    <t>1751-9675</t>
  </si>
  <si>
    <t>IETE TECH REV</t>
  </si>
  <si>
    <t>0256-4602</t>
  </si>
  <si>
    <t>IJST-T ELECTR ENG</t>
  </si>
  <si>
    <t>2228-6179</t>
  </si>
  <si>
    <t>INFORM MIDEM</t>
  </si>
  <si>
    <t>0352-9045</t>
  </si>
  <si>
    <t>INT J ANTENN PROPAG</t>
  </si>
  <si>
    <t>1687-5869</t>
  </si>
  <si>
    <t>INT J APPL ELECTROM</t>
  </si>
  <si>
    <t>1383-5416</t>
  </si>
  <si>
    <t>INT J CIRC THEOR APP</t>
  </si>
  <si>
    <t>0098-9886</t>
  </si>
  <si>
    <t>INT J COMMUN SYST</t>
  </si>
  <si>
    <t>1074-5351</t>
  </si>
  <si>
    <t>INT J ELEC POWER</t>
  </si>
  <si>
    <t>0142-0615</t>
  </si>
  <si>
    <t>INT J ELECTRON</t>
  </si>
  <si>
    <t>0020-7217</t>
  </si>
  <si>
    <t>INT J IMAG SYST TECH</t>
  </si>
  <si>
    <t>0899-9457</t>
  </si>
  <si>
    <t>INT J MICROW WIREL T</t>
  </si>
  <si>
    <t>1759-0787</t>
  </si>
  <si>
    <t>INT J NUMER MODEL EL</t>
  </si>
  <si>
    <t>0894-3370</t>
  </si>
  <si>
    <t>INT J OPTOMECHATRONI</t>
  </si>
  <si>
    <t>1559-9612</t>
  </si>
  <si>
    <t>INTEGR FERROELECTR</t>
  </si>
  <si>
    <t>1058-4587</t>
  </si>
  <si>
    <t>J APPL RES TECHNOL</t>
  </si>
  <si>
    <t>1665-6423</t>
  </si>
  <si>
    <t>J COMMUN TECHNOL EL+</t>
  </si>
  <si>
    <t>1064-2269</t>
  </si>
  <si>
    <t>J COMPUT ELECTRON</t>
  </si>
  <si>
    <t>1569-8025</t>
  </si>
  <si>
    <t>J DISP TECHNOL</t>
  </si>
  <si>
    <t>1551-319X</t>
  </si>
  <si>
    <t>J ELECTR ENG TECHNOL</t>
  </si>
  <si>
    <t>1975-0102</t>
  </si>
  <si>
    <t>J ELECTR ENG-SLOVAK</t>
  </si>
  <si>
    <t>1335-3632</t>
  </si>
  <si>
    <t>J ELECTRON IMAGING</t>
  </si>
  <si>
    <t>1017-9909</t>
  </si>
  <si>
    <t>J ELECTRON MATER</t>
  </si>
  <si>
    <t>0361-5235</t>
  </si>
  <si>
    <t>J ELECTRON PACKAGING</t>
  </si>
  <si>
    <t>1043-7398</t>
  </si>
  <si>
    <t>J ELECTRON TEST</t>
  </si>
  <si>
    <t>0923-8174</t>
  </si>
  <si>
    <t>J ELECTROSTAT</t>
  </si>
  <si>
    <t>0304-3886</t>
  </si>
  <si>
    <t>J I TELECOMMUN PROF</t>
  </si>
  <si>
    <t>1755-9278</t>
  </si>
  <si>
    <t>J INFRARED MILLIM TE</t>
  </si>
  <si>
    <t>1866-6892</t>
  </si>
  <si>
    <t>J LIGHTWAVE TECHNOL</t>
  </si>
  <si>
    <t>0733-8724</t>
  </si>
  <si>
    <t>J MATER SCI-MATER EL</t>
  </si>
  <si>
    <t>0957-4522</t>
  </si>
  <si>
    <t>J MICRO-NANOLITH MEM</t>
  </si>
  <si>
    <t>1932-5150</t>
  </si>
  <si>
    <t>J MICROELECTROMECH S</t>
  </si>
  <si>
    <t>1057-7157</t>
  </si>
  <si>
    <t>J MICROMECH MICROENG</t>
  </si>
  <si>
    <t>0960-1317</t>
  </si>
  <si>
    <t>J NANOELECTRON OPTOE</t>
  </si>
  <si>
    <t>1555-130X</t>
  </si>
  <si>
    <t>J POWER ELECTRON</t>
  </si>
  <si>
    <t>1598-2092</t>
  </si>
  <si>
    <t>J SEMICOND TECH SCI</t>
  </si>
  <si>
    <t>1598-1657</t>
  </si>
  <si>
    <t>J SOC INF DISPLAY</t>
  </si>
  <si>
    <t>1071-0922</t>
  </si>
  <si>
    <t>J VAC SCI TECHNOL B</t>
  </si>
  <si>
    <t>1071-1023</t>
  </si>
  <si>
    <t>LIGHT ENG</t>
  </si>
  <si>
    <t>0236-2945</t>
  </si>
  <si>
    <t>MAT SCI SEMICON PROC</t>
  </si>
  <si>
    <t>1369-8001</t>
  </si>
  <si>
    <t>MICROELECTRON ENG</t>
  </si>
  <si>
    <t>0167-9317</t>
  </si>
  <si>
    <t>MICROELECTRON INT</t>
  </si>
  <si>
    <t>1356-5362</t>
  </si>
  <si>
    <t>MICROELECTRON J</t>
  </si>
  <si>
    <t>0026-2692</t>
  </si>
  <si>
    <t>MICROELECTRON RELIAB</t>
  </si>
  <si>
    <t>0026-2714</t>
  </si>
  <si>
    <t>MICROSYST TECHNOL</t>
  </si>
  <si>
    <t>0946-7076</t>
  </si>
  <si>
    <t>MICROW OPT TECHN LET</t>
  </si>
  <si>
    <t>0895-2477</t>
  </si>
  <si>
    <t>MICROWAVE J</t>
  </si>
  <si>
    <t>0192-6225</t>
  </si>
  <si>
    <t>MICROWAVES RF</t>
  </si>
  <si>
    <t>0745-2993</t>
  </si>
  <si>
    <t>OPT FIBER TECHNOL</t>
  </si>
  <si>
    <t>1068-5200</t>
  </si>
  <si>
    <t>OPT QUANT ELECTRON</t>
  </si>
  <si>
    <t>0306-8919</t>
  </si>
  <si>
    <t>OPTO-ELECTRON REV</t>
  </si>
  <si>
    <t>1230-3402</t>
  </si>
  <si>
    <t>P IEEE</t>
  </si>
  <si>
    <t>0018-9219</t>
  </si>
  <si>
    <t>PROG QUANT ELECTRON</t>
  </si>
  <si>
    <t>0079-6727</t>
  </si>
  <si>
    <t>QUANTUM ELECTRON+</t>
  </si>
  <si>
    <t>1063-7818</t>
  </si>
  <si>
    <t>RADIOENGINEERING</t>
  </si>
  <si>
    <t>1210-2512</t>
  </si>
  <si>
    <t>RADIOPHYS QUANT EL+</t>
  </si>
  <si>
    <t>0033-8443</t>
  </si>
  <si>
    <t>REV ROUM SCI TECH-EL</t>
  </si>
  <si>
    <t>0035-4066</t>
  </si>
  <si>
    <t>SEMICOND SCI TECH</t>
  </si>
  <si>
    <t>0268-1242</t>
  </si>
  <si>
    <t>SEMICONDUCT SEMIMET</t>
  </si>
  <si>
    <t>0080-8784</t>
  </si>
  <si>
    <t>SENSOR ACTUAT A-PHYS</t>
  </si>
  <si>
    <t>0924-4247</t>
  </si>
  <si>
    <t>SIGNAL IMAGE VIDEO P</t>
  </si>
  <si>
    <t>1863-1703</t>
  </si>
  <si>
    <t>SIGNAL PROCESS</t>
  </si>
  <si>
    <t>0165-1684</t>
  </si>
  <si>
    <t>SIGNAL PROCESS-IMAGE</t>
  </si>
  <si>
    <t>0923-5965</t>
  </si>
  <si>
    <t>SMPTE MOTION IMAG J</t>
  </si>
  <si>
    <t>0036-1682</t>
  </si>
  <si>
    <t>SOLDER SURF MT TECH</t>
  </si>
  <si>
    <t>0954-0911</t>
  </si>
  <si>
    <t>SOLID STATE ELECTRON</t>
  </si>
  <si>
    <t>0038-1101</t>
  </si>
  <si>
    <t>SOLID STATE TECHNOL</t>
  </si>
  <si>
    <t>0038-111X</t>
  </si>
  <si>
    <t>AMBIO</t>
  </si>
  <si>
    <t>0044-7447</t>
  </si>
  <si>
    <t>B ENG GEOL ENVIRON</t>
  </si>
  <si>
    <t>1435-9529</t>
  </si>
  <si>
    <t>CLEAN TECHNOL ENVIR</t>
  </si>
  <si>
    <t>1618-954X</t>
  </si>
  <si>
    <t>ENVIRON ENG GEOSCI</t>
  </si>
  <si>
    <t>1078-7275</t>
  </si>
  <si>
    <t>ENVIRON ENG SCI</t>
  </si>
  <si>
    <t>1092-8758</t>
  </si>
  <si>
    <t>ENVIRON GEOCHEM HLTH</t>
  </si>
  <si>
    <t>0269-4042</t>
  </si>
  <si>
    <t>ENVIRON PROT ENG</t>
  </si>
  <si>
    <t>0324-8828</t>
  </si>
  <si>
    <t>ENVIRON SCI TECHNOL</t>
  </si>
  <si>
    <t>0013-936X</t>
  </si>
  <si>
    <t>FRONT ENV SCI ENG</t>
  </si>
  <si>
    <t>2095-2201</t>
  </si>
  <si>
    <t>INT J LIFE CYCLE ASS</t>
  </si>
  <si>
    <t>0948-3349</t>
  </si>
  <si>
    <t>IRAN J ENVIRON HEALT</t>
  </si>
  <si>
    <t>1735-1979</t>
  </si>
  <si>
    <t>J AIR WASTE MANAGE</t>
  </si>
  <si>
    <t>1096-2247</t>
  </si>
  <si>
    <t>J AM WATER RESOUR AS</t>
  </si>
  <si>
    <t>1093-474X</t>
  </si>
  <si>
    <t>J CLEAN PROD</t>
  </si>
  <si>
    <t>0959-6526</t>
  </si>
  <si>
    <t>J ENVIRON SCI HEAL A</t>
  </si>
  <si>
    <t>1093-4529</t>
  </si>
  <si>
    <t>J POLYM ENVIRON</t>
  </si>
  <si>
    <t>1566-2543</t>
  </si>
  <si>
    <t>J RESIDUALS SCI TECH</t>
  </si>
  <si>
    <t>1544-8053</t>
  </si>
  <si>
    <t>J TERRAMECHANICS</t>
  </si>
  <si>
    <t>0022-4898</t>
  </si>
  <si>
    <t>OZONE-SCI ENG</t>
  </si>
  <si>
    <t>0191-9512</t>
  </si>
  <si>
    <t>RESOUR CONSERV RECY</t>
  </si>
  <si>
    <t>0921-3449</t>
  </si>
  <si>
    <t>WASTE MANAGE</t>
  </si>
  <si>
    <t>0956-053X</t>
  </si>
  <si>
    <t>WASTE MANAGE RES</t>
  </si>
  <si>
    <t>0734-242X</t>
  </si>
  <si>
    <t>WATER ENVIRON RES</t>
  </si>
  <si>
    <t>1061-4303</t>
  </si>
  <si>
    <t>WATER RES</t>
  </si>
  <si>
    <t>0043-1354</t>
  </si>
  <si>
    <t>WATER SCI TECHNOL</t>
  </si>
  <si>
    <t>0273-1223</t>
  </si>
  <si>
    <t>ACTA GEOTECH</t>
  </si>
  <si>
    <t>1861-1125</t>
  </si>
  <si>
    <t>ACTA GEOTECH SLOV</t>
  </si>
  <si>
    <t>1854-0171</t>
  </si>
  <si>
    <t>B EARTHQ ENG</t>
  </si>
  <si>
    <t>1570-761X</t>
  </si>
  <si>
    <t>CAN GEOTECH J</t>
  </si>
  <si>
    <t>0008-3674</t>
  </si>
  <si>
    <t>ENG GEOL</t>
  </si>
  <si>
    <t>0013-7952</t>
  </si>
  <si>
    <t>GEOSYNTH INT</t>
  </si>
  <si>
    <t>1072-6349</t>
  </si>
  <si>
    <t>GEOTECH TEST J</t>
  </si>
  <si>
    <t>0149-6115</t>
  </si>
  <si>
    <t>GEOTECHNIQUE</t>
  </si>
  <si>
    <t>0016-8505</t>
  </si>
  <si>
    <t>GEOTEXT GEOMEMBRANES</t>
  </si>
  <si>
    <t>0266-1144</t>
  </si>
  <si>
    <t>INT J NUMER ANAL MET</t>
  </si>
  <si>
    <t>0363-9061</t>
  </si>
  <si>
    <t>INT J ROCK MECH MIN</t>
  </si>
  <si>
    <t>1365-1609</t>
  </si>
  <si>
    <t>J ENVIRON ENG GEOPH</t>
  </si>
  <si>
    <t>1083-1363</t>
  </si>
  <si>
    <t>J GEOPHYS ENG</t>
  </si>
  <si>
    <t>1742-2132</t>
  </si>
  <si>
    <t>J GEOTECH GEOENVIRON</t>
  </si>
  <si>
    <t>1090-0241</t>
  </si>
  <si>
    <t>LANDSLIDES</t>
  </si>
  <si>
    <t>1612-510X</t>
  </si>
  <si>
    <t>MAR GEORESOUR GEOTEC</t>
  </si>
  <si>
    <t>1064-119X</t>
  </si>
  <si>
    <t>P I CIVIL ENG-GEOTEC</t>
  </si>
  <si>
    <t>1353-2618</t>
  </si>
  <si>
    <t>Q J ENG GEOL HYDROGE</t>
  </si>
  <si>
    <t>1470-9236</t>
  </si>
  <si>
    <t>ROCK MECH ROCK ENG</t>
  </si>
  <si>
    <t>0723-2632</t>
  </si>
  <si>
    <t>SOIL DYN EARTHQ ENG</t>
  </si>
  <si>
    <t>0267-7261</t>
  </si>
  <si>
    <t>SOIL MECH FOUND ENG+</t>
  </si>
  <si>
    <t>0038-0741</t>
  </si>
  <si>
    <t>SOILS FOUND</t>
  </si>
  <si>
    <t>0038-0806</t>
  </si>
  <si>
    <t>APPL ERGON</t>
  </si>
  <si>
    <t>0003-6870</t>
  </si>
  <si>
    <t>CIRP ANN-MANUF TECHN</t>
  </si>
  <si>
    <t>0007-8506</t>
  </si>
  <si>
    <t>COGN TECHNOL WORK</t>
  </si>
  <si>
    <t>1435-5558</t>
  </si>
  <si>
    <t>EMJ-ENG MANAG J</t>
  </si>
  <si>
    <t>1042-9247</t>
  </si>
  <si>
    <t>ENG ECON</t>
  </si>
  <si>
    <t>0013-791X</t>
  </si>
  <si>
    <t>ERGONOMICS</t>
  </si>
  <si>
    <t>0014-0139</t>
  </si>
  <si>
    <t>EUR J IND ENG</t>
  </si>
  <si>
    <t>1751-5254</t>
  </si>
  <si>
    <t>IEEE T ENG MANAGE</t>
  </si>
  <si>
    <t>0018-9391</t>
  </si>
  <si>
    <t>IIE TRANS</t>
  </si>
  <si>
    <t>0740-817X</t>
  </si>
  <si>
    <t>IND ROBOT</t>
  </si>
  <si>
    <t>0143-991X</t>
  </si>
  <si>
    <t>INT J IND ENG-THEORY</t>
  </si>
  <si>
    <t>1943-670X</t>
  </si>
  <si>
    <t>INT J IND ERGONOM</t>
  </si>
  <si>
    <t>0169-8141</t>
  </si>
  <si>
    <t>INT J PROD ECON</t>
  </si>
  <si>
    <t>0925-5273</t>
  </si>
  <si>
    <t>INT J PROD RES</t>
  </si>
  <si>
    <t>0020-7543</t>
  </si>
  <si>
    <t>INT J SIMUL MODEL</t>
  </si>
  <si>
    <t>1726-4529</t>
  </si>
  <si>
    <t>ISSUES SCI TECHNOL</t>
  </si>
  <si>
    <t>0748-5492</t>
  </si>
  <si>
    <t>J ENG TECHNOL MANAGE</t>
  </si>
  <si>
    <t>0923-4748</t>
  </si>
  <si>
    <t>J MANUF SYST</t>
  </si>
  <si>
    <t>0278-6125</t>
  </si>
  <si>
    <t>J MATER PROCESS TECH</t>
  </si>
  <si>
    <t>0924-0136</t>
  </si>
  <si>
    <t>J PROD INNOVAT MANAG</t>
  </si>
  <si>
    <t>0737-6782</t>
  </si>
  <si>
    <t>J QUAL TECHNOL</t>
  </si>
  <si>
    <t>0022-4065</t>
  </si>
  <si>
    <t>P I MECH ENG O-J RIS</t>
  </si>
  <si>
    <t>1748-006X</t>
  </si>
  <si>
    <t>PROBAB ENG INFORM SC</t>
  </si>
  <si>
    <t>0269-9648</t>
  </si>
  <si>
    <t>PROD PLAN CONTROL</t>
  </si>
  <si>
    <t>0953-7287</t>
  </si>
  <si>
    <t>QUAL ENG</t>
  </si>
  <si>
    <t>0898-2112</t>
  </si>
  <si>
    <t>QUAL RELIAB ENG INT</t>
  </si>
  <si>
    <t>0748-8017</t>
  </si>
  <si>
    <t>QUAL TECHNOL QUANT M</t>
  </si>
  <si>
    <t>1684-3703</t>
  </si>
  <si>
    <t>R&amp;D MAG</t>
  </si>
  <si>
    <t>0746-9179</t>
  </si>
  <si>
    <t>RELIAB ENG SYST SAFE</t>
  </si>
  <si>
    <t>0951-8320</t>
  </si>
  <si>
    <t>RES ENG DES</t>
  </si>
  <si>
    <t>0934-9839</t>
  </si>
  <si>
    <t>RES TECHNOL MANAGE</t>
  </si>
  <si>
    <t>0895-6308</t>
  </si>
  <si>
    <t>S AFR J IND ENG</t>
  </si>
  <si>
    <t>1012-277X</t>
  </si>
  <si>
    <t>SAFETY SCI</t>
  </si>
  <si>
    <t>0925-7535</t>
  </si>
  <si>
    <t>SYSTEMS ENG</t>
  </si>
  <si>
    <t>1098-1241</t>
  </si>
  <si>
    <t>TECHNOVATION</t>
  </si>
  <si>
    <t>0166-4972</t>
  </si>
  <si>
    <t>TRAV HUMAIN</t>
  </si>
  <si>
    <t>0041-1868</t>
  </si>
  <si>
    <t>COMPOS PART A-APPL S</t>
  </si>
  <si>
    <t>1359-835X</t>
  </si>
  <si>
    <t>DESIGN STUD</t>
  </si>
  <si>
    <t>0142-694X</t>
  </si>
  <si>
    <t>FLEX SERV MANUF J</t>
  </si>
  <si>
    <t>1936-6582</t>
  </si>
  <si>
    <t>HUM FACTOR ERGON MAN</t>
  </si>
  <si>
    <t>1090-8471</t>
  </si>
  <si>
    <t>INT J DES</t>
  </si>
  <si>
    <t>1991-3761</t>
  </si>
  <si>
    <t>INT J MACH TOOL MANU</t>
  </si>
  <si>
    <t>0890-6955</t>
  </si>
  <si>
    <t>INT J MATER FORM</t>
  </si>
  <si>
    <t>1960-6206</t>
  </si>
  <si>
    <t>INT J PRECIS ENG MAN</t>
  </si>
  <si>
    <t>2234-7593</t>
  </si>
  <si>
    <t>J ADV MECH DES SYST</t>
  </si>
  <si>
    <t>1881-3054</t>
  </si>
  <si>
    <t>J MANUF SCI E-T ASME</t>
  </si>
  <si>
    <t>1087-1357</t>
  </si>
  <si>
    <t>J SCHEDULING</t>
  </si>
  <si>
    <t>1094-6136</t>
  </si>
  <si>
    <t>MACH SCI TECHNOL</t>
  </si>
  <si>
    <t>1091-0344</t>
  </si>
  <si>
    <t>MANUF ENG</t>
  </si>
  <si>
    <t>0361-0853</t>
  </si>
  <si>
    <t>MATER MANUF PROCESS</t>
  </si>
  <si>
    <t>1042-6914</t>
  </si>
  <si>
    <t>P I MECH ENG B-J ENG</t>
  </si>
  <si>
    <t>0954-4054</t>
  </si>
  <si>
    <t>PACKAG TECHNOL SCI</t>
  </si>
  <si>
    <t>0894-3214</t>
  </si>
  <si>
    <t>PRECIS ENG</t>
  </si>
  <si>
    <t>0141-6359</t>
  </si>
  <si>
    <t>PROD OPER MANAG</t>
  </si>
  <si>
    <t>1059-1478</t>
  </si>
  <si>
    <t>BRODOGRADNJA</t>
  </si>
  <si>
    <t>0007-215X</t>
  </si>
  <si>
    <t>INT J MARIT ENG</t>
  </si>
  <si>
    <t>1479-8751</t>
  </si>
  <si>
    <t>INT J NAV ARCH OCEAN</t>
  </si>
  <si>
    <t>2092-6782</t>
  </si>
  <si>
    <t>J MAR ENG TECHNOL</t>
  </si>
  <si>
    <t>1476-1548</t>
  </si>
  <si>
    <t>J NAVIGATION</t>
  </si>
  <si>
    <t>0373-4633</t>
  </si>
  <si>
    <t>MAR TECHNOL SNAME N</t>
  </si>
  <si>
    <t>0025-3316</t>
  </si>
  <si>
    <t>P I MECH ENG M-J ENG</t>
  </si>
  <si>
    <t>1475-0902</t>
  </si>
  <si>
    <t>POL MARIT RES</t>
  </si>
  <si>
    <t>1233-2585</t>
  </si>
  <si>
    <t>SHIPS OFFSHORE STRUC</t>
  </si>
  <si>
    <t>1744-5302</t>
  </si>
  <si>
    <t>ACTA MECH SINICA-PRC</t>
  </si>
  <si>
    <t>0567-7718</t>
  </si>
  <si>
    <t>ADV APPL MECH</t>
  </si>
  <si>
    <t>0065-2156</t>
  </si>
  <si>
    <t>ADV MECH ENG</t>
  </si>
  <si>
    <t>1687-8132</t>
  </si>
  <si>
    <t>ADV VIB ENG</t>
  </si>
  <si>
    <t>0972-5768</t>
  </si>
  <si>
    <t>CHIN J MECH ENG-EN</t>
  </si>
  <si>
    <t>1000-9345</t>
  </si>
  <si>
    <t>ENG APPL COMP FLUID</t>
  </si>
  <si>
    <t>1994-2060</t>
  </si>
  <si>
    <t>ENG FAIL ANAL</t>
  </si>
  <si>
    <t>1350-6307</t>
  </si>
  <si>
    <t>EXP FLUIDS</t>
  </si>
  <si>
    <t>0723-4864</t>
  </si>
  <si>
    <t>EXP HEAT TRANSFER</t>
  </si>
  <si>
    <t>0891-6152</t>
  </si>
  <si>
    <t>EXP TECHNIQUES</t>
  </si>
  <si>
    <t>0732-8818</t>
  </si>
  <si>
    <t>EXP THERM FLUID SCI</t>
  </si>
  <si>
    <t>0894-1777</t>
  </si>
  <si>
    <t>FATIGUE FRACT ENG M</t>
  </si>
  <si>
    <t>8756-758X</t>
  </si>
  <si>
    <t>FLOW MEAS INSTRUM</t>
  </si>
  <si>
    <t>0955-5986</t>
  </si>
  <si>
    <t>FORSCH INGENIEURWES</t>
  </si>
  <si>
    <t>0015-7899</t>
  </si>
  <si>
    <t>HEAT TRANSFER ENG</t>
  </si>
  <si>
    <t>0145-7632</t>
  </si>
  <si>
    <t>IJST-T MECH ENG</t>
  </si>
  <si>
    <t>2228-6187</t>
  </si>
  <si>
    <t>IND LUBR TRIBOL</t>
  </si>
  <si>
    <t>0036-8792</t>
  </si>
  <si>
    <t>INT J AUTO TECH-KOR</t>
  </si>
  <si>
    <t>1229-9138</t>
  </si>
  <si>
    <t>INT J ENGINE RES</t>
  </si>
  <si>
    <t>1468-0874</t>
  </si>
  <si>
    <t>INT J FATIGUE</t>
  </si>
  <si>
    <t>0142-1123</t>
  </si>
  <si>
    <t>INT J HEAT FLUID FL</t>
  </si>
  <si>
    <t>0142-727X</t>
  </si>
  <si>
    <t>INT J HEAT MASS TRAN</t>
  </si>
  <si>
    <t>0017-9310</t>
  </si>
  <si>
    <t>INT J HEAVY VEH SYST</t>
  </si>
  <si>
    <t>1744-232X</t>
  </si>
  <si>
    <t>INT J IMPACT ENG</t>
  </si>
  <si>
    <t>0734-743X</t>
  </si>
  <si>
    <t>INT J MECH MATER DES</t>
  </si>
  <si>
    <t>1569-1713</t>
  </si>
  <si>
    <t>INT J MECH SCI</t>
  </si>
  <si>
    <t>0020-7403</t>
  </si>
  <si>
    <t>INT J PLASTICITY</t>
  </si>
  <si>
    <t>0749-6419</t>
  </si>
  <si>
    <t>INT J PRES VES PIP</t>
  </si>
  <si>
    <t>0308-0161</t>
  </si>
  <si>
    <t>INT J REFRIG</t>
  </si>
  <si>
    <t>0140-7007</t>
  </si>
  <si>
    <t>INT J SPRAY COMBUST</t>
  </si>
  <si>
    <t>1756-8277</t>
  </si>
  <si>
    <t>INT J SURF SCI ENG</t>
  </si>
  <si>
    <t>1749-785X</t>
  </si>
  <si>
    <t>INT J THERM SCI</t>
  </si>
  <si>
    <t>1290-0729</t>
  </si>
  <si>
    <t>INT J VEHICLE DES</t>
  </si>
  <si>
    <t>0143-3369</t>
  </si>
  <si>
    <t>ISI BILIM TEK DERG</t>
  </si>
  <si>
    <t>1300-3615</t>
  </si>
  <si>
    <t>J BALK TRIBOL ASSOC</t>
  </si>
  <si>
    <t>1310-4772</t>
  </si>
  <si>
    <t>J BRAZ SOC MECH SCI</t>
  </si>
  <si>
    <t>1678-5878</t>
  </si>
  <si>
    <t>J CHIN SOC MECH ENG</t>
  </si>
  <si>
    <t>0257-9731</t>
  </si>
  <si>
    <t>J COMPUT NONLIN DYN</t>
  </si>
  <si>
    <t>1555-1423</t>
  </si>
  <si>
    <t>J ENG GAS TURB POWER</t>
  </si>
  <si>
    <t>0742-4795</t>
  </si>
  <si>
    <t>J ENG MATER-T ASME</t>
  </si>
  <si>
    <t>0094-4289</t>
  </si>
  <si>
    <t>J ENG MECH-ASCE</t>
  </si>
  <si>
    <t>0733-9399</t>
  </si>
  <si>
    <t>J ENG THERMOPHYS-RUS</t>
  </si>
  <si>
    <t>1810-2328</t>
  </si>
  <si>
    <t>J ENHANC HEAT TRANSF</t>
  </si>
  <si>
    <t>1065-5131</t>
  </si>
  <si>
    <t>J FLUID ENG-T ASME</t>
  </si>
  <si>
    <t>0098-2202</t>
  </si>
  <si>
    <t>J FLUID STRUCT</t>
  </si>
  <si>
    <t>0889-9746</t>
  </si>
  <si>
    <t>J FRICT WEAR+</t>
  </si>
  <si>
    <t>1068-3666</t>
  </si>
  <si>
    <t>J HEAT TRANS-T ASME</t>
  </si>
  <si>
    <t>0022-1481</t>
  </si>
  <si>
    <t>J MECH DESIGN</t>
  </si>
  <si>
    <t>1050-0472</t>
  </si>
  <si>
    <t>J MECH ROBOT</t>
  </si>
  <si>
    <t>1942-4302</t>
  </si>
  <si>
    <t>J MECH SCI TECHNOL</t>
  </si>
  <si>
    <t>1738-494X</t>
  </si>
  <si>
    <t>J OFFSHORE MECH ARCT</t>
  </si>
  <si>
    <t>0892-7219</t>
  </si>
  <si>
    <t>J POROUS MEDIA</t>
  </si>
  <si>
    <t>1091-028X</t>
  </si>
  <si>
    <t>J PRESS VESS-T ASME</t>
  </si>
  <si>
    <t>0094-9930</t>
  </si>
  <si>
    <t>J SANDW STRUCT MATER</t>
  </si>
  <si>
    <t>1099-6362</t>
  </si>
  <si>
    <t>J STRAIN ANAL ENG</t>
  </si>
  <si>
    <t>0309-3247</t>
  </si>
  <si>
    <t>J THERM SCI</t>
  </si>
  <si>
    <t>1003-2169</t>
  </si>
  <si>
    <t>J THERMOPHYS HEAT TR</t>
  </si>
  <si>
    <t>0887-8722</t>
  </si>
  <si>
    <t>J TRIBOL-T ASME</t>
  </si>
  <si>
    <t>0742-4787</t>
  </si>
  <si>
    <t>J TURBOMACH</t>
  </si>
  <si>
    <t>0889-504X</t>
  </si>
  <si>
    <t>MECH ENG</t>
  </si>
  <si>
    <t>0025-6501</t>
  </si>
  <si>
    <t>MECH IND</t>
  </si>
  <si>
    <t>2257-7777</t>
  </si>
  <si>
    <t>MECH MACH THEORY</t>
  </si>
  <si>
    <t>0094-114X</t>
  </si>
  <si>
    <t>MECH SYST SIGNAL PR</t>
  </si>
  <si>
    <t>0888-3270</t>
  </si>
  <si>
    <t>NANOSC MICROSC THERM</t>
  </si>
  <si>
    <t>1556-7265</t>
  </si>
  <si>
    <t>NONLINEAR DYNAM</t>
  </si>
  <si>
    <t>0924-090X</t>
  </si>
  <si>
    <t>P I MECH ENG A-J POW</t>
  </si>
  <si>
    <t>0957-6509</t>
  </si>
  <si>
    <t>P I MECH ENG C-J MEC</t>
  </si>
  <si>
    <t>0954-4062</t>
  </si>
  <si>
    <t>P I MECH ENG D-J AUT</t>
  </si>
  <si>
    <t>0954-4070</t>
  </si>
  <si>
    <t>P I MECH ENG E-J PRO</t>
  </si>
  <si>
    <t>0954-4089</t>
  </si>
  <si>
    <t>P I MECH ENG J-J ENG</t>
  </si>
  <si>
    <t>1350-6501</t>
  </si>
  <si>
    <t>P I MECH ENG K-J MUL</t>
  </si>
  <si>
    <t>1464-4193</t>
  </si>
  <si>
    <t>P I MECH ENG P-J SPO</t>
  </si>
  <si>
    <t>1754-3371</t>
  </si>
  <si>
    <t>PROBABILIST ENG MECH</t>
  </si>
  <si>
    <t>0266-8920</t>
  </si>
  <si>
    <t>RAPID PROTOTYPING J</t>
  </si>
  <si>
    <t>1355-2546</t>
  </si>
  <si>
    <t>STROJ VESTN-J MECH E</t>
  </si>
  <si>
    <t>0039-2480</t>
  </si>
  <si>
    <t>T CAN SOC MECH ENG</t>
  </si>
  <si>
    <t>0315-8977</t>
  </si>
  <si>
    <t>T FAMENA</t>
  </si>
  <si>
    <t>1333-1124</t>
  </si>
  <si>
    <t>THEOR APPL FRACT MEC</t>
  </si>
  <si>
    <t>0167-8442</t>
  </si>
  <si>
    <t>TRIBOL INT</t>
  </si>
  <si>
    <t>0301-679X</t>
  </si>
  <si>
    <t>TRIBOL LUBR TECHNOL</t>
  </si>
  <si>
    <t>1545-858X</t>
  </si>
  <si>
    <t>TRIBOL T</t>
  </si>
  <si>
    <t>1040-2004</t>
  </si>
  <si>
    <t>VEHICLE SYST DYN</t>
  </si>
  <si>
    <t>0042-3114</t>
  </si>
  <si>
    <t>WEAR</t>
  </si>
  <si>
    <t>0043-1648</t>
  </si>
  <si>
    <t>ACTA POLYTECH HUNG</t>
  </si>
  <si>
    <t>1785-8860</t>
  </si>
  <si>
    <t>APPL MATH MODEL</t>
  </si>
  <si>
    <t>0307-904X</t>
  </si>
  <si>
    <t>B POL ACAD SCI-TECH</t>
  </si>
  <si>
    <t>0239-7528</t>
  </si>
  <si>
    <t>BIOINSPIR BIOMIM</t>
  </si>
  <si>
    <t>1748-3182</t>
  </si>
  <si>
    <t>CMC-COMPUT MATER CON</t>
  </si>
  <si>
    <t>1546-2218</t>
  </si>
  <si>
    <t>CMES-COMP MODEL ENG</t>
  </si>
  <si>
    <t>1526-1492</t>
  </si>
  <si>
    <t>COMPOS PART B-ENG</t>
  </si>
  <si>
    <t>1359-8368</t>
  </si>
  <si>
    <t>COMPUT METHOD APPL M</t>
  </si>
  <si>
    <t>0045-7825</t>
  </si>
  <si>
    <t>DYNA-BILBAO</t>
  </si>
  <si>
    <t>0012-7361</t>
  </si>
  <si>
    <t>DYNA-COLOMBIA</t>
  </si>
  <si>
    <t>0012-7353</t>
  </si>
  <si>
    <t>EKSPLOAT NIEZAWODN</t>
  </si>
  <si>
    <t>1507-2711</t>
  </si>
  <si>
    <t>ENG ANAL BOUND ELEM</t>
  </si>
  <si>
    <t>0955-7997</t>
  </si>
  <si>
    <t>ENG OPTIMIZ</t>
  </si>
  <si>
    <t>0305-215X</t>
  </si>
  <si>
    <t>ENG STUD</t>
  </si>
  <si>
    <t>1937-8629</t>
  </si>
  <si>
    <t>FIRE TECHNOL</t>
  </si>
  <si>
    <t>0015-2684</t>
  </si>
  <si>
    <t>INDIAN J ENG MATER S</t>
  </si>
  <si>
    <t>0971-4588</t>
  </si>
  <si>
    <t>INFORMATION-TOKYO</t>
  </si>
  <si>
    <t>1343-4500</t>
  </si>
  <si>
    <t>ING INVEST</t>
  </si>
  <si>
    <t>0120-5609</t>
  </si>
  <si>
    <t>INSTRUM EXP TECH+</t>
  </si>
  <si>
    <t>0020-4412</t>
  </si>
  <si>
    <t>INT J COMP METH-SING</t>
  </si>
  <si>
    <t>0219-8762</t>
  </si>
  <si>
    <t>INT J ENG SCI</t>
  </si>
  <si>
    <t>0020-7225</t>
  </si>
  <si>
    <t>INT J MULTISCALE COM</t>
  </si>
  <si>
    <t>1543-1649</t>
  </si>
  <si>
    <t>INT J NONLIN SCI NUM</t>
  </si>
  <si>
    <t>1565-1339</t>
  </si>
  <si>
    <t>INT J NUMER METH ENG</t>
  </si>
  <si>
    <t>0029-5981</t>
  </si>
  <si>
    <t>INT J TECHNOL MANAGE</t>
  </si>
  <si>
    <t>0267-5730</t>
  </si>
  <si>
    <t>INVERSE PROBL SCI EN</t>
  </si>
  <si>
    <t>1741-5977</t>
  </si>
  <si>
    <t>IRAN J SCI TECHNOL B</t>
  </si>
  <si>
    <t>1028-6284</t>
  </si>
  <si>
    <t>ISA T</t>
  </si>
  <si>
    <t>0019-0578</t>
  </si>
  <si>
    <t>J BIONIC ENG</t>
  </si>
  <si>
    <t>1672-6529</t>
  </si>
  <si>
    <t>J CHIN INST ENG</t>
  </si>
  <si>
    <t>0253-3839</t>
  </si>
  <si>
    <t>J ELASTICITY</t>
  </si>
  <si>
    <t>0374-3535</t>
  </si>
  <si>
    <t>J ENG DESIGN</t>
  </si>
  <si>
    <t>0954-4828</t>
  </si>
  <si>
    <t>J ENG MATH</t>
  </si>
  <si>
    <t>0022-0833</t>
  </si>
  <si>
    <t>J ENG TECHNOL</t>
  </si>
  <si>
    <t>****-****</t>
  </si>
  <si>
    <t>J FAC ENG ARCHIT GAZ</t>
  </si>
  <si>
    <t>1300-1884</t>
  </si>
  <si>
    <t>J FIRE SCI</t>
  </si>
  <si>
    <t>0734-9041</t>
  </si>
  <si>
    <t>J HOPKINS APL TECH D</t>
  </si>
  <si>
    <t>0270-5214</t>
  </si>
  <si>
    <t>J IND MANAG OPTIM</t>
  </si>
  <si>
    <t>1547-5816</t>
  </si>
  <si>
    <t>J MAR SCI TECH-TAIW</t>
  </si>
  <si>
    <t>1023-2796</t>
  </si>
  <si>
    <t>J SCI IND RES INDIA</t>
  </si>
  <si>
    <t>0022-4456</t>
  </si>
  <si>
    <t>J ZHEJIANG UNIV-SC A</t>
  </si>
  <si>
    <t>1673-565X</t>
  </si>
  <si>
    <t>MATH PROBL ENG</t>
  </si>
  <si>
    <t>1024-123X</t>
  </si>
  <si>
    <t>MEAS SCI TECHNOL</t>
  </si>
  <si>
    <t>0957-0233</t>
  </si>
  <si>
    <t>MEAS TECH+</t>
  </si>
  <si>
    <t>0543-1972</t>
  </si>
  <si>
    <t>MEASUREMENT</t>
  </si>
  <si>
    <t>0263-2241</t>
  </si>
  <si>
    <t>OPTIM ENG</t>
  </si>
  <si>
    <t>1389-4420</t>
  </si>
  <si>
    <t>REV FAC ING-UNIV ANT</t>
  </si>
  <si>
    <t>0120-6230</t>
  </si>
  <si>
    <t>REV INT METOD NUMER</t>
  </si>
  <si>
    <t>0213-1315</t>
  </si>
  <si>
    <t>REV TEC FAC ING UNIV</t>
  </si>
  <si>
    <t>0254-0770</t>
  </si>
  <si>
    <t>RUSS J NUMER ANAL M</t>
  </si>
  <si>
    <t>0927-6467</t>
  </si>
  <si>
    <t>SADHANA-ACAD P ENG S</t>
  </si>
  <si>
    <t>0256-2499</t>
  </si>
  <si>
    <t>SAMPE J</t>
  </si>
  <si>
    <t>0091-1062</t>
  </si>
  <si>
    <t>SCI CHINA TECHNOL SC</t>
  </si>
  <si>
    <t>1674-7321</t>
  </si>
  <si>
    <t>SCI ENG ETHICS</t>
  </si>
  <si>
    <t>1353-3452</t>
  </si>
  <si>
    <t>SCI IRAN</t>
  </si>
  <si>
    <t>1026-3098</t>
  </si>
  <si>
    <t>STRUCT HEALTH MONIT</t>
  </si>
  <si>
    <t>1475-9217</t>
  </si>
  <si>
    <t>TECH TECHNOL EDUC MA</t>
  </si>
  <si>
    <t>1840-1503</t>
  </si>
  <si>
    <t>TEH VJESN</t>
  </si>
  <si>
    <t>1330-3651</t>
  </si>
  <si>
    <t>APPL OCEAN RES</t>
  </si>
  <si>
    <t>0141-1187</t>
  </si>
  <si>
    <t>J ATMOS OCEAN TECH</t>
  </si>
  <si>
    <t>0739-0572</t>
  </si>
  <si>
    <t>MAR TECHNOL SOC J</t>
  </si>
  <si>
    <t>0025-3324</t>
  </si>
  <si>
    <t>SEA TECHNOL</t>
  </si>
  <si>
    <t>0093-3651</t>
  </si>
  <si>
    <t>J PETROL SCI ENG</t>
  </si>
  <si>
    <t>0920-4105</t>
  </si>
  <si>
    <t>PETROL GEOSCI</t>
  </si>
  <si>
    <t>1354-0793</t>
  </si>
  <si>
    <t>PETROPHYSICS</t>
  </si>
  <si>
    <t>1529-9074</t>
  </si>
  <si>
    <t>SPE DRILL COMPLETION</t>
  </si>
  <si>
    <t>1064-6671</t>
  </si>
  <si>
    <t>SPE J</t>
  </si>
  <si>
    <t>1086-055X</t>
  </si>
  <si>
    <t>SPE PROD OPER</t>
  </si>
  <si>
    <t>1930-1855</t>
  </si>
  <si>
    <t>ACTA ENT MUS NAT PRA</t>
  </si>
  <si>
    <t>0374-1036</t>
  </si>
  <si>
    <t>ADV INSECT PHYSIOL</t>
  </si>
  <si>
    <t>0065-2806</t>
  </si>
  <si>
    <t>AFR ENTOMOL</t>
  </si>
  <si>
    <t>1021-3589</t>
  </si>
  <si>
    <t>AFR INVERTEBR</t>
  </si>
  <si>
    <t>1681-5556</t>
  </si>
  <si>
    <t>AGR FOREST ENTOMOL</t>
  </si>
  <si>
    <t>1461-9555</t>
  </si>
  <si>
    <t>AM BEE J</t>
  </si>
  <si>
    <t>0002-7626</t>
  </si>
  <si>
    <t>ANN ENTOMOL SOC AM</t>
  </si>
  <si>
    <t>0013-8746</t>
  </si>
  <si>
    <t>ANN SOC ENTOMOL FR</t>
  </si>
  <si>
    <t>0037-9271</t>
  </si>
  <si>
    <t>ANNU REV ENTOMOL</t>
  </si>
  <si>
    <t>0066-4170</t>
  </si>
  <si>
    <t>APIDOLOGIE</t>
  </si>
  <si>
    <t>0044-8435</t>
  </si>
  <si>
    <t>APPL ENTOMOL ZOOL</t>
  </si>
  <si>
    <t>0003-6862</t>
  </si>
  <si>
    <t>AQUAT INSECT</t>
  </si>
  <si>
    <t>0165-0424</t>
  </si>
  <si>
    <t>ARTHROPOD STRUCT DEV</t>
  </si>
  <si>
    <t>1467-8039</t>
  </si>
  <si>
    <t>ARTHROPOD SYST PHYLO</t>
  </si>
  <si>
    <t>1863-7221</t>
  </si>
  <si>
    <t>ARTHROPOD-PLANT INTE</t>
  </si>
  <si>
    <t>1872-8855</t>
  </si>
  <si>
    <t>ASIAN MYRMECOL</t>
  </si>
  <si>
    <t>1985-1944</t>
  </si>
  <si>
    <t>AUST J ENTOMOL</t>
  </si>
  <si>
    <t>1326-6756</t>
  </si>
  <si>
    <t>B ENTOMOL RES</t>
  </si>
  <si>
    <t>0007-4853</t>
  </si>
  <si>
    <t>B INSECTOL</t>
  </si>
  <si>
    <t>1721-8861</t>
  </si>
  <si>
    <t>BIOCONTROL</t>
  </si>
  <si>
    <t>1386-6141</t>
  </si>
  <si>
    <t>CAN ENTOMOL</t>
  </si>
  <si>
    <t>0008-347X</t>
  </si>
  <si>
    <t>COLEOPTS BULL</t>
  </si>
  <si>
    <t>0010-065X</t>
  </si>
  <si>
    <t>DEUT ENTOMOL Z</t>
  </si>
  <si>
    <t>1435-1951</t>
  </si>
  <si>
    <t>ECOL ENTOMOL</t>
  </si>
  <si>
    <t>0307-6946</t>
  </si>
  <si>
    <t>EGYPT J BIOL PEST CO</t>
  </si>
  <si>
    <t>1110-1768</t>
  </si>
  <si>
    <t>ENTOMOL AM-NY</t>
  </si>
  <si>
    <t>1947-5136</t>
  </si>
  <si>
    <t>ENTOMOL EXP APPL</t>
  </si>
  <si>
    <t>0013-8703</t>
  </si>
  <si>
    <t>ENTOMOL FENNICA</t>
  </si>
  <si>
    <t>0785-8760</t>
  </si>
  <si>
    <t>ENTOMOL GEN</t>
  </si>
  <si>
    <t>0171-8177</t>
  </si>
  <si>
    <t>ENTOMOL SCI</t>
  </si>
  <si>
    <t>1343-8786</t>
  </si>
  <si>
    <t>ENVIRON ENTOMOL</t>
  </si>
  <si>
    <t>0046-225X</t>
  </si>
  <si>
    <t>EUR J ENTOMOL</t>
  </si>
  <si>
    <t>1210-5759</t>
  </si>
  <si>
    <t>EXP APPL ACAROL</t>
  </si>
  <si>
    <t>0168-8162</t>
  </si>
  <si>
    <t>FLA ENTOMOL</t>
  </si>
  <si>
    <t>0015-4040</t>
  </si>
  <si>
    <t>INSECT CONSERV DIVER</t>
  </si>
  <si>
    <t>1752-458X</t>
  </si>
  <si>
    <t>INSECT SCI</t>
  </si>
  <si>
    <t>0167-5729</t>
  </si>
  <si>
    <t>THEOR CHEM ACC</t>
  </si>
  <si>
    <t>1432-881X</t>
  </si>
  <si>
    <t>Z NATURFORSCH A</t>
  </si>
  <si>
    <t>0932-0784</t>
  </si>
  <si>
    <t>Z PHYS CHEM</t>
  </si>
  <si>
    <t>0942-9352</t>
  </si>
  <si>
    <t>ACTA NEUROCHIR</t>
  </si>
  <si>
    <t>0001-6268</t>
  </si>
  <si>
    <t>ACTA NEUROL BELG</t>
  </si>
  <si>
    <t>0300-9009</t>
  </si>
  <si>
    <t>ACTA NEUROL SCAND</t>
  </si>
  <si>
    <t>0001-6314</t>
  </si>
  <si>
    <t>ACTA NEUROPATHOL</t>
  </si>
  <si>
    <t>0001-6322</t>
  </si>
  <si>
    <t>AKTUEL NEUROL</t>
  </si>
  <si>
    <t>0302-4350</t>
  </si>
  <si>
    <t>ALZ DIS ASSOC DIS</t>
  </si>
  <si>
    <t>0893-0341</t>
  </si>
  <si>
    <t>ALZHEIMERS DEMENT</t>
  </si>
  <si>
    <t>1552-5260</t>
  </si>
  <si>
    <t>ALZHEIMERS RES THER</t>
  </si>
  <si>
    <t>1758-9193</t>
  </si>
  <si>
    <t>AM J ALZHEIMERS DIS</t>
  </si>
  <si>
    <t>1533-3175</t>
  </si>
  <si>
    <t>AM J NEURORADIOL</t>
  </si>
  <si>
    <t>0195-6108</t>
  </si>
  <si>
    <t>AMYOTROPH LATERAL SC</t>
  </si>
  <si>
    <t>1748-2968</t>
  </si>
  <si>
    <t>ANN NEUROL</t>
  </si>
  <si>
    <t>0364-5134</t>
  </si>
  <si>
    <t>APHASIOLOGY</t>
  </si>
  <si>
    <t>0268-7038</t>
  </si>
  <si>
    <t>APPL NEUROPSYCH-ADUL</t>
  </si>
  <si>
    <t>0908-4282</t>
  </si>
  <si>
    <t>APPL NEUROPSYCHOL</t>
  </si>
  <si>
    <t>BEHAV NEUROL</t>
  </si>
  <si>
    <t>0953-4180</t>
  </si>
  <si>
    <t>BEHAV SLEEP MED</t>
  </si>
  <si>
    <t>1540-2002</t>
  </si>
  <si>
    <t>BIPOLAR DISORD</t>
  </si>
  <si>
    <t>1398-5647</t>
  </si>
  <si>
    <t>BMC NEUROL</t>
  </si>
  <si>
    <t>1471-2377</t>
  </si>
  <si>
    <t>BRAIN</t>
  </si>
  <si>
    <t>0006-8950</t>
  </si>
  <si>
    <t>BRAIN DEV-JPN</t>
  </si>
  <si>
    <t>0387-7604</t>
  </si>
  <si>
    <t>BRAIN IMPAIR</t>
  </si>
  <si>
    <t>1443-9646</t>
  </si>
  <si>
    <t>BRAIN PATHOL</t>
  </si>
  <si>
    <t>1015-6305</t>
  </si>
  <si>
    <t>BRAIN STIMUL</t>
  </si>
  <si>
    <t>1935-861X</t>
  </si>
  <si>
    <t>BRAIN TOPOGR</t>
  </si>
  <si>
    <t>0896-0267</t>
  </si>
  <si>
    <t>BRAIN TUMOR PATHOL</t>
  </si>
  <si>
    <t>1433-7398</t>
  </si>
  <si>
    <t>BRIT J NEUROSURG</t>
  </si>
  <si>
    <t>0268-8697</t>
  </si>
  <si>
    <t>CAN J NEUROL SCI</t>
  </si>
  <si>
    <t>0317-1671</t>
  </si>
  <si>
    <t>CENT EUR NEUROSURG</t>
  </si>
  <si>
    <t>1868-4904</t>
  </si>
  <si>
    <t>CEPHALALGIA</t>
  </si>
  <si>
    <t>0333-1024</t>
  </si>
  <si>
    <t>CEREBROVASC DIS</t>
  </si>
  <si>
    <t>1015-9770</t>
  </si>
  <si>
    <t>CHILD NERV SYST</t>
  </si>
  <si>
    <t>0256-7040</t>
  </si>
  <si>
    <t>CHILD NEUROPSYCHOL</t>
  </si>
  <si>
    <t>0929-7049</t>
  </si>
  <si>
    <t>CLIN AUTON RES</t>
  </si>
  <si>
    <t>0959-9851</t>
  </si>
  <si>
    <t>CLIN EEG NEUROSCI</t>
  </si>
  <si>
    <t>1550-0594</t>
  </si>
  <si>
    <t>CLIN NEUROL NEUROSUR</t>
  </si>
  <si>
    <t>0303-8467</t>
  </si>
  <si>
    <t>CLIN NEUROPATHOL</t>
  </si>
  <si>
    <t>0722-5091</t>
  </si>
  <si>
    <t>CLIN NEUROPHARMACOL</t>
  </si>
  <si>
    <t>0362-5664</t>
  </si>
  <si>
    <t>CLIN NEUROPHYSIOL</t>
  </si>
  <si>
    <t>1388-2457</t>
  </si>
  <si>
    <t>CLIN NEUROPSYCHOL</t>
  </si>
  <si>
    <t>1385-4046</t>
  </si>
  <si>
    <t>CLIN NEURORADIOL</t>
  </si>
  <si>
    <t>1869-1439</t>
  </si>
  <si>
    <t>CNS DRUGS</t>
  </si>
  <si>
    <t>1172-7047</t>
  </si>
  <si>
    <t>CNS SPECTRUMS</t>
  </si>
  <si>
    <t>1092-8529</t>
  </si>
  <si>
    <t>CURR ALZHEIMER RES</t>
  </si>
  <si>
    <t>1567-2050</t>
  </si>
  <si>
    <t>CURR NEUROL NEUROSCI</t>
  </si>
  <si>
    <t>1528-4042</t>
  </si>
  <si>
    <t>CURR NEUROVASC RES</t>
  </si>
  <si>
    <t>1567-2026</t>
  </si>
  <si>
    <t>CURR OPIN NEUROL</t>
  </si>
  <si>
    <t>1350-7540</t>
  </si>
  <si>
    <t>CURR PAIN HEADACHE R</t>
  </si>
  <si>
    <t>1531-3433</t>
  </si>
  <si>
    <t>CURR TREAT OPTION NE</t>
  </si>
  <si>
    <t>1092-8480</t>
  </si>
  <si>
    <t>DEMENT GERIATR COGN</t>
  </si>
  <si>
    <t>1420-8008</t>
  </si>
  <si>
    <t>DEV DISABIL RES REV</t>
  </si>
  <si>
    <t>1940-5510</t>
  </si>
  <si>
    <t>DEV MED CHILD NEUROL</t>
  </si>
  <si>
    <t>0012-1622</t>
  </si>
  <si>
    <t>DEV NEUROREHABIL</t>
  </si>
  <si>
    <t>1751-8423</t>
  </si>
  <si>
    <t>EPILEPSIA</t>
  </si>
  <si>
    <t>0013-9580</t>
  </si>
  <si>
    <t>EPILEPSY CURR</t>
  </si>
  <si>
    <t>1535-7597</t>
  </si>
  <si>
    <t>EPILEPSY RES</t>
  </si>
  <si>
    <t>0920-1211</t>
  </si>
  <si>
    <t>EPILEPTIC DISORD</t>
  </si>
  <si>
    <t>1294-9361</t>
  </si>
  <si>
    <t>EUR ARCH PSY CLIN N</t>
  </si>
  <si>
    <t>0940-1334</t>
  </si>
  <si>
    <t>EUR J NEUROL</t>
  </si>
  <si>
    <t>1351-5101</t>
  </si>
  <si>
    <t>EUR J PAEDIATR NEURO</t>
  </si>
  <si>
    <t>1090-3798</t>
  </si>
  <si>
    <t>EUR NEUROL</t>
  </si>
  <si>
    <t>0014-3022</t>
  </si>
  <si>
    <t>EUR NEUROPSYCHOPHARM</t>
  </si>
  <si>
    <t>0924-977X</t>
  </si>
  <si>
    <t>EUR SPINE J</t>
  </si>
  <si>
    <t>0940-6719</t>
  </si>
  <si>
    <t>EXPERT REV NEUROTHER</t>
  </si>
  <si>
    <t>1473-7175</t>
  </si>
  <si>
    <t>FORTSCHR NEUROL PSYC</t>
  </si>
  <si>
    <t>0720-4299</t>
  </si>
  <si>
    <t>HEADACHE</t>
  </si>
  <si>
    <t>0017-8748</t>
  </si>
  <si>
    <t>HUM PSYCHOPHARM CLIN</t>
  </si>
  <si>
    <t>0885-6222</t>
  </si>
  <si>
    <t>IDEGGYOGY SZEMLE</t>
  </si>
  <si>
    <t>0019-1442</t>
  </si>
  <si>
    <t>INT J NEUROPSYCHOPH</t>
  </si>
  <si>
    <t>1461-1457</t>
  </si>
  <si>
    <t>INTERV NEURORADIOL</t>
  </si>
  <si>
    <t>1591-0199</t>
  </si>
  <si>
    <t>J AFFECT DISORDERS</t>
  </si>
  <si>
    <t>0165-0327</t>
  </si>
  <si>
    <t>J CHILD NEUROL</t>
  </si>
  <si>
    <t>0883-0738</t>
  </si>
  <si>
    <t>J CLIN EXP NEUROPSYC</t>
  </si>
  <si>
    <t>1380-3395</t>
  </si>
  <si>
    <t>J CLIN NEUROL</t>
  </si>
  <si>
    <t>1738-6586</t>
  </si>
  <si>
    <t>J CLIN NEUROPHYSIOL</t>
  </si>
  <si>
    <t>0736-0258</t>
  </si>
  <si>
    <t>J CLIN NEUROSCI</t>
  </si>
  <si>
    <t>0967-5868</t>
  </si>
  <si>
    <t>J CLIN SLEEP MED</t>
  </si>
  <si>
    <t>1550-9389</t>
  </si>
  <si>
    <t>J GERIATR PSYCH NEUR</t>
  </si>
  <si>
    <t>0891-9887</t>
  </si>
  <si>
    <t>J HEAD TRAUMA REHAB</t>
  </si>
  <si>
    <t>0885-9701</t>
  </si>
  <si>
    <t>J HEADACHE PAIN</t>
  </si>
  <si>
    <t>1129-2369</t>
  </si>
  <si>
    <t>J INT NEUROPSYCH SOC</t>
  </si>
  <si>
    <t>1355-6177</t>
  </si>
  <si>
    <t>J KOREAN NEUROSURG S</t>
  </si>
  <si>
    <t>2005-3711</t>
  </si>
  <si>
    <t>J NERV MENT DIS</t>
  </si>
  <si>
    <t>0022-3018</t>
  </si>
  <si>
    <t>J NEURAL TRANSM</t>
  </si>
  <si>
    <t>0300-9564</t>
  </si>
  <si>
    <t>J NEURO-ONCOL</t>
  </si>
  <si>
    <t>0167-594X</t>
  </si>
  <si>
    <t>J NEURO-OPHTHALMOL</t>
  </si>
  <si>
    <t>1070-8022</t>
  </si>
  <si>
    <t>J NEURODEV DISORD</t>
  </si>
  <si>
    <t>1866-1947</t>
  </si>
  <si>
    <t>J NEUROIMAGING</t>
  </si>
  <si>
    <t>1051-2284</t>
  </si>
  <si>
    <t>J NEUROL</t>
  </si>
  <si>
    <t>0340-5354</t>
  </si>
  <si>
    <t>J NEUROL NEUROSUR PS</t>
  </si>
  <si>
    <t>0022-3050</t>
  </si>
  <si>
    <t>J NEUROL PHYS THER</t>
  </si>
  <si>
    <t>1557-0576</t>
  </si>
  <si>
    <t>J NEUROL SCI</t>
  </si>
  <si>
    <t>0022-510X</t>
  </si>
  <si>
    <t>J NEUROPATH EXP NEUR</t>
  </si>
  <si>
    <t>0022-3069</t>
  </si>
  <si>
    <t>J NEUROPSYCH CLIN N</t>
  </si>
  <si>
    <t>0895-0172</t>
  </si>
  <si>
    <t>Abbreviated Journal Title</t>
  </si>
  <si>
    <t>ISSN</t>
  </si>
  <si>
    <t>{2012} Total Cites</t>
  </si>
  <si>
    <t>Impact Factor</t>
  </si>
  <si>
    <t>5-Year Impact Factor</t>
  </si>
  <si>
    <t>Immediacy Index</t>
  </si>
  <si>
    <t>{2012} Articles</t>
  </si>
  <si>
    <t>Cited Half-Life</t>
  </si>
  <si>
    <t>Eigenfactor Score</t>
  </si>
  <si>
    <t>Article Influence Score</t>
  </si>
  <si>
    <t>ACOUST AUST</t>
  </si>
  <si>
    <t>0814-6039</t>
  </si>
  <si>
    <t>ACOUST PHYS+</t>
  </si>
  <si>
    <t>1063-7710</t>
  </si>
  <si>
    <t>ACTA ACUST UNITED AC</t>
  </si>
  <si>
    <t>1610-1928</t>
  </si>
  <si>
    <t>&gt;10.0</t>
  </si>
  <si>
    <t>APPL ACOUST</t>
  </si>
  <si>
    <t>0003-682X</t>
  </si>
  <si>
    <t>ARCH ACOUST</t>
  </si>
  <si>
    <t>0137-5075</t>
  </si>
  <si>
    <t>EURASIP J AUDIO SPEE</t>
  </si>
  <si>
    <t>1687-4722</t>
  </si>
  <si>
    <t>IEEE T AUDIO SPEECH</t>
  </si>
  <si>
    <t>1558-7916</t>
  </si>
  <si>
    <t>IEEE T ULTRASON FERR</t>
  </si>
  <si>
    <t>0885-3010</t>
  </si>
  <si>
    <t>INT J ACOUST VIB</t>
  </si>
  <si>
    <t>1027-5851</t>
  </si>
  <si>
    <t>INT J AEROACOUST</t>
  </si>
  <si>
    <t>1475-472X</t>
  </si>
  <si>
    <t>J ACOUST SOC AM</t>
  </si>
  <si>
    <t>0001-4966</t>
  </si>
  <si>
    <t>J AUDIO ENG SOC</t>
  </si>
  <si>
    <t>1549-4950</t>
  </si>
  <si>
    <t>J CLIN ULTRASOUND</t>
  </si>
  <si>
    <t>0091-2751</t>
  </si>
  <si>
    <t>J COMPUT ACOUST</t>
  </si>
  <si>
    <t>0218-396X</t>
  </si>
  <si>
    <t>J LOW FREQ NOISE V A</t>
  </si>
  <si>
    <t>0263-0923</t>
  </si>
  <si>
    <t>J SOUND VIB</t>
  </si>
  <si>
    <t>0022-460X</t>
  </si>
  <si>
    <t>J ULTRAS MED</t>
  </si>
  <si>
    <t>0278-4297</t>
  </si>
  <si>
    <t>J VIB ACOUST</t>
  </si>
  <si>
    <t>1048-9002</t>
  </si>
  <si>
    <t>J VIB CONTROL</t>
  </si>
  <si>
    <t>1077-5463</t>
  </si>
  <si>
    <t>NOISE CONTROL ENG J</t>
  </si>
  <si>
    <t>0736-2501</t>
  </si>
  <si>
    <t>PHONETICA</t>
  </si>
  <si>
    <t>0031-8388</t>
  </si>
  <si>
    <t>SHOCK VIB</t>
  </si>
  <si>
    <t>1070-9622</t>
  </si>
  <si>
    <t>SOUND VIB</t>
  </si>
  <si>
    <t>1541-0161</t>
  </si>
  <si>
    <t>SPEECH COMMUN</t>
  </si>
  <si>
    <t>0167-6393</t>
  </si>
  <si>
    <t>ULTRASCHALL MED</t>
  </si>
  <si>
    <t>0172-4614</t>
  </si>
  <si>
    <t>ULTRASON SONOCHEM</t>
  </si>
  <si>
    <t>1350-4177</t>
  </si>
  <si>
    <t>ULTRASONIC IMAGING</t>
  </si>
  <si>
    <t>0161-7346</t>
  </si>
  <si>
    <t>ULTRASONICS</t>
  </si>
  <si>
    <t>0041-624X</t>
  </si>
  <si>
    <t>ULTRASOUND MED BIOL</t>
  </si>
  <si>
    <t>0301-5629</t>
  </si>
  <si>
    <t>ULTRASOUND OBST GYN</t>
  </si>
  <si>
    <t>0960-7692</t>
  </si>
  <si>
    <t>WAVE MOTION</t>
  </si>
  <si>
    <t>0165-2125</t>
  </si>
  <si>
    <t>FOOD POLICY</t>
  </si>
  <si>
    <t>0306-9192</t>
  </si>
  <si>
    <t>EUR REV AGRIC ECON</t>
  </si>
  <si>
    <t>0165-1587</t>
  </si>
  <si>
    <t>APPL ECON PERSPECT P</t>
  </si>
  <si>
    <t>2040-5790</t>
  </si>
  <si>
    <t>J AGR ECON</t>
  </si>
  <si>
    <t>0021-857X</t>
  </si>
  <si>
    <t>AUST J AGR RESOUR EC</t>
  </si>
  <si>
    <t>1364-985X</t>
  </si>
  <si>
    <t>AGR ECON-BLACKWELL</t>
  </si>
  <si>
    <t>0169-5150</t>
  </si>
  <si>
    <t>AM J AGR ECON</t>
  </si>
  <si>
    <t>0002-9092</t>
  </si>
  <si>
    <t>CAN J AGR ECON</t>
  </si>
  <si>
    <t>0008-3976</t>
  </si>
  <si>
    <t>J AGR RESOUR ECON</t>
  </si>
  <si>
    <t>1068-5502</t>
  </si>
  <si>
    <t>CHINA AGR ECON REV</t>
  </si>
  <si>
    <t>1756-137X</t>
  </si>
  <si>
    <t>INT FOOD AGRIBUS MAN</t>
  </si>
  <si>
    <t>1559-2448</t>
  </si>
  <si>
    <t>ITEA-INF TEC ECON AG</t>
  </si>
  <si>
    <t>1699-6887</t>
  </si>
  <si>
    <t>AGREKON</t>
  </si>
  <si>
    <t>0303-1853</t>
  </si>
  <si>
    <t>CUST AGRONEGOCIO</t>
  </si>
  <si>
    <t>1808-2882</t>
  </si>
  <si>
    <t>BIORESOURCE TECHNOL</t>
  </si>
  <si>
    <t>0960-8524</t>
  </si>
  <si>
    <t>BIOMASS BIOENERG</t>
  </si>
  <si>
    <t>0961-9534</t>
  </si>
  <si>
    <t>IND CROP PROD</t>
  </si>
  <si>
    <t>0926-6690</t>
  </si>
  <si>
    <t>AQUACULT ENG</t>
  </si>
  <si>
    <t>0144-8609</t>
  </si>
  <si>
    <t>BIOSYST ENG</t>
  </si>
  <si>
    <t>1537-5110</t>
  </si>
  <si>
    <t>J IRRIG DRAIN E-ASCE</t>
  </si>
  <si>
    <t>0733-9437</t>
  </si>
  <si>
    <t>PADDY WATER ENVIRON</t>
  </si>
  <si>
    <t>1611-2490</t>
  </si>
  <si>
    <t>T ASABE</t>
  </si>
  <si>
    <t>2151-0032</t>
  </si>
  <si>
    <t>ENG AGR-JABOTICABAL</t>
  </si>
  <si>
    <t>0100-6916</t>
  </si>
  <si>
    <t>REV BRAS ENG AGR AMB</t>
  </si>
  <si>
    <t>1415-4366</t>
  </si>
  <si>
    <t>APPL ENG AGRIC</t>
  </si>
  <si>
    <t>0883-8542</t>
  </si>
  <si>
    <t>AMA-AGR MECH ASIA AF</t>
  </si>
  <si>
    <t>0084-5841</t>
  </si>
  <si>
    <t>0367-6722</t>
  </si>
  <si>
    <t>INDIAN J ANIM RES</t>
  </si>
  <si>
    <t>0125-6726</t>
  </si>
  <si>
    <t>BUFFALO BULL</t>
  </si>
  <si>
    <t>1124-4593</t>
  </si>
  <si>
    <t>LARGE ANIM REV</t>
  </si>
  <si>
    <t>0971-2119</t>
  </si>
  <si>
    <t>J APPL ANIM RES</t>
  </si>
  <si>
    <t>0367-8318</t>
  </si>
  <si>
    <t>INDIAN J ANIM SCI</t>
  </si>
  <si>
    <t>0122-0268</t>
  </si>
  <si>
    <t>REV MVZ CORDOBA</t>
  </si>
  <si>
    <t>0120-0690</t>
  </si>
  <si>
    <t>REV COLOMB CIENC PEC</t>
  </si>
  <si>
    <t>0026-704X</t>
  </si>
  <si>
    <t>MLJEKARSTVO</t>
  </si>
  <si>
    <t>2007-1124</t>
  </si>
  <si>
    <t>REV MEX CIENC PECU</t>
  </si>
  <si>
    <t>1516-635X</t>
  </si>
  <si>
    <t>BRAZ J POULTRY SCI</t>
  </si>
  <si>
    <t>0972-2963</t>
  </si>
  <si>
    <t>ANIM NUTR FEED TECHN</t>
  </si>
  <si>
    <t>0429-2766</t>
  </si>
  <si>
    <t>FOURRAGES</t>
  </si>
  <si>
    <t>0003-9098</t>
  </si>
  <si>
    <t>ARCH GEFLUGELKD</t>
  </si>
  <si>
    <t>0044-5401</t>
  </si>
  <si>
    <t>ZUCHTUNGSKUNDE</t>
  </si>
  <si>
    <t>0004-9433</t>
  </si>
  <si>
    <t>AUST J DAIRY TECHNOL</t>
  </si>
  <si>
    <t>1642-3402</t>
  </si>
  <si>
    <t>ANN ANIM SCI</t>
  </si>
  <si>
    <t>0003-9438</t>
  </si>
  <si>
    <t>ARCH TIERZUCHT</t>
  </si>
  <si>
    <t>0375-1589</t>
  </si>
  <si>
    <t>S AFR J ANIM SCI</t>
  </si>
  <si>
    <t>0990-0632</t>
  </si>
  <si>
    <t>INRA PROD ANIM</t>
  </si>
  <si>
    <t>0906-4702</t>
  </si>
  <si>
    <t>ACTA AGR SCAND A-AN</t>
  </si>
  <si>
    <t>1257-5011</t>
  </si>
  <si>
    <t>WORLD RABBIT SCI</t>
  </si>
  <si>
    <t>1011-2367</t>
  </si>
  <si>
    <t>ASIAN AUSTRAL J ANIM</t>
  </si>
  <si>
    <t>1758-1559</t>
  </si>
  <si>
    <t>AVIAN BIOL RES</t>
  </si>
  <si>
    <t>1346-7395</t>
  </si>
  <si>
    <t>J POULT SCI</t>
  </si>
  <si>
    <t>PROD ANIM</t>
  </si>
  <si>
    <t>1230-1388</t>
  </si>
  <si>
    <t>J ANIM FEED SCI</t>
  </si>
  <si>
    <t>1594-4077</t>
  </si>
  <si>
    <t>ITAL J ANIM SCI</t>
  </si>
  <si>
    <t>1056-6171</t>
  </si>
  <si>
    <t>J APPL POULTRY RES</t>
  </si>
  <si>
    <t>1049-5398</t>
  </si>
  <si>
    <t>ANIM BIOTECHNOL</t>
  </si>
  <si>
    <t>0860-4037</t>
  </si>
  <si>
    <t>ANIM SCI PAP REP</t>
  </si>
  <si>
    <t>1212-1819</t>
  </si>
  <si>
    <t>CZECH J ANIM SCI</t>
  </si>
  <si>
    <t>0008-3984</t>
  </si>
  <si>
    <t>CAN J ANIM SCI</t>
  </si>
  <si>
    <t>1344-3941</t>
  </si>
  <si>
    <t>ANIM SCI J</t>
  </si>
  <si>
    <t>0049-4747</t>
  </si>
  <si>
    <t>TROP ANIM HEALTH PRO</t>
  </si>
  <si>
    <t>1745-039X</t>
  </si>
  <si>
    <t>ARCH ANIM NUTR</t>
  </si>
  <si>
    <t>0921-4488</t>
  </si>
  <si>
    <t>SMALL RUMINANT RES</t>
  </si>
  <si>
    <t>0007-1668</t>
  </si>
  <si>
    <t>BRIT POULTRY SCI</t>
  </si>
  <si>
    <t>0043-9339</t>
  </si>
  <si>
    <t>WORLD POULTRY SCI J</t>
  </si>
  <si>
    <t>1871-1413</t>
  </si>
  <si>
    <t>LIVEST SCI</t>
  </si>
  <si>
    <t>0931-2439</t>
  </si>
  <si>
    <t>J ANIM PHYSIOL AN N</t>
  </si>
  <si>
    <t>0022-0299</t>
  </si>
  <si>
    <t>J DAIRY RES</t>
  </si>
  <si>
    <t>0936-6768</t>
  </si>
  <si>
    <t>REPROD DOMEST ANIM</t>
  </si>
  <si>
    <t>0168-1591</t>
  </si>
  <si>
    <t>APPL ANIM BEHAV SCI</t>
  </si>
  <si>
    <t>0032-5791</t>
  </si>
  <si>
    <t>POULTRY SCI</t>
  </si>
  <si>
    <t>0377-8401</t>
  </si>
  <si>
    <t>ANIM FEED SCI TECH</t>
  </si>
  <si>
    <t>1751-7311</t>
  </si>
  <si>
    <t>ANIMAL</t>
  </si>
  <si>
    <t>0931-2668</t>
  </si>
  <si>
    <t>J ANIM BREED GENET</t>
  </si>
  <si>
    <t>0916-8818</t>
  </si>
  <si>
    <t>J REPROD DEVELOP</t>
  </si>
  <si>
    <t>0378-4320</t>
  </si>
  <si>
    <t>ANIM REPROD SCI</t>
  </si>
  <si>
    <t>0021-8812</t>
  </si>
  <si>
    <t>J ANIM SCI</t>
  </si>
  <si>
    <t>0739-7240</t>
  </si>
  <si>
    <t>DOMEST ANIM ENDOCRIN</t>
  </si>
  <si>
    <t>0022-0302</t>
  </si>
  <si>
    <t>J DAIRY SCI</t>
  </si>
  <si>
    <t>0268-9146</t>
  </si>
  <si>
    <t>ANIM GENET</t>
  </si>
  <si>
    <t>0999-193X</t>
  </si>
  <si>
    <t>GENET SEL EVOL</t>
  </si>
  <si>
    <t>1300-7580</t>
  </si>
  <si>
    <t>TARIM BILIM DERG</t>
  </si>
  <si>
    <t>1612-9830</t>
  </si>
  <si>
    <t>J AGR RURAL DEV TROP</t>
  </si>
  <si>
    <t>0002-1482</t>
  </si>
  <si>
    <t>AGR HIST</t>
  </si>
  <si>
    <t>0122-1450</t>
  </si>
  <si>
    <t>CUAD DESARRO RURAL</t>
  </si>
  <si>
    <t>1310-0351</t>
  </si>
  <si>
    <t>BULG J AGRIC SCI</t>
  </si>
  <si>
    <t>0370-4661</t>
  </si>
  <si>
    <t>REV FAC CIENC AGRAR</t>
  </si>
  <si>
    <t>1663-7852</t>
  </si>
  <si>
    <t>AGRARFORSCH SCHWEIZ+</t>
  </si>
  <si>
    <t>0019-5022</t>
  </si>
  <si>
    <t>INDIAN J AGR SCI</t>
  </si>
  <si>
    <t>1594-5685</t>
  </si>
  <si>
    <t>NEW MEDIT</t>
  </si>
  <si>
    <t>0023-6152</t>
  </si>
  <si>
    <t>J FAC AGR KYUSHU U</t>
  </si>
  <si>
    <t>1516-3725</t>
  </si>
  <si>
    <t>BIOSCI J</t>
  </si>
  <si>
    <t>1676-546X</t>
  </si>
  <si>
    <t>SEMIN-CIENC AGRAR</t>
  </si>
  <si>
    <t>0718-1620</t>
  </si>
  <si>
    <t>CIENC INVESTIG AGRAR</t>
  </si>
  <si>
    <t>1405-3195</t>
  </si>
  <si>
    <t>AGROCIENCIA-MEXICO</t>
  </si>
  <si>
    <t>0031-7454</t>
  </si>
  <si>
    <t>PHILIPP AGRIC SCI</t>
  </si>
  <si>
    <t>0791-6833</t>
  </si>
  <si>
    <t>IRISH J AGR FOOD RES</t>
  </si>
  <si>
    <t>0458-6859</t>
  </si>
  <si>
    <t>LANDBAUFORSCHUNG-GER</t>
  </si>
  <si>
    <t>0005-9080</t>
  </si>
  <si>
    <t>BER LANDWIRTSCH</t>
  </si>
  <si>
    <t>1413-7054</t>
  </si>
  <si>
    <t>CIENC AGROTEC</t>
  </si>
  <si>
    <t>0021-3551</t>
  </si>
  <si>
    <t>JARQ-JPN AGR RES Q</t>
  </si>
  <si>
    <t>1744-6961</t>
  </si>
  <si>
    <t>GRASSL SCI</t>
  </si>
  <si>
    <t>1671-2927</t>
  </si>
  <si>
    <t>AGR SCI CHINA</t>
  </si>
  <si>
    <t>0030-7270</t>
  </si>
  <si>
    <t>OUTLOOK AGR</t>
  </si>
  <si>
    <t>0718-5839</t>
  </si>
  <si>
    <t>CHIL J AGR RES</t>
  </si>
  <si>
    <t>1392-3196</t>
  </si>
  <si>
    <t>ZEMDIRBYSTE</t>
  </si>
  <si>
    <t>1166-7699</t>
  </si>
  <si>
    <t>CAH AGRIC</t>
  </si>
  <si>
    <t>1861-3829</t>
  </si>
  <si>
    <t>J PLANT DIS PROTECT</t>
  </si>
  <si>
    <t>1018-7081</t>
  </si>
  <si>
    <t>J ANIM PLANT SCI</t>
  </si>
  <si>
    <t>1695-971X</t>
  </si>
  <si>
    <t>SPAN J AGRIC RES</t>
  </si>
  <si>
    <t>0100-204X</t>
  </si>
  <si>
    <t>PESQUI AGROPECU BRAS</t>
  </si>
  <si>
    <t>1680-7073</t>
  </si>
  <si>
    <t>J AGR SCI TECH-IRAN</t>
  </si>
  <si>
    <t>0045-6888</t>
  </si>
  <si>
    <t>REV CIENC AGRON</t>
  </si>
  <si>
    <t>1044-0046</t>
  </si>
  <si>
    <t>J SUSTAIN AGR</t>
  </si>
  <si>
    <t>1459-6067</t>
  </si>
  <si>
    <t>AGR FOOD SCI</t>
  </si>
  <si>
    <t>0103-9016</t>
  </si>
  <si>
    <t>SCI AGR</t>
  </si>
  <si>
    <t>1560-8530</t>
  </si>
  <si>
    <t>INT J AGRIC BIOL</t>
  </si>
  <si>
    <t>0008-0845</t>
  </si>
  <si>
    <t>CALIF AGR</t>
  </si>
  <si>
    <t>0028-8233</t>
  </si>
  <si>
    <t>NEW ZEAL J AGR RES</t>
  </si>
  <si>
    <t>1742-1705</t>
  </si>
  <si>
    <t>RENEW AGR FOOD SYST</t>
  </si>
  <si>
    <t>1836-0947</t>
  </si>
  <si>
    <t>CROP PASTURE SCI</t>
  </si>
  <si>
    <t>1836-0939</t>
  </si>
  <si>
    <t>ANIM PROD SCI</t>
  </si>
  <si>
    <t>0552-9034</t>
  </si>
  <si>
    <t>PAK J AGR SCI</t>
  </si>
  <si>
    <t>1573-5214</t>
  </si>
  <si>
    <t>NJAS-WAGEN J LIFE SC</t>
  </si>
  <si>
    <t>1187-7863</t>
  </si>
  <si>
    <t>J AGR ENVIRON ETHIC</t>
  </si>
  <si>
    <t>0889-048X</t>
  </si>
  <si>
    <t>AGR HUM VALUES</t>
  </si>
  <si>
    <t>1473-5903</t>
  </si>
  <si>
    <t>INT J AGR SUSTAIN</t>
  </si>
  <si>
    <t>1385-2256</t>
  </si>
  <si>
    <t>PRECIS AGRIC</t>
  </si>
  <si>
    <t>1670-567X</t>
  </si>
  <si>
    <t>ICELAND AGR SCI</t>
  </si>
  <si>
    <t>0022-5142</t>
  </si>
  <si>
    <t>J SCI FOOD AGR</t>
  </si>
  <si>
    <t>0168-1699</t>
  </si>
  <si>
    <t>COMPUT ELECTRON AGR</t>
  </si>
  <si>
    <t>0003-4746</t>
  </si>
  <si>
    <t>ANN APPL BIOL</t>
  </si>
  <si>
    <t>0308-521X</t>
  </si>
  <si>
    <t>AGR SYST</t>
  </si>
  <si>
    <t>0167-8809</t>
  </si>
  <si>
    <t>AGR ECOSYST ENVIRON</t>
  </si>
  <si>
    <t>0021-8596</t>
  </si>
  <si>
    <t>J AGR SCI</t>
  </si>
  <si>
    <t>0021-8561</t>
  </si>
  <si>
    <t>J AGR FOOD CHEM</t>
  </si>
  <si>
    <t>ADV AGRON</t>
  </si>
  <si>
    <t>0065-2113</t>
  </si>
  <si>
    <t>GCB BIOENERGY</t>
  </si>
  <si>
    <t>1757-1693</t>
  </si>
  <si>
    <t>THEOR APPL GENET</t>
  </si>
  <si>
    <t>0040-5752</t>
  </si>
  <si>
    <t>AGRON SUSTAIN DEV</t>
  </si>
  <si>
    <t>1774-0746</t>
  </si>
  <si>
    <t>AGR FOREST METEOROL</t>
  </si>
  <si>
    <t>0168-1923</t>
  </si>
  <si>
    <t>MOL BREEDING</t>
  </si>
  <si>
    <t>1380-3743</t>
  </si>
  <si>
    <t>EUR J AGRON</t>
  </si>
  <si>
    <t>1161-0301</t>
  </si>
  <si>
    <t>PLANT PATHOL</t>
  </si>
  <si>
    <t>0032-0862</t>
  </si>
  <si>
    <t>PLANT SOIL</t>
  </si>
  <si>
    <t>0032-079X</t>
  </si>
  <si>
    <t>PEST MANAG SCI</t>
  </si>
  <si>
    <t>1526-498X</t>
  </si>
  <si>
    <t>FIELD CROP RES</t>
  </si>
  <si>
    <t>0378-4290</t>
  </si>
  <si>
    <t>POSTHARVEST BIOL TEC</t>
  </si>
  <si>
    <t>0925-5214</t>
  </si>
  <si>
    <t>RICE</t>
  </si>
  <si>
    <t>1939-8425</t>
  </si>
  <si>
    <t>IRRIGATION SCI</t>
  </si>
  <si>
    <t>0342-7188</t>
  </si>
  <si>
    <t>AGR WATER MANAGE</t>
  </si>
  <si>
    <t>0378-3774</t>
  </si>
  <si>
    <t>J AGRON CROP SCI</t>
  </si>
  <si>
    <t>0931-2250</t>
  </si>
  <si>
    <t>WEED RES</t>
  </si>
  <si>
    <t>0043-1737</t>
  </si>
  <si>
    <t>WEED SCI</t>
  </si>
  <si>
    <t>0043-1745</t>
  </si>
  <si>
    <t>EUPHYTICA</t>
  </si>
  <si>
    <t>0014-2336</t>
  </si>
  <si>
    <t>EUR J PLANT PATHOL</t>
  </si>
  <si>
    <t>0929-1873</t>
  </si>
  <si>
    <t>GENET RESOUR CROP EV</t>
  </si>
  <si>
    <t>0925-9864</t>
  </si>
  <si>
    <t>GRASS FORAGE SCI</t>
  </si>
  <si>
    <t>0142-5242</t>
  </si>
  <si>
    <t>AGRON J</t>
  </si>
  <si>
    <t>0002-1962</t>
  </si>
  <si>
    <t>CROP SCI</t>
  </si>
  <si>
    <t>0011-183X</t>
  </si>
  <si>
    <t>J PLANT NUTR SOIL SC</t>
  </si>
  <si>
    <t>1436-8730</t>
  </si>
  <si>
    <t>AGROFOREST SYST</t>
  </si>
  <si>
    <t>0167-4366</t>
  </si>
  <si>
    <t>CROP PROT</t>
  </si>
  <si>
    <t>0261-2194</t>
  </si>
  <si>
    <t>PLANT BREEDING</t>
  </si>
  <si>
    <t>0179-9541</t>
  </si>
  <si>
    <t>INT J PLANT PROD</t>
  </si>
  <si>
    <t>1735-6814</t>
  </si>
  <si>
    <t>PLANT SOIL ENVIRON</t>
  </si>
  <si>
    <t>1214-1178</t>
  </si>
  <si>
    <t>WEED TECHNOL</t>
  </si>
  <si>
    <t>0890-037X</t>
  </si>
  <si>
    <t>AM J POTATO RES</t>
  </si>
  <si>
    <t>1099-209X</t>
  </si>
  <si>
    <t>EXP AGR</t>
  </si>
  <si>
    <t>0014-4797</t>
  </si>
  <si>
    <t>BREEDING SCI</t>
  </si>
  <si>
    <t>1344-7610</t>
  </si>
  <si>
    <t>INT AGROPHYS</t>
  </si>
  <si>
    <t>0236-8722</t>
  </si>
  <si>
    <t>SOIL SCI PLANT NUTR</t>
  </si>
  <si>
    <t>0038-0768</t>
  </si>
  <si>
    <t>PLANT PROD SCI</t>
  </si>
  <si>
    <t>1343-943X</t>
  </si>
  <si>
    <t>PHYTOPATHOL MEDITERR</t>
  </si>
  <si>
    <t>0031-9465</t>
  </si>
  <si>
    <t>TURK J AGRIC FOR</t>
  </si>
  <si>
    <t>1300-011X</t>
  </si>
  <si>
    <t>WEED BIOL MANAG</t>
  </si>
  <si>
    <t>1444-6162</t>
  </si>
  <si>
    <t>CAN J PLANT SCI</t>
  </si>
  <si>
    <t>0008-4220</t>
  </si>
  <si>
    <t>ACTA AGR SCAND B-S P</t>
  </si>
  <si>
    <t>0906-4710</t>
  </si>
  <si>
    <t>SEED SCI TECHNOL</t>
  </si>
  <si>
    <t>0251-0952</t>
  </si>
  <si>
    <t>ALLELOPATHY J</t>
  </si>
  <si>
    <t>0971-4693</t>
  </si>
  <si>
    <t>IRRIG DRAIN</t>
  </si>
  <si>
    <t>1531-0353</t>
  </si>
  <si>
    <t>POTATO RES</t>
  </si>
  <si>
    <t>0014-3065</t>
  </si>
  <si>
    <t>CEREAL RES COMMUN</t>
  </si>
  <si>
    <t>0133-3720</t>
  </si>
  <si>
    <t>TURK J FIELD CROPS</t>
  </si>
  <si>
    <t>1301-1111</t>
  </si>
  <si>
    <t>CROP BREED APPL BIOT</t>
  </si>
  <si>
    <t>1984-7033</t>
  </si>
  <si>
    <t>J PLANT REGIST</t>
  </si>
  <si>
    <t>1936-5209</t>
  </si>
  <si>
    <t>NEW ZEAL J CROP HORT</t>
  </si>
  <si>
    <t>0114-0671</t>
  </si>
  <si>
    <t>COMMUN SOIL SCI PLAN</t>
  </si>
  <si>
    <t>0010-3624</t>
  </si>
  <si>
    <t>CZECH J GENET PLANT</t>
  </si>
  <si>
    <t>1212-1975</t>
  </si>
  <si>
    <t>CIENC RURAL</t>
  </si>
  <si>
    <t>0103-8478</t>
  </si>
  <si>
    <t>BIOL AGRIC HORTIC</t>
  </si>
  <si>
    <t>0144-8765</t>
  </si>
  <si>
    <t>BIOTECHNOL AGRON SOC</t>
  </si>
  <si>
    <t>1370-6233</t>
  </si>
  <si>
    <t>GENETIKA-BELGRADE</t>
  </si>
  <si>
    <t>0534-0012</t>
  </si>
  <si>
    <t>MAYDICA</t>
  </si>
  <si>
    <t>0025-6153</t>
  </si>
  <si>
    <t>ACTA SCI-AGRON</t>
  </si>
  <si>
    <t>1807-8621</t>
  </si>
  <si>
    <t>REV CAATINGA</t>
  </si>
  <si>
    <t>0100-316X</t>
  </si>
  <si>
    <t>J AM POMOL SOC</t>
  </si>
  <si>
    <t>1527-3741</t>
  </si>
  <si>
    <t>REV FITOTEC MEX</t>
  </si>
  <si>
    <t>0187-7380</t>
  </si>
  <si>
    <t>INT SUGAR J</t>
  </si>
  <si>
    <t>0020-8841</t>
  </si>
  <si>
    <t>GESUNDE PFLANZ</t>
  </si>
  <si>
    <t>0367-4223</t>
  </si>
  <si>
    <t>ROM AGRIC RES</t>
  </si>
  <si>
    <t>1222-4227</t>
  </si>
  <si>
    <t>RANGE MANAG AGROFOR</t>
  </si>
  <si>
    <t>0971-2070</t>
  </si>
  <si>
    <t>PHILIPP J CROP SCI</t>
  </si>
  <si>
    <t>0115-463X</t>
  </si>
  <si>
    <t>J AGROMETEOROL</t>
  </si>
  <si>
    <t>0972-1665</t>
  </si>
  <si>
    <t>REV FAC AGRON LUZ</t>
  </si>
  <si>
    <t>0378-7818</t>
  </si>
  <si>
    <t>RES CROP</t>
  </si>
  <si>
    <t>0972-3226</t>
  </si>
  <si>
    <t>LEGUME RES</t>
  </si>
  <si>
    <t>0250-5371</t>
  </si>
  <si>
    <t>J ALLERGY CLIN IMMUN</t>
  </si>
  <si>
    <t>0091-6749</t>
  </si>
  <si>
    <t>ALLERGY</t>
  </si>
  <si>
    <t>0105-4538</t>
  </si>
  <si>
    <t>CLIN REV ALLERG IMMU</t>
  </si>
  <si>
    <t>1080-0549</t>
  </si>
  <si>
    <t>CLIN EXP ALLERGY</t>
  </si>
  <si>
    <t>0954-7894</t>
  </si>
  <si>
    <t>ANN ALLERG ASTHMA IM</t>
  </si>
  <si>
    <t>1081-1206</t>
  </si>
  <si>
    <t>CURR OPIN ALLERGY CL</t>
  </si>
  <si>
    <t>1528-4050</t>
  </si>
  <si>
    <t>PEDIAT ALLERG IMM-UK</t>
  </si>
  <si>
    <t>0905-6157</t>
  </si>
  <si>
    <t>CONTACT DERMATITIS</t>
  </si>
  <si>
    <t>0105-1873</t>
  </si>
  <si>
    <t>CURR ALLERGY ASTHM R</t>
  </si>
  <si>
    <t>1529-7322</t>
  </si>
  <si>
    <t>ALLERGY ASTHMA IMMUN</t>
  </si>
  <si>
    <t>2092-7355</t>
  </si>
  <si>
    <t>IMMUNOL ALLERGY CLIN</t>
  </si>
  <si>
    <t>0889-8561</t>
  </si>
  <si>
    <t>INT ARCH ALLERGY IMM</t>
  </si>
  <si>
    <t>1018-2438</t>
  </si>
  <si>
    <t>ALLERGY ASTHMA PROC</t>
  </si>
  <si>
    <t>1088-5412</t>
  </si>
  <si>
    <t>J INVEST ALLERG CLIN</t>
  </si>
  <si>
    <t>1018-9068</t>
  </si>
  <si>
    <t>J ASTHMA</t>
  </si>
  <si>
    <t>0277-0903</t>
  </si>
  <si>
    <t>ALLERGOL IMMUNOPATH</t>
  </si>
  <si>
    <t>0301-0546</t>
  </si>
  <si>
    <t>ASIAN PAC J ALLERGY</t>
  </si>
  <si>
    <t>0125-877X</t>
  </si>
  <si>
    <t>POSTEP DERM ALERGOL</t>
  </si>
  <si>
    <t>1642-395X</t>
  </si>
  <si>
    <t>IRAN J ALLERGY ASTHM</t>
  </si>
  <si>
    <t>1735-1502</t>
  </si>
  <si>
    <t>PEDIAT ALLER IMM PUL</t>
  </si>
  <si>
    <t>2151-321X</t>
  </si>
  <si>
    <t>ALLERGOLOGIE</t>
  </si>
  <si>
    <t>0344-5062</t>
  </si>
  <si>
    <t>REV FR ALLERGOL</t>
  </si>
  <si>
    <t>1877-0320</t>
  </si>
  <si>
    <t>CURR ALLERGY CLIN IM</t>
  </si>
  <si>
    <t>1609-3607</t>
  </si>
  <si>
    <t>BRAIN STRUCT FUNCT</t>
  </si>
  <si>
    <t>1863-2653</t>
  </si>
  <si>
    <t>FRONT NEUROANAT</t>
  </si>
  <si>
    <t>1662-5129</t>
  </si>
  <si>
    <t>ADV ANAT EMBRYOL CEL</t>
  </si>
  <si>
    <t>0301-5556</t>
  </si>
  <si>
    <t>DEV DYNAM</t>
  </si>
  <si>
    <t>1058-8388</t>
  </si>
  <si>
    <t>J ANAT</t>
  </si>
  <si>
    <t>0021-8782</t>
  </si>
  <si>
    <t>CELLS TISSUES ORGANS</t>
  </si>
  <si>
    <t>1422-6405</t>
  </si>
  <si>
    <t>ANN ANAT</t>
  </si>
  <si>
    <t>0940-9602</t>
  </si>
  <si>
    <t>APPL IMMUNOHISTO M M</t>
  </si>
  <si>
    <t>1062-3345</t>
  </si>
  <si>
    <t>J MORPHOL</t>
  </si>
  <si>
    <t>0362-2525</t>
  </si>
  <si>
    <t>MICROSC RES TECHNIQ</t>
  </si>
  <si>
    <t>1059-910X</t>
  </si>
  <si>
    <t>ACTA ZOOL-STOCKHOLM</t>
  </si>
  <si>
    <t>0001-7272</t>
  </si>
  <si>
    <t>ANAT REC</t>
  </si>
  <si>
    <t>1932-8486</t>
  </si>
  <si>
    <t>CLIN ANAT</t>
  </si>
  <si>
    <t>0897-3806</t>
  </si>
  <si>
    <t>ZOOMORPHOLOGY</t>
  </si>
  <si>
    <t>0720-213X</t>
  </si>
  <si>
    <t>SURG RADIOL ANAT</t>
  </si>
  <si>
    <t>0930-1038</t>
  </si>
  <si>
    <t>ANAT HISTOL EMBRYOL</t>
  </si>
  <si>
    <t>0340-2096</t>
  </si>
  <si>
    <t>ANAT SCI INT</t>
  </si>
  <si>
    <t>1447-6959</t>
  </si>
  <si>
    <t>FOLIA MORPHOL</t>
  </si>
  <si>
    <t>0015-5659</t>
  </si>
  <si>
    <t>INT J MORPHOL</t>
  </si>
  <si>
    <t>0717-9502</t>
  </si>
  <si>
    <t>J ANAT SOC INDIA</t>
  </si>
  <si>
    <t>0003-2778</t>
  </si>
  <si>
    <t>INT J ANDROL</t>
  </si>
  <si>
    <t>0105-6263</t>
  </si>
  <si>
    <t>J ANDROL</t>
  </si>
  <si>
    <t>0196-3635</t>
  </si>
  <si>
    <t>ASIAN J ANDROL</t>
  </si>
  <si>
    <t>1008-682X</t>
  </si>
  <si>
    <t>SYST BIOL REPROD MED</t>
  </si>
  <si>
    <t>1939-6368</t>
  </si>
  <si>
    <t>ANDROLOGIA</t>
  </si>
  <si>
    <t>0303-4569</t>
  </si>
  <si>
    <t>REV INT ANDROL</t>
  </si>
  <si>
    <t>1698-031X</t>
  </si>
  <si>
    <t>PAIN</t>
  </si>
  <si>
    <t>0304-3959</t>
  </si>
  <si>
    <t>ANESTHESIOLOGY</t>
  </si>
  <si>
    <t>0003-3022</t>
  </si>
  <si>
    <t>BRIT J ANAESTH</t>
  </si>
  <si>
    <t>0007-0912</t>
  </si>
  <si>
    <t>ANAESTHESIA</t>
  </si>
  <si>
    <t>0003-2409</t>
  </si>
  <si>
    <t>REGION ANESTH PAIN M</t>
  </si>
  <si>
    <t>1098-7339</t>
  </si>
  <si>
    <t>ANESTH ANALG</t>
  </si>
  <si>
    <t>0003-2999</t>
  </si>
  <si>
    <t>EUR J PAIN</t>
  </si>
  <si>
    <t>1090-3801</t>
  </si>
  <si>
    <t>MINERVA ANESTESIOL</t>
  </si>
  <si>
    <t>0375-9393</t>
  </si>
  <si>
    <t>EUR J ANAESTH</t>
  </si>
  <si>
    <t>0265-0215</t>
  </si>
  <si>
    <t>PAIN PRACT</t>
  </si>
  <si>
    <t>1530-7085</t>
  </si>
  <si>
    <t>CLIN J PAIN</t>
  </si>
  <si>
    <t>0749-8047</t>
  </si>
  <si>
    <t>PEDIATR ANESTH</t>
  </si>
  <si>
    <t>1155-5645</t>
  </si>
  <si>
    <t>CURR OPIN ANESTHESIO</t>
  </si>
  <si>
    <t>0952-7907</t>
  </si>
  <si>
    <t>ACTA ANAESTH SCAND</t>
  </si>
  <si>
    <t>0001-5172</t>
  </si>
  <si>
    <t>CAN J ANESTH</t>
  </si>
  <si>
    <t>0832-610X</t>
  </si>
  <si>
    <t>INT J OBSTET ANESTH</t>
  </si>
  <si>
    <t>0959-289X</t>
  </si>
  <si>
    <t>J NEUROSURG ANESTH</t>
  </si>
  <si>
    <t>0898-4921</t>
  </si>
  <si>
    <t>J CARDIOTHOR VASC AN</t>
  </si>
  <si>
    <t>1053-0770</t>
  </si>
  <si>
    <t>ANAESTH INTENS CARE</t>
  </si>
  <si>
    <t>0310-057X</t>
  </si>
  <si>
    <t>BMC ANESTHESIOL</t>
  </si>
  <si>
    <t>1471-2253</t>
  </si>
  <si>
    <t>J CLIN ANESTH</t>
  </si>
  <si>
    <t>0952-8180</t>
  </si>
  <si>
    <t>SCHMERZ</t>
  </si>
  <si>
    <t>0932-433X</t>
  </si>
  <si>
    <t>J ANESTH</t>
  </si>
  <si>
    <t>0913-8668</t>
  </si>
  <si>
    <t>ANAESTHESIST</t>
  </si>
  <si>
    <t>0003-2417</t>
  </si>
  <si>
    <t>ANN FR ANESTH</t>
  </si>
  <si>
    <t>0750-7658</t>
  </si>
  <si>
    <t>J CLIN MONIT COMPUT</t>
  </si>
  <si>
    <t>1387-1307</t>
  </si>
  <si>
    <t>ANASTH INTENSIVMED</t>
  </si>
  <si>
    <t>0170-5334</t>
  </si>
  <si>
    <t>ANASTH INTENSIV NOTF</t>
  </si>
  <si>
    <t>0939-2661</t>
  </si>
  <si>
    <t>DOULEUR ANALG</t>
  </si>
  <si>
    <t>1011-288X</t>
  </si>
  <si>
    <t>ANNU REV ASTRON ASTR</t>
  </si>
  <si>
    <t>0066-4146</t>
  </si>
  <si>
    <t>ASTROPHYS J SUPPL S</t>
  </si>
  <si>
    <t>0067-0049</t>
  </si>
  <si>
    <t>LIVING REV SOL PHYS</t>
  </si>
  <si>
    <t>1614-4961</t>
  </si>
  <si>
    <t>ASTRON ASTROPHYS REV</t>
  </si>
  <si>
    <t>0935-4956</t>
  </si>
  <si>
    <t>ANNU REV EARTH PL SC</t>
  </si>
  <si>
    <t>0084-6597</t>
  </si>
  <si>
    <t>ASTROPHYS J</t>
  </si>
  <si>
    <t>0004-637X</t>
  </si>
  <si>
    <t>ASTROPHYS J LETT</t>
  </si>
  <si>
    <t>2041-8205</t>
  </si>
  <si>
    <t>J COSMOL ASTROPART P</t>
  </si>
  <si>
    <t>1475-7516</t>
  </si>
  <si>
    <t>MON NOT R ASTRON SOC</t>
  </si>
  <si>
    <t>0035-8711</t>
  </si>
  <si>
    <t>SPACE SCI REV</t>
  </si>
  <si>
    <t>0038-6308</t>
  </si>
  <si>
    <t>ASTRON ASTROPHYS</t>
  </si>
  <si>
    <t>0004-6361</t>
  </si>
  <si>
    <t>ASTRON J</t>
  </si>
  <si>
    <t>0004-6256</t>
  </si>
  <si>
    <t>ASTROPART PHYS</t>
  </si>
  <si>
    <t>0927-6505</t>
  </si>
  <si>
    <t>PHYS REV D</t>
  </si>
  <si>
    <t>1550-7998</t>
  </si>
  <si>
    <t>PUBL ASTRON SOC PAC</t>
  </si>
  <si>
    <t>0004-6280</t>
  </si>
  <si>
    <t>CLASSICAL QUANT GRAV</t>
  </si>
  <si>
    <t>0264-9381</t>
  </si>
  <si>
    <t>SOL PHYS</t>
  </si>
  <si>
    <t>0038-0938</t>
  </si>
  <si>
    <t>ICARUS</t>
  </si>
  <si>
    <t>0019-1035</t>
  </si>
  <si>
    <t>PUBL ASTRON SOC AUST</t>
  </si>
  <si>
    <t>1323-3580</t>
  </si>
  <si>
    <t>EXP ASTRON</t>
  </si>
  <si>
    <t>0922-6435</t>
  </si>
  <si>
    <t>ASTROBIOLOGY</t>
  </si>
  <si>
    <t>1531-1074</t>
  </si>
  <si>
    <t>ACTA ASTRONOM</t>
  </si>
  <si>
    <t>0001-5237</t>
  </si>
  <si>
    <t>PUBL ASTRON SOC JPN</t>
  </si>
  <si>
    <t>0004-6264</t>
  </si>
  <si>
    <t>CELEST MECH DYN ASTR</t>
  </si>
  <si>
    <t>0923-2958</t>
  </si>
  <si>
    <t>PLANET SPACE SCI</t>
  </si>
  <si>
    <t>0032-0633</t>
  </si>
  <si>
    <t>ASTROPHYS SPACE SCI</t>
  </si>
  <si>
    <t>0004-640X</t>
  </si>
  <si>
    <t>GEN RELAT GRAVIT</t>
  </si>
  <si>
    <t>0001-7701</t>
  </si>
  <si>
    <t>NEW ASTRON</t>
  </si>
  <si>
    <t>1384-1076</t>
  </si>
  <si>
    <t>NEW ASTRON REV</t>
  </si>
  <si>
    <t>1387-6473</t>
  </si>
  <si>
    <t>CR PHYS</t>
  </si>
  <si>
    <t>1631-0705</t>
  </si>
  <si>
    <t>ANN GEOPHYS-GERMANY</t>
  </si>
  <si>
    <t>0992-7689</t>
  </si>
  <si>
    <t>INT J ASTROBIOL</t>
  </si>
  <si>
    <t>1473-5504</t>
  </si>
  <si>
    <t>ASTRON NACHR</t>
  </si>
  <si>
    <t>0004-6337</t>
  </si>
  <si>
    <t>SPACE WEATHER</t>
  </si>
  <si>
    <t>1539-4956</t>
  </si>
  <si>
    <t>RES ASTRON ASTROPHYS</t>
  </si>
  <si>
    <t>1674-4527</t>
  </si>
  <si>
    <t>REV MEX ASTRON ASTR</t>
  </si>
  <si>
    <t>0185-1101</t>
  </si>
  <si>
    <t>GEOPHYS ASTRO FLUID</t>
  </si>
  <si>
    <t>0309-1929</t>
  </si>
  <si>
    <t>ADV SPACE RES</t>
  </si>
  <si>
    <t>0273-1177</t>
  </si>
  <si>
    <t>INT J MOD PHYS D</t>
  </si>
  <si>
    <t>0218-2718</t>
  </si>
  <si>
    <t>RADIO SCI</t>
  </si>
  <si>
    <t>0048-6604</t>
  </si>
  <si>
    <t>ASTRON LETT+</t>
  </si>
  <si>
    <t>1063-7737</t>
  </si>
  <si>
    <t>J KOREAN ASTRON SOC</t>
  </si>
  <si>
    <t>1225-4614</t>
  </si>
  <si>
    <t>EARTH MOON PLANETS</t>
  </si>
  <si>
    <t>0167-9295</t>
  </si>
  <si>
    <t>B ASTRON SOC INDIA</t>
  </si>
  <si>
    <t>0304-9523</t>
  </si>
  <si>
    <t>ASTRON REP+</t>
  </si>
  <si>
    <t>1063-7729</t>
  </si>
  <si>
    <t>ASTROPHYS BULL</t>
  </si>
  <si>
    <t>1990-3413</t>
  </si>
  <si>
    <t>SOLAR SYST RES+</t>
  </si>
  <si>
    <t>0038-0946</t>
  </si>
  <si>
    <t>GRAVIT COSMOL-RUSSIA</t>
  </si>
  <si>
    <t>0202-2893</t>
  </si>
  <si>
    <t>OBSERVATORY</t>
  </si>
  <si>
    <t>0029-7704</t>
  </si>
  <si>
    <t>BALT ASTRON</t>
  </si>
  <si>
    <t>1392-0049</t>
  </si>
  <si>
    <t>ASTROPHYSICS+</t>
  </si>
  <si>
    <t>0571-7256</t>
  </si>
  <si>
    <t>KINEMAT PHYS CELEST+</t>
  </si>
  <si>
    <t>0884-5913</t>
  </si>
  <si>
    <t>ASTRON GEOPHYS</t>
  </si>
  <si>
    <t>1366-8781</t>
  </si>
  <si>
    <t>J ASTROPHYS ASTRON</t>
  </si>
  <si>
    <t>0250-6335</t>
  </si>
  <si>
    <t>COSMIC RES+</t>
  </si>
  <si>
    <t>0010-9525</t>
  </si>
  <si>
    <t>CONTRIB ASTRON OBS S</t>
  </si>
  <si>
    <t>1335-1842</t>
  </si>
  <si>
    <t>BRAIN LANG</t>
  </si>
  <si>
    <t>0093-934X</t>
  </si>
  <si>
    <t>EAR HEARING</t>
  </si>
  <si>
    <t>0196-0202</t>
  </si>
  <si>
    <t>HEARING RES</t>
  </si>
  <si>
    <t>0378-5955</t>
  </si>
  <si>
    <t>AM J SPEECH-LANG PAT</t>
  </si>
  <si>
    <t>1058-0360</t>
  </si>
  <si>
    <t>AUDIOL NEURO-OTOL</t>
  </si>
  <si>
    <t>1420-3030</t>
  </si>
  <si>
    <t>J FLUENCY DISORD</t>
  </si>
  <si>
    <t>0094-730X</t>
  </si>
  <si>
    <t>J SPEECH LANG HEAR R</t>
  </si>
  <si>
    <t>1092-4388</t>
  </si>
  <si>
    <t>NOISE HEALTH</t>
  </si>
  <si>
    <t>1463-1741</t>
  </si>
  <si>
    <t>INT J AUDIOL</t>
  </si>
  <si>
    <t>1499-2027</t>
  </si>
  <si>
    <t>J AM ACAD AUDIOL</t>
  </si>
  <si>
    <t>1050-0545</t>
  </si>
  <si>
    <t>J COMMUN DISORD</t>
  </si>
  <si>
    <t>0021-9924</t>
  </si>
  <si>
    <t>INT J LANG COMM DIS</t>
  </si>
  <si>
    <t>1368-2822</t>
  </si>
  <si>
    <t>AUGMENT ALTERN COMM</t>
  </si>
  <si>
    <t>0743-4618</t>
  </si>
  <si>
    <t>INT J SPEECH-LANG PA</t>
  </si>
  <si>
    <t>1754-9507</t>
  </si>
  <si>
    <t>TRENDS AMPLIF</t>
  </si>
  <si>
    <t>1084-7138</t>
  </si>
  <si>
    <t>FOLIA PHONIATR LOGO</t>
  </si>
  <si>
    <t>1021-7762</t>
  </si>
  <si>
    <t>AM J AUDIOL</t>
  </si>
  <si>
    <t>1059-0889</t>
  </si>
  <si>
    <t>LANG SPEECH</t>
  </si>
  <si>
    <t>0023-8309</t>
  </si>
  <si>
    <t>CLIN LINGUIST PHONET</t>
  </si>
  <si>
    <t>0269-9206</t>
  </si>
  <si>
    <t>LOGOP PHONIATR VOCO</t>
  </si>
  <si>
    <t>1401-5439</t>
  </si>
  <si>
    <t>IEEE T IND ELECTRON</t>
  </si>
  <si>
    <t>0278-0046</t>
  </si>
  <si>
    <t>J MACH LEARN RES</t>
  </si>
  <si>
    <t>1532-4435</t>
  </si>
  <si>
    <t>IEEE T IND INFORM</t>
  </si>
  <si>
    <t>1551-3203</t>
  </si>
  <si>
    <t>IEEE T SYST MAN CY B</t>
  </si>
  <si>
    <t>1083-4419</t>
  </si>
  <si>
    <t>IEEE-ASME T MECH</t>
  </si>
  <si>
    <t>1083-4435</t>
  </si>
  <si>
    <t>AUTOMATICA</t>
  </si>
  <si>
    <t>0005-1098</t>
  </si>
  <si>
    <t>IEEE T AUTOMAT CONTR</t>
  </si>
  <si>
    <t>0018-9286</t>
  </si>
  <si>
    <t>IEEE ROBOT AUTOM MAG</t>
  </si>
  <si>
    <t>1070-9932</t>
  </si>
  <si>
    <t>J FRANKLIN I</t>
  </si>
  <si>
    <t>0016-0032</t>
  </si>
  <si>
    <t>IEEE CONTR SYST MAG</t>
  </si>
  <si>
    <t>1066-033X</t>
  </si>
  <si>
    <t>CHEMOMETR INTELL LAB</t>
  </si>
  <si>
    <t>0169-7439</t>
  </si>
  <si>
    <t>IEEE T CONTR SYST T</t>
  </si>
  <si>
    <t>1063-6536</t>
  </si>
  <si>
    <t>J CHEMOMETR</t>
  </si>
  <si>
    <t>0886-9383</t>
  </si>
  <si>
    <t>INT J ROBUST NONLIN</t>
  </si>
  <si>
    <t>1049-8923</t>
  </si>
  <si>
    <t>J PROCESS CONTR</t>
  </si>
  <si>
    <t>0959-1524</t>
  </si>
  <si>
    <t>IET CONTROL THEORY A</t>
  </si>
  <si>
    <t>1751-8644</t>
  </si>
  <si>
    <t>NONLINEAR ANAL-HYBRI</t>
  </si>
  <si>
    <t>1751-570X</t>
  </si>
  <si>
    <t>IEEE T AUTOM SCI ENG</t>
  </si>
  <si>
    <t>1545-5955</t>
  </si>
  <si>
    <t>CONTROL ENG PRACT</t>
  </si>
  <si>
    <t>0967-0661</t>
  </si>
  <si>
    <t>SYST CONTROL LETT</t>
  </si>
  <si>
    <t>0167-6911</t>
  </si>
  <si>
    <t>ENG APPL ARTIF INTEL</t>
  </si>
  <si>
    <t>0952-1976</t>
  </si>
  <si>
    <t>INT J FUZZY SYST</t>
  </si>
  <si>
    <t>1562-2479</t>
  </si>
  <si>
    <t>ASIAN J CONTROL</t>
  </si>
  <si>
    <t>1561-8625</t>
  </si>
  <si>
    <t>SIAM J CONTROL OPTIM</t>
  </si>
  <si>
    <t>0363-0129</t>
  </si>
  <si>
    <t>INT J SYST SCI</t>
  </si>
  <si>
    <t>0020-7721</t>
  </si>
  <si>
    <t>MECHATRONICS</t>
  </si>
  <si>
    <t>0957-4158</t>
  </si>
  <si>
    <t>ANNU REV CONTROL</t>
  </si>
  <si>
    <t>1367-5788</t>
  </si>
  <si>
    <t>ESAIM CONTR OPTIM CA</t>
  </si>
  <si>
    <t>1292-8119</t>
  </si>
  <si>
    <t>EUR J CONTROL</t>
  </si>
  <si>
    <t>0378-4754</t>
  </si>
  <si>
    <t>MED BIOL ENG COMPUT</t>
  </si>
  <si>
    <t>0140-0118</t>
  </si>
  <si>
    <t>NEUROINFORMATICS</t>
  </si>
  <si>
    <t>1539-2791</t>
  </si>
  <si>
    <t>QUEUEING SYST</t>
  </si>
  <si>
    <t>0257-0130</t>
  </si>
  <si>
    <t>R J</t>
  </si>
  <si>
    <t>2073-4859</t>
  </si>
  <si>
    <t>ROBOT CIM-INT MANUF</t>
  </si>
  <si>
    <t>0736-5845</t>
  </si>
  <si>
    <t>SCIENTOMETRICS</t>
  </si>
  <si>
    <t>0138-9130</t>
  </si>
  <si>
    <t>SIMUL MODEL PRACT TH</t>
  </si>
  <si>
    <t>1569-190X</t>
  </si>
  <si>
    <t>SIMUL-T SOC MOD SIM</t>
  </si>
  <si>
    <t>0037-5497</t>
  </si>
  <si>
    <t>SOC SCI COMPUT REV</t>
  </si>
  <si>
    <t>0894-4393</t>
  </si>
  <si>
    <t>STRUCT MULTIDISCIP O</t>
  </si>
  <si>
    <t>1615-147X</t>
  </si>
  <si>
    <t>VIRTUAL REAL-LONDON</t>
  </si>
  <si>
    <t>1359-4338</t>
  </si>
  <si>
    <t>ACM SIGPLAN NOTICES</t>
  </si>
  <si>
    <t>0362-1340</t>
  </si>
  <si>
    <t>ACM T APPL PERCEPT</t>
  </si>
  <si>
    <t>1544-3558</t>
  </si>
  <si>
    <t>ACM T GRAPHIC</t>
  </si>
  <si>
    <t>0730-0301</t>
  </si>
  <si>
    <t>ACM T MATH SOFTWARE</t>
  </si>
  <si>
    <t>0098-3500</t>
  </si>
  <si>
    <t>ACM T PROGR LANG SYS</t>
  </si>
  <si>
    <t>0164-0925</t>
  </si>
  <si>
    <t>ACM T SOFTW ENG METH</t>
  </si>
  <si>
    <t>1049-331X</t>
  </si>
  <si>
    <t>ALGORITHMICA</t>
  </si>
  <si>
    <t>0178-4617</t>
  </si>
  <si>
    <t>AUTOMAT SOFTW ENG</t>
  </si>
  <si>
    <t>0928-8910</t>
  </si>
  <si>
    <t>BIT</t>
  </si>
  <si>
    <t>0006-3835</t>
  </si>
  <si>
    <t>COMPUT AIDED DESIGN</t>
  </si>
  <si>
    <t>0010-4485</t>
  </si>
  <si>
    <t>COMPUT AIDED GEOM D</t>
  </si>
  <si>
    <t>0167-8396</t>
  </si>
  <si>
    <t>COMPUT ANIMAT VIRT W</t>
  </si>
  <si>
    <t>1546-4261</t>
  </si>
  <si>
    <t>COMPUT GRAPH FORUM</t>
  </si>
  <si>
    <t>0167-7055</t>
  </si>
  <si>
    <t>COMPUT GRAPH WORLD</t>
  </si>
  <si>
    <t>0271-4159</t>
  </si>
  <si>
    <t>COMPUT GRAPH-UK</t>
  </si>
  <si>
    <t>0097-8493</t>
  </si>
  <si>
    <t>COMPUT LANG SYST STR</t>
  </si>
  <si>
    <t>1477-8424</t>
  </si>
  <si>
    <t>CONCURR COMP-PRACT E</t>
  </si>
  <si>
    <t>1532-0626</t>
  </si>
  <si>
    <t>DISCRETE MATH THEOR</t>
  </si>
  <si>
    <t>1462-7264</t>
  </si>
  <si>
    <t>EMPIR SOFTW ENG</t>
  </si>
  <si>
    <t>1382-3256</t>
  </si>
  <si>
    <t>FORM ASP COMPUT</t>
  </si>
  <si>
    <t>0934-5043</t>
  </si>
  <si>
    <t>FUND INFORM</t>
  </si>
  <si>
    <t>0169-2968</t>
  </si>
  <si>
    <t>GRAPH MODELS</t>
  </si>
  <si>
    <t>1524-0703</t>
  </si>
  <si>
    <t>ICGA J</t>
  </si>
  <si>
    <t>1389-6911</t>
  </si>
  <si>
    <t>IEEE COMPUT GRAPH</t>
  </si>
  <si>
    <t>0272-1716</t>
  </si>
  <si>
    <t>IEEE INTERNET COMPUT</t>
  </si>
  <si>
    <t>1089-7801</t>
  </si>
  <si>
    <t>IEEE SOFTWARE</t>
  </si>
  <si>
    <t>0740-7459</t>
  </si>
  <si>
    <t>IEEE T SOFTWARE ENG</t>
  </si>
  <si>
    <t>0098-5589</t>
  </si>
  <si>
    <t>IEEE T VIS COMPUT GR</t>
  </si>
  <si>
    <t>1077-2626</t>
  </si>
  <si>
    <t>IET SOFTW</t>
  </si>
  <si>
    <t>1751-8806</t>
  </si>
  <si>
    <t>INFORM VISUAL</t>
  </si>
  <si>
    <t>1473-8716</t>
  </si>
  <si>
    <t>INT J DATA WAREHOUS</t>
  </si>
  <si>
    <t>1548-3924</t>
  </si>
  <si>
    <t>INT J ELECTRON COMM</t>
  </si>
  <si>
    <t>1086-4415</t>
  </si>
  <si>
    <t>J FUNCT PROGRAM</t>
  </si>
  <si>
    <t>0956-7968</t>
  </si>
  <si>
    <t>J SOFTW MAINT EVOL-R</t>
  </si>
  <si>
    <t>1532-060X</t>
  </si>
  <si>
    <t>J SOFTW-EVOL PROC</t>
  </si>
  <si>
    <t>2047-7481</t>
  </si>
  <si>
    <t>J SYST SOFTWARE</t>
  </si>
  <si>
    <t>0164-1212</t>
  </si>
  <si>
    <t>J UNIVERS COMPUT SCI</t>
  </si>
  <si>
    <t>0948-695X</t>
  </si>
  <si>
    <t>J VISUAL LANG COMPUT</t>
  </si>
  <si>
    <t>1045-926X</t>
  </si>
  <si>
    <t>J WEB ENG</t>
  </si>
  <si>
    <t>1540-9589</t>
  </si>
  <si>
    <t>MATH PROGRAM</t>
  </si>
  <si>
    <t>0025-5610</t>
  </si>
  <si>
    <t>OPTIM METHOD SOFTW</t>
  </si>
  <si>
    <t>1055-6788</t>
  </si>
  <si>
    <t>PROGRAM COMPUT SOFT+</t>
  </si>
  <si>
    <t>0361-7688</t>
  </si>
  <si>
    <t>RANDOM STRUCT ALGOR</t>
  </si>
  <si>
    <t>1042-9832</t>
  </si>
  <si>
    <t>SCI COMPUT PROGRAM</t>
  </si>
  <si>
    <t>0167-6423</t>
  </si>
  <si>
    <t>SCI PROGRAMMING-NETH</t>
  </si>
  <si>
    <t>1058-9244</t>
  </si>
  <si>
    <t>SOFTW SYST MODEL</t>
  </si>
  <si>
    <t>1619-1366</t>
  </si>
  <si>
    <t>SOFTW TEST VERIF REL</t>
  </si>
  <si>
    <t>0960-0833</t>
  </si>
  <si>
    <t>SOFTWARE PRACT EXPER</t>
  </si>
  <si>
    <t>0038-0644</t>
  </si>
  <si>
    <t>SOFTWARE QUAL J</t>
  </si>
  <si>
    <t>0963-9314</t>
  </si>
  <si>
    <t>THEOR PRACT LOG PROG</t>
  </si>
  <si>
    <t>1471-0684</t>
  </si>
  <si>
    <t>VISUAL COMPUT</t>
  </si>
  <si>
    <t>0178-2789</t>
  </si>
  <si>
    <t>ACM COMPUT SURV</t>
  </si>
  <si>
    <t>0360-0300</t>
  </si>
  <si>
    <t>ACM T ALGORITHMS</t>
  </si>
  <si>
    <t>1549-6325</t>
  </si>
  <si>
    <t>ACM T COMPUT LOG</t>
  </si>
  <si>
    <t>1529-3785</t>
  </si>
  <si>
    <t>ACM T COMPUT SYST</t>
  </si>
  <si>
    <t>0734-2071</t>
  </si>
  <si>
    <t>ADV MATH COMMUN</t>
  </si>
  <si>
    <t>1930-5346</t>
  </si>
  <si>
    <t>COMB PROBAB COMPUT</t>
  </si>
  <si>
    <t>0963-5483</t>
  </si>
  <si>
    <t>COMPUT COMPLEX</t>
  </si>
  <si>
    <t>1016-3328</t>
  </si>
  <si>
    <t>COMPUTING</t>
  </si>
  <si>
    <t>0010-485X</t>
  </si>
  <si>
    <t>CRYPTOLOGIA</t>
  </si>
  <si>
    <t>0161-1194</t>
  </si>
  <si>
    <t>DESIGN CODE CRYPTOGR</t>
  </si>
  <si>
    <t>0925-1022</t>
  </si>
  <si>
    <t>DISCRETE COMPUT GEOM</t>
  </si>
  <si>
    <t>0179-5376</t>
  </si>
  <si>
    <t>DISTRIB COMPUT</t>
  </si>
  <si>
    <t>0178-2770</t>
  </si>
  <si>
    <t>FORM METHOD SYST DES</t>
  </si>
  <si>
    <t>0925-9856</t>
  </si>
  <si>
    <t>FOUND COMPUT MATH</t>
  </si>
  <si>
    <t>1615-3375</t>
  </si>
  <si>
    <t>FUTURE GENER COMP SY</t>
  </si>
  <si>
    <t>0167-739X</t>
  </si>
  <si>
    <t>FUZZY SET SYST</t>
  </si>
  <si>
    <t>0165-0114</t>
  </si>
  <si>
    <t>IEEE ANN HIST COMPUT</t>
  </si>
  <si>
    <t>1058-6180</t>
  </si>
  <si>
    <t>IEEE T INF FOREN SEC</t>
  </si>
  <si>
    <t>1556-6013</t>
  </si>
  <si>
    <t>IEEE T PARALL DISTR</t>
  </si>
  <si>
    <t>1045-9219</t>
  </si>
  <si>
    <t>INFORM COMPUT</t>
  </si>
  <si>
    <t>0890-5401</t>
  </si>
  <si>
    <t>INT J COMPUT GEOM AP</t>
  </si>
  <si>
    <t>0218-1959</t>
  </si>
  <si>
    <t>INT J FOUND COMPUT S</t>
  </si>
  <si>
    <t>0129-0541</t>
  </si>
  <si>
    <t>INT J GEN SYST</t>
  </si>
  <si>
    <t>0308-1079</t>
  </si>
  <si>
    <t>INT J PARALLEL PROG</t>
  </si>
  <si>
    <t>0885-7458</t>
  </si>
  <si>
    <t>INT J QUANTUM INF</t>
  </si>
  <si>
    <t>0219-7499</t>
  </si>
  <si>
    <t>INT J UNCONV COMPUT</t>
  </si>
  <si>
    <t>1548-7199</t>
  </si>
  <si>
    <t>J CELL AUTOM</t>
  </si>
  <si>
    <t>1557-5969</t>
  </si>
  <si>
    <t>J COMPLEXITY</t>
  </si>
  <si>
    <t>0885-064X</t>
  </si>
  <si>
    <t>J COMPUT ANAL APPL</t>
  </si>
  <si>
    <t>1521-1398</t>
  </si>
  <si>
    <t>J CRYPTOL</t>
  </si>
  <si>
    <t>0933-2790</t>
  </si>
  <si>
    <t>J LOGIC ALGEBR PROGR</t>
  </si>
  <si>
    <t>1567-8326</t>
  </si>
  <si>
    <t>J LOGIC COMPUT</t>
  </si>
  <si>
    <t>0955-792X</t>
  </si>
  <si>
    <t>J SYMB COMPUT</t>
  </si>
  <si>
    <t>0747-7171</t>
  </si>
  <si>
    <t>LOG METH COMPUT SCI</t>
  </si>
  <si>
    <t>1860-5974</t>
  </si>
  <si>
    <t>MATH STRUCT COMP SCI</t>
  </si>
  <si>
    <t>0960-1295</t>
  </si>
  <si>
    <t>MULTIDIM SYST SIGN P</t>
  </si>
  <si>
    <t>0923-6082</t>
  </si>
  <si>
    <t>PARALLEL COMPUT</t>
  </si>
  <si>
    <t>0167-8191</t>
  </si>
  <si>
    <t>PROBL INFORM TRANSM+</t>
  </si>
  <si>
    <t>0032-9460</t>
  </si>
  <si>
    <t>QUANTUM INF COMPUT</t>
  </si>
  <si>
    <t>1533-7146</t>
  </si>
  <si>
    <t>REAL-TIME SYST</t>
  </si>
  <si>
    <t>0922-6443</t>
  </si>
  <si>
    <t>ROM J INF SCI TECH</t>
  </si>
  <si>
    <t>1453-8245</t>
  </si>
  <si>
    <t>SIAM J COMPUT</t>
  </si>
  <si>
    <t>0097-5397</t>
  </si>
  <si>
    <t>STAT COMPUT</t>
  </si>
  <si>
    <t>0960-3174</t>
  </si>
  <si>
    <t>THEOR COMPUT SCI</t>
  </si>
  <si>
    <t>0304-3975</t>
  </si>
  <si>
    <t>THEOR COMPUT SYST</t>
  </si>
  <si>
    <t>1432-4350</t>
  </si>
  <si>
    <t>ACI MATER J</t>
  </si>
  <si>
    <t>0889-325X</t>
  </si>
  <si>
    <t>ACI STRUCT J</t>
  </si>
  <si>
    <t>0889-3241</t>
  </si>
  <si>
    <t>ADV CEM RES</t>
  </si>
  <si>
    <t>0951-7197</t>
  </si>
  <si>
    <t>ADV STEEL CONSTR</t>
  </si>
  <si>
    <t>1816-112X</t>
  </si>
  <si>
    <t>ADV STRUCT ENG</t>
  </si>
  <si>
    <t>1369-4332</t>
  </si>
  <si>
    <t>ASHRAE J</t>
  </si>
  <si>
    <t>0001-2491</t>
  </si>
  <si>
    <t>AUTOMAT CONSTR</t>
  </si>
  <si>
    <t>0926-5805</t>
  </si>
  <si>
    <t>BAUINGENIEUR-GERMANY</t>
  </si>
  <si>
    <t>0005-6650</t>
  </si>
  <si>
    <t>BAUPHYSIK</t>
  </si>
  <si>
    <t>0171-5445</t>
  </si>
  <si>
    <t>BETON- STAHLBETONBAU</t>
  </si>
  <si>
    <t>0005-9900</t>
  </si>
  <si>
    <t>BUILD ENVIRON</t>
  </si>
  <si>
    <t>0360-1323</t>
  </si>
  <si>
    <t>BUILD RES INF</t>
  </si>
  <si>
    <t>0961-3218</t>
  </si>
  <si>
    <t>BUILD SERV ENG RES T</t>
  </si>
  <si>
    <t>0143-6244</t>
  </si>
  <si>
    <t>BUILD SIMUL-CHINA</t>
  </si>
  <si>
    <t>1996-3599</t>
  </si>
  <si>
    <t>CEM WAPNO BETON</t>
  </si>
  <si>
    <t>1425-8129</t>
  </si>
  <si>
    <t>CEMENT CONCRETE COMP</t>
  </si>
  <si>
    <t>0958-9465</t>
  </si>
  <si>
    <t>CEMENT CONCRETE RES</t>
  </si>
  <si>
    <t>0008-8846</t>
  </si>
  <si>
    <t>CONSTR BUILD MATER</t>
  </si>
  <si>
    <t>0950-0618</t>
  </si>
  <si>
    <t>ENERG BUILDINGS</t>
  </si>
  <si>
    <t>0378-7788</t>
  </si>
  <si>
    <t>ENG J AISC</t>
  </si>
  <si>
    <t>0013-8029</t>
  </si>
  <si>
    <t>HVAC&amp;R RES</t>
  </si>
  <si>
    <t>1078-9669</t>
  </si>
  <si>
    <t>INDOOR AIR</t>
  </si>
  <si>
    <t>0905-6947</t>
  </si>
  <si>
    <t>INF CONSTR</t>
  </si>
  <si>
    <t>0020-0883</t>
  </si>
  <si>
    <t>INT J ARCHIT HERIT</t>
  </si>
  <si>
    <t>1558-3058</t>
  </si>
  <si>
    <t>INT J PAVEMENT ENG</t>
  </si>
  <si>
    <t>1029-8436</t>
  </si>
  <si>
    <t>INT J STEEL STRUCT</t>
  </si>
  <si>
    <t>1598-2351</t>
  </si>
  <si>
    <t>INT J VENT</t>
  </si>
  <si>
    <t>1473-3315</t>
  </si>
  <si>
    <t>J ADV CONCR TECHNOL</t>
  </si>
  <si>
    <t>1346-8014</t>
  </si>
  <si>
    <t>J ASIAN ARCHIT BUILD</t>
  </si>
  <si>
    <t>1346-7581</t>
  </si>
  <si>
    <t>J BUILD PERFORM SIMU</t>
  </si>
  <si>
    <t>1940-1493</t>
  </si>
  <si>
    <t>J BUILD PHYS</t>
  </si>
  <si>
    <t>1744-2591</t>
  </si>
  <si>
    <t>J CONSTR ENG M ASCE</t>
  </si>
  <si>
    <t>0733-9364</t>
  </si>
  <si>
    <t>J CONSTR STEEL RES</t>
  </si>
  <si>
    <t>0143-974X</t>
  </si>
  <si>
    <t>J MATER CIVIL ENG</t>
  </si>
  <si>
    <t>0899-1561</t>
  </si>
  <si>
    <t>J PERFORM CONSTR FAC</t>
  </si>
  <si>
    <t>0887-3828</t>
  </si>
  <si>
    <t>J STRUCT ENG-ASCE</t>
  </si>
  <si>
    <t>0733-9445</t>
  </si>
  <si>
    <t>LEUKOS</t>
  </si>
  <si>
    <t>1550-2724</t>
  </si>
  <si>
    <t>LIGHTING RES TECHNOL</t>
  </si>
  <si>
    <t>1477-1535</t>
  </si>
  <si>
    <t>MAG CONCRETE RES</t>
  </si>
  <si>
    <t>0024-9831</t>
  </si>
  <si>
    <t>MATER CONSTRUCC</t>
  </si>
  <si>
    <t>0465-2746</t>
  </si>
  <si>
    <t>MATER STRUCT</t>
  </si>
  <si>
    <t>1359-5997</t>
  </si>
  <si>
    <t>P I CIVIL ENG-STR B</t>
  </si>
  <si>
    <t>0965-0911</t>
  </si>
  <si>
    <t>PCI J</t>
  </si>
  <si>
    <t>0887-9672</t>
  </si>
  <si>
    <t>REV CONSTR</t>
  </si>
  <si>
    <t>0718-915X</t>
  </si>
  <si>
    <t>REV ROM MATER</t>
  </si>
  <si>
    <t>1583-3186</t>
  </si>
  <si>
    <t>ROAD MATER PAVEMENT</t>
  </si>
  <si>
    <t>1468-0629</t>
  </si>
  <si>
    <t>STAHLBAU</t>
  </si>
  <si>
    <t>0038-9145</t>
  </si>
  <si>
    <t>STEEL COMPOS STRUCT</t>
  </si>
  <si>
    <t>1229-9367</t>
  </si>
  <si>
    <t>STRUCT CONCRETE</t>
  </si>
  <si>
    <t>1464-4177</t>
  </si>
  <si>
    <t>STRUCT CONTROL HLTH</t>
  </si>
  <si>
    <t>1545-2263</t>
  </si>
  <si>
    <t>STRUCT DES TALL SPEC</t>
  </si>
  <si>
    <t>1541-7794</t>
  </si>
  <si>
    <t>STRUCT ENG INT</t>
  </si>
  <si>
    <t>1016-8664</t>
  </si>
  <si>
    <t>TUNN UNDERGR SP TECH</t>
  </si>
  <si>
    <t>0886-7798</t>
  </si>
  <si>
    <t>WIND STRUCT</t>
  </si>
  <si>
    <t>1226-6116</t>
  </si>
  <si>
    <t>ZKG INT</t>
  </si>
  <si>
    <t>0949-0205</t>
  </si>
  <si>
    <t>AM J CRIT CARE</t>
  </si>
  <si>
    <t>1062-3264</t>
  </si>
  <si>
    <t>AM J RESP CRIT CARE</t>
  </si>
  <si>
    <t>1073-449X</t>
  </si>
  <si>
    <t>BURNS</t>
  </si>
  <si>
    <t>0305-4179</t>
  </si>
  <si>
    <t>CHEST</t>
  </si>
  <si>
    <t>0012-3692</t>
  </si>
  <si>
    <t>CRIT CARE</t>
  </si>
  <si>
    <t>1466-609X</t>
  </si>
  <si>
    <t>CRIT CARE CLIN</t>
  </si>
  <si>
    <t>0749-0704</t>
  </si>
  <si>
    <t>CRIT CARE MED</t>
  </si>
  <si>
    <t>0090-3493</t>
  </si>
  <si>
    <t>CRIT CARE NURSE</t>
  </si>
  <si>
    <t>0279-5442</t>
  </si>
  <si>
    <t>CRIT CARE RESUSC</t>
  </si>
  <si>
    <t>1441-2772</t>
  </si>
  <si>
    <t>CURR OPIN CRIT CARE</t>
  </si>
  <si>
    <t>1070-5295</t>
  </si>
  <si>
    <t>INJURY</t>
  </si>
  <si>
    <t>0020-1383</t>
  </si>
  <si>
    <t>INTENS CARE MED</t>
  </si>
  <si>
    <t>0342-4642</t>
  </si>
  <si>
    <t>J CRIT CARE</t>
  </si>
  <si>
    <t>0883-9441</t>
  </si>
  <si>
    <t>J TRAUMA</t>
  </si>
  <si>
    <t>0022-5282</t>
  </si>
  <si>
    <t>J TRAUMA ACUTE CARE</t>
  </si>
  <si>
    <t>2163-0755</t>
  </si>
  <si>
    <t>MED INTENSIVA</t>
  </si>
  <si>
    <t>0210-5691</t>
  </si>
  <si>
    <t>PEDIATR CRIT CARE ME</t>
  </si>
  <si>
    <t>1529-7535</t>
  </si>
  <si>
    <t>RESP CARE</t>
  </si>
  <si>
    <t>0020-1324</t>
  </si>
  <si>
    <t>RESUSCITATION</t>
  </si>
  <si>
    <t>0300-9572</t>
  </si>
  <si>
    <t>SEMIN RESP CRIT CARE</t>
  </si>
  <si>
    <t>1069-3424</t>
  </si>
  <si>
    <t>SHOCK</t>
  </si>
  <si>
    <t>1073-2322</t>
  </si>
  <si>
    <t>ACTA CRYSTALLOGR A</t>
  </si>
  <si>
    <t>0108-7673</t>
  </si>
  <si>
    <t>ACTA CRYSTALLOGR B</t>
  </si>
  <si>
    <t>0108-7681</t>
  </si>
  <si>
    <t>ACTA CRYSTALLOGR C</t>
  </si>
  <si>
    <t>0108-2701</t>
  </si>
  <si>
    <t>CRYST RES TECHNOL</t>
  </si>
  <si>
    <t>0232-1300</t>
  </si>
  <si>
    <t>CRYSTALLOGR REP+</t>
  </si>
  <si>
    <t>1063-7745</t>
  </si>
  <si>
    <t>CRYSTALLOGR REV</t>
  </si>
  <si>
    <t>0889-311X</t>
  </si>
  <si>
    <t>J APPL CRYSTALLOGR</t>
  </si>
  <si>
    <t>0021-8898</t>
  </si>
  <si>
    <t>J CHEM CRYSTALLOGR</t>
  </si>
  <si>
    <t>1074-1542</t>
  </si>
  <si>
    <t>J CRYST GROWTH</t>
  </si>
  <si>
    <t>0022-0248</t>
  </si>
  <si>
    <t>LIQ CRYST</t>
  </si>
  <si>
    <t>0267-8292</t>
  </si>
  <si>
    <t>MOL CRYST LIQ CRYST</t>
  </si>
  <si>
    <t>1542-1406</t>
  </si>
  <si>
    <t>PHASE TRANSIT</t>
  </si>
  <si>
    <t>0141-1594</t>
  </si>
  <si>
    <t>PROG CRYST GROWTH CH</t>
  </si>
  <si>
    <t>0960-8974</t>
  </si>
  <si>
    <t>Z KRIST-NEW CRYST ST</t>
  </si>
  <si>
    <t>1433-7266</t>
  </si>
  <si>
    <t>Z KRISTALLOGR</t>
  </si>
  <si>
    <t>0044-2968</t>
  </si>
  <si>
    <t>ACTA ODONTOL SCAND</t>
  </si>
  <si>
    <t>0001-6357</t>
  </si>
  <si>
    <t>AM J DENT</t>
  </si>
  <si>
    <t>0894-8275</t>
  </si>
  <si>
    <t>AM J ORTHOD DENTOFAC</t>
  </si>
  <si>
    <t>0889-5406</t>
  </si>
  <si>
    <t>ANGLE ORTHOD</t>
  </si>
  <si>
    <t>0003-3219</t>
  </si>
  <si>
    <t>ARCH ORAL BIOL</t>
  </si>
  <si>
    <t>0003-9969</t>
  </si>
  <si>
    <t>AUST DENT J</t>
  </si>
  <si>
    <t>0045-0421</t>
  </si>
  <si>
    <t>AUST ENDOD J</t>
  </si>
  <si>
    <t>1329-1947</t>
  </si>
  <si>
    <t>AUST ORTHOD J</t>
  </si>
  <si>
    <t>0587-3908</t>
  </si>
  <si>
    <t>BMC ORAL HEALTH</t>
  </si>
  <si>
    <t>1472-6831</t>
  </si>
  <si>
    <t>BRIT DENT J</t>
  </si>
  <si>
    <t>0007-0610</t>
  </si>
  <si>
    <t>BRIT J ORAL MAX SURG</t>
  </si>
  <si>
    <t>0266-4356</t>
  </si>
  <si>
    <t>CARIES RES</t>
  </si>
  <si>
    <t>0008-6568</t>
  </si>
  <si>
    <t>CLEFT PALATE-CRAN J</t>
  </si>
  <si>
    <t>1545-1569</t>
  </si>
  <si>
    <t>CLIN IMPLANT DENT R</t>
  </si>
  <si>
    <t>1523-0899</t>
  </si>
  <si>
    <t>CLIN ORAL IMPLAN RES</t>
  </si>
  <si>
    <t>0905-7161</t>
  </si>
  <si>
    <t>CLIN ORAL INVEST</t>
  </si>
  <si>
    <t>1432-6981</t>
  </si>
  <si>
    <t>COMMUNITY DENT HLTH</t>
  </si>
  <si>
    <t>0265-539X</t>
  </si>
  <si>
    <t>COMMUNITY DENT ORAL</t>
  </si>
  <si>
    <t>0301-5661</t>
  </si>
  <si>
    <t>CRANIO</t>
  </si>
  <si>
    <t>0886-9634</t>
  </si>
  <si>
    <t>DENT MATER</t>
  </si>
  <si>
    <t>0109-5641</t>
  </si>
  <si>
    <t>DENT MATER J</t>
  </si>
  <si>
    <t>0287-4547</t>
  </si>
  <si>
    <t>DENT TRAUMATOL</t>
  </si>
  <si>
    <t>1600-4469</t>
  </si>
  <si>
    <t>DENTOMAXILLOFAC RAD</t>
  </si>
  <si>
    <t>0250-832X</t>
  </si>
  <si>
    <t>EUR J DENT EDUC</t>
  </si>
  <si>
    <t>1396-5883</t>
  </si>
  <si>
    <t>EUR J ORAL IMPLANTOL</t>
  </si>
  <si>
    <t>1756-2406</t>
  </si>
  <si>
    <t>EUR J ORAL SCI</t>
  </si>
  <si>
    <t>0909-8836</t>
  </si>
  <si>
    <t>EUR J ORTHODONT</t>
  </si>
  <si>
    <t>0141-5387</t>
  </si>
  <si>
    <t>EUR J PAEDIATR DENT</t>
  </si>
  <si>
    <t>1591-996X</t>
  </si>
  <si>
    <t>GERODONTOLOGY</t>
  </si>
  <si>
    <t>0734-0664</t>
  </si>
  <si>
    <t>HEAD FACE MED</t>
  </si>
  <si>
    <t>1746-160X</t>
  </si>
  <si>
    <t>IMPLANT DENT</t>
  </si>
  <si>
    <t>1056-6163</t>
  </si>
  <si>
    <t>IMPLANTOLOGIE</t>
  </si>
  <si>
    <t>0943-9692</t>
  </si>
  <si>
    <t>INT DENT J</t>
  </si>
  <si>
    <t>0020-6539</t>
  </si>
  <si>
    <t>INT ENDOD J</t>
  </si>
  <si>
    <t>0143-2885</t>
  </si>
  <si>
    <t>INT J DENT HYG</t>
  </si>
  <si>
    <t>1601-5029</t>
  </si>
  <si>
    <t>INT J ORAL MAX IMPL</t>
  </si>
  <si>
    <t>0882-2786</t>
  </si>
  <si>
    <t>INT J ORAL MAX SURG</t>
  </si>
  <si>
    <t>0901-5027</t>
  </si>
  <si>
    <t>INT J ORAL SCI</t>
  </si>
  <si>
    <t>1674-2818</t>
  </si>
  <si>
    <t>INT J PAEDIATR DENT</t>
  </si>
  <si>
    <t>0960-7439</t>
  </si>
  <si>
    <t>INT J PERIODONT REST</t>
  </si>
  <si>
    <t>0198-7569</t>
  </si>
  <si>
    <t>INT J PROSTHODONT</t>
  </si>
  <si>
    <t>0893-2174</t>
  </si>
  <si>
    <t>J ADHES DENT</t>
  </si>
  <si>
    <t>1461-5185</t>
  </si>
  <si>
    <t>J AM DENT ASSOC</t>
  </si>
  <si>
    <t>0002-8177</t>
  </si>
  <si>
    <t>J APPL ORAL SCI</t>
  </si>
  <si>
    <t>1678-7757</t>
  </si>
  <si>
    <t>J CAN DENT ASSOC</t>
  </si>
  <si>
    <t>1488-2159</t>
  </si>
  <si>
    <t>J CLIN PEDIATR DENT</t>
  </si>
  <si>
    <t>1053-4628</t>
  </si>
  <si>
    <t>J CLIN PERIODONTOL</t>
  </si>
  <si>
    <t>0303-6979</t>
  </si>
  <si>
    <t>J CRANIO MAXILL SURG</t>
  </si>
  <si>
    <t>1010-5182</t>
  </si>
  <si>
    <t>J DENT</t>
  </si>
  <si>
    <t>0300-5712</t>
  </si>
  <si>
    <t>J DENT EDUC</t>
  </si>
  <si>
    <t>0022-0337</t>
  </si>
  <si>
    <t>J DENT RES</t>
  </si>
  <si>
    <t>0022-0345</t>
  </si>
  <si>
    <t>J DENT SCI</t>
  </si>
  <si>
    <t>1991-7902</t>
  </si>
  <si>
    <t>J ENDODONT</t>
  </si>
  <si>
    <t>0099-2399</t>
  </si>
  <si>
    <t>J ESTHET RESTOR DENT</t>
  </si>
  <si>
    <t>1496-4155</t>
  </si>
  <si>
    <t>J ORAL IMPLANTOL</t>
  </si>
  <si>
    <t>0160-6972</t>
  </si>
  <si>
    <t>J ORAL MAXIL SURG</t>
  </si>
  <si>
    <t>0278-2391</t>
  </si>
  <si>
    <t>J ORAL PATHOL MED</t>
  </si>
  <si>
    <t>0904-2512</t>
  </si>
  <si>
    <t>J ORAL REHABIL</t>
  </si>
  <si>
    <t>0305-182X</t>
  </si>
  <si>
    <t>J OROFAC ORTHOP</t>
  </si>
  <si>
    <t>1434-5293</t>
  </si>
  <si>
    <t>J OROFAC PAIN</t>
  </si>
  <si>
    <t>1064-6655</t>
  </si>
  <si>
    <t>J PERIODONTAL RES</t>
  </si>
  <si>
    <t>0022-3484</t>
  </si>
  <si>
    <t>J PERIODONTOL</t>
  </si>
  <si>
    <t>0022-3492</t>
  </si>
  <si>
    <t>J PROSTHET DENT</t>
  </si>
  <si>
    <t>0022-3913</t>
  </si>
  <si>
    <t>J PROSTHODONT</t>
  </si>
  <si>
    <t>1059-941X</t>
  </si>
  <si>
    <t>J PUBLIC HEALTH DENT</t>
  </si>
  <si>
    <t>0022-4006</t>
  </si>
  <si>
    <t>KOREAN J ORTHOD</t>
  </si>
  <si>
    <t>2234-7518</t>
  </si>
  <si>
    <t>MED ORAL PATOL ORAL</t>
  </si>
  <si>
    <t>1698-6946</t>
  </si>
  <si>
    <t>MOL ORAL MICROBIOL</t>
  </si>
  <si>
    <t>2041-1006</t>
  </si>
  <si>
    <t>ODONTOLOGY</t>
  </si>
  <si>
    <t>1618-1247</t>
  </si>
  <si>
    <t>OPER DENT</t>
  </si>
  <si>
    <t>0361-7734</t>
  </si>
  <si>
    <t>OR SURG OR MED OR PA</t>
  </si>
  <si>
    <t>2212-4403</t>
  </si>
  <si>
    <t>ORAL DIS</t>
  </si>
  <si>
    <t>1354-523X</t>
  </si>
  <si>
    <t>ORAL HLTH PREV DENT</t>
  </si>
  <si>
    <t>1602-1622</t>
  </si>
  <si>
    <t>ORAL MAXIL SURG CLIN</t>
  </si>
  <si>
    <t>1042-3699</t>
  </si>
  <si>
    <t>ORAL ONCOL</t>
  </si>
  <si>
    <t>1368-8375</t>
  </si>
  <si>
    <t>ORAL RADIOL</t>
  </si>
  <si>
    <t>0911-6028</t>
  </si>
  <si>
    <t>ORTHOD CRANIOFAC RES</t>
  </si>
  <si>
    <t>1601-6335</t>
  </si>
  <si>
    <t>PEDIATR DENT</t>
  </si>
  <si>
    <t>0164-1263</t>
  </si>
  <si>
    <t>PERIODONTOL 2000</t>
  </si>
  <si>
    <t>0906-6713</t>
  </si>
  <si>
    <t>QUINTESSENCE INT</t>
  </si>
  <si>
    <t>0033-6572</t>
  </si>
  <si>
    <t>REV STOMATOL CHIR</t>
  </si>
  <si>
    <t>0035-1768</t>
  </si>
  <si>
    <t>SWED DENT J</t>
  </si>
  <si>
    <t>0347-9994</t>
  </si>
  <si>
    <t>ACTA DERM-VENEREOL</t>
  </si>
  <si>
    <t>0001-5555</t>
  </si>
  <si>
    <t>ACTA DERMATOVENER CR</t>
  </si>
  <si>
    <t>1330-027X</t>
  </si>
  <si>
    <t>ADV SKIN WOUND CARE</t>
  </si>
  <si>
    <t>1527-7941</t>
  </si>
  <si>
    <t>AM J CLIN DERMATOL</t>
  </si>
  <si>
    <t>1175-0561</t>
  </si>
  <si>
    <t>AM J DERMATOPATH</t>
  </si>
  <si>
    <t>0193-1091</t>
  </si>
  <si>
    <t>AN BRAS DERMATOL</t>
  </si>
  <si>
    <t>0365-0596</t>
  </si>
  <si>
    <t>ANN DERMATOL</t>
  </si>
  <si>
    <t>1013-9087</t>
  </si>
  <si>
    <t>ANN DERMATOL VENER</t>
  </si>
  <si>
    <t>0151-9638</t>
  </si>
  <si>
    <t>ARCH DERMATOL</t>
  </si>
  <si>
    <t>0003-987X</t>
  </si>
  <si>
    <t>ARCH DERMATOL RES</t>
  </si>
  <si>
    <t>0340-3696</t>
  </si>
  <si>
    <t>AUSTRALAS J DERMATOL</t>
  </si>
  <si>
    <t>0004-8380</t>
  </si>
  <si>
    <t>BRIT J DERMATOL</t>
  </si>
  <si>
    <t>0007-0963</t>
  </si>
  <si>
    <t>CLIN DERMATOL</t>
  </si>
  <si>
    <t>0738-081X</t>
  </si>
  <si>
    <t>CLIN EXP DERMATOL</t>
  </si>
  <si>
    <t>0307-6938</t>
  </si>
  <si>
    <t>CUTIS</t>
  </si>
  <si>
    <t>0011-4162</t>
  </si>
  <si>
    <t>DERMATITIS</t>
  </si>
  <si>
    <t>1710-3568</t>
  </si>
  <si>
    <t>DERMATOL CLIN</t>
  </si>
  <si>
    <t>0733-8635</t>
  </si>
  <si>
    <t>DERMATOL SIN</t>
  </si>
  <si>
    <t>1027-8117</t>
  </si>
  <si>
    <t>DERMATOL SURG</t>
  </si>
  <si>
    <t>1076-0512</t>
  </si>
  <si>
    <t>DERMATOL THER</t>
  </si>
  <si>
    <t>1396-0296</t>
  </si>
  <si>
    <t>DERMATOLOGY</t>
  </si>
  <si>
    <t>1018-8665</t>
  </si>
  <si>
    <t>EUR J DERMATOL</t>
  </si>
  <si>
    <t>1167-1122</t>
  </si>
  <si>
    <t>EXP DERMATOL</t>
  </si>
  <si>
    <t>0906-6705</t>
  </si>
  <si>
    <t>GIORN ITAL DERMAT V</t>
  </si>
  <si>
    <t>0392-0488</t>
  </si>
  <si>
    <t>HAUTARZT</t>
  </si>
  <si>
    <t>0017-8470</t>
  </si>
  <si>
    <t>HONG KONG J DERMATOL</t>
  </si>
  <si>
    <t>1814-7453</t>
  </si>
  <si>
    <t>INDIAN J DERMATOL VE</t>
  </si>
  <si>
    <t>0378-6323</t>
  </si>
  <si>
    <t>INT J DERMATOL</t>
  </si>
  <si>
    <t>0011-9059</t>
  </si>
  <si>
    <t>INT J LOW EXTR WOUND</t>
  </si>
  <si>
    <t>1534-7346</t>
  </si>
  <si>
    <t>INT WOUND J</t>
  </si>
  <si>
    <t>1742-4801</t>
  </si>
  <si>
    <t>J AM ACAD DERMATOL</t>
  </si>
  <si>
    <t>0190-9622</t>
  </si>
  <si>
    <t>J COSMET DERMATOL-US</t>
  </si>
  <si>
    <t>1473-2130</t>
  </si>
  <si>
    <t>J COSMET LASER THER</t>
  </si>
  <si>
    <t>1476-4172</t>
  </si>
  <si>
    <t>J CUTAN MED SURG</t>
  </si>
  <si>
    <t>1203-4754</t>
  </si>
  <si>
    <t>J CUTAN PATHOL</t>
  </si>
  <si>
    <t>0303-6987</t>
  </si>
  <si>
    <t>J DERMATOL</t>
  </si>
  <si>
    <t>0385-2407</t>
  </si>
  <si>
    <t>J DERMATOL SCI</t>
  </si>
  <si>
    <t>0923-1811</t>
  </si>
  <si>
    <t>J DERMATOL TREAT</t>
  </si>
  <si>
    <t>0954-6634</t>
  </si>
  <si>
    <t>J DRUGS DERMATOL</t>
  </si>
  <si>
    <t>1545-9616</t>
  </si>
  <si>
    <t>J DTSCH DERMATOL GES</t>
  </si>
  <si>
    <t>1610-0379</t>
  </si>
  <si>
    <t>J EUR ACAD DERMATOL</t>
  </si>
  <si>
    <t>0926-9959</t>
  </si>
  <si>
    <t>J INVEST DERMATOL</t>
  </si>
  <si>
    <t>0022-202X</t>
  </si>
  <si>
    <t>J TISSUE VIABILITY</t>
  </si>
  <si>
    <t>0965-206X</t>
  </si>
  <si>
    <t>LEPROSY REV</t>
  </si>
  <si>
    <t>0305-7518</t>
  </si>
  <si>
    <t>MELANOMA RES</t>
  </si>
  <si>
    <t>0960-8931</t>
  </si>
  <si>
    <t>MYCOSES</t>
  </si>
  <si>
    <t>0933-7407</t>
  </si>
  <si>
    <t>PEDIATR DERMATOL</t>
  </si>
  <si>
    <t>0736-8046</t>
  </si>
  <si>
    <t>PHOTODERMATOL PHOTO</t>
  </si>
  <si>
    <t>0905-4383</t>
  </si>
  <si>
    <t>SEMIN CUTAN MED SURG</t>
  </si>
  <si>
    <t>1085-5629</t>
  </si>
  <si>
    <t>SKIN PHARMACOL PHYS</t>
  </si>
  <si>
    <t>1660-5527</t>
  </si>
  <si>
    <t>SKIN RES TECHNOL</t>
  </si>
  <si>
    <t>0909-752X</t>
  </si>
  <si>
    <t>TURKDERM-ARCH TURK D</t>
  </si>
  <si>
    <t>1019-214X</t>
  </si>
  <si>
    <t>WOUNDS</t>
  </si>
  <si>
    <t>1044-7946</t>
  </si>
  <si>
    <t>BIRTH DEFECTS RES A</t>
  </si>
  <si>
    <t>1542-9768</t>
  </si>
  <si>
    <t>BIRTH DEFECTS RES C</t>
  </si>
  <si>
    <t>1542-975X</t>
  </si>
  <si>
    <t>BMC DEV BIOL</t>
  </si>
  <si>
    <t>1471-213X</t>
  </si>
  <si>
    <t>CURR TOP DEV BIOL</t>
  </si>
  <si>
    <t>0070-2153</t>
  </si>
  <si>
    <t>DEV BIOL</t>
  </si>
  <si>
    <t>0012-1606</t>
  </si>
  <si>
    <t>DEV NEUROBIOL</t>
  </si>
  <si>
    <t>1932-8451</t>
  </si>
  <si>
    <t>DEV NEUROSCI-BASEL</t>
  </si>
  <si>
    <t>0378-5866</t>
  </si>
  <si>
    <t>DEV PSYCHOBIOL</t>
  </si>
  <si>
    <t>0012-1630</t>
  </si>
  <si>
    <t>DEVELOPMENT</t>
  </si>
  <si>
    <t>0950-1991</t>
  </si>
  <si>
    <t>EVODEVO</t>
  </si>
  <si>
    <t>2041-9139</t>
  </si>
  <si>
    <t>EVOL DEV</t>
  </si>
  <si>
    <t>1520-541X</t>
  </si>
  <si>
    <t>GENE EXPR PATTERNS</t>
  </si>
  <si>
    <t>1567-133X</t>
  </si>
  <si>
    <t>GENESIS</t>
  </si>
  <si>
    <t>1526-954X</t>
  </si>
  <si>
    <t>INT J DEV BIOL</t>
  </si>
  <si>
    <t>0214-6282</t>
  </si>
  <si>
    <t>INT J DEV NEUROSCI</t>
  </si>
  <si>
    <t>0736-5748</t>
  </si>
  <si>
    <t>J EXP ZOOL PART B</t>
  </si>
  <si>
    <t>1552-5007</t>
  </si>
  <si>
    <t>MECH DEVELOP</t>
  </si>
  <si>
    <t>0925-4773</t>
  </si>
  <si>
    <t>MOL HUM REPROD</t>
  </si>
  <si>
    <t>1360-9947</t>
  </si>
  <si>
    <t>NEURAL DEV</t>
  </si>
  <si>
    <t>1749-8104</t>
  </si>
  <si>
    <t>PLACENTA</t>
  </si>
  <si>
    <t>0143-4004</t>
  </si>
  <si>
    <t>REPROD FERT DEVELOP</t>
  </si>
  <si>
    <t>1031-3613</t>
  </si>
  <si>
    <t>REPRODUCTION</t>
  </si>
  <si>
    <t>1470-1626</t>
  </si>
  <si>
    <t>ROM J MORPHOL EMBRYO</t>
  </si>
  <si>
    <t>1220-0522</t>
  </si>
  <si>
    <t>RUSS J DEV BIOL+</t>
  </si>
  <si>
    <t>1062-3604</t>
  </si>
  <si>
    <t>SEX DEV</t>
  </si>
  <si>
    <t>1661-5425</t>
  </si>
  <si>
    <t>ZEBRAFISH</t>
  </si>
  <si>
    <t>1545-8547</t>
  </si>
  <si>
    <t>ACTA OECOL</t>
  </si>
  <si>
    <t>1146-609X</t>
  </si>
  <si>
    <t>ADV ECOL RES</t>
  </si>
  <si>
    <t>0065-2504</t>
  </si>
  <si>
    <t>AFR J ECOL</t>
  </si>
  <si>
    <t>0141-6707</t>
  </si>
  <si>
    <t>AM NAT</t>
  </si>
  <si>
    <t>0003-0147</t>
  </si>
  <si>
    <t>ANN ZOOL FENN</t>
  </si>
  <si>
    <t>0003-455X</t>
  </si>
  <si>
    <t>ANNU REV ECOL EVOL S</t>
  </si>
  <si>
    <t>1543-592X</t>
  </si>
  <si>
    <t>APPL ECOL ENV RES</t>
  </si>
  <si>
    <t>1589-1623</t>
  </si>
  <si>
    <t>APPL VEG SCI</t>
  </si>
  <si>
    <t>1402-2001</t>
  </si>
  <si>
    <t>AQUAT ECOL</t>
  </si>
  <si>
    <t>1386-2588</t>
  </si>
  <si>
    <t>AQUAT INVASIONS</t>
  </si>
  <si>
    <t>1798-6540</t>
  </si>
  <si>
    <t>AQUAT MICROB ECOL</t>
  </si>
  <si>
    <t>0948-3055</t>
  </si>
  <si>
    <t>AUSTRAL ECOL</t>
  </si>
  <si>
    <t>1442-9985</t>
  </si>
  <si>
    <t>BASIC APPL ECOL</t>
  </si>
  <si>
    <t>1439-1791</t>
  </si>
  <si>
    <t>BIOGEOSCIENCES</t>
  </si>
  <si>
    <t>1726-4170</t>
  </si>
  <si>
    <t>BIOTROPICA</t>
  </si>
  <si>
    <t>0006-3606</t>
  </si>
  <si>
    <t>CHEM ECOL</t>
  </si>
  <si>
    <t>0275-7540</t>
  </si>
  <si>
    <t>COMMUNITY ECOL</t>
  </si>
  <si>
    <t>1585-8553</t>
  </si>
  <si>
    <t>COMPOST SCI UTIL</t>
  </si>
  <si>
    <t>1065-657X</t>
  </si>
  <si>
    <t>CONTEMP PROBL ECOL+</t>
  </si>
  <si>
    <t>1995-4255</t>
  </si>
  <si>
    <t>ECOHYDROLOGY</t>
  </si>
  <si>
    <t>1936-0584</t>
  </si>
  <si>
    <t>ECOL APPL</t>
  </si>
  <si>
    <t>1051-0761</t>
  </si>
  <si>
    <t>ECOL COMPLEX</t>
  </si>
  <si>
    <t>1476-945X</t>
  </si>
  <si>
    <t>ECOL ECON</t>
  </si>
  <si>
    <t>0921-8009</t>
  </si>
  <si>
    <t>ECOL ENG</t>
  </si>
  <si>
    <t>0925-8574</t>
  </si>
  <si>
    <t>ECOL EVOL</t>
  </si>
  <si>
    <t>2045-7758</t>
  </si>
  <si>
    <t>ECOL INFORM</t>
  </si>
  <si>
    <t>1574-9541</t>
  </si>
  <si>
    <t>ECOL LETT</t>
  </si>
  <si>
    <t>1461-023X</t>
  </si>
  <si>
    <t>ECOL MODEL</t>
  </si>
  <si>
    <t>0304-3800</t>
  </si>
  <si>
    <t>ECOL MONOGR</t>
  </si>
  <si>
    <t>0012-9615</t>
  </si>
  <si>
    <t>ECOL RES</t>
  </si>
  <si>
    <t>0912-3814</t>
  </si>
  <si>
    <t>ECOL SOC</t>
  </si>
  <si>
    <t>1708-3087</t>
  </si>
  <si>
    <t>ECOLOGY</t>
  </si>
  <si>
    <t>0012-9658</t>
  </si>
  <si>
    <t>ECOSCIENCE</t>
  </si>
  <si>
    <t>1195-6860</t>
  </si>
  <si>
    <t>ECOSYSTEMS</t>
  </si>
  <si>
    <t>1432-9840</t>
  </si>
  <si>
    <t>ECOTOXICOLOGY</t>
  </si>
  <si>
    <t>0963-9292</t>
  </si>
  <si>
    <t>ECOTROPICA</t>
  </si>
  <si>
    <t>0949-3026</t>
  </si>
  <si>
    <t>EKOLOJI</t>
  </si>
  <si>
    <t>1300-1361</t>
  </si>
  <si>
    <t>ENVIRON BIOL FISH</t>
  </si>
  <si>
    <t>0378-1909</t>
  </si>
  <si>
    <t>EUR J SOIL BIOL</t>
  </si>
  <si>
    <t>1164-5563</t>
  </si>
  <si>
    <t>EUR J WILDLIFE RES</t>
  </si>
  <si>
    <t>1612-4642</t>
  </si>
  <si>
    <t>EVOL ECOL</t>
  </si>
  <si>
    <t>0269-7653</t>
  </si>
  <si>
    <t>EVOL ECOL RES</t>
  </si>
  <si>
    <t>1522-0613</t>
  </si>
  <si>
    <t>EVOLUTION</t>
  </si>
  <si>
    <t>0014-3820</t>
  </si>
  <si>
    <t>FRESHW SCI</t>
  </si>
  <si>
    <t>2161-9565</t>
  </si>
  <si>
    <t>FRONT ECOL ENVIRON</t>
  </si>
  <si>
    <t>1540-9295</t>
  </si>
  <si>
    <t>FUNCT ECOL</t>
  </si>
  <si>
    <t>0269-8463</t>
  </si>
  <si>
    <t>FUNGAL ECOL</t>
  </si>
  <si>
    <t>1754-5048</t>
  </si>
  <si>
    <t>GLOBAL ECOL BIOGEOGR</t>
  </si>
  <si>
    <t>1466-822X</t>
  </si>
  <si>
    <t>HEREDITY</t>
  </si>
  <si>
    <t>0018-067X</t>
  </si>
  <si>
    <t>INT J SUST DEV WORLD</t>
  </si>
  <si>
    <t>1350-4509</t>
  </si>
  <si>
    <t>INTERCIENCIA</t>
  </si>
  <si>
    <t>0378-1844</t>
  </si>
  <si>
    <t>ISME J</t>
  </si>
  <si>
    <t>1751-7362</t>
  </si>
  <si>
    <t>ISR J ECOL EVOL</t>
  </si>
  <si>
    <t>1565-9801</t>
  </si>
  <si>
    <t>J ANIM ECOL</t>
  </si>
  <si>
    <t>0021-8790</t>
  </si>
  <si>
    <t>J APPL ECOL</t>
  </si>
  <si>
    <t>0021-8901</t>
  </si>
  <si>
    <t>J ARID ENVIRON</t>
  </si>
  <si>
    <t>0140-1963</t>
  </si>
  <si>
    <t>J BIOGEOGR</t>
  </si>
  <si>
    <t>0305-0270</t>
  </si>
  <si>
    <t>J ECOL</t>
  </si>
  <si>
    <t>0022-0477</t>
  </si>
  <si>
    <t>J EVOLUTION BIOL</t>
  </si>
  <si>
    <t>1010-061X</t>
  </si>
  <si>
    <t>J EXP MAR BIOL ECOL</t>
  </si>
  <si>
    <t>0022-0981</t>
  </si>
  <si>
    <t>J FRESHWATER ECOL</t>
  </si>
  <si>
    <t>0270-5060</t>
  </si>
  <si>
    <t>J N AM BENTHOL SOC</t>
  </si>
  <si>
    <t>0887-3593</t>
  </si>
  <si>
    <t>J PLANT ECOL</t>
  </si>
  <si>
    <t>1752-9921</t>
  </si>
  <si>
    <t>J SOIL WATER CONSERV</t>
  </si>
  <si>
    <t>0022-4561</t>
  </si>
  <si>
    <t>J TROP ECOL</t>
  </si>
  <si>
    <t>0266-4674</t>
  </si>
  <si>
    <t>J VEG SCI</t>
  </si>
  <si>
    <t>1100-9233</t>
  </si>
  <si>
    <t>J WILDLIFE MANAGE</t>
  </si>
  <si>
    <t>0022-541X</t>
  </si>
  <si>
    <t>LANDSCAPE ECOL</t>
  </si>
  <si>
    <t>0921-2973</t>
  </si>
  <si>
    <t>LANDSCAPE URBAN PLAN</t>
  </si>
  <si>
    <t>0169-2046</t>
  </si>
  <si>
    <t>MAR BIOL RES</t>
  </si>
  <si>
    <t>1745-1000</t>
  </si>
  <si>
    <t>0947-3580</t>
  </si>
  <si>
    <t>INT J ADAPT CONTROL</t>
  </si>
  <si>
    <t>0890-6327</t>
  </si>
  <si>
    <t>INT J ADV MANUF TECH</t>
  </si>
  <si>
    <t>0268-3768</t>
  </si>
  <si>
    <t>ROBOT AUTON SYST</t>
  </si>
  <si>
    <t>0921-8890</t>
  </si>
  <si>
    <t>OPTIM CONTR APPL MET</t>
  </si>
  <si>
    <t>0143-2087</t>
  </si>
  <si>
    <t>INT J AP MAT COM-POL</t>
  </si>
  <si>
    <t>1641-876X</t>
  </si>
  <si>
    <t>INT J CONTROL</t>
  </si>
  <si>
    <t>0020-7179</t>
  </si>
  <si>
    <t>INT J CONTROL AUTOM</t>
  </si>
  <si>
    <t>1598-6446</t>
  </si>
  <si>
    <t>AUTON AGENT MULTI-AG</t>
  </si>
  <si>
    <t>1387-2532</t>
  </si>
  <si>
    <t>J DYN SYST-T ASME</t>
  </si>
  <si>
    <t>0022-0434</t>
  </si>
  <si>
    <t>IMA J MATH CONTROL I</t>
  </si>
  <si>
    <t>0265-0754</t>
  </si>
  <si>
    <t>MODEL IDENT CONTROL</t>
  </si>
  <si>
    <t>0332-7353</t>
  </si>
  <si>
    <t>DISCRETE EVENT DYN S</t>
  </si>
  <si>
    <t>0924-6703</t>
  </si>
  <si>
    <t>INF TECHNOL CONTROL</t>
  </si>
  <si>
    <t>1392-124X</t>
  </si>
  <si>
    <t>P I MECH ENG I-J SYS</t>
  </si>
  <si>
    <t>0959-6518</t>
  </si>
  <si>
    <t>T I MEAS CONTROL</t>
  </si>
  <si>
    <t>0142-3312</t>
  </si>
  <si>
    <t>ASSEMBLY AUTOM</t>
  </si>
  <si>
    <t>0144-5154</t>
  </si>
  <si>
    <t>STUD INFORM CONTROL</t>
  </si>
  <si>
    <t>1220-1766</t>
  </si>
  <si>
    <t>INT J ROBOT AUTOM</t>
  </si>
  <si>
    <t>0826-8185</t>
  </si>
  <si>
    <t>J DYN CONTROL SYST</t>
  </si>
  <si>
    <t>1079-2724</t>
  </si>
  <si>
    <t>INT J COMPUT COMMUN</t>
  </si>
  <si>
    <t>1841-9836</t>
  </si>
  <si>
    <t>MATH CONTROL SIGNAL</t>
  </si>
  <si>
    <t>0932-4194</t>
  </si>
  <si>
    <t>J SYST ENG ELECTRON</t>
  </si>
  <si>
    <t>1004-4132</t>
  </si>
  <si>
    <t>REV IBEROAM AUTOM IN</t>
  </si>
  <si>
    <t>1697-7912</t>
  </si>
  <si>
    <t>AUTOMATIKA</t>
  </si>
  <si>
    <t>0005-1144</t>
  </si>
  <si>
    <t>MEAS CONTROL-UK</t>
  </si>
  <si>
    <t>0020-2940</t>
  </si>
  <si>
    <t>AT-AUTOM</t>
  </si>
  <si>
    <t>0178-2312</t>
  </si>
  <si>
    <t>CONTROL ENG APPL INF</t>
  </si>
  <si>
    <t>1454-8658</t>
  </si>
  <si>
    <t>AUTOMAT REM CONTR+</t>
  </si>
  <si>
    <t>0005-1179</t>
  </si>
  <si>
    <t>J AUTOMAT INFORM SCI</t>
  </si>
  <si>
    <t>1064-2315</t>
  </si>
  <si>
    <t>BEHAV BRAIN SCI</t>
  </si>
  <si>
    <t>0140-525X</t>
  </si>
  <si>
    <t>TRENDS COGN SCI</t>
  </si>
  <si>
    <t>1364-6613</t>
  </si>
  <si>
    <t>NEUROSCI BIOBEHAV R</t>
  </si>
  <si>
    <t>0149-7634</t>
  </si>
  <si>
    <t>CORTEX</t>
  </si>
  <si>
    <t>0010-9452</t>
  </si>
  <si>
    <t>FRONT BEHAV NEUROSCI</t>
  </si>
  <si>
    <t>1662-5153</t>
  </si>
  <si>
    <t>AUTISM RES</t>
  </si>
  <si>
    <t>1939-3792</t>
  </si>
  <si>
    <t>EVOL HUM BEHAV</t>
  </si>
  <si>
    <t>1090-5138</t>
  </si>
  <si>
    <t>COGN AFFECT BEHAV NE</t>
  </si>
  <si>
    <t>1530-7026</t>
  </si>
  <si>
    <t>HORM BEHAV</t>
  </si>
  <si>
    <t>0018-506X</t>
  </si>
  <si>
    <t>GENES BRAIN BEHAV</t>
  </si>
  <si>
    <t>1601-1848</t>
  </si>
  <si>
    <t>NEUROPSYCHOLOGIA</t>
  </si>
  <si>
    <t>0028-3932</t>
  </si>
  <si>
    <t>BIOL PSYCHOL</t>
  </si>
  <si>
    <t>0301-0511</t>
  </si>
  <si>
    <t>BEHAV BRAIN RES</t>
  </si>
  <si>
    <t>0166-4328</t>
  </si>
  <si>
    <t>NEUROBIOL LEARN MEM</t>
  </si>
  <si>
    <t>1074-7427</t>
  </si>
  <si>
    <t>STRESS</t>
  </si>
  <si>
    <t>1025-3890</t>
  </si>
  <si>
    <t>CHEM SENSES</t>
  </si>
  <si>
    <t>0379-864X</t>
  </si>
  <si>
    <t>BEHAV ECOL</t>
  </si>
  <si>
    <t>1045-2249</t>
  </si>
  <si>
    <t>ADV STUD BEHAV</t>
  </si>
  <si>
    <t>0065-3454</t>
  </si>
  <si>
    <t>PHYSIOL BEHAV</t>
  </si>
  <si>
    <t>0031-9384</t>
  </si>
  <si>
    <t>ANIM BEHAV</t>
  </si>
  <si>
    <t>0003-3472</t>
  </si>
  <si>
    <t>BRAIN BEHAV EVOLUT</t>
  </si>
  <si>
    <t>0006-8977</t>
  </si>
  <si>
    <t>BEHAV BRAIN FUNCT</t>
  </si>
  <si>
    <t>1744-9081</t>
  </si>
  <si>
    <t>BEHAV ECOL SOCIOBIOL</t>
  </si>
  <si>
    <t>0340-5443</t>
  </si>
  <si>
    <t>ANIM COGN</t>
  </si>
  <si>
    <t>1435-9448</t>
  </si>
  <si>
    <t>BEHAV NEUROSCI</t>
  </si>
  <si>
    <t>0735-7044</t>
  </si>
  <si>
    <t>PHARMACOL BIOCHEM BE</t>
  </si>
  <si>
    <t>0091-3057</t>
  </si>
  <si>
    <t>BEHAV GENET</t>
  </si>
  <si>
    <t>0001-8244</t>
  </si>
  <si>
    <t>APPETITE</t>
  </si>
  <si>
    <t>0195-6663</t>
  </si>
  <si>
    <t>J EXP PSYCHOL ANIM B</t>
  </si>
  <si>
    <t>0097-7403</t>
  </si>
  <si>
    <t>BEHAV PHARMACOL</t>
  </si>
  <si>
    <t>0955-8810</t>
  </si>
  <si>
    <t>AGGRESSIVE BEHAV</t>
  </si>
  <si>
    <t>0096-140X</t>
  </si>
  <si>
    <t>ETHOLOGY</t>
  </si>
  <si>
    <t>0179-1613</t>
  </si>
  <si>
    <t>J COMP PSYCHOL</t>
  </si>
  <si>
    <t>0735-7036</t>
  </si>
  <si>
    <t>LEARN BEHAV</t>
  </si>
  <si>
    <t>1543-4494</t>
  </si>
  <si>
    <t>J COMP PHYSIOL A</t>
  </si>
  <si>
    <t>0340-7594</t>
  </si>
  <si>
    <t>EPILEPSY BEHAV</t>
  </si>
  <si>
    <t>1525-5050</t>
  </si>
  <si>
    <t>J DEV BEHAV PEDIATR</t>
  </si>
  <si>
    <t>0196-206X</t>
  </si>
  <si>
    <t>J ECT</t>
  </si>
  <si>
    <t>1095-0680</t>
  </si>
  <si>
    <t>BEHAVIOUR</t>
  </si>
  <si>
    <t>0005-7959</t>
  </si>
  <si>
    <t>J VET BEHAV</t>
  </si>
  <si>
    <t>1558-7878</t>
  </si>
  <si>
    <t>BEHAV PROCESS</t>
  </si>
  <si>
    <t>0376-6357</t>
  </si>
  <si>
    <t>COGN BEHAV NEUROL</t>
  </si>
  <si>
    <t>1543-3633</t>
  </si>
  <si>
    <t>HUM FACTORS</t>
  </si>
  <si>
    <t>0018-7208</t>
  </si>
  <si>
    <t>ACTA ETHOL</t>
  </si>
  <si>
    <t>0873-9749</t>
  </si>
  <si>
    <t>ETHOL ECOL EVOL</t>
  </si>
  <si>
    <t>0394-9370</t>
  </si>
  <si>
    <t>J EXP ANAL BEHAV</t>
  </si>
  <si>
    <t>0022-5002</t>
  </si>
  <si>
    <t>BEHAV MED</t>
  </si>
  <si>
    <t>0896-4289</t>
  </si>
  <si>
    <t>J ETHOL</t>
  </si>
  <si>
    <t>0289-0771</t>
  </si>
  <si>
    <t>NAT METHODS</t>
  </si>
  <si>
    <t>1548-7091</t>
  </si>
  <si>
    <t>ACTA CRYSTALLOGR D</t>
  </si>
  <si>
    <t>0907-4449</t>
  </si>
  <si>
    <t>NAT PROTOC</t>
  </si>
  <si>
    <t>1754-2189</t>
  </si>
  <si>
    <t>CURR OPIN BIOTECH</t>
  </si>
  <si>
    <t>0958-1669</t>
  </si>
  <si>
    <t>MOL CELL PROTEOMICS</t>
  </si>
  <si>
    <t>1535-9476</t>
  </si>
  <si>
    <t>LAB CHIP</t>
  </si>
  <si>
    <t>1473-0197</t>
  </si>
  <si>
    <t>BIOINFORMATICS</t>
  </si>
  <si>
    <t>1367-4803</t>
  </si>
  <si>
    <t>PLANT MOL BIOL REP</t>
  </si>
  <si>
    <t>0735-9640</t>
  </si>
  <si>
    <t>BRIEF BIOINFORM</t>
  </si>
  <si>
    <t>1467-5463</t>
  </si>
  <si>
    <t>J PROTEOME RES</t>
  </si>
  <si>
    <t>1535-3893</t>
  </si>
  <si>
    <t>PLOS COMPUT BIOL</t>
  </si>
  <si>
    <t>1553-7358</t>
  </si>
  <si>
    <t>J CHROMATOGR A</t>
  </si>
  <si>
    <t>0021-9673</t>
  </si>
  <si>
    <t>BIOCONJUGATE CHEM</t>
  </si>
  <si>
    <t>1043-1802</t>
  </si>
  <si>
    <t>PROTEOMICS</t>
  </si>
  <si>
    <t>1615-9853</t>
  </si>
  <si>
    <t>J PROTEOMICS</t>
  </si>
  <si>
    <t>1874-3919</t>
  </si>
  <si>
    <t>EXPERT REV PROTEOMIC</t>
  </si>
  <si>
    <t>1478-9450</t>
  </si>
  <si>
    <t>CYTOM PART A</t>
  </si>
  <si>
    <t>1552-4922</t>
  </si>
  <si>
    <t>ANAL BIOANAL CHEM</t>
  </si>
  <si>
    <t>1618-2642</t>
  </si>
  <si>
    <t>CURR ISSUES MOL BIOL</t>
  </si>
  <si>
    <t>1467-3037</t>
  </si>
  <si>
    <t>METHODS</t>
  </si>
  <si>
    <t>1046-2023</t>
  </si>
  <si>
    <t>BIOTECHNOL J</t>
  </si>
  <si>
    <t>1860-6768</t>
  </si>
  <si>
    <t>MOL IMAGING</t>
  </si>
  <si>
    <t>1535-3508</t>
  </si>
  <si>
    <t>ELECTROPHORESIS</t>
  </si>
  <si>
    <t>0173-0835</t>
  </si>
  <si>
    <t>BIOANALYSIS</t>
  </si>
  <si>
    <t>1757-6180</t>
  </si>
  <si>
    <t>J MASS SPECTROM</t>
  </si>
  <si>
    <t>1076-5174</t>
  </si>
  <si>
    <t>BIOMED OPT EXPRESS</t>
  </si>
  <si>
    <t>2156-7085</t>
  </si>
  <si>
    <t>J BIOPHOTONICS</t>
  </si>
  <si>
    <t>1864-063X</t>
  </si>
  <si>
    <t>BMC BIOINFORMATICS</t>
  </si>
  <si>
    <t>1471-2105</t>
  </si>
  <si>
    <t>PROTEOM CLIN APPL</t>
  </si>
  <si>
    <t>1862-8346</t>
  </si>
  <si>
    <t>J BIOMED OPT</t>
  </si>
  <si>
    <t>1083-3668</t>
  </si>
  <si>
    <t>TRANSGENIC RES</t>
  </si>
  <si>
    <t>0962-8819</t>
  </si>
  <si>
    <t>ANAL BIOCHEM</t>
  </si>
  <si>
    <t>0003-2697</t>
  </si>
  <si>
    <t>J BREATH RES</t>
  </si>
  <si>
    <t>1752-7155</t>
  </si>
  <si>
    <t>RAPID COMMUN MASS SP</t>
  </si>
  <si>
    <t>0951-4198</t>
  </si>
  <si>
    <t>J CHROMATOGR B</t>
  </si>
  <si>
    <t>1570-0232</t>
  </si>
  <si>
    <t>PHYTOCHEM ANALYSIS</t>
  </si>
  <si>
    <t>0958-0344</t>
  </si>
  <si>
    <t>PROTEOME SCI</t>
  </si>
  <si>
    <t>1477-5956</t>
  </si>
  <si>
    <t>BIOTECHNIQUES</t>
  </si>
  <si>
    <t>0736-6205</t>
  </si>
  <si>
    <t>J MOL GRAPH MODEL</t>
  </si>
  <si>
    <t>1093-3263</t>
  </si>
  <si>
    <t>J MAGN RESON</t>
  </si>
  <si>
    <t>1090-7807</t>
  </si>
  <si>
    <t>J IMMUNOL METHODS</t>
  </si>
  <si>
    <t>0022-1759</t>
  </si>
  <si>
    <t>J BIOMOL SCREEN</t>
  </si>
  <si>
    <t>1087-0571</t>
  </si>
  <si>
    <t>J MICROBIOL METH</t>
  </si>
  <si>
    <t>0167-7012</t>
  </si>
  <si>
    <t>J NEUROSCI METH</t>
  </si>
  <si>
    <t>0165-0270</t>
  </si>
  <si>
    <t>CURR BIOINFORM</t>
  </si>
  <si>
    <t>1574-8936</t>
  </si>
  <si>
    <t>METHOD ENZYMOL</t>
  </si>
  <si>
    <t>0076-6879</t>
  </si>
  <si>
    <t>COMB CHEM HIGH T SCR</t>
  </si>
  <si>
    <t>1386-2073</t>
  </si>
  <si>
    <t>BIOMED CHROMATOGR</t>
  </si>
  <si>
    <t>0269-3879</t>
  </si>
  <si>
    <t>J VIROL METHODS</t>
  </si>
  <si>
    <t>0166-0934</t>
  </si>
  <si>
    <t>ASSAY DRUG DEV TECHN</t>
  </si>
  <si>
    <t>1540-658X</t>
  </si>
  <si>
    <t>MOL CELL PROBE</t>
  </si>
  <si>
    <t>0890-8508</t>
  </si>
  <si>
    <t>J FLUORESC</t>
  </si>
  <si>
    <t>1053-0509</t>
  </si>
  <si>
    <t>NEW BIOTECHNOL</t>
  </si>
  <si>
    <t>1871-6784</t>
  </si>
  <si>
    <t>BIOLOGICALS</t>
  </si>
  <si>
    <t>1045-1056</t>
  </si>
  <si>
    <t>IEEE ACM T COMPUT BI</t>
  </si>
  <si>
    <t>1545-5963</t>
  </si>
  <si>
    <t>ALGORITHM MOL BIOL</t>
  </si>
  <si>
    <t>1748-7188</t>
  </si>
  <si>
    <t>J COMPUT BIOL</t>
  </si>
  <si>
    <t>1066-5277</t>
  </si>
  <si>
    <t>JALA-J LAB AUTOM</t>
  </si>
  <si>
    <t>2211-0682</t>
  </si>
  <si>
    <t>CHROMATOGRAPHIA</t>
  </si>
  <si>
    <t>0009-5893</t>
  </si>
  <si>
    <t>PROTEIN EXPRES PURIF</t>
  </si>
  <si>
    <t>1046-5928</t>
  </si>
  <si>
    <t>IEEE T NANOBIOSCI</t>
  </si>
  <si>
    <t>1536-1241</t>
  </si>
  <si>
    <t>J LABELLED COMPD RAD</t>
  </si>
  <si>
    <t>0362-4803</t>
  </si>
  <si>
    <t>IET NANOBIOTECHNOL</t>
  </si>
  <si>
    <t>1751-8741</t>
  </si>
  <si>
    <t>BIOL PROCED ONLINE</t>
  </si>
  <si>
    <t>1480-9222</t>
  </si>
  <si>
    <t>CURR PROTEOMICS</t>
  </si>
  <si>
    <t>1570-1646</t>
  </si>
  <si>
    <t>BIOCHIP J</t>
  </si>
  <si>
    <t>1976-0280</t>
  </si>
  <si>
    <t>J CHROMATOGR SCI</t>
  </si>
  <si>
    <t>0021-9665</t>
  </si>
  <si>
    <t>J IMMUNOASS IMMUNOCH</t>
  </si>
  <si>
    <t>1532-1819</t>
  </si>
  <si>
    <t>J LIQ CHROMATOGR R T</t>
  </si>
  <si>
    <t>1082-6076</t>
  </si>
  <si>
    <t>ACTA CRYSTALLOGR F</t>
  </si>
  <si>
    <t>1744-3091</t>
  </si>
  <si>
    <t>SPECTROSC-INT J</t>
  </si>
  <si>
    <t>0712-4813</t>
  </si>
  <si>
    <t>METHOD MICROBIOL</t>
  </si>
  <si>
    <t>0580-9517</t>
  </si>
  <si>
    <t>PREP BIOCHEM BIOTECH</t>
  </si>
  <si>
    <t>1082-6068</t>
  </si>
  <si>
    <t>HYBRIDOMA</t>
  </si>
  <si>
    <t>1554-0014</t>
  </si>
  <si>
    <t>ACS SYNTH BIOL</t>
  </si>
  <si>
    <t>2161-5063</t>
  </si>
  <si>
    <t>0079-6603</t>
  </si>
  <si>
    <t>PROG NUCLEIC ACID RE</t>
  </si>
  <si>
    <t>1529-9120</t>
  </si>
  <si>
    <t>GENE THER MOL BIOL</t>
  </si>
  <si>
    <t>0022-0930</t>
  </si>
  <si>
    <t>J EVOL BIOCHEM PHYS+</t>
  </si>
  <si>
    <t>0250-4685</t>
  </si>
  <si>
    <t>TURK J BIOCHEM</t>
  </si>
  <si>
    <t>0891-4168</t>
  </si>
  <si>
    <t>MOL GENET MICROBIOL+</t>
  </si>
  <si>
    <t>1607-6729</t>
  </si>
  <si>
    <t>DOKL BIOCHEM BIOPHYS</t>
  </si>
  <si>
    <t>0971-7811</t>
  </si>
  <si>
    <t>J PLANT BIOCHEM BIOT</t>
  </si>
  <si>
    <t>1976-9571</t>
  </si>
  <si>
    <t>GENES GENOM</t>
  </si>
  <si>
    <t>0946-2104</t>
  </si>
  <si>
    <t>TRACE ELEM ELECTROLY</t>
  </si>
  <si>
    <t>0933-4807</t>
  </si>
  <si>
    <t>PTERIDINES</t>
  </si>
  <si>
    <t>1068-1620</t>
  </si>
  <si>
    <t>RUSS J BIOORG CHEM+</t>
  </si>
  <si>
    <t>1672-0733</t>
  </si>
  <si>
    <t>J HUAZHONG U SCI-MED</t>
  </si>
  <si>
    <t>0939-5075</t>
  </si>
  <si>
    <t>Z NATURFORSCH C</t>
  </si>
  <si>
    <t>0915-7352</t>
  </si>
  <si>
    <t>TRENDS GLYCOSCI GLYC</t>
  </si>
  <si>
    <t>0026-8933</t>
  </si>
  <si>
    <t>MOL BIOL+</t>
  </si>
  <si>
    <t>0954-2299</t>
  </si>
  <si>
    <t>CHEM SPEC BIOAVAILAB</t>
  </si>
  <si>
    <t>1470-8175</t>
  </si>
  <si>
    <t>BIOCHEM MOL BIOL EDU</t>
  </si>
  <si>
    <t>1525-7770</t>
  </si>
  <si>
    <t>NUCLEOS NUCLEOT NUCL</t>
  </si>
  <si>
    <t>1415-4757</t>
  </si>
  <si>
    <t>GENET MOL BIOL</t>
  </si>
  <si>
    <t>0145-8884</t>
  </si>
  <si>
    <t>J FOOD BIOCHEM</t>
  </si>
  <si>
    <t>0145-5680</t>
  </si>
  <si>
    <t>CELL MOL BIOL</t>
  </si>
  <si>
    <t>0732-8303</t>
  </si>
  <si>
    <t>J CARBOHYD CHEM</t>
  </si>
  <si>
    <t>0231-5882</t>
  </si>
  <si>
    <t>GEN PHYSIOL BIOPHYS</t>
  </si>
  <si>
    <t>1758-4299</t>
  </si>
  <si>
    <t>CLIN LIPIDOL</t>
  </si>
  <si>
    <t>0363-0269</t>
  </si>
  <si>
    <t>HEMOGLOBIN</t>
  </si>
  <si>
    <t>1024-2422</t>
  </si>
  <si>
    <t>BIOCATAL BIOTRANSFOR</t>
  </si>
  <si>
    <t>1531-6912</t>
  </si>
  <si>
    <t>COMP FUNCT GENOM</t>
  </si>
  <si>
    <t>0006-2928</t>
  </si>
  <si>
    <t>BIOCHEM GENET</t>
  </si>
  <si>
    <t>1676-5680</t>
  </si>
  <si>
    <t>GENET MOL RES</t>
  </si>
  <si>
    <t>0303-4240</t>
  </si>
  <si>
    <t>REV PHYSIOL BIOCH P</t>
  </si>
  <si>
    <t>0301-1208</t>
  </si>
  <si>
    <t>INDIAN J BIOCHEM BIO</t>
  </si>
  <si>
    <t>1541-9061</t>
  </si>
  <si>
    <t>CELL COMMUN ADHES</t>
  </si>
  <si>
    <t>1063-5823</t>
  </si>
  <si>
    <t>CURR TOP MEMBR</t>
  </si>
  <si>
    <t>1452-8258</t>
  </si>
  <si>
    <t>J MED BIOCHEM</t>
  </si>
  <si>
    <t>0239-8508</t>
  </si>
  <si>
    <t>FOLIA HISTOCHEM CYTO</t>
  </si>
  <si>
    <t>1933-6934</t>
  </si>
  <si>
    <t>FLY</t>
  </si>
  <si>
    <t>1673-1581</t>
  </si>
  <si>
    <t>J ZHEJIANG UNIV-SC B</t>
  </si>
  <si>
    <t>1572-3887</t>
  </si>
  <si>
    <t>PROTEIN J</t>
  </si>
  <si>
    <t>1341-7568</t>
  </si>
  <si>
    <t>GENES GENET SYST</t>
  </si>
  <si>
    <t>0006-2979</t>
  </si>
  <si>
    <t>BIOCHEMISTRY-MOSCOW+</t>
  </si>
  <si>
    <t>0305-1978</t>
  </si>
  <si>
    <t>BIOCHEM SYST ECOL</t>
  </si>
  <si>
    <t>1565-3633</t>
  </si>
  <si>
    <t>BIOINORG CHEM APPL</t>
  </si>
  <si>
    <t>1874-3900</t>
  </si>
  <si>
    <t>PHYTOCHEM LETT</t>
  </si>
  <si>
    <t>0001-527X</t>
  </si>
  <si>
    <t>ACTA BIOCHIM POL</t>
  </si>
  <si>
    <t>0916-8451</t>
  </si>
  <si>
    <t>BIOSCI BIOTECH BIOCH</t>
  </si>
  <si>
    <t>1522-7235</t>
  </si>
  <si>
    <t>LUMINESCENCE</t>
  </si>
  <si>
    <t>1573-3149</t>
  </si>
  <si>
    <t>INT J PEPT RES THER</t>
  </si>
  <si>
    <t>0163-4984</t>
  </si>
  <si>
    <t>BIOL TRACE ELEM RES</t>
  </si>
  <si>
    <t>0885-4513</t>
  </si>
  <si>
    <t>BIOTECHNOL APPL BIOC</t>
  </si>
  <si>
    <t>0953-1424</t>
  </si>
  <si>
    <t>MAGNESIUM RES</t>
  </si>
  <si>
    <t>2159-3337</t>
  </si>
  <si>
    <t>NUCLEIC ACID THER</t>
  </si>
  <si>
    <t>1475-6366</t>
  </si>
  <si>
    <t>J ENZYM INHIB MED CH</t>
  </si>
  <si>
    <t>0739-4462</t>
  </si>
  <si>
    <t>ARCH INSECT BIOCHEM</t>
  </si>
  <si>
    <t>0920-1742</t>
  </si>
  <si>
    <t>FISH PHYSIOL BIOCHEM</t>
  </si>
  <si>
    <t>1095-6670</t>
  </si>
  <si>
    <t>J BIOCHEM MOL TOXIC</t>
  </si>
  <si>
    <t>1079-9893</t>
  </si>
  <si>
    <t>J RECEPT SIG TRANSD</t>
  </si>
  <si>
    <t>1976-6696</t>
  </si>
  <si>
    <t>BMB REP</t>
  </si>
  <si>
    <t>1138-7548</t>
  </si>
  <si>
    <t>J PHYSIOL BIOCHEM</t>
  </si>
  <si>
    <t>1351-0002</t>
  </si>
  <si>
    <t>REDOX REP</t>
  </si>
  <si>
    <t>2194-6302</t>
  </si>
  <si>
    <t>STAT APPL GENET MOL</t>
  </si>
  <si>
    <t>0045-2068</t>
  </si>
  <si>
    <t>BIOORG CHEM</t>
  </si>
  <si>
    <t>1471-2091</t>
  </si>
  <si>
    <t>BMC BIOCHEM</t>
  </si>
  <si>
    <t>1672-9145</t>
  </si>
  <si>
    <t>ACTA BIOCH BIOPH SIN</t>
  </si>
  <si>
    <t>1612-1872</t>
  </si>
  <si>
    <t>CHEM BIODIVERS</t>
  </si>
  <si>
    <t>0263-6484</t>
  </si>
  <si>
    <t>CELL BIOCHEM FUNCT</t>
  </si>
  <si>
    <t>1052-9551</t>
  </si>
  <si>
    <t>DIAGN MOL PATHOL</t>
  </si>
  <si>
    <t>0282-0080</t>
  </si>
  <si>
    <t>GLYCOCONJUGATE J</t>
  </si>
  <si>
    <t>0273-2289</t>
  </si>
  <si>
    <t>APPL BIOCHEM BIOTECH</t>
  </si>
  <si>
    <t>1148-5493</t>
  </si>
  <si>
    <t>EUR CYTOKINE NETW</t>
  </si>
  <si>
    <t>0898-2104</t>
  </si>
  <si>
    <t>J LIPOSOME RES</t>
  </si>
  <si>
    <t>1085-9195</t>
  </si>
  <si>
    <t>CELL BIOCHEM BIOPHYS</t>
  </si>
  <si>
    <t>0937-7409</t>
  </si>
  <si>
    <t>CHEMOECOLOGY</t>
  </si>
  <si>
    <t>1425-8153</t>
  </si>
  <si>
    <t>CELL MOL BIOL LETT</t>
  </si>
  <si>
    <t>0749-503X</t>
  </si>
  <si>
    <t>YEAST</t>
  </si>
  <si>
    <t>0946-672X</t>
  </si>
  <si>
    <t>J TRACE ELEM MED BIO</t>
  </si>
  <si>
    <t>1610-2940</t>
  </si>
  <si>
    <t>J MOL MODEL</t>
  </si>
  <si>
    <t>1090-0535</t>
  </si>
  <si>
    <t>MOL VIS</t>
  </si>
  <si>
    <t>0929-8665</t>
  </si>
  <si>
    <t>PROTEIN PEPTIDE LETT</t>
  </si>
  <si>
    <t>1476-511X</t>
  </si>
  <si>
    <t>LIPIDS HEALTH DIS</t>
  </si>
  <si>
    <t>0008-6215</t>
  </si>
  <si>
    <t>CARBOHYD RES</t>
  </si>
  <si>
    <t>1096-4959</t>
  </si>
  <si>
    <t>COMP BIOCHEM PHYS B</t>
  </si>
  <si>
    <t>1075-2617</t>
  </si>
  <si>
    <t>J PEPT SCI</t>
  </si>
  <si>
    <t>1673-8527</t>
  </si>
  <si>
    <t>J GENET GENOMICS</t>
  </si>
  <si>
    <t>0048-3575</t>
  </si>
  <si>
    <t>PESTIC BIOCHEM PHYS</t>
  </si>
  <si>
    <t>0364-3190</t>
  </si>
  <si>
    <t>NEUROCHEM RES</t>
  </si>
  <si>
    <t>1933-6896</t>
  </si>
  <si>
    <t>PRION</t>
  </si>
  <si>
    <t>0022-2844</t>
  </si>
  <si>
    <t>J MOL EVOL</t>
  </si>
  <si>
    <t>0009-3084</t>
  </si>
  <si>
    <t>CHEM PHYS LIPIDS</t>
  </si>
  <si>
    <t>1933-6950</t>
  </si>
  <si>
    <t>CHANNELS</t>
  </si>
  <si>
    <t>1095-6433</t>
  </si>
  <si>
    <t>COMP BIOCHEM PHYS A</t>
  </si>
  <si>
    <t>1431-0651</t>
  </si>
  <si>
    <t>EXTREMOPHILES</t>
  </si>
  <si>
    <t>1016-8478</t>
  </si>
  <si>
    <t>MOL CELLS</t>
  </si>
  <si>
    <t>1073-6085</t>
  </si>
  <si>
    <t>MOL BIOTECHNOL</t>
  </si>
  <si>
    <t>1547-6278</t>
  </si>
  <si>
    <t>ORGANOGENESIS</t>
  </si>
  <si>
    <t>0301-4622</t>
  </si>
  <si>
    <t>BIOPHYS CHEM</t>
  </si>
  <si>
    <t>0031-8655</t>
  </si>
  <si>
    <t>PHOTOCHEM PHOTOBIOL</t>
  </si>
  <si>
    <t>0083-6729</t>
  </si>
  <si>
    <t>VITAM HORM</t>
  </si>
  <si>
    <t>1877-1173</t>
  </si>
  <si>
    <t>PROG MOL BIOL TRANSL</t>
  </si>
  <si>
    <t>1389-2037</t>
  </si>
  <si>
    <t>CURR PROTEIN PEPT SC</t>
  </si>
  <si>
    <t>1044-5498</t>
  </si>
  <si>
    <t>DNA CELL BIOL</t>
  </si>
  <si>
    <t>0006-291X</t>
  </si>
  <si>
    <t>BIOCHEM BIOPH RES CO</t>
  </si>
  <si>
    <t>1359-5113</t>
  </si>
  <si>
    <t>PROCESS BIOCHEM</t>
  </si>
  <si>
    <t>0938-8990</t>
  </si>
  <si>
    <t>MAMM GENOME</t>
  </si>
  <si>
    <t>1098-8823</t>
  </si>
  <si>
    <t>PROSTAG OTH LIPID M</t>
  </si>
  <si>
    <t>0098-0331</t>
  </si>
  <si>
    <t>J CHEM ECOL</t>
  </si>
  <si>
    <t>1747-0277</t>
  </si>
  <si>
    <t>CHEM BIOL DRUG DES</t>
  </si>
  <si>
    <t>0891-0618</t>
  </si>
  <si>
    <t>J CHEM NEUROANAT</t>
  </si>
  <si>
    <t>1389-2029</t>
  </si>
  <si>
    <t>CURR GENOMICS</t>
  </si>
  <si>
    <t>0022-2631</t>
  </si>
  <si>
    <t>J MEMBRANE BIOL</t>
  </si>
  <si>
    <t>0301-4851</t>
  </si>
  <si>
    <t>MOL BIOL REP</t>
  </si>
  <si>
    <t>1043-4666</t>
  </si>
  <si>
    <t>CYTOKINE</t>
  </si>
  <si>
    <t>0196-9781</t>
  </si>
  <si>
    <t>PEPTIDES</t>
  </si>
  <si>
    <t>0024-4201</t>
  </si>
  <si>
    <t>LIPIDS</t>
  </si>
  <si>
    <t>1424-862X</t>
  </si>
  <si>
    <t>NEUROSIGNALS</t>
  </si>
  <si>
    <t>1226-3613</t>
  </si>
  <si>
    <t>EXP MOL MED</t>
  </si>
  <si>
    <t>0300-5127</t>
  </si>
  <si>
    <t>BIOCHEM SOC T</t>
  </si>
  <si>
    <t>1741-0126</t>
  </si>
  <si>
    <t>PROTEIN ENG DES SEL</t>
  </si>
  <si>
    <t>0141-8130</t>
  </si>
  <si>
    <t>INT J BIOL MACROMOL</t>
  </si>
  <si>
    <t>0161-5890</t>
  </si>
  <si>
    <t>MOL IMMUNOL</t>
  </si>
  <si>
    <t>0197-0186</t>
  </si>
  <si>
    <t>NEUROCHEM INT</t>
  </si>
  <si>
    <t>1753-4259</t>
  </si>
  <si>
    <t>INNATE IMMUN-LONDON</t>
  </si>
  <si>
    <t>1431-6730</t>
  </si>
  <si>
    <t>BIOL CHEM</t>
  </si>
  <si>
    <t>1389-2010</t>
  </si>
  <si>
    <t>CURR PHARM BIOTECHNO</t>
  </si>
  <si>
    <t>2042-6496</t>
  </si>
  <si>
    <t>FOOD FUNCT</t>
  </si>
  <si>
    <t>1532-0456</t>
  </si>
  <si>
    <t>COMP BIOCHEM PHYS C</t>
  </si>
  <si>
    <t>0021-924X</t>
  </si>
  <si>
    <t>J BIOCHEM</t>
  </si>
  <si>
    <t>2040-2503</t>
  </si>
  <si>
    <t>MEDCHEMCOMM</t>
  </si>
  <si>
    <t>0952-3278</t>
  </si>
  <si>
    <t>PROSTAG LEUKOTR ESS</t>
  </si>
  <si>
    <t>0166-6851</t>
  </si>
  <si>
    <t>MOL BIOCHEM PARASIT</t>
  </si>
  <si>
    <t>0961-8368</t>
  </si>
  <si>
    <t>PROTEIN SCI</t>
  </si>
  <si>
    <t>1545-4576</t>
  </si>
  <si>
    <t>OLIGONUCLEOTIDES</t>
  </si>
  <si>
    <t>1521-6543</t>
  </si>
  <si>
    <t>IUBMB LIFE</t>
  </si>
  <si>
    <t>1471-2199</t>
  </si>
  <si>
    <t>BMC MOL BIOL</t>
  </si>
  <si>
    <t>0039-128X</t>
  </si>
  <si>
    <t>STEROIDS</t>
  </si>
  <si>
    <t>1040-452X</t>
  </si>
  <si>
    <t>MOL REPROD DEV</t>
  </si>
  <si>
    <t>1381-1177</t>
  </si>
  <si>
    <t>J MOL CATAL B-ENZYM</t>
  </si>
  <si>
    <t>1096-7192</t>
  </si>
  <si>
    <t>MOL GENET METAB</t>
  </si>
  <si>
    <t>0925-2738</t>
  </si>
  <si>
    <t>J BIOMOL NMR</t>
  </si>
  <si>
    <t>0967-3849</t>
  </si>
  <si>
    <t>CHROMOSOME RES</t>
  </si>
  <si>
    <t>1744-117X</t>
  </si>
  <si>
    <t>COMP BIOCHEM PHYS D</t>
  </si>
  <si>
    <t>0006-3525</t>
  </si>
  <si>
    <t>BIOPOLYMERS</t>
  </si>
  <si>
    <t>1617-4615</t>
  </si>
  <si>
    <t>MOL GENET GENOMICS</t>
  </si>
  <si>
    <t>0895-8696</t>
  </si>
  <si>
    <t>J MOL NEUROSCI</t>
  </si>
  <si>
    <t>0968-0896</t>
  </si>
  <si>
    <t>BIOORGAN MED CHEM</t>
  </si>
  <si>
    <t>0079-6107</t>
  </si>
  <si>
    <t>PROG BIOPHYS MOL BIO</t>
  </si>
  <si>
    <t>0829-8211</t>
  </si>
  <si>
    <t>BIOCHEM CELL BIOL</t>
  </si>
  <si>
    <t>0168-9452</t>
  </si>
  <si>
    <t>PLANT SCI</t>
  </si>
  <si>
    <t>1474-905X</t>
  </si>
  <si>
    <t>PHOTOCH PHOTOBIO SCI</t>
  </si>
  <si>
    <t>1742-5255</t>
  </si>
  <si>
    <t>EXPERT OPIN DRUG MET</t>
  </si>
  <si>
    <t>0009-2797</t>
  </si>
  <si>
    <t>CHEM-BIOL INTERACT</t>
  </si>
  <si>
    <t>2045-3701</t>
  </si>
  <si>
    <t>CELL BIOSCI</t>
  </si>
  <si>
    <t>0952-3499</t>
  </si>
  <si>
    <t>J MOL RECOGNIT</t>
  </si>
  <si>
    <t>0962-1075</t>
  </si>
  <si>
    <t>INSECT MOL BIOL</t>
  </si>
  <si>
    <t>0031-9422</t>
  </si>
  <si>
    <t>PHYTOCHEMISTRY</t>
  </si>
  <si>
    <t>0730-2312</t>
  </si>
  <si>
    <t>J CELL BIOCHEM</t>
  </si>
  <si>
    <t>0951-6433</t>
  </si>
  <si>
    <t>BIOFACTORS</t>
  </si>
  <si>
    <t>1011-1344</t>
  </si>
  <si>
    <t>J PHOTOCH PHOTOBIO B</t>
  </si>
  <si>
    <t>1876-1623</t>
  </si>
  <si>
    <t>ADV PROTEIN CHEM STR</t>
  </si>
  <si>
    <t>0968-7688</t>
  </si>
  <si>
    <t>MOL MEMBR BIOL</t>
  </si>
  <si>
    <t>0214-0934</t>
  </si>
  <si>
    <t>DRUG NEWS PERSPECT</t>
  </si>
  <si>
    <t>0300-9084</t>
  </si>
  <si>
    <t>BIOCHIMIE</t>
  </si>
  <si>
    <t>1449-2288</t>
  </si>
  <si>
    <t>INT J BIOL SCI</t>
  </si>
  <si>
    <t>0920-654X</t>
  </si>
  <si>
    <t>J COMPUT AID MOL DES</t>
  </si>
  <si>
    <t>0945-053X</t>
  </si>
  <si>
    <t>MATRIX BIOL</t>
  </si>
  <si>
    <t>0162-0134</t>
  </si>
  <si>
    <t>J INORG BIOCHEM</t>
  </si>
  <si>
    <t>0965-1748</t>
  </si>
  <si>
    <t>INSECT BIOCHEM MOLEC</t>
  </si>
  <si>
    <t>1089-8603</t>
  </si>
  <si>
    <t>NITRIC OXIDE-BIOL CH</t>
  </si>
  <si>
    <t>1071-5762</t>
  </si>
  <si>
    <t>FREE RADICAL RES</t>
  </si>
  <si>
    <t>0966-0844</t>
  </si>
  <si>
    <t>BIOMETALS</t>
  </si>
  <si>
    <t>1093-9946</t>
  </si>
  <si>
    <t>FRONT BIOSCI-LANDMRK</t>
  </si>
  <si>
    <t>1079-9907</t>
  </si>
  <si>
    <t>J INTERF CYTOK RES</t>
  </si>
  <si>
    <t>0887-3585</t>
  </si>
  <si>
    <t>PROTEINS</t>
  </si>
  <si>
    <t>0009-5915</t>
  </si>
  <si>
    <t>CHROMOSOMA</t>
  </si>
  <si>
    <t>1742-206X</t>
  </si>
  <si>
    <t>MOL BIOSYST</t>
  </si>
  <si>
    <t>0949-8257</t>
  </si>
  <si>
    <t>J BIOL INORG CHEM</t>
  </si>
  <si>
    <t>1047-8477</t>
  </si>
  <si>
    <t>J STRUCT BIOL</t>
  </si>
  <si>
    <t>0003-9861</t>
  </si>
  <si>
    <t>ARCH BIOCHEM BIOPHYS</t>
  </si>
  <si>
    <t>0006-2960</t>
  </si>
  <si>
    <t>BIOCHEMISTRY-US</t>
  </si>
  <si>
    <t>0005-2736</t>
  </si>
  <si>
    <t>BBA-BIOMEMBRANES</t>
  </si>
  <si>
    <t>0071-1365</t>
  </si>
  <si>
    <t>ESSAYS BIOCHEM</t>
  </si>
  <si>
    <t>0167-4412</t>
  </si>
  <si>
    <t>PLANT MOL BIOL</t>
  </si>
  <si>
    <t>0959-6658</t>
  </si>
  <si>
    <t>GLYCOBIOLOGY</t>
  </si>
  <si>
    <t>0014-5793</t>
  </si>
  <si>
    <t>FEBS LETT</t>
  </si>
  <si>
    <t>1044-0305</t>
  </si>
  <si>
    <t>J AM SOC MASS SPECTR</t>
  </si>
  <si>
    <t>2046-2441</t>
  </si>
  <si>
    <t>OPEN BIOL</t>
  </si>
  <si>
    <t>1570-9639</t>
  </si>
  <si>
    <t>BBA-PROTEINS PROTEOM</t>
  </si>
  <si>
    <t>1439-4227</t>
  </si>
  <si>
    <t>CHEMBIOCHEM</t>
  </si>
  <si>
    <t>1616-5187</t>
  </si>
  <si>
    <t>MACROMOL BIOSCI</t>
  </si>
  <si>
    <t>1672-9072</t>
  </si>
  <si>
    <t>J INTEGR PLANT BIOL</t>
  </si>
  <si>
    <t>0304-4165</t>
  </si>
  <si>
    <t>BBA-GEN SUBJECTS</t>
  </si>
  <si>
    <t>1948-7193</t>
  </si>
  <si>
    <t>ACS CHEM NEUROSCI</t>
  </si>
  <si>
    <t>0022-2836</t>
  </si>
  <si>
    <t>J MOL BIOL</t>
  </si>
  <si>
    <t>0939-4451</t>
  </si>
  <si>
    <t>AMINO ACIDS</t>
  </si>
  <si>
    <t>1567-5394</t>
  </si>
  <si>
    <t>BIOELECTROCHEMISTRY</t>
  </si>
  <si>
    <t>1360-8185</t>
  </si>
  <si>
    <t>APOPTOSIS</t>
  </si>
  <si>
    <t>0022-3042</t>
  </si>
  <si>
    <t>J NEUROCHEM</t>
  </si>
  <si>
    <t>0960-0760</t>
  </si>
  <si>
    <t>J STEROID BIOCHEM</t>
  </si>
  <si>
    <t>1055-7903</t>
  </si>
  <si>
    <t>MOL PHYLOGENET EVOL</t>
  </si>
  <si>
    <t>0929-8673</t>
  </si>
  <si>
    <t>CURR MED CHEM</t>
  </si>
  <si>
    <t>1756-5901</t>
  </si>
  <si>
    <t>METALLOMICS</t>
  </si>
  <si>
    <t>1388-1981</t>
  </si>
  <si>
    <t>BBA-MOL CELL BIOL L</t>
  </si>
  <si>
    <t>1044-1549</t>
  </si>
  <si>
    <t>AM J RESP CELL MOL</t>
  </si>
  <si>
    <t>1357-2725</t>
  </si>
  <si>
    <t>INT J BIOCHEM CELL B</t>
  </si>
  <si>
    <t>1742-464X</t>
  </si>
  <si>
    <t>FEBS J</t>
  </si>
  <si>
    <t>0899-1987</t>
  </si>
  <si>
    <t>MOL CARCINOGEN</t>
  </si>
  <si>
    <t>0894-0282</t>
  </si>
  <si>
    <t>MOL PLANT MICROBE IN</t>
  </si>
  <si>
    <t>1018-4813</t>
  </si>
  <si>
    <t>EUR J HUM GENET</t>
  </si>
  <si>
    <t>0969-7128</t>
  </si>
  <si>
    <t>GENE THER</t>
  </si>
  <si>
    <t>0022-2275</t>
  </si>
  <si>
    <t>J LIPID RES</t>
  </si>
  <si>
    <t>1389-2002</t>
  </si>
  <si>
    <t>CURR DRUG METAB</t>
  </si>
  <si>
    <t>1350-6129</t>
  </si>
  <si>
    <t>AMYLOID</t>
  </si>
  <si>
    <t>1076-1551</t>
  </si>
  <si>
    <t>MOL MED</t>
  </si>
  <si>
    <t>0955-2863</t>
  </si>
  <si>
    <t>J NUTR BIOCHEM</t>
  </si>
  <si>
    <t>0005-2728</t>
  </si>
  <si>
    <t>BBA-BIOENERGETICS</t>
  </si>
  <si>
    <t>0021-9258</t>
  </si>
  <si>
    <t>J BIOL CHEM</t>
  </si>
  <si>
    <t>0264-6021</t>
  </si>
  <si>
    <t>BIOCHEM J</t>
  </si>
  <si>
    <t>0167-4889</t>
  </si>
  <si>
    <t>BBA-MOL CELL RES</t>
  </si>
  <si>
    <t>1547-6286</t>
  </si>
  <si>
    <t>RNA BIOL</t>
  </si>
  <si>
    <t>0925-4439</t>
  </si>
  <si>
    <t>BBA-MOL BASIS DIS</t>
  </si>
  <si>
    <t>1559-2294</t>
  </si>
  <si>
    <t>EPIGENETICS-US</t>
  </si>
  <si>
    <t>0950-382X</t>
  </si>
  <si>
    <t>MOL MICROBIOL</t>
  </si>
  <si>
    <t>1937-6448</t>
  </si>
  <si>
    <t>INT REV CEL MOL BIO</t>
  </si>
  <si>
    <t>1355-8382</t>
  </si>
  <si>
    <t>RNA</t>
  </si>
  <si>
    <t>1476-4598</t>
  </si>
  <si>
    <t>MOL CANCER</t>
  </si>
  <si>
    <t>0891-5849</t>
  </si>
  <si>
    <t>FREE RADICAL BIO MED</t>
  </si>
  <si>
    <t>1525-7797</t>
  </si>
  <si>
    <t>BIOMACROMOLECULES</t>
  </si>
  <si>
    <t>0270-7306</t>
  </si>
  <si>
    <t>MOL CELL BIOL</t>
  </si>
  <si>
    <t>0265-9247</t>
  </si>
  <si>
    <t>BIOESSAYS</t>
  </si>
  <si>
    <t>1554-8929</t>
  </si>
  <si>
    <t>ACS CHEM BIOL</t>
  </si>
  <si>
    <t>1874-9399</t>
  </si>
  <si>
    <t>BBA-GENE REGUL MECH</t>
  </si>
  <si>
    <t>1040-9238</t>
  </si>
  <si>
    <t>CRIT REV BIOCHEM MOL</t>
  </si>
  <si>
    <t>1420-682X</t>
  </si>
  <si>
    <t>CELL MOL LIFE SCI</t>
  </si>
  <si>
    <t>0892-6638</t>
  </si>
  <si>
    <t>FASEB J</t>
  </si>
  <si>
    <t>0957-9672</t>
  </si>
  <si>
    <t>CURR OPIN LIPIDOL</t>
  </si>
  <si>
    <t>1355-6215</t>
  </si>
  <si>
    <t>ADDICT BIOL</t>
  </si>
  <si>
    <t>0969-2126</t>
  </si>
  <si>
    <t>STRUCTURE</t>
  </si>
  <si>
    <t>1674-2052</t>
  </si>
  <si>
    <t>MOL PLANT</t>
  </si>
  <si>
    <t>1074-5521</t>
  </si>
  <si>
    <t>CHEM BIOL</t>
  </si>
  <si>
    <t>0962-1083</t>
  </si>
  <si>
    <t>MOL ECOL</t>
  </si>
  <si>
    <t>1534-0384</t>
  </si>
  <si>
    <t>MOL INTERV</t>
  </si>
  <si>
    <t>0065-2911</t>
  </si>
  <si>
    <t>ADV MICROB PHYSIOL</t>
  </si>
  <si>
    <t>1462-3994</t>
  </si>
  <si>
    <t>EXPERT REV MOL MED</t>
  </si>
  <si>
    <t>0065-2318</t>
  </si>
  <si>
    <t>ADV CARBOHYD CHEM BI</t>
  </si>
  <si>
    <t>1469-221X</t>
  </si>
  <si>
    <t>EMBO REP</t>
  </si>
  <si>
    <t>1523-0864</t>
  </si>
  <si>
    <t>ANTIOXID REDOX SIGN</t>
  </si>
  <si>
    <t>0950-9232</t>
  </si>
  <si>
    <t>ONCOGENE</t>
  </si>
  <si>
    <t>1755-098X</t>
  </si>
  <si>
    <t>MOL ECOL RESOUR</t>
  </si>
  <si>
    <t>1937-9145</t>
  </si>
  <si>
    <t>SCI SIGNAL</t>
  </si>
  <si>
    <t>0964-6906</t>
  </si>
  <si>
    <t>HUM MOL GENET</t>
  </si>
  <si>
    <t>0305-1048</t>
  </si>
  <si>
    <t>NUCLEIC ACIDS RES</t>
  </si>
  <si>
    <t>1350-9047</t>
  </si>
  <si>
    <t>CELL DEATH DIFFER</t>
  </si>
  <si>
    <t>0966-842X</t>
  </si>
  <si>
    <t>TRENDS MICROBIOL</t>
  </si>
  <si>
    <t>0959-440X</t>
  </si>
  <si>
    <t>CURR OPIN STRUC BIOL</t>
  </si>
  <si>
    <t>1359-6101</t>
  </si>
  <si>
    <t>CYTOKINE GROWTH F R</t>
  </si>
  <si>
    <t>0304-419X</t>
  </si>
  <si>
    <t>BBA-REV CANCER</t>
  </si>
  <si>
    <t>1040-4651</t>
  </si>
  <si>
    <t>PLANT CELL</t>
  </si>
  <si>
    <t>1367-5931</t>
  </si>
  <si>
    <t>CURR OPIN CHEM BIOL</t>
  </si>
  <si>
    <t>0960-9822</t>
  </si>
  <si>
    <t>CURR BIOL</t>
  </si>
  <si>
    <t>1471-4914</t>
  </si>
  <si>
    <t>TRENDS MOL MED</t>
  </si>
  <si>
    <t>0261-4189</t>
  </si>
  <si>
    <t>EMBO J</t>
  </si>
  <si>
    <t>0265-0568</t>
  </si>
  <si>
    <t>NAT PROD REP</t>
  </si>
  <si>
    <t>0163-7827</t>
  </si>
  <si>
    <t>PROG LIPID RES</t>
  </si>
  <si>
    <t>0737-4038</t>
  </si>
  <si>
    <t>MOL BIOL EVOL</t>
  </si>
  <si>
    <t>0098-2997</t>
  </si>
  <si>
    <t>MOL ASPECTS MED</t>
  </si>
  <si>
    <t>1744-4292</t>
  </si>
  <si>
    <t>MOL SYST BIOL</t>
  </si>
  <si>
    <t>1545-9993</t>
  </si>
  <si>
    <t>NAT STRUCT MOL BIOL</t>
  </si>
  <si>
    <t>1545-7885</t>
  </si>
  <si>
    <t>PLOS BIOL</t>
  </si>
  <si>
    <t>1552-4450</t>
  </si>
  <si>
    <t>NAT CHEM BIOL</t>
  </si>
  <si>
    <t>0968-0004</t>
  </si>
  <si>
    <t>TRENDS BIOCHEM SCI</t>
  </si>
  <si>
    <t>1088-9051</t>
  </si>
  <si>
    <t>GENOME RES</t>
  </si>
  <si>
    <t>1359-4184</t>
  </si>
  <si>
    <t>MOL PSYCHIATR</t>
  </si>
  <si>
    <t>1097-2765</t>
  </si>
  <si>
    <t>MOL CELL</t>
  </si>
  <si>
    <t>1078-8956</t>
  </si>
  <si>
    <t>NAT MED</t>
  </si>
  <si>
    <t>0066-4154</t>
  </si>
  <si>
    <t>ANNU REV BIOCHEM</t>
  </si>
  <si>
    <t>0092-8674</t>
  </si>
  <si>
    <t>CELL</t>
  </si>
  <si>
    <t>GLOBAL CHANGE BIOL</t>
  </si>
  <si>
    <t>1354-1013</t>
  </si>
  <si>
    <t>DIVERS DISTRIB</t>
  </si>
  <si>
    <t>1366-9516</t>
  </si>
  <si>
    <t>ECOGRAPHY</t>
  </si>
  <si>
    <t>0906-7590</t>
  </si>
  <si>
    <t>CONSERV LETT</t>
  </si>
  <si>
    <t>1755-263X</t>
  </si>
  <si>
    <t>CONSERV BIOL</t>
  </si>
  <si>
    <t>0888-8892</t>
  </si>
  <si>
    <t>BIOL CONSERV</t>
  </si>
  <si>
    <t>0006-3207</t>
  </si>
  <si>
    <t>B AM MUS NAT HIST</t>
  </si>
  <si>
    <t>0003-0090</t>
  </si>
  <si>
    <t>PALEOBIOLOGY</t>
  </si>
  <si>
    <t>0094-8373</t>
  </si>
  <si>
    <t>ANIM CONSERV</t>
  </si>
  <si>
    <t>1367-9430</t>
  </si>
  <si>
    <t>BIOL INVASIONS</t>
  </si>
  <si>
    <t>1387-3547</t>
  </si>
  <si>
    <t>ENVIRON CONSERV</t>
  </si>
  <si>
    <t>0376-8929</t>
  </si>
  <si>
    <t>BIODIVERS CONSERV</t>
  </si>
  <si>
    <t>0960-3115</t>
  </si>
  <si>
    <t>CONSERV GENET</t>
  </si>
  <si>
    <t>1566-0621</t>
  </si>
  <si>
    <t>POLAR BIOL</t>
  </si>
  <si>
    <t>0722-4060</t>
  </si>
  <si>
    <t>SYST BIODIVERS</t>
  </si>
  <si>
    <t>1477-2000</t>
  </si>
  <si>
    <t>AM MUS NOVIT</t>
  </si>
  <si>
    <t>0003-0082</t>
  </si>
  <si>
    <t>ORYX</t>
  </si>
  <si>
    <t>0030-6053</t>
  </si>
  <si>
    <t>J NAT CONSERV</t>
  </si>
  <si>
    <t>1617-1381</t>
  </si>
  <si>
    <t>NAT CONSERVACAO</t>
  </si>
  <si>
    <t>1679-0073</t>
  </si>
  <si>
    <t>B PEABODY MUS NAT HI</t>
  </si>
  <si>
    <t>0079-032X</t>
  </si>
  <si>
    <t>TROP CONSERV SCI</t>
  </si>
  <si>
    <t>1940-0829</t>
  </si>
  <si>
    <t>REV CHIL HIST NAT</t>
  </si>
  <si>
    <t>0716-078X</t>
  </si>
  <si>
    <t>LANDSC ECOL ENG</t>
  </si>
  <si>
    <t>1860-1871</t>
  </si>
  <si>
    <t>J FISH WILDL MANAG</t>
  </si>
  <si>
    <t>1944-687X</t>
  </si>
  <si>
    <t>J NAT HIST</t>
  </si>
  <si>
    <t>0022-2933</t>
  </si>
  <si>
    <t>CONSERV GENET RESOUR</t>
  </si>
  <si>
    <t>1877-7252</t>
  </si>
  <si>
    <t>AM MIDL NAT</t>
  </si>
  <si>
    <t>0003-0031</t>
  </si>
  <si>
    <t>BIOTA NEOTROP</t>
  </si>
  <si>
    <t>1676-0603</t>
  </si>
  <si>
    <t>AVIAN CONSERV ECOL</t>
  </si>
  <si>
    <t>1712-6568</t>
  </si>
  <si>
    <t>AFR J RANGE FOR SCI</t>
  </si>
  <si>
    <t>1022-0119</t>
  </si>
  <si>
    <t>REV MEX BIODIVERS</t>
  </si>
  <si>
    <t>1870-3453</t>
  </si>
  <si>
    <t>WEST N AM NATURALIST</t>
  </si>
  <si>
    <t>1527-0904</t>
  </si>
  <si>
    <t>NORTHEAST NAT</t>
  </si>
  <si>
    <t>1092-6194</t>
  </si>
  <si>
    <t>SOUTHEAST NAT</t>
  </si>
  <si>
    <t>1528-7092</t>
  </si>
  <si>
    <t>ECO MONT</t>
  </si>
  <si>
    <t>2073-106X</t>
  </si>
  <si>
    <t>PACHYDERM</t>
  </si>
  <si>
    <t>1026-2881</t>
  </si>
  <si>
    <t>SOUTHWEST NAT</t>
  </si>
  <si>
    <t>0038-4909</t>
  </si>
  <si>
    <t>ANIM BIODIV CONSERV</t>
  </si>
  <si>
    <t>1578-665X</t>
  </si>
  <si>
    <t>AFR NAT HIST</t>
  </si>
  <si>
    <t>1816-8396</t>
  </si>
  <si>
    <t>CARIBB J SCI</t>
  </si>
  <si>
    <t>0008-6452</t>
  </si>
  <si>
    <t>BIOL REV</t>
  </si>
  <si>
    <t>1464-7931</t>
  </si>
  <si>
    <t>Q REV BIOL</t>
  </si>
  <si>
    <t>0033-5770</t>
  </si>
  <si>
    <t>PHYS LIFE REV</t>
  </si>
  <si>
    <t>1571-0645</t>
  </si>
  <si>
    <t>BMC BIOL</t>
  </si>
  <si>
    <t>1741-7007</t>
  </si>
  <si>
    <t>PHILOS T R SOC B</t>
  </si>
  <si>
    <t>0962-8436</t>
  </si>
  <si>
    <t>P ROY SOC B-BIOL SCI</t>
  </si>
  <si>
    <t>0962-8452</t>
  </si>
  <si>
    <t>BIOSCIENCE</t>
  </si>
  <si>
    <t>0006-3568</t>
  </si>
  <si>
    <t>CHRONOBIOL INT</t>
  </si>
  <si>
    <t>0742-0528</t>
  </si>
  <si>
    <t>BIOL LETTERS</t>
  </si>
  <si>
    <t>1744-9561</t>
  </si>
  <si>
    <t>J EXP BIOL</t>
  </si>
  <si>
    <t>0022-0949</t>
  </si>
  <si>
    <t>J BIOL RHYTHM</t>
  </si>
  <si>
    <t>0748-7304</t>
  </si>
  <si>
    <t>GEOBIOLOGY</t>
  </si>
  <si>
    <t>1472-4677</t>
  </si>
  <si>
    <t>BIOL DIRECT</t>
  </si>
  <si>
    <t>1745-6150</t>
  </si>
  <si>
    <t>RADIAT RES</t>
  </si>
  <si>
    <t>0033-7587</t>
  </si>
  <si>
    <t>MATH MED BIOL</t>
  </si>
  <si>
    <t>1477-8599</t>
  </si>
  <si>
    <t>J MATH BIOL</t>
  </si>
  <si>
    <t>0303-6812</t>
  </si>
  <si>
    <t>J THEOR BIOL</t>
  </si>
  <si>
    <t>0022-5193</t>
  </si>
  <si>
    <t>AM J HUM BIOL</t>
  </si>
  <si>
    <t>1042-0533</t>
  </si>
  <si>
    <t>CRYOBIOLOGY</t>
  </si>
  <si>
    <t>0011-2240</t>
  </si>
  <si>
    <t>B MATH BIOL</t>
  </si>
  <si>
    <t>0092-8240</t>
  </si>
  <si>
    <t>BIOELECTROMAGNETICS</t>
  </si>
  <si>
    <t>0197-8462</t>
  </si>
  <si>
    <t>EXCLI J</t>
  </si>
  <si>
    <t>1611-2156</t>
  </si>
  <si>
    <t>INT J RADIAT BIOL</t>
  </si>
  <si>
    <t>0955-3002</t>
  </si>
  <si>
    <t>ORIGINS LIFE EVOL B</t>
  </si>
  <si>
    <t>0169-6149</t>
  </si>
  <si>
    <t>ADV EXP MED BIOL</t>
  </si>
  <si>
    <t>0065-2598</t>
  </si>
  <si>
    <t>CR BIOL</t>
  </si>
  <si>
    <t>1631-0691</t>
  </si>
  <si>
    <t>COMPUT BIOL CHEM</t>
  </si>
  <si>
    <t>1476-9271</t>
  </si>
  <si>
    <t>J BIOSCIENCES</t>
  </si>
  <si>
    <t>0250-5991</t>
  </si>
  <si>
    <t>RADIAT ENVIRON BIOPH</t>
  </si>
  <si>
    <t>0301-634X</t>
  </si>
  <si>
    <t>BIOMETRIKA</t>
  </si>
  <si>
    <t>0006-3444</t>
  </si>
  <si>
    <t>BIOSCI TRENDS</t>
  </si>
  <si>
    <t>1881-7815</t>
  </si>
  <si>
    <t>BIOSYSTEMS</t>
  </si>
  <si>
    <t>0303-2647</t>
  </si>
  <si>
    <t>HUM BIOL</t>
  </si>
  <si>
    <t>0018-7143</t>
  </si>
  <si>
    <t>ANN HUM BIOL</t>
  </si>
  <si>
    <t>0301-4460</t>
  </si>
  <si>
    <t>MATH BIOSCI</t>
  </si>
  <si>
    <t>0025-5564</t>
  </si>
  <si>
    <t>J RADIAT RES</t>
  </si>
  <si>
    <t>0449-3060</t>
  </si>
  <si>
    <t>BIOMETRICS</t>
  </si>
  <si>
    <t>0006-341X</t>
  </si>
  <si>
    <t>J THERM BIOL</t>
  </si>
  <si>
    <t>0306-4565</t>
  </si>
  <si>
    <t>AEROBIOLOGIA</t>
  </si>
  <si>
    <t>0393-5965</t>
  </si>
  <si>
    <t>J AGR BIOL ENVIR ST</t>
  </si>
  <si>
    <t>1085-7117</t>
  </si>
  <si>
    <t>BIOL BULL-US</t>
  </si>
  <si>
    <t>0006-3185</t>
  </si>
  <si>
    <t>FOLIA BIOL-PRAGUE</t>
  </si>
  <si>
    <t>0015-5500</t>
  </si>
  <si>
    <t>INDIAN J EXP BIOL</t>
  </si>
  <si>
    <t>0019-5189</t>
  </si>
  <si>
    <t>COMPUT BIOL MED</t>
  </si>
  <si>
    <t>0010-4825</t>
  </si>
  <si>
    <t>BRAZ J MED BIOL RES</t>
  </si>
  <si>
    <t>0100-879X</t>
  </si>
  <si>
    <t>BIOL RES</t>
  </si>
  <si>
    <t>0716-9760</t>
  </si>
  <si>
    <t>THEOR BIOSCI</t>
  </si>
  <si>
    <t>1431-7613</t>
  </si>
  <si>
    <t>TURK J BIOL</t>
  </si>
  <si>
    <t>1300-0152</t>
  </si>
  <si>
    <t>FOLIA BIOL-KRAKOW</t>
  </si>
  <si>
    <t>0015-5497</t>
  </si>
  <si>
    <t>CRYOLETTERS</t>
  </si>
  <si>
    <t>0143-2044</t>
  </si>
  <si>
    <t>CENT EUR J BIOL</t>
  </si>
  <si>
    <t>1895-104X</t>
  </si>
  <si>
    <t>ELECTROMAGN BIOL MED</t>
  </si>
  <si>
    <t>1536-8378</t>
  </si>
  <si>
    <t>ARCH BIOL SCI</t>
  </si>
  <si>
    <t>0354-4664</t>
  </si>
  <si>
    <t>J BIOL SYST</t>
  </si>
  <si>
    <t>0218-3390</t>
  </si>
  <si>
    <t>J HIST BIOL</t>
  </si>
  <si>
    <t>0022-5010</t>
  </si>
  <si>
    <t>P BIOL SOC WASH</t>
  </si>
  <si>
    <t>0006-324X</t>
  </si>
  <si>
    <t>BRAZ J BIOL</t>
  </si>
  <si>
    <t>1519-6984</t>
  </si>
  <si>
    <t>J BIOL RES-THESSALON</t>
  </si>
  <si>
    <t>1790-045X</t>
  </si>
  <si>
    <t>J ETHNOBIOL</t>
  </si>
  <si>
    <t>0278-0771</t>
  </si>
  <si>
    <t>BIOCELL</t>
  </si>
  <si>
    <t>0327-9545</t>
  </si>
  <si>
    <t>REV BIOL TROP</t>
  </si>
  <si>
    <t>0034-7744</t>
  </si>
  <si>
    <t>BIOLOGIA</t>
  </si>
  <si>
    <t>0006-3088</t>
  </si>
  <si>
    <t>ACTA BIOL HUNG</t>
  </si>
  <si>
    <t>0236-5383</t>
  </si>
  <si>
    <t>BRAZ ARCH BIOL TECHN</t>
  </si>
  <si>
    <t>1516-8913</t>
  </si>
  <si>
    <t>BIOL RHYTHM RES</t>
  </si>
  <si>
    <t>0929-1016</t>
  </si>
  <si>
    <t>RIV BIOL-BIOL FORUM</t>
  </si>
  <si>
    <t>0035-6050</t>
  </si>
  <si>
    <t>AM BIOL TEACH</t>
  </si>
  <si>
    <t>0002-7685</t>
  </si>
  <si>
    <t>ZH OBSHCH BIOL</t>
  </si>
  <si>
    <t>0165-2370</t>
  </si>
  <si>
    <t>J ANAL ATOM SPECTROM</t>
  </si>
  <si>
    <t>0267-9477</t>
  </si>
  <si>
    <t>J ANAL CHEM+</t>
  </si>
  <si>
    <t>1061-9348</t>
  </si>
  <si>
    <t>J ANAL METHODS CHEM</t>
  </si>
  <si>
    <t>2090-8865</t>
  </si>
  <si>
    <t>J ANAL TOXICOL</t>
  </si>
  <si>
    <t>0146-4760</t>
  </si>
  <si>
    <t>J AOAC INT</t>
  </si>
  <si>
    <t>1060-3271</t>
  </si>
  <si>
    <t>J AUTOM METHOD MANAG</t>
  </si>
  <si>
    <t>1463-9246</t>
  </si>
  <si>
    <t>J CULT HERIT</t>
  </si>
  <si>
    <t>1296-2074</t>
  </si>
  <si>
    <t>J ELECTROANAL CHEM</t>
  </si>
  <si>
    <t>1572-6657</t>
  </si>
  <si>
    <t>J ENVIRON MONITOR</t>
  </si>
  <si>
    <t>1464-0325</t>
  </si>
  <si>
    <t>J PHARMACEUT BIOMED</t>
  </si>
  <si>
    <t>0731-7085</t>
  </si>
  <si>
    <t>J RADIOANAL NUCL CH</t>
  </si>
  <si>
    <t>0236-5731</t>
  </si>
  <si>
    <t>J SEP SCI</t>
  </si>
  <si>
    <t>1615-9306</t>
  </si>
  <si>
    <t>J THERM ANAL CALORIM</t>
  </si>
  <si>
    <t>1388-6150</t>
  </si>
  <si>
    <t>J WATER CHEM TECHNO+</t>
  </si>
  <si>
    <t>1063-455X</t>
  </si>
  <si>
    <t>JPC-J PLANAR CHROMAT</t>
  </si>
  <si>
    <t>0933-4173</t>
  </si>
  <si>
    <t>LC GC EUR</t>
  </si>
  <si>
    <t>1471-6577</t>
  </si>
  <si>
    <t>LC GC N AM</t>
  </si>
  <si>
    <t>1527-5949</t>
  </si>
  <si>
    <t>MICROCHEM J</t>
  </si>
  <si>
    <t>0026-265X</t>
  </si>
  <si>
    <t>MICROCHIM ACTA</t>
  </si>
  <si>
    <t>0026-3672</t>
  </si>
  <si>
    <t>REV ANAL CHEM</t>
  </si>
  <si>
    <t>0793-0135</t>
  </si>
  <si>
    <t>SENSOR ACTUAT B-CHEM</t>
  </si>
  <si>
    <t>0925-4005</t>
  </si>
  <si>
    <t>SENSOR LETT</t>
  </si>
  <si>
    <t>1546-198X</t>
  </si>
  <si>
    <t>SENSORS-BASEL</t>
  </si>
  <si>
    <t>1424-8220</t>
  </si>
  <si>
    <t>SEP PURIF REV</t>
  </si>
  <si>
    <t>1542-2119</t>
  </si>
  <si>
    <t>STUD CONSERV</t>
  </si>
  <si>
    <t>0039-3630</t>
  </si>
  <si>
    <t>TALANTA</t>
  </si>
  <si>
    <t>0039-9140</t>
  </si>
  <si>
    <t>THERMOCHIM ACTA</t>
  </si>
  <si>
    <t>0040-6031</t>
  </si>
  <si>
    <t>TRAC-TREND ANAL CHEM</t>
  </si>
  <si>
    <t>0165-9936</t>
  </si>
  <si>
    <t>VIB SPECTROSC</t>
  </si>
  <si>
    <t>0924-2031</t>
  </si>
  <si>
    <t>AATCC REV</t>
  </si>
  <si>
    <t>1532-8813</t>
  </si>
  <si>
    <t>ACS COMB SCI</t>
  </si>
  <si>
    <t>2156-8952</t>
  </si>
  <si>
    <t>ADSORPT SCI TECHNOL</t>
  </si>
  <si>
    <t>0263-6174</t>
  </si>
  <si>
    <t>ADV SYNTH CATAL</t>
  </si>
  <si>
    <t>1615-4150</t>
  </si>
  <si>
    <t>AGROCHIMICA</t>
  </si>
  <si>
    <t>0002-1857</t>
  </si>
  <si>
    <t>ANNU REV CHEM BIOMOL</t>
  </si>
  <si>
    <t>1947-5438</t>
  </si>
  <si>
    <t>APPL ORGANOMET CHEM</t>
  </si>
  <si>
    <t>0268-2605</t>
  </si>
  <si>
    <t>ARCH LEBENSMITTELHYG</t>
  </si>
  <si>
    <t>0003-925X</t>
  </si>
  <si>
    <t>CARBOHYD POLYM</t>
  </si>
  <si>
    <t>0144-8617</t>
  </si>
  <si>
    <t>CATAL TODAY</t>
  </si>
  <si>
    <t>0920-5861</t>
  </si>
  <si>
    <t>CENT EUR J ENERG MAT</t>
  </si>
  <si>
    <t>1733-7178</t>
  </si>
  <si>
    <t>CEREAL CHEM</t>
  </si>
  <si>
    <t>0009-0352</t>
  </si>
  <si>
    <t>CHEM IND CHEM ENG Q</t>
  </si>
  <si>
    <t>1451-9372</t>
  </si>
  <si>
    <t>CHEM IND-LONDON</t>
  </si>
  <si>
    <t>0009-3068</t>
  </si>
  <si>
    <t>CHINESE J CATAL</t>
  </si>
  <si>
    <t>0253-9837</t>
  </si>
  <si>
    <t>COLOR TECHNOL</t>
  </si>
  <si>
    <t>1472-3581</t>
  </si>
  <si>
    <t>DYES PIGMENTS</t>
  </si>
  <si>
    <t>0143-7208</t>
  </si>
  <si>
    <t>FLAVOUR FRAG J</t>
  </si>
  <si>
    <t>0882-5734</t>
  </si>
  <si>
    <t>FOOD ADDIT CONTAM A</t>
  </si>
  <si>
    <t>1944-0049</t>
  </si>
  <si>
    <t>FOOD ADDIT CONTAM B</t>
  </si>
  <si>
    <t>1939-3210</t>
  </si>
  <si>
    <t>FOOD AGR IMMUNOL</t>
  </si>
  <si>
    <t>0954-0105</t>
  </si>
  <si>
    <t>FOOD CHEM</t>
  </si>
  <si>
    <t>0308-8146</t>
  </si>
  <si>
    <t>FOOD HYDROCOLLOID</t>
  </si>
  <si>
    <t>0268-005X</t>
  </si>
  <si>
    <t>FOOD SCI TECHNOL INT</t>
  </si>
  <si>
    <t>1082-0132</t>
  </si>
  <si>
    <t>FUEL PROCESS TECHNOL</t>
  </si>
  <si>
    <t>0378-3820</t>
  </si>
  <si>
    <t>GRASAS ACEITES</t>
  </si>
  <si>
    <t>0017-3495</t>
  </si>
  <si>
    <t>INDIAN J CHEM TECHN</t>
  </si>
  <si>
    <t>0971-457X</t>
  </si>
  <si>
    <t>J AM LEATHER CHEM AS</t>
  </si>
  <si>
    <t>0002-9726</t>
  </si>
  <si>
    <t>J AM OIL CHEM SOC</t>
  </si>
  <si>
    <t>0003-021X</t>
  </si>
  <si>
    <t>J ASIAN NAT PROD RES</t>
  </si>
  <si>
    <t>1028-6020</t>
  </si>
  <si>
    <t>J BIOBASED MATER BIO</t>
  </si>
  <si>
    <t>1556-6560</t>
  </si>
  <si>
    <t>J CELL PLAST</t>
  </si>
  <si>
    <t>0021-955X</t>
  </si>
  <si>
    <t>J COAT TECHNOL RES</t>
  </si>
  <si>
    <t>1547-0091</t>
  </si>
  <si>
    <t>J COMB CHEM</t>
  </si>
  <si>
    <t>1520-4766</t>
  </si>
  <si>
    <t>J ENERG MATER</t>
  </si>
  <si>
    <t>0737-0652</t>
  </si>
  <si>
    <t>J ESSENT OIL RES</t>
  </si>
  <si>
    <t>1041-2905</t>
  </si>
  <si>
    <t>J FOOD COMPOS ANAL</t>
  </si>
  <si>
    <t>0889-1575</t>
  </si>
  <si>
    <t>J MICROENCAPSUL</t>
  </si>
  <si>
    <t>0265-2048</t>
  </si>
  <si>
    <t>J NAT GAS CHEM</t>
  </si>
  <si>
    <t>1003-9953</t>
  </si>
  <si>
    <t>J NEAR INFRARED SPEC</t>
  </si>
  <si>
    <t>0967-0335</t>
  </si>
  <si>
    <t>J OLEO SCI</t>
  </si>
  <si>
    <t>1345-8957</t>
  </si>
  <si>
    <t>J POROUS MAT</t>
  </si>
  <si>
    <t>1380-2224</t>
  </si>
  <si>
    <t>J RARE EARTH</t>
  </si>
  <si>
    <t>1002-0721</t>
  </si>
  <si>
    <t>J SURFACTANTS DETERG</t>
  </si>
  <si>
    <t>1097-3958</t>
  </si>
  <si>
    <t>J VINYL ADDIT TECHN</t>
  </si>
  <si>
    <t>1083-5601</t>
  </si>
  <si>
    <t>JCT COATINGSTECH</t>
  </si>
  <si>
    <t>1547-0083</t>
  </si>
  <si>
    <t>MICROPOR MESOPOR MAT</t>
  </si>
  <si>
    <t>1387-1811</t>
  </si>
  <si>
    <t>MOL DIVERS</t>
  </si>
  <si>
    <t>1381-1991</t>
  </si>
  <si>
    <t>NAT PROD RES</t>
  </si>
  <si>
    <t>1478-6419</t>
  </si>
  <si>
    <t>ORG PROCESS RES DEV</t>
  </si>
  <si>
    <t>1083-6160</t>
  </si>
  <si>
    <t>PIGM RESIN TECHNOL</t>
  </si>
  <si>
    <t>0369-9420</t>
  </si>
  <si>
    <t>PLANT FOOD HUM NUTR</t>
  </si>
  <si>
    <t>0921-9668</t>
  </si>
  <si>
    <t>POL J CHEM TECHNOL</t>
  </si>
  <si>
    <t>1509-8117</t>
  </si>
  <si>
    <t>PROG ORG COAT</t>
  </si>
  <si>
    <t>0300-9440</t>
  </si>
  <si>
    <t>PROPELL EXPLOS PYROT</t>
  </si>
  <si>
    <t>0721-3115</t>
  </si>
  <si>
    <t>REACT FUNCT POLYM</t>
  </si>
  <si>
    <t>1381-5148</t>
  </si>
  <si>
    <t>REC NAT PROD</t>
  </si>
  <si>
    <t>1307-6167</t>
  </si>
  <si>
    <t>REV MEX ING QUIM</t>
  </si>
  <si>
    <t>1665-2738</t>
  </si>
  <si>
    <t>RUSS J APPL CHEM+</t>
  </si>
  <si>
    <t>1070-4272</t>
  </si>
  <si>
    <t>SCI TECHNOL ENERG MA</t>
  </si>
  <si>
    <t>1347-9466</t>
  </si>
  <si>
    <t>SURF COAT INT</t>
  </si>
  <si>
    <t>1754-0925</t>
  </si>
  <si>
    <t>TENSIDE SURFACT DET</t>
  </si>
  <si>
    <t>0932-3414</t>
  </si>
  <si>
    <t>TOP CATAL</t>
  </si>
  <si>
    <t>1022-5528</t>
  </si>
  <si>
    <t>ADV INORG CHEM</t>
  </si>
  <si>
    <t>0898-8838</t>
  </si>
  <si>
    <t>ADV ORGANOMET CHEM</t>
  </si>
  <si>
    <t>0065-3055</t>
  </si>
  <si>
    <t>APPL RADIAT ISOTOPES</t>
  </si>
  <si>
    <t>0969-8043</t>
  </si>
  <si>
    <t>CHINESE J INORG CHEM</t>
  </si>
  <si>
    <t>1001-4861</t>
  </si>
  <si>
    <t>CHINESE J STRUC CHEM</t>
  </si>
  <si>
    <t>0254-5861</t>
  </si>
  <si>
    <t>COMMENT INORG CHEM</t>
  </si>
  <si>
    <t>0260-3594</t>
  </si>
  <si>
    <t>COORDIN CHEM REV</t>
  </si>
  <si>
    <t>0010-8545</t>
  </si>
  <si>
    <t>DALTON T</t>
  </si>
  <si>
    <t>1477-9226</t>
  </si>
  <si>
    <t>EUR J INORG CHEM</t>
  </si>
  <si>
    <t>1434-1948</t>
  </si>
  <si>
    <t>GOLD BULL</t>
  </si>
  <si>
    <t>0017-1557</t>
  </si>
  <si>
    <t>INORG CHEM</t>
  </si>
  <si>
    <t>0020-1669</t>
  </si>
  <si>
    <t>INORG CHEM COMMUN</t>
  </si>
  <si>
    <t>1387-7003</t>
  </si>
  <si>
    <t>INORG CHIM ACTA</t>
  </si>
  <si>
    <t>0020-1693</t>
  </si>
  <si>
    <t>ISOT ENVIRON HEALT S</t>
  </si>
  <si>
    <t>1025-6016</t>
  </si>
  <si>
    <t>J CLUST SCI</t>
  </si>
  <si>
    <t>1040-7278</t>
  </si>
  <si>
    <t>J COORD CHEM</t>
  </si>
  <si>
    <t>0095-8972</t>
  </si>
  <si>
    <t>J FLUORINE CHEM</t>
  </si>
  <si>
    <t>0022-1139</t>
  </si>
  <si>
    <t>J ORGANOMET CHEM</t>
  </si>
  <si>
    <t>0022-328X</t>
  </si>
  <si>
    <t>J SOLID STATE CHEM</t>
  </si>
  <si>
    <t>0022-4596</t>
  </si>
  <si>
    <t>J STRUCT CHEM+</t>
  </si>
  <si>
    <t>0022-4766</t>
  </si>
  <si>
    <t>NUKLEONIKA</t>
  </si>
  <si>
    <t>0029-5922</t>
  </si>
  <si>
    <t>ORGANOMETALLICS</t>
  </si>
  <si>
    <t>0276-7333</t>
  </si>
  <si>
    <t>PHOSPHORUS SULFUR</t>
  </si>
  <si>
    <t>1042-6507</t>
  </si>
  <si>
    <t>POLYHEDRON</t>
  </si>
  <si>
    <t>0277-5387</t>
  </si>
  <si>
    <t>PROG SOLID STATE CH</t>
  </si>
  <si>
    <t>0079-6786</t>
  </si>
  <si>
    <t>RADIOCHIM ACTA</t>
  </si>
  <si>
    <t>0033-8230</t>
  </si>
  <si>
    <t>REV INORG CHEM</t>
  </si>
  <si>
    <t>0193-4929</t>
  </si>
  <si>
    <t>RUSS J COORD CHEM+</t>
  </si>
  <si>
    <t>1070-3284</t>
  </si>
  <si>
    <t>RUSS J INORG CHEM+</t>
  </si>
  <si>
    <t>0036-0236</t>
  </si>
  <si>
    <t>SOLID STATE SCI</t>
  </si>
  <si>
    <t>1293-2558</t>
  </si>
  <si>
    <t>STRUCT BOND</t>
  </si>
  <si>
    <t>0081-5993</t>
  </si>
  <si>
    <t>SYNTH REACT INORG M</t>
  </si>
  <si>
    <t>1553-3174</t>
  </si>
  <si>
    <t>TETRAHEDRON-ASYMMETR</t>
  </si>
  <si>
    <t>0957-4166</t>
  </si>
  <si>
    <t>TOP ORGANOMETAL CHEM</t>
  </si>
  <si>
    <t>1436-6002</t>
  </si>
  <si>
    <t>TRANSIT METAL CHEM</t>
  </si>
  <si>
    <t>0340-4285</t>
  </si>
  <si>
    <t>Z ANORG ALLG CHEM</t>
  </si>
  <si>
    <t>0044-2313</t>
  </si>
  <si>
    <t>Z NATURFORSCH B</t>
  </si>
  <si>
    <t>0932-0776</t>
  </si>
  <si>
    <t>ACS MED CHEM LETT</t>
  </si>
  <si>
    <t>1948-5875</t>
  </si>
  <si>
    <t>ANNU REP MED CHEM</t>
  </si>
  <si>
    <t>0065-7743</t>
  </si>
  <si>
    <t>ANTI-CANCER AGENT ME</t>
  </si>
  <si>
    <t>1871-5206</t>
  </si>
  <si>
    <t>ARCH PHARM</t>
  </si>
  <si>
    <t>0365-6233</t>
  </si>
  <si>
    <t>ARCH PHARM RES</t>
  </si>
  <si>
    <t>0253-6269</t>
  </si>
  <si>
    <t>ARZNEIMITTELFORSCH</t>
  </si>
  <si>
    <t>0004-4172</t>
  </si>
  <si>
    <t>BIOORG MED CHEM LETT</t>
  </si>
  <si>
    <t>0960-894X</t>
  </si>
  <si>
    <t>CHEM NAT COMPD+</t>
  </si>
  <si>
    <t>0009-3130</t>
  </si>
  <si>
    <t>CHEM PHARM BULL</t>
  </si>
  <si>
    <t>0009-2363</t>
  </si>
  <si>
    <t>CHEM RES TOXICOL</t>
  </si>
  <si>
    <t>0893-228X</t>
  </si>
  <si>
    <t>CHEMMEDCHEM</t>
  </si>
  <si>
    <t>1860-7179</t>
  </si>
  <si>
    <t>CURR COMPUT-AID DRUG</t>
  </si>
  <si>
    <t>1573-4099</t>
  </si>
  <si>
    <t>CURR TOP MED CHEM</t>
  </si>
  <si>
    <t>1568-0266</t>
  </si>
  <si>
    <t>DRUG DES DEV THER</t>
  </si>
  <si>
    <t>1177-8881</t>
  </si>
  <si>
    <t>DRUG DEV IND PHARM</t>
  </si>
  <si>
    <t>0363-9045</t>
  </si>
  <si>
    <t>DRUG DEVELOP RES</t>
  </si>
  <si>
    <t>0272-4391</t>
  </si>
  <si>
    <t>EUR J MED CHEM</t>
  </si>
  <si>
    <t>0223-5234</t>
  </si>
  <si>
    <t>EXPERT OPIN THER PAT</t>
  </si>
  <si>
    <t>1354-3776</t>
  </si>
  <si>
    <t>FITOTERAPIA</t>
  </si>
  <si>
    <t>0367-326X</t>
  </si>
  <si>
    <t>FUTURE MED CHEM</t>
  </si>
  <si>
    <t>1756-8919</t>
  </si>
  <si>
    <t>J ETHNOPHARMACOL</t>
  </si>
  <si>
    <t>0378-8741</t>
  </si>
  <si>
    <t>J GINSENG RES</t>
  </si>
  <si>
    <t>1226-8453</t>
  </si>
  <si>
    <t>J MED CHEM</t>
  </si>
  <si>
    <t>0022-2623</t>
  </si>
  <si>
    <t>J MED FOOD</t>
  </si>
  <si>
    <t>1096-620X</t>
  </si>
  <si>
    <t>J NAT MED-TOKYO</t>
  </si>
  <si>
    <t>1340-3443</t>
  </si>
  <si>
    <t>J NAT PROD</t>
  </si>
  <si>
    <t>0163-3864</t>
  </si>
  <si>
    <t>J PHARM SCI-US</t>
  </si>
  <si>
    <t>0022-3549</t>
  </si>
  <si>
    <t>LETT DRUG DES DISCOV</t>
  </si>
  <si>
    <t>1570-1808</t>
  </si>
  <si>
    <t>MAR DRUGS</t>
  </si>
  <si>
    <t>1660-3397</t>
  </si>
  <si>
    <t>MED CHEM</t>
  </si>
  <si>
    <t>1573-4064</t>
  </si>
  <si>
    <t>MED CHEM RES</t>
  </si>
  <si>
    <t>1054-2523</t>
  </si>
  <si>
    <t>MED RES REV</t>
  </si>
  <si>
    <t>0198-6325</t>
  </si>
  <si>
    <t>MINI-REV MED CHEM</t>
  </si>
  <si>
    <t>1389-5575</t>
  </si>
  <si>
    <t>MOL INFORM</t>
  </si>
  <si>
    <t>1868-1743</t>
  </si>
  <si>
    <t>NAT PROD COMMUN</t>
  </si>
  <si>
    <t>1934-578X</t>
  </si>
  <si>
    <t>PHARM CHEM J+</t>
  </si>
  <si>
    <t>0091-150X</t>
  </si>
  <si>
    <t>PHARMACOGN MAG</t>
  </si>
  <si>
    <t>0973-1296</t>
  </si>
  <si>
    <t>PHARMAZIE</t>
  </si>
  <si>
    <t>0031-7144</t>
  </si>
  <si>
    <t>PHYTOMEDICINE</t>
  </si>
  <si>
    <t>0944-7113</t>
  </si>
  <si>
    <t>PHYTOTHER RES</t>
  </si>
  <si>
    <t>0951-418X</t>
  </si>
  <si>
    <t>PLANTA MED</t>
  </si>
  <si>
    <t>0032-0943</t>
  </si>
  <si>
    <t>REV BRAS FARMACOGN</t>
  </si>
  <si>
    <t>0102-695X</t>
  </si>
  <si>
    <t>ACCOUNTS CHEM RES</t>
  </si>
  <si>
    <t>0001-4842</t>
  </si>
  <si>
    <t>ACS NANO</t>
  </si>
  <si>
    <t>1936-0851</t>
  </si>
  <si>
    <t>ACTA CHIM SINICA</t>
  </si>
  <si>
    <t>0567-7351</t>
  </si>
  <si>
    <t>ACTA CHIM SLOV</t>
  </si>
  <si>
    <t>1318-0207</t>
  </si>
  <si>
    <t>ACTA PHARMACOL SIN</t>
  </si>
  <si>
    <t>1671-4083</t>
  </si>
  <si>
    <t>ACTUAL CHIMIQUE</t>
  </si>
  <si>
    <t>0151-9093</t>
  </si>
  <si>
    <t>ADV FUNCT MATER</t>
  </si>
  <si>
    <t>1616-301X</t>
  </si>
  <si>
    <t>ADV MATER</t>
  </si>
  <si>
    <t>0935-9648</t>
  </si>
  <si>
    <t>AFINIDAD</t>
  </si>
  <si>
    <t>0001-9704</t>
  </si>
  <si>
    <t>ANGEW CHEM INT EDIT</t>
  </si>
  <si>
    <t>1433-7851</t>
  </si>
  <si>
    <t>ANN CHIM-SCI MAT</t>
  </si>
  <si>
    <t>0151-9107</t>
  </si>
  <si>
    <t>ARAB J CHEM</t>
  </si>
  <si>
    <t>1878-5352</t>
  </si>
  <si>
    <t>ASIAN J CHEM</t>
  </si>
  <si>
    <t>0970-7077</t>
  </si>
  <si>
    <t>AUST J CHEM</t>
  </si>
  <si>
    <t>0004-9425</t>
  </si>
  <si>
    <t>B CHEM SOC ETHIOPIA</t>
  </si>
  <si>
    <t>1011-3924</t>
  </si>
  <si>
    <t>B CHEM SOC JPN</t>
  </si>
  <si>
    <t>0009-2673</t>
  </si>
  <si>
    <t>B KOREAN CHEM SOC</t>
  </si>
  <si>
    <t>0253-2964</t>
  </si>
  <si>
    <t>BULG CHEM COMMUN</t>
  </si>
  <si>
    <t>0324-1130</t>
  </si>
  <si>
    <t>CAN J CHEM</t>
  </si>
  <si>
    <t>0008-4042</t>
  </si>
  <si>
    <t>CENT EUR J CHEM</t>
  </si>
  <si>
    <t>1895-1066</t>
  </si>
  <si>
    <t>CHEM CENT J</t>
  </si>
  <si>
    <t>1752-153X</t>
  </si>
  <si>
    <t>CHEM COMMUN</t>
  </si>
  <si>
    <t>1359-7345</t>
  </si>
  <si>
    <t>CHEM ENG NEWS</t>
  </si>
  <si>
    <t>0009-2347</t>
  </si>
  <si>
    <t>CHEM J CHINESE U</t>
  </si>
  <si>
    <t>0251-0790</t>
  </si>
  <si>
    <t>CHEM LETT</t>
  </si>
  <si>
    <t>0366-7022</t>
  </si>
  <si>
    <t>CHEM LISTY</t>
  </si>
  <si>
    <t>0009-2770</t>
  </si>
  <si>
    <t>CHEM PAP</t>
  </si>
  <si>
    <t>0366-6352</t>
  </si>
  <si>
    <t>CHEM REC</t>
  </si>
  <si>
    <t>1527-8999</t>
  </si>
  <si>
    <t>CHEM RES CHINESE U</t>
  </si>
  <si>
    <t>1005-9040</t>
  </si>
  <si>
    <t>CHEM REV</t>
  </si>
  <si>
    <t>0009-2665</t>
  </si>
  <si>
    <t>CHEM SCI</t>
  </si>
  <si>
    <t>2041-6520</t>
  </si>
  <si>
    <t>CHEM SOC REV</t>
  </si>
  <si>
    <t>0306-0012</t>
  </si>
  <si>
    <t>CHEM UNSERER ZEIT</t>
  </si>
  <si>
    <t>0009-2851</t>
  </si>
  <si>
    <t>CHEM-ASIAN J</t>
  </si>
  <si>
    <t>1861-4728</t>
  </si>
  <si>
    <t>CHEM-EUR J</t>
  </si>
  <si>
    <t>0947-6539</t>
  </si>
  <si>
    <t>CHEMIJA</t>
  </si>
  <si>
    <t>0235-7216</t>
  </si>
  <si>
    <t>CHEMPLUSCHEM</t>
  </si>
  <si>
    <t>2192-6506</t>
  </si>
  <si>
    <t>CHEMSUSCHEM</t>
  </si>
  <si>
    <t>1864-5631</t>
  </si>
  <si>
    <t>CHIMIA</t>
  </si>
  <si>
    <t>0009-4293</t>
  </si>
  <si>
    <t>CHINESE CHEM LETT</t>
  </si>
  <si>
    <t>1001-8417</t>
  </si>
  <si>
    <t>CHINESE J CHEM</t>
  </si>
  <si>
    <t>1001-604X</t>
  </si>
  <si>
    <t>COLLECT CZECH CHEM C</t>
  </si>
  <si>
    <t>0010-0765</t>
  </si>
  <si>
    <t>CR CHIM</t>
  </si>
  <si>
    <t>1631-0748</t>
  </si>
  <si>
    <t>CROAT CHEM ACTA</t>
  </si>
  <si>
    <t>0011-1643</t>
  </si>
  <si>
    <t>CRYST GROWTH DES</t>
  </si>
  <si>
    <t>1528-7483</t>
  </si>
  <si>
    <t>CRYSTENGCOMM</t>
  </si>
  <si>
    <t>1466-8033</t>
  </si>
  <si>
    <t>DOKL CHEM</t>
  </si>
  <si>
    <t>0012-5008</t>
  </si>
  <si>
    <t>DRUG CHEM TOXICOL</t>
  </si>
  <si>
    <t>0148-0545</t>
  </si>
  <si>
    <t>E-J CHEM</t>
  </si>
  <si>
    <t>0973-4945</t>
  </si>
  <si>
    <t>ENERG ENVIRON SCI</t>
  </si>
  <si>
    <t>1754-5692</t>
  </si>
  <si>
    <t>ENVIRON CHEM LETT</t>
  </si>
  <si>
    <t>1610-3653</t>
  </si>
  <si>
    <t>FIBRE CHEM+</t>
  </si>
  <si>
    <t>0015-0541</t>
  </si>
  <si>
    <t>GREEN CHEM</t>
  </si>
  <si>
    <t>1463-9262</t>
  </si>
  <si>
    <t>GREEN CHEM LETT REV</t>
  </si>
  <si>
    <t>1751-8253</t>
  </si>
  <si>
    <t>HELV CHIM ACTA</t>
  </si>
  <si>
    <t>0018-019X</t>
  </si>
  <si>
    <t>HETEROATOM CHEM</t>
  </si>
  <si>
    <t>1042-7163</t>
  </si>
  <si>
    <t>HYLE</t>
  </si>
  <si>
    <t>1433-5158</t>
  </si>
  <si>
    <t>INDIAN J CHEM A</t>
  </si>
  <si>
    <t>0376-4710</t>
  </si>
  <si>
    <t>INT J MOL SCI</t>
  </si>
  <si>
    <t>1422-0067</t>
  </si>
  <si>
    <t>IRAN J CHEM CHEM ENG</t>
  </si>
  <si>
    <t>1021-9986</t>
  </si>
  <si>
    <t>ISR J CHEM</t>
  </si>
  <si>
    <t>0021-2148</t>
  </si>
  <si>
    <t>J AM CHEM SOC</t>
  </si>
  <si>
    <t>0002-7863</t>
  </si>
  <si>
    <t>J BRAZIL CHEM SOC</t>
  </si>
  <si>
    <t>0103-5053</t>
  </si>
  <si>
    <t>J CHEM EDUC</t>
  </si>
  <si>
    <t>0021-9584</t>
  </si>
  <si>
    <t>J CHEM ENG DATA</t>
  </si>
  <si>
    <t>0021-9568</t>
  </si>
  <si>
    <t>J CHEM INF MODEL</t>
  </si>
  <si>
    <t>1549-9596</t>
  </si>
  <si>
    <t>J CHEM RES</t>
  </si>
  <si>
    <t>1747-5198</t>
  </si>
  <si>
    <t>J CHEM SCI</t>
  </si>
  <si>
    <t>0974-3626</t>
  </si>
  <si>
    <t>J CHEMINFORMATICS</t>
  </si>
  <si>
    <t>1758-2946</t>
  </si>
  <si>
    <t>J CHIL CHEM SOC</t>
  </si>
  <si>
    <t>0717-9707</t>
  </si>
  <si>
    <t>J CHIN CHEM SOC-TAIP</t>
  </si>
  <si>
    <t>0009-4536</t>
  </si>
  <si>
    <t>J COMPUT CHEM</t>
  </si>
  <si>
    <t>0192-8651</t>
  </si>
  <si>
    <t>J COMPUT THEOR NANOS</t>
  </si>
  <si>
    <t>1546-1955</t>
  </si>
  <si>
    <t>J CONTROL RELEASE</t>
  </si>
  <si>
    <t>0168-3659</t>
  </si>
  <si>
    <t>J EXP NANOSCI</t>
  </si>
  <si>
    <t>1745-8080</t>
  </si>
  <si>
    <t>J FLOW CHEM</t>
  </si>
  <si>
    <t>2062-249X</t>
  </si>
  <si>
    <t>J INCL PHENOM MACRO</t>
  </si>
  <si>
    <t>0923-0750</t>
  </si>
  <si>
    <t>J IND ENG CHEM</t>
  </si>
  <si>
    <t>1226-086X</t>
  </si>
  <si>
    <t>J INDIAN CHEM SOC</t>
  </si>
  <si>
    <t>0019-4522</t>
  </si>
  <si>
    <t>J IRAN CHEM SOC</t>
  </si>
  <si>
    <t>1735-207X</t>
  </si>
  <si>
    <t>J MATH CHEM</t>
  </si>
  <si>
    <t>0259-9791</t>
  </si>
  <si>
    <t>J MEX CHEM SOC</t>
  </si>
  <si>
    <t>1870-249X</t>
  </si>
  <si>
    <t>J NANOPART RES</t>
  </si>
  <si>
    <t>1388-0764</t>
  </si>
  <si>
    <t>J NANOSCI NANOTECHNO</t>
  </si>
  <si>
    <t>1533-4880</t>
  </si>
  <si>
    <t>J PHYS CHEM REF DATA</t>
  </si>
  <si>
    <t>0047-2689</t>
  </si>
  <si>
    <t>J PHYS CHEM SOLIDS</t>
  </si>
  <si>
    <t>0022-3697</t>
  </si>
  <si>
    <t>J PORPHYR PHTHALOCYA</t>
  </si>
  <si>
    <t>1088-4246</t>
  </si>
  <si>
    <t>J SAUDI CHEM SOC</t>
  </si>
  <si>
    <t>1319-6103</t>
  </si>
  <si>
    <t>J SERB CHEM SOC</t>
  </si>
  <si>
    <t>0352-5139</t>
  </si>
  <si>
    <t>J SULFUR CHEM</t>
  </si>
  <si>
    <t>1741-5993</t>
  </si>
  <si>
    <t>J THEOR COMPUT CHEM</t>
  </si>
  <si>
    <t>0219-6336</t>
  </si>
  <si>
    <t>KOREAN J CHEM ENG</t>
  </si>
  <si>
    <t>0256-1115</t>
  </si>
  <si>
    <t>LANGMUIR</t>
  </si>
  <si>
    <t>0743-7463</t>
  </si>
  <si>
    <t>MACED J CHEM CHEM EN</t>
  </si>
  <si>
    <t>1857-5552</t>
  </si>
  <si>
    <t>MAGN RESON CHEM</t>
  </si>
  <si>
    <t>0749-1581</t>
  </si>
  <si>
    <t>MAIN GROUP CHEM</t>
  </si>
  <si>
    <t>1024-1221</t>
  </si>
  <si>
    <t>MAR CHEM</t>
  </si>
  <si>
    <t>0304-4203</t>
  </si>
  <si>
    <t>MATCH-COMMUN MATH CO</t>
  </si>
  <si>
    <t>0340-6253</t>
  </si>
  <si>
    <t>MENDELEEV COMMUN</t>
  </si>
  <si>
    <t>0959-9436</t>
  </si>
  <si>
    <t>MONATSH CHEM</t>
  </si>
  <si>
    <t>0026-9247</t>
  </si>
  <si>
    <t>NACHR CHEM</t>
  </si>
  <si>
    <t>1439-9598</t>
  </si>
  <si>
    <t>NANO LETT</t>
  </si>
  <si>
    <t>1530-6984</t>
  </si>
  <si>
    <t>NANO TODAY</t>
  </si>
  <si>
    <t>1748-0132</t>
  </si>
  <si>
    <t>NANOSCALE</t>
  </si>
  <si>
    <t>2040-3364</t>
  </si>
  <si>
    <t>NAT CHEM</t>
  </si>
  <si>
    <t>1755-4330</t>
  </si>
  <si>
    <t>NEW J CHEM</t>
  </si>
  <si>
    <t>1144-0546</t>
  </si>
  <si>
    <t>OXID COMMUN</t>
  </si>
  <si>
    <t>0209-4541</t>
  </si>
  <si>
    <t>PHARM RES-DORDR</t>
  </si>
  <si>
    <t>0724-8741</t>
  </si>
  <si>
    <t>PHARM WORLD SCI</t>
  </si>
  <si>
    <t>0928-1231</t>
  </si>
  <si>
    <t>PROG CHEM</t>
  </si>
  <si>
    <t>1005-281X</t>
  </si>
  <si>
    <t>PRZEM CHEM</t>
  </si>
  <si>
    <t>0033-2496</t>
  </si>
  <si>
    <t>PURE APPL CHEM</t>
  </si>
  <si>
    <t>0033-4545</t>
  </si>
  <si>
    <t>QUIM NOVA</t>
  </si>
  <si>
    <t>0100-4042</t>
  </si>
  <si>
    <t>RES CHEM INTERMEDIAT</t>
  </si>
  <si>
    <t>0922-6168</t>
  </si>
  <si>
    <t>RES J CHEM ENVIRON</t>
  </si>
  <si>
    <t>0972-0626</t>
  </si>
  <si>
    <t>REV CHIM-BUCHAREST</t>
  </si>
  <si>
    <t>0034-7752</t>
  </si>
  <si>
    <t>REV ROUM CHIM</t>
  </si>
  <si>
    <t>0035-3930</t>
  </si>
  <si>
    <t>RSC ADV</t>
  </si>
  <si>
    <t>2046-2069</t>
  </si>
  <si>
    <t>RUSS CHEM B+</t>
  </si>
  <si>
    <t>1066-5285</t>
  </si>
  <si>
    <t>RUSS CHEM REV+</t>
  </si>
  <si>
    <t>0036-021X</t>
  </si>
  <si>
    <t>RUSS J GEN CHEM+</t>
  </si>
  <si>
    <t>1070-3632</t>
  </si>
  <si>
    <t>S AFR J CHEM-S-AFR T</t>
  </si>
  <si>
    <t>0379-4350</t>
  </si>
  <si>
    <t>SAR QSAR ENVIRON RES</t>
  </si>
  <si>
    <t>1062-936X</t>
  </si>
  <si>
    <t>SCI CHINA CHEM</t>
  </si>
  <si>
    <t>1674-7291</t>
  </si>
  <si>
    <t>SEP SCI TECHNOL</t>
  </si>
  <si>
    <t>0149-6395</t>
  </si>
  <si>
    <t>SMALL</t>
  </si>
  <si>
    <t>1613-6810</t>
  </si>
  <si>
    <t>SOLID FUEL CHEM+</t>
  </si>
  <si>
    <t>0361-5219</t>
  </si>
  <si>
    <t>SOLVENT EXTR ION EXC</t>
  </si>
  <si>
    <t>0736-6299</t>
  </si>
  <si>
    <t>SOLVENT EXTR RES DEV</t>
  </si>
  <si>
    <t>1341-7215</t>
  </si>
  <si>
    <t>STRUCT CHEM</t>
  </si>
  <si>
    <t>1040-0400</t>
  </si>
  <si>
    <t>STUD U BABES-BOL CHE</t>
  </si>
  <si>
    <t>1224-7154</t>
  </si>
  <si>
    <t>SUPRAMOL CHEM</t>
  </si>
  <si>
    <t>1061-0278</t>
  </si>
  <si>
    <t>THEOR EXP CHEM+</t>
  </si>
  <si>
    <t>0040-5760</t>
  </si>
  <si>
    <t>TOP CURR CHEM</t>
  </si>
  <si>
    <t>0340-1022</t>
  </si>
  <si>
    <t>TURK J CHEM</t>
  </si>
  <si>
    <t>1300-0527</t>
  </si>
  <si>
    <t>WIRES COMPUT MOL SCI</t>
  </si>
  <si>
    <t>1759-0876</t>
  </si>
  <si>
    <t>ADV HETEROCYCL CHEM</t>
  </si>
  <si>
    <t>0065-2725</t>
  </si>
  <si>
    <t>ADV PHYS ORG CHEM</t>
  </si>
  <si>
    <t>0065-3160</t>
  </si>
  <si>
    <t>ARKIVOC</t>
  </si>
  <si>
    <t>1551-7004</t>
  </si>
  <si>
    <t>BEILSTEIN J ORG CHEM</t>
  </si>
  <si>
    <t>1860-5397</t>
  </si>
  <si>
    <t>CHEM HETEROCYCL COM+</t>
  </si>
  <si>
    <t>0009-3122</t>
  </si>
  <si>
    <t>CHINESE J ORG CHEM</t>
  </si>
  <si>
    <t>0253-2786</t>
  </si>
  <si>
    <t>CURR ORG CHEM</t>
  </si>
  <si>
    <t>1385-2728</t>
  </si>
  <si>
    <t>CURR ORG SYNTH</t>
  </si>
  <si>
    <t>1570-1794</t>
  </si>
  <si>
    <t>EUR J ORG CHEM</t>
  </si>
  <si>
    <t>1434-193X</t>
  </si>
  <si>
    <t>HETEROCYCL COMMUN</t>
  </si>
  <si>
    <t>0793-0283</t>
  </si>
  <si>
    <t>HETEROCYCLES</t>
  </si>
  <si>
    <t>0385-5414</t>
  </si>
  <si>
    <t>INDIAN J CHEM B</t>
  </si>
  <si>
    <t>0376-4699</t>
  </si>
  <si>
    <t>INDIAN J HETEROCY CH</t>
  </si>
  <si>
    <t>0971-1627</t>
  </si>
  <si>
    <t>J HETEROCYCLIC CHEM</t>
  </si>
  <si>
    <t>0022-152X</t>
  </si>
  <si>
    <t>J ORG CHEM</t>
  </si>
  <si>
    <t>0022-3263</t>
  </si>
  <si>
    <t>J PHYS ORG CHEM</t>
  </si>
  <si>
    <t>0894-3230</t>
  </si>
  <si>
    <t>J SYN ORG CHEM JPN</t>
  </si>
  <si>
    <t>0037-9980</t>
  </si>
  <si>
    <t>LETT ORG CHEM</t>
  </si>
  <si>
    <t>1570-1786</t>
  </si>
  <si>
    <t>MINI-REV ORG CHEM</t>
  </si>
  <si>
    <t>1570-193X</t>
  </si>
  <si>
    <t>MOLECULES</t>
  </si>
  <si>
    <t>1420-3049</t>
  </si>
  <si>
    <t>ORG BIOMOL CHEM</t>
  </si>
  <si>
    <t>1477-0520</t>
  </si>
  <si>
    <t>ORG LETT</t>
  </si>
  <si>
    <t>1523-7060</t>
  </si>
  <si>
    <t>ORG PREP PROCED INT</t>
  </si>
  <si>
    <t>0030-4948</t>
  </si>
  <si>
    <t>PETROL CHEM+</t>
  </si>
  <si>
    <t>0965-5441</t>
  </si>
  <si>
    <t>POLYCYCL AROMAT COMP</t>
  </si>
  <si>
    <t>1040-6638</t>
  </si>
  <si>
    <t>RUSS J ORG CHEM+</t>
  </si>
  <si>
    <t>1070-4280</t>
  </si>
  <si>
    <t>SYNLETT</t>
  </si>
  <si>
    <t>0936-5214</t>
  </si>
  <si>
    <t>SYNTHESIS-STUTTGART</t>
  </si>
  <si>
    <t>0039-7881</t>
  </si>
  <si>
    <t>SYNTHETIC COMMUN</t>
  </si>
  <si>
    <t>0039-7911</t>
  </si>
  <si>
    <t>TETRAHEDRON</t>
  </si>
  <si>
    <t>0040-4020</t>
  </si>
  <si>
    <t>TETRAHEDRON LETT</t>
  </si>
  <si>
    <t>0040-4039</t>
  </si>
  <si>
    <t>ACS CATAL</t>
  </si>
  <si>
    <t>2155-5435</t>
  </si>
  <si>
    <t>ACTA PHYS-CHIM SIN</t>
  </si>
  <si>
    <t>1000-6818</t>
  </si>
  <si>
    <t>ADSORPTION</t>
  </si>
  <si>
    <t>0929-5607</t>
  </si>
  <si>
    <t>ADV CATAL</t>
  </si>
  <si>
    <t>0360-0564</t>
  </si>
  <si>
    <t>ADV COLLOID INTERFAC</t>
  </si>
  <si>
    <t>0001-8686</t>
  </si>
  <si>
    <t>ADV ENERGY MATER</t>
  </si>
  <si>
    <t>1614-6832</t>
  </si>
  <si>
    <t>ADV QUANTUM CHEM</t>
  </si>
  <si>
    <t>0065-3276</t>
  </si>
  <si>
    <t>ANNU REV PHYS CHEM</t>
  </si>
  <si>
    <t>0066-426X</t>
  </si>
  <si>
    <t>APPL CATAL A-GEN</t>
  </si>
  <si>
    <t>0926-860X</t>
  </si>
  <si>
    <t>APPL CATAL B-ENVIRON</t>
  </si>
  <si>
    <t>0926-3373</t>
  </si>
  <si>
    <t>APPL CLAY SCI</t>
  </si>
  <si>
    <t>0169-1317</t>
  </si>
  <si>
    <t>APPL SURF SCI</t>
  </si>
  <si>
    <t>0169-4332</t>
  </si>
  <si>
    <t>CALPHAD</t>
  </si>
  <si>
    <t>0364-5916</t>
  </si>
  <si>
    <t>CARBON</t>
  </si>
  <si>
    <t>0008-6223</t>
  </si>
  <si>
    <t>CATAL COMMUN</t>
  </si>
  <si>
    <t>1566-7367</t>
  </si>
  <si>
    <t>CATAL LETT</t>
  </si>
  <si>
    <t>1011-372X</t>
  </si>
  <si>
    <t>CATAL REV</t>
  </si>
  <si>
    <t>0161-4940</t>
  </si>
  <si>
    <t>CATAL SCI TECHNOL</t>
  </si>
  <si>
    <t>2044-4753</t>
  </si>
  <si>
    <t>CATAL SURV ASIA</t>
  </si>
  <si>
    <t>1571-1013</t>
  </si>
  <si>
    <t>CHEM MATER</t>
  </si>
  <si>
    <t>0897-4756</t>
  </si>
  <si>
    <t>CHEM PHYS</t>
  </si>
  <si>
    <t>0301-0104</t>
  </si>
  <si>
    <t>CHEM PHYS CARBON</t>
  </si>
  <si>
    <t>0069-3138</t>
  </si>
  <si>
    <t>CHEM PHYS LETT</t>
  </si>
  <si>
    <t>0009-2614</t>
  </si>
  <si>
    <t>CHEMCATCHEM</t>
  </si>
  <si>
    <t>1867-3880</t>
  </si>
  <si>
    <t>CHEMPHYSCHEM</t>
  </si>
  <si>
    <t>1439-4235</t>
  </si>
  <si>
    <t>CLAY CLAY MINER</t>
  </si>
  <si>
    <t>0009-8604</t>
  </si>
  <si>
    <t>CLAY MINER</t>
  </si>
  <si>
    <t>0009-8558</t>
  </si>
  <si>
    <t>COLLOID J+</t>
  </si>
  <si>
    <t>1061-933X</t>
  </si>
  <si>
    <t>COLLOID POLYM SCI</t>
  </si>
  <si>
    <t>0303-402X</t>
  </si>
  <si>
    <t>COLLOID SURFACE A</t>
  </si>
  <si>
    <t>0927-7757</t>
  </si>
  <si>
    <t>COMPUT THEOR CHEM</t>
  </si>
  <si>
    <t>2210-271X</t>
  </si>
  <si>
    <t>CONCEPT MAGN RESON A</t>
  </si>
  <si>
    <t>1546-6086</t>
  </si>
  <si>
    <t>CONCEPT MAGN RESON B</t>
  </si>
  <si>
    <t>1552-5031</t>
  </si>
  <si>
    <t>CURR OPIN COLLOID IN</t>
  </si>
  <si>
    <t>1359-0294</t>
  </si>
  <si>
    <t>DOKL PHYS CHEM</t>
  </si>
  <si>
    <t>0012-5016</t>
  </si>
  <si>
    <t>ELECTROCATALYSIS-US</t>
  </si>
  <si>
    <t>1868-2529</t>
  </si>
  <si>
    <t>EUR PHYS J E</t>
  </si>
  <si>
    <t>1292-8941</t>
  </si>
  <si>
    <t>FARADAY DISCUSS</t>
  </si>
  <si>
    <t>1359-6640</t>
  </si>
  <si>
    <t>FLUID PHASE EQUILIBR</t>
  </si>
  <si>
    <t>0378-3812</t>
  </si>
  <si>
    <t>FULLER NANOTUB CAR N</t>
  </si>
  <si>
    <t>1536-383X</t>
  </si>
  <si>
    <t>HIGH ENERG CHEM+</t>
  </si>
  <si>
    <t>0018-1439</t>
  </si>
  <si>
    <t>INT J CHEM KINET</t>
  </si>
  <si>
    <t>0538-8066</t>
  </si>
  <si>
    <t>INT J HYDROGEN ENERG</t>
  </si>
  <si>
    <t>0360-3199</t>
  </si>
  <si>
    <t>INT J PHOTOENERGY</t>
  </si>
  <si>
    <t>1110-662X</t>
  </si>
  <si>
    <t>INT J QUANTUM CHEM</t>
  </si>
  <si>
    <t>0020-7608</t>
  </si>
  <si>
    <t>INT J THERMOPHYS</t>
  </si>
  <si>
    <t>0195-928X</t>
  </si>
  <si>
    <t>INT REV PHYS CHEM</t>
  </si>
  <si>
    <t>0144-235X</t>
  </si>
  <si>
    <t>INTERMETALLICS</t>
  </si>
  <si>
    <t>0966-9795</t>
  </si>
  <si>
    <t>IONICS</t>
  </si>
  <si>
    <t>0947-7047</t>
  </si>
  <si>
    <t>J ADV OXID TECHNOL</t>
  </si>
  <si>
    <t>1203-8407</t>
  </si>
  <si>
    <t>J ALLOY COMPD</t>
  </si>
  <si>
    <t>0925-8388</t>
  </si>
  <si>
    <t>J CATAL</t>
  </si>
  <si>
    <t>0021-9517</t>
  </si>
  <si>
    <t>J CHEM THEORY COMPUT</t>
  </si>
  <si>
    <t>1549-9618</t>
  </si>
  <si>
    <t>J CHEM THERMODYN</t>
  </si>
  <si>
    <t>0021-9614</t>
  </si>
  <si>
    <t>J COLLOID INTERF SCI</t>
  </si>
  <si>
    <t>0021-9797</t>
  </si>
  <si>
    <t>J DISPER SCI TECHNOL</t>
  </si>
  <si>
    <t>0193-2691</t>
  </si>
  <si>
    <t>J MOL CATAL A-CHEM</t>
  </si>
  <si>
    <t>1381-1169</t>
  </si>
  <si>
    <t>J MOL LIQ</t>
  </si>
  <si>
    <t>0167-7322</t>
  </si>
  <si>
    <t>J MOL STRUC-THEOCHEM</t>
  </si>
  <si>
    <t>0166-1280</t>
  </si>
  <si>
    <t>J MOL STRUCT</t>
  </si>
  <si>
    <t>0022-2860</t>
  </si>
  <si>
    <t>J PHASE EQUILIB DIFF</t>
  </si>
  <si>
    <t>1547-7037</t>
  </si>
  <si>
    <t>J PHOTOCH PHOTOBIO A</t>
  </si>
  <si>
    <t>1010-6030</t>
  </si>
  <si>
    <t>J PHOTOCH PHOTOBIO C</t>
  </si>
  <si>
    <t>1389-5567</t>
  </si>
  <si>
    <t>J PHYS CHEM A</t>
  </si>
  <si>
    <t>1089-5639</t>
  </si>
  <si>
    <t>J PHYS CHEM B</t>
  </si>
  <si>
    <t>1520-6106</t>
  </si>
  <si>
    <t>J PHYS CHEM C</t>
  </si>
  <si>
    <t>1932-7447</t>
  </si>
  <si>
    <t>J PHYS CHEM LETT</t>
  </si>
  <si>
    <t>1948-7185</t>
  </si>
  <si>
    <t>J SOLUTION CHEM</t>
  </si>
  <si>
    <t>0095-9782</t>
  </si>
  <si>
    <t>J SUPERCRIT FLUID</t>
  </si>
  <si>
    <t>0896-8446</t>
  </si>
  <si>
    <t>KINET CATAL+</t>
  </si>
  <si>
    <t>0023-1584</t>
  </si>
  <si>
    <t>MOL SIMULAT</t>
  </si>
  <si>
    <t>0892-7022</t>
  </si>
  <si>
    <t>NANO RES</t>
  </si>
  <si>
    <t>1998-0124</t>
  </si>
  <si>
    <t>NAT MATER</t>
  </si>
  <si>
    <t>1476-1122</t>
  </si>
  <si>
    <t>PHYS CHEM CHEM PHYS</t>
  </si>
  <si>
    <t>1463-9076</t>
  </si>
  <si>
    <t>PHYS CHEM GLASSES-B</t>
  </si>
  <si>
    <t>1753-3562</t>
  </si>
  <si>
    <t>PHYS CHEM LIQ</t>
  </si>
  <si>
    <t>0031-9104</t>
  </si>
  <si>
    <t>PHYSICOCHEM PROBL MI</t>
  </si>
  <si>
    <t>1643-1049</t>
  </si>
  <si>
    <t>PLASMONICS</t>
  </si>
  <si>
    <t>1557-1955</t>
  </si>
  <si>
    <t>PLATIN MET REV</t>
  </si>
  <si>
    <t>0032-1400</t>
  </si>
  <si>
    <t>PROG NUCL MAG RES SP</t>
  </si>
  <si>
    <t>0079-6565</t>
  </si>
  <si>
    <t>PROG REACT KINET MEC</t>
  </si>
  <si>
    <t>1468-6783</t>
  </si>
  <si>
    <t>PROG SURF SCI</t>
  </si>
  <si>
    <t>0079-6816</t>
  </si>
  <si>
    <t>RADIAT PHYS CHEM</t>
  </si>
  <si>
    <t>0969-806X</t>
  </si>
  <si>
    <t>REACT KINET MECH CAT</t>
  </si>
  <si>
    <t>1878-5190</t>
  </si>
  <si>
    <t>RUSS J PHYS CHEM A+</t>
  </si>
  <si>
    <t>0036-0244</t>
  </si>
  <si>
    <t>SILICON-NETH</t>
  </si>
  <si>
    <t>1876-990X</t>
  </si>
  <si>
    <t>SOFT MATTER</t>
  </si>
  <si>
    <t>1744-683X</t>
  </si>
  <si>
    <t>SOLID STATE IONICS</t>
  </si>
  <si>
    <t>0167-2738</t>
  </si>
  <si>
    <t>SOLID STATE NUCL MAG</t>
  </si>
  <si>
    <t>0926-2040</t>
  </si>
  <si>
    <t>SURF INTERFACE ANAL</t>
  </si>
  <si>
    <t>0142-2421</t>
  </si>
  <si>
    <t>SURF REV LETT</t>
  </si>
  <si>
    <t>0218-625X</t>
  </si>
  <si>
    <t>SURF SCI</t>
  </si>
  <si>
    <t>0039-6028</t>
  </si>
  <si>
    <t>SURF SCI REP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</si>
</sst>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7467"/>
  <sheetViews>
    <sheetView tabSelected="1" zoomScale="82" zoomScaleNormal="82" workbookViewId="0">
      <pane ySplit="1" topLeftCell="A9407" activePane="bottomLeft" state="frozen"/>
      <selection pane="bottomLeft" activeCell="N6" sqref="N6"/>
    </sheetView>
  </sheetViews>
  <sheetFormatPr defaultRowHeight="15"/>
  <cols>
    <col min="2" max="2" width="25.42578125" customWidth="1"/>
    <col min="3" max="3" width="10.28515625" bestFit="1" customWidth="1"/>
    <col min="4" max="4" width="11.28515625" customWidth="1"/>
    <col min="5" max="5" width="11" style="1" customWidth="1"/>
    <col min="6" max="7" width="9.140625" customWidth="1"/>
    <col min="11" max="11" width="9" bestFit="1" customWidth="1"/>
    <col min="13" max="13" width="9.140625" style="2"/>
    <col min="14" max="14" width="38.140625" bestFit="1" customWidth="1"/>
  </cols>
  <sheetData>
    <row r="1" spans="1:14" ht="45">
      <c r="A1" t="s">
        <v>8421</v>
      </c>
      <c r="B1" t="s">
        <v>18272</v>
      </c>
      <c r="C1" t="s">
        <v>18273</v>
      </c>
      <c r="D1" s="6" t="s">
        <v>18274</v>
      </c>
      <c r="E1" s="8" t="s">
        <v>18275</v>
      </c>
      <c r="F1" s="6" t="s">
        <v>18276</v>
      </c>
      <c r="G1" s="6" t="s">
        <v>18277</v>
      </c>
      <c r="H1" s="6" t="s">
        <v>18278</v>
      </c>
      <c r="I1" s="6" t="s">
        <v>18279</v>
      </c>
      <c r="J1" s="6" t="s">
        <v>18280</v>
      </c>
      <c r="K1" s="6" t="s">
        <v>18281</v>
      </c>
      <c r="L1" s="6" t="s">
        <v>8419</v>
      </c>
      <c r="M1" s="7" t="s">
        <v>8420</v>
      </c>
      <c r="N1" s="6"/>
    </row>
    <row r="2" spans="1:14" s="3" customFormat="1">
      <c r="E2" s="4"/>
      <c r="M2" s="5"/>
    </row>
    <row r="3" spans="1:14">
      <c r="A3">
        <v>1</v>
      </c>
      <c r="B3" t="s">
        <v>18373</v>
      </c>
      <c r="C3" t="s">
        <v>18374</v>
      </c>
      <c r="D3">
        <v>44257</v>
      </c>
      <c r="E3" s="1">
        <v>4.75</v>
      </c>
      <c r="F3">
        <v>5.1719999999999997</v>
      </c>
      <c r="G3">
        <v>0.66600000000000004</v>
      </c>
      <c r="H3">
        <v>1558</v>
      </c>
      <c r="I3">
        <v>4.0999999999999996</v>
      </c>
      <c r="J3">
        <v>0.10655000000000001</v>
      </c>
      <c r="K3">
        <v>1.04</v>
      </c>
      <c r="L3">
        <f>AVERAGE(E3:E59)</f>
        <v>1.2664912280701754</v>
      </c>
      <c r="M3" s="2">
        <f t="shared" ref="M3:M34" si="0">A3/57*100</f>
        <v>1.7543859649122806</v>
      </c>
      <c r="N3" t="s">
        <v>2688</v>
      </c>
    </row>
    <row r="4" spans="1:14">
      <c r="A4">
        <v>2</v>
      </c>
      <c r="B4" t="s">
        <v>18331</v>
      </c>
      <c r="C4" t="s">
        <v>18332</v>
      </c>
      <c r="D4">
        <v>1247</v>
      </c>
      <c r="E4" s="1">
        <v>4.1159999999999997</v>
      </c>
      <c r="F4">
        <v>2.7229999999999999</v>
      </c>
      <c r="G4">
        <v>1.286</v>
      </c>
      <c r="H4">
        <v>63</v>
      </c>
      <c r="I4">
        <v>3.4</v>
      </c>
      <c r="J4">
        <v>2.3700000000000001E-3</v>
      </c>
      <c r="K4">
        <v>0.436</v>
      </c>
      <c r="L4">
        <v>1.2664912280701754</v>
      </c>
      <c r="M4" s="2">
        <f t="shared" si="0"/>
        <v>3.5087719298245612</v>
      </c>
      <c r="N4" t="s">
        <v>2688</v>
      </c>
    </row>
    <row r="5" spans="1:14">
      <c r="A5">
        <v>3</v>
      </c>
      <c r="B5" t="s">
        <v>18341</v>
      </c>
      <c r="C5" t="s">
        <v>18342</v>
      </c>
      <c r="D5">
        <v>8490</v>
      </c>
      <c r="E5" s="1">
        <v>3.5569999999999999</v>
      </c>
      <c r="F5">
        <v>3.7080000000000002</v>
      </c>
      <c r="G5">
        <v>0.75600000000000001</v>
      </c>
      <c r="H5">
        <v>201</v>
      </c>
      <c r="I5">
        <v>6.3</v>
      </c>
      <c r="J5">
        <v>1.7610000000000001E-2</v>
      </c>
      <c r="K5">
        <v>0.94899999999999995</v>
      </c>
      <c r="L5">
        <v>1.2664912280701754</v>
      </c>
      <c r="M5" s="2">
        <f t="shared" si="0"/>
        <v>5.2631578947368416</v>
      </c>
      <c r="N5" t="s">
        <v>2688</v>
      </c>
    </row>
    <row r="6" spans="1:14">
      <c r="A6">
        <v>4</v>
      </c>
      <c r="B6" t="s">
        <v>18333</v>
      </c>
      <c r="C6" t="s">
        <v>18334</v>
      </c>
      <c r="D6">
        <v>5008</v>
      </c>
      <c r="E6" s="1">
        <v>3.516</v>
      </c>
      <c r="F6">
        <v>3.7080000000000002</v>
      </c>
      <c r="G6">
        <v>1.234</v>
      </c>
      <c r="H6">
        <v>184</v>
      </c>
      <c r="I6">
        <v>4.8</v>
      </c>
      <c r="J6">
        <v>1.0070000000000001E-2</v>
      </c>
      <c r="K6">
        <v>0.73099999999999998</v>
      </c>
      <c r="L6">
        <v>1.2664912280701754</v>
      </c>
      <c r="M6" s="2">
        <f t="shared" si="0"/>
        <v>7.0175438596491224</v>
      </c>
      <c r="N6" t="s">
        <v>2688</v>
      </c>
    </row>
    <row r="7" spans="1:14">
      <c r="A7">
        <v>5</v>
      </c>
      <c r="B7" t="s">
        <v>18375</v>
      </c>
      <c r="C7" t="s">
        <v>18376</v>
      </c>
      <c r="D7">
        <v>10805</v>
      </c>
      <c r="E7" s="1">
        <v>2.9750000000000001</v>
      </c>
      <c r="F7">
        <v>3.931</v>
      </c>
      <c r="G7">
        <v>0.47</v>
      </c>
      <c r="H7">
        <v>428</v>
      </c>
      <c r="I7">
        <v>6.6</v>
      </c>
      <c r="J7">
        <v>2.1190000000000001E-2</v>
      </c>
      <c r="K7">
        <v>0.98</v>
      </c>
      <c r="L7">
        <v>1.2664912280701754</v>
      </c>
      <c r="M7" s="2">
        <f t="shared" si="0"/>
        <v>8.7719298245614024</v>
      </c>
      <c r="N7" t="s">
        <v>2688</v>
      </c>
    </row>
    <row r="8" spans="1:14">
      <c r="A8">
        <v>6</v>
      </c>
      <c r="B8" t="s">
        <v>18377</v>
      </c>
      <c r="C8" t="s">
        <v>18378</v>
      </c>
      <c r="D8">
        <v>4151</v>
      </c>
      <c r="E8" s="1">
        <v>2.468</v>
      </c>
      <c r="F8">
        <v>2.8290000000000002</v>
      </c>
      <c r="G8">
        <v>0.54500000000000004</v>
      </c>
      <c r="H8">
        <v>321</v>
      </c>
      <c r="I8">
        <v>4.8</v>
      </c>
      <c r="J8">
        <v>8.8299999999999993E-3</v>
      </c>
      <c r="K8">
        <v>0.64400000000000002</v>
      </c>
      <c r="L8">
        <v>1.2664912280701754</v>
      </c>
      <c r="M8" s="2">
        <f t="shared" si="0"/>
        <v>10.526315789473683</v>
      </c>
      <c r="N8" t="s">
        <v>2688</v>
      </c>
    </row>
    <row r="9" spans="1:14">
      <c r="A9">
        <v>7</v>
      </c>
      <c r="B9" t="s">
        <v>18339</v>
      </c>
      <c r="C9" t="s">
        <v>18340</v>
      </c>
      <c r="D9">
        <v>7839</v>
      </c>
      <c r="E9" s="1">
        <v>2.4550000000000001</v>
      </c>
      <c r="F9">
        <v>2.8439999999999999</v>
      </c>
      <c r="G9">
        <v>0.251</v>
      </c>
      <c r="H9">
        <v>243</v>
      </c>
      <c r="I9">
        <v>7.6</v>
      </c>
      <c r="J9">
        <v>1.414E-2</v>
      </c>
      <c r="K9">
        <v>0.74399999999999999</v>
      </c>
      <c r="L9">
        <v>1.2664912280701754</v>
      </c>
      <c r="M9" s="2">
        <f t="shared" si="0"/>
        <v>12.280701754385964</v>
      </c>
      <c r="N9" t="s">
        <v>2688</v>
      </c>
    </row>
    <row r="10" spans="1:14">
      <c r="A10">
        <v>8</v>
      </c>
      <c r="B10" t="s">
        <v>18345</v>
      </c>
      <c r="C10" t="s">
        <v>18346</v>
      </c>
      <c r="D10">
        <v>1736</v>
      </c>
      <c r="E10" s="1">
        <v>2.2120000000000002</v>
      </c>
      <c r="F10">
        <v>2.78</v>
      </c>
      <c r="G10">
        <v>0.224</v>
      </c>
      <c r="H10">
        <v>76</v>
      </c>
      <c r="I10">
        <v>5.6</v>
      </c>
      <c r="J10">
        <v>6.1399999999999996E-3</v>
      </c>
      <c r="K10">
        <v>1.07</v>
      </c>
      <c r="L10">
        <v>1.2664912280701754</v>
      </c>
      <c r="M10" s="2">
        <f t="shared" si="0"/>
        <v>14.035087719298245</v>
      </c>
      <c r="N10" t="s">
        <v>2688</v>
      </c>
    </row>
    <row r="11" spans="1:14">
      <c r="A11">
        <v>9</v>
      </c>
      <c r="B11" t="s">
        <v>18337</v>
      </c>
      <c r="C11" t="s">
        <v>18338</v>
      </c>
      <c r="D11">
        <v>3651</v>
      </c>
      <c r="E11" s="1">
        <v>2.028</v>
      </c>
      <c r="F11">
        <v>2.0539999999999998</v>
      </c>
      <c r="G11">
        <v>0.45600000000000002</v>
      </c>
      <c r="H11">
        <v>136</v>
      </c>
      <c r="I11">
        <v>8.5</v>
      </c>
      <c r="J11">
        <v>5.5799999999999999E-3</v>
      </c>
      <c r="K11">
        <v>0.63900000000000001</v>
      </c>
      <c r="L11">
        <v>1.2664912280701754</v>
      </c>
      <c r="M11" s="2">
        <f t="shared" si="0"/>
        <v>15.789473684210526</v>
      </c>
      <c r="N11" t="s">
        <v>2688</v>
      </c>
    </row>
    <row r="12" spans="1:14">
      <c r="A12">
        <v>10</v>
      </c>
      <c r="B12" t="s">
        <v>18319</v>
      </c>
      <c r="C12" t="s">
        <v>18320</v>
      </c>
      <c r="D12">
        <v>1649</v>
      </c>
      <c r="E12" s="1">
        <v>1.966</v>
      </c>
      <c r="F12">
        <v>1.736</v>
      </c>
      <c r="G12">
        <v>0.67200000000000004</v>
      </c>
      <c r="H12">
        <v>180</v>
      </c>
      <c r="I12">
        <v>3.8</v>
      </c>
      <c r="J12">
        <v>4.4900000000000001E-3</v>
      </c>
      <c r="K12">
        <v>0.45</v>
      </c>
      <c r="L12">
        <v>1.2664912280701754</v>
      </c>
      <c r="M12" s="2">
        <f t="shared" si="0"/>
        <v>17.543859649122805</v>
      </c>
      <c r="N12" t="s">
        <v>2688</v>
      </c>
    </row>
    <row r="13" spans="1:14">
      <c r="A13">
        <v>11</v>
      </c>
      <c r="B13" t="s">
        <v>18347</v>
      </c>
      <c r="C13" t="s">
        <v>18348</v>
      </c>
      <c r="D13">
        <v>744</v>
      </c>
      <c r="E13" s="1">
        <v>1.8540000000000001</v>
      </c>
      <c r="F13">
        <v>2</v>
      </c>
      <c r="G13">
        <v>0.25700000000000001</v>
      </c>
      <c r="H13">
        <v>35</v>
      </c>
      <c r="I13">
        <v>7.6</v>
      </c>
      <c r="J13">
        <v>1.81E-3</v>
      </c>
      <c r="K13">
        <v>0.89900000000000002</v>
      </c>
      <c r="L13">
        <v>1.2664912280701754</v>
      </c>
      <c r="M13" s="2">
        <f t="shared" si="0"/>
        <v>19.298245614035086</v>
      </c>
      <c r="N13" t="s">
        <v>2688</v>
      </c>
    </row>
    <row r="14" spans="1:14">
      <c r="A14">
        <v>12</v>
      </c>
      <c r="B14" t="s">
        <v>18297</v>
      </c>
      <c r="C14" t="s">
        <v>18298</v>
      </c>
      <c r="D14">
        <v>7469</v>
      </c>
      <c r="E14" s="1">
        <v>1.8220000000000001</v>
      </c>
      <c r="F14">
        <v>1.889</v>
      </c>
      <c r="G14">
        <v>0.185</v>
      </c>
      <c r="H14">
        <v>303</v>
      </c>
      <c r="I14">
        <v>7.5</v>
      </c>
      <c r="J14">
        <v>1.345E-2</v>
      </c>
      <c r="K14">
        <v>0.51400000000000001</v>
      </c>
      <c r="L14">
        <v>1.2664912280701754</v>
      </c>
      <c r="M14" s="2">
        <f t="shared" si="0"/>
        <v>21.052631578947366</v>
      </c>
      <c r="N14" t="s">
        <v>2688</v>
      </c>
    </row>
    <row r="15" spans="1:14">
      <c r="A15">
        <v>13</v>
      </c>
      <c r="B15" t="s">
        <v>18295</v>
      </c>
      <c r="C15" t="s">
        <v>18296</v>
      </c>
      <c r="D15">
        <v>2251</v>
      </c>
      <c r="E15" s="1">
        <v>1.675</v>
      </c>
      <c r="F15">
        <v>1.927</v>
      </c>
      <c r="G15">
        <v>0.34499999999999997</v>
      </c>
      <c r="H15">
        <v>200</v>
      </c>
      <c r="I15">
        <v>4.5</v>
      </c>
      <c r="J15">
        <v>9.7900000000000001E-3</v>
      </c>
      <c r="K15">
        <v>0.627</v>
      </c>
      <c r="L15">
        <v>1.2664912280701754</v>
      </c>
      <c r="M15" s="2">
        <f t="shared" si="0"/>
        <v>22.807017543859647</v>
      </c>
      <c r="N15" t="s">
        <v>2688</v>
      </c>
    </row>
    <row r="16" spans="1:14">
      <c r="A16">
        <v>14</v>
      </c>
      <c r="B16" t="s">
        <v>18303</v>
      </c>
      <c r="C16" t="s">
        <v>18304</v>
      </c>
      <c r="D16">
        <v>35754</v>
      </c>
      <c r="E16" s="1">
        <v>1.6459999999999999</v>
      </c>
      <c r="F16">
        <v>1.915</v>
      </c>
      <c r="G16">
        <v>0.248</v>
      </c>
      <c r="H16">
        <v>916</v>
      </c>
      <c r="I16" t="s">
        <v>18288</v>
      </c>
      <c r="J16">
        <v>3.9280000000000002E-2</v>
      </c>
      <c r="K16">
        <v>0.58399999999999996</v>
      </c>
      <c r="L16">
        <v>1.2664912280701754</v>
      </c>
      <c r="M16" s="2">
        <f t="shared" si="0"/>
        <v>24.561403508771928</v>
      </c>
      <c r="N16" t="s">
        <v>2688</v>
      </c>
    </row>
    <row r="17" spans="1:14">
      <c r="A17">
        <v>15</v>
      </c>
      <c r="B17" t="s">
        <v>18349</v>
      </c>
      <c r="C17" t="s">
        <v>18350</v>
      </c>
      <c r="D17">
        <v>101</v>
      </c>
      <c r="E17" s="1">
        <v>1.621</v>
      </c>
      <c r="F17">
        <v>1.655</v>
      </c>
      <c r="G17">
        <v>3.1E-2</v>
      </c>
      <c r="H17">
        <v>32</v>
      </c>
      <c r="I17">
        <v>2.2000000000000002</v>
      </c>
      <c r="J17">
        <v>7.6999999999999996E-4</v>
      </c>
      <c r="K17">
        <v>0.753</v>
      </c>
      <c r="L17">
        <v>1.2664912280701754</v>
      </c>
      <c r="M17" s="2">
        <f t="shared" si="0"/>
        <v>26.315789473684209</v>
      </c>
      <c r="N17" t="s">
        <v>2688</v>
      </c>
    </row>
    <row r="18" spans="1:14">
      <c r="A18">
        <v>16</v>
      </c>
      <c r="B18" t="s">
        <v>18313</v>
      </c>
      <c r="C18" t="s">
        <v>18314</v>
      </c>
      <c r="D18">
        <v>19012</v>
      </c>
      <c r="E18" s="1">
        <v>1.613</v>
      </c>
      <c r="F18">
        <v>1.893</v>
      </c>
      <c r="G18">
        <v>0.21</v>
      </c>
      <c r="H18">
        <v>377</v>
      </c>
      <c r="I18" t="s">
        <v>18288</v>
      </c>
      <c r="J18">
        <v>3.2149999999999998E-2</v>
      </c>
      <c r="K18">
        <v>0.69699999999999995</v>
      </c>
      <c r="L18">
        <v>1.2664912280701754</v>
      </c>
      <c r="M18" s="2">
        <f t="shared" si="0"/>
        <v>28.07017543859649</v>
      </c>
      <c r="N18" t="s">
        <v>2688</v>
      </c>
    </row>
    <row r="19" spans="1:14">
      <c r="A19">
        <v>17</v>
      </c>
      <c r="B19" t="s">
        <v>18335</v>
      </c>
      <c r="C19" t="s">
        <v>18336</v>
      </c>
      <c r="D19">
        <v>890</v>
      </c>
      <c r="E19" s="1">
        <v>1.583</v>
      </c>
      <c r="F19">
        <v>1.5229999999999999</v>
      </c>
      <c r="G19">
        <v>0.14299999999999999</v>
      </c>
      <c r="H19">
        <v>7</v>
      </c>
      <c r="I19" t="s">
        <v>18288</v>
      </c>
      <c r="J19">
        <v>6.0999999999999997E-4</v>
      </c>
      <c r="K19">
        <v>0.40600000000000003</v>
      </c>
      <c r="L19">
        <v>1.2664912280701754</v>
      </c>
      <c r="M19" s="2">
        <f t="shared" si="0"/>
        <v>29.82456140350877</v>
      </c>
      <c r="N19" t="s">
        <v>2688</v>
      </c>
    </row>
    <row r="20" spans="1:14">
      <c r="A20">
        <v>18</v>
      </c>
      <c r="B20" t="s">
        <v>18351</v>
      </c>
      <c r="C20" t="s">
        <v>18352</v>
      </c>
      <c r="D20">
        <v>829</v>
      </c>
      <c r="E20" s="1">
        <v>1.5</v>
      </c>
      <c r="F20">
        <v>1.679</v>
      </c>
      <c r="G20">
        <v>0.21099999999999999</v>
      </c>
      <c r="H20">
        <v>38</v>
      </c>
      <c r="I20">
        <v>8.5</v>
      </c>
      <c r="J20">
        <v>2.0600000000000002E-3</v>
      </c>
      <c r="K20">
        <v>0.71099999999999997</v>
      </c>
      <c r="L20">
        <v>1.2664912280701754</v>
      </c>
      <c r="M20" s="2">
        <f t="shared" si="0"/>
        <v>31.578947368421051</v>
      </c>
      <c r="N20" t="s">
        <v>2688</v>
      </c>
    </row>
    <row r="21" spans="1:14">
      <c r="A21">
        <v>19</v>
      </c>
      <c r="B21" t="s">
        <v>18343</v>
      </c>
      <c r="C21" t="s">
        <v>18344</v>
      </c>
      <c r="D21">
        <v>1367</v>
      </c>
      <c r="E21" s="1">
        <v>1.4670000000000001</v>
      </c>
      <c r="F21">
        <v>1.736</v>
      </c>
      <c r="G21">
        <v>0.5</v>
      </c>
      <c r="H21">
        <v>56</v>
      </c>
      <c r="I21">
        <v>8.6999999999999993</v>
      </c>
      <c r="J21">
        <v>4.0800000000000003E-3</v>
      </c>
      <c r="K21">
        <v>0.86599999999999999</v>
      </c>
      <c r="L21">
        <v>1.2664912280701754</v>
      </c>
      <c r="M21" s="2">
        <f t="shared" si="0"/>
        <v>33.333333333333329</v>
      </c>
      <c r="N21" t="s">
        <v>2688</v>
      </c>
    </row>
    <row r="22" spans="1:14">
      <c r="A22">
        <v>20</v>
      </c>
      <c r="B22" t="s">
        <v>18353</v>
      </c>
      <c r="C22" t="s">
        <v>18354</v>
      </c>
      <c r="D22">
        <v>473</v>
      </c>
      <c r="E22" s="1">
        <v>1.415</v>
      </c>
      <c r="F22">
        <v>1.6910000000000001</v>
      </c>
      <c r="G22">
        <v>0.129</v>
      </c>
      <c r="H22">
        <v>31</v>
      </c>
      <c r="I22">
        <v>5.5</v>
      </c>
      <c r="J22">
        <v>2.3500000000000001E-3</v>
      </c>
      <c r="K22">
        <v>0.88</v>
      </c>
      <c r="L22">
        <v>1.2664912280701754</v>
      </c>
      <c r="M22" s="2">
        <f t="shared" si="0"/>
        <v>35.087719298245609</v>
      </c>
      <c r="N22" t="s">
        <v>2688</v>
      </c>
    </row>
    <row r="23" spans="1:14">
      <c r="A23">
        <v>21</v>
      </c>
      <c r="B23" t="s">
        <v>18379</v>
      </c>
      <c r="C23" t="s">
        <v>18380</v>
      </c>
      <c r="D23">
        <v>1214</v>
      </c>
      <c r="E23" s="1">
        <v>1.4059999999999999</v>
      </c>
      <c r="F23">
        <v>1.67</v>
      </c>
      <c r="G23">
        <v>0.23100000000000001</v>
      </c>
      <c r="H23">
        <v>39</v>
      </c>
      <c r="I23">
        <v>8.4</v>
      </c>
      <c r="J23">
        <v>1.34E-3</v>
      </c>
      <c r="K23">
        <v>0.38700000000000001</v>
      </c>
      <c r="L23">
        <v>1.2664912280701754</v>
      </c>
      <c r="M23" s="2">
        <f t="shared" si="0"/>
        <v>36.84210526315789</v>
      </c>
      <c r="N23" t="s">
        <v>2688</v>
      </c>
    </row>
    <row r="24" spans="1:14">
      <c r="A24">
        <v>22</v>
      </c>
      <c r="B24" t="s">
        <v>18315</v>
      </c>
      <c r="C24" t="s">
        <v>18316</v>
      </c>
      <c r="D24">
        <v>3907</v>
      </c>
      <c r="E24" s="1">
        <v>1.4019999999999999</v>
      </c>
      <c r="F24">
        <v>1.367</v>
      </c>
      <c r="G24">
        <v>0.19900000000000001</v>
      </c>
      <c r="H24">
        <v>206</v>
      </c>
      <c r="I24">
        <v>7.5</v>
      </c>
      <c r="J24">
        <v>7.4700000000000001E-3</v>
      </c>
      <c r="K24">
        <v>0.38100000000000001</v>
      </c>
      <c r="L24">
        <v>1.2664912280701754</v>
      </c>
      <c r="M24" s="2">
        <f t="shared" si="0"/>
        <v>38.596491228070171</v>
      </c>
      <c r="N24" t="s">
        <v>2688</v>
      </c>
    </row>
    <row r="25" spans="1:14">
      <c r="A25">
        <v>23</v>
      </c>
      <c r="B25" t="s">
        <v>18381</v>
      </c>
      <c r="C25" t="s">
        <v>18382</v>
      </c>
      <c r="D25">
        <v>2799</v>
      </c>
      <c r="E25" s="1">
        <v>1.357</v>
      </c>
      <c r="F25">
        <v>1.7250000000000001</v>
      </c>
      <c r="G25">
        <v>0.17199999999999999</v>
      </c>
      <c r="H25">
        <v>122</v>
      </c>
      <c r="I25">
        <v>6</v>
      </c>
      <c r="J25">
        <v>6.4799999999999996E-3</v>
      </c>
      <c r="K25">
        <v>0.46300000000000002</v>
      </c>
      <c r="L25">
        <v>1.2664912280701754</v>
      </c>
      <c r="M25" s="2">
        <f t="shared" si="0"/>
        <v>40.350877192982452</v>
      </c>
      <c r="N25" t="s">
        <v>2688</v>
      </c>
    </row>
    <row r="26" spans="1:14">
      <c r="A26">
        <v>24</v>
      </c>
      <c r="B26" t="s">
        <v>18329</v>
      </c>
      <c r="C26" t="s">
        <v>18330</v>
      </c>
      <c r="D26">
        <v>1982</v>
      </c>
      <c r="E26" s="1">
        <v>1.2829999999999999</v>
      </c>
      <c r="F26">
        <v>1.52</v>
      </c>
      <c r="G26">
        <v>0.17499999999999999</v>
      </c>
      <c r="H26">
        <v>80</v>
      </c>
      <c r="I26">
        <v>9.1</v>
      </c>
      <c r="J26">
        <v>4.5999999999999999E-3</v>
      </c>
      <c r="K26">
        <v>0.65900000000000003</v>
      </c>
      <c r="L26">
        <v>1.2664912280701754</v>
      </c>
      <c r="M26" s="2">
        <f t="shared" si="0"/>
        <v>42.105263157894733</v>
      </c>
      <c r="N26" t="s">
        <v>2688</v>
      </c>
    </row>
    <row r="27" spans="1:14">
      <c r="A27">
        <v>25</v>
      </c>
      <c r="B27" t="s">
        <v>18317</v>
      </c>
      <c r="C27" t="s">
        <v>18318</v>
      </c>
      <c r="D27">
        <v>1825</v>
      </c>
      <c r="E27" s="1">
        <v>1.268</v>
      </c>
      <c r="F27">
        <v>1.278</v>
      </c>
      <c r="G27">
        <v>0.16800000000000001</v>
      </c>
      <c r="H27">
        <v>113</v>
      </c>
      <c r="I27">
        <v>9.9</v>
      </c>
      <c r="J27">
        <v>4.1700000000000001E-3</v>
      </c>
      <c r="K27">
        <v>0.51200000000000001</v>
      </c>
      <c r="L27">
        <v>1.2664912280701754</v>
      </c>
      <c r="M27" s="2">
        <f t="shared" si="0"/>
        <v>43.859649122807014</v>
      </c>
      <c r="N27" t="s">
        <v>2688</v>
      </c>
    </row>
    <row r="28" spans="1:14">
      <c r="A28">
        <v>26</v>
      </c>
      <c r="B28" t="s">
        <v>18383</v>
      </c>
      <c r="C28" t="s">
        <v>18384</v>
      </c>
      <c r="D28">
        <v>2413</v>
      </c>
      <c r="E28" s="1">
        <v>1.1259999999999999</v>
      </c>
      <c r="F28">
        <v>1.589</v>
      </c>
      <c r="G28">
        <v>0.254</v>
      </c>
      <c r="H28">
        <v>122</v>
      </c>
      <c r="I28">
        <v>9.4</v>
      </c>
      <c r="J28">
        <v>3.5500000000000002E-3</v>
      </c>
      <c r="K28">
        <v>0.438</v>
      </c>
      <c r="L28">
        <v>1.2664912280701754</v>
      </c>
      <c r="M28" s="2">
        <f t="shared" si="0"/>
        <v>45.614035087719294</v>
      </c>
      <c r="N28" t="s">
        <v>2688</v>
      </c>
    </row>
    <row r="29" spans="1:14">
      <c r="A29">
        <v>27</v>
      </c>
      <c r="B29" t="s">
        <v>18289</v>
      </c>
      <c r="C29" t="s">
        <v>18290</v>
      </c>
      <c r="D29">
        <v>1975</v>
      </c>
      <c r="E29" s="1">
        <v>1.097</v>
      </c>
      <c r="F29">
        <v>1.2330000000000001</v>
      </c>
      <c r="G29">
        <v>0.313</v>
      </c>
      <c r="H29">
        <v>147</v>
      </c>
      <c r="I29">
        <v>7.5</v>
      </c>
      <c r="J29">
        <v>5.3800000000000002E-3</v>
      </c>
      <c r="K29">
        <v>0.47099999999999997</v>
      </c>
      <c r="L29">
        <v>1.2664912280701754</v>
      </c>
      <c r="M29" s="2">
        <f t="shared" si="0"/>
        <v>47.368421052631575</v>
      </c>
      <c r="N29" t="s">
        <v>2688</v>
      </c>
    </row>
    <row r="30" spans="1:14">
      <c r="A30">
        <v>28</v>
      </c>
      <c r="B30" t="s">
        <v>18355</v>
      </c>
      <c r="C30" t="s">
        <v>18356</v>
      </c>
      <c r="D30">
        <v>1284</v>
      </c>
      <c r="E30" s="1">
        <v>1.03</v>
      </c>
      <c r="F30">
        <v>1.349</v>
      </c>
      <c r="G30">
        <v>0.154</v>
      </c>
      <c r="H30">
        <v>65</v>
      </c>
      <c r="I30">
        <v>7.7</v>
      </c>
      <c r="J30">
        <v>3.8700000000000002E-3</v>
      </c>
      <c r="K30">
        <v>0.61199999999999999</v>
      </c>
      <c r="L30">
        <v>1.2664912280701754</v>
      </c>
      <c r="M30" s="2">
        <f t="shared" si="0"/>
        <v>49.122807017543856</v>
      </c>
      <c r="N30" t="s">
        <v>2688</v>
      </c>
    </row>
    <row r="31" spans="1:14">
      <c r="A31">
        <v>29</v>
      </c>
      <c r="B31" t="s">
        <v>18385</v>
      </c>
      <c r="C31" t="s">
        <v>18386</v>
      </c>
      <c r="D31">
        <v>246</v>
      </c>
      <c r="E31" s="1">
        <v>1.0249999999999999</v>
      </c>
      <c r="F31">
        <v>0.88900000000000001</v>
      </c>
      <c r="G31">
        <v>0.1</v>
      </c>
      <c r="H31">
        <v>30</v>
      </c>
      <c r="I31">
        <v>4.0999999999999996</v>
      </c>
      <c r="J31">
        <v>8.8000000000000003E-4</v>
      </c>
      <c r="K31">
        <v>0.26500000000000001</v>
      </c>
      <c r="L31">
        <v>1.2664912280701754</v>
      </c>
      <c r="M31" s="2">
        <f t="shared" si="0"/>
        <v>50.877192982456144</v>
      </c>
      <c r="N31" t="s">
        <v>2688</v>
      </c>
    </row>
    <row r="32" spans="1:14">
      <c r="A32">
        <v>30</v>
      </c>
      <c r="B32" t="s">
        <v>18357</v>
      </c>
      <c r="C32" t="s">
        <v>18358</v>
      </c>
      <c r="D32">
        <v>4462</v>
      </c>
      <c r="E32" s="1">
        <v>0.99</v>
      </c>
      <c r="F32">
        <v>1.5069999999999999</v>
      </c>
      <c r="G32">
        <v>0.26300000000000001</v>
      </c>
      <c r="H32">
        <v>99</v>
      </c>
      <c r="I32" t="s">
        <v>18288</v>
      </c>
      <c r="J32">
        <v>7.5900000000000004E-3</v>
      </c>
      <c r="K32">
        <v>0.79900000000000004</v>
      </c>
      <c r="L32">
        <v>1.2664912280701754</v>
      </c>
      <c r="M32" s="2">
        <f t="shared" si="0"/>
        <v>52.631578947368418</v>
      </c>
      <c r="N32" t="s">
        <v>2688</v>
      </c>
    </row>
    <row r="33" spans="1:14">
      <c r="A33">
        <v>31</v>
      </c>
      <c r="B33" t="s">
        <v>18387</v>
      </c>
      <c r="C33" t="s">
        <v>18388</v>
      </c>
      <c r="D33">
        <v>6871</v>
      </c>
      <c r="E33" s="1">
        <v>0.97399999999999998</v>
      </c>
      <c r="F33">
        <v>1.3640000000000001</v>
      </c>
      <c r="G33">
        <v>0.374</v>
      </c>
      <c r="H33">
        <v>219</v>
      </c>
      <c r="I33" t="s">
        <v>18288</v>
      </c>
      <c r="J33">
        <v>7.8200000000000006E-3</v>
      </c>
      <c r="K33">
        <v>0.40799999999999997</v>
      </c>
      <c r="L33">
        <v>1.2664912280701754</v>
      </c>
      <c r="M33" s="2">
        <f t="shared" si="0"/>
        <v>54.385964912280706</v>
      </c>
      <c r="N33" t="s">
        <v>2688</v>
      </c>
    </row>
    <row r="34" spans="1:14">
      <c r="A34">
        <v>32</v>
      </c>
      <c r="B34" t="s">
        <v>18305</v>
      </c>
      <c r="C34" t="s">
        <v>18306</v>
      </c>
      <c r="D34">
        <v>832</v>
      </c>
      <c r="E34" s="1">
        <v>0.83099999999999996</v>
      </c>
      <c r="F34">
        <v>0.78900000000000003</v>
      </c>
      <c r="G34">
        <v>0.34499999999999997</v>
      </c>
      <c r="H34">
        <v>58</v>
      </c>
      <c r="I34" t="s">
        <v>18288</v>
      </c>
      <c r="J34">
        <v>1.1900000000000001E-3</v>
      </c>
      <c r="K34">
        <v>0.312</v>
      </c>
      <c r="L34">
        <v>1.2664912280701754</v>
      </c>
      <c r="M34" s="2">
        <f t="shared" si="0"/>
        <v>56.140350877192979</v>
      </c>
      <c r="N34" t="s">
        <v>2688</v>
      </c>
    </row>
    <row r="35" spans="1:14">
      <c r="A35">
        <v>33</v>
      </c>
      <c r="B35" t="s">
        <v>18291</v>
      </c>
      <c r="C35" t="s">
        <v>18292</v>
      </c>
      <c r="D35">
        <v>242</v>
      </c>
      <c r="E35" s="1">
        <v>0.82899999999999996</v>
      </c>
      <c r="F35">
        <v>0.5</v>
      </c>
      <c r="G35">
        <v>9.7000000000000003E-2</v>
      </c>
      <c r="H35">
        <v>62</v>
      </c>
      <c r="I35">
        <v>3.6</v>
      </c>
      <c r="J35">
        <v>5.6999999999999998E-4</v>
      </c>
      <c r="K35">
        <v>8.7999999999999995E-2</v>
      </c>
      <c r="L35">
        <v>1.2664912280701754</v>
      </c>
      <c r="M35" s="2">
        <f t="shared" ref="M35:M59" si="1">A35/57*100</f>
        <v>57.894736842105267</v>
      </c>
      <c r="N35" t="s">
        <v>2688</v>
      </c>
    </row>
    <row r="36" spans="1:14">
      <c r="A36">
        <v>34</v>
      </c>
      <c r="B36" t="s">
        <v>18359</v>
      </c>
      <c r="C36" t="s">
        <v>18360</v>
      </c>
      <c r="D36">
        <v>378</v>
      </c>
      <c r="E36" s="1">
        <v>0.72399999999999998</v>
      </c>
      <c r="F36">
        <v>0.80800000000000005</v>
      </c>
      <c r="G36">
        <v>0.107</v>
      </c>
      <c r="H36">
        <v>28</v>
      </c>
      <c r="I36">
        <v>7.2</v>
      </c>
      <c r="J36">
        <v>9.1E-4</v>
      </c>
      <c r="K36">
        <v>0.33100000000000002</v>
      </c>
      <c r="L36">
        <v>1.2664912280701754</v>
      </c>
      <c r="M36" s="2">
        <f t="shared" si="1"/>
        <v>59.649122807017541</v>
      </c>
      <c r="N36" t="s">
        <v>2688</v>
      </c>
    </row>
    <row r="37" spans="1:14">
      <c r="A37">
        <v>35</v>
      </c>
      <c r="B37" t="s">
        <v>18286</v>
      </c>
      <c r="C37" t="s">
        <v>18287</v>
      </c>
      <c r="D37">
        <v>1808</v>
      </c>
      <c r="E37" s="1">
        <v>0.71399999999999997</v>
      </c>
      <c r="F37">
        <v>0.72199999999999998</v>
      </c>
      <c r="G37">
        <v>0.16500000000000001</v>
      </c>
      <c r="H37">
        <v>91</v>
      </c>
      <c r="I37" t="s">
        <v>18288</v>
      </c>
      <c r="J37">
        <v>3.29E-3</v>
      </c>
      <c r="K37">
        <v>0.36</v>
      </c>
      <c r="L37">
        <v>1.2664912280701754</v>
      </c>
      <c r="M37" s="2">
        <f t="shared" si="1"/>
        <v>61.403508771929829</v>
      </c>
      <c r="N37" t="s">
        <v>2688</v>
      </c>
    </row>
    <row r="38" spans="1:14">
      <c r="A38">
        <v>36</v>
      </c>
      <c r="B38" t="s">
        <v>18307</v>
      </c>
      <c r="C38" t="s">
        <v>18308</v>
      </c>
      <c r="D38">
        <v>1642</v>
      </c>
      <c r="E38" s="1">
        <v>0.69699999999999995</v>
      </c>
      <c r="F38">
        <v>0.85599999999999998</v>
      </c>
      <c r="G38">
        <v>0.121</v>
      </c>
      <c r="H38">
        <v>107</v>
      </c>
      <c r="I38" t="s">
        <v>18288</v>
      </c>
      <c r="J38">
        <v>2.4599999999999999E-3</v>
      </c>
      <c r="K38">
        <v>0.253</v>
      </c>
      <c r="L38">
        <v>1.2664912280701754</v>
      </c>
      <c r="M38" s="2">
        <f t="shared" si="1"/>
        <v>63.157894736842103</v>
      </c>
      <c r="N38" t="s">
        <v>2688</v>
      </c>
    </row>
    <row r="39" spans="1:14">
      <c r="A39">
        <v>37</v>
      </c>
      <c r="B39" t="s">
        <v>18323</v>
      </c>
      <c r="C39" t="s">
        <v>18324</v>
      </c>
      <c r="D39">
        <v>570</v>
      </c>
      <c r="E39" s="1">
        <v>0.69599999999999995</v>
      </c>
      <c r="F39">
        <v>1.4139999999999999</v>
      </c>
      <c r="G39">
        <v>0</v>
      </c>
      <c r="H39">
        <v>9</v>
      </c>
      <c r="I39" t="s">
        <v>18288</v>
      </c>
      <c r="J39">
        <v>9.2000000000000003E-4</v>
      </c>
      <c r="K39">
        <v>0.90200000000000002</v>
      </c>
      <c r="L39">
        <v>1.2664912280701754</v>
      </c>
      <c r="M39" s="2">
        <f t="shared" si="1"/>
        <v>64.912280701754383</v>
      </c>
      <c r="N39" t="s">
        <v>2688</v>
      </c>
    </row>
    <row r="40" spans="1:14">
      <c r="A40">
        <v>38</v>
      </c>
      <c r="B40" t="s">
        <v>18309</v>
      </c>
      <c r="C40" t="s">
        <v>18310</v>
      </c>
      <c r="D40">
        <v>328</v>
      </c>
      <c r="E40" s="1">
        <v>0.69</v>
      </c>
      <c r="F40">
        <v>0.70599999999999996</v>
      </c>
      <c r="G40">
        <v>0.107</v>
      </c>
      <c r="H40">
        <v>28</v>
      </c>
      <c r="I40">
        <v>9.9</v>
      </c>
      <c r="J40">
        <v>8.0999999999999996E-4</v>
      </c>
      <c r="K40">
        <v>0.38700000000000001</v>
      </c>
      <c r="L40">
        <v>1.2664912280701754</v>
      </c>
      <c r="M40" s="2">
        <f t="shared" si="1"/>
        <v>66.666666666666657</v>
      </c>
      <c r="N40" t="s">
        <v>2688</v>
      </c>
    </row>
    <row r="41" spans="1:14">
      <c r="A41">
        <v>39</v>
      </c>
      <c r="B41" t="s">
        <v>18389</v>
      </c>
      <c r="C41" t="s">
        <v>18390</v>
      </c>
      <c r="D41">
        <v>568</v>
      </c>
      <c r="E41" s="1">
        <v>0.67300000000000004</v>
      </c>
      <c r="G41">
        <v>2.5000000000000001E-2</v>
      </c>
      <c r="H41">
        <v>119</v>
      </c>
      <c r="I41">
        <v>4.9000000000000004</v>
      </c>
      <c r="J41">
        <v>9.8999999999999999E-4</v>
      </c>
      <c r="L41">
        <v>1.2664912280701754</v>
      </c>
      <c r="M41" s="2">
        <f t="shared" si="1"/>
        <v>68.421052631578945</v>
      </c>
      <c r="N41" t="s">
        <v>2688</v>
      </c>
    </row>
    <row r="42" spans="1:14">
      <c r="A42">
        <v>40</v>
      </c>
      <c r="B42" t="s">
        <v>18361</v>
      </c>
      <c r="C42" t="s">
        <v>18362</v>
      </c>
      <c r="D42">
        <v>534</v>
      </c>
      <c r="E42" s="1">
        <v>0.67100000000000004</v>
      </c>
      <c r="F42">
        <v>0.80800000000000005</v>
      </c>
      <c r="G42">
        <v>6.7000000000000004E-2</v>
      </c>
      <c r="H42">
        <v>30</v>
      </c>
      <c r="I42">
        <v>9.8000000000000007</v>
      </c>
      <c r="J42">
        <v>1.17E-3</v>
      </c>
      <c r="K42">
        <v>0.42799999999999999</v>
      </c>
      <c r="L42">
        <v>1.2664912280701754</v>
      </c>
      <c r="M42" s="2">
        <f t="shared" si="1"/>
        <v>70.175438596491219</v>
      </c>
      <c r="N42" t="s">
        <v>2688</v>
      </c>
    </row>
    <row r="43" spans="1:14">
      <c r="A43">
        <v>41</v>
      </c>
      <c r="B43" t="s">
        <v>18391</v>
      </c>
      <c r="C43" t="s">
        <v>18392</v>
      </c>
      <c r="D43">
        <v>1022</v>
      </c>
      <c r="E43" s="1">
        <v>0.66300000000000003</v>
      </c>
      <c r="G43">
        <v>6.7000000000000004E-2</v>
      </c>
      <c r="H43">
        <v>164</v>
      </c>
      <c r="I43">
        <v>5.5</v>
      </c>
      <c r="J43">
        <v>1.8500000000000001E-3</v>
      </c>
      <c r="L43">
        <v>1.2664912280701754</v>
      </c>
      <c r="M43" s="2">
        <f t="shared" si="1"/>
        <v>71.929824561403507</v>
      </c>
      <c r="N43" t="s">
        <v>2688</v>
      </c>
    </row>
    <row r="44" spans="1:14">
      <c r="A44">
        <v>42</v>
      </c>
      <c r="B44" t="s">
        <v>18293</v>
      </c>
      <c r="C44" t="s">
        <v>18294</v>
      </c>
      <c r="D44">
        <v>59</v>
      </c>
      <c r="E44" s="1">
        <v>0.63</v>
      </c>
      <c r="F44">
        <v>0.46600000000000003</v>
      </c>
      <c r="G44">
        <v>0.05</v>
      </c>
      <c r="H44">
        <v>20</v>
      </c>
      <c r="J44">
        <v>4.6999999999999999E-4</v>
      </c>
      <c r="K44">
        <v>0.22800000000000001</v>
      </c>
      <c r="L44">
        <v>1.2664912280701754</v>
      </c>
      <c r="M44" s="2">
        <f t="shared" si="1"/>
        <v>73.68421052631578</v>
      </c>
      <c r="N44" t="s">
        <v>2688</v>
      </c>
    </row>
    <row r="45" spans="1:14">
      <c r="A45">
        <v>43</v>
      </c>
      <c r="B45" t="s">
        <v>18301</v>
      </c>
      <c r="C45" t="s">
        <v>18302</v>
      </c>
      <c r="D45">
        <v>190</v>
      </c>
      <c r="E45" s="1">
        <v>0.627</v>
      </c>
      <c r="G45">
        <v>0.13900000000000001</v>
      </c>
      <c r="H45">
        <v>36</v>
      </c>
      <c r="I45">
        <v>5.9</v>
      </c>
      <c r="J45">
        <v>1.0399999999999999E-3</v>
      </c>
      <c r="L45">
        <v>1.2664912280701754</v>
      </c>
      <c r="M45" s="2">
        <f t="shared" si="1"/>
        <v>75.438596491228068</v>
      </c>
      <c r="N45" t="s">
        <v>2688</v>
      </c>
    </row>
    <row r="46" spans="1:14">
      <c r="A46">
        <v>44</v>
      </c>
      <c r="B46" t="s">
        <v>18393</v>
      </c>
      <c r="C46" t="s">
        <v>18394</v>
      </c>
      <c r="D46">
        <v>1234</v>
      </c>
      <c r="E46" s="1">
        <v>0.57099999999999995</v>
      </c>
      <c r="F46">
        <v>0.68400000000000005</v>
      </c>
      <c r="G46">
        <v>5.8999999999999997E-2</v>
      </c>
      <c r="H46">
        <v>101</v>
      </c>
      <c r="I46">
        <v>8.4</v>
      </c>
      <c r="J46">
        <v>1.8799999999999999E-3</v>
      </c>
      <c r="K46">
        <v>0.20399999999999999</v>
      </c>
      <c r="L46">
        <v>1.2664912280701754</v>
      </c>
      <c r="M46" s="2">
        <f t="shared" si="1"/>
        <v>77.192982456140342</v>
      </c>
      <c r="N46" t="s">
        <v>2688</v>
      </c>
    </row>
    <row r="47" spans="1:14">
      <c r="A47">
        <v>45</v>
      </c>
      <c r="B47" t="s">
        <v>18325</v>
      </c>
      <c r="C47" t="s">
        <v>18326</v>
      </c>
      <c r="D47">
        <v>320</v>
      </c>
      <c r="E47" s="1">
        <v>0.53500000000000003</v>
      </c>
      <c r="F47">
        <v>0.48799999999999999</v>
      </c>
      <c r="G47">
        <v>4.7E-2</v>
      </c>
      <c r="H47">
        <v>106</v>
      </c>
      <c r="I47">
        <v>7.3</v>
      </c>
      <c r="J47">
        <v>8.1999999999999998E-4</v>
      </c>
      <c r="K47">
        <v>0.19600000000000001</v>
      </c>
      <c r="L47">
        <v>1.2664912280701754</v>
      </c>
      <c r="M47" s="2">
        <f t="shared" si="1"/>
        <v>78.94736842105263</v>
      </c>
      <c r="N47" t="s">
        <v>2688</v>
      </c>
    </row>
    <row r="48" spans="1:14">
      <c r="A48">
        <v>46</v>
      </c>
      <c r="B48" t="s">
        <v>18363</v>
      </c>
      <c r="C48" t="s">
        <v>18364</v>
      </c>
      <c r="D48">
        <v>43</v>
      </c>
      <c r="E48" s="1">
        <v>0.47599999999999998</v>
      </c>
      <c r="F48">
        <v>0.46200000000000002</v>
      </c>
      <c r="G48">
        <v>0</v>
      </c>
      <c r="H48">
        <v>30</v>
      </c>
      <c r="J48">
        <v>1.8000000000000001E-4</v>
      </c>
      <c r="K48">
        <v>0.11</v>
      </c>
      <c r="L48">
        <v>1.2664912280701754</v>
      </c>
      <c r="M48" s="2">
        <f t="shared" si="1"/>
        <v>80.701754385964904</v>
      </c>
      <c r="N48" t="s">
        <v>2688</v>
      </c>
    </row>
    <row r="49" spans="1:14">
      <c r="A49">
        <v>47</v>
      </c>
      <c r="B49" t="s">
        <v>18284</v>
      </c>
      <c r="C49" t="s">
        <v>18285</v>
      </c>
      <c r="D49">
        <v>600</v>
      </c>
      <c r="E49" s="1">
        <v>0.42099999999999999</v>
      </c>
      <c r="F49">
        <v>0.47099999999999997</v>
      </c>
      <c r="G49">
        <v>0.121</v>
      </c>
      <c r="H49">
        <v>91</v>
      </c>
      <c r="I49">
        <v>6.6</v>
      </c>
      <c r="J49">
        <v>1.08E-3</v>
      </c>
      <c r="K49">
        <v>0.112</v>
      </c>
      <c r="L49">
        <v>1.2664912280701754</v>
      </c>
      <c r="M49" s="2">
        <f t="shared" si="1"/>
        <v>82.456140350877192</v>
      </c>
      <c r="N49" t="s">
        <v>2688</v>
      </c>
    </row>
    <row r="50" spans="1:14">
      <c r="A50">
        <v>48</v>
      </c>
      <c r="B50" t="s">
        <v>18365</v>
      </c>
      <c r="C50" t="s">
        <v>18366</v>
      </c>
      <c r="D50">
        <v>199</v>
      </c>
      <c r="E50" s="1">
        <v>0.41199999999999998</v>
      </c>
      <c r="G50">
        <v>0</v>
      </c>
      <c r="H50">
        <v>37</v>
      </c>
      <c r="I50">
        <v>8.8000000000000007</v>
      </c>
      <c r="J50">
        <v>3.1E-4</v>
      </c>
      <c r="L50">
        <v>1.2664912280701754</v>
      </c>
      <c r="M50" s="2">
        <f t="shared" si="1"/>
        <v>84.210526315789465</v>
      </c>
      <c r="N50" t="s">
        <v>2688</v>
      </c>
    </row>
    <row r="51" spans="1:14">
      <c r="A51">
        <v>49</v>
      </c>
      <c r="B51" t="s">
        <v>18299</v>
      </c>
      <c r="C51" t="s">
        <v>18300</v>
      </c>
      <c r="D51">
        <v>57</v>
      </c>
      <c r="E51" s="1">
        <v>0.38600000000000001</v>
      </c>
      <c r="G51">
        <v>0.2</v>
      </c>
      <c r="H51">
        <v>15</v>
      </c>
      <c r="J51">
        <v>2.1000000000000001E-4</v>
      </c>
      <c r="L51">
        <v>1.2664912280701754</v>
      </c>
      <c r="M51" s="2">
        <f t="shared" si="1"/>
        <v>85.964912280701753</v>
      </c>
      <c r="N51" t="s">
        <v>2688</v>
      </c>
    </row>
    <row r="52" spans="1:14">
      <c r="A52">
        <v>50</v>
      </c>
      <c r="B52" t="s">
        <v>18367</v>
      </c>
      <c r="C52" t="s">
        <v>18368</v>
      </c>
      <c r="D52">
        <v>54</v>
      </c>
      <c r="E52" s="1">
        <v>0.34899999999999998</v>
      </c>
      <c r="F52">
        <v>0.157</v>
      </c>
      <c r="G52">
        <v>0.111</v>
      </c>
      <c r="H52">
        <v>27</v>
      </c>
      <c r="J52">
        <v>1.1E-4</v>
      </c>
      <c r="K52">
        <v>2.5999999999999999E-2</v>
      </c>
      <c r="L52">
        <v>1.2664912280701754</v>
      </c>
      <c r="M52" s="2">
        <f t="shared" si="1"/>
        <v>87.719298245614027</v>
      </c>
      <c r="N52" t="s">
        <v>2688</v>
      </c>
    </row>
    <row r="53" spans="1:14">
      <c r="A53">
        <v>51</v>
      </c>
      <c r="B53" t="s">
        <v>18369</v>
      </c>
      <c r="C53" t="s">
        <v>18370</v>
      </c>
      <c r="D53">
        <v>104</v>
      </c>
      <c r="E53" s="1">
        <v>0.32700000000000001</v>
      </c>
      <c r="G53">
        <v>0</v>
      </c>
      <c r="H53">
        <v>26</v>
      </c>
      <c r="I53">
        <v>6</v>
      </c>
      <c r="J53">
        <v>2.4000000000000001E-4</v>
      </c>
      <c r="L53">
        <v>1.2664912280701754</v>
      </c>
      <c r="M53" s="2">
        <f t="shared" si="1"/>
        <v>89.473684210526315</v>
      </c>
      <c r="N53" t="s">
        <v>2688</v>
      </c>
    </row>
    <row r="54" spans="1:14">
      <c r="A54">
        <v>52</v>
      </c>
      <c r="B54" t="s">
        <v>18321</v>
      </c>
      <c r="C54" t="s">
        <v>18322</v>
      </c>
      <c r="D54">
        <v>273</v>
      </c>
      <c r="E54" s="1">
        <v>0.315</v>
      </c>
      <c r="F54">
        <v>0.32500000000000001</v>
      </c>
      <c r="G54">
        <v>8.8999999999999996E-2</v>
      </c>
      <c r="H54">
        <v>56</v>
      </c>
      <c r="I54">
        <v>9.8000000000000007</v>
      </c>
      <c r="J54">
        <v>6.8999999999999997E-4</v>
      </c>
      <c r="K54">
        <v>0.14099999999999999</v>
      </c>
      <c r="L54">
        <v>1.2664912280701754</v>
      </c>
      <c r="M54" s="2">
        <f t="shared" si="1"/>
        <v>91.228070175438589</v>
      </c>
      <c r="N54" t="s">
        <v>2688</v>
      </c>
    </row>
    <row r="55" spans="1:14">
      <c r="A55">
        <v>53</v>
      </c>
      <c r="B55" t="s">
        <v>18282</v>
      </c>
      <c r="C55" t="s">
        <v>18283</v>
      </c>
      <c r="D55">
        <v>49</v>
      </c>
      <c r="E55" s="1">
        <v>0.30299999999999999</v>
      </c>
      <c r="F55">
        <v>0.26900000000000002</v>
      </c>
      <c r="G55">
        <v>0.16700000000000001</v>
      </c>
      <c r="H55">
        <v>30</v>
      </c>
      <c r="J55">
        <v>1.1E-4</v>
      </c>
      <c r="K55">
        <v>9.6000000000000002E-2</v>
      </c>
      <c r="L55">
        <v>1.2664912280701754</v>
      </c>
      <c r="M55" s="2">
        <f t="shared" si="1"/>
        <v>92.982456140350877</v>
      </c>
      <c r="N55" t="s">
        <v>2688</v>
      </c>
    </row>
    <row r="56" spans="1:14">
      <c r="A56">
        <v>54</v>
      </c>
      <c r="B56" t="s">
        <v>18311</v>
      </c>
      <c r="C56" t="s">
        <v>18312</v>
      </c>
      <c r="D56">
        <v>79</v>
      </c>
      <c r="E56" s="1">
        <v>0.214</v>
      </c>
      <c r="F56">
        <v>0.22900000000000001</v>
      </c>
      <c r="G56">
        <v>0</v>
      </c>
      <c r="H56">
        <v>14</v>
      </c>
      <c r="J56">
        <v>1.2E-4</v>
      </c>
      <c r="K56">
        <v>6.8000000000000005E-2</v>
      </c>
      <c r="L56">
        <v>1.2664912280701754</v>
      </c>
      <c r="M56" s="2">
        <f t="shared" si="1"/>
        <v>94.73684210526315</v>
      </c>
      <c r="N56" t="s">
        <v>2688</v>
      </c>
    </row>
    <row r="57" spans="1:14">
      <c r="A57">
        <v>55</v>
      </c>
      <c r="B57" t="s">
        <v>18327</v>
      </c>
      <c r="C57" t="s">
        <v>18328</v>
      </c>
      <c r="D57">
        <v>195</v>
      </c>
      <c r="E57" s="1">
        <v>0.156</v>
      </c>
      <c r="F57">
        <v>0.28599999999999998</v>
      </c>
      <c r="G57">
        <v>0</v>
      </c>
      <c r="H57">
        <v>4</v>
      </c>
      <c r="I57">
        <v>9.6999999999999993</v>
      </c>
      <c r="J57">
        <v>2.5000000000000001E-4</v>
      </c>
      <c r="K57">
        <v>0.121</v>
      </c>
      <c r="L57">
        <v>1.2664912280701754</v>
      </c>
      <c r="M57" s="2">
        <f t="shared" si="1"/>
        <v>96.491228070175438</v>
      </c>
      <c r="N57" t="s">
        <v>2688</v>
      </c>
    </row>
    <row r="58" spans="1:14">
      <c r="A58">
        <v>56</v>
      </c>
      <c r="B58" t="s">
        <v>18395</v>
      </c>
      <c r="C58" t="s">
        <v>18396</v>
      </c>
      <c r="D58">
        <v>90</v>
      </c>
      <c r="E58" s="1">
        <v>6.2E-2</v>
      </c>
      <c r="F58">
        <v>7.2999999999999995E-2</v>
      </c>
      <c r="G58">
        <v>0</v>
      </c>
      <c r="H58">
        <v>49</v>
      </c>
      <c r="J58">
        <v>6.9999999999999994E-5</v>
      </c>
      <c r="K58">
        <v>1.2999999999999999E-2</v>
      </c>
      <c r="L58">
        <v>1.2664912280701754</v>
      </c>
      <c r="M58" s="2">
        <f t="shared" si="1"/>
        <v>98.245614035087712</v>
      </c>
      <c r="N58" t="s">
        <v>2688</v>
      </c>
    </row>
    <row r="59" spans="1:14">
      <c r="A59">
        <v>57</v>
      </c>
      <c r="B59" t="s">
        <v>18371</v>
      </c>
      <c r="C59" t="s">
        <v>18372</v>
      </c>
      <c r="D59">
        <v>3</v>
      </c>
      <c r="E59" s="1">
        <v>2.1000000000000001E-2</v>
      </c>
      <c r="G59">
        <v>0</v>
      </c>
      <c r="H59">
        <v>24</v>
      </c>
      <c r="J59">
        <v>0</v>
      </c>
      <c r="L59">
        <v>1.2664912280701754</v>
      </c>
      <c r="M59" s="2">
        <f t="shared" si="1"/>
        <v>100</v>
      </c>
      <c r="N59" t="s">
        <v>2688</v>
      </c>
    </row>
    <row r="60" spans="1:14" s="3" customFormat="1">
      <c r="E60" s="4"/>
      <c r="M60" s="5"/>
    </row>
    <row r="61" spans="1:14">
      <c r="A61">
        <v>1</v>
      </c>
      <c r="B61" t="s">
        <v>18345</v>
      </c>
      <c r="C61" t="s">
        <v>18346</v>
      </c>
      <c r="D61">
        <v>1736</v>
      </c>
      <c r="E61" s="1">
        <v>2.2120000000000002</v>
      </c>
      <c r="F61">
        <v>2.78</v>
      </c>
      <c r="G61">
        <v>0.224</v>
      </c>
      <c r="H61">
        <v>76</v>
      </c>
      <c r="I61">
        <v>5.6</v>
      </c>
      <c r="J61">
        <v>6.1399999999999996E-3</v>
      </c>
      <c r="K61">
        <v>1.07</v>
      </c>
      <c r="L61">
        <f>AVERAGE(E61:E74)</f>
        <v>0.97157142857142864</v>
      </c>
      <c r="M61" s="2">
        <f t="shared" ref="M61:M74" si="2">A61/14*100</f>
        <v>7.1428571428571423</v>
      </c>
      <c r="N61" t="s">
        <v>2689</v>
      </c>
    </row>
    <row r="62" spans="1:14">
      <c r="A62">
        <v>2</v>
      </c>
      <c r="B62" t="s">
        <v>18347</v>
      </c>
      <c r="C62" t="s">
        <v>18348</v>
      </c>
      <c r="D62">
        <v>744</v>
      </c>
      <c r="E62" s="1">
        <v>1.8540000000000001</v>
      </c>
      <c r="F62">
        <v>2</v>
      </c>
      <c r="G62">
        <v>0.25700000000000001</v>
      </c>
      <c r="H62">
        <v>35</v>
      </c>
      <c r="I62">
        <v>7.6</v>
      </c>
      <c r="J62">
        <v>1.81E-3</v>
      </c>
      <c r="K62">
        <v>0.89900000000000002</v>
      </c>
      <c r="L62">
        <v>0.97157142857142864</v>
      </c>
      <c r="M62" s="2">
        <f t="shared" si="2"/>
        <v>14.285714285714285</v>
      </c>
      <c r="N62" t="s">
        <v>2689</v>
      </c>
    </row>
    <row r="63" spans="1:14">
      <c r="A63">
        <v>3</v>
      </c>
      <c r="B63" t="s">
        <v>18349</v>
      </c>
      <c r="C63" t="s">
        <v>18350</v>
      </c>
      <c r="D63">
        <v>101</v>
      </c>
      <c r="E63" s="1">
        <v>1.621</v>
      </c>
      <c r="F63">
        <v>1.655</v>
      </c>
      <c r="G63">
        <v>3.1E-2</v>
      </c>
      <c r="H63">
        <v>32</v>
      </c>
      <c r="I63">
        <v>2.2000000000000002</v>
      </c>
      <c r="J63">
        <v>7.6999999999999996E-4</v>
      </c>
      <c r="K63">
        <v>0.753</v>
      </c>
      <c r="L63">
        <v>0.97157142857142864</v>
      </c>
      <c r="M63" s="2">
        <f t="shared" si="2"/>
        <v>21.428571428571427</v>
      </c>
      <c r="N63" t="s">
        <v>2689</v>
      </c>
    </row>
    <row r="64" spans="1:14">
      <c r="A64">
        <v>4</v>
      </c>
      <c r="B64" t="s">
        <v>18351</v>
      </c>
      <c r="C64" t="s">
        <v>18352</v>
      </c>
      <c r="D64">
        <v>829</v>
      </c>
      <c r="E64" s="1">
        <v>1.5</v>
      </c>
      <c r="F64">
        <v>1.679</v>
      </c>
      <c r="G64">
        <v>0.21099999999999999</v>
      </c>
      <c r="H64">
        <v>38</v>
      </c>
      <c r="I64">
        <v>8.5</v>
      </c>
      <c r="J64">
        <v>2.0600000000000002E-3</v>
      </c>
      <c r="K64">
        <v>0.71099999999999997</v>
      </c>
      <c r="L64">
        <v>0.97157142857142864</v>
      </c>
      <c r="M64" s="2">
        <f t="shared" si="2"/>
        <v>28.571428571428569</v>
      </c>
      <c r="N64" t="s">
        <v>2689</v>
      </c>
    </row>
    <row r="65" spans="1:14">
      <c r="A65">
        <v>5</v>
      </c>
      <c r="B65" t="s">
        <v>18353</v>
      </c>
      <c r="C65" t="s">
        <v>18354</v>
      </c>
      <c r="D65">
        <v>473</v>
      </c>
      <c r="E65" s="1">
        <v>1.415</v>
      </c>
      <c r="F65">
        <v>1.6910000000000001</v>
      </c>
      <c r="G65">
        <v>0.129</v>
      </c>
      <c r="H65">
        <v>31</v>
      </c>
      <c r="I65">
        <v>5.5</v>
      </c>
      <c r="J65">
        <v>2.3500000000000001E-3</v>
      </c>
      <c r="K65">
        <v>0.88</v>
      </c>
      <c r="L65">
        <v>0.97157142857142864</v>
      </c>
      <c r="M65" s="2">
        <f t="shared" si="2"/>
        <v>35.714285714285715</v>
      </c>
      <c r="N65" t="s">
        <v>2689</v>
      </c>
    </row>
    <row r="66" spans="1:14">
      <c r="A66">
        <v>6</v>
      </c>
      <c r="B66" t="s">
        <v>18355</v>
      </c>
      <c r="C66" t="s">
        <v>18356</v>
      </c>
      <c r="D66">
        <v>1284</v>
      </c>
      <c r="E66" s="1">
        <v>1.03</v>
      </c>
      <c r="F66">
        <v>1.349</v>
      </c>
      <c r="G66">
        <v>0.154</v>
      </c>
      <c r="H66">
        <v>65</v>
      </c>
      <c r="I66">
        <v>7.7</v>
      </c>
      <c r="J66">
        <v>3.8700000000000002E-3</v>
      </c>
      <c r="K66">
        <v>0.61199999999999999</v>
      </c>
      <c r="L66">
        <v>0.97157142857142864</v>
      </c>
      <c r="M66" s="2">
        <f t="shared" si="2"/>
        <v>42.857142857142854</v>
      </c>
      <c r="N66" t="s">
        <v>2689</v>
      </c>
    </row>
    <row r="67" spans="1:14">
      <c r="A67">
        <v>7</v>
      </c>
      <c r="B67" t="s">
        <v>18357</v>
      </c>
      <c r="C67" t="s">
        <v>18358</v>
      </c>
      <c r="D67">
        <v>4462</v>
      </c>
      <c r="E67" s="1">
        <v>0.99</v>
      </c>
      <c r="F67">
        <v>1.5069999999999999</v>
      </c>
      <c r="G67">
        <v>0.26300000000000001</v>
      </c>
      <c r="H67">
        <v>99</v>
      </c>
      <c r="I67" t="s">
        <v>18288</v>
      </c>
      <c r="J67">
        <v>7.5900000000000004E-3</v>
      </c>
      <c r="K67">
        <v>0.79900000000000004</v>
      </c>
      <c r="L67">
        <v>0.97157142857142864</v>
      </c>
      <c r="M67" s="2">
        <f t="shared" si="2"/>
        <v>50</v>
      </c>
      <c r="N67" t="s">
        <v>2689</v>
      </c>
    </row>
    <row r="68" spans="1:14">
      <c r="A68">
        <v>8</v>
      </c>
      <c r="B68" t="s">
        <v>18359</v>
      </c>
      <c r="C68" t="s">
        <v>18360</v>
      </c>
      <c r="D68">
        <v>378</v>
      </c>
      <c r="E68" s="1">
        <v>0.72399999999999998</v>
      </c>
      <c r="F68">
        <v>0.80800000000000005</v>
      </c>
      <c r="G68">
        <v>0.107</v>
      </c>
      <c r="H68">
        <v>28</v>
      </c>
      <c r="I68">
        <v>7.2</v>
      </c>
      <c r="J68">
        <v>9.1E-4</v>
      </c>
      <c r="K68">
        <v>0.33100000000000002</v>
      </c>
      <c r="L68">
        <v>0.97157142857142864</v>
      </c>
      <c r="M68" s="2">
        <f t="shared" si="2"/>
        <v>57.142857142857139</v>
      </c>
      <c r="N68" t="s">
        <v>2689</v>
      </c>
    </row>
    <row r="69" spans="1:14">
      <c r="A69">
        <v>9</v>
      </c>
      <c r="B69" t="s">
        <v>18361</v>
      </c>
      <c r="C69" t="s">
        <v>18362</v>
      </c>
      <c r="D69">
        <v>534</v>
      </c>
      <c r="E69" s="1">
        <v>0.67100000000000004</v>
      </c>
      <c r="F69">
        <v>0.80800000000000005</v>
      </c>
      <c r="G69">
        <v>6.7000000000000004E-2</v>
      </c>
      <c r="H69">
        <v>30</v>
      </c>
      <c r="I69">
        <v>9.8000000000000007</v>
      </c>
      <c r="J69">
        <v>1.17E-3</v>
      </c>
      <c r="K69">
        <v>0.42799999999999999</v>
      </c>
      <c r="L69">
        <v>0.97157142857142864</v>
      </c>
      <c r="M69" s="2">
        <f t="shared" si="2"/>
        <v>64.285714285714292</v>
      </c>
      <c r="N69" t="s">
        <v>2689</v>
      </c>
    </row>
    <row r="70" spans="1:14">
      <c r="A70">
        <v>10</v>
      </c>
      <c r="B70" t="s">
        <v>18363</v>
      </c>
      <c r="C70" t="s">
        <v>18364</v>
      </c>
      <c r="D70">
        <v>43</v>
      </c>
      <c r="E70" s="1">
        <v>0.47599999999999998</v>
      </c>
      <c r="F70">
        <v>0.46200000000000002</v>
      </c>
      <c r="G70">
        <v>0</v>
      </c>
      <c r="H70">
        <v>30</v>
      </c>
      <c r="J70">
        <v>1.8000000000000001E-4</v>
      </c>
      <c r="K70">
        <v>0.11</v>
      </c>
      <c r="L70">
        <v>0.97157142857142864</v>
      </c>
      <c r="M70" s="2">
        <f t="shared" si="2"/>
        <v>71.428571428571431</v>
      </c>
      <c r="N70" t="s">
        <v>2689</v>
      </c>
    </row>
    <row r="71" spans="1:14">
      <c r="A71">
        <v>11</v>
      </c>
      <c r="B71" t="s">
        <v>18365</v>
      </c>
      <c r="C71" t="s">
        <v>18366</v>
      </c>
      <c r="D71">
        <v>199</v>
      </c>
      <c r="E71" s="1">
        <v>0.41199999999999998</v>
      </c>
      <c r="G71">
        <v>0</v>
      </c>
      <c r="H71">
        <v>37</v>
      </c>
      <c r="I71">
        <v>8.8000000000000007</v>
      </c>
      <c r="J71">
        <v>3.1E-4</v>
      </c>
      <c r="L71">
        <v>0.97157142857142864</v>
      </c>
      <c r="M71" s="2">
        <f t="shared" si="2"/>
        <v>78.571428571428569</v>
      </c>
      <c r="N71" t="s">
        <v>2689</v>
      </c>
    </row>
    <row r="72" spans="1:14">
      <c r="A72">
        <v>12</v>
      </c>
      <c r="B72" t="s">
        <v>18367</v>
      </c>
      <c r="C72" t="s">
        <v>18368</v>
      </c>
      <c r="D72">
        <v>54</v>
      </c>
      <c r="E72" s="1">
        <v>0.34899999999999998</v>
      </c>
      <c r="F72">
        <v>0.157</v>
      </c>
      <c r="G72">
        <v>0.111</v>
      </c>
      <c r="H72">
        <v>27</v>
      </c>
      <c r="J72">
        <v>1.1E-4</v>
      </c>
      <c r="K72">
        <v>2.5999999999999999E-2</v>
      </c>
      <c r="L72">
        <v>0.97157142857142864</v>
      </c>
      <c r="M72" s="2">
        <f t="shared" si="2"/>
        <v>85.714285714285708</v>
      </c>
      <c r="N72" t="s">
        <v>2689</v>
      </c>
    </row>
    <row r="73" spans="1:14">
      <c r="A73">
        <v>13</v>
      </c>
      <c r="B73" t="s">
        <v>18369</v>
      </c>
      <c r="C73" t="s">
        <v>18370</v>
      </c>
      <c r="D73">
        <v>104</v>
      </c>
      <c r="E73" s="1">
        <v>0.32700000000000001</v>
      </c>
      <c r="G73">
        <v>0</v>
      </c>
      <c r="H73">
        <v>26</v>
      </c>
      <c r="I73">
        <v>6</v>
      </c>
      <c r="J73">
        <v>2.4000000000000001E-4</v>
      </c>
      <c r="L73">
        <v>0.97157142857142864</v>
      </c>
      <c r="M73" s="2">
        <f t="shared" si="2"/>
        <v>92.857142857142861</v>
      </c>
      <c r="N73" t="s">
        <v>2689</v>
      </c>
    </row>
    <row r="74" spans="1:14">
      <c r="A74">
        <v>14</v>
      </c>
      <c r="B74" t="s">
        <v>18371</v>
      </c>
      <c r="C74" t="s">
        <v>18372</v>
      </c>
      <c r="D74">
        <v>3</v>
      </c>
      <c r="E74" s="1">
        <v>2.1000000000000001E-2</v>
      </c>
      <c r="G74">
        <v>0</v>
      </c>
      <c r="H74">
        <v>24</v>
      </c>
      <c r="J74">
        <v>0</v>
      </c>
      <c r="L74">
        <v>0.97157142857142864</v>
      </c>
      <c r="M74" s="2">
        <f t="shared" si="2"/>
        <v>100</v>
      </c>
      <c r="N74" t="s">
        <v>2689</v>
      </c>
    </row>
    <row r="75" spans="1:14" s="3" customFormat="1">
      <c r="E75" s="4"/>
      <c r="M75" s="5"/>
    </row>
    <row r="76" spans="1:14">
      <c r="A76">
        <v>1</v>
      </c>
      <c r="B76" t="s">
        <v>18373</v>
      </c>
      <c r="C76" t="s">
        <v>18374</v>
      </c>
      <c r="D76">
        <v>44257</v>
      </c>
      <c r="E76" s="1">
        <v>4.75</v>
      </c>
      <c r="F76">
        <v>5.1719999999999997</v>
      </c>
      <c r="G76">
        <v>0.66600000000000004</v>
      </c>
      <c r="H76">
        <v>1558</v>
      </c>
      <c r="I76">
        <v>4.0999999999999996</v>
      </c>
      <c r="J76">
        <v>0.10655000000000001</v>
      </c>
      <c r="K76">
        <v>1.04</v>
      </c>
      <c r="L76">
        <f>AVERAGE(E76:E88)</f>
        <v>1.5041666666666667</v>
      </c>
      <c r="M76" s="2">
        <f t="shared" ref="M76:M87" si="3">A76/12*100</f>
        <v>8.3333333333333321</v>
      </c>
      <c r="N76" t="s">
        <v>2690</v>
      </c>
    </row>
    <row r="77" spans="1:14">
      <c r="A77">
        <v>2</v>
      </c>
      <c r="B77" t="s">
        <v>18375</v>
      </c>
      <c r="C77" t="s">
        <v>18376</v>
      </c>
      <c r="D77">
        <v>10805</v>
      </c>
      <c r="E77" s="1">
        <v>2.9750000000000001</v>
      </c>
      <c r="F77">
        <v>3.931</v>
      </c>
      <c r="G77">
        <v>0.47</v>
      </c>
      <c r="H77">
        <v>428</v>
      </c>
      <c r="I77">
        <v>6.6</v>
      </c>
      <c r="J77">
        <v>2.1190000000000001E-2</v>
      </c>
      <c r="K77">
        <v>0.98</v>
      </c>
      <c r="L77">
        <v>1.5041666666666667</v>
      </c>
      <c r="M77" s="2">
        <f t="shared" si="3"/>
        <v>16.666666666666664</v>
      </c>
      <c r="N77" t="s">
        <v>2690</v>
      </c>
    </row>
    <row r="78" spans="1:14">
      <c r="A78">
        <v>3</v>
      </c>
      <c r="B78" t="s">
        <v>18377</v>
      </c>
      <c r="C78" t="s">
        <v>18378</v>
      </c>
      <c r="D78">
        <v>4151</v>
      </c>
      <c r="E78" s="1">
        <v>2.468</v>
      </c>
      <c r="F78">
        <v>2.8290000000000002</v>
      </c>
      <c r="G78">
        <v>0.54500000000000004</v>
      </c>
      <c r="H78">
        <v>321</v>
      </c>
      <c r="I78">
        <v>4.8</v>
      </c>
      <c r="J78">
        <v>8.8299999999999993E-3</v>
      </c>
      <c r="K78">
        <v>0.64400000000000002</v>
      </c>
      <c r="L78">
        <v>1.5041666666666667</v>
      </c>
      <c r="M78" s="2">
        <f t="shared" si="3"/>
        <v>25</v>
      </c>
      <c r="N78" t="s">
        <v>2690</v>
      </c>
    </row>
    <row r="79" spans="1:14">
      <c r="A79">
        <v>4</v>
      </c>
      <c r="B79" t="s">
        <v>18379</v>
      </c>
      <c r="C79" t="s">
        <v>18380</v>
      </c>
      <c r="D79">
        <v>1214</v>
      </c>
      <c r="E79" s="1">
        <v>1.4059999999999999</v>
      </c>
      <c r="F79">
        <v>1.67</v>
      </c>
      <c r="G79">
        <v>0.23100000000000001</v>
      </c>
      <c r="H79">
        <v>39</v>
      </c>
      <c r="I79">
        <v>8.4</v>
      </c>
      <c r="J79">
        <v>1.34E-3</v>
      </c>
      <c r="K79">
        <v>0.38700000000000001</v>
      </c>
      <c r="L79">
        <v>1.5041666666666667</v>
      </c>
      <c r="M79" s="2">
        <f t="shared" si="3"/>
        <v>33.333333333333329</v>
      </c>
      <c r="N79" t="s">
        <v>2690</v>
      </c>
    </row>
    <row r="80" spans="1:14">
      <c r="A80">
        <v>5</v>
      </c>
      <c r="B80" t="s">
        <v>18381</v>
      </c>
      <c r="C80" t="s">
        <v>18382</v>
      </c>
      <c r="D80">
        <v>2799</v>
      </c>
      <c r="E80" s="1">
        <v>1.357</v>
      </c>
      <c r="F80">
        <v>1.7250000000000001</v>
      </c>
      <c r="G80">
        <v>0.17199999999999999</v>
      </c>
      <c r="H80">
        <v>122</v>
      </c>
      <c r="I80">
        <v>6</v>
      </c>
      <c r="J80">
        <v>6.4799999999999996E-3</v>
      </c>
      <c r="K80">
        <v>0.46300000000000002</v>
      </c>
      <c r="L80">
        <v>1.5041666666666667</v>
      </c>
      <c r="M80" s="2">
        <f t="shared" si="3"/>
        <v>41.666666666666671</v>
      </c>
      <c r="N80" t="s">
        <v>2690</v>
      </c>
    </row>
    <row r="81" spans="1:14">
      <c r="A81">
        <v>6</v>
      </c>
      <c r="B81" t="s">
        <v>18383</v>
      </c>
      <c r="C81" t="s">
        <v>18384</v>
      </c>
      <c r="D81">
        <v>2413</v>
      </c>
      <c r="E81" s="1">
        <v>1.1259999999999999</v>
      </c>
      <c r="F81">
        <v>1.589</v>
      </c>
      <c r="G81">
        <v>0.254</v>
      </c>
      <c r="H81">
        <v>122</v>
      </c>
      <c r="I81">
        <v>9.4</v>
      </c>
      <c r="J81">
        <v>3.5500000000000002E-3</v>
      </c>
      <c r="K81">
        <v>0.438</v>
      </c>
      <c r="L81">
        <v>1.5041666666666667</v>
      </c>
      <c r="M81" s="2">
        <f t="shared" si="3"/>
        <v>50</v>
      </c>
      <c r="N81" t="s">
        <v>2690</v>
      </c>
    </row>
    <row r="82" spans="1:14">
      <c r="A82">
        <v>7</v>
      </c>
      <c r="B82" t="s">
        <v>18385</v>
      </c>
      <c r="C82" t="s">
        <v>18386</v>
      </c>
      <c r="D82">
        <v>246</v>
      </c>
      <c r="E82" s="1">
        <v>1.0249999999999999</v>
      </c>
      <c r="F82">
        <v>0.88900000000000001</v>
      </c>
      <c r="G82">
        <v>0.1</v>
      </c>
      <c r="H82">
        <v>30</v>
      </c>
      <c r="I82">
        <v>4.0999999999999996</v>
      </c>
      <c r="J82">
        <v>8.8000000000000003E-4</v>
      </c>
      <c r="K82">
        <v>0.26500000000000001</v>
      </c>
      <c r="L82">
        <v>1.5041666666666667</v>
      </c>
      <c r="M82" s="2">
        <f t="shared" si="3"/>
        <v>58.333333333333336</v>
      </c>
      <c r="N82" t="s">
        <v>2690</v>
      </c>
    </row>
    <row r="83" spans="1:14">
      <c r="A83">
        <v>8</v>
      </c>
      <c r="B83" t="s">
        <v>18387</v>
      </c>
      <c r="C83" t="s">
        <v>18388</v>
      </c>
      <c r="D83">
        <v>6871</v>
      </c>
      <c r="E83" s="1">
        <v>0.97399999999999998</v>
      </c>
      <c r="F83">
        <v>1.3640000000000001</v>
      </c>
      <c r="G83">
        <v>0.374</v>
      </c>
      <c r="H83">
        <v>219</v>
      </c>
      <c r="I83" t="s">
        <v>18288</v>
      </c>
      <c r="J83">
        <v>7.8200000000000006E-3</v>
      </c>
      <c r="K83">
        <v>0.40799999999999997</v>
      </c>
      <c r="L83">
        <v>1.5041666666666667</v>
      </c>
      <c r="M83" s="2">
        <f t="shared" si="3"/>
        <v>66.666666666666657</v>
      </c>
      <c r="N83" t="s">
        <v>2690</v>
      </c>
    </row>
    <row r="84" spans="1:14">
      <c r="A84">
        <v>9</v>
      </c>
      <c r="B84" t="s">
        <v>18389</v>
      </c>
      <c r="C84" t="s">
        <v>18390</v>
      </c>
      <c r="D84">
        <v>568</v>
      </c>
      <c r="E84" s="1">
        <v>0.67300000000000004</v>
      </c>
      <c r="G84">
        <v>2.5000000000000001E-2</v>
      </c>
      <c r="H84">
        <v>119</v>
      </c>
      <c r="I84">
        <v>4.9000000000000004</v>
      </c>
      <c r="J84">
        <v>9.8999999999999999E-4</v>
      </c>
      <c r="L84">
        <v>1.5041666666666667</v>
      </c>
      <c r="M84" s="2">
        <f t="shared" si="3"/>
        <v>75</v>
      </c>
      <c r="N84" t="s">
        <v>2690</v>
      </c>
    </row>
    <row r="85" spans="1:14">
      <c r="A85">
        <v>10</v>
      </c>
      <c r="B85" t="s">
        <v>18391</v>
      </c>
      <c r="C85" t="s">
        <v>18392</v>
      </c>
      <c r="D85">
        <v>1022</v>
      </c>
      <c r="E85" s="1">
        <v>0.66300000000000003</v>
      </c>
      <c r="G85">
        <v>6.7000000000000004E-2</v>
      </c>
      <c r="H85">
        <v>164</v>
      </c>
      <c r="I85">
        <v>5.5</v>
      </c>
      <c r="J85">
        <v>1.8500000000000001E-3</v>
      </c>
      <c r="L85">
        <v>1.5041666666666667</v>
      </c>
      <c r="M85" s="2">
        <f t="shared" si="3"/>
        <v>83.333333333333343</v>
      </c>
      <c r="N85" t="s">
        <v>2690</v>
      </c>
    </row>
    <row r="86" spans="1:14">
      <c r="A86">
        <v>11</v>
      </c>
      <c r="B86" t="s">
        <v>18393</v>
      </c>
      <c r="C86" t="s">
        <v>18394</v>
      </c>
      <c r="D86">
        <v>1234</v>
      </c>
      <c r="E86" s="1">
        <v>0.57099999999999995</v>
      </c>
      <c r="F86">
        <v>0.68400000000000005</v>
      </c>
      <c r="G86">
        <v>5.8999999999999997E-2</v>
      </c>
      <c r="H86">
        <v>101</v>
      </c>
      <c r="I86">
        <v>8.4</v>
      </c>
      <c r="J86">
        <v>1.8799999999999999E-3</v>
      </c>
      <c r="K86">
        <v>0.20399999999999999</v>
      </c>
      <c r="L86">
        <v>1.5041666666666667</v>
      </c>
      <c r="M86" s="2">
        <f t="shared" si="3"/>
        <v>91.666666666666657</v>
      </c>
      <c r="N86" t="s">
        <v>2690</v>
      </c>
    </row>
    <row r="87" spans="1:14">
      <c r="A87">
        <v>12</v>
      </c>
      <c r="B87" t="s">
        <v>18395</v>
      </c>
      <c r="C87" t="s">
        <v>18396</v>
      </c>
      <c r="D87">
        <v>90</v>
      </c>
      <c r="E87" s="1">
        <v>6.2E-2</v>
      </c>
      <c r="F87">
        <v>7.2999999999999995E-2</v>
      </c>
      <c r="G87">
        <v>0</v>
      </c>
      <c r="H87">
        <v>49</v>
      </c>
      <c r="J87">
        <v>6.9999999999999994E-5</v>
      </c>
      <c r="K87">
        <v>1.2999999999999999E-2</v>
      </c>
      <c r="L87">
        <v>1.5041666666666667</v>
      </c>
      <c r="M87" s="2">
        <f t="shared" si="3"/>
        <v>100</v>
      </c>
      <c r="N87" t="s">
        <v>2690</v>
      </c>
    </row>
    <row r="88" spans="1:14" s="3" customFormat="1">
      <c r="E88" s="4"/>
      <c r="M88" s="5"/>
    </row>
    <row r="89" spans="1:14">
      <c r="A89">
        <v>1</v>
      </c>
      <c r="B89" t="s">
        <v>18503</v>
      </c>
      <c r="C89" t="s">
        <v>18502</v>
      </c>
      <c r="D89">
        <v>1539</v>
      </c>
      <c r="E89" s="1">
        <v>2.859</v>
      </c>
      <c r="F89">
        <v>2.5070000000000001</v>
      </c>
      <c r="G89">
        <v>0.27500000000000002</v>
      </c>
      <c r="H89">
        <v>40</v>
      </c>
      <c r="I89">
        <v>9.1</v>
      </c>
      <c r="J89">
        <v>2.8300000000000001E-3</v>
      </c>
      <c r="K89">
        <v>0.73099999999999998</v>
      </c>
      <c r="L89">
        <f>AVERAGE(E89:E144)</f>
        <v>0.99439999999999973</v>
      </c>
      <c r="M89" s="2">
        <f t="shared" ref="M89:M120" si="4">A89/54*100</f>
        <v>1.8518518518518516</v>
      </c>
      <c r="N89" t="s">
        <v>2691</v>
      </c>
    </row>
    <row r="90" spans="1:14">
      <c r="A90">
        <v>2</v>
      </c>
      <c r="B90" t="s">
        <v>18501</v>
      </c>
      <c r="C90" t="s">
        <v>18500</v>
      </c>
      <c r="D90">
        <v>3284</v>
      </c>
      <c r="E90" s="1">
        <v>2.5840000000000001</v>
      </c>
      <c r="F90">
        <v>2.6669999999999998</v>
      </c>
      <c r="G90">
        <v>0.35899999999999999</v>
      </c>
      <c r="H90">
        <v>128</v>
      </c>
      <c r="I90">
        <v>6.4</v>
      </c>
      <c r="J90">
        <v>6.13E-3</v>
      </c>
      <c r="K90">
        <v>0.63600000000000001</v>
      </c>
      <c r="L90">
        <v>0.95899999999999974</v>
      </c>
      <c r="M90" s="2">
        <f t="shared" si="4"/>
        <v>3.7037037037037033</v>
      </c>
      <c r="N90" t="s">
        <v>2691</v>
      </c>
    </row>
    <row r="91" spans="1:14">
      <c r="A91">
        <v>3</v>
      </c>
      <c r="B91" t="s">
        <v>18499</v>
      </c>
      <c r="C91" t="s">
        <v>18498</v>
      </c>
      <c r="D91">
        <v>29407</v>
      </c>
      <c r="E91" s="1">
        <v>2.5659999999999998</v>
      </c>
      <c r="F91">
        <v>3.0089999999999999</v>
      </c>
      <c r="G91">
        <v>0.40100000000000002</v>
      </c>
      <c r="H91">
        <v>735</v>
      </c>
      <c r="I91">
        <v>9.5</v>
      </c>
      <c r="J91">
        <v>3.1949999999999999E-2</v>
      </c>
      <c r="K91">
        <v>0.60099999999999998</v>
      </c>
      <c r="L91">
        <v>0.95899999999999974</v>
      </c>
      <c r="M91" s="2">
        <f t="shared" si="4"/>
        <v>5.5555555555555554</v>
      </c>
      <c r="N91" t="s">
        <v>2691</v>
      </c>
    </row>
    <row r="92" spans="1:14">
      <c r="A92">
        <v>4</v>
      </c>
      <c r="B92" t="s">
        <v>18497</v>
      </c>
      <c r="C92" t="s">
        <v>18496</v>
      </c>
      <c r="D92">
        <v>1927</v>
      </c>
      <c r="E92" s="1">
        <v>2.3769999999999998</v>
      </c>
      <c r="F92">
        <v>2.3220000000000001</v>
      </c>
      <c r="G92">
        <v>0.20699999999999999</v>
      </c>
      <c r="H92">
        <v>58</v>
      </c>
      <c r="I92">
        <v>7.8</v>
      </c>
      <c r="J92">
        <v>3.1099999999999999E-3</v>
      </c>
      <c r="K92">
        <v>0.58399999999999996</v>
      </c>
      <c r="L92">
        <v>0.95899999999999974</v>
      </c>
      <c r="M92" s="2">
        <f t="shared" si="4"/>
        <v>7.4074074074074066</v>
      </c>
      <c r="N92" t="s">
        <v>2691</v>
      </c>
    </row>
    <row r="93" spans="1:14">
      <c r="A93">
        <v>5</v>
      </c>
      <c r="B93" t="s">
        <v>18495</v>
      </c>
      <c r="C93" t="s">
        <v>18494</v>
      </c>
      <c r="D93">
        <v>23776</v>
      </c>
      <c r="E93" s="1">
        <v>2.093</v>
      </c>
      <c r="F93">
        <v>2.641</v>
      </c>
      <c r="G93">
        <v>0.40200000000000002</v>
      </c>
      <c r="H93">
        <v>485</v>
      </c>
      <c r="I93" t="s">
        <v>18288</v>
      </c>
      <c r="J93">
        <v>2.2159999999999999E-2</v>
      </c>
      <c r="K93">
        <v>0.59</v>
      </c>
      <c r="L93">
        <v>0.95899999999999974</v>
      </c>
      <c r="M93" s="2">
        <f t="shared" si="4"/>
        <v>9.2592592592592595</v>
      </c>
      <c r="N93" t="s">
        <v>2691</v>
      </c>
    </row>
    <row r="94" spans="1:14">
      <c r="A94">
        <v>6</v>
      </c>
      <c r="B94" t="s">
        <v>18493</v>
      </c>
      <c r="C94" t="s">
        <v>18492</v>
      </c>
      <c r="D94">
        <v>5803</v>
      </c>
      <c r="E94" s="1">
        <v>1.897</v>
      </c>
      <c r="F94">
        <v>1.9430000000000001</v>
      </c>
      <c r="G94">
        <v>0.156</v>
      </c>
      <c r="H94">
        <v>180</v>
      </c>
      <c r="I94">
        <v>7.3</v>
      </c>
      <c r="J94">
        <v>9.0900000000000009E-3</v>
      </c>
      <c r="K94">
        <v>0.42299999999999999</v>
      </c>
      <c r="L94">
        <v>0.95899999999999974</v>
      </c>
      <c r="M94" s="2">
        <f t="shared" si="4"/>
        <v>11.111111111111111</v>
      </c>
      <c r="N94" t="s">
        <v>2691</v>
      </c>
    </row>
    <row r="95" spans="1:14">
      <c r="A95">
        <v>7</v>
      </c>
      <c r="B95" t="s">
        <v>18491</v>
      </c>
      <c r="C95" t="s">
        <v>18490</v>
      </c>
      <c r="D95">
        <v>1622</v>
      </c>
      <c r="E95" s="1">
        <v>1.7549999999999999</v>
      </c>
      <c r="F95">
        <v>1.7270000000000001</v>
      </c>
      <c r="G95">
        <v>0.219</v>
      </c>
      <c r="H95">
        <v>105</v>
      </c>
      <c r="I95">
        <v>5.4</v>
      </c>
      <c r="J95">
        <v>4.0400000000000002E-3</v>
      </c>
      <c r="K95">
        <v>0.40699999999999997</v>
      </c>
      <c r="L95">
        <v>0.95899999999999974</v>
      </c>
      <c r="M95" s="2">
        <f t="shared" si="4"/>
        <v>12.962962962962962</v>
      </c>
      <c r="N95" t="s">
        <v>2691</v>
      </c>
    </row>
    <row r="96" spans="1:14">
      <c r="A96">
        <v>8</v>
      </c>
      <c r="B96" t="s">
        <v>18489</v>
      </c>
      <c r="C96" t="s">
        <v>18488</v>
      </c>
      <c r="D96">
        <v>1150</v>
      </c>
      <c r="E96" s="1">
        <v>1.6539999999999999</v>
      </c>
      <c r="F96">
        <v>2.0110000000000001</v>
      </c>
      <c r="G96">
        <v>0.18</v>
      </c>
      <c r="H96">
        <v>50</v>
      </c>
      <c r="I96">
        <v>6.2</v>
      </c>
      <c r="J96">
        <v>2.5899999999999999E-3</v>
      </c>
      <c r="K96">
        <v>0.54200000000000004</v>
      </c>
      <c r="L96">
        <v>0.95899999999999974</v>
      </c>
      <c r="M96" s="2">
        <f t="shared" si="4"/>
        <v>14.814814814814813</v>
      </c>
      <c r="N96" t="s">
        <v>2691</v>
      </c>
    </row>
    <row r="97" spans="1:14">
      <c r="A97">
        <v>9</v>
      </c>
      <c r="B97" t="s">
        <v>18487</v>
      </c>
      <c r="C97" t="s">
        <v>18486</v>
      </c>
      <c r="D97">
        <v>1894</v>
      </c>
      <c r="E97" s="1">
        <v>1.6479999999999999</v>
      </c>
      <c r="F97">
        <v>1.7609999999999999</v>
      </c>
      <c r="G97">
        <v>0.39200000000000002</v>
      </c>
      <c r="H97">
        <v>227</v>
      </c>
      <c r="I97">
        <v>3.3</v>
      </c>
      <c r="J97">
        <v>8.8800000000000007E-3</v>
      </c>
      <c r="K97">
        <v>0.497</v>
      </c>
      <c r="L97">
        <v>0.95899999999999974</v>
      </c>
      <c r="M97" s="2">
        <f t="shared" si="4"/>
        <v>16.666666666666664</v>
      </c>
      <c r="N97" t="s">
        <v>2691</v>
      </c>
    </row>
    <row r="98" spans="1:14">
      <c r="A98">
        <v>10</v>
      </c>
      <c r="B98" t="s">
        <v>18485</v>
      </c>
      <c r="C98" t="s">
        <v>18484</v>
      </c>
      <c r="D98">
        <v>6366</v>
      </c>
      <c r="E98" s="1">
        <v>1.6080000000000001</v>
      </c>
      <c r="F98">
        <v>2.1560000000000001</v>
      </c>
      <c r="G98">
        <v>0.27800000000000002</v>
      </c>
      <c r="H98">
        <v>194</v>
      </c>
      <c r="I98">
        <v>8</v>
      </c>
      <c r="J98">
        <v>9.3900000000000008E-3</v>
      </c>
      <c r="K98">
        <v>0.51700000000000002</v>
      </c>
      <c r="L98">
        <v>0.95899999999999974</v>
      </c>
      <c r="M98" s="2">
        <f t="shared" si="4"/>
        <v>18.518518518518519</v>
      </c>
      <c r="N98" t="s">
        <v>2691</v>
      </c>
    </row>
    <row r="99" spans="1:14">
      <c r="A99">
        <v>11</v>
      </c>
      <c r="B99" t="s">
        <v>18483</v>
      </c>
      <c r="C99" t="s">
        <v>18482</v>
      </c>
      <c r="D99">
        <v>13639</v>
      </c>
      <c r="E99" s="1">
        <v>1.516</v>
      </c>
      <c r="F99">
        <v>2.0659999999999998</v>
      </c>
      <c r="G99">
        <v>0.25700000000000001</v>
      </c>
      <c r="H99">
        <v>409</v>
      </c>
      <c r="I99" t="s">
        <v>18288</v>
      </c>
      <c r="J99">
        <v>1.34E-2</v>
      </c>
      <c r="K99">
        <v>0.44</v>
      </c>
      <c r="L99">
        <v>0.95899999999999974</v>
      </c>
      <c r="M99" s="2">
        <f t="shared" si="4"/>
        <v>20.37037037037037</v>
      </c>
      <c r="N99" t="s">
        <v>2691</v>
      </c>
    </row>
    <row r="100" spans="1:14">
      <c r="A100">
        <v>12</v>
      </c>
      <c r="B100" t="s">
        <v>18481</v>
      </c>
      <c r="C100" t="s">
        <v>18480</v>
      </c>
      <c r="D100">
        <v>5989</v>
      </c>
      <c r="E100" s="1">
        <v>1.4970000000000001</v>
      </c>
      <c r="F100">
        <v>2.0590000000000002</v>
      </c>
      <c r="G100">
        <v>0.219</v>
      </c>
      <c r="H100">
        <v>160</v>
      </c>
      <c r="I100">
        <v>9.5</v>
      </c>
      <c r="J100">
        <v>7.5500000000000003E-3</v>
      </c>
      <c r="K100">
        <v>0.47799999999999998</v>
      </c>
      <c r="L100">
        <v>0.95899999999999974</v>
      </c>
      <c r="M100" s="2">
        <f t="shared" si="4"/>
        <v>22.222222222222221</v>
      </c>
      <c r="N100" t="s">
        <v>2691</v>
      </c>
    </row>
    <row r="101" spans="1:14">
      <c r="A101">
        <v>13</v>
      </c>
      <c r="B101" t="s">
        <v>18479</v>
      </c>
      <c r="C101" t="s">
        <v>18478</v>
      </c>
      <c r="D101">
        <v>2880</v>
      </c>
      <c r="E101" s="1">
        <v>1.3919999999999999</v>
      </c>
      <c r="F101">
        <v>1.823</v>
      </c>
      <c r="G101">
        <v>0.19800000000000001</v>
      </c>
      <c r="H101">
        <v>348</v>
      </c>
      <c r="I101">
        <v>4.4000000000000004</v>
      </c>
      <c r="J101">
        <v>7.2100000000000003E-3</v>
      </c>
      <c r="K101">
        <v>0.4</v>
      </c>
      <c r="L101">
        <v>0.95899999999999974</v>
      </c>
      <c r="M101" s="2">
        <f t="shared" si="4"/>
        <v>24.074074074074073</v>
      </c>
      <c r="N101" t="s">
        <v>2691</v>
      </c>
    </row>
    <row r="102" spans="1:14">
      <c r="A102">
        <v>14</v>
      </c>
      <c r="B102" t="s">
        <v>18477</v>
      </c>
      <c r="C102" t="s">
        <v>18476</v>
      </c>
      <c r="D102">
        <v>2641</v>
      </c>
      <c r="E102" s="1">
        <v>1.373</v>
      </c>
      <c r="F102">
        <v>1.6279999999999999</v>
      </c>
      <c r="G102">
        <v>0.14299999999999999</v>
      </c>
      <c r="H102">
        <v>63</v>
      </c>
      <c r="I102" t="s">
        <v>18288</v>
      </c>
      <c r="J102">
        <v>3.0500000000000002E-3</v>
      </c>
      <c r="K102">
        <v>0.49399999999999999</v>
      </c>
      <c r="L102">
        <v>0.95899999999999974</v>
      </c>
      <c r="M102" s="2">
        <f t="shared" si="4"/>
        <v>25.925925925925924</v>
      </c>
      <c r="N102" t="s">
        <v>2691</v>
      </c>
    </row>
    <row r="103" spans="1:14">
      <c r="A103">
        <v>15</v>
      </c>
      <c r="B103" t="s">
        <v>18475</v>
      </c>
      <c r="C103" t="s">
        <v>18474</v>
      </c>
      <c r="D103">
        <v>1202</v>
      </c>
      <c r="E103" s="1">
        <v>1.254</v>
      </c>
      <c r="F103">
        <v>1.298</v>
      </c>
      <c r="G103">
        <v>0.13300000000000001</v>
      </c>
      <c r="H103">
        <v>128</v>
      </c>
      <c r="I103">
        <v>5.7</v>
      </c>
      <c r="J103">
        <v>2.8800000000000002E-3</v>
      </c>
      <c r="K103">
        <v>0.34399999999999997</v>
      </c>
      <c r="L103">
        <v>0.95899999999999974</v>
      </c>
      <c r="M103" s="2">
        <f t="shared" si="4"/>
        <v>27.777777777777779</v>
      </c>
      <c r="N103" t="s">
        <v>2691</v>
      </c>
    </row>
    <row r="104" spans="1:14">
      <c r="A104">
        <v>16</v>
      </c>
      <c r="B104" t="s">
        <v>18473</v>
      </c>
      <c r="C104" t="s">
        <v>18472</v>
      </c>
      <c r="D104">
        <v>2542</v>
      </c>
      <c r="E104" s="1">
        <v>1.2490000000000001</v>
      </c>
      <c r="F104">
        <v>1.4890000000000001</v>
      </c>
      <c r="G104">
        <v>0.11700000000000001</v>
      </c>
      <c r="H104">
        <v>308</v>
      </c>
      <c r="I104">
        <v>3.8</v>
      </c>
      <c r="J104">
        <v>9.8799999999999999E-3</v>
      </c>
      <c r="K104">
        <v>0.38400000000000001</v>
      </c>
      <c r="L104">
        <v>0.95899999999999974</v>
      </c>
      <c r="M104" s="2">
        <f t="shared" si="4"/>
        <v>29.629629629629626</v>
      </c>
      <c r="N104" t="s">
        <v>2691</v>
      </c>
    </row>
    <row r="105" spans="1:14">
      <c r="A105">
        <v>17</v>
      </c>
      <c r="B105" t="s">
        <v>18471</v>
      </c>
      <c r="C105" t="s">
        <v>18470</v>
      </c>
      <c r="D105">
        <v>1320</v>
      </c>
      <c r="E105" s="1">
        <v>1.2470000000000001</v>
      </c>
      <c r="F105">
        <v>1.679</v>
      </c>
      <c r="G105">
        <v>9.2999999999999999E-2</v>
      </c>
      <c r="H105">
        <v>54</v>
      </c>
      <c r="I105">
        <v>9.3000000000000007</v>
      </c>
      <c r="J105">
        <v>1.49E-3</v>
      </c>
      <c r="K105">
        <v>0.40200000000000002</v>
      </c>
      <c r="L105">
        <v>0.95899999999999974</v>
      </c>
      <c r="M105" s="2">
        <f t="shared" si="4"/>
        <v>31.481481481481481</v>
      </c>
      <c r="N105" t="s">
        <v>2691</v>
      </c>
    </row>
    <row r="106" spans="1:14">
      <c r="A106">
        <v>18</v>
      </c>
      <c r="B106" t="s">
        <v>18469</v>
      </c>
      <c r="C106" t="s">
        <v>18468</v>
      </c>
      <c r="D106">
        <v>3285</v>
      </c>
      <c r="E106" s="1">
        <v>1.147</v>
      </c>
      <c r="F106">
        <v>1.3660000000000001</v>
      </c>
      <c r="G106">
        <v>3.4000000000000002E-2</v>
      </c>
      <c r="H106">
        <v>89</v>
      </c>
      <c r="I106" t="s">
        <v>18288</v>
      </c>
      <c r="J106">
        <v>3.0999999999999999E-3</v>
      </c>
      <c r="K106">
        <v>0.372</v>
      </c>
      <c r="L106">
        <v>0.95899999999999974</v>
      </c>
      <c r="M106" s="2">
        <f t="shared" si="4"/>
        <v>33.333333333333329</v>
      </c>
      <c r="N106" t="s">
        <v>2691</v>
      </c>
    </row>
    <row r="107" spans="1:14">
      <c r="A107">
        <v>19</v>
      </c>
      <c r="B107" t="s">
        <v>18467</v>
      </c>
      <c r="C107" t="s">
        <v>18466</v>
      </c>
      <c r="D107">
        <v>4134</v>
      </c>
      <c r="E107" s="1">
        <v>1.1240000000000001</v>
      </c>
      <c r="F107">
        <v>1.5469999999999999</v>
      </c>
      <c r="G107">
        <v>0.17899999999999999</v>
      </c>
      <c r="H107">
        <v>246</v>
      </c>
      <c r="I107">
        <v>7.3</v>
      </c>
      <c r="J107">
        <v>6.0499999999999998E-3</v>
      </c>
      <c r="K107">
        <v>0.32700000000000001</v>
      </c>
      <c r="L107">
        <v>0.95899999999999974</v>
      </c>
      <c r="M107" s="2">
        <f t="shared" si="4"/>
        <v>35.185185185185183</v>
      </c>
      <c r="N107" t="s">
        <v>2691</v>
      </c>
    </row>
    <row r="108" spans="1:14">
      <c r="A108">
        <v>20</v>
      </c>
      <c r="B108" t="s">
        <v>18465</v>
      </c>
      <c r="C108" t="s">
        <v>18464</v>
      </c>
      <c r="D108">
        <v>629</v>
      </c>
      <c r="E108" s="1">
        <v>1.095</v>
      </c>
      <c r="F108">
        <v>1.052</v>
      </c>
      <c r="G108">
        <v>0.222</v>
      </c>
      <c r="H108">
        <v>36</v>
      </c>
      <c r="I108">
        <v>8.1</v>
      </c>
      <c r="J108">
        <v>9.3999999999999997E-4</v>
      </c>
      <c r="K108">
        <v>0.27900000000000003</v>
      </c>
      <c r="L108">
        <v>0.95899999999999974</v>
      </c>
      <c r="M108" s="2">
        <f t="shared" si="4"/>
        <v>37.037037037037038</v>
      </c>
      <c r="N108" t="s">
        <v>2691</v>
      </c>
    </row>
    <row r="109" spans="1:14">
      <c r="A109">
        <v>21</v>
      </c>
      <c r="B109" t="s">
        <v>18463</v>
      </c>
      <c r="C109" t="s">
        <v>18462</v>
      </c>
      <c r="D109">
        <v>1749</v>
      </c>
      <c r="E109" s="1">
        <v>1.0900000000000001</v>
      </c>
      <c r="F109">
        <v>1.159</v>
      </c>
      <c r="G109">
        <v>0.13900000000000001</v>
      </c>
      <c r="H109">
        <v>338</v>
      </c>
      <c r="I109">
        <v>4.0999999999999996</v>
      </c>
      <c r="J109">
        <v>3.49E-3</v>
      </c>
      <c r="K109">
        <v>0.22700000000000001</v>
      </c>
      <c r="L109">
        <v>0.95899999999999974</v>
      </c>
      <c r="M109" s="2">
        <f t="shared" si="4"/>
        <v>38.888888888888893</v>
      </c>
      <c r="N109" t="s">
        <v>2691</v>
      </c>
    </row>
    <row r="110" spans="1:14">
      <c r="A110">
        <v>22</v>
      </c>
      <c r="B110" t="s">
        <v>18461</v>
      </c>
      <c r="C110" t="s">
        <v>18460</v>
      </c>
      <c r="D110">
        <v>737</v>
      </c>
      <c r="E110" s="1">
        <v>1.0369999999999999</v>
      </c>
      <c r="F110">
        <v>0.95</v>
      </c>
      <c r="G110">
        <v>0.20200000000000001</v>
      </c>
      <c r="H110">
        <v>114</v>
      </c>
      <c r="I110">
        <v>4.4000000000000004</v>
      </c>
      <c r="J110">
        <v>2.0899999999999998E-3</v>
      </c>
      <c r="K110">
        <v>0.23799999999999999</v>
      </c>
      <c r="L110">
        <v>0.95899999999999974</v>
      </c>
      <c r="M110" s="2">
        <f t="shared" si="4"/>
        <v>40.74074074074074</v>
      </c>
      <c r="N110" t="s">
        <v>2691</v>
      </c>
    </row>
    <row r="111" spans="1:14">
      <c r="A111">
        <v>23</v>
      </c>
      <c r="B111" t="s">
        <v>18459</v>
      </c>
      <c r="C111" t="s">
        <v>18458</v>
      </c>
      <c r="D111">
        <v>1829</v>
      </c>
      <c r="E111" s="1">
        <v>0.95599999999999996</v>
      </c>
      <c r="F111">
        <v>0.96</v>
      </c>
      <c r="G111">
        <v>7.6999999999999999E-2</v>
      </c>
      <c r="H111">
        <v>52</v>
      </c>
      <c r="I111" t="s">
        <v>18288</v>
      </c>
      <c r="J111">
        <v>1.81E-3</v>
      </c>
      <c r="K111">
        <v>0.29699999999999999</v>
      </c>
      <c r="L111">
        <v>0.95899999999999974</v>
      </c>
      <c r="M111" s="2">
        <f t="shared" si="4"/>
        <v>42.592592592592595</v>
      </c>
      <c r="N111" t="s">
        <v>2691</v>
      </c>
    </row>
    <row r="112" spans="1:14">
      <c r="A112">
        <v>24</v>
      </c>
      <c r="B112" t="s">
        <v>18457</v>
      </c>
      <c r="C112" t="s">
        <v>18456</v>
      </c>
      <c r="D112">
        <v>613</v>
      </c>
      <c r="E112" s="1">
        <v>0.92200000000000004</v>
      </c>
      <c r="F112">
        <v>1</v>
      </c>
      <c r="G112">
        <v>9.8000000000000004E-2</v>
      </c>
      <c r="H112">
        <v>61</v>
      </c>
      <c r="I112">
        <v>5.7</v>
      </c>
      <c r="J112">
        <v>1.1800000000000001E-3</v>
      </c>
      <c r="K112">
        <v>0.21199999999999999</v>
      </c>
      <c r="L112">
        <v>0.95899999999999974</v>
      </c>
      <c r="M112" s="2">
        <f t="shared" si="4"/>
        <v>44.444444444444443</v>
      </c>
      <c r="N112" t="s">
        <v>2691</v>
      </c>
    </row>
    <row r="113" spans="1:14">
      <c r="A113">
        <v>25</v>
      </c>
      <c r="B113" t="s">
        <v>18455</v>
      </c>
      <c r="C113" t="s">
        <v>18454</v>
      </c>
      <c r="D113">
        <v>306</v>
      </c>
      <c r="E113" s="1">
        <v>0.91800000000000004</v>
      </c>
      <c r="F113">
        <v>0.86699999999999999</v>
      </c>
      <c r="G113">
        <v>8.3000000000000004E-2</v>
      </c>
      <c r="H113">
        <v>36</v>
      </c>
      <c r="I113">
        <v>6</v>
      </c>
      <c r="J113">
        <v>5.1000000000000004E-4</v>
      </c>
      <c r="K113">
        <v>0.16900000000000001</v>
      </c>
      <c r="L113">
        <v>0.95899999999999974</v>
      </c>
      <c r="M113" s="2">
        <f t="shared" si="4"/>
        <v>46.296296296296298</v>
      </c>
      <c r="N113" t="s">
        <v>2691</v>
      </c>
    </row>
    <row r="114" spans="1:14">
      <c r="A114">
        <v>26</v>
      </c>
      <c r="B114" t="s">
        <v>18453</v>
      </c>
      <c r="C114" t="s">
        <v>18452</v>
      </c>
      <c r="D114">
        <v>330</v>
      </c>
      <c r="E114" s="1">
        <v>0.88200000000000001</v>
      </c>
      <c r="F114">
        <v>0.90600000000000003</v>
      </c>
      <c r="G114">
        <v>7.3999999999999996E-2</v>
      </c>
      <c r="H114">
        <v>27</v>
      </c>
      <c r="I114">
        <v>7.2</v>
      </c>
      <c r="J114">
        <v>5.5000000000000003E-4</v>
      </c>
      <c r="K114">
        <v>0.22700000000000001</v>
      </c>
      <c r="L114">
        <v>0.95899999999999974</v>
      </c>
      <c r="M114" s="2">
        <f t="shared" si="4"/>
        <v>48.148148148148145</v>
      </c>
      <c r="N114" t="s">
        <v>2691</v>
      </c>
    </row>
    <row r="115" spans="1:14">
      <c r="A115">
        <v>27</v>
      </c>
      <c r="B115" t="s">
        <v>18451</v>
      </c>
      <c r="C115" t="s">
        <v>18450</v>
      </c>
      <c r="D115">
        <v>1465</v>
      </c>
      <c r="E115" s="1">
        <v>0.84599999999999997</v>
      </c>
      <c r="F115">
        <v>1.38</v>
      </c>
      <c r="G115">
        <v>4.9000000000000002E-2</v>
      </c>
      <c r="H115">
        <v>103</v>
      </c>
      <c r="I115">
        <v>8.4</v>
      </c>
      <c r="J115">
        <v>2.3400000000000001E-3</v>
      </c>
      <c r="K115">
        <v>0.36799999999999999</v>
      </c>
      <c r="L115">
        <v>0.95899999999999974</v>
      </c>
      <c r="M115" s="2">
        <f t="shared" si="4"/>
        <v>50</v>
      </c>
      <c r="N115" t="s">
        <v>2691</v>
      </c>
    </row>
    <row r="116" spans="1:14">
      <c r="A116">
        <v>28</v>
      </c>
      <c r="B116" t="s">
        <v>18449</v>
      </c>
      <c r="C116" t="s">
        <v>18448</v>
      </c>
      <c r="D116">
        <v>676</v>
      </c>
      <c r="E116" s="1">
        <v>0.78900000000000003</v>
      </c>
      <c r="F116">
        <v>0.376</v>
      </c>
      <c r="G116">
        <v>0.11700000000000001</v>
      </c>
      <c r="H116">
        <v>60</v>
      </c>
      <c r="I116">
        <v>5.0999999999999996</v>
      </c>
      <c r="J116">
        <v>2.2699999999999999E-3</v>
      </c>
      <c r="K116">
        <v>0.10100000000000001</v>
      </c>
      <c r="L116">
        <v>0.95899999999999974</v>
      </c>
      <c r="M116" s="2">
        <f t="shared" si="4"/>
        <v>51.851851851851848</v>
      </c>
      <c r="N116" t="s">
        <v>2691</v>
      </c>
    </row>
    <row r="117" spans="1:14">
      <c r="A117">
        <v>29</v>
      </c>
      <c r="B117" t="s">
        <v>18447</v>
      </c>
      <c r="C117" t="s">
        <v>18446</v>
      </c>
      <c r="D117">
        <v>560</v>
      </c>
      <c r="E117" s="1">
        <v>0.75700000000000001</v>
      </c>
      <c r="F117">
        <v>0.50600000000000001</v>
      </c>
      <c r="G117">
        <v>0.10299999999999999</v>
      </c>
      <c r="H117">
        <v>58</v>
      </c>
      <c r="I117">
        <v>7.2</v>
      </c>
      <c r="J117">
        <v>8.8999999999999995E-4</v>
      </c>
      <c r="K117">
        <v>0.12</v>
      </c>
      <c r="L117">
        <v>0.95899999999999974</v>
      </c>
      <c r="M117" s="2">
        <f t="shared" si="4"/>
        <v>53.703703703703709</v>
      </c>
      <c r="N117" t="s">
        <v>2691</v>
      </c>
    </row>
    <row r="118" spans="1:14">
      <c r="A118">
        <v>30</v>
      </c>
      <c r="B118" t="s">
        <v>18445</v>
      </c>
      <c r="C118" t="s">
        <v>18433</v>
      </c>
      <c r="D118">
        <v>263</v>
      </c>
      <c r="E118" s="1">
        <v>0.68799999999999994</v>
      </c>
      <c r="F118">
        <v>0.54200000000000004</v>
      </c>
      <c r="H118">
        <v>0</v>
      </c>
      <c r="I118">
        <v>9.6999999999999993</v>
      </c>
      <c r="J118">
        <v>2.9999999999999997E-4</v>
      </c>
      <c r="K118">
        <v>0.12</v>
      </c>
      <c r="L118">
        <v>0.95899999999999974</v>
      </c>
      <c r="M118" s="2">
        <f t="shared" si="4"/>
        <v>55.555555555555557</v>
      </c>
      <c r="N118" t="s">
        <v>2691</v>
      </c>
    </row>
    <row r="119" spans="1:14">
      <c r="A119">
        <v>31</v>
      </c>
      <c r="B119" t="s">
        <v>18444</v>
      </c>
      <c r="C119" t="s">
        <v>18443</v>
      </c>
      <c r="D119">
        <v>308</v>
      </c>
      <c r="E119" s="1">
        <v>0.68400000000000005</v>
      </c>
      <c r="G119">
        <v>0.1</v>
      </c>
      <c r="H119">
        <v>50</v>
      </c>
      <c r="I119">
        <v>5.4</v>
      </c>
      <c r="J119">
        <v>7.3999999999999999E-4</v>
      </c>
      <c r="L119">
        <v>0.95899999999999974</v>
      </c>
      <c r="M119" s="2">
        <f t="shared" si="4"/>
        <v>57.407407407407405</v>
      </c>
      <c r="N119" t="s">
        <v>2691</v>
      </c>
    </row>
    <row r="120" spans="1:14">
      <c r="A120">
        <v>32</v>
      </c>
      <c r="B120" t="s">
        <v>18442</v>
      </c>
      <c r="C120" t="s">
        <v>18441</v>
      </c>
      <c r="D120">
        <v>43</v>
      </c>
      <c r="E120" s="1">
        <v>0.67400000000000004</v>
      </c>
      <c r="F120">
        <v>0.48299999999999998</v>
      </c>
      <c r="G120">
        <v>0</v>
      </c>
      <c r="H120">
        <v>30</v>
      </c>
      <c r="J120">
        <v>2.0000000000000001E-4</v>
      </c>
      <c r="K120">
        <v>0.125</v>
      </c>
      <c r="L120">
        <v>0.95899999999999974</v>
      </c>
      <c r="M120" s="2">
        <f t="shared" si="4"/>
        <v>59.259259259259252</v>
      </c>
      <c r="N120" t="s">
        <v>2691</v>
      </c>
    </row>
    <row r="121" spans="1:14">
      <c r="A121">
        <v>33</v>
      </c>
      <c r="B121" t="s">
        <v>18440</v>
      </c>
      <c r="C121" t="s">
        <v>18439</v>
      </c>
      <c r="D121">
        <v>1609</v>
      </c>
      <c r="E121" s="1">
        <v>0.64300000000000002</v>
      </c>
      <c r="F121">
        <v>0.64900000000000002</v>
      </c>
      <c r="G121">
        <v>5.7000000000000002E-2</v>
      </c>
      <c r="H121">
        <v>229</v>
      </c>
      <c r="I121">
        <v>6.3</v>
      </c>
      <c r="J121">
        <v>3.0500000000000002E-3</v>
      </c>
      <c r="K121">
        <v>0.14899999999999999</v>
      </c>
      <c r="L121">
        <v>0.95899999999999974</v>
      </c>
      <c r="M121" s="2">
        <f t="shared" ref="M121:M142" si="5">A121/54*100</f>
        <v>61.111111111111114</v>
      </c>
      <c r="N121" t="s">
        <v>2691</v>
      </c>
    </row>
    <row r="122" spans="1:14">
      <c r="A122">
        <v>34</v>
      </c>
      <c r="B122" t="s">
        <v>18438</v>
      </c>
      <c r="C122" t="s">
        <v>18437</v>
      </c>
      <c r="D122">
        <v>269</v>
      </c>
      <c r="E122" s="1">
        <v>0.62</v>
      </c>
      <c r="F122">
        <v>0.61699999999999999</v>
      </c>
      <c r="G122">
        <v>7.0999999999999994E-2</v>
      </c>
      <c r="H122">
        <v>28</v>
      </c>
      <c r="I122" t="s">
        <v>18288</v>
      </c>
      <c r="J122">
        <v>3.2000000000000003E-4</v>
      </c>
      <c r="K122">
        <v>0.14099999999999999</v>
      </c>
      <c r="L122">
        <v>0.95899999999999974</v>
      </c>
      <c r="M122" s="2">
        <f t="shared" si="5"/>
        <v>62.962962962962962</v>
      </c>
      <c r="N122" t="s">
        <v>2691</v>
      </c>
    </row>
    <row r="123" spans="1:14">
      <c r="A123">
        <v>35</v>
      </c>
      <c r="B123" t="s">
        <v>18436</v>
      </c>
      <c r="C123" t="s">
        <v>18435</v>
      </c>
      <c r="D123">
        <v>427</v>
      </c>
      <c r="E123" s="1">
        <v>0.60699999999999998</v>
      </c>
      <c r="F123">
        <v>0.55800000000000005</v>
      </c>
      <c r="G123">
        <v>0.33300000000000002</v>
      </c>
      <c r="H123">
        <v>6</v>
      </c>
      <c r="I123" t="s">
        <v>18288</v>
      </c>
      <c r="J123">
        <v>4.4000000000000002E-4</v>
      </c>
      <c r="K123">
        <v>0.17199999999999999</v>
      </c>
      <c r="L123">
        <v>0.95899999999999974</v>
      </c>
      <c r="M123" s="2">
        <f t="shared" si="5"/>
        <v>64.81481481481481</v>
      </c>
      <c r="N123" t="s">
        <v>2691</v>
      </c>
    </row>
    <row r="124" spans="1:14">
      <c r="A124">
        <v>36</v>
      </c>
      <c r="B124" t="s">
        <v>18434</v>
      </c>
      <c r="C124" t="s">
        <v>18433</v>
      </c>
      <c r="D124">
        <v>126</v>
      </c>
      <c r="E124" s="1">
        <v>0.56000000000000005</v>
      </c>
      <c r="F124">
        <v>1.04</v>
      </c>
      <c r="G124">
        <v>0.85199999999999998</v>
      </c>
      <c r="H124">
        <v>27</v>
      </c>
      <c r="I124">
        <v>9.5</v>
      </c>
      <c r="J124">
        <v>3.0000000000000001E-5</v>
      </c>
      <c r="K124">
        <v>7.0000000000000007E-2</v>
      </c>
      <c r="L124">
        <v>0.95899999999999974</v>
      </c>
      <c r="M124" s="2">
        <f t="shared" si="5"/>
        <v>66.666666666666657</v>
      </c>
      <c r="N124" t="s">
        <v>2691</v>
      </c>
    </row>
    <row r="125" spans="1:14">
      <c r="A125">
        <v>37</v>
      </c>
      <c r="B125" t="s">
        <v>18432</v>
      </c>
      <c r="C125" t="s">
        <v>18431</v>
      </c>
      <c r="D125">
        <v>544</v>
      </c>
      <c r="E125" s="1">
        <v>0.53800000000000003</v>
      </c>
      <c r="F125">
        <v>0.60599999999999998</v>
      </c>
      <c r="G125">
        <v>4.3999999999999997E-2</v>
      </c>
      <c r="H125">
        <v>45</v>
      </c>
      <c r="I125">
        <v>8.1999999999999993</v>
      </c>
      <c r="J125">
        <v>7.6999999999999996E-4</v>
      </c>
      <c r="K125">
        <v>0.153</v>
      </c>
      <c r="L125">
        <v>0.95899999999999974</v>
      </c>
      <c r="M125" s="2">
        <f t="shared" si="5"/>
        <v>68.518518518518519</v>
      </c>
      <c r="N125" t="s">
        <v>2691</v>
      </c>
    </row>
    <row r="126" spans="1:14">
      <c r="A126">
        <v>38</v>
      </c>
      <c r="B126" t="s">
        <v>18430</v>
      </c>
      <c r="C126" t="s">
        <v>18429</v>
      </c>
      <c r="D126">
        <v>456</v>
      </c>
      <c r="E126" s="1">
        <v>0.46300000000000002</v>
      </c>
      <c r="F126">
        <v>0.48899999999999999</v>
      </c>
      <c r="G126">
        <v>8.8999999999999996E-2</v>
      </c>
      <c r="H126">
        <v>56</v>
      </c>
      <c r="I126">
        <v>6.7</v>
      </c>
      <c r="J126">
        <v>6.0999999999999997E-4</v>
      </c>
      <c r="K126">
        <v>9.4E-2</v>
      </c>
      <c r="L126">
        <v>0.95899999999999974</v>
      </c>
      <c r="M126" s="2">
        <f t="shared" si="5"/>
        <v>70.370370370370367</v>
      </c>
      <c r="N126" t="s">
        <v>2691</v>
      </c>
    </row>
    <row r="127" spans="1:14">
      <c r="A127">
        <v>39</v>
      </c>
      <c r="B127" t="s">
        <v>18428</v>
      </c>
      <c r="C127" t="s">
        <v>18427</v>
      </c>
      <c r="D127">
        <v>135</v>
      </c>
      <c r="E127" s="1">
        <v>0.42</v>
      </c>
      <c r="F127">
        <v>0.32300000000000001</v>
      </c>
      <c r="G127">
        <v>1.9E-2</v>
      </c>
      <c r="H127">
        <v>53</v>
      </c>
      <c r="I127">
        <v>5.5</v>
      </c>
      <c r="J127">
        <v>2.0000000000000001E-4</v>
      </c>
      <c r="K127">
        <v>0.05</v>
      </c>
      <c r="L127">
        <v>0.95899999999999974</v>
      </c>
      <c r="M127" s="2">
        <f t="shared" si="5"/>
        <v>72.222222222222214</v>
      </c>
      <c r="N127" t="s">
        <v>2691</v>
      </c>
    </row>
    <row r="128" spans="1:14">
      <c r="A128">
        <v>40</v>
      </c>
      <c r="B128" t="s">
        <v>18426</v>
      </c>
      <c r="C128" t="s">
        <v>18425</v>
      </c>
      <c r="D128">
        <v>360</v>
      </c>
      <c r="E128" s="1">
        <v>0.41499999999999998</v>
      </c>
      <c r="F128">
        <v>0.59099999999999997</v>
      </c>
      <c r="H128">
        <v>0</v>
      </c>
      <c r="I128" t="s">
        <v>18288</v>
      </c>
      <c r="J128">
        <v>3.6000000000000002E-4</v>
      </c>
      <c r="K128">
        <v>0.188</v>
      </c>
      <c r="L128">
        <v>0.95899999999999974</v>
      </c>
      <c r="M128" s="2">
        <f t="shared" si="5"/>
        <v>74.074074074074076</v>
      </c>
      <c r="N128" t="s">
        <v>2691</v>
      </c>
    </row>
    <row r="129" spans="1:14">
      <c r="A129">
        <v>41</v>
      </c>
      <c r="B129" t="s">
        <v>18424</v>
      </c>
      <c r="C129" t="s">
        <v>18423</v>
      </c>
      <c r="D129">
        <v>167</v>
      </c>
      <c r="E129" s="1">
        <v>0.41099999999999998</v>
      </c>
      <c r="F129">
        <v>0.374</v>
      </c>
      <c r="G129">
        <v>5.6000000000000001E-2</v>
      </c>
      <c r="H129">
        <v>36</v>
      </c>
      <c r="I129">
        <v>6.9</v>
      </c>
      <c r="J129">
        <v>3.1E-4</v>
      </c>
      <c r="K129">
        <v>0.09</v>
      </c>
      <c r="L129">
        <v>0.95899999999999974</v>
      </c>
      <c r="M129" s="2">
        <f t="shared" si="5"/>
        <v>75.925925925925924</v>
      </c>
      <c r="N129" t="s">
        <v>2691</v>
      </c>
    </row>
    <row r="130" spans="1:14">
      <c r="A130">
        <v>42</v>
      </c>
      <c r="B130" t="s">
        <v>18422</v>
      </c>
      <c r="C130" t="s">
        <v>18421</v>
      </c>
      <c r="D130">
        <v>323</v>
      </c>
      <c r="E130" s="1">
        <v>0.4</v>
      </c>
      <c r="F130">
        <v>0.41499999999999998</v>
      </c>
      <c r="G130">
        <v>9.5000000000000001E-2</v>
      </c>
      <c r="H130">
        <v>42</v>
      </c>
      <c r="I130" t="s">
        <v>18288</v>
      </c>
      <c r="J130">
        <v>4.2000000000000002E-4</v>
      </c>
      <c r="K130">
        <v>0.113</v>
      </c>
      <c r="L130">
        <v>0.95899999999999974</v>
      </c>
      <c r="M130" s="2">
        <f t="shared" si="5"/>
        <v>77.777777777777786</v>
      </c>
      <c r="N130" t="s">
        <v>2691</v>
      </c>
    </row>
    <row r="131" spans="1:14">
      <c r="A131">
        <v>43</v>
      </c>
      <c r="B131" t="s">
        <v>18420</v>
      </c>
      <c r="C131" t="s">
        <v>18419</v>
      </c>
      <c r="D131">
        <v>251</v>
      </c>
      <c r="E131" s="1">
        <v>0.38800000000000001</v>
      </c>
      <c r="G131">
        <v>0.83299999999999996</v>
      </c>
      <c r="H131">
        <v>36</v>
      </c>
      <c r="I131">
        <v>8.3000000000000007</v>
      </c>
      <c r="J131">
        <v>1.2E-4</v>
      </c>
      <c r="L131">
        <v>0.95899999999999974</v>
      </c>
      <c r="M131" s="2">
        <f t="shared" si="5"/>
        <v>79.629629629629633</v>
      </c>
      <c r="N131" t="s">
        <v>2691</v>
      </c>
    </row>
    <row r="132" spans="1:14">
      <c r="A132">
        <v>44</v>
      </c>
      <c r="B132" t="s">
        <v>18418</v>
      </c>
      <c r="C132" t="s">
        <v>18417</v>
      </c>
      <c r="D132">
        <v>78</v>
      </c>
      <c r="E132" s="1">
        <v>0.35499999999999998</v>
      </c>
      <c r="F132">
        <v>0.309</v>
      </c>
      <c r="G132">
        <v>3.4000000000000002E-2</v>
      </c>
      <c r="H132">
        <v>29</v>
      </c>
      <c r="J132">
        <v>1.6000000000000001E-4</v>
      </c>
      <c r="K132">
        <v>5.8000000000000003E-2</v>
      </c>
      <c r="L132">
        <v>0.95899999999999974</v>
      </c>
      <c r="M132" s="2">
        <f t="shared" si="5"/>
        <v>81.481481481481481</v>
      </c>
      <c r="N132" t="s">
        <v>2691</v>
      </c>
    </row>
    <row r="133" spans="1:14">
      <c r="A133">
        <v>45</v>
      </c>
      <c r="B133" t="s">
        <v>18416</v>
      </c>
      <c r="C133" t="s">
        <v>18415</v>
      </c>
      <c r="D133">
        <v>280</v>
      </c>
      <c r="E133" s="1">
        <v>0.33700000000000002</v>
      </c>
      <c r="F133">
        <v>0.498</v>
      </c>
      <c r="G133">
        <v>0</v>
      </c>
      <c r="H133">
        <v>11</v>
      </c>
      <c r="I133">
        <v>7.3</v>
      </c>
      <c r="J133">
        <v>4.2999999999999999E-4</v>
      </c>
      <c r="K133">
        <v>0.122</v>
      </c>
      <c r="L133">
        <v>0.95899999999999974</v>
      </c>
      <c r="M133" s="2">
        <f t="shared" si="5"/>
        <v>83.333333333333343</v>
      </c>
      <c r="N133" t="s">
        <v>2691</v>
      </c>
    </row>
    <row r="134" spans="1:14">
      <c r="A134">
        <v>46</v>
      </c>
      <c r="B134" t="s">
        <v>18414</v>
      </c>
      <c r="C134" t="s">
        <v>18413</v>
      </c>
      <c r="D134">
        <v>25</v>
      </c>
      <c r="E134" s="1">
        <v>0.31</v>
      </c>
      <c r="F134">
        <v>0.31</v>
      </c>
      <c r="G134">
        <v>4.9000000000000002E-2</v>
      </c>
      <c r="H134">
        <v>41</v>
      </c>
      <c r="J134">
        <v>1E-4</v>
      </c>
      <c r="K134">
        <v>8.4000000000000005E-2</v>
      </c>
      <c r="L134">
        <v>0.95899999999999974</v>
      </c>
      <c r="M134" s="2">
        <f t="shared" si="5"/>
        <v>85.18518518518519</v>
      </c>
      <c r="N134" t="s">
        <v>2691</v>
      </c>
    </row>
    <row r="135" spans="1:14">
      <c r="A135">
        <v>47</v>
      </c>
      <c r="B135" t="s">
        <v>18412</v>
      </c>
      <c r="C135" t="s">
        <v>18411</v>
      </c>
      <c r="D135">
        <v>90</v>
      </c>
      <c r="E135" s="1">
        <v>0.3</v>
      </c>
      <c r="F135">
        <v>0.35899999999999999</v>
      </c>
      <c r="G135">
        <v>0.14799999999999999</v>
      </c>
      <c r="H135">
        <v>27</v>
      </c>
      <c r="J135">
        <v>1.4999999999999999E-4</v>
      </c>
      <c r="K135">
        <v>5.2999999999999999E-2</v>
      </c>
      <c r="L135">
        <v>0.95899999999999974</v>
      </c>
      <c r="M135" s="2">
        <f t="shared" si="5"/>
        <v>87.037037037037038</v>
      </c>
      <c r="N135" t="s">
        <v>2691</v>
      </c>
    </row>
    <row r="136" spans="1:14">
      <c r="A136">
        <v>48</v>
      </c>
      <c r="B136" t="s">
        <v>18410</v>
      </c>
      <c r="C136" t="s">
        <v>18409</v>
      </c>
      <c r="D136">
        <v>69</v>
      </c>
      <c r="E136" s="1">
        <v>0.20200000000000001</v>
      </c>
      <c r="G136">
        <v>0</v>
      </c>
      <c r="H136">
        <v>58</v>
      </c>
      <c r="J136">
        <v>1.7000000000000001E-4</v>
      </c>
      <c r="L136">
        <v>0.95899999999999974</v>
      </c>
      <c r="M136" s="2">
        <f t="shared" si="5"/>
        <v>88.888888888888886</v>
      </c>
      <c r="N136" t="s">
        <v>2691</v>
      </c>
    </row>
    <row r="137" spans="1:14">
      <c r="A137">
        <v>49</v>
      </c>
      <c r="B137" t="s">
        <v>18408</v>
      </c>
      <c r="C137" t="s">
        <v>18407</v>
      </c>
      <c r="D137">
        <v>56</v>
      </c>
      <c r="E137" s="1">
        <v>0.182</v>
      </c>
      <c r="F137">
        <v>0.189</v>
      </c>
      <c r="G137">
        <v>0</v>
      </c>
      <c r="H137">
        <v>55</v>
      </c>
      <c r="J137">
        <v>1.2999999999999999E-4</v>
      </c>
      <c r="K137">
        <v>3.7999999999999999E-2</v>
      </c>
      <c r="L137">
        <v>0.95899999999999974</v>
      </c>
      <c r="M137" s="2">
        <f t="shared" si="5"/>
        <v>90.740740740740748</v>
      </c>
      <c r="N137" t="s">
        <v>2691</v>
      </c>
    </row>
    <row r="138" spans="1:14">
      <c r="A138">
        <v>50</v>
      </c>
      <c r="B138" t="s">
        <v>18406</v>
      </c>
      <c r="C138" t="s">
        <v>18405</v>
      </c>
      <c r="D138">
        <v>733</v>
      </c>
      <c r="E138" s="1">
        <v>0.13200000000000001</v>
      </c>
      <c r="F138">
        <v>0.13</v>
      </c>
      <c r="G138">
        <v>1.2E-2</v>
      </c>
      <c r="H138">
        <v>245</v>
      </c>
      <c r="I138" t="s">
        <v>18288</v>
      </c>
      <c r="J138">
        <v>7.3999999999999999E-4</v>
      </c>
      <c r="K138">
        <v>2.7E-2</v>
      </c>
      <c r="L138">
        <v>0.95899999999999974</v>
      </c>
      <c r="M138" s="2">
        <f t="shared" si="5"/>
        <v>92.592592592592595</v>
      </c>
      <c r="N138" t="s">
        <v>2691</v>
      </c>
    </row>
    <row r="139" spans="1:14">
      <c r="A139">
        <v>51</v>
      </c>
      <c r="B139" t="s">
        <v>18404</v>
      </c>
      <c r="C139" t="s">
        <v>18403</v>
      </c>
      <c r="D139">
        <v>221</v>
      </c>
      <c r="E139" s="1">
        <v>0.123</v>
      </c>
      <c r="F139">
        <v>0.221</v>
      </c>
      <c r="G139">
        <v>3.5999999999999997E-2</v>
      </c>
      <c r="H139">
        <v>56</v>
      </c>
      <c r="I139">
        <v>6.1</v>
      </c>
      <c r="J139">
        <v>4.4999999999999999E-4</v>
      </c>
      <c r="K139">
        <v>5.1999999999999998E-2</v>
      </c>
      <c r="L139">
        <v>0.95899999999999974</v>
      </c>
      <c r="M139" s="2">
        <f t="shared" si="5"/>
        <v>94.444444444444443</v>
      </c>
      <c r="N139" t="s">
        <v>2691</v>
      </c>
    </row>
    <row r="140" spans="1:14">
      <c r="A140">
        <v>52</v>
      </c>
      <c r="B140" t="s">
        <v>18402</v>
      </c>
      <c r="C140" t="s">
        <v>18401</v>
      </c>
      <c r="D140">
        <v>31</v>
      </c>
      <c r="E140" s="1">
        <v>0.123</v>
      </c>
      <c r="G140">
        <v>2.1000000000000001E-2</v>
      </c>
      <c r="H140">
        <v>47</v>
      </c>
      <c r="J140">
        <v>6.9999999999999994E-5</v>
      </c>
      <c r="L140">
        <v>0.95899999999999974</v>
      </c>
      <c r="M140" s="2">
        <f t="shared" si="5"/>
        <v>96.296296296296291</v>
      </c>
      <c r="N140" t="s">
        <v>2691</v>
      </c>
    </row>
    <row r="141" spans="1:14">
      <c r="A141">
        <v>53</v>
      </c>
      <c r="B141" t="s">
        <v>18400</v>
      </c>
      <c r="C141" t="s">
        <v>18399</v>
      </c>
      <c r="D141">
        <v>43</v>
      </c>
      <c r="E141" s="1">
        <v>4.8000000000000001E-2</v>
      </c>
      <c r="G141">
        <v>0</v>
      </c>
      <c r="H141">
        <v>17</v>
      </c>
      <c r="J141">
        <v>1.2E-4</v>
      </c>
      <c r="L141">
        <v>0.95899999999999974</v>
      </c>
      <c r="M141" s="2">
        <f t="shared" si="5"/>
        <v>98.148148148148152</v>
      </c>
      <c r="N141" t="s">
        <v>2691</v>
      </c>
    </row>
    <row r="142" spans="1:14">
      <c r="A142">
        <v>54</v>
      </c>
      <c r="B142" t="s">
        <v>18398</v>
      </c>
      <c r="C142" t="s">
        <v>18397</v>
      </c>
      <c r="D142">
        <v>33</v>
      </c>
      <c r="E142" s="1">
        <v>3.1E-2</v>
      </c>
      <c r="G142">
        <v>2.1999999999999999E-2</v>
      </c>
      <c r="H142">
        <v>91</v>
      </c>
      <c r="J142">
        <v>5.0000000000000002E-5</v>
      </c>
      <c r="L142">
        <v>0.95899999999999974</v>
      </c>
      <c r="M142" s="2">
        <f t="shared" si="5"/>
        <v>100</v>
      </c>
      <c r="N142" t="s">
        <v>2691</v>
      </c>
    </row>
    <row r="143" spans="1:14" s="3" customFormat="1">
      <c r="E143" s="4"/>
      <c r="M143" s="5"/>
    </row>
    <row r="144" spans="1:14">
      <c r="A144">
        <v>1</v>
      </c>
      <c r="B144" t="s">
        <v>18613</v>
      </c>
      <c r="C144" t="s">
        <v>18612</v>
      </c>
      <c r="D144">
        <v>76046</v>
      </c>
      <c r="E144" s="1">
        <v>2.9060000000000001</v>
      </c>
      <c r="F144">
        <v>3.2879999999999998</v>
      </c>
      <c r="G144">
        <v>0.41699999999999998</v>
      </c>
      <c r="H144">
        <v>1528</v>
      </c>
      <c r="I144">
        <v>7.9</v>
      </c>
      <c r="J144">
        <v>0.10718</v>
      </c>
      <c r="K144">
        <v>0.745</v>
      </c>
      <c r="L144">
        <f>AVERAGE(E144:E200)</f>
        <v>0.86816071428571406</v>
      </c>
      <c r="M144" s="2">
        <f t="shared" ref="M144:M175" si="6">A144/56*100</f>
        <v>1.7857142857142856</v>
      </c>
      <c r="N144" t="s">
        <v>2692</v>
      </c>
    </row>
    <row r="145" spans="1:14">
      <c r="A145">
        <v>2</v>
      </c>
      <c r="B145" t="s">
        <v>18611</v>
      </c>
      <c r="C145" t="s">
        <v>18610</v>
      </c>
      <c r="D145">
        <v>3886</v>
      </c>
      <c r="E145" s="1">
        <v>2.8780000000000001</v>
      </c>
      <c r="F145">
        <v>2.6040000000000001</v>
      </c>
      <c r="G145">
        <v>0.57899999999999996</v>
      </c>
      <c r="H145">
        <v>57</v>
      </c>
      <c r="I145" t="s">
        <v>18288</v>
      </c>
      <c r="J145">
        <v>3.8800000000000002E-3</v>
      </c>
      <c r="K145">
        <v>0.70099999999999996</v>
      </c>
      <c r="L145">
        <v>0.86816071428571406</v>
      </c>
      <c r="M145" s="2">
        <f t="shared" si="6"/>
        <v>3.5714285714285712</v>
      </c>
      <c r="N145" t="s">
        <v>2692</v>
      </c>
    </row>
    <row r="146" spans="1:14">
      <c r="A146">
        <v>3</v>
      </c>
      <c r="B146" t="s">
        <v>18609</v>
      </c>
      <c r="C146" t="s">
        <v>18608</v>
      </c>
      <c r="D146">
        <v>10733</v>
      </c>
      <c r="E146" s="1">
        <v>2.859</v>
      </c>
      <c r="F146">
        <v>3.673</v>
      </c>
      <c r="G146">
        <v>0.53</v>
      </c>
      <c r="H146">
        <v>266</v>
      </c>
      <c r="I146">
        <v>7.2</v>
      </c>
      <c r="J146">
        <v>2.0740000000000001E-2</v>
      </c>
      <c r="K146">
        <v>1.0900000000000001</v>
      </c>
      <c r="L146">
        <v>0.86816071428571406</v>
      </c>
      <c r="M146" s="2">
        <f t="shared" si="6"/>
        <v>5.3571428571428568</v>
      </c>
      <c r="N146" t="s">
        <v>2692</v>
      </c>
    </row>
    <row r="147" spans="1:14">
      <c r="A147">
        <v>4</v>
      </c>
      <c r="B147" t="s">
        <v>18607</v>
      </c>
      <c r="C147" t="s">
        <v>18606</v>
      </c>
      <c r="D147">
        <v>2915</v>
      </c>
      <c r="E147" s="1">
        <v>2.504</v>
      </c>
      <c r="F147">
        <v>2.8370000000000002</v>
      </c>
      <c r="G147">
        <v>0.51800000000000002</v>
      </c>
      <c r="H147">
        <v>85</v>
      </c>
      <c r="I147">
        <v>8</v>
      </c>
      <c r="J147">
        <v>5.4299999999999999E-3</v>
      </c>
      <c r="K147">
        <v>0.86899999999999999</v>
      </c>
      <c r="L147">
        <v>0.86816071428571406</v>
      </c>
      <c r="M147" s="2">
        <f t="shared" si="6"/>
        <v>7.1428571428571423</v>
      </c>
      <c r="N147" t="s">
        <v>2692</v>
      </c>
    </row>
    <row r="148" spans="1:14">
      <c r="A148">
        <v>5</v>
      </c>
      <c r="B148" t="s">
        <v>18605</v>
      </c>
      <c r="C148" t="s">
        <v>18604</v>
      </c>
      <c r="D148">
        <v>3678</v>
      </c>
      <c r="E148" s="1">
        <v>2.1469999999999998</v>
      </c>
      <c r="F148">
        <v>2.2599999999999998</v>
      </c>
      <c r="G148">
        <v>0.317</v>
      </c>
      <c r="H148">
        <v>60</v>
      </c>
      <c r="I148" t="s">
        <v>18288</v>
      </c>
      <c r="J148">
        <v>4.2199999999999998E-3</v>
      </c>
      <c r="K148">
        <v>0.61399999999999999</v>
      </c>
      <c r="L148">
        <v>0.86816071428571406</v>
      </c>
      <c r="M148" s="2">
        <f t="shared" si="6"/>
        <v>8.9285714285714288</v>
      </c>
      <c r="N148" t="s">
        <v>2692</v>
      </c>
    </row>
    <row r="149" spans="1:14">
      <c r="A149">
        <v>6</v>
      </c>
      <c r="B149" t="s">
        <v>18603</v>
      </c>
      <c r="C149" t="s">
        <v>18602</v>
      </c>
      <c r="D149">
        <v>2535</v>
      </c>
      <c r="E149" s="1">
        <v>1.766</v>
      </c>
      <c r="F149">
        <v>1.998</v>
      </c>
      <c r="G149">
        <v>0.223</v>
      </c>
      <c r="H149">
        <v>166</v>
      </c>
      <c r="I149">
        <v>5.6</v>
      </c>
      <c r="J149">
        <v>5.64E-3</v>
      </c>
      <c r="K149">
        <v>0.495</v>
      </c>
      <c r="L149">
        <v>0.86816071428571406</v>
      </c>
      <c r="M149" s="2">
        <f t="shared" si="6"/>
        <v>10.714285714285714</v>
      </c>
      <c r="N149" t="s">
        <v>2692</v>
      </c>
    </row>
    <row r="150" spans="1:14">
      <c r="A150">
        <v>7</v>
      </c>
      <c r="B150" t="s">
        <v>18601</v>
      </c>
      <c r="C150" t="s">
        <v>18600</v>
      </c>
      <c r="D150">
        <v>12723</v>
      </c>
      <c r="E150" s="1">
        <v>1.7589999999999999</v>
      </c>
      <c r="F150">
        <v>1.77</v>
      </c>
      <c r="G150">
        <v>0.47799999999999998</v>
      </c>
      <c r="H150">
        <v>418</v>
      </c>
      <c r="I150" t="s">
        <v>18288</v>
      </c>
      <c r="J150">
        <v>1.512E-2</v>
      </c>
      <c r="K150">
        <v>0.47</v>
      </c>
      <c r="L150">
        <v>0.86816071428571406</v>
      </c>
      <c r="M150" s="2">
        <f t="shared" si="6"/>
        <v>12.5</v>
      </c>
      <c r="N150" t="s">
        <v>2692</v>
      </c>
    </row>
    <row r="151" spans="1:14">
      <c r="A151">
        <v>8</v>
      </c>
      <c r="B151" t="s">
        <v>18599</v>
      </c>
      <c r="C151" t="s">
        <v>18598</v>
      </c>
      <c r="D151">
        <v>65</v>
      </c>
      <c r="E151" s="1">
        <v>1.75</v>
      </c>
      <c r="G151">
        <v>0</v>
      </c>
      <c r="H151">
        <v>8</v>
      </c>
      <c r="J151">
        <v>3.6000000000000002E-4</v>
      </c>
      <c r="L151">
        <v>0.86816071428571406</v>
      </c>
      <c r="M151" s="2">
        <f t="shared" si="6"/>
        <v>14.285714285714285</v>
      </c>
      <c r="N151" t="s">
        <v>2692</v>
      </c>
    </row>
    <row r="152" spans="1:14">
      <c r="A152">
        <v>9</v>
      </c>
      <c r="B152" t="s">
        <v>18597</v>
      </c>
      <c r="C152" t="s">
        <v>18596</v>
      </c>
      <c r="D152">
        <v>703</v>
      </c>
      <c r="E152" s="1">
        <v>1.728</v>
      </c>
      <c r="F152">
        <v>1.9790000000000001</v>
      </c>
      <c r="G152">
        <v>0.23899999999999999</v>
      </c>
      <c r="H152">
        <v>46</v>
      </c>
      <c r="I152">
        <v>5.5</v>
      </c>
      <c r="J152">
        <v>1.82E-3</v>
      </c>
      <c r="K152">
        <v>0.54500000000000004</v>
      </c>
      <c r="L152">
        <v>0.86816071428571406</v>
      </c>
      <c r="M152" s="2">
        <f t="shared" si="6"/>
        <v>16.071428571428573</v>
      </c>
      <c r="N152" t="s">
        <v>2692</v>
      </c>
    </row>
    <row r="153" spans="1:14">
      <c r="A153">
        <v>10</v>
      </c>
      <c r="B153" t="s">
        <v>18595</v>
      </c>
      <c r="C153" t="s">
        <v>18594</v>
      </c>
      <c r="D153">
        <v>275</v>
      </c>
      <c r="E153" s="1">
        <v>1.4930000000000001</v>
      </c>
      <c r="G153">
        <v>0.5</v>
      </c>
      <c r="H153">
        <v>18</v>
      </c>
      <c r="I153">
        <v>3.3</v>
      </c>
      <c r="J153">
        <v>1.2700000000000001E-3</v>
      </c>
      <c r="L153">
        <v>0.86816071428571406</v>
      </c>
      <c r="M153" s="2">
        <f t="shared" si="6"/>
        <v>17.857142857142858</v>
      </c>
      <c r="N153" t="s">
        <v>2692</v>
      </c>
    </row>
    <row r="154" spans="1:14">
      <c r="A154">
        <v>11</v>
      </c>
      <c r="B154" t="s">
        <v>18381</v>
      </c>
      <c r="C154" t="s">
        <v>18382</v>
      </c>
      <c r="D154">
        <v>2799</v>
      </c>
      <c r="E154" s="1">
        <v>1.357</v>
      </c>
      <c r="F154">
        <v>1.7250000000000001</v>
      </c>
      <c r="G154">
        <v>0.17199999999999999</v>
      </c>
      <c r="H154">
        <v>122</v>
      </c>
      <c r="I154">
        <v>6</v>
      </c>
      <c r="J154">
        <v>6.4799999999999996E-3</v>
      </c>
      <c r="K154">
        <v>0.46300000000000002</v>
      </c>
      <c r="L154">
        <v>0.86816071428571406</v>
      </c>
      <c r="M154" s="2">
        <f t="shared" si="6"/>
        <v>19.642857142857142</v>
      </c>
      <c r="N154" t="s">
        <v>2692</v>
      </c>
    </row>
    <row r="155" spans="1:14">
      <c r="A155">
        <v>12</v>
      </c>
      <c r="B155" t="s">
        <v>18593</v>
      </c>
      <c r="C155" t="s">
        <v>18592</v>
      </c>
      <c r="D155">
        <v>790</v>
      </c>
      <c r="E155" s="1">
        <v>1.355</v>
      </c>
      <c r="F155">
        <v>1.6579999999999999</v>
      </c>
      <c r="G155">
        <v>0.105</v>
      </c>
      <c r="H155">
        <v>38</v>
      </c>
      <c r="I155">
        <v>7.4</v>
      </c>
      <c r="J155">
        <v>1.81E-3</v>
      </c>
      <c r="K155">
        <v>0.56200000000000006</v>
      </c>
      <c r="L155">
        <v>0.86816071428571406</v>
      </c>
      <c r="M155" s="2">
        <f t="shared" si="6"/>
        <v>21.428571428571427</v>
      </c>
      <c r="N155" t="s">
        <v>2692</v>
      </c>
    </row>
    <row r="156" spans="1:14">
      <c r="A156">
        <v>13</v>
      </c>
      <c r="B156" t="s">
        <v>18591</v>
      </c>
      <c r="C156" t="s">
        <v>18590</v>
      </c>
      <c r="D156">
        <v>494</v>
      </c>
      <c r="E156" s="1">
        <v>1.296</v>
      </c>
      <c r="F156">
        <v>1.3360000000000001</v>
      </c>
      <c r="G156">
        <v>0.188</v>
      </c>
      <c r="H156">
        <v>48</v>
      </c>
      <c r="I156">
        <v>7.3</v>
      </c>
      <c r="J156">
        <v>9.1E-4</v>
      </c>
      <c r="K156">
        <v>0.39500000000000002</v>
      </c>
      <c r="L156">
        <v>0.86816071428571406</v>
      </c>
      <c r="M156" s="2">
        <f t="shared" si="6"/>
        <v>23.214285714285715</v>
      </c>
      <c r="N156" t="s">
        <v>2692</v>
      </c>
    </row>
    <row r="157" spans="1:14">
      <c r="A157">
        <v>14</v>
      </c>
      <c r="B157" t="s">
        <v>18589</v>
      </c>
      <c r="C157" t="s">
        <v>18588</v>
      </c>
      <c r="D157">
        <v>528</v>
      </c>
      <c r="E157" s="1">
        <v>1.25</v>
      </c>
      <c r="F157">
        <v>1.081</v>
      </c>
      <c r="G157">
        <v>0.25</v>
      </c>
      <c r="H157">
        <v>16</v>
      </c>
      <c r="I157" t="s">
        <v>18288</v>
      </c>
      <c r="J157">
        <v>5.9999999999999995E-4</v>
      </c>
      <c r="K157">
        <v>0.307</v>
      </c>
      <c r="L157">
        <v>0.86816071428571406</v>
      </c>
      <c r="M157" s="2">
        <f t="shared" si="6"/>
        <v>25</v>
      </c>
      <c r="N157" t="s">
        <v>2692</v>
      </c>
    </row>
    <row r="158" spans="1:14">
      <c r="A158">
        <v>15</v>
      </c>
      <c r="B158" t="s">
        <v>18587</v>
      </c>
      <c r="C158" t="s">
        <v>18586</v>
      </c>
      <c r="D158">
        <v>325</v>
      </c>
      <c r="E158" s="1">
        <v>1.24</v>
      </c>
      <c r="G158">
        <v>3.2000000000000001E-2</v>
      </c>
      <c r="H158">
        <v>95</v>
      </c>
      <c r="I158">
        <v>3.7</v>
      </c>
      <c r="J158">
        <v>8.0999999999999996E-4</v>
      </c>
      <c r="L158">
        <v>0.86816071428571406</v>
      </c>
      <c r="M158" s="2">
        <f t="shared" si="6"/>
        <v>26.785714285714285</v>
      </c>
      <c r="N158" t="s">
        <v>2692</v>
      </c>
    </row>
    <row r="159" spans="1:14">
      <c r="A159">
        <v>16</v>
      </c>
      <c r="B159" t="s">
        <v>18585</v>
      </c>
      <c r="C159" t="s">
        <v>18584</v>
      </c>
      <c r="D159">
        <v>541</v>
      </c>
      <c r="E159" s="1">
        <v>1.218</v>
      </c>
      <c r="F159">
        <v>1.228</v>
      </c>
      <c r="G159">
        <v>0.28599999999999998</v>
      </c>
      <c r="H159">
        <v>154</v>
      </c>
      <c r="I159">
        <v>2.4</v>
      </c>
      <c r="J159">
        <v>2.0799999999999998E-3</v>
      </c>
      <c r="K159">
        <v>0.29299999999999998</v>
      </c>
      <c r="L159">
        <v>0.86816071428571406</v>
      </c>
      <c r="M159" s="2">
        <f t="shared" si="6"/>
        <v>28.571428571428569</v>
      </c>
      <c r="N159" t="s">
        <v>2692</v>
      </c>
    </row>
    <row r="160" spans="1:14">
      <c r="A160">
        <v>17</v>
      </c>
      <c r="B160" t="s">
        <v>18583</v>
      </c>
      <c r="C160" t="s">
        <v>18582</v>
      </c>
      <c r="D160">
        <v>537</v>
      </c>
      <c r="E160" s="1">
        <v>1.133</v>
      </c>
      <c r="F160">
        <v>1.4390000000000001</v>
      </c>
      <c r="G160">
        <v>0.71899999999999997</v>
      </c>
      <c r="H160">
        <v>89</v>
      </c>
      <c r="I160">
        <v>2.7</v>
      </c>
      <c r="J160">
        <v>2.2699999999999999E-3</v>
      </c>
      <c r="K160">
        <v>0.39500000000000002</v>
      </c>
      <c r="L160">
        <v>0.86816071428571406</v>
      </c>
      <c r="M160" s="2">
        <f t="shared" si="6"/>
        <v>30.357142857142854</v>
      </c>
      <c r="N160" t="s">
        <v>2692</v>
      </c>
    </row>
    <row r="161" spans="1:14">
      <c r="A161">
        <v>18</v>
      </c>
      <c r="B161" t="s">
        <v>18581</v>
      </c>
      <c r="C161" t="s">
        <v>18580</v>
      </c>
      <c r="D161">
        <v>356</v>
      </c>
      <c r="E161" s="1">
        <v>1.0940000000000001</v>
      </c>
      <c r="F161">
        <v>1.425</v>
      </c>
      <c r="G161">
        <v>0.59399999999999997</v>
      </c>
      <c r="H161">
        <v>32</v>
      </c>
      <c r="I161">
        <v>4.9000000000000004</v>
      </c>
      <c r="J161">
        <v>1.5E-3</v>
      </c>
      <c r="K161">
        <v>0.53400000000000003</v>
      </c>
      <c r="L161">
        <v>0.86816071428571406</v>
      </c>
      <c r="M161" s="2">
        <f t="shared" si="6"/>
        <v>32.142857142857146</v>
      </c>
      <c r="N161" t="s">
        <v>2692</v>
      </c>
    </row>
    <row r="162" spans="1:14">
      <c r="A162">
        <v>19</v>
      </c>
      <c r="B162" t="s">
        <v>18579</v>
      </c>
      <c r="C162" t="s">
        <v>18578</v>
      </c>
      <c r="D162">
        <v>1235</v>
      </c>
      <c r="E162" s="1">
        <v>0.83899999999999997</v>
      </c>
      <c r="F162">
        <v>0.72299999999999998</v>
      </c>
      <c r="G162">
        <v>0.71</v>
      </c>
      <c r="H162">
        <v>31</v>
      </c>
      <c r="I162" t="s">
        <v>18288</v>
      </c>
      <c r="J162">
        <v>9.3999999999999997E-4</v>
      </c>
      <c r="K162">
        <v>0.18099999999999999</v>
      </c>
      <c r="L162">
        <v>0.86816071428571406</v>
      </c>
      <c r="M162" s="2">
        <f t="shared" si="6"/>
        <v>33.928571428571431</v>
      </c>
      <c r="N162" t="s">
        <v>2692</v>
      </c>
    </row>
    <row r="163" spans="1:14">
      <c r="A163">
        <v>20</v>
      </c>
      <c r="B163" t="s">
        <v>18577</v>
      </c>
      <c r="C163" t="s">
        <v>18576</v>
      </c>
      <c r="D163">
        <v>592</v>
      </c>
      <c r="E163" s="1">
        <v>0.81399999999999995</v>
      </c>
      <c r="F163">
        <v>0.83899999999999997</v>
      </c>
      <c r="G163">
        <v>0.16700000000000001</v>
      </c>
      <c r="H163">
        <v>18</v>
      </c>
      <c r="I163" t="s">
        <v>18288</v>
      </c>
      <c r="J163">
        <v>6.7000000000000002E-4</v>
      </c>
      <c r="K163">
        <v>0.26800000000000002</v>
      </c>
      <c r="L163">
        <v>0.86816071428571406</v>
      </c>
      <c r="M163" s="2">
        <f t="shared" si="6"/>
        <v>35.714285714285715</v>
      </c>
      <c r="N163" t="s">
        <v>2692</v>
      </c>
    </row>
    <row r="164" spans="1:14">
      <c r="A164">
        <v>21</v>
      </c>
      <c r="B164" t="s">
        <v>18575</v>
      </c>
      <c r="C164" t="s">
        <v>18574</v>
      </c>
      <c r="D164">
        <v>1292</v>
      </c>
      <c r="E164" s="1">
        <v>0.80800000000000005</v>
      </c>
      <c r="G164">
        <v>0.111</v>
      </c>
      <c r="H164">
        <v>180</v>
      </c>
      <c r="I164">
        <v>5.4</v>
      </c>
      <c r="J164">
        <v>2.6800000000000001E-3</v>
      </c>
      <c r="L164">
        <v>0.86816071428571406</v>
      </c>
      <c r="M164" s="2">
        <f t="shared" si="6"/>
        <v>37.5</v>
      </c>
      <c r="N164" t="s">
        <v>2692</v>
      </c>
    </row>
    <row r="165" spans="1:14">
      <c r="A165">
        <v>22</v>
      </c>
      <c r="B165" t="s">
        <v>18573</v>
      </c>
      <c r="C165" t="s">
        <v>18572</v>
      </c>
      <c r="D165">
        <v>1258</v>
      </c>
      <c r="E165" s="1">
        <v>0.79600000000000004</v>
      </c>
      <c r="F165">
        <v>0.98199999999999998</v>
      </c>
      <c r="G165">
        <v>0.14299999999999999</v>
      </c>
      <c r="H165">
        <v>56</v>
      </c>
      <c r="I165">
        <v>7.1</v>
      </c>
      <c r="J165">
        <v>2.5899999999999999E-3</v>
      </c>
      <c r="K165">
        <v>0.28899999999999998</v>
      </c>
      <c r="L165">
        <v>0.86816071428571406</v>
      </c>
      <c r="M165" s="2">
        <f t="shared" si="6"/>
        <v>39.285714285714285</v>
      </c>
      <c r="N165" t="s">
        <v>2692</v>
      </c>
    </row>
    <row r="166" spans="1:14">
      <c r="A166">
        <v>23</v>
      </c>
      <c r="B166" t="s">
        <v>18571</v>
      </c>
      <c r="C166" t="s">
        <v>18570</v>
      </c>
      <c r="D166">
        <v>363</v>
      </c>
      <c r="E166" s="1">
        <v>0.79300000000000004</v>
      </c>
      <c r="F166">
        <v>0.93799999999999994</v>
      </c>
      <c r="G166">
        <v>0.38900000000000001</v>
      </c>
      <c r="H166">
        <v>36</v>
      </c>
      <c r="I166">
        <v>6.7</v>
      </c>
      <c r="J166">
        <v>7.2000000000000005E-4</v>
      </c>
      <c r="K166">
        <v>0.25700000000000001</v>
      </c>
      <c r="L166">
        <v>0.86816071428571406</v>
      </c>
      <c r="M166" s="2">
        <f t="shared" si="6"/>
        <v>41.071428571428569</v>
      </c>
      <c r="N166" t="s">
        <v>2692</v>
      </c>
    </row>
    <row r="167" spans="1:14">
      <c r="A167">
        <v>24</v>
      </c>
      <c r="B167" t="s">
        <v>18569</v>
      </c>
      <c r="C167" t="s">
        <v>18568</v>
      </c>
      <c r="D167">
        <v>462</v>
      </c>
      <c r="E167" s="1">
        <v>0.74399999999999999</v>
      </c>
      <c r="F167">
        <v>0.65100000000000002</v>
      </c>
      <c r="G167">
        <v>0.11600000000000001</v>
      </c>
      <c r="H167">
        <v>43</v>
      </c>
      <c r="I167">
        <v>7.6</v>
      </c>
      <c r="J167">
        <v>8.4000000000000003E-4</v>
      </c>
      <c r="K167">
        <v>0.183</v>
      </c>
      <c r="L167">
        <v>0.86816071428571406</v>
      </c>
      <c r="M167" s="2">
        <f t="shared" si="6"/>
        <v>42.857142857142854</v>
      </c>
      <c r="N167" t="s">
        <v>2692</v>
      </c>
    </row>
    <row r="168" spans="1:14">
      <c r="A168">
        <v>25</v>
      </c>
      <c r="B168" t="s">
        <v>18567</v>
      </c>
      <c r="C168" t="s">
        <v>18566</v>
      </c>
      <c r="D168">
        <v>418</v>
      </c>
      <c r="E168" s="1">
        <v>0.71299999999999997</v>
      </c>
      <c r="F168">
        <v>0.65300000000000002</v>
      </c>
      <c r="G168">
        <v>0.129</v>
      </c>
      <c r="H168">
        <v>101</v>
      </c>
      <c r="I168">
        <v>3.5</v>
      </c>
      <c r="J168">
        <v>1.06E-3</v>
      </c>
      <c r="K168">
        <v>0.129</v>
      </c>
      <c r="L168">
        <v>0.86816071428571406</v>
      </c>
      <c r="M168" s="2">
        <f t="shared" si="6"/>
        <v>44.642857142857146</v>
      </c>
      <c r="N168" t="s">
        <v>2692</v>
      </c>
    </row>
    <row r="169" spans="1:14">
      <c r="A169">
        <v>26</v>
      </c>
      <c r="B169" t="s">
        <v>18565</v>
      </c>
      <c r="C169" t="s">
        <v>18564</v>
      </c>
      <c r="D169">
        <v>282</v>
      </c>
      <c r="E169" s="1">
        <v>0.68500000000000005</v>
      </c>
      <c r="G169">
        <v>3.4000000000000002E-2</v>
      </c>
      <c r="H169">
        <v>146</v>
      </c>
      <c r="I169">
        <v>3.5</v>
      </c>
      <c r="J169">
        <v>7.1000000000000002E-4</v>
      </c>
      <c r="L169">
        <v>0.86816071428571406</v>
      </c>
      <c r="M169" s="2">
        <f t="shared" si="6"/>
        <v>46.428571428571431</v>
      </c>
      <c r="N169" t="s">
        <v>2692</v>
      </c>
    </row>
    <row r="170" spans="1:14">
      <c r="A170">
        <v>27</v>
      </c>
      <c r="B170" t="s">
        <v>18563</v>
      </c>
      <c r="C170" t="s">
        <v>18562</v>
      </c>
      <c r="D170">
        <v>3338</v>
      </c>
      <c r="E170" s="1">
        <v>0.66100000000000003</v>
      </c>
      <c r="F170">
        <v>0.96299999999999997</v>
      </c>
      <c r="G170">
        <v>0.2</v>
      </c>
      <c r="H170">
        <v>225</v>
      </c>
      <c r="I170">
        <v>8.1</v>
      </c>
      <c r="J170">
        <v>5.1599999999999997E-3</v>
      </c>
      <c r="K170">
        <v>0.25700000000000001</v>
      </c>
      <c r="L170">
        <v>0.86816071428571406</v>
      </c>
      <c r="M170" s="2">
        <f t="shared" si="6"/>
        <v>48.214285714285715</v>
      </c>
      <c r="N170" t="s">
        <v>2692</v>
      </c>
    </row>
    <row r="171" spans="1:14">
      <c r="A171">
        <v>28</v>
      </c>
      <c r="B171" t="s">
        <v>18561</v>
      </c>
      <c r="C171" t="s">
        <v>18560</v>
      </c>
      <c r="D171">
        <v>555</v>
      </c>
      <c r="E171" s="1">
        <v>0.65900000000000003</v>
      </c>
      <c r="F171">
        <v>0.72199999999999998</v>
      </c>
      <c r="G171">
        <v>2.5000000000000001E-2</v>
      </c>
      <c r="H171">
        <v>121</v>
      </c>
      <c r="I171">
        <v>4</v>
      </c>
      <c r="J171">
        <v>2.14E-3</v>
      </c>
      <c r="K171">
        <v>0.21</v>
      </c>
      <c r="L171">
        <v>0.86816071428571406</v>
      </c>
      <c r="M171" s="2">
        <f t="shared" si="6"/>
        <v>50</v>
      </c>
      <c r="N171" t="s">
        <v>2692</v>
      </c>
    </row>
    <row r="172" spans="1:14">
      <c r="A172">
        <v>29</v>
      </c>
      <c r="B172" t="s">
        <v>18559</v>
      </c>
      <c r="C172" t="s">
        <v>18558</v>
      </c>
      <c r="D172">
        <v>240</v>
      </c>
      <c r="E172" s="1">
        <v>0.63800000000000001</v>
      </c>
      <c r="G172">
        <v>5.0999999999999997E-2</v>
      </c>
      <c r="H172">
        <v>198</v>
      </c>
      <c r="I172">
        <v>2.5</v>
      </c>
      <c r="J172">
        <v>5.5999999999999995E-4</v>
      </c>
      <c r="L172">
        <v>0.86816071428571406</v>
      </c>
      <c r="M172" s="2">
        <f t="shared" si="6"/>
        <v>51.785714285714292</v>
      </c>
      <c r="N172" t="s">
        <v>2692</v>
      </c>
    </row>
    <row r="173" spans="1:14">
      <c r="A173">
        <v>30</v>
      </c>
      <c r="B173" t="s">
        <v>18557</v>
      </c>
      <c r="C173" t="s">
        <v>18556</v>
      </c>
      <c r="D173">
        <v>305</v>
      </c>
      <c r="E173" s="1">
        <v>0.60499999999999998</v>
      </c>
      <c r="F173">
        <v>0.48299999999999998</v>
      </c>
      <c r="G173">
        <v>5.2999999999999999E-2</v>
      </c>
      <c r="H173">
        <v>19</v>
      </c>
      <c r="I173">
        <v>5.7</v>
      </c>
      <c r="J173">
        <v>7.6999999999999996E-4</v>
      </c>
      <c r="K173">
        <v>0.13500000000000001</v>
      </c>
      <c r="L173">
        <v>0.86816071428571406</v>
      </c>
      <c r="M173" s="2">
        <f t="shared" si="6"/>
        <v>53.571428571428569</v>
      </c>
      <c r="N173" t="s">
        <v>2692</v>
      </c>
    </row>
    <row r="174" spans="1:14">
      <c r="A174">
        <v>31</v>
      </c>
      <c r="B174" t="s">
        <v>18555</v>
      </c>
      <c r="C174" t="s">
        <v>18554</v>
      </c>
      <c r="D174">
        <v>300</v>
      </c>
      <c r="E174" s="1">
        <v>0.59699999999999998</v>
      </c>
      <c r="F174">
        <v>0.45400000000000001</v>
      </c>
      <c r="G174">
        <v>0.69599999999999995</v>
      </c>
      <c r="H174">
        <v>46</v>
      </c>
      <c r="I174">
        <v>4.7</v>
      </c>
      <c r="J174">
        <v>5.1999999999999995E-4</v>
      </c>
      <c r="K174">
        <v>9.8000000000000004E-2</v>
      </c>
      <c r="L174">
        <v>0.86816071428571406</v>
      </c>
      <c r="M174" s="2">
        <f t="shared" si="6"/>
        <v>55.357142857142861</v>
      </c>
      <c r="N174" t="s">
        <v>2692</v>
      </c>
    </row>
    <row r="175" spans="1:14">
      <c r="A175">
        <v>32</v>
      </c>
      <c r="B175" t="s">
        <v>18553</v>
      </c>
      <c r="C175" t="s">
        <v>18552</v>
      </c>
      <c r="D175">
        <v>138</v>
      </c>
      <c r="E175" s="1">
        <v>0.56699999999999995</v>
      </c>
      <c r="G175">
        <v>7.0999999999999994E-2</v>
      </c>
      <c r="H175">
        <v>42</v>
      </c>
      <c r="I175">
        <v>3.4</v>
      </c>
      <c r="J175">
        <v>2.7999999999999998E-4</v>
      </c>
      <c r="L175">
        <v>0.86816071428571406</v>
      </c>
      <c r="M175" s="2">
        <f t="shared" si="6"/>
        <v>57.142857142857139</v>
      </c>
      <c r="N175" t="s">
        <v>2692</v>
      </c>
    </row>
    <row r="176" spans="1:14">
      <c r="A176">
        <v>33</v>
      </c>
      <c r="B176" t="s">
        <v>18551</v>
      </c>
      <c r="C176" t="s">
        <v>18550</v>
      </c>
      <c r="D176">
        <v>171</v>
      </c>
      <c r="E176" s="1">
        <v>0.55300000000000005</v>
      </c>
      <c r="F176">
        <v>0.61199999999999999</v>
      </c>
      <c r="G176">
        <v>0</v>
      </c>
      <c r="H176">
        <v>89</v>
      </c>
      <c r="I176">
        <v>3</v>
      </c>
      <c r="J176">
        <v>7.1000000000000002E-4</v>
      </c>
      <c r="K176">
        <v>0.14799999999999999</v>
      </c>
      <c r="L176">
        <v>0.86816071428571406</v>
      </c>
      <c r="M176" s="2">
        <f t="shared" ref="M176:M199" si="7">A176/56*100</f>
        <v>58.928571428571431</v>
      </c>
      <c r="N176" t="s">
        <v>2692</v>
      </c>
    </row>
    <row r="177" spans="1:14">
      <c r="A177">
        <v>34</v>
      </c>
      <c r="B177" t="s">
        <v>18549</v>
      </c>
      <c r="C177" t="s">
        <v>18548</v>
      </c>
      <c r="D177">
        <v>289</v>
      </c>
      <c r="E177" s="1">
        <v>0.53800000000000003</v>
      </c>
      <c r="F177">
        <v>0.64400000000000002</v>
      </c>
      <c r="G177">
        <v>0</v>
      </c>
      <c r="H177">
        <v>35</v>
      </c>
      <c r="I177">
        <v>8.1999999999999993</v>
      </c>
      <c r="J177">
        <v>5.0000000000000001E-4</v>
      </c>
      <c r="K177">
        <v>0.161</v>
      </c>
      <c r="L177">
        <v>0.86816071428571406</v>
      </c>
      <c r="M177" s="2">
        <f t="shared" si="7"/>
        <v>60.714285714285708</v>
      </c>
      <c r="N177" t="s">
        <v>2692</v>
      </c>
    </row>
    <row r="178" spans="1:14">
      <c r="A178">
        <v>35</v>
      </c>
      <c r="B178" t="s">
        <v>18547</v>
      </c>
      <c r="C178" t="s">
        <v>18546</v>
      </c>
      <c r="D178">
        <v>754</v>
      </c>
      <c r="E178" s="1">
        <v>0.52700000000000002</v>
      </c>
      <c r="F178">
        <v>0.93899999999999995</v>
      </c>
      <c r="H178">
        <v>0</v>
      </c>
      <c r="I178">
        <v>3.9</v>
      </c>
      <c r="J178">
        <v>2.5799999999999998E-3</v>
      </c>
      <c r="K178">
        <v>0.23</v>
      </c>
      <c r="L178">
        <v>0.86816071428571406</v>
      </c>
      <c r="M178" s="2">
        <f t="shared" si="7"/>
        <v>62.5</v>
      </c>
      <c r="N178" t="s">
        <v>2692</v>
      </c>
    </row>
    <row r="179" spans="1:14">
      <c r="A179">
        <v>36</v>
      </c>
      <c r="B179" t="s">
        <v>18545</v>
      </c>
      <c r="C179" t="s">
        <v>18544</v>
      </c>
      <c r="D179">
        <v>215</v>
      </c>
      <c r="E179" s="1">
        <v>0.5</v>
      </c>
      <c r="G179">
        <v>6.5000000000000002E-2</v>
      </c>
      <c r="H179">
        <v>31</v>
      </c>
      <c r="I179">
        <v>6</v>
      </c>
      <c r="J179">
        <v>5.1999999999999995E-4</v>
      </c>
      <c r="L179">
        <v>0.86816071428571406</v>
      </c>
      <c r="M179" s="2">
        <f t="shared" si="7"/>
        <v>64.285714285714292</v>
      </c>
      <c r="N179" t="s">
        <v>2692</v>
      </c>
    </row>
    <row r="180" spans="1:14">
      <c r="A180">
        <v>37</v>
      </c>
      <c r="B180" t="s">
        <v>18543</v>
      </c>
      <c r="C180" t="s">
        <v>18542</v>
      </c>
      <c r="D180">
        <v>421</v>
      </c>
      <c r="E180" s="1">
        <v>0.46800000000000003</v>
      </c>
      <c r="F180">
        <v>0.51300000000000001</v>
      </c>
      <c r="G180">
        <v>0</v>
      </c>
      <c r="H180">
        <v>43</v>
      </c>
      <c r="I180">
        <v>9</v>
      </c>
      <c r="J180">
        <v>5.8E-4</v>
      </c>
      <c r="K180">
        <v>0.13900000000000001</v>
      </c>
      <c r="L180">
        <v>0.86816071428571406</v>
      </c>
      <c r="M180" s="2">
        <f t="shared" si="7"/>
        <v>66.071428571428569</v>
      </c>
      <c r="N180" t="s">
        <v>2692</v>
      </c>
    </row>
    <row r="181" spans="1:14">
      <c r="A181">
        <v>38</v>
      </c>
      <c r="B181" t="s">
        <v>18541</v>
      </c>
      <c r="C181" t="s">
        <v>18540</v>
      </c>
      <c r="D181">
        <v>1168</v>
      </c>
      <c r="E181" s="1">
        <v>0.39500000000000002</v>
      </c>
      <c r="F181">
        <v>0.54100000000000004</v>
      </c>
      <c r="G181">
        <v>0.11799999999999999</v>
      </c>
      <c r="H181">
        <v>68</v>
      </c>
      <c r="I181">
        <v>5.7</v>
      </c>
      <c r="J181">
        <v>2.9299999999999999E-3</v>
      </c>
      <c r="K181">
        <v>0.14299999999999999</v>
      </c>
      <c r="L181">
        <v>0.86816071428571406</v>
      </c>
      <c r="M181" s="2">
        <f t="shared" si="7"/>
        <v>67.857142857142861</v>
      </c>
      <c r="N181" t="s">
        <v>2692</v>
      </c>
    </row>
    <row r="182" spans="1:14">
      <c r="A182">
        <v>39</v>
      </c>
      <c r="B182" t="s">
        <v>18539</v>
      </c>
      <c r="C182" t="s">
        <v>18538</v>
      </c>
      <c r="D182">
        <v>55</v>
      </c>
      <c r="E182" s="1">
        <v>0.35599999999999998</v>
      </c>
      <c r="F182">
        <v>0.192</v>
      </c>
      <c r="G182">
        <v>0</v>
      </c>
      <c r="H182">
        <v>24</v>
      </c>
      <c r="J182">
        <v>6.0000000000000002E-5</v>
      </c>
      <c r="K182">
        <v>2.4E-2</v>
      </c>
      <c r="L182">
        <v>0.86816071428571406</v>
      </c>
      <c r="M182" s="2">
        <f t="shared" si="7"/>
        <v>69.642857142857139</v>
      </c>
      <c r="N182" t="s">
        <v>2692</v>
      </c>
    </row>
    <row r="183" spans="1:14">
      <c r="A183">
        <v>40</v>
      </c>
      <c r="B183" t="s">
        <v>18537</v>
      </c>
      <c r="C183" t="s">
        <v>18536</v>
      </c>
      <c r="D183">
        <v>21</v>
      </c>
      <c r="E183" s="1">
        <v>0.32800000000000001</v>
      </c>
      <c r="F183">
        <v>0.32800000000000001</v>
      </c>
      <c r="G183">
        <v>0.125</v>
      </c>
      <c r="H183">
        <v>16</v>
      </c>
      <c r="J183">
        <v>6.9999999999999994E-5</v>
      </c>
      <c r="K183">
        <v>6.8000000000000005E-2</v>
      </c>
      <c r="L183">
        <v>0.86816071428571406</v>
      </c>
      <c r="M183" s="2">
        <f t="shared" si="7"/>
        <v>71.428571428571431</v>
      </c>
      <c r="N183" t="s">
        <v>2692</v>
      </c>
    </row>
    <row r="184" spans="1:14">
      <c r="A184">
        <v>41</v>
      </c>
      <c r="B184" t="s">
        <v>18535</v>
      </c>
      <c r="C184" t="s">
        <v>18534</v>
      </c>
      <c r="D184">
        <v>190</v>
      </c>
      <c r="E184" s="1">
        <v>0.32400000000000001</v>
      </c>
      <c r="F184">
        <v>0.69499999999999995</v>
      </c>
      <c r="G184">
        <v>0</v>
      </c>
      <c r="H184">
        <v>6</v>
      </c>
      <c r="I184">
        <v>7.7</v>
      </c>
      <c r="J184">
        <v>2.9E-4</v>
      </c>
      <c r="K184">
        <v>0.20200000000000001</v>
      </c>
      <c r="L184">
        <v>0.86816071428571406</v>
      </c>
      <c r="M184" s="2">
        <f t="shared" si="7"/>
        <v>73.214285714285708</v>
      </c>
      <c r="N184" t="s">
        <v>2692</v>
      </c>
    </row>
    <row r="185" spans="1:14">
      <c r="A185">
        <v>42</v>
      </c>
      <c r="B185" t="s">
        <v>18533</v>
      </c>
      <c r="C185" t="s">
        <v>18532</v>
      </c>
      <c r="D185">
        <v>145</v>
      </c>
      <c r="E185" s="1">
        <v>0.315</v>
      </c>
      <c r="F185">
        <v>0.29499999999999998</v>
      </c>
      <c r="G185">
        <v>5.2999999999999999E-2</v>
      </c>
      <c r="H185">
        <v>38</v>
      </c>
      <c r="I185">
        <v>7.1</v>
      </c>
      <c r="J185">
        <v>2.5999999999999998E-4</v>
      </c>
      <c r="K185">
        <v>7.1999999999999995E-2</v>
      </c>
      <c r="L185">
        <v>0.86816071428571406</v>
      </c>
      <c r="M185" s="2">
        <f t="shared" si="7"/>
        <v>75</v>
      </c>
      <c r="N185" t="s">
        <v>2692</v>
      </c>
    </row>
    <row r="186" spans="1:14">
      <c r="A186">
        <v>43</v>
      </c>
      <c r="B186" t="s">
        <v>18531</v>
      </c>
      <c r="C186" t="s">
        <v>18530</v>
      </c>
      <c r="D186">
        <v>333</v>
      </c>
      <c r="E186" s="1">
        <v>0.312</v>
      </c>
      <c r="F186">
        <v>0.38300000000000001</v>
      </c>
      <c r="G186">
        <v>1.4999999999999999E-2</v>
      </c>
      <c r="H186">
        <v>66</v>
      </c>
      <c r="I186">
        <v>6.2</v>
      </c>
      <c r="J186">
        <v>5.9999999999999995E-4</v>
      </c>
      <c r="K186">
        <v>8.2000000000000003E-2</v>
      </c>
      <c r="L186">
        <v>0.86816071428571406</v>
      </c>
      <c r="M186" s="2">
        <f t="shared" si="7"/>
        <v>76.785714285714292</v>
      </c>
      <c r="N186" t="s">
        <v>2692</v>
      </c>
    </row>
    <row r="187" spans="1:14">
      <c r="A187">
        <v>44</v>
      </c>
      <c r="B187" t="s">
        <v>18529</v>
      </c>
      <c r="C187" t="s">
        <v>18528</v>
      </c>
      <c r="D187">
        <v>155</v>
      </c>
      <c r="E187" s="1">
        <v>0.31</v>
      </c>
      <c r="F187">
        <v>0.47799999999999998</v>
      </c>
      <c r="G187">
        <v>1.9E-2</v>
      </c>
      <c r="H187">
        <v>54</v>
      </c>
      <c r="I187">
        <v>5</v>
      </c>
      <c r="J187">
        <v>2.9999999999999997E-4</v>
      </c>
      <c r="K187">
        <v>9.5000000000000001E-2</v>
      </c>
      <c r="L187">
        <v>0.86816071428571406</v>
      </c>
      <c r="M187" s="2">
        <f t="shared" si="7"/>
        <v>78.571428571428569</v>
      </c>
      <c r="N187" t="s">
        <v>2692</v>
      </c>
    </row>
    <row r="188" spans="1:14">
      <c r="A188">
        <v>45</v>
      </c>
      <c r="B188" t="s">
        <v>18527</v>
      </c>
      <c r="C188" t="s">
        <v>18526</v>
      </c>
      <c r="D188">
        <v>327</v>
      </c>
      <c r="E188" s="1">
        <v>0.30099999999999999</v>
      </c>
      <c r="F188">
        <v>0.33300000000000002</v>
      </c>
      <c r="G188">
        <v>2.4E-2</v>
      </c>
      <c r="H188">
        <v>294</v>
      </c>
      <c r="I188">
        <v>4.2</v>
      </c>
      <c r="J188">
        <v>7.5000000000000002E-4</v>
      </c>
      <c r="K188">
        <v>6.6000000000000003E-2</v>
      </c>
      <c r="L188">
        <v>0.86816071428571406</v>
      </c>
      <c r="M188" s="2">
        <f t="shared" si="7"/>
        <v>80.357142857142861</v>
      </c>
      <c r="N188" t="s">
        <v>2692</v>
      </c>
    </row>
    <row r="189" spans="1:14">
      <c r="A189">
        <v>46</v>
      </c>
      <c r="B189" t="s">
        <v>18525</v>
      </c>
      <c r="C189" t="s">
        <v>18524</v>
      </c>
      <c r="D189">
        <v>248</v>
      </c>
      <c r="E189" s="1">
        <v>0.27500000000000002</v>
      </c>
      <c r="G189">
        <v>3.1E-2</v>
      </c>
      <c r="H189">
        <v>129</v>
      </c>
      <c r="I189">
        <v>4.9000000000000004</v>
      </c>
      <c r="J189">
        <v>8.0999999999999996E-4</v>
      </c>
      <c r="L189">
        <v>0.86816071428571406</v>
      </c>
      <c r="M189" s="2">
        <f t="shared" si="7"/>
        <v>82.142857142857139</v>
      </c>
      <c r="N189" t="s">
        <v>2692</v>
      </c>
    </row>
    <row r="190" spans="1:14">
      <c r="A190">
        <v>47</v>
      </c>
      <c r="B190" t="s">
        <v>18523</v>
      </c>
      <c r="C190" t="s">
        <v>18522</v>
      </c>
      <c r="D190">
        <v>205</v>
      </c>
      <c r="E190" s="1">
        <v>0.21199999999999999</v>
      </c>
      <c r="F190">
        <v>0.216</v>
      </c>
      <c r="G190">
        <v>6.8000000000000005E-2</v>
      </c>
      <c r="H190">
        <v>74</v>
      </c>
      <c r="I190">
        <v>7.2</v>
      </c>
      <c r="J190">
        <v>3.2000000000000003E-4</v>
      </c>
      <c r="K190">
        <v>4.7E-2</v>
      </c>
      <c r="L190">
        <v>0.86816071428571406</v>
      </c>
      <c r="M190" s="2">
        <f t="shared" si="7"/>
        <v>83.928571428571431</v>
      </c>
      <c r="N190" t="s">
        <v>2692</v>
      </c>
    </row>
    <row r="191" spans="1:14">
      <c r="A191">
        <v>48</v>
      </c>
      <c r="B191" t="s">
        <v>18521</v>
      </c>
      <c r="C191" t="s">
        <v>18520</v>
      </c>
      <c r="D191">
        <v>37</v>
      </c>
      <c r="E191" s="1">
        <v>0.20300000000000001</v>
      </c>
      <c r="G191">
        <v>0</v>
      </c>
      <c r="H191">
        <v>24</v>
      </c>
      <c r="J191">
        <v>5.0000000000000002E-5</v>
      </c>
      <c r="L191">
        <v>0.86816071428571406</v>
      </c>
      <c r="M191" s="2">
        <f t="shared" si="7"/>
        <v>85.714285714285708</v>
      </c>
      <c r="N191" t="s">
        <v>2692</v>
      </c>
    </row>
    <row r="192" spans="1:14">
      <c r="A192">
        <v>49</v>
      </c>
      <c r="B192" t="s">
        <v>18519</v>
      </c>
      <c r="C192" t="s">
        <v>18518</v>
      </c>
      <c r="D192">
        <v>776</v>
      </c>
      <c r="E192" s="1">
        <v>0.17699999999999999</v>
      </c>
      <c r="F192">
        <v>0.17299999999999999</v>
      </c>
      <c r="G192">
        <v>3.5000000000000003E-2</v>
      </c>
      <c r="H192">
        <v>113</v>
      </c>
      <c r="I192" t="s">
        <v>18288</v>
      </c>
      <c r="J192">
        <v>1.0499999999999999E-3</v>
      </c>
      <c r="K192">
        <v>0.05</v>
      </c>
      <c r="L192">
        <v>0.86816071428571406</v>
      </c>
      <c r="M192" s="2">
        <f t="shared" si="7"/>
        <v>87.5</v>
      </c>
      <c r="N192" t="s">
        <v>2692</v>
      </c>
    </row>
    <row r="193" spans="1:14">
      <c r="A193">
        <v>50</v>
      </c>
      <c r="B193" t="s">
        <v>18517</v>
      </c>
      <c r="C193" t="s">
        <v>18516</v>
      </c>
      <c r="D193">
        <v>34</v>
      </c>
      <c r="E193" s="1">
        <v>0.16900000000000001</v>
      </c>
      <c r="F193">
        <v>0.16900000000000001</v>
      </c>
      <c r="G193">
        <v>0.16200000000000001</v>
      </c>
      <c r="H193">
        <v>68</v>
      </c>
      <c r="J193">
        <v>6.0000000000000002E-5</v>
      </c>
      <c r="K193">
        <v>2.5999999999999999E-2</v>
      </c>
      <c r="L193">
        <v>0.86816071428571406</v>
      </c>
      <c r="M193" s="2">
        <f t="shared" si="7"/>
        <v>89.285714285714292</v>
      </c>
      <c r="N193" t="s">
        <v>2692</v>
      </c>
    </row>
    <row r="194" spans="1:14">
      <c r="A194">
        <v>51</v>
      </c>
      <c r="B194" t="s">
        <v>18515</v>
      </c>
      <c r="C194" t="s">
        <v>18514</v>
      </c>
      <c r="D194">
        <v>36</v>
      </c>
      <c r="E194" s="1">
        <v>0.16900000000000001</v>
      </c>
      <c r="F194">
        <v>0.17100000000000001</v>
      </c>
      <c r="G194">
        <v>0</v>
      </c>
      <c r="H194">
        <v>18</v>
      </c>
      <c r="J194">
        <v>6.0000000000000002E-5</v>
      </c>
      <c r="K194">
        <v>2.4E-2</v>
      </c>
      <c r="L194">
        <v>0.86816071428571406</v>
      </c>
      <c r="M194" s="2">
        <f t="shared" si="7"/>
        <v>91.071428571428569</v>
      </c>
      <c r="N194" t="s">
        <v>2692</v>
      </c>
    </row>
    <row r="195" spans="1:14">
      <c r="A195">
        <v>52</v>
      </c>
      <c r="B195" t="s">
        <v>18513</v>
      </c>
      <c r="C195" t="s">
        <v>18512</v>
      </c>
      <c r="D195">
        <v>115</v>
      </c>
      <c r="E195" s="1">
        <v>0.13600000000000001</v>
      </c>
      <c r="G195">
        <v>2.5000000000000001E-2</v>
      </c>
      <c r="H195">
        <v>40</v>
      </c>
      <c r="I195">
        <v>4.7</v>
      </c>
      <c r="J195">
        <v>2.9E-4</v>
      </c>
      <c r="L195">
        <v>0.86816071428571406</v>
      </c>
      <c r="M195" s="2">
        <f t="shared" si="7"/>
        <v>92.857142857142861</v>
      </c>
      <c r="N195" t="s">
        <v>2692</v>
      </c>
    </row>
    <row r="196" spans="1:14">
      <c r="A196">
        <v>53</v>
      </c>
      <c r="B196" t="s">
        <v>18511</v>
      </c>
      <c r="C196" t="s">
        <v>18510</v>
      </c>
      <c r="D196">
        <v>11</v>
      </c>
      <c r="E196" s="1">
        <v>0.129</v>
      </c>
      <c r="F196">
        <v>0.11</v>
      </c>
      <c r="G196">
        <v>0</v>
      </c>
      <c r="H196">
        <v>20</v>
      </c>
      <c r="J196">
        <v>3.0000000000000001E-5</v>
      </c>
      <c r="K196">
        <v>2.1999999999999999E-2</v>
      </c>
      <c r="L196">
        <v>0.86816071428571406</v>
      </c>
      <c r="M196" s="2">
        <f t="shared" si="7"/>
        <v>94.642857142857139</v>
      </c>
      <c r="N196" t="s">
        <v>2692</v>
      </c>
    </row>
    <row r="197" spans="1:14">
      <c r="A197">
        <v>54</v>
      </c>
      <c r="B197" t="s">
        <v>18509</v>
      </c>
      <c r="C197" t="s">
        <v>18508</v>
      </c>
      <c r="D197">
        <v>193</v>
      </c>
      <c r="E197" s="1">
        <v>0.114</v>
      </c>
      <c r="F197">
        <v>0.217</v>
      </c>
      <c r="G197">
        <v>5.6000000000000001E-2</v>
      </c>
      <c r="H197">
        <v>18</v>
      </c>
      <c r="I197" t="s">
        <v>18288</v>
      </c>
      <c r="J197">
        <v>1.2E-4</v>
      </c>
      <c r="K197">
        <v>8.1000000000000003E-2</v>
      </c>
      <c r="L197">
        <v>0.86816071428571406</v>
      </c>
      <c r="M197" s="2">
        <f t="shared" si="7"/>
        <v>96.428571428571431</v>
      </c>
      <c r="N197" t="s">
        <v>2692</v>
      </c>
    </row>
    <row r="198" spans="1:14">
      <c r="A198">
        <v>55</v>
      </c>
      <c r="B198" t="s">
        <v>18507</v>
      </c>
      <c r="C198" t="s">
        <v>18506</v>
      </c>
      <c r="D198">
        <v>45</v>
      </c>
      <c r="E198" s="1">
        <v>0.107</v>
      </c>
      <c r="F198">
        <v>0.27200000000000002</v>
      </c>
      <c r="G198">
        <v>0</v>
      </c>
      <c r="H198">
        <v>9</v>
      </c>
      <c r="J198">
        <v>1.2999999999999999E-4</v>
      </c>
      <c r="K198">
        <v>6.4000000000000001E-2</v>
      </c>
      <c r="L198">
        <v>0.86816071428571406</v>
      </c>
      <c r="M198" s="2">
        <f t="shared" si="7"/>
        <v>98.214285714285708</v>
      </c>
      <c r="N198" t="s">
        <v>2692</v>
      </c>
    </row>
    <row r="199" spans="1:14">
      <c r="A199">
        <v>56</v>
      </c>
      <c r="B199" t="s">
        <v>18505</v>
      </c>
      <c r="C199" t="s">
        <v>18504</v>
      </c>
      <c r="D199">
        <v>54</v>
      </c>
      <c r="E199" s="1">
        <v>4.7E-2</v>
      </c>
      <c r="F199">
        <v>0.17</v>
      </c>
      <c r="G199">
        <v>0</v>
      </c>
      <c r="H199">
        <v>8</v>
      </c>
      <c r="J199">
        <v>1.4999999999999999E-4</v>
      </c>
      <c r="K199">
        <v>3.5999999999999997E-2</v>
      </c>
      <c r="L199">
        <v>0.86816071428571406</v>
      </c>
      <c r="M199" s="2">
        <f t="shared" si="7"/>
        <v>100</v>
      </c>
      <c r="N199" t="s">
        <v>2692</v>
      </c>
    </row>
    <row r="200" spans="1:14" s="3" customFormat="1">
      <c r="E200" s="4"/>
      <c r="M200" s="5"/>
    </row>
    <row r="201" spans="1:14">
      <c r="A201">
        <v>1</v>
      </c>
      <c r="B201" t="s">
        <v>18614</v>
      </c>
      <c r="C201" t="s">
        <v>18615</v>
      </c>
      <c r="D201">
        <v>2753</v>
      </c>
      <c r="E201" s="1">
        <v>5.0599999999999996</v>
      </c>
      <c r="F201">
        <v>5.5119999999999996</v>
      </c>
      <c r="G201">
        <v>0.45800000000000002</v>
      </c>
      <c r="H201">
        <v>24</v>
      </c>
      <c r="I201" t="s">
        <v>18288</v>
      </c>
      <c r="J201">
        <v>4.0800000000000003E-3</v>
      </c>
      <c r="K201">
        <v>1.833</v>
      </c>
      <c r="L201">
        <f>AVERAGE(E201:E278)</f>
        <v>1.2388717948717947</v>
      </c>
      <c r="M201" s="2">
        <f t="shared" ref="M201:M232" si="8">A201/78*100</f>
        <v>1.2820512820512819</v>
      </c>
      <c r="N201" t="s">
        <v>2693</v>
      </c>
    </row>
    <row r="202" spans="1:14">
      <c r="A202">
        <v>2</v>
      </c>
      <c r="B202" t="s">
        <v>18616</v>
      </c>
      <c r="C202" t="s">
        <v>18617</v>
      </c>
      <c r="D202">
        <v>585</v>
      </c>
      <c r="E202" s="1">
        <v>4.7140000000000004</v>
      </c>
      <c r="F202">
        <v>5.1189999999999998</v>
      </c>
      <c r="G202">
        <v>0.86799999999999999</v>
      </c>
      <c r="H202">
        <v>76</v>
      </c>
      <c r="I202">
        <v>2.2999999999999998</v>
      </c>
      <c r="J202">
        <v>2.1199999999999999E-3</v>
      </c>
      <c r="K202">
        <v>1.1970000000000001</v>
      </c>
      <c r="L202">
        <v>1.2388717948717947</v>
      </c>
      <c r="M202" s="2">
        <f t="shared" si="8"/>
        <v>2.5641025641025639</v>
      </c>
      <c r="N202" t="s">
        <v>2693</v>
      </c>
    </row>
    <row r="203" spans="1:14">
      <c r="A203">
        <v>3</v>
      </c>
      <c r="B203" t="s">
        <v>18618</v>
      </c>
      <c r="C203" t="s">
        <v>18619</v>
      </c>
      <c r="D203">
        <v>20361</v>
      </c>
      <c r="E203" s="1">
        <v>3.6579999999999999</v>
      </c>
      <c r="F203">
        <v>4.0549999999999997</v>
      </c>
      <c r="G203">
        <v>0.66300000000000003</v>
      </c>
      <c r="H203">
        <v>267</v>
      </c>
      <c r="I203">
        <v>9.5</v>
      </c>
      <c r="J203">
        <v>2.154E-2</v>
      </c>
      <c r="K203">
        <v>0.999</v>
      </c>
      <c r="L203">
        <v>1.2388717948717947</v>
      </c>
      <c r="M203" s="2">
        <f t="shared" si="8"/>
        <v>3.8461538461538463</v>
      </c>
      <c r="N203" t="s">
        <v>2693</v>
      </c>
    </row>
    <row r="204" spans="1:14">
      <c r="A204">
        <v>4</v>
      </c>
      <c r="B204" t="s">
        <v>18620</v>
      </c>
      <c r="C204" t="s">
        <v>18621</v>
      </c>
      <c r="D204">
        <v>992</v>
      </c>
      <c r="E204" s="1">
        <v>3.573</v>
      </c>
      <c r="F204">
        <v>3.2189999999999999</v>
      </c>
      <c r="G204">
        <v>0.58099999999999996</v>
      </c>
      <c r="H204">
        <v>62</v>
      </c>
      <c r="I204">
        <v>3.3</v>
      </c>
      <c r="J204">
        <v>4.1200000000000004E-3</v>
      </c>
      <c r="K204">
        <v>0.90300000000000002</v>
      </c>
      <c r="L204">
        <v>1.2388717948717947</v>
      </c>
      <c r="M204" s="2">
        <f t="shared" si="8"/>
        <v>5.1282051282051277</v>
      </c>
      <c r="N204" t="s">
        <v>2693</v>
      </c>
    </row>
    <row r="205" spans="1:14">
      <c r="A205">
        <v>5</v>
      </c>
      <c r="B205" t="s">
        <v>18622</v>
      </c>
      <c r="C205" t="s">
        <v>18623</v>
      </c>
      <c r="D205">
        <v>10024</v>
      </c>
      <c r="E205" s="1">
        <v>3.4209999999999998</v>
      </c>
      <c r="F205">
        <v>4.1180000000000003</v>
      </c>
      <c r="G205">
        <v>0.747</v>
      </c>
      <c r="H205">
        <v>182</v>
      </c>
      <c r="I205">
        <v>8.4</v>
      </c>
      <c r="J205">
        <v>1.9179999999999999E-2</v>
      </c>
      <c r="K205">
        <v>1.3879999999999999</v>
      </c>
      <c r="L205">
        <v>1.2388717948717947</v>
      </c>
      <c r="M205" s="2">
        <f t="shared" si="8"/>
        <v>6.4102564102564097</v>
      </c>
      <c r="N205" t="s">
        <v>2693</v>
      </c>
    </row>
    <row r="206" spans="1:14">
      <c r="A206">
        <v>6</v>
      </c>
      <c r="B206" t="s">
        <v>18624</v>
      </c>
      <c r="C206" t="s">
        <v>18625</v>
      </c>
      <c r="D206">
        <v>3453</v>
      </c>
      <c r="E206" s="1">
        <v>3.2509999999999999</v>
      </c>
      <c r="F206">
        <v>3.3039999999999998</v>
      </c>
      <c r="G206">
        <v>0.48</v>
      </c>
      <c r="H206">
        <v>227</v>
      </c>
      <c r="I206">
        <v>6.1</v>
      </c>
      <c r="J206">
        <v>7.0800000000000004E-3</v>
      </c>
      <c r="K206">
        <v>0.83599999999999997</v>
      </c>
      <c r="L206">
        <v>1.2388717948717947</v>
      </c>
      <c r="M206" s="2">
        <f t="shared" si="8"/>
        <v>7.6923076923076925</v>
      </c>
      <c r="N206" t="s">
        <v>2693</v>
      </c>
    </row>
    <row r="207" spans="1:14">
      <c r="A207">
        <v>7</v>
      </c>
      <c r="B207" t="s">
        <v>18626</v>
      </c>
      <c r="C207" t="s">
        <v>18627</v>
      </c>
      <c r="D207">
        <v>3312</v>
      </c>
      <c r="E207" s="1">
        <v>2.8</v>
      </c>
      <c r="F207">
        <v>3.3109999999999999</v>
      </c>
      <c r="G207">
        <v>0.5</v>
      </c>
      <c r="H207">
        <v>90</v>
      </c>
      <c r="I207">
        <v>8</v>
      </c>
      <c r="J207">
        <v>5.79E-3</v>
      </c>
      <c r="K207">
        <v>0.96</v>
      </c>
      <c r="L207">
        <v>1.2388717948717947</v>
      </c>
      <c r="M207" s="2">
        <f t="shared" si="8"/>
        <v>8.9743589743589745</v>
      </c>
      <c r="N207" t="s">
        <v>2693</v>
      </c>
    </row>
    <row r="208" spans="1:14">
      <c r="A208">
        <v>8</v>
      </c>
      <c r="B208" t="s">
        <v>18628</v>
      </c>
      <c r="C208" t="s">
        <v>18629</v>
      </c>
      <c r="D208">
        <v>4386</v>
      </c>
      <c r="E208" s="1">
        <v>2.7290000000000001</v>
      </c>
      <c r="F208">
        <v>2.64</v>
      </c>
      <c r="G208">
        <v>0.60499999999999998</v>
      </c>
      <c r="H208">
        <v>114</v>
      </c>
      <c r="I208">
        <v>8.3000000000000007</v>
      </c>
      <c r="J208">
        <v>7.9500000000000005E-3</v>
      </c>
      <c r="K208">
        <v>0.80100000000000005</v>
      </c>
      <c r="L208">
        <v>1.2388717948717947</v>
      </c>
      <c r="M208" s="2">
        <f t="shared" si="8"/>
        <v>10.256410256410255</v>
      </c>
      <c r="N208" t="s">
        <v>2693</v>
      </c>
    </row>
    <row r="209" spans="1:14">
      <c r="A209">
        <v>9</v>
      </c>
      <c r="B209" t="s">
        <v>18630</v>
      </c>
      <c r="C209" t="s">
        <v>18631</v>
      </c>
      <c r="D209">
        <v>19896</v>
      </c>
      <c r="E209" s="1">
        <v>2.6379999999999999</v>
      </c>
      <c r="F209">
        <v>3.1080000000000001</v>
      </c>
      <c r="G209">
        <v>0.46400000000000002</v>
      </c>
      <c r="H209">
        <v>349</v>
      </c>
      <c r="I209" t="s">
        <v>18288</v>
      </c>
      <c r="J209">
        <v>2.7869999999999999E-2</v>
      </c>
      <c r="K209">
        <v>0.94299999999999995</v>
      </c>
      <c r="L209">
        <v>1.2388717948717947</v>
      </c>
      <c r="M209" s="2">
        <f t="shared" si="8"/>
        <v>11.538461538461538</v>
      </c>
      <c r="N209" t="s">
        <v>2693</v>
      </c>
    </row>
    <row r="210" spans="1:14">
      <c r="A210">
        <v>10</v>
      </c>
      <c r="B210" t="s">
        <v>18632</v>
      </c>
      <c r="C210" t="s">
        <v>18633</v>
      </c>
      <c r="D210">
        <v>4883</v>
      </c>
      <c r="E210" s="1">
        <v>2.5939999999999999</v>
      </c>
      <c r="F210">
        <v>2.7709999999999999</v>
      </c>
      <c r="G210">
        <v>0.51700000000000002</v>
      </c>
      <c r="H210">
        <v>209</v>
      </c>
      <c r="I210">
        <v>5.7</v>
      </c>
      <c r="J210">
        <v>1.26E-2</v>
      </c>
      <c r="K210">
        <v>0.80800000000000005</v>
      </c>
      <c r="L210">
        <v>1.2388717948717947</v>
      </c>
      <c r="M210" s="2">
        <f t="shared" si="8"/>
        <v>12.820512820512819</v>
      </c>
      <c r="N210" t="s">
        <v>2693</v>
      </c>
    </row>
    <row r="211" spans="1:14">
      <c r="A211">
        <v>11</v>
      </c>
      <c r="B211" t="s">
        <v>18634</v>
      </c>
      <c r="C211" t="s">
        <v>18635</v>
      </c>
      <c r="D211">
        <v>6943</v>
      </c>
      <c r="E211" s="1">
        <v>2.4740000000000002</v>
      </c>
      <c r="F211">
        <v>2.984</v>
      </c>
      <c r="G211">
        <v>0.48</v>
      </c>
      <c r="H211">
        <v>269</v>
      </c>
      <c r="I211">
        <v>8.1</v>
      </c>
      <c r="J211">
        <v>1.2E-2</v>
      </c>
      <c r="K211">
        <v>0.81699999999999995</v>
      </c>
      <c r="L211">
        <v>1.2388717948717947</v>
      </c>
      <c r="M211" s="2">
        <f t="shared" si="8"/>
        <v>14.102564102564102</v>
      </c>
      <c r="N211" t="s">
        <v>2693</v>
      </c>
    </row>
    <row r="212" spans="1:14">
      <c r="A212">
        <v>12</v>
      </c>
      <c r="B212" t="s">
        <v>18377</v>
      </c>
      <c r="C212" t="s">
        <v>18378</v>
      </c>
      <c r="D212">
        <v>4151</v>
      </c>
      <c r="E212" s="1">
        <v>2.468</v>
      </c>
      <c r="F212">
        <v>2.8290000000000002</v>
      </c>
      <c r="G212">
        <v>0.54500000000000004</v>
      </c>
      <c r="H212">
        <v>321</v>
      </c>
      <c r="I212">
        <v>4.8</v>
      </c>
      <c r="J212">
        <v>8.8299999999999993E-3</v>
      </c>
      <c r="K212">
        <v>0.64400000000000002</v>
      </c>
      <c r="L212">
        <v>1.2388717948717947</v>
      </c>
      <c r="M212" s="2">
        <f t="shared" si="8"/>
        <v>15.384615384615385</v>
      </c>
      <c r="N212" t="s">
        <v>2693</v>
      </c>
    </row>
    <row r="213" spans="1:14">
      <c r="A213">
        <v>13</v>
      </c>
      <c r="B213" t="s">
        <v>18636</v>
      </c>
      <c r="C213" t="s">
        <v>18637</v>
      </c>
      <c r="D213">
        <v>6155</v>
      </c>
      <c r="E213" s="1">
        <v>2.4540000000000002</v>
      </c>
      <c r="F213">
        <v>3.0379999999999998</v>
      </c>
      <c r="G213">
        <v>0.54300000000000004</v>
      </c>
      <c r="H213">
        <v>162</v>
      </c>
      <c r="I213">
        <v>7.1</v>
      </c>
      <c r="J213">
        <v>8.5900000000000004E-3</v>
      </c>
      <c r="K213">
        <v>0.61599999999999999</v>
      </c>
      <c r="L213">
        <v>1.2388717948717947</v>
      </c>
      <c r="M213" s="2">
        <f t="shared" si="8"/>
        <v>16.666666666666664</v>
      </c>
      <c r="N213" t="s">
        <v>2693</v>
      </c>
    </row>
    <row r="214" spans="1:14">
      <c r="A214">
        <v>14</v>
      </c>
      <c r="B214" t="s">
        <v>18638</v>
      </c>
      <c r="C214" t="s">
        <v>18639</v>
      </c>
      <c r="D214">
        <v>224</v>
      </c>
      <c r="E214" s="1">
        <v>2.3809999999999998</v>
      </c>
      <c r="F214">
        <v>2.778</v>
      </c>
      <c r="G214">
        <v>0.40899999999999997</v>
      </c>
      <c r="H214">
        <v>22</v>
      </c>
      <c r="I214">
        <v>3.1</v>
      </c>
      <c r="J214">
        <v>1.1000000000000001E-3</v>
      </c>
      <c r="K214">
        <v>0.86799999999999999</v>
      </c>
      <c r="L214">
        <v>1.2388717948717947</v>
      </c>
      <c r="M214" s="2">
        <f t="shared" si="8"/>
        <v>17.948717948717949</v>
      </c>
      <c r="N214" t="s">
        <v>2693</v>
      </c>
    </row>
    <row r="215" spans="1:14">
      <c r="A215">
        <v>15</v>
      </c>
      <c r="B215" t="s">
        <v>18640</v>
      </c>
      <c r="C215" t="s">
        <v>18641</v>
      </c>
      <c r="D215">
        <v>1297</v>
      </c>
      <c r="E215" s="1">
        <v>2.2890000000000001</v>
      </c>
      <c r="F215">
        <v>2.665</v>
      </c>
      <c r="G215">
        <v>0.29499999999999998</v>
      </c>
      <c r="H215">
        <v>44</v>
      </c>
      <c r="I215">
        <v>6.8</v>
      </c>
      <c r="J215">
        <v>2.9399999999999999E-3</v>
      </c>
      <c r="K215">
        <v>0.80100000000000005</v>
      </c>
      <c r="L215">
        <v>1.2388717948717947</v>
      </c>
      <c r="M215" s="2">
        <f t="shared" si="8"/>
        <v>19.230769230769234</v>
      </c>
      <c r="N215" t="s">
        <v>2693</v>
      </c>
    </row>
    <row r="216" spans="1:14">
      <c r="A216">
        <v>16</v>
      </c>
      <c r="B216" t="s">
        <v>18642</v>
      </c>
      <c r="C216" t="s">
        <v>18643</v>
      </c>
      <c r="D216">
        <v>5581</v>
      </c>
      <c r="E216" s="1">
        <v>2.2029999999999998</v>
      </c>
      <c r="F216">
        <v>2.552</v>
      </c>
      <c r="G216">
        <v>0.40799999999999997</v>
      </c>
      <c r="H216">
        <v>184</v>
      </c>
      <c r="I216">
        <v>6.3</v>
      </c>
      <c r="J216">
        <v>1.183E-2</v>
      </c>
      <c r="K216">
        <v>0.68300000000000005</v>
      </c>
      <c r="L216">
        <v>1.2388717948717947</v>
      </c>
      <c r="M216" s="2">
        <f t="shared" si="8"/>
        <v>20.512820512820511</v>
      </c>
      <c r="N216" t="s">
        <v>2693</v>
      </c>
    </row>
    <row r="217" spans="1:14">
      <c r="A217">
        <v>17</v>
      </c>
      <c r="B217" t="s">
        <v>18644</v>
      </c>
      <c r="C217" t="s">
        <v>18645</v>
      </c>
      <c r="D217">
        <v>1411</v>
      </c>
      <c r="E217" s="1">
        <v>2.1509999999999998</v>
      </c>
      <c r="F217">
        <v>2.145</v>
      </c>
      <c r="G217">
        <v>0.39500000000000002</v>
      </c>
      <c r="H217">
        <v>43</v>
      </c>
      <c r="I217">
        <v>8.1</v>
      </c>
      <c r="J217">
        <v>2.14E-3</v>
      </c>
      <c r="K217">
        <v>0.505</v>
      </c>
      <c r="L217">
        <v>1.2388717948717947</v>
      </c>
      <c r="M217" s="2">
        <f t="shared" si="8"/>
        <v>21.794871794871796</v>
      </c>
      <c r="N217" t="s">
        <v>2693</v>
      </c>
    </row>
    <row r="218" spans="1:14">
      <c r="A218">
        <v>18</v>
      </c>
      <c r="B218" t="s">
        <v>18646</v>
      </c>
      <c r="C218" t="s">
        <v>18647</v>
      </c>
      <c r="D218">
        <v>2410</v>
      </c>
      <c r="E218" s="1">
        <v>2.0449999999999999</v>
      </c>
      <c r="F218">
        <v>1.994</v>
      </c>
      <c r="G218">
        <v>0.129</v>
      </c>
      <c r="H218">
        <v>62</v>
      </c>
      <c r="I218" t="s">
        <v>18288</v>
      </c>
      <c r="J218">
        <v>3.14E-3</v>
      </c>
      <c r="K218">
        <v>0.53600000000000003</v>
      </c>
      <c r="L218">
        <v>1.2388717948717947</v>
      </c>
      <c r="M218" s="2">
        <f t="shared" si="8"/>
        <v>23.076923076923077</v>
      </c>
      <c r="N218" t="s">
        <v>2693</v>
      </c>
    </row>
    <row r="219" spans="1:14">
      <c r="A219">
        <v>19</v>
      </c>
      <c r="B219" t="s">
        <v>18648</v>
      </c>
      <c r="C219" t="s">
        <v>18649</v>
      </c>
      <c r="D219">
        <v>4523</v>
      </c>
      <c r="E219" s="1">
        <v>1.7589999999999999</v>
      </c>
      <c r="F219">
        <v>1.77</v>
      </c>
      <c r="G219">
        <v>0.33300000000000002</v>
      </c>
      <c r="H219">
        <v>93</v>
      </c>
      <c r="I219" t="s">
        <v>18288</v>
      </c>
      <c r="J219">
        <v>4.15E-3</v>
      </c>
      <c r="K219">
        <v>0.501</v>
      </c>
      <c r="L219">
        <v>1.2388717948717947</v>
      </c>
      <c r="M219" s="2">
        <f t="shared" si="8"/>
        <v>24.358974358974358</v>
      </c>
      <c r="N219" t="s">
        <v>2693</v>
      </c>
    </row>
    <row r="220" spans="1:14">
      <c r="A220">
        <v>20</v>
      </c>
      <c r="B220" t="s">
        <v>18650</v>
      </c>
      <c r="C220" t="s">
        <v>18651</v>
      </c>
      <c r="D220">
        <v>7762</v>
      </c>
      <c r="E220" s="1">
        <v>1.643</v>
      </c>
      <c r="F220">
        <v>1.877</v>
      </c>
      <c r="G220">
        <v>0.15</v>
      </c>
      <c r="H220">
        <v>273</v>
      </c>
      <c r="I220" t="s">
        <v>18288</v>
      </c>
      <c r="J220">
        <v>1.077E-2</v>
      </c>
      <c r="K220">
        <v>0.498</v>
      </c>
      <c r="L220">
        <v>1.2388717948717947</v>
      </c>
      <c r="M220" s="2">
        <f t="shared" si="8"/>
        <v>25.641025641025639</v>
      </c>
      <c r="N220" t="s">
        <v>2693</v>
      </c>
    </row>
    <row r="221" spans="1:14">
      <c r="A221">
        <v>21</v>
      </c>
      <c r="B221" t="s">
        <v>18652</v>
      </c>
      <c r="C221" t="s">
        <v>18653</v>
      </c>
      <c r="D221">
        <v>3736</v>
      </c>
      <c r="E221" s="1">
        <v>1.61</v>
      </c>
      <c r="F221">
        <v>1.9330000000000001</v>
      </c>
      <c r="G221">
        <v>0.32400000000000001</v>
      </c>
      <c r="H221">
        <v>210</v>
      </c>
      <c r="I221">
        <v>7.3</v>
      </c>
      <c r="J221">
        <v>7.79E-3</v>
      </c>
      <c r="K221">
        <v>0.57999999999999996</v>
      </c>
      <c r="L221">
        <v>1.2388717948717947</v>
      </c>
      <c r="M221" s="2">
        <f t="shared" si="8"/>
        <v>26.923076923076923</v>
      </c>
      <c r="N221" t="s">
        <v>2693</v>
      </c>
    </row>
    <row r="222" spans="1:14">
      <c r="A222">
        <v>22</v>
      </c>
      <c r="B222" t="s">
        <v>18654</v>
      </c>
      <c r="C222" t="s">
        <v>18655</v>
      </c>
      <c r="D222">
        <v>2277</v>
      </c>
      <c r="E222" s="1">
        <v>1.593</v>
      </c>
      <c r="F222">
        <v>1.663</v>
      </c>
      <c r="G222">
        <v>0.25800000000000001</v>
      </c>
      <c r="H222">
        <v>151</v>
      </c>
      <c r="I222">
        <v>6.3</v>
      </c>
      <c r="J222">
        <v>4.28E-3</v>
      </c>
      <c r="K222">
        <v>0.40100000000000002</v>
      </c>
      <c r="L222">
        <v>1.2388717948717947</v>
      </c>
      <c r="M222" s="2">
        <f t="shared" si="8"/>
        <v>28.205128205128204</v>
      </c>
      <c r="N222" t="s">
        <v>2693</v>
      </c>
    </row>
    <row r="223" spans="1:14">
      <c r="A223">
        <v>23</v>
      </c>
      <c r="B223" t="s">
        <v>18656</v>
      </c>
      <c r="C223" t="s">
        <v>18657</v>
      </c>
      <c r="D223">
        <v>1331</v>
      </c>
      <c r="E223" s="1">
        <v>1.5669999999999999</v>
      </c>
      <c r="F223">
        <v>1.629</v>
      </c>
      <c r="G223">
        <v>0.38500000000000001</v>
      </c>
      <c r="H223">
        <v>52</v>
      </c>
      <c r="I223" t="s">
        <v>18288</v>
      </c>
      <c r="J223">
        <v>1.74E-3</v>
      </c>
      <c r="K223">
        <v>0.41799999999999998</v>
      </c>
      <c r="L223">
        <v>1.2388717948717947</v>
      </c>
      <c r="M223" s="2">
        <f t="shared" si="8"/>
        <v>29.487179487179489</v>
      </c>
      <c r="N223" t="s">
        <v>2693</v>
      </c>
    </row>
    <row r="224" spans="1:14">
      <c r="A224">
        <v>24</v>
      </c>
      <c r="B224" t="s">
        <v>18658</v>
      </c>
      <c r="C224" t="s">
        <v>18659</v>
      </c>
      <c r="D224">
        <v>9966</v>
      </c>
      <c r="E224" s="1">
        <v>1.518</v>
      </c>
      <c r="F224">
        <v>1.9890000000000001</v>
      </c>
      <c r="G224">
        <v>0.312</v>
      </c>
      <c r="H224">
        <v>192</v>
      </c>
      <c r="I224" t="s">
        <v>18288</v>
      </c>
      <c r="J224">
        <v>1.056E-2</v>
      </c>
      <c r="K224">
        <v>0.57399999999999995</v>
      </c>
      <c r="L224">
        <v>1.2388717948717947</v>
      </c>
      <c r="M224" s="2">
        <f t="shared" si="8"/>
        <v>30.76923076923077</v>
      </c>
      <c r="N224" t="s">
        <v>2693</v>
      </c>
    </row>
    <row r="225" spans="1:14">
      <c r="A225">
        <v>25</v>
      </c>
      <c r="B225" t="s">
        <v>18660</v>
      </c>
      <c r="C225" t="s">
        <v>18661</v>
      </c>
      <c r="D225">
        <v>14370</v>
      </c>
      <c r="E225" s="1">
        <v>1.5129999999999999</v>
      </c>
      <c r="F225">
        <v>2.0960000000000001</v>
      </c>
      <c r="G225">
        <v>0.311</v>
      </c>
      <c r="H225">
        <v>293</v>
      </c>
      <c r="I225" t="s">
        <v>18288</v>
      </c>
      <c r="J225">
        <v>1.5509999999999999E-2</v>
      </c>
      <c r="K225">
        <v>0.59799999999999998</v>
      </c>
      <c r="L225">
        <v>1.2388717948717947</v>
      </c>
      <c r="M225" s="2">
        <f t="shared" si="8"/>
        <v>32.051282051282051</v>
      </c>
      <c r="N225" t="s">
        <v>2693</v>
      </c>
    </row>
    <row r="226" spans="1:14">
      <c r="A226">
        <v>26</v>
      </c>
      <c r="B226" t="s">
        <v>18662</v>
      </c>
      <c r="C226" t="s">
        <v>18663</v>
      </c>
      <c r="D226">
        <v>2267</v>
      </c>
      <c r="E226" s="1">
        <v>1.38</v>
      </c>
      <c r="F226">
        <v>2.028</v>
      </c>
      <c r="G226">
        <v>0.221</v>
      </c>
      <c r="H226">
        <v>104</v>
      </c>
      <c r="I226">
        <v>6.5</v>
      </c>
      <c r="J226">
        <v>5.6600000000000001E-3</v>
      </c>
      <c r="K226">
        <v>0.64600000000000002</v>
      </c>
      <c r="L226">
        <v>1.2388717948717947</v>
      </c>
      <c r="M226" s="2">
        <f t="shared" si="8"/>
        <v>33.333333333333329</v>
      </c>
      <c r="N226" t="s">
        <v>2693</v>
      </c>
    </row>
    <row r="227" spans="1:14">
      <c r="A227">
        <v>27</v>
      </c>
      <c r="B227" t="s">
        <v>18664</v>
      </c>
      <c r="C227" t="s">
        <v>18665</v>
      </c>
      <c r="D227">
        <v>2319</v>
      </c>
      <c r="E227" s="1">
        <v>1.373</v>
      </c>
      <c r="F227">
        <v>1.6619999999999999</v>
      </c>
      <c r="G227">
        <v>0.184</v>
      </c>
      <c r="H227">
        <v>114</v>
      </c>
      <c r="I227">
        <v>9.1999999999999993</v>
      </c>
      <c r="J227">
        <v>2.6199999999999999E-3</v>
      </c>
      <c r="K227">
        <v>0.38300000000000001</v>
      </c>
      <c r="L227">
        <v>1.2388717948717947</v>
      </c>
      <c r="M227" s="2">
        <f t="shared" si="8"/>
        <v>34.615384615384613</v>
      </c>
      <c r="N227" t="s">
        <v>2693</v>
      </c>
    </row>
    <row r="228" spans="1:14">
      <c r="A228">
        <v>28</v>
      </c>
      <c r="B228" t="s">
        <v>18666</v>
      </c>
      <c r="C228" t="s">
        <v>18667</v>
      </c>
      <c r="D228">
        <v>4245</v>
      </c>
      <c r="E228" s="1">
        <v>1.3029999999999999</v>
      </c>
      <c r="F228">
        <v>1.5980000000000001</v>
      </c>
      <c r="G228">
        <v>0.246</v>
      </c>
      <c r="H228">
        <v>248</v>
      </c>
      <c r="I228">
        <v>7.6</v>
      </c>
      <c r="J228">
        <v>8.0700000000000008E-3</v>
      </c>
      <c r="K228">
        <v>0.435</v>
      </c>
      <c r="L228">
        <v>1.2388717948717947</v>
      </c>
      <c r="M228" s="2">
        <f t="shared" si="8"/>
        <v>35.897435897435898</v>
      </c>
      <c r="N228" t="s">
        <v>2693</v>
      </c>
    </row>
    <row r="229" spans="1:14">
      <c r="A229">
        <v>29</v>
      </c>
      <c r="B229" t="s">
        <v>18668</v>
      </c>
      <c r="C229" t="s">
        <v>18669</v>
      </c>
      <c r="D229">
        <v>2696</v>
      </c>
      <c r="E229" s="1">
        <v>1.175</v>
      </c>
      <c r="F229">
        <v>1.478</v>
      </c>
      <c r="G229">
        <v>0.17100000000000001</v>
      </c>
      <c r="H229">
        <v>117</v>
      </c>
      <c r="I229">
        <v>8.6</v>
      </c>
      <c r="J229">
        <v>4.0899999999999999E-3</v>
      </c>
      <c r="K229">
        <v>0.40400000000000003</v>
      </c>
      <c r="L229">
        <v>1.2388717948717947</v>
      </c>
      <c r="M229" s="2">
        <f t="shared" si="8"/>
        <v>37.179487179487182</v>
      </c>
      <c r="N229" t="s">
        <v>2693</v>
      </c>
    </row>
    <row r="230" spans="1:14">
      <c r="A230">
        <v>30</v>
      </c>
      <c r="B230" t="s">
        <v>18670</v>
      </c>
      <c r="C230" t="s">
        <v>18671</v>
      </c>
      <c r="D230">
        <v>178</v>
      </c>
      <c r="E230" s="1">
        <v>1.145</v>
      </c>
      <c r="F230">
        <v>1.05</v>
      </c>
      <c r="G230">
        <v>0.25</v>
      </c>
      <c r="H230">
        <v>32</v>
      </c>
      <c r="I230">
        <v>3.1</v>
      </c>
      <c r="J230">
        <v>5.9999999999999995E-4</v>
      </c>
      <c r="K230">
        <v>0.214</v>
      </c>
      <c r="L230">
        <v>1.2388717948717947</v>
      </c>
      <c r="M230" s="2">
        <f t="shared" si="8"/>
        <v>38.461538461538467</v>
      </c>
      <c r="N230" t="s">
        <v>2693</v>
      </c>
    </row>
    <row r="231" spans="1:14">
      <c r="A231">
        <v>31</v>
      </c>
      <c r="B231" t="s">
        <v>18672</v>
      </c>
      <c r="C231" t="s">
        <v>18673</v>
      </c>
      <c r="D231">
        <v>789</v>
      </c>
      <c r="E231" s="1">
        <v>1.113</v>
      </c>
      <c r="F231">
        <v>1.2070000000000001</v>
      </c>
      <c r="G231">
        <v>0.14599999999999999</v>
      </c>
      <c r="H231">
        <v>89</v>
      </c>
      <c r="I231">
        <v>4.8</v>
      </c>
      <c r="J231">
        <v>1.7799999999999999E-3</v>
      </c>
      <c r="K231">
        <v>0.26200000000000001</v>
      </c>
      <c r="L231">
        <v>1.2388717948717947</v>
      </c>
      <c r="M231" s="2">
        <f t="shared" si="8"/>
        <v>39.743589743589745</v>
      </c>
      <c r="N231" t="s">
        <v>2693</v>
      </c>
    </row>
    <row r="232" spans="1:14">
      <c r="A232">
        <v>32</v>
      </c>
      <c r="B232" t="s">
        <v>18674</v>
      </c>
      <c r="C232" t="s">
        <v>18675</v>
      </c>
      <c r="D232">
        <v>2762</v>
      </c>
      <c r="E232" s="1">
        <v>1.113</v>
      </c>
      <c r="F232">
        <v>1.1970000000000001</v>
      </c>
      <c r="G232">
        <v>0.17699999999999999</v>
      </c>
      <c r="H232">
        <v>130</v>
      </c>
      <c r="I232">
        <v>9.6999999999999993</v>
      </c>
      <c r="J232">
        <v>2.65E-3</v>
      </c>
      <c r="K232">
        <v>0.25</v>
      </c>
      <c r="L232">
        <v>1.2388717948717947</v>
      </c>
      <c r="M232" s="2">
        <f t="shared" si="8"/>
        <v>41.025641025641022</v>
      </c>
      <c r="N232" t="s">
        <v>2693</v>
      </c>
    </row>
    <row r="233" spans="1:14">
      <c r="A233">
        <v>33</v>
      </c>
      <c r="B233" t="s">
        <v>18676</v>
      </c>
      <c r="C233" t="s">
        <v>18677</v>
      </c>
      <c r="D233">
        <v>719</v>
      </c>
      <c r="E233" s="1">
        <v>1.0860000000000001</v>
      </c>
      <c r="F233">
        <v>1.228</v>
      </c>
      <c r="G233">
        <v>0.157</v>
      </c>
      <c r="H233">
        <v>51</v>
      </c>
      <c r="I233">
        <v>7.1</v>
      </c>
      <c r="J233">
        <v>1.4300000000000001E-3</v>
      </c>
      <c r="K233">
        <v>0.33100000000000002</v>
      </c>
      <c r="L233">
        <v>1.2388717948717947</v>
      </c>
      <c r="M233" s="2">
        <f t="shared" ref="M233:M264" si="9">A233/78*100</f>
        <v>42.307692307692307</v>
      </c>
      <c r="N233" t="s">
        <v>2693</v>
      </c>
    </row>
    <row r="234" spans="1:14">
      <c r="A234">
        <v>34</v>
      </c>
      <c r="B234" t="s">
        <v>18678</v>
      </c>
      <c r="C234" t="s">
        <v>18679</v>
      </c>
      <c r="D234">
        <v>762</v>
      </c>
      <c r="E234" s="1">
        <v>1.0620000000000001</v>
      </c>
      <c r="F234">
        <v>1.0269999999999999</v>
      </c>
      <c r="G234">
        <v>0.41</v>
      </c>
      <c r="H234">
        <v>39</v>
      </c>
      <c r="I234" t="s">
        <v>18288</v>
      </c>
      <c r="J234">
        <v>9.3000000000000005E-4</v>
      </c>
      <c r="K234">
        <v>0.29199999999999998</v>
      </c>
      <c r="L234">
        <v>1.2388717948717947</v>
      </c>
      <c r="M234" s="2">
        <f t="shared" si="9"/>
        <v>43.589743589743591</v>
      </c>
      <c r="N234" t="s">
        <v>2693</v>
      </c>
    </row>
    <row r="235" spans="1:14">
      <c r="A235">
        <v>35</v>
      </c>
      <c r="B235" t="s">
        <v>18680</v>
      </c>
      <c r="C235" t="s">
        <v>18681</v>
      </c>
      <c r="D235">
        <v>947</v>
      </c>
      <c r="E235" s="1">
        <v>1.04</v>
      </c>
      <c r="F235">
        <v>1.3360000000000001</v>
      </c>
      <c r="G235">
        <v>0.29799999999999999</v>
      </c>
      <c r="H235">
        <v>57</v>
      </c>
      <c r="I235">
        <v>6.8</v>
      </c>
      <c r="J235">
        <v>1.8600000000000001E-3</v>
      </c>
      <c r="K235">
        <v>0.37</v>
      </c>
      <c r="L235">
        <v>1.2388717948717947</v>
      </c>
      <c r="M235" s="2">
        <f t="shared" si="9"/>
        <v>44.871794871794876</v>
      </c>
      <c r="N235" t="s">
        <v>2693</v>
      </c>
    </row>
    <row r="236" spans="1:14">
      <c r="A236">
        <v>36</v>
      </c>
      <c r="B236" t="s">
        <v>18682</v>
      </c>
      <c r="C236" t="s">
        <v>18683</v>
      </c>
      <c r="D236">
        <v>533</v>
      </c>
      <c r="E236" s="1">
        <v>1.0249999999999999</v>
      </c>
      <c r="F236">
        <v>1.1180000000000001</v>
      </c>
      <c r="G236">
        <v>0.23300000000000001</v>
      </c>
      <c r="H236">
        <v>60</v>
      </c>
      <c r="I236">
        <v>4.8</v>
      </c>
      <c r="J236">
        <v>9.7999999999999997E-4</v>
      </c>
      <c r="K236">
        <v>0.19400000000000001</v>
      </c>
      <c r="L236">
        <v>1.2388717948717947</v>
      </c>
      <c r="M236" s="2">
        <f t="shared" si="9"/>
        <v>46.153846153846153</v>
      </c>
      <c r="N236" t="s">
        <v>2693</v>
      </c>
    </row>
    <row r="237" spans="1:14">
      <c r="A237">
        <v>37</v>
      </c>
      <c r="B237" t="s">
        <v>18385</v>
      </c>
      <c r="C237" t="s">
        <v>18386</v>
      </c>
      <c r="D237">
        <v>246</v>
      </c>
      <c r="E237" s="1">
        <v>1.0249999999999999</v>
      </c>
      <c r="F237">
        <v>0.88900000000000001</v>
      </c>
      <c r="G237">
        <v>0.1</v>
      </c>
      <c r="H237">
        <v>30</v>
      </c>
      <c r="I237">
        <v>4.0999999999999996</v>
      </c>
      <c r="J237">
        <v>8.8000000000000003E-4</v>
      </c>
      <c r="K237">
        <v>0.26500000000000001</v>
      </c>
      <c r="L237">
        <v>1.2388717948717947</v>
      </c>
      <c r="M237" s="2">
        <f t="shared" si="9"/>
        <v>47.435897435897431</v>
      </c>
      <c r="N237" t="s">
        <v>2693</v>
      </c>
    </row>
    <row r="238" spans="1:14">
      <c r="A238">
        <v>38</v>
      </c>
      <c r="B238" t="s">
        <v>18684</v>
      </c>
      <c r="C238" t="s">
        <v>18685</v>
      </c>
      <c r="D238">
        <v>1724</v>
      </c>
      <c r="E238" s="1">
        <v>0.88900000000000001</v>
      </c>
      <c r="F238">
        <v>1.1930000000000001</v>
      </c>
      <c r="G238">
        <v>0.09</v>
      </c>
      <c r="H238">
        <v>78</v>
      </c>
      <c r="I238">
        <v>8.9</v>
      </c>
      <c r="J238">
        <v>2.65E-3</v>
      </c>
      <c r="K238">
        <v>0.33100000000000002</v>
      </c>
      <c r="L238">
        <v>1.2388717948717947</v>
      </c>
      <c r="M238" s="2">
        <f t="shared" si="9"/>
        <v>48.717948717948715</v>
      </c>
      <c r="N238" t="s">
        <v>2693</v>
      </c>
    </row>
    <row r="239" spans="1:14">
      <c r="A239">
        <v>39</v>
      </c>
      <c r="B239" t="s">
        <v>18686</v>
      </c>
      <c r="C239" t="s">
        <v>18687</v>
      </c>
      <c r="D239">
        <v>563</v>
      </c>
      <c r="E239" s="1">
        <v>0.80200000000000005</v>
      </c>
      <c r="F239">
        <v>0.91600000000000004</v>
      </c>
      <c r="G239">
        <v>4.8000000000000001E-2</v>
      </c>
      <c r="H239">
        <v>42</v>
      </c>
      <c r="I239">
        <v>6.5</v>
      </c>
      <c r="J239">
        <v>1.1800000000000001E-3</v>
      </c>
      <c r="K239">
        <v>0.23599999999999999</v>
      </c>
      <c r="L239">
        <v>1.2388717948717947</v>
      </c>
      <c r="M239" s="2">
        <f t="shared" si="9"/>
        <v>50</v>
      </c>
      <c r="N239" t="s">
        <v>2693</v>
      </c>
    </row>
    <row r="240" spans="1:14">
      <c r="A240">
        <v>40</v>
      </c>
      <c r="B240" t="s">
        <v>18688</v>
      </c>
      <c r="C240" t="s">
        <v>18689</v>
      </c>
      <c r="D240">
        <v>640</v>
      </c>
      <c r="E240" s="1">
        <v>0.79100000000000004</v>
      </c>
      <c r="F240">
        <v>0.873</v>
      </c>
      <c r="G240">
        <v>0.13</v>
      </c>
      <c r="H240">
        <v>54</v>
      </c>
      <c r="I240">
        <v>10</v>
      </c>
      <c r="J240">
        <v>1.1900000000000001E-3</v>
      </c>
      <c r="K240">
        <v>0.30599999999999999</v>
      </c>
      <c r="L240">
        <v>1.2388717948717947</v>
      </c>
      <c r="M240" s="2">
        <f t="shared" si="9"/>
        <v>51.282051282051277</v>
      </c>
      <c r="N240" t="s">
        <v>2693</v>
      </c>
    </row>
    <row r="241" spans="1:14">
      <c r="A241">
        <v>41</v>
      </c>
      <c r="B241" t="s">
        <v>18569</v>
      </c>
      <c r="C241" t="s">
        <v>18568</v>
      </c>
      <c r="D241">
        <v>462</v>
      </c>
      <c r="E241" s="1">
        <v>0.74399999999999999</v>
      </c>
      <c r="F241">
        <v>0.65100000000000002</v>
      </c>
      <c r="G241">
        <v>0.11600000000000001</v>
      </c>
      <c r="H241">
        <v>43</v>
      </c>
      <c r="I241">
        <v>7.6</v>
      </c>
      <c r="J241">
        <v>8.4000000000000003E-4</v>
      </c>
      <c r="K241">
        <v>0.183</v>
      </c>
      <c r="L241">
        <v>1.2388717948717947</v>
      </c>
      <c r="M241" s="2">
        <f t="shared" si="9"/>
        <v>52.564102564102569</v>
      </c>
      <c r="N241" t="s">
        <v>2693</v>
      </c>
    </row>
    <row r="242" spans="1:14">
      <c r="A242">
        <v>42</v>
      </c>
      <c r="B242" t="s">
        <v>18690</v>
      </c>
      <c r="C242" t="s">
        <v>18691</v>
      </c>
      <c r="D242">
        <v>637</v>
      </c>
      <c r="E242" s="1">
        <v>0.73099999999999998</v>
      </c>
      <c r="F242">
        <v>0.91300000000000003</v>
      </c>
      <c r="G242">
        <v>0.13200000000000001</v>
      </c>
      <c r="H242">
        <v>76</v>
      </c>
      <c r="I242">
        <v>7</v>
      </c>
      <c r="J242">
        <v>9.7000000000000005E-4</v>
      </c>
      <c r="K242">
        <v>0.19400000000000001</v>
      </c>
      <c r="L242">
        <v>1.2388717948717947</v>
      </c>
      <c r="M242" s="2">
        <f t="shared" si="9"/>
        <v>53.846153846153847</v>
      </c>
      <c r="N242" t="s">
        <v>2693</v>
      </c>
    </row>
    <row r="243" spans="1:14">
      <c r="A243">
        <v>43</v>
      </c>
      <c r="B243" t="s">
        <v>18692</v>
      </c>
      <c r="C243" t="s">
        <v>18693</v>
      </c>
      <c r="D243">
        <v>297</v>
      </c>
      <c r="E243" s="1">
        <v>0.71699999999999997</v>
      </c>
      <c r="F243">
        <v>0.68799999999999994</v>
      </c>
      <c r="G243">
        <v>9.5000000000000001E-2</v>
      </c>
      <c r="H243">
        <v>21</v>
      </c>
      <c r="I243">
        <v>6.8</v>
      </c>
      <c r="J243">
        <v>5.6999999999999998E-4</v>
      </c>
      <c r="K243">
        <v>0.185</v>
      </c>
      <c r="L243">
        <v>1.2388717948717947</v>
      </c>
      <c r="M243" s="2">
        <f t="shared" si="9"/>
        <v>55.128205128205131</v>
      </c>
      <c r="N243" t="s">
        <v>2693</v>
      </c>
    </row>
    <row r="244" spans="1:14">
      <c r="A244">
        <v>44</v>
      </c>
      <c r="B244" t="s">
        <v>18694</v>
      </c>
      <c r="C244" t="s">
        <v>18695</v>
      </c>
      <c r="D244">
        <v>2567</v>
      </c>
      <c r="E244" s="1">
        <v>0.71599999999999997</v>
      </c>
      <c r="F244">
        <v>0.76400000000000001</v>
      </c>
      <c r="G244">
        <v>0.156</v>
      </c>
      <c r="H244">
        <v>122</v>
      </c>
      <c r="I244" t="s">
        <v>18288</v>
      </c>
      <c r="J244">
        <v>2.0699999999999998E-3</v>
      </c>
      <c r="K244">
        <v>0.221</v>
      </c>
      <c r="L244">
        <v>1.2388717948717947</v>
      </c>
      <c r="M244" s="2">
        <f t="shared" si="9"/>
        <v>56.410256410256409</v>
      </c>
      <c r="N244" t="s">
        <v>2693</v>
      </c>
    </row>
    <row r="245" spans="1:14">
      <c r="A245">
        <v>45</v>
      </c>
      <c r="B245" t="s">
        <v>18696</v>
      </c>
      <c r="C245" t="s">
        <v>18697</v>
      </c>
      <c r="D245">
        <v>565</v>
      </c>
      <c r="E245" s="1">
        <v>0.70499999999999996</v>
      </c>
      <c r="F245">
        <v>0.75900000000000001</v>
      </c>
      <c r="G245">
        <v>0.193</v>
      </c>
      <c r="H245">
        <v>109</v>
      </c>
      <c r="I245">
        <v>6.4</v>
      </c>
      <c r="J245">
        <v>1.0399999999999999E-3</v>
      </c>
      <c r="K245">
        <v>0.183</v>
      </c>
      <c r="L245">
        <v>1.2388717948717947</v>
      </c>
      <c r="M245" s="2">
        <f t="shared" si="9"/>
        <v>57.692307692307686</v>
      </c>
      <c r="N245" t="s">
        <v>2693</v>
      </c>
    </row>
    <row r="246" spans="1:14">
      <c r="A246">
        <v>46</v>
      </c>
      <c r="B246" t="s">
        <v>18698</v>
      </c>
      <c r="C246" t="s">
        <v>18699</v>
      </c>
      <c r="D246">
        <v>1101</v>
      </c>
      <c r="E246" s="1">
        <v>0.70399999999999996</v>
      </c>
      <c r="F246">
        <v>0.626</v>
      </c>
      <c r="G246">
        <v>0.14299999999999999</v>
      </c>
      <c r="H246">
        <v>49</v>
      </c>
      <c r="I246" t="s">
        <v>18288</v>
      </c>
      <c r="J246">
        <v>9.3000000000000005E-4</v>
      </c>
      <c r="K246">
        <v>0.13100000000000001</v>
      </c>
      <c r="L246">
        <v>1.2388717948717947</v>
      </c>
      <c r="M246" s="2">
        <f t="shared" si="9"/>
        <v>58.974358974358978</v>
      </c>
      <c r="N246" t="s">
        <v>2693</v>
      </c>
    </row>
    <row r="247" spans="1:14">
      <c r="A247">
        <v>47</v>
      </c>
      <c r="B247" t="s">
        <v>18700</v>
      </c>
      <c r="C247" t="s">
        <v>18701</v>
      </c>
      <c r="D247">
        <v>398</v>
      </c>
      <c r="E247" s="1">
        <v>0.68500000000000005</v>
      </c>
      <c r="F247">
        <v>0.623</v>
      </c>
      <c r="G247">
        <v>0.182</v>
      </c>
      <c r="H247">
        <v>55</v>
      </c>
      <c r="I247">
        <v>5.0999999999999996</v>
      </c>
      <c r="J247">
        <v>7.7999999999999999E-4</v>
      </c>
      <c r="K247">
        <v>0.112</v>
      </c>
      <c r="L247">
        <v>1.2388717948717947</v>
      </c>
      <c r="M247" s="2">
        <f t="shared" si="9"/>
        <v>60.256410256410255</v>
      </c>
      <c r="N247" t="s">
        <v>2693</v>
      </c>
    </row>
    <row r="248" spans="1:14">
      <c r="A248">
        <v>48</v>
      </c>
      <c r="B248" t="s">
        <v>18702</v>
      </c>
      <c r="C248" t="s">
        <v>18703</v>
      </c>
      <c r="D248">
        <v>736</v>
      </c>
      <c r="E248" s="1">
        <v>0.68500000000000005</v>
      </c>
      <c r="F248">
        <v>1.1000000000000001</v>
      </c>
      <c r="G248">
        <v>0.16200000000000001</v>
      </c>
      <c r="H248">
        <v>99</v>
      </c>
      <c r="I248">
        <v>6</v>
      </c>
      <c r="J248">
        <v>1.9300000000000001E-3</v>
      </c>
      <c r="K248">
        <v>0.34200000000000003</v>
      </c>
      <c r="L248">
        <v>1.2388717948717947</v>
      </c>
      <c r="M248" s="2">
        <f t="shared" si="9"/>
        <v>61.53846153846154</v>
      </c>
      <c r="N248" t="s">
        <v>2693</v>
      </c>
    </row>
    <row r="249" spans="1:14">
      <c r="A249">
        <v>49</v>
      </c>
      <c r="B249" t="s">
        <v>18555</v>
      </c>
      <c r="C249" t="s">
        <v>18554</v>
      </c>
      <c r="D249">
        <v>300</v>
      </c>
      <c r="E249" s="1">
        <v>0.59699999999999998</v>
      </c>
      <c r="F249">
        <v>0.45400000000000001</v>
      </c>
      <c r="G249">
        <v>0.69599999999999995</v>
      </c>
      <c r="H249">
        <v>46</v>
      </c>
      <c r="I249">
        <v>4.7</v>
      </c>
      <c r="J249">
        <v>5.1999999999999995E-4</v>
      </c>
      <c r="K249">
        <v>9.8000000000000004E-2</v>
      </c>
      <c r="L249">
        <v>1.2388717948717947</v>
      </c>
      <c r="M249" s="2">
        <f t="shared" si="9"/>
        <v>62.820512820512818</v>
      </c>
      <c r="N249" t="s">
        <v>2693</v>
      </c>
    </row>
    <row r="250" spans="1:14">
      <c r="A250">
        <v>50</v>
      </c>
      <c r="B250" t="s">
        <v>18704</v>
      </c>
      <c r="C250" t="s">
        <v>18705</v>
      </c>
      <c r="D250">
        <v>677</v>
      </c>
      <c r="E250" s="1">
        <v>0.55800000000000005</v>
      </c>
      <c r="G250">
        <v>0.16700000000000001</v>
      </c>
      <c r="H250">
        <v>24</v>
      </c>
      <c r="I250" t="s">
        <v>18288</v>
      </c>
      <c r="J250">
        <v>7.3999999999999999E-4</v>
      </c>
      <c r="L250">
        <v>1.2388717948717947</v>
      </c>
      <c r="M250" s="2">
        <f t="shared" si="9"/>
        <v>64.102564102564102</v>
      </c>
      <c r="N250" t="s">
        <v>2693</v>
      </c>
    </row>
    <row r="251" spans="1:14">
      <c r="A251">
        <v>51</v>
      </c>
      <c r="B251" t="s">
        <v>18551</v>
      </c>
      <c r="C251" t="s">
        <v>18550</v>
      </c>
      <c r="D251">
        <v>171</v>
      </c>
      <c r="E251" s="1">
        <v>0.55300000000000005</v>
      </c>
      <c r="F251">
        <v>0.61199999999999999</v>
      </c>
      <c r="G251">
        <v>0</v>
      </c>
      <c r="H251">
        <v>89</v>
      </c>
      <c r="I251">
        <v>3</v>
      </c>
      <c r="J251">
        <v>7.1000000000000002E-4</v>
      </c>
      <c r="K251">
        <v>0.14799999999999999</v>
      </c>
      <c r="L251">
        <v>1.2388717948717947</v>
      </c>
      <c r="M251" s="2">
        <f t="shared" si="9"/>
        <v>65.384615384615387</v>
      </c>
      <c r="N251" t="s">
        <v>2693</v>
      </c>
    </row>
    <row r="252" spans="1:14">
      <c r="A252">
        <v>52</v>
      </c>
      <c r="B252" t="s">
        <v>18706</v>
      </c>
      <c r="C252" t="s">
        <v>18707</v>
      </c>
      <c r="D252">
        <v>646</v>
      </c>
      <c r="E252" s="1">
        <v>0.54900000000000004</v>
      </c>
      <c r="F252">
        <v>0.23400000000000001</v>
      </c>
      <c r="G252">
        <v>7.0999999999999994E-2</v>
      </c>
      <c r="H252">
        <v>56</v>
      </c>
      <c r="I252">
        <v>5.6</v>
      </c>
      <c r="J252">
        <v>1.5E-3</v>
      </c>
      <c r="K252">
        <v>5.8000000000000003E-2</v>
      </c>
      <c r="L252">
        <v>1.2388717948717947</v>
      </c>
      <c r="M252" s="2">
        <f t="shared" si="9"/>
        <v>66.666666666666657</v>
      </c>
      <c r="N252" t="s">
        <v>2693</v>
      </c>
    </row>
    <row r="253" spans="1:14">
      <c r="A253">
        <v>53</v>
      </c>
      <c r="B253" t="s">
        <v>18708</v>
      </c>
      <c r="C253" t="s">
        <v>18709</v>
      </c>
      <c r="D253">
        <v>66</v>
      </c>
      <c r="E253" s="1">
        <v>0.54400000000000004</v>
      </c>
      <c r="G253">
        <v>5.3999999999999999E-2</v>
      </c>
      <c r="H253">
        <v>37</v>
      </c>
      <c r="J253">
        <v>1E-4</v>
      </c>
      <c r="L253">
        <v>1.2388717948717947</v>
      </c>
      <c r="M253" s="2">
        <f t="shared" si="9"/>
        <v>67.948717948717956</v>
      </c>
      <c r="N253" t="s">
        <v>2693</v>
      </c>
    </row>
    <row r="254" spans="1:14">
      <c r="A254">
        <v>54</v>
      </c>
      <c r="B254" t="s">
        <v>18710</v>
      </c>
      <c r="C254" t="s">
        <v>18711</v>
      </c>
      <c r="D254">
        <v>307</v>
      </c>
      <c r="E254" s="1">
        <v>0.52400000000000002</v>
      </c>
      <c r="F254">
        <v>0.57899999999999996</v>
      </c>
      <c r="G254">
        <v>0.217</v>
      </c>
      <c r="H254">
        <v>60</v>
      </c>
      <c r="I254">
        <v>5.0999999999999996</v>
      </c>
      <c r="J254">
        <v>6.2E-4</v>
      </c>
      <c r="K254">
        <v>0.12</v>
      </c>
      <c r="L254">
        <v>1.2388717948717947</v>
      </c>
      <c r="M254" s="2">
        <f t="shared" si="9"/>
        <v>69.230769230769226</v>
      </c>
      <c r="N254" t="s">
        <v>2693</v>
      </c>
    </row>
    <row r="255" spans="1:14">
      <c r="A255">
        <v>55</v>
      </c>
      <c r="B255" t="s">
        <v>18545</v>
      </c>
      <c r="C255" t="s">
        <v>18544</v>
      </c>
      <c r="D255">
        <v>215</v>
      </c>
      <c r="E255" s="1">
        <v>0.5</v>
      </c>
      <c r="G255">
        <v>6.5000000000000002E-2</v>
      </c>
      <c r="H255">
        <v>31</v>
      </c>
      <c r="I255">
        <v>6</v>
      </c>
      <c r="J255">
        <v>5.1999999999999995E-4</v>
      </c>
      <c r="L255">
        <v>1.2388717948717947</v>
      </c>
      <c r="M255" s="2">
        <f t="shared" si="9"/>
        <v>70.512820512820511</v>
      </c>
      <c r="N255" t="s">
        <v>2693</v>
      </c>
    </row>
    <row r="256" spans="1:14">
      <c r="A256">
        <v>56</v>
      </c>
      <c r="B256" t="s">
        <v>18712</v>
      </c>
      <c r="C256" t="s">
        <v>18713</v>
      </c>
      <c r="D256">
        <v>238</v>
      </c>
      <c r="E256" s="1">
        <v>0.496</v>
      </c>
      <c r="F256">
        <v>0.61899999999999999</v>
      </c>
      <c r="G256">
        <v>0.16700000000000001</v>
      </c>
      <c r="H256">
        <v>72</v>
      </c>
      <c r="I256">
        <v>3.7</v>
      </c>
      <c r="J256">
        <v>1.0399999999999999E-3</v>
      </c>
      <c r="K256">
        <v>0.16200000000000001</v>
      </c>
      <c r="L256">
        <v>1.2388717948717947</v>
      </c>
      <c r="M256" s="2">
        <f t="shared" si="9"/>
        <v>71.794871794871796</v>
      </c>
      <c r="N256" t="s">
        <v>2693</v>
      </c>
    </row>
    <row r="257" spans="1:14">
      <c r="A257">
        <v>57</v>
      </c>
      <c r="B257" t="s">
        <v>18714</v>
      </c>
      <c r="C257" t="s">
        <v>18715</v>
      </c>
      <c r="D257">
        <v>493</v>
      </c>
      <c r="E257" s="1">
        <v>0.48099999999999998</v>
      </c>
      <c r="F257">
        <v>0.56599999999999995</v>
      </c>
      <c r="G257">
        <v>0</v>
      </c>
      <c r="H257">
        <v>20</v>
      </c>
      <c r="I257" t="s">
        <v>18288</v>
      </c>
      <c r="J257">
        <v>5.4000000000000001E-4</v>
      </c>
      <c r="K257">
        <v>0.17499999999999999</v>
      </c>
      <c r="L257">
        <v>1.2388717948717947</v>
      </c>
      <c r="M257" s="2">
        <f t="shared" si="9"/>
        <v>73.076923076923066</v>
      </c>
      <c r="N257" t="s">
        <v>2693</v>
      </c>
    </row>
    <row r="258" spans="1:14">
      <c r="A258">
        <v>58</v>
      </c>
      <c r="B258" t="s">
        <v>18716</v>
      </c>
      <c r="C258" t="s">
        <v>18717</v>
      </c>
      <c r="D258">
        <v>3685</v>
      </c>
      <c r="E258" s="1">
        <v>0.42</v>
      </c>
      <c r="F258">
        <v>0.61199999999999999</v>
      </c>
      <c r="G258">
        <v>3.7999999999999999E-2</v>
      </c>
      <c r="H258">
        <v>237</v>
      </c>
      <c r="I258" t="s">
        <v>18288</v>
      </c>
      <c r="J258">
        <v>2.98E-3</v>
      </c>
      <c r="K258">
        <v>0.159</v>
      </c>
      <c r="L258">
        <v>1.2388717948717947</v>
      </c>
      <c r="M258" s="2">
        <f t="shared" si="9"/>
        <v>74.358974358974365</v>
      </c>
      <c r="N258" t="s">
        <v>2693</v>
      </c>
    </row>
    <row r="259" spans="1:14">
      <c r="A259">
        <v>59</v>
      </c>
      <c r="B259" t="s">
        <v>18718</v>
      </c>
      <c r="C259" t="s">
        <v>18719</v>
      </c>
      <c r="D259">
        <v>123</v>
      </c>
      <c r="E259" s="1">
        <v>0.38500000000000001</v>
      </c>
      <c r="G259">
        <v>0</v>
      </c>
      <c r="H259">
        <v>21</v>
      </c>
      <c r="I259">
        <v>4.5999999999999996</v>
      </c>
      <c r="J259">
        <v>3.4000000000000002E-4</v>
      </c>
      <c r="L259">
        <v>1.2388717948717947</v>
      </c>
      <c r="M259" s="2">
        <f t="shared" si="9"/>
        <v>75.641025641025635</v>
      </c>
      <c r="N259" t="s">
        <v>2693</v>
      </c>
    </row>
    <row r="260" spans="1:14">
      <c r="A260">
        <v>60</v>
      </c>
      <c r="B260" t="s">
        <v>18720</v>
      </c>
      <c r="C260" t="s">
        <v>18721</v>
      </c>
      <c r="D260">
        <v>2136</v>
      </c>
      <c r="E260" s="1">
        <v>0.38300000000000001</v>
      </c>
      <c r="G260">
        <v>4.7E-2</v>
      </c>
      <c r="H260">
        <v>360</v>
      </c>
      <c r="I260">
        <v>6.1</v>
      </c>
      <c r="J260">
        <v>4.6299999999999996E-3</v>
      </c>
      <c r="L260">
        <v>1.2388717948717947</v>
      </c>
      <c r="M260" s="2">
        <f t="shared" si="9"/>
        <v>76.923076923076934</v>
      </c>
      <c r="N260" t="s">
        <v>2693</v>
      </c>
    </row>
    <row r="261" spans="1:14">
      <c r="A261">
        <v>61</v>
      </c>
      <c r="B261" t="s">
        <v>18722</v>
      </c>
      <c r="C261" t="s">
        <v>18723</v>
      </c>
      <c r="D261">
        <v>265</v>
      </c>
      <c r="E261" s="1">
        <v>0.38100000000000001</v>
      </c>
      <c r="F261">
        <v>0.438</v>
      </c>
      <c r="G261">
        <v>4.4999999999999998E-2</v>
      </c>
      <c r="H261">
        <v>22</v>
      </c>
      <c r="I261" t="s">
        <v>18288</v>
      </c>
      <c r="J261">
        <v>1.8000000000000001E-4</v>
      </c>
      <c r="K261">
        <v>0.125</v>
      </c>
      <c r="L261">
        <v>1.2388717948717947</v>
      </c>
      <c r="M261" s="2">
        <f t="shared" si="9"/>
        <v>78.205128205128204</v>
      </c>
      <c r="N261" t="s">
        <v>2693</v>
      </c>
    </row>
    <row r="262" spans="1:14">
      <c r="A262">
        <v>62</v>
      </c>
      <c r="B262" t="s">
        <v>18724</v>
      </c>
      <c r="C262" t="s">
        <v>18725</v>
      </c>
      <c r="D262">
        <v>243</v>
      </c>
      <c r="E262" s="1">
        <v>0.379</v>
      </c>
      <c r="G262">
        <v>0.06</v>
      </c>
      <c r="H262">
        <v>50</v>
      </c>
      <c r="I262">
        <v>4.8</v>
      </c>
      <c r="J262">
        <v>6.4999999999999997E-4</v>
      </c>
      <c r="L262">
        <v>1.2388717948717947</v>
      </c>
      <c r="M262" s="2">
        <f t="shared" si="9"/>
        <v>79.487179487179489</v>
      </c>
      <c r="N262" t="s">
        <v>2693</v>
      </c>
    </row>
    <row r="263" spans="1:14">
      <c r="A263">
        <v>63</v>
      </c>
      <c r="B263" t="s">
        <v>18726</v>
      </c>
      <c r="C263" t="s">
        <v>18727</v>
      </c>
      <c r="D263">
        <v>119</v>
      </c>
      <c r="E263" s="1">
        <v>0.372</v>
      </c>
      <c r="G263">
        <v>6.3E-2</v>
      </c>
      <c r="H263">
        <v>63</v>
      </c>
      <c r="I263">
        <v>3.6</v>
      </c>
      <c r="J263">
        <v>1.2999999999999999E-4</v>
      </c>
      <c r="L263">
        <v>1.2388717948717947</v>
      </c>
      <c r="M263" s="2">
        <f t="shared" si="9"/>
        <v>80.769230769230774</v>
      </c>
      <c r="N263" t="s">
        <v>2693</v>
      </c>
    </row>
    <row r="264" spans="1:14">
      <c r="A264">
        <v>64</v>
      </c>
      <c r="B264" t="s">
        <v>18728</v>
      </c>
      <c r="C264" t="s">
        <v>18729</v>
      </c>
      <c r="D264">
        <v>498</v>
      </c>
      <c r="E264" s="1">
        <v>0.36799999999999999</v>
      </c>
      <c r="F264">
        <v>0.53400000000000003</v>
      </c>
      <c r="I264" t="s">
        <v>18288</v>
      </c>
      <c r="J264">
        <v>5.5999999999999995E-4</v>
      </c>
      <c r="K264">
        <v>0.153</v>
      </c>
      <c r="L264">
        <v>1.2388717948717947</v>
      </c>
      <c r="M264" s="2">
        <f t="shared" si="9"/>
        <v>82.051282051282044</v>
      </c>
      <c r="N264" t="s">
        <v>2693</v>
      </c>
    </row>
    <row r="265" spans="1:14">
      <c r="A265">
        <v>65</v>
      </c>
      <c r="B265" t="s">
        <v>18730</v>
      </c>
      <c r="C265" t="s">
        <v>18731</v>
      </c>
      <c r="D265">
        <v>365</v>
      </c>
      <c r="E265" s="1">
        <v>0.36499999999999999</v>
      </c>
      <c r="G265">
        <v>0.17799999999999999</v>
      </c>
      <c r="H265">
        <v>45</v>
      </c>
      <c r="I265">
        <v>4.8</v>
      </c>
      <c r="J265">
        <v>1.1100000000000001E-3</v>
      </c>
      <c r="L265">
        <v>1.2388717948717947</v>
      </c>
      <c r="M265" s="2">
        <f t="shared" ref="M265:M278" si="10">A265/78*100</f>
        <v>83.333333333333343</v>
      </c>
      <c r="N265" t="s">
        <v>2693</v>
      </c>
    </row>
    <row r="266" spans="1:14">
      <c r="A266">
        <v>66</v>
      </c>
      <c r="B266" t="s">
        <v>18732</v>
      </c>
      <c r="C266" t="s">
        <v>18733</v>
      </c>
      <c r="D266">
        <v>279</v>
      </c>
      <c r="E266" s="1">
        <v>0.32100000000000001</v>
      </c>
      <c r="G266">
        <v>0.122</v>
      </c>
      <c r="H266">
        <v>74</v>
      </c>
      <c r="I266">
        <v>3.9</v>
      </c>
      <c r="J266">
        <v>9.1E-4</v>
      </c>
      <c r="L266">
        <v>1.2388717948717947</v>
      </c>
      <c r="M266" s="2">
        <f t="shared" si="10"/>
        <v>84.615384615384613</v>
      </c>
      <c r="N266" t="s">
        <v>2693</v>
      </c>
    </row>
    <row r="267" spans="1:14">
      <c r="A267">
        <v>67</v>
      </c>
      <c r="B267" t="s">
        <v>18734</v>
      </c>
      <c r="C267" t="s">
        <v>18735</v>
      </c>
      <c r="D267">
        <v>179</v>
      </c>
      <c r="E267" s="1">
        <v>0.314</v>
      </c>
      <c r="F267">
        <v>0.53200000000000003</v>
      </c>
      <c r="G267">
        <v>0.14799999999999999</v>
      </c>
      <c r="H267">
        <v>27</v>
      </c>
      <c r="I267">
        <v>7.1</v>
      </c>
      <c r="J267">
        <v>2.4000000000000001E-4</v>
      </c>
      <c r="K267">
        <v>0.107</v>
      </c>
      <c r="L267">
        <v>1.2388717948717947</v>
      </c>
      <c r="M267" s="2">
        <f t="shared" si="10"/>
        <v>85.897435897435898</v>
      </c>
      <c r="N267" t="s">
        <v>2693</v>
      </c>
    </row>
    <row r="268" spans="1:14">
      <c r="A268">
        <v>68</v>
      </c>
      <c r="B268" t="s">
        <v>18525</v>
      </c>
      <c r="C268" t="s">
        <v>18524</v>
      </c>
      <c r="D268">
        <v>248</v>
      </c>
      <c r="E268" s="1">
        <v>0.27500000000000002</v>
      </c>
      <c r="G268">
        <v>3.1E-2</v>
      </c>
      <c r="H268">
        <v>129</v>
      </c>
      <c r="I268">
        <v>4.9000000000000004</v>
      </c>
      <c r="J268">
        <v>8.0999999999999996E-4</v>
      </c>
      <c r="L268">
        <v>1.2388717948717947</v>
      </c>
      <c r="M268" s="2">
        <f t="shared" si="10"/>
        <v>87.179487179487182</v>
      </c>
      <c r="N268" t="s">
        <v>2693</v>
      </c>
    </row>
    <row r="269" spans="1:14">
      <c r="A269">
        <v>69</v>
      </c>
      <c r="B269" t="s">
        <v>18736</v>
      </c>
      <c r="C269" t="s">
        <v>18737</v>
      </c>
      <c r="D269">
        <v>171</v>
      </c>
      <c r="E269" s="1">
        <v>0.26400000000000001</v>
      </c>
      <c r="F269">
        <v>0.36499999999999999</v>
      </c>
      <c r="G269">
        <v>7.4999999999999997E-2</v>
      </c>
      <c r="H269">
        <v>53</v>
      </c>
      <c r="I269">
        <v>5.8</v>
      </c>
      <c r="J269">
        <v>2.9E-4</v>
      </c>
      <c r="K269">
        <v>7.0999999999999994E-2</v>
      </c>
      <c r="L269">
        <v>1.2388717948717947</v>
      </c>
      <c r="M269" s="2">
        <f t="shared" si="10"/>
        <v>88.461538461538453</v>
      </c>
      <c r="N269" t="s">
        <v>2693</v>
      </c>
    </row>
    <row r="270" spans="1:14">
      <c r="A270">
        <v>70</v>
      </c>
      <c r="B270" t="s">
        <v>18738</v>
      </c>
      <c r="C270" t="s">
        <v>18739</v>
      </c>
      <c r="D270">
        <v>281</v>
      </c>
      <c r="E270" s="1">
        <v>0.24199999999999999</v>
      </c>
      <c r="F270">
        <v>0.214</v>
      </c>
      <c r="G270">
        <v>4.2999999999999997E-2</v>
      </c>
      <c r="H270">
        <v>94</v>
      </c>
      <c r="I270">
        <v>8.6</v>
      </c>
      <c r="J270">
        <v>4.4999999999999999E-4</v>
      </c>
      <c r="K270">
        <v>6.4000000000000001E-2</v>
      </c>
      <c r="L270">
        <v>1.2388717948717947</v>
      </c>
      <c r="M270" s="2">
        <f t="shared" si="10"/>
        <v>89.743589743589752</v>
      </c>
      <c r="N270" t="s">
        <v>2693</v>
      </c>
    </row>
    <row r="271" spans="1:14">
      <c r="A271">
        <v>71</v>
      </c>
      <c r="B271" t="s">
        <v>18740</v>
      </c>
      <c r="C271" t="s">
        <v>18741</v>
      </c>
      <c r="D271">
        <v>109</v>
      </c>
      <c r="E271" s="1">
        <v>0.22900000000000001</v>
      </c>
      <c r="F271">
        <v>0.443</v>
      </c>
      <c r="G271">
        <v>0</v>
      </c>
      <c r="H271">
        <v>16</v>
      </c>
      <c r="I271">
        <v>7.8</v>
      </c>
      <c r="J271">
        <v>1.8000000000000001E-4</v>
      </c>
      <c r="K271">
        <v>0.11700000000000001</v>
      </c>
      <c r="L271">
        <v>1.2388717948717947</v>
      </c>
      <c r="M271" s="2">
        <f t="shared" si="10"/>
        <v>91.025641025641022</v>
      </c>
      <c r="N271" t="s">
        <v>2693</v>
      </c>
    </row>
    <row r="272" spans="1:14">
      <c r="A272">
        <v>72</v>
      </c>
      <c r="B272" t="s">
        <v>18742</v>
      </c>
      <c r="C272" t="s">
        <v>18743</v>
      </c>
      <c r="D272">
        <v>52</v>
      </c>
      <c r="E272" s="1">
        <v>0.22600000000000001</v>
      </c>
      <c r="F272">
        <v>0.36699999999999999</v>
      </c>
      <c r="G272">
        <v>0</v>
      </c>
      <c r="H272">
        <v>48</v>
      </c>
      <c r="J272">
        <v>5.0000000000000002E-5</v>
      </c>
      <c r="K272">
        <v>3.1E-2</v>
      </c>
      <c r="L272">
        <v>1.2388717948717947</v>
      </c>
      <c r="M272" s="2">
        <f t="shared" si="10"/>
        <v>92.307692307692307</v>
      </c>
      <c r="N272" t="s">
        <v>2693</v>
      </c>
    </row>
    <row r="273" spans="1:14">
      <c r="A273">
        <v>73</v>
      </c>
      <c r="B273" t="s">
        <v>18744</v>
      </c>
      <c r="C273" t="s">
        <v>18745</v>
      </c>
      <c r="D273">
        <v>37</v>
      </c>
      <c r="E273" s="1">
        <v>0.17199999999999999</v>
      </c>
      <c r="G273">
        <v>2.5999999999999999E-2</v>
      </c>
      <c r="H273">
        <v>38</v>
      </c>
      <c r="J273">
        <v>6.9999999999999994E-5</v>
      </c>
      <c r="L273">
        <v>1.2388717948717947</v>
      </c>
      <c r="M273" s="2">
        <f t="shared" si="10"/>
        <v>93.589743589743591</v>
      </c>
      <c r="N273" t="s">
        <v>2693</v>
      </c>
    </row>
    <row r="274" spans="1:14">
      <c r="A274">
        <v>74</v>
      </c>
      <c r="B274" t="s">
        <v>18746</v>
      </c>
      <c r="C274" t="s">
        <v>18747</v>
      </c>
      <c r="D274">
        <v>55</v>
      </c>
      <c r="E274" s="1">
        <v>0.152</v>
      </c>
      <c r="F274">
        <v>0.17499999999999999</v>
      </c>
      <c r="G274">
        <v>3.6999999999999998E-2</v>
      </c>
      <c r="H274">
        <v>27</v>
      </c>
      <c r="J274">
        <v>6.0000000000000002E-5</v>
      </c>
      <c r="K274">
        <v>2.5999999999999999E-2</v>
      </c>
      <c r="L274">
        <v>1.2388717948717947</v>
      </c>
      <c r="M274" s="2">
        <f t="shared" si="10"/>
        <v>94.871794871794862</v>
      </c>
      <c r="N274" t="s">
        <v>2693</v>
      </c>
    </row>
    <row r="275" spans="1:14">
      <c r="A275">
        <v>75</v>
      </c>
      <c r="B275" t="s">
        <v>18748</v>
      </c>
      <c r="C275" t="s">
        <v>18749</v>
      </c>
      <c r="D275">
        <v>109</v>
      </c>
      <c r="E275" s="1">
        <v>0.14599999999999999</v>
      </c>
      <c r="F275">
        <v>0.112</v>
      </c>
      <c r="G275">
        <v>4.2000000000000003E-2</v>
      </c>
      <c r="H275">
        <v>24</v>
      </c>
      <c r="I275">
        <v>7.5</v>
      </c>
      <c r="J275">
        <v>4.0999999999999999E-4</v>
      </c>
      <c r="K275">
        <v>6.6000000000000003E-2</v>
      </c>
      <c r="L275">
        <v>1.2388717948717947</v>
      </c>
      <c r="M275" s="2">
        <f t="shared" si="10"/>
        <v>96.15384615384616</v>
      </c>
      <c r="N275" t="s">
        <v>2693</v>
      </c>
    </row>
    <row r="276" spans="1:14">
      <c r="A276">
        <v>76</v>
      </c>
      <c r="B276" t="s">
        <v>18750</v>
      </c>
      <c r="C276" t="s">
        <v>18751</v>
      </c>
      <c r="D276">
        <v>92</v>
      </c>
      <c r="E276" s="1">
        <v>0.129</v>
      </c>
      <c r="G276">
        <v>0.125</v>
      </c>
      <c r="H276">
        <v>32</v>
      </c>
      <c r="J276">
        <v>9.0000000000000006E-5</v>
      </c>
      <c r="L276">
        <v>1.2388717948717947</v>
      </c>
      <c r="M276" s="2">
        <f t="shared" si="10"/>
        <v>97.435897435897431</v>
      </c>
      <c r="N276" t="s">
        <v>2693</v>
      </c>
    </row>
    <row r="277" spans="1:14">
      <c r="A277">
        <v>77</v>
      </c>
      <c r="B277" t="s">
        <v>18752</v>
      </c>
      <c r="C277" t="s">
        <v>18753</v>
      </c>
      <c r="D277">
        <v>91</v>
      </c>
      <c r="E277" s="1">
        <v>0.10299999999999999</v>
      </c>
      <c r="G277">
        <v>0.01</v>
      </c>
      <c r="H277">
        <v>206</v>
      </c>
      <c r="J277">
        <v>2.0000000000000001E-4</v>
      </c>
      <c r="L277">
        <v>1.2388717948717947</v>
      </c>
      <c r="M277" s="2">
        <f t="shared" si="10"/>
        <v>98.71794871794873</v>
      </c>
      <c r="N277" t="s">
        <v>2693</v>
      </c>
    </row>
    <row r="278" spans="1:14">
      <c r="A278">
        <v>78</v>
      </c>
      <c r="B278" t="s">
        <v>18754</v>
      </c>
      <c r="C278" t="s">
        <v>18755</v>
      </c>
      <c r="D278">
        <v>97</v>
      </c>
      <c r="E278" s="1">
        <v>8.8999999999999996E-2</v>
      </c>
      <c r="G278">
        <v>0</v>
      </c>
      <c r="H278">
        <v>64</v>
      </c>
      <c r="J278">
        <v>9.0000000000000006E-5</v>
      </c>
      <c r="L278">
        <v>1.2388717948717947</v>
      </c>
      <c r="M278" s="2">
        <f t="shared" si="10"/>
        <v>100</v>
      </c>
      <c r="N278" t="s">
        <v>2693</v>
      </c>
    </row>
    <row r="279" spans="1:14" s="3" customFormat="1">
      <c r="E279" s="4"/>
      <c r="M279" s="5"/>
    </row>
    <row r="280" spans="1:14">
      <c r="A280">
        <v>1</v>
      </c>
      <c r="B280" t="s">
        <v>18756</v>
      </c>
      <c r="C280" t="s">
        <v>18757</v>
      </c>
      <c r="D280">
        <v>36074</v>
      </c>
      <c r="E280" s="1">
        <v>12.047000000000001</v>
      </c>
      <c r="F280">
        <v>10.108000000000001</v>
      </c>
      <c r="G280">
        <v>2.7519999999999998</v>
      </c>
      <c r="H280">
        <v>327</v>
      </c>
      <c r="I280">
        <v>6.1</v>
      </c>
      <c r="J280">
        <v>8.4470000000000003E-2</v>
      </c>
      <c r="K280">
        <v>2.8639999999999999</v>
      </c>
      <c r="L280">
        <f>AVERAGE(E280:E303)</f>
        <v>2.6967391304347816</v>
      </c>
      <c r="M280" s="2">
        <f t="shared" ref="M280:M302" si="11">A280/23*100</f>
        <v>4.3478260869565215</v>
      </c>
      <c r="N280" t="s">
        <v>18758</v>
      </c>
    </row>
    <row r="281" spans="1:14">
      <c r="A281">
        <v>2</v>
      </c>
      <c r="B281" t="s">
        <v>18758</v>
      </c>
      <c r="C281" t="s">
        <v>18759</v>
      </c>
      <c r="D281">
        <v>12173</v>
      </c>
      <c r="E281" s="1">
        <v>5.883</v>
      </c>
      <c r="F281">
        <v>5.9829999999999997</v>
      </c>
      <c r="G281">
        <v>1.58</v>
      </c>
      <c r="H281">
        <v>193</v>
      </c>
      <c r="I281">
        <v>6</v>
      </c>
      <c r="J281">
        <v>2.7830000000000001E-2</v>
      </c>
      <c r="K281">
        <v>1.629</v>
      </c>
      <c r="L281">
        <v>2.6967391304347816</v>
      </c>
      <c r="M281" s="2">
        <f t="shared" si="11"/>
        <v>8.695652173913043</v>
      </c>
      <c r="N281" t="s">
        <v>18758</v>
      </c>
    </row>
    <row r="282" spans="1:14">
      <c r="A282">
        <v>3</v>
      </c>
      <c r="B282" t="s">
        <v>18760</v>
      </c>
      <c r="C282" t="s">
        <v>18761</v>
      </c>
      <c r="D282">
        <v>1685</v>
      </c>
      <c r="E282" s="1">
        <v>5.59</v>
      </c>
      <c r="F282">
        <v>3.9550000000000001</v>
      </c>
      <c r="G282">
        <v>1.306</v>
      </c>
      <c r="H282">
        <v>62</v>
      </c>
      <c r="I282">
        <v>4.2</v>
      </c>
      <c r="J282">
        <v>4.7999999999999996E-3</v>
      </c>
      <c r="K282">
        <v>1.018</v>
      </c>
      <c r="L282">
        <v>2.6967391304347816</v>
      </c>
      <c r="M282" s="2">
        <f t="shared" si="11"/>
        <v>13.043478260869565</v>
      </c>
      <c r="N282" t="s">
        <v>18758</v>
      </c>
    </row>
    <row r="283" spans="1:14">
      <c r="A283">
        <v>4</v>
      </c>
      <c r="B283" t="s">
        <v>18762</v>
      </c>
      <c r="C283" t="s">
        <v>18763</v>
      </c>
      <c r="D283">
        <v>10054</v>
      </c>
      <c r="E283" s="1">
        <v>4.7889999999999997</v>
      </c>
      <c r="F283">
        <v>4.3280000000000003</v>
      </c>
      <c r="G283">
        <v>1.107</v>
      </c>
      <c r="H283">
        <v>168</v>
      </c>
      <c r="I283">
        <v>7.2</v>
      </c>
      <c r="J283">
        <v>2.12E-2</v>
      </c>
      <c r="K283">
        <v>1.2589999999999999</v>
      </c>
      <c r="L283">
        <v>2.6967391304347816</v>
      </c>
      <c r="M283" s="2">
        <f t="shared" si="11"/>
        <v>17.391304347826086</v>
      </c>
      <c r="N283" t="s">
        <v>18758</v>
      </c>
    </row>
    <row r="284" spans="1:14">
      <c r="A284">
        <v>5</v>
      </c>
      <c r="B284" t="s">
        <v>18764</v>
      </c>
      <c r="C284" t="s">
        <v>18765</v>
      </c>
      <c r="D284">
        <v>5372</v>
      </c>
      <c r="E284" s="1">
        <v>3.4489999999999998</v>
      </c>
      <c r="F284">
        <v>2.7759999999999998</v>
      </c>
      <c r="G284">
        <v>0.42799999999999999</v>
      </c>
      <c r="H284">
        <v>145</v>
      </c>
      <c r="I284">
        <v>7.1</v>
      </c>
      <c r="J284">
        <v>1.12E-2</v>
      </c>
      <c r="K284">
        <v>0.82499999999999996</v>
      </c>
      <c r="L284">
        <v>2.6967391304347816</v>
      </c>
      <c r="M284" s="2">
        <f t="shared" si="11"/>
        <v>21.739130434782609</v>
      </c>
      <c r="N284" t="s">
        <v>18758</v>
      </c>
    </row>
    <row r="285" spans="1:14">
      <c r="A285">
        <v>6</v>
      </c>
      <c r="B285" t="s">
        <v>18766</v>
      </c>
      <c r="C285" t="s">
        <v>18767</v>
      </c>
      <c r="D285">
        <v>2255</v>
      </c>
      <c r="E285" s="1">
        <v>3.3980000000000001</v>
      </c>
      <c r="F285">
        <v>3.3370000000000002</v>
      </c>
      <c r="G285">
        <v>0.67800000000000005</v>
      </c>
      <c r="H285">
        <v>87</v>
      </c>
      <c r="I285">
        <v>4.5</v>
      </c>
      <c r="J285">
        <v>7.7000000000000002E-3</v>
      </c>
      <c r="K285">
        <v>1.0589999999999999</v>
      </c>
      <c r="L285">
        <v>2.6967391304347816</v>
      </c>
      <c r="M285" s="2">
        <f t="shared" si="11"/>
        <v>26.086956521739129</v>
      </c>
      <c r="N285" t="s">
        <v>18758</v>
      </c>
    </row>
    <row r="286" spans="1:14">
      <c r="A286">
        <v>7</v>
      </c>
      <c r="B286" t="s">
        <v>18768</v>
      </c>
      <c r="C286" t="s">
        <v>18769</v>
      </c>
      <c r="D286">
        <v>3045</v>
      </c>
      <c r="E286" s="1">
        <v>3.3759999999999999</v>
      </c>
      <c r="F286">
        <v>2.9569999999999999</v>
      </c>
      <c r="G286">
        <v>1.2110000000000001</v>
      </c>
      <c r="H286">
        <v>109</v>
      </c>
      <c r="I286">
        <v>4.5999999999999996</v>
      </c>
      <c r="J286">
        <v>7.7499999999999999E-3</v>
      </c>
      <c r="K286">
        <v>0.73599999999999999</v>
      </c>
      <c r="L286">
        <v>2.6967391304347816</v>
      </c>
      <c r="M286" s="2">
        <f t="shared" si="11"/>
        <v>30.434782608695656</v>
      </c>
      <c r="N286" t="s">
        <v>18758</v>
      </c>
    </row>
    <row r="287" spans="1:14">
      <c r="A287">
        <v>8</v>
      </c>
      <c r="B287" t="s">
        <v>18770</v>
      </c>
      <c r="C287" t="s">
        <v>18771</v>
      </c>
      <c r="D287">
        <v>4899</v>
      </c>
      <c r="E287" s="1">
        <v>2.9249999999999998</v>
      </c>
      <c r="F287">
        <v>3.1520000000000001</v>
      </c>
      <c r="G287">
        <v>0.30299999999999999</v>
      </c>
      <c r="H287">
        <v>145</v>
      </c>
      <c r="I287">
        <v>9.6</v>
      </c>
      <c r="J287">
        <v>5.5300000000000002E-3</v>
      </c>
      <c r="K287">
        <v>0.64</v>
      </c>
      <c r="L287">
        <v>2.6967391304347816</v>
      </c>
      <c r="M287" s="2">
        <f t="shared" si="11"/>
        <v>34.782608695652172</v>
      </c>
      <c r="N287" t="s">
        <v>18758</v>
      </c>
    </row>
    <row r="288" spans="1:14">
      <c r="A288">
        <v>9</v>
      </c>
      <c r="B288" t="s">
        <v>18772</v>
      </c>
      <c r="C288" t="s">
        <v>18773</v>
      </c>
      <c r="D288">
        <v>1204</v>
      </c>
      <c r="E288" s="1">
        <v>2.746</v>
      </c>
      <c r="F288">
        <v>2.3570000000000002</v>
      </c>
      <c r="G288">
        <v>0.38200000000000001</v>
      </c>
      <c r="H288">
        <v>76</v>
      </c>
      <c r="I288">
        <v>4.5999999999999996</v>
      </c>
      <c r="J288">
        <v>3.7399999999999998E-3</v>
      </c>
      <c r="K288">
        <v>0.69199999999999995</v>
      </c>
      <c r="L288">
        <v>2.6967391304347816</v>
      </c>
      <c r="M288" s="2">
        <f t="shared" si="11"/>
        <v>39.130434782608695</v>
      </c>
      <c r="N288" t="s">
        <v>18758</v>
      </c>
    </row>
    <row r="289" spans="1:14">
      <c r="A289">
        <v>10</v>
      </c>
      <c r="B289" t="s">
        <v>18774</v>
      </c>
      <c r="C289" t="s">
        <v>18775</v>
      </c>
      <c r="D289">
        <v>229</v>
      </c>
      <c r="E289" s="1">
        <v>2.653</v>
      </c>
      <c r="F289">
        <v>2.5129999999999999</v>
      </c>
      <c r="G289">
        <v>0.51</v>
      </c>
      <c r="H289">
        <v>49</v>
      </c>
      <c r="I289">
        <v>1.8</v>
      </c>
      <c r="J289">
        <v>8.5999999999999998E-4</v>
      </c>
      <c r="K289">
        <v>0.61199999999999999</v>
      </c>
      <c r="L289">
        <v>2.6967391304347816</v>
      </c>
      <c r="M289" s="2">
        <f t="shared" si="11"/>
        <v>43.478260869565219</v>
      </c>
      <c r="N289" t="s">
        <v>18758</v>
      </c>
    </row>
    <row r="290" spans="1:14">
      <c r="A290">
        <v>11</v>
      </c>
      <c r="B290" t="s">
        <v>18776</v>
      </c>
      <c r="C290" t="s">
        <v>18777</v>
      </c>
      <c r="D290">
        <v>1136</v>
      </c>
      <c r="E290" s="1">
        <v>2.3759999999999999</v>
      </c>
      <c r="F290">
        <v>3.0960000000000001</v>
      </c>
      <c r="G290">
        <v>0.53700000000000003</v>
      </c>
      <c r="H290">
        <v>41</v>
      </c>
      <c r="I290">
        <v>4.9000000000000004</v>
      </c>
      <c r="J290">
        <v>3.3999999999999998E-3</v>
      </c>
      <c r="K290">
        <v>0.84599999999999997</v>
      </c>
      <c r="L290">
        <v>2.6967391304347816</v>
      </c>
      <c r="M290" s="2">
        <f t="shared" si="11"/>
        <v>47.826086956521742</v>
      </c>
      <c r="N290" t="s">
        <v>18758</v>
      </c>
    </row>
    <row r="291" spans="1:14">
      <c r="A291">
        <v>12</v>
      </c>
      <c r="B291" t="s">
        <v>18778</v>
      </c>
      <c r="C291" t="s">
        <v>18779</v>
      </c>
      <c r="D291">
        <v>4635</v>
      </c>
      <c r="E291" s="1">
        <v>2.2480000000000002</v>
      </c>
      <c r="F291">
        <v>2.149</v>
      </c>
      <c r="G291">
        <v>0.58299999999999996</v>
      </c>
      <c r="H291">
        <v>168</v>
      </c>
      <c r="I291">
        <v>8.6</v>
      </c>
      <c r="J291">
        <v>8.09E-3</v>
      </c>
      <c r="K291">
        <v>0.61899999999999999</v>
      </c>
      <c r="L291">
        <v>2.6967391304347816</v>
      </c>
      <c r="M291" s="2">
        <f t="shared" si="11"/>
        <v>52.173913043478258</v>
      </c>
      <c r="N291" t="s">
        <v>18758</v>
      </c>
    </row>
    <row r="292" spans="1:14">
      <c r="A292">
        <v>13</v>
      </c>
      <c r="B292" t="s">
        <v>18780</v>
      </c>
      <c r="C292" t="s">
        <v>18781</v>
      </c>
      <c r="D292">
        <v>1201</v>
      </c>
      <c r="E292" s="1">
        <v>2.1930000000000001</v>
      </c>
      <c r="F292">
        <v>1.623</v>
      </c>
      <c r="G292">
        <v>0.77300000000000002</v>
      </c>
      <c r="H292">
        <v>75</v>
      </c>
      <c r="I292">
        <v>4.5</v>
      </c>
      <c r="J292">
        <v>3.3400000000000001E-3</v>
      </c>
      <c r="K292">
        <v>0.41299999999999998</v>
      </c>
      <c r="L292">
        <v>2.6967391304347816</v>
      </c>
      <c r="M292" s="2">
        <f t="shared" si="11"/>
        <v>56.521739130434781</v>
      </c>
      <c r="N292" t="s">
        <v>18758</v>
      </c>
    </row>
    <row r="293" spans="1:14">
      <c r="A293">
        <v>14</v>
      </c>
      <c r="B293" t="s">
        <v>18782</v>
      </c>
      <c r="C293" t="s">
        <v>18783</v>
      </c>
      <c r="D293">
        <v>1375</v>
      </c>
      <c r="E293" s="1">
        <v>1.887</v>
      </c>
      <c r="F293">
        <v>1.821</v>
      </c>
      <c r="G293">
        <v>0.216</v>
      </c>
      <c r="H293">
        <v>51</v>
      </c>
      <c r="I293">
        <v>4.7</v>
      </c>
      <c r="J293">
        <v>3.8500000000000001E-3</v>
      </c>
      <c r="K293">
        <v>0.46400000000000002</v>
      </c>
      <c r="L293">
        <v>2.6967391304347816</v>
      </c>
      <c r="M293" s="2">
        <f t="shared" si="11"/>
        <v>60.869565217391312</v>
      </c>
      <c r="N293" t="s">
        <v>18758</v>
      </c>
    </row>
    <row r="294" spans="1:14">
      <c r="A294">
        <v>15</v>
      </c>
      <c r="B294" t="s">
        <v>18784</v>
      </c>
      <c r="C294" t="s">
        <v>18785</v>
      </c>
      <c r="D294">
        <v>2551</v>
      </c>
      <c r="E294" s="1">
        <v>1.8480000000000001</v>
      </c>
      <c r="F294">
        <v>1.75</v>
      </c>
      <c r="G294">
        <v>0.19700000000000001</v>
      </c>
      <c r="H294">
        <v>152</v>
      </c>
      <c r="I294">
        <v>5.0999999999999996</v>
      </c>
      <c r="J294">
        <v>7.3400000000000002E-3</v>
      </c>
      <c r="K294">
        <v>0.51500000000000001</v>
      </c>
      <c r="L294">
        <v>2.6967391304347816</v>
      </c>
      <c r="M294" s="2">
        <f t="shared" si="11"/>
        <v>65.217391304347828</v>
      </c>
      <c r="N294" t="s">
        <v>18758</v>
      </c>
    </row>
    <row r="295" spans="1:14">
      <c r="A295">
        <v>16</v>
      </c>
      <c r="B295" t="s">
        <v>18786</v>
      </c>
      <c r="C295" t="s">
        <v>18787</v>
      </c>
      <c r="D295">
        <v>582</v>
      </c>
      <c r="E295" s="1">
        <v>1.2290000000000001</v>
      </c>
      <c r="F295">
        <v>1.1559999999999999</v>
      </c>
      <c r="G295">
        <v>0.35299999999999998</v>
      </c>
      <c r="H295">
        <v>51</v>
      </c>
      <c r="I295">
        <v>5.6</v>
      </c>
      <c r="J295">
        <v>1.3699999999999999E-3</v>
      </c>
      <c r="K295">
        <v>0.312</v>
      </c>
      <c r="L295">
        <v>2.6967391304347816</v>
      </c>
      <c r="M295" s="2">
        <f t="shared" si="11"/>
        <v>69.565217391304344</v>
      </c>
      <c r="N295" t="s">
        <v>18758</v>
      </c>
    </row>
    <row r="296" spans="1:14">
      <c r="A296">
        <v>17</v>
      </c>
      <c r="B296" t="s">
        <v>18788</v>
      </c>
      <c r="C296" t="s">
        <v>18789</v>
      </c>
      <c r="D296">
        <v>369</v>
      </c>
      <c r="E296" s="1">
        <v>0.79100000000000004</v>
      </c>
      <c r="F296">
        <v>0.89800000000000002</v>
      </c>
      <c r="G296">
        <v>9.0999999999999998E-2</v>
      </c>
      <c r="H296">
        <v>11</v>
      </c>
      <c r="I296">
        <v>6.9</v>
      </c>
      <c r="J296">
        <v>6.8999999999999997E-4</v>
      </c>
      <c r="K296">
        <v>0.21</v>
      </c>
      <c r="L296">
        <v>2.6967391304347816</v>
      </c>
      <c r="M296" s="2">
        <f t="shared" si="11"/>
        <v>73.91304347826086</v>
      </c>
      <c r="N296" t="s">
        <v>18758</v>
      </c>
    </row>
    <row r="297" spans="1:14">
      <c r="A297">
        <v>18</v>
      </c>
      <c r="B297" t="s">
        <v>18790</v>
      </c>
      <c r="C297" t="s">
        <v>18791</v>
      </c>
      <c r="D297">
        <v>149</v>
      </c>
      <c r="E297" s="1">
        <v>0.66400000000000003</v>
      </c>
      <c r="F297">
        <v>0.371</v>
      </c>
      <c r="G297">
        <v>0.16</v>
      </c>
      <c r="H297">
        <v>75</v>
      </c>
      <c r="I297">
        <v>2</v>
      </c>
      <c r="J297">
        <v>1E-4</v>
      </c>
      <c r="K297">
        <v>1.7000000000000001E-2</v>
      </c>
      <c r="L297">
        <v>2.6967391304347816</v>
      </c>
      <c r="M297" s="2">
        <f t="shared" si="11"/>
        <v>78.260869565217391</v>
      </c>
      <c r="N297" t="s">
        <v>18758</v>
      </c>
    </row>
    <row r="298" spans="1:14">
      <c r="A298">
        <v>19</v>
      </c>
      <c r="B298" t="s">
        <v>18792</v>
      </c>
      <c r="C298" t="s">
        <v>18793</v>
      </c>
      <c r="D298">
        <v>213</v>
      </c>
      <c r="E298" s="1">
        <v>0.65300000000000002</v>
      </c>
      <c r="F298">
        <v>0.92100000000000004</v>
      </c>
      <c r="G298">
        <v>0.122</v>
      </c>
      <c r="H298">
        <v>41</v>
      </c>
      <c r="I298">
        <v>4.7</v>
      </c>
      <c r="J298">
        <v>5.6999999999999998E-4</v>
      </c>
      <c r="K298">
        <v>0.19600000000000001</v>
      </c>
      <c r="L298">
        <v>2.6967391304347816</v>
      </c>
      <c r="M298" s="2">
        <f t="shared" si="11"/>
        <v>82.608695652173907</v>
      </c>
      <c r="N298" t="s">
        <v>18758</v>
      </c>
    </row>
    <row r="299" spans="1:14">
      <c r="A299">
        <v>20</v>
      </c>
      <c r="B299" t="s">
        <v>18794</v>
      </c>
      <c r="C299" t="s">
        <v>18795</v>
      </c>
      <c r="D299">
        <v>51</v>
      </c>
      <c r="E299" s="1">
        <v>0.55600000000000005</v>
      </c>
      <c r="F299">
        <v>0.55600000000000005</v>
      </c>
      <c r="G299">
        <v>0.48499999999999999</v>
      </c>
      <c r="H299">
        <v>33</v>
      </c>
      <c r="J299">
        <v>2.4000000000000001E-4</v>
      </c>
      <c r="K299">
        <v>0.214</v>
      </c>
      <c r="L299">
        <v>2.6967391304347816</v>
      </c>
      <c r="M299" s="2">
        <f t="shared" si="11"/>
        <v>86.956521739130437</v>
      </c>
      <c r="N299" t="s">
        <v>18758</v>
      </c>
    </row>
    <row r="300" spans="1:14">
      <c r="A300">
        <v>21</v>
      </c>
      <c r="B300" t="s">
        <v>18796</v>
      </c>
      <c r="C300" t="s">
        <v>18797</v>
      </c>
      <c r="D300">
        <v>210</v>
      </c>
      <c r="E300" s="1">
        <v>0.33600000000000002</v>
      </c>
      <c r="F300">
        <v>0.27700000000000002</v>
      </c>
      <c r="G300">
        <v>0.28799999999999998</v>
      </c>
      <c r="H300">
        <v>59</v>
      </c>
      <c r="I300">
        <v>6.6</v>
      </c>
      <c r="J300">
        <v>1.7000000000000001E-4</v>
      </c>
      <c r="K300">
        <v>3.4000000000000002E-2</v>
      </c>
      <c r="L300">
        <v>2.6967391304347816</v>
      </c>
      <c r="M300" s="2">
        <f t="shared" si="11"/>
        <v>91.304347826086953</v>
      </c>
      <c r="N300" t="s">
        <v>18758</v>
      </c>
    </row>
    <row r="301" spans="1:14">
      <c r="A301">
        <v>22</v>
      </c>
      <c r="B301" t="s">
        <v>18798</v>
      </c>
      <c r="C301" t="s">
        <v>18799</v>
      </c>
      <c r="D301">
        <v>253</v>
      </c>
      <c r="E301" s="1">
        <v>0.23599999999999999</v>
      </c>
      <c r="F301">
        <v>0.22500000000000001</v>
      </c>
      <c r="G301">
        <v>0.16300000000000001</v>
      </c>
      <c r="H301">
        <v>92</v>
      </c>
      <c r="I301">
        <v>5.6</v>
      </c>
      <c r="J301">
        <v>2.5999999999999998E-4</v>
      </c>
      <c r="K301">
        <v>2.8000000000000001E-2</v>
      </c>
      <c r="L301">
        <v>2.6967391304347816</v>
      </c>
      <c r="M301" s="2">
        <f t="shared" si="11"/>
        <v>95.652173913043484</v>
      </c>
      <c r="N301" t="s">
        <v>18758</v>
      </c>
    </row>
    <row r="302" spans="1:14">
      <c r="A302">
        <v>23</v>
      </c>
      <c r="B302" t="s">
        <v>18800</v>
      </c>
      <c r="C302" t="s">
        <v>18801</v>
      </c>
      <c r="D302">
        <v>30</v>
      </c>
      <c r="E302" s="1">
        <v>0.152</v>
      </c>
      <c r="G302">
        <v>0.1</v>
      </c>
      <c r="H302">
        <v>30</v>
      </c>
      <c r="J302">
        <v>1E-4</v>
      </c>
      <c r="L302">
        <v>2.6967391304347816</v>
      </c>
      <c r="M302" s="2">
        <f t="shared" si="11"/>
        <v>100</v>
      </c>
      <c r="N302" t="s">
        <v>18758</v>
      </c>
    </row>
    <row r="303" spans="1:14" s="3" customFormat="1">
      <c r="E303" s="4"/>
      <c r="M303" s="5"/>
    </row>
    <row r="304" spans="1:14">
      <c r="A304">
        <v>1</v>
      </c>
      <c r="B304" t="s">
        <v>18802</v>
      </c>
      <c r="C304" t="s">
        <v>18803</v>
      </c>
      <c r="D304">
        <v>1259</v>
      </c>
      <c r="E304" s="1">
        <v>7.8369999999999997</v>
      </c>
      <c r="F304">
        <v>6.8209999999999997</v>
      </c>
      <c r="G304">
        <v>1.3819999999999999</v>
      </c>
      <c r="H304">
        <v>55</v>
      </c>
      <c r="I304">
        <v>2.7</v>
      </c>
      <c r="J304">
        <v>8.2500000000000004E-3</v>
      </c>
      <c r="K304">
        <v>2.72</v>
      </c>
      <c r="L304">
        <f>AVERAGE(E304:E324)</f>
        <v>1.8734500000000001</v>
      </c>
      <c r="M304" s="2">
        <f t="shared" ref="M304:M323" si="12">A304/20*100</f>
        <v>5</v>
      </c>
      <c r="N304" t="s">
        <v>2694</v>
      </c>
    </row>
    <row r="305" spans="1:14">
      <c r="A305">
        <v>2</v>
      </c>
      <c r="B305" t="s">
        <v>18804</v>
      </c>
      <c r="C305" t="s">
        <v>18805</v>
      </c>
      <c r="D305">
        <v>579</v>
      </c>
      <c r="E305" s="1">
        <v>4.0579999999999998</v>
      </c>
      <c r="G305">
        <v>0.311</v>
      </c>
      <c r="H305">
        <v>45</v>
      </c>
      <c r="I305">
        <v>2.4</v>
      </c>
      <c r="J305">
        <v>4.3600000000000002E-3</v>
      </c>
      <c r="L305">
        <v>1.8734500000000001</v>
      </c>
      <c r="M305" s="2">
        <f t="shared" si="12"/>
        <v>10</v>
      </c>
      <c r="N305" t="s">
        <v>2694</v>
      </c>
    </row>
    <row r="306" spans="1:14">
      <c r="A306">
        <v>3</v>
      </c>
      <c r="B306" t="s">
        <v>18806</v>
      </c>
      <c r="C306" t="s">
        <v>18807</v>
      </c>
      <c r="D306">
        <v>352</v>
      </c>
      <c r="E306" s="1">
        <v>3.2</v>
      </c>
      <c r="F306">
        <v>3.2080000000000002</v>
      </c>
      <c r="I306" t="s">
        <v>18288</v>
      </c>
      <c r="J306">
        <v>5.0000000000000001E-4</v>
      </c>
      <c r="K306">
        <v>1.1879999999999999</v>
      </c>
      <c r="L306">
        <v>1.8734500000000001</v>
      </c>
      <c r="M306" s="2">
        <f t="shared" si="12"/>
        <v>15</v>
      </c>
      <c r="N306" t="s">
        <v>2694</v>
      </c>
    </row>
    <row r="307" spans="1:14">
      <c r="A307">
        <v>4</v>
      </c>
      <c r="B307" t="s">
        <v>18808</v>
      </c>
      <c r="C307" t="s">
        <v>18809</v>
      </c>
      <c r="D307">
        <v>10728</v>
      </c>
      <c r="E307" s="1">
        <v>2.59</v>
      </c>
      <c r="F307">
        <v>2.863</v>
      </c>
      <c r="G307">
        <v>0.61</v>
      </c>
      <c r="H307">
        <v>164</v>
      </c>
      <c r="I307">
        <v>6.9</v>
      </c>
      <c r="J307">
        <v>3.3070000000000002E-2</v>
      </c>
      <c r="K307">
        <v>1.2370000000000001</v>
      </c>
      <c r="L307">
        <v>1.8734500000000001</v>
      </c>
      <c r="M307" s="2">
        <f t="shared" si="12"/>
        <v>20</v>
      </c>
      <c r="N307" t="s">
        <v>2694</v>
      </c>
    </row>
    <row r="308" spans="1:14">
      <c r="A308">
        <v>5</v>
      </c>
      <c r="B308" t="s">
        <v>18810</v>
      </c>
      <c r="C308" t="s">
        <v>18811</v>
      </c>
      <c r="D308">
        <v>7342</v>
      </c>
      <c r="E308" s="1">
        <v>2.3570000000000002</v>
      </c>
      <c r="F308">
        <v>2.6240000000000001</v>
      </c>
      <c r="G308">
        <v>0.36799999999999999</v>
      </c>
      <c r="H308">
        <v>114</v>
      </c>
      <c r="I308" t="s">
        <v>18288</v>
      </c>
      <c r="J308">
        <v>1.034E-2</v>
      </c>
      <c r="K308">
        <v>0.89700000000000002</v>
      </c>
      <c r="L308">
        <v>1.8734500000000001</v>
      </c>
      <c r="M308" s="2">
        <f t="shared" si="12"/>
        <v>25</v>
      </c>
      <c r="N308" t="s">
        <v>2694</v>
      </c>
    </row>
    <row r="309" spans="1:14">
      <c r="A309">
        <v>6</v>
      </c>
      <c r="B309" t="s">
        <v>18812</v>
      </c>
      <c r="C309" t="s">
        <v>18813</v>
      </c>
      <c r="D309">
        <v>1951</v>
      </c>
      <c r="E309" s="1">
        <v>1.9610000000000001</v>
      </c>
      <c r="F309">
        <v>2.4329999999999998</v>
      </c>
      <c r="G309">
        <v>0.45500000000000002</v>
      </c>
      <c r="H309">
        <v>99</v>
      </c>
      <c r="I309">
        <v>5.9</v>
      </c>
      <c r="J309">
        <v>4.8900000000000002E-3</v>
      </c>
      <c r="K309">
        <v>0.70499999999999996</v>
      </c>
      <c r="L309">
        <v>1.8734500000000001</v>
      </c>
      <c r="M309" s="2">
        <f t="shared" si="12"/>
        <v>30</v>
      </c>
      <c r="N309" t="s">
        <v>2694</v>
      </c>
    </row>
    <row r="310" spans="1:14">
      <c r="A310">
        <v>7</v>
      </c>
      <c r="B310" t="s">
        <v>18814</v>
      </c>
      <c r="C310" t="s">
        <v>18815</v>
      </c>
      <c r="D310">
        <v>1160</v>
      </c>
      <c r="E310" s="1">
        <v>1.96</v>
      </c>
      <c r="F310">
        <v>1.732</v>
      </c>
      <c r="G310">
        <v>0.45600000000000002</v>
      </c>
      <c r="H310">
        <v>79</v>
      </c>
      <c r="I310">
        <v>6</v>
      </c>
      <c r="J310">
        <v>2.7499999999999998E-3</v>
      </c>
      <c r="K310">
        <v>0.501</v>
      </c>
      <c r="L310">
        <v>1.8734500000000001</v>
      </c>
      <c r="M310" s="2">
        <f t="shared" si="12"/>
        <v>35</v>
      </c>
      <c r="N310" t="s">
        <v>2694</v>
      </c>
    </row>
    <row r="311" spans="1:14">
      <c r="A311">
        <v>8</v>
      </c>
      <c r="B311" t="s">
        <v>18816</v>
      </c>
      <c r="C311" t="s">
        <v>18817</v>
      </c>
      <c r="D311">
        <v>1373</v>
      </c>
      <c r="E311" s="1">
        <v>1.8280000000000001</v>
      </c>
      <c r="F311">
        <v>1.7689999999999999</v>
      </c>
      <c r="G311">
        <v>0.33700000000000002</v>
      </c>
      <c r="H311">
        <v>83</v>
      </c>
      <c r="I311">
        <v>5.4</v>
      </c>
      <c r="J311">
        <v>3.9699999999999996E-3</v>
      </c>
      <c r="K311">
        <v>0.53200000000000003</v>
      </c>
      <c r="L311">
        <v>1.8734500000000001</v>
      </c>
      <c r="M311" s="2">
        <f t="shared" si="12"/>
        <v>40</v>
      </c>
      <c r="N311" t="s">
        <v>2694</v>
      </c>
    </row>
    <row r="312" spans="1:14">
      <c r="A312">
        <v>9</v>
      </c>
      <c r="B312" t="s">
        <v>18818</v>
      </c>
      <c r="C312" t="s">
        <v>18819</v>
      </c>
      <c r="D312">
        <v>4364</v>
      </c>
      <c r="E312" s="1">
        <v>1.6020000000000001</v>
      </c>
      <c r="F312">
        <v>1.7190000000000001</v>
      </c>
      <c r="G312">
        <v>0.34300000000000003</v>
      </c>
      <c r="H312">
        <v>105</v>
      </c>
      <c r="I312" t="s">
        <v>18288</v>
      </c>
      <c r="J312">
        <v>4.8399999999999997E-3</v>
      </c>
      <c r="K312">
        <v>0.55300000000000005</v>
      </c>
      <c r="L312">
        <v>1.8734500000000001</v>
      </c>
      <c r="M312" s="2">
        <f t="shared" si="12"/>
        <v>45</v>
      </c>
      <c r="N312" t="s">
        <v>2694</v>
      </c>
    </row>
    <row r="313" spans="1:14">
      <c r="A313">
        <v>10</v>
      </c>
      <c r="B313" t="s">
        <v>18820</v>
      </c>
      <c r="C313" t="s">
        <v>18821</v>
      </c>
      <c r="D313">
        <v>4641</v>
      </c>
      <c r="E313" s="1">
        <v>1.593</v>
      </c>
      <c r="F313">
        <v>1.7949999999999999</v>
      </c>
      <c r="G313">
        <v>0.23200000000000001</v>
      </c>
      <c r="H313">
        <v>233</v>
      </c>
      <c r="I313" t="s">
        <v>18288</v>
      </c>
      <c r="J313">
        <v>6.5599999999999999E-3</v>
      </c>
      <c r="K313">
        <v>0.60099999999999998</v>
      </c>
      <c r="L313">
        <v>1.8734500000000001</v>
      </c>
      <c r="M313" s="2">
        <f t="shared" si="12"/>
        <v>50</v>
      </c>
      <c r="N313" t="s">
        <v>2694</v>
      </c>
    </row>
    <row r="314" spans="1:14">
      <c r="A314">
        <v>11</v>
      </c>
      <c r="B314" t="s">
        <v>18822</v>
      </c>
      <c r="C314" t="s">
        <v>18823</v>
      </c>
      <c r="D314">
        <v>783</v>
      </c>
      <c r="E314" s="1">
        <v>1.4710000000000001</v>
      </c>
      <c r="F314">
        <v>1.284</v>
      </c>
      <c r="G314">
        <v>0.41499999999999998</v>
      </c>
      <c r="H314">
        <v>41</v>
      </c>
      <c r="I314" t="s">
        <v>18288</v>
      </c>
      <c r="J314">
        <v>1.7799999999999999E-3</v>
      </c>
      <c r="K314">
        <v>0.48899999999999999</v>
      </c>
      <c r="L314">
        <v>1.8734500000000001</v>
      </c>
      <c r="M314" s="2">
        <f t="shared" si="12"/>
        <v>55.000000000000007</v>
      </c>
      <c r="N314" t="s">
        <v>2694</v>
      </c>
    </row>
    <row r="315" spans="1:14">
      <c r="A315">
        <v>12</v>
      </c>
      <c r="B315" t="s">
        <v>18824</v>
      </c>
      <c r="C315" t="s">
        <v>18825</v>
      </c>
      <c r="D315">
        <v>7324</v>
      </c>
      <c r="E315" s="1">
        <v>1.343</v>
      </c>
      <c r="F315">
        <v>1.6319999999999999</v>
      </c>
      <c r="G315">
        <v>0.34100000000000003</v>
      </c>
      <c r="H315">
        <v>208</v>
      </c>
      <c r="I315" t="s">
        <v>18288</v>
      </c>
      <c r="J315">
        <v>7.92E-3</v>
      </c>
      <c r="K315">
        <v>0.49199999999999999</v>
      </c>
      <c r="L315">
        <v>1.8734500000000001</v>
      </c>
      <c r="M315" s="2">
        <f t="shared" si="12"/>
        <v>60</v>
      </c>
      <c r="N315" t="s">
        <v>2694</v>
      </c>
    </row>
    <row r="316" spans="1:14">
      <c r="A316">
        <v>13</v>
      </c>
      <c r="B316" t="s">
        <v>18826</v>
      </c>
      <c r="C316" t="s">
        <v>18827</v>
      </c>
      <c r="D316">
        <v>2046</v>
      </c>
      <c r="E316" s="1">
        <v>1.159</v>
      </c>
      <c r="F316">
        <v>1.399</v>
      </c>
      <c r="G316">
        <v>0.434</v>
      </c>
      <c r="H316">
        <v>136</v>
      </c>
      <c r="I316">
        <v>6.4</v>
      </c>
      <c r="J316">
        <v>4.4299999999999999E-3</v>
      </c>
      <c r="K316">
        <v>0.38700000000000001</v>
      </c>
      <c r="L316">
        <v>1.8734500000000001</v>
      </c>
      <c r="M316" s="2">
        <f t="shared" si="12"/>
        <v>65</v>
      </c>
      <c r="N316" t="s">
        <v>2694</v>
      </c>
    </row>
    <row r="317" spans="1:14">
      <c r="A317">
        <v>14</v>
      </c>
      <c r="B317" t="s">
        <v>18828</v>
      </c>
      <c r="C317" t="s">
        <v>18829</v>
      </c>
      <c r="D317">
        <v>707</v>
      </c>
      <c r="E317" s="1">
        <v>1.133</v>
      </c>
      <c r="F317">
        <v>1.198</v>
      </c>
      <c r="G317">
        <v>0.16700000000000001</v>
      </c>
      <c r="H317">
        <v>24</v>
      </c>
      <c r="I317" t="s">
        <v>18288</v>
      </c>
      <c r="J317">
        <v>7.1000000000000002E-4</v>
      </c>
      <c r="K317">
        <v>0.36699999999999999</v>
      </c>
      <c r="L317">
        <v>1.8734500000000001</v>
      </c>
      <c r="M317" s="2">
        <f t="shared" si="12"/>
        <v>70</v>
      </c>
      <c r="N317" t="s">
        <v>2694</v>
      </c>
    </row>
    <row r="318" spans="1:14">
      <c r="A318">
        <v>15</v>
      </c>
      <c r="B318" t="s">
        <v>18830</v>
      </c>
      <c r="C318" t="s">
        <v>18831</v>
      </c>
      <c r="D318">
        <v>1843</v>
      </c>
      <c r="E318" s="1">
        <v>1.1299999999999999</v>
      </c>
      <c r="F318">
        <v>1.214</v>
      </c>
      <c r="G318">
        <v>0.113</v>
      </c>
      <c r="H318">
        <v>141</v>
      </c>
      <c r="I318">
        <v>7.5</v>
      </c>
      <c r="J318">
        <v>3.3999999999999998E-3</v>
      </c>
      <c r="K318">
        <v>0.32700000000000001</v>
      </c>
      <c r="L318">
        <v>1.8734500000000001</v>
      </c>
      <c r="M318" s="2">
        <f t="shared" si="12"/>
        <v>75</v>
      </c>
      <c r="N318" t="s">
        <v>2694</v>
      </c>
    </row>
    <row r="319" spans="1:14">
      <c r="A319">
        <v>16</v>
      </c>
      <c r="B319" t="s">
        <v>18832</v>
      </c>
      <c r="C319" t="s">
        <v>18833</v>
      </c>
      <c r="D319">
        <v>768</v>
      </c>
      <c r="E319" s="1">
        <v>0.88200000000000001</v>
      </c>
      <c r="F319">
        <v>0.83499999999999996</v>
      </c>
      <c r="G319">
        <v>8.1000000000000003E-2</v>
      </c>
      <c r="H319">
        <v>62</v>
      </c>
      <c r="I319">
        <v>7.5</v>
      </c>
      <c r="J319">
        <v>1.2700000000000001E-3</v>
      </c>
      <c r="K319">
        <v>0.19900000000000001</v>
      </c>
      <c r="L319">
        <v>1.8734500000000001</v>
      </c>
      <c r="M319" s="2">
        <f t="shared" si="12"/>
        <v>80</v>
      </c>
      <c r="N319" t="s">
        <v>2694</v>
      </c>
    </row>
    <row r="320" spans="1:14">
      <c r="A320">
        <v>17</v>
      </c>
      <c r="B320" t="s">
        <v>18834</v>
      </c>
      <c r="C320" t="s">
        <v>18835</v>
      </c>
      <c r="D320">
        <v>317</v>
      </c>
      <c r="E320" s="1">
        <v>0.625</v>
      </c>
      <c r="F320">
        <v>0.88200000000000001</v>
      </c>
      <c r="G320">
        <v>9.7000000000000003E-2</v>
      </c>
      <c r="H320">
        <v>31</v>
      </c>
      <c r="I320">
        <v>5.8</v>
      </c>
      <c r="J320">
        <v>9.5E-4</v>
      </c>
      <c r="K320">
        <v>0.29199999999999998</v>
      </c>
      <c r="L320">
        <v>1.8734500000000001</v>
      </c>
      <c r="M320" s="2">
        <f t="shared" si="12"/>
        <v>85</v>
      </c>
      <c r="N320" t="s">
        <v>2694</v>
      </c>
    </row>
    <row r="321" spans="1:14">
      <c r="A321">
        <v>18</v>
      </c>
      <c r="B321" t="s">
        <v>18836</v>
      </c>
      <c r="C321" t="s">
        <v>18837</v>
      </c>
      <c r="D321">
        <v>448</v>
      </c>
      <c r="E321" s="1">
        <v>0.46899999999999997</v>
      </c>
      <c r="G321">
        <v>0.157</v>
      </c>
      <c r="H321">
        <v>51</v>
      </c>
      <c r="I321">
        <v>7.9</v>
      </c>
      <c r="J321">
        <v>5.9999999999999995E-4</v>
      </c>
      <c r="L321">
        <v>1.8734500000000001</v>
      </c>
      <c r="M321" s="2">
        <f t="shared" si="12"/>
        <v>90</v>
      </c>
      <c r="N321" t="s">
        <v>2694</v>
      </c>
    </row>
    <row r="322" spans="1:14">
      <c r="A322">
        <v>19</v>
      </c>
      <c r="B322" t="s">
        <v>18838</v>
      </c>
      <c r="C322" t="s">
        <v>18839</v>
      </c>
      <c r="D322">
        <v>373</v>
      </c>
      <c r="E322" s="1">
        <v>0.21299999999999999</v>
      </c>
      <c r="G322">
        <v>1.4999999999999999E-2</v>
      </c>
      <c r="H322">
        <v>197</v>
      </c>
      <c r="I322">
        <v>4.2</v>
      </c>
      <c r="J322">
        <v>6.6E-4</v>
      </c>
      <c r="L322">
        <v>1.8734500000000001</v>
      </c>
      <c r="M322" s="2">
        <f t="shared" si="12"/>
        <v>95</v>
      </c>
      <c r="N322" t="s">
        <v>2694</v>
      </c>
    </row>
    <row r="323" spans="1:14">
      <c r="A323">
        <v>20</v>
      </c>
      <c r="B323" t="s">
        <v>18840</v>
      </c>
      <c r="C323" t="s">
        <v>18841</v>
      </c>
      <c r="D323">
        <v>130</v>
      </c>
      <c r="E323" s="1">
        <v>5.8000000000000003E-2</v>
      </c>
      <c r="G323">
        <v>0</v>
      </c>
      <c r="H323">
        <v>13</v>
      </c>
      <c r="I323" t="s">
        <v>18288</v>
      </c>
      <c r="J323">
        <v>6.0000000000000002E-5</v>
      </c>
      <c r="L323">
        <v>1.8734500000000001</v>
      </c>
      <c r="M323" s="2">
        <f t="shared" si="12"/>
        <v>100</v>
      </c>
      <c r="N323" t="s">
        <v>2694</v>
      </c>
    </row>
    <row r="324" spans="1:14" s="3" customFormat="1">
      <c r="E324" s="4"/>
      <c r="M324" s="5"/>
    </row>
    <row r="325" spans="1:14">
      <c r="A325">
        <v>1</v>
      </c>
      <c r="B325" t="s">
        <v>18842</v>
      </c>
      <c r="C325" t="s">
        <v>18843</v>
      </c>
      <c r="D325">
        <v>3259</v>
      </c>
      <c r="E325" s="1">
        <v>3.5649999999999999</v>
      </c>
      <c r="F325">
        <v>3.5019999999999998</v>
      </c>
      <c r="G325">
        <v>0.71599999999999997</v>
      </c>
      <c r="H325">
        <v>95</v>
      </c>
      <c r="I325">
        <v>6.2</v>
      </c>
      <c r="J325">
        <v>7.2100000000000003E-3</v>
      </c>
      <c r="K325">
        <v>0.96499999999999997</v>
      </c>
      <c r="L325">
        <f>AVERAGE(E325:E331)</f>
        <v>2.0146666666666664</v>
      </c>
      <c r="M325" s="2">
        <f t="shared" ref="M325:M330" si="13">A325/6*100</f>
        <v>16.666666666666664</v>
      </c>
      <c r="N325" t="s">
        <v>2695</v>
      </c>
    </row>
    <row r="326" spans="1:14">
      <c r="A326">
        <v>2</v>
      </c>
      <c r="B326" t="s">
        <v>18844</v>
      </c>
      <c r="C326" t="s">
        <v>18845</v>
      </c>
      <c r="D326">
        <v>4717</v>
      </c>
      <c r="E326" s="1">
        <v>2.532</v>
      </c>
      <c r="F326">
        <v>2.911</v>
      </c>
      <c r="G326">
        <v>0.64</v>
      </c>
      <c r="H326">
        <v>150</v>
      </c>
      <c r="I326">
        <v>9.4</v>
      </c>
      <c r="J326">
        <v>5.9500000000000004E-3</v>
      </c>
      <c r="K326">
        <v>0.77700000000000002</v>
      </c>
      <c r="L326">
        <v>2.0146666666666664</v>
      </c>
      <c r="M326" s="2">
        <f t="shared" si="13"/>
        <v>33.333333333333329</v>
      </c>
      <c r="N326" t="s">
        <v>2695</v>
      </c>
    </row>
    <row r="327" spans="1:14">
      <c r="A327">
        <v>3</v>
      </c>
      <c r="B327" t="s">
        <v>18846</v>
      </c>
      <c r="C327" t="s">
        <v>18847</v>
      </c>
      <c r="D327">
        <v>1739</v>
      </c>
      <c r="E327" s="1">
        <v>2.14</v>
      </c>
      <c r="F327">
        <v>1.9850000000000001</v>
      </c>
      <c r="G327">
        <v>0.748</v>
      </c>
      <c r="H327">
        <v>123</v>
      </c>
      <c r="I327">
        <v>4.7</v>
      </c>
      <c r="J327">
        <v>4.3699999999999998E-3</v>
      </c>
      <c r="K327">
        <v>0.46700000000000003</v>
      </c>
      <c r="L327">
        <v>2.0146666666666664</v>
      </c>
      <c r="M327" s="2">
        <f t="shared" si="13"/>
        <v>50</v>
      </c>
      <c r="N327" t="s">
        <v>2695</v>
      </c>
    </row>
    <row r="328" spans="1:14">
      <c r="A328">
        <v>4</v>
      </c>
      <c r="B328" t="s">
        <v>18848</v>
      </c>
      <c r="C328" t="s">
        <v>18849</v>
      </c>
      <c r="D328">
        <v>257</v>
      </c>
      <c r="E328" s="1">
        <v>1.847</v>
      </c>
      <c r="F328">
        <v>1.762</v>
      </c>
      <c r="G328">
        <v>0.54200000000000004</v>
      </c>
      <c r="H328">
        <v>48</v>
      </c>
      <c r="I328">
        <v>2.4</v>
      </c>
      <c r="J328">
        <v>9.3000000000000005E-4</v>
      </c>
      <c r="K328">
        <v>0.40699999999999997</v>
      </c>
      <c r="L328">
        <v>2.0146666666666664</v>
      </c>
      <c r="M328" s="2">
        <f t="shared" si="13"/>
        <v>66.666666666666657</v>
      </c>
      <c r="N328" t="s">
        <v>2695</v>
      </c>
    </row>
    <row r="329" spans="1:14">
      <c r="A329">
        <v>5</v>
      </c>
      <c r="B329" t="s">
        <v>18850</v>
      </c>
      <c r="C329" t="s">
        <v>18851</v>
      </c>
      <c r="D329">
        <v>1463</v>
      </c>
      <c r="E329" s="1">
        <v>1.748</v>
      </c>
      <c r="F329">
        <v>1.9019999999999999</v>
      </c>
      <c r="G329">
        <v>0.29499999999999998</v>
      </c>
      <c r="H329">
        <v>193</v>
      </c>
      <c r="I329">
        <v>7.7</v>
      </c>
      <c r="J329">
        <v>2.16E-3</v>
      </c>
      <c r="K329">
        <v>0.40300000000000002</v>
      </c>
      <c r="L329">
        <v>2.0146666666666664</v>
      </c>
      <c r="M329" s="2">
        <f t="shared" si="13"/>
        <v>83.333333333333343</v>
      </c>
      <c r="N329" t="s">
        <v>2695</v>
      </c>
    </row>
    <row r="330" spans="1:14">
      <c r="A330">
        <v>6</v>
      </c>
      <c r="B330" t="s">
        <v>18852</v>
      </c>
      <c r="C330" t="s">
        <v>18853</v>
      </c>
      <c r="D330">
        <v>25</v>
      </c>
      <c r="E330" s="1">
        <v>0.25600000000000001</v>
      </c>
      <c r="G330">
        <v>4.4999999999999998E-2</v>
      </c>
      <c r="H330">
        <v>22</v>
      </c>
      <c r="J330">
        <v>1.0000000000000001E-5</v>
      </c>
      <c r="L330">
        <v>2.0146666666666664</v>
      </c>
      <c r="M330" s="2">
        <f t="shared" si="13"/>
        <v>100</v>
      </c>
      <c r="N330" t="s">
        <v>2695</v>
      </c>
    </row>
    <row r="331" spans="1:14" s="3" customFormat="1">
      <c r="E331" s="4"/>
      <c r="M331" s="5"/>
    </row>
    <row r="332" spans="1:14">
      <c r="A332">
        <v>1</v>
      </c>
      <c r="B332" t="s">
        <v>18854</v>
      </c>
      <c r="C332" t="s">
        <v>18855</v>
      </c>
      <c r="D332">
        <v>29370</v>
      </c>
      <c r="E332" s="1">
        <v>5.6440000000000001</v>
      </c>
      <c r="F332">
        <v>6.125</v>
      </c>
      <c r="G332">
        <v>1.264</v>
      </c>
      <c r="H332">
        <v>269</v>
      </c>
      <c r="I332">
        <v>9</v>
      </c>
      <c r="J332">
        <v>4.8009999999999997E-2</v>
      </c>
      <c r="K332">
        <v>1.8480000000000001</v>
      </c>
      <c r="L332">
        <f>AVERAGE(E332:E361)</f>
        <v>2.1500000000000004</v>
      </c>
      <c r="M332" s="2">
        <f t="shared" ref="M332:M360" si="14">A332/29*100</f>
        <v>3.4482758620689653</v>
      </c>
      <c r="N332" t="s">
        <v>18856</v>
      </c>
    </row>
    <row r="333" spans="1:14">
      <c r="A333">
        <v>2</v>
      </c>
      <c r="B333" t="s">
        <v>18856</v>
      </c>
      <c r="C333" t="s">
        <v>18857</v>
      </c>
      <c r="D333">
        <v>22547</v>
      </c>
      <c r="E333" s="1">
        <v>5.1630000000000003</v>
      </c>
      <c r="F333">
        <v>5.3019999999999996</v>
      </c>
      <c r="G333">
        <v>1.9590000000000001</v>
      </c>
      <c r="H333">
        <v>219</v>
      </c>
      <c r="I333">
        <v>9.3000000000000007</v>
      </c>
      <c r="J333">
        <v>3.5150000000000001E-2</v>
      </c>
      <c r="K333">
        <v>1.587</v>
      </c>
      <c r="L333">
        <v>2.1500000000000004</v>
      </c>
      <c r="M333" s="2">
        <f t="shared" si="14"/>
        <v>6.8965517241379306</v>
      </c>
      <c r="N333" t="s">
        <v>18856</v>
      </c>
    </row>
    <row r="334" spans="1:14">
      <c r="A334">
        <v>3</v>
      </c>
      <c r="B334" t="s">
        <v>18858</v>
      </c>
      <c r="C334" t="s">
        <v>18859</v>
      </c>
      <c r="D334">
        <v>12587</v>
      </c>
      <c r="E334" s="1">
        <v>4.2370000000000001</v>
      </c>
      <c r="F334">
        <v>4.1890000000000001</v>
      </c>
      <c r="G334">
        <v>1.2789999999999999</v>
      </c>
      <c r="H334">
        <v>251</v>
      </c>
      <c r="I334">
        <v>7.9</v>
      </c>
      <c r="J334">
        <v>2.3290000000000002E-2</v>
      </c>
      <c r="K334">
        <v>1.17</v>
      </c>
      <c r="L334">
        <v>2.1500000000000004</v>
      </c>
      <c r="M334" s="2">
        <f t="shared" si="14"/>
        <v>10.344827586206897</v>
      </c>
      <c r="N334" t="s">
        <v>18856</v>
      </c>
    </row>
    <row r="335" spans="1:14">
      <c r="A335">
        <v>4</v>
      </c>
      <c r="B335" t="s">
        <v>18860</v>
      </c>
      <c r="C335" t="s">
        <v>18861</v>
      </c>
      <c r="D335">
        <v>6605</v>
      </c>
      <c r="E335" s="1">
        <v>3.4860000000000002</v>
      </c>
      <c r="F335">
        <v>2.7330000000000001</v>
      </c>
      <c r="G335">
        <v>2.331</v>
      </c>
      <c r="H335">
        <v>139</v>
      </c>
      <c r="I335">
        <v>8.1</v>
      </c>
      <c r="J335">
        <v>1.021E-2</v>
      </c>
      <c r="K335">
        <v>0.66700000000000004</v>
      </c>
      <c r="L335">
        <v>2.1500000000000004</v>
      </c>
      <c r="M335" s="2">
        <f t="shared" si="14"/>
        <v>13.793103448275861</v>
      </c>
      <c r="N335" t="s">
        <v>18856</v>
      </c>
    </row>
    <row r="336" spans="1:14">
      <c r="A336">
        <v>5</v>
      </c>
      <c r="B336" t="s">
        <v>18862</v>
      </c>
      <c r="C336" t="s">
        <v>18863</v>
      </c>
      <c r="D336">
        <v>2816</v>
      </c>
      <c r="E336" s="1">
        <v>3.464</v>
      </c>
      <c r="F336">
        <v>3.173</v>
      </c>
      <c r="G336">
        <v>0.81299999999999994</v>
      </c>
      <c r="H336">
        <v>91</v>
      </c>
      <c r="I336">
        <v>6.2</v>
      </c>
      <c r="J336">
        <v>5.3600000000000002E-3</v>
      </c>
      <c r="K336">
        <v>0.745</v>
      </c>
      <c r="L336">
        <v>2.1500000000000004</v>
      </c>
      <c r="M336" s="2">
        <f t="shared" si="14"/>
        <v>17.241379310344829</v>
      </c>
      <c r="N336" t="s">
        <v>18856</v>
      </c>
    </row>
    <row r="337" spans="1:14">
      <c r="A337">
        <v>6</v>
      </c>
      <c r="B337" t="s">
        <v>18864</v>
      </c>
      <c r="C337" t="s">
        <v>18865</v>
      </c>
      <c r="D337">
        <v>20930</v>
      </c>
      <c r="E337" s="1">
        <v>3.3</v>
      </c>
      <c r="F337">
        <v>3.2330000000000001</v>
      </c>
      <c r="G337">
        <v>1.01</v>
      </c>
      <c r="H337">
        <v>301</v>
      </c>
      <c r="I337">
        <v>8.1</v>
      </c>
      <c r="J337">
        <v>3.7229999999999999E-2</v>
      </c>
      <c r="K337">
        <v>0.90500000000000003</v>
      </c>
      <c r="L337">
        <v>2.1500000000000004</v>
      </c>
      <c r="M337" s="2">
        <f t="shared" si="14"/>
        <v>20.689655172413794</v>
      </c>
      <c r="N337" t="s">
        <v>18856</v>
      </c>
    </row>
    <row r="338" spans="1:14">
      <c r="A338">
        <v>7</v>
      </c>
      <c r="B338" t="s">
        <v>18866</v>
      </c>
      <c r="C338" t="s">
        <v>18867</v>
      </c>
      <c r="D338">
        <v>4369</v>
      </c>
      <c r="E338" s="1">
        <v>3.0670000000000002</v>
      </c>
      <c r="F338">
        <v>3.673</v>
      </c>
      <c r="G338">
        <v>0.52900000000000003</v>
      </c>
      <c r="H338">
        <v>140</v>
      </c>
      <c r="I338">
        <v>5.2</v>
      </c>
      <c r="J338">
        <v>1.345E-2</v>
      </c>
      <c r="K338">
        <v>1.151</v>
      </c>
      <c r="L338">
        <v>2.1500000000000004</v>
      </c>
      <c r="M338" s="2">
        <f t="shared" si="14"/>
        <v>24.137931034482758</v>
      </c>
      <c r="N338" t="s">
        <v>18856</v>
      </c>
    </row>
    <row r="339" spans="1:14">
      <c r="A339">
        <v>8</v>
      </c>
      <c r="B339" t="s">
        <v>18868</v>
      </c>
      <c r="C339" t="s">
        <v>18869</v>
      </c>
      <c r="D339">
        <v>1715</v>
      </c>
      <c r="E339" s="1">
        <v>2.8180000000000001</v>
      </c>
      <c r="F339">
        <v>2.117</v>
      </c>
      <c r="G339">
        <v>0.61299999999999999</v>
      </c>
      <c r="H339">
        <v>137</v>
      </c>
      <c r="I339">
        <v>3</v>
      </c>
      <c r="J339">
        <v>3.8400000000000001E-3</v>
      </c>
      <c r="K339">
        <v>0.40799999999999997</v>
      </c>
      <c r="L339">
        <v>2.1500000000000004</v>
      </c>
      <c r="M339" s="2">
        <f t="shared" si="14"/>
        <v>27.586206896551722</v>
      </c>
      <c r="N339" t="s">
        <v>18856</v>
      </c>
    </row>
    <row r="340" spans="1:14">
      <c r="A340">
        <v>9</v>
      </c>
      <c r="B340" t="s">
        <v>18870</v>
      </c>
      <c r="C340" t="s">
        <v>18871</v>
      </c>
      <c r="D340">
        <v>2714</v>
      </c>
      <c r="E340" s="1">
        <v>2.7919999999999998</v>
      </c>
      <c r="F340">
        <v>1.976</v>
      </c>
      <c r="G340">
        <v>0.95699999999999996</v>
      </c>
      <c r="H340">
        <v>69</v>
      </c>
      <c r="I340">
        <v>5.3</v>
      </c>
      <c r="J340">
        <v>6.7200000000000003E-3</v>
      </c>
      <c r="K340">
        <v>0.53100000000000003</v>
      </c>
      <c r="L340">
        <v>2.1500000000000004</v>
      </c>
      <c r="M340" s="2">
        <f t="shared" si="14"/>
        <v>31.03448275862069</v>
      </c>
      <c r="N340" t="s">
        <v>18856</v>
      </c>
    </row>
    <row r="341" spans="1:14">
      <c r="A341">
        <v>10</v>
      </c>
      <c r="B341" t="s">
        <v>18872</v>
      </c>
      <c r="C341" t="s">
        <v>18873</v>
      </c>
      <c r="D341">
        <v>922</v>
      </c>
      <c r="E341" s="1">
        <v>2.605</v>
      </c>
      <c r="G341">
        <v>1</v>
      </c>
      <c r="H341">
        <v>67</v>
      </c>
      <c r="I341">
        <v>3.7</v>
      </c>
      <c r="J341">
        <v>2.7100000000000002E-3</v>
      </c>
      <c r="L341">
        <v>2.1500000000000004</v>
      </c>
      <c r="M341" s="2">
        <f t="shared" si="14"/>
        <v>34.482758620689658</v>
      </c>
      <c r="N341" t="s">
        <v>18856</v>
      </c>
    </row>
    <row r="342" spans="1:14">
      <c r="A342">
        <v>11</v>
      </c>
      <c r="B342" t="s">
        <v>18874</v>
      </c>
      <c r="C342" t="s">
        <v>18875</v>
      </c>
      <c r="D342">
        <v>4291</v>
      </c>
      <c r="E342" s="1">
        <v>2.552</v>
      </c>
      <c r="F342">
        <v>3.1429999999999998</v>
      </c>
      <c r="G342">
        <v>0.65100000000000002</v>
      </c>
      <c r="H342">
        <v>109</v>
      </c>
      <c r="I342">
        <v>6.9</v>
      </c>
      <c r="J342">
        <v>9.5999999999999992E-3</v>
      </c>
      <c r="K342">
        <v>0.97599999999999998</v>
      </c>
      <c r="L342">
        <v>2.1500000000000004</v>
      </c>
      <c r="M342" s="2">
        <f t="shared" si="14"/>
        <v>37.931034482758619</v>
      </c>
      <c r="N342" t="s">
        <v>18856</v>
      </c>
    </row>
    <row r="343" spans="1:14">
      <c r="A343">
        <v>12</v>
      </c>
      <c r="B343" t="s">
        <v>18876</v>
      </c>
      <c r="C343" t="s">
        <v>18877</v>
      </c>
      <c r="D343">
        <v>3380</v>
      </c>
      <c r="E343" s="1">
        <v>2.4359999999999999</v>
      </c>
      <c r="F343">
        <v>2.2210000000000001</v>
      </c>
      <c r="G343">
        <v>0.64700000000000002</v>
      </c>
      <c r="H343">
        <v>170</v>
      </c>
      <c r="I343">
        <v>5.6</v>
      </c>
      <c r="J343">
        <v>6.9199999999999999E-3</v>
      </c>
      <c r="K343">
        <v>0.51700000000000002</v>
      </c>
      <c r="L343">
        <v>2.1500000000000004</v>
      </c>
      <c r="M343" s="2">
        <f t="shared" si="14"/>
        <v>41.379310344827587</v>
      </c>
      <c r="N343" t="s">
        <v>18856</v>
      </c>
    </row>
    <row r="344" spans="1:14">
      <c r="A344">
        <v>13</v>
      </c>
      <c r="B344" t="s">
        <v>18878</v>
      </c>
      <c r="C344" t="s">
        <v>18879</v>
      </c>
      <c r="D344">
        <v>1692</v>
      </c>
      <c r="E344" s="1">
        <v>2.4</v>
      </c>
      <c r="G344">
        <v>0.432</v>
      </c>
      <c r="H344">
        <v>95</v>
      </c>
      <c r="I344">
        <v>3.9</v>
      </c>
      <c r="J344">
        <v>6.4700000000000001E-3</v>
      </c>
      <c r="L344">
        <v>2.1500000000000004</v>
      </c>
      <c r="M344" s="2">
        <f t="shared" si="14"/>
        <v>44.827586206896555</v>
      </c>
      <c r="N344" t="s">
        <v>18856</v>
      </c>
    </row>
    <row r="345" spans="1:14">
      <c r="A345">
        <v>14</v>
      </c>
      <c r="B345" t="s">
        <v>18880</v>
      </c>
      <c r="C345" t="s">
        <v>18881</v>
      </c>
      <c r="D345">
        <v>5582</v>
      </c>
      <c r="E345" s="1">
        <v>2.355</v>
      </c>
      <c r="F345">
        <v>2.254</v>
      </c>
      <c r="G345">
        <v>0.67300000000000004</v>
      </c>
      <c r="H345">
        <v>162</v>
      </c>
      <c r="I345">
        <v>7.8</v>
      </c>
      <c r="J345">
        <v>1.0880000000000001E-2</v>
      </c>
      <c r="K345">
        <v>0.68500000000000005</v>
      </c>
      <c r="L345">
        <v>2.1500000000000004</v>
      </c>
      <c r="M345" s="2">
        <f t="shared" si="14"/>
        <v>48.275862068965516</v>
      </c>
      <c r="N345" t="s">
        <v>18856</v>
      </c>
    </row>
    <row r="346" spans="1:14">
      <c r="A346">
        <v>15</v>
      </c>
      <c r="B346" t="s">
        <v>18882</v>
      </c>
      <c r="C346" t="s">
        <v>18883</v>
      </c>
      <c r="D346">
        <v>4123</v>
      </c>
      <c r="E346" s="1">
        <v>2.1269999999999998</v>
      </c>
      <c r="F346">
        <v>2.1240000000000001</v>
      </c>
      <c r="G346">
        <v>0.70499999999999996</v>
      </c>
      <c r="H346">
        <v>95</v>
      </c>
      <c r="I346">
        <v>9.9</v>
      </c>
      <c r="J346">
        <v>5.1999999999999998E-3</v>
      </c>
      <c r="K346">
        <v>0.626</v>
      </c>
      <c r="L346">
        <v>2.1500000000000004</v>
      </c>
      <c r="M346" s="2">
        <f t="shared" si="14"/>
        <v>51.724137931034484</v>
      </c>
      <c r="N346" t="s">
        <v>18856</v>
      </c>
    </row>
    <row r="347" spans="1:14">
      <c r="A347">
        <v>16</v>
      </c>
      <c r="B347" t="s">
        <v>18884</v>
      </c>
      <c r="C347" t="s">
        <v>18885</v>
      </c>
      <c r="D347">
        <v>974</v>
      </c>
      <c r="E347" s="1">
        <v>1.7989999999999999</v>
      </c>
      <c r="F347">
        <v>1.651</v>
      </c>
      <c r="G347">
        <v>0.53600000000000003</v>
      </c>
      <c r="H347">
        <v>56</v>
      </c>
      <c r="I347">
        <v>5.3</v>
      </c>
      <c r="J347">
        <v>2.2699999999999999E-3</v>
      </c>
      <c r="K347">
        <v>0.41099999999999998</v>
      </c>
      <c r="L347">
        <v>2.1500000000000004</v>
      </c>
      <c r="M347" s="2">
        <f t="shared" si="14"/>
        <v>55.172413793103445</v>
      </c>
      <c r="N347" t="s">
        <v>18856</v>
      </c>
    </row>
    <row r="348" spans="1:14">
      <c r="A348">
        <v>17</v>
      </c>
      <c r="B348" t="s">
        <v>18886</v>
      </c>
      <c r="C348" t="s">
        <v>18887</v>
      </c>
      <c r="D348">
        <v>914</v>
      </c>
      <c r="E348" s="1">
        <v>1.667</v>
      </c>
      <c r="F348">
        <v>1.76</v>
      </c>
      <c r="G348">
        <v>0.77600000000000002</v>
      </c>
      <c r="H348">
        <v>49</v>
      </c>
      <c r="I348">
        <v>7.4</v>
      </c>
      <c r="J348">
        <v>1.7700000000000001E-3</v>
      </c>
      <c r="K348">
        <v>0.505</v>
      </c>
      <c r="L348">
        <v>2.1500000000000004</v>
      </c>
      <c r="M348" s="2">
        <f t="shared" si="14"/>
        <v>58.620689655172406</v>
      </c>
      <c r="N348" t="s">
        <v>18856</v>
      </c>
    </row>
    <row r="349" spans="1:14">
      <c r="A349">
        <v>18</v>
      </c>
      <c r="B349" t="s">
        <v>18888</v>
      </c>
      <c r="C349" t="s">
        <v>18889</v>
      </c>
      <c r="D349">
        <v>2386</v>
      </c>
      <c r="E349" s="1">
        <v>1.448</v>
      </c>
      <c r="F349">
        <v>1.2789999999999999</v>
      </c>
      <c r="G349">
        <v>0.28599999999999998</v>
      </c>
      <c r="H349">
        <v>189</v>
      </c>
      <c r="I349">
        <v>6.3</v>
      </c>
      <c r="J349">
        <v>5.5500000000000002E-3</v>
      </c>
      <c r="K349">
        <v>0.373</v>
      </c>
      <c r="L349">
        <v>2.1500000000000004</v>
      </c>
      <c r="M349" s="2">
        <f t="shared" si="14"/>
        <v>62.068965517241381</v>
      </c>
      <c r="N349" t="s">
        <v>18856</v>
      </c>
    </row>
    <row r="350" spans="1:14">
      <c r="A350">
        <v>19</v>
      </c>
      <c r="B350" t="s">
        <v>18890</v>
      </c>
      <c r="C350" t="s">
        <v>18891</v>
      </c>
      <c r="D350">
        <v>2189</v>
      </c>
      <c r="E350" s="1">
        <v>1.3959999999999999</v>
      </c>
      <c r="F350">
        <v>1.3580000000000001</v>
      </c>
      <c r="G350">
        <v>0.55300000000000005</v>
      </c>
      <c r="H350">
        <v>114</v>
      </c>
      <c r="I350">
        <v>7.1</v>
      </c>
      <c r="J350">
        <v>4.8999999999999998E-3</v>
      </c>
      <c r="K350">
        <v>0.41</v>
      </c>
      <c r="L350">
        <v>2.1500000000000004</v>
      </c>
      <c r="M350" s="2">
        <f t="shared" si="14"/>
        <v>65.517241379310349</v>
      </c>
      <c r="N350" t="s">
        <v>18856</v>
      </c>
    </row>
    <row r="351" spans="1:14">
      <c r="A351">
        <v>20</v>
      </c>
      <c r="B351" t="s">
        <v>18892</v>
      </c>
      <c r="C351" t="s">
        <v>18893</v>
      </c>
      <c r="D351">
        <v>170</v>
      </c>
      <c r="E351" s="1">
        <v>1.1879999999999999</v>
      </c>
      <c r="G351">
        <v>3.1E-2</v>
      </c>
      <c r="H351">
        <v>32</v>
      </c>
      <c r="I351">
        <v>4.5999999999999996</v>
      </c>
      <c r="J351">
        <v>5.5000000000000003E-4</v>
      </c>
      <c r="L351">
        <v>2.1500000000000004</v>
      </c>
      <c r="M351" s="2">
        <f t="shared" si="14"/>
        <v>68.965517241379317</v>
      </c>
      <c r="N351" t="s">
        <v>18856</v>
      </c>
    </row>
    <row r="352" spans="1:14">
      <c r="A352">
        <v>21</v>
      </c>
      <c r="B352" t="s">
        <v>18894</v>
      </c>
      <c r="C352" t="s">
        <v>18895</v>
      </c>
      <c r="D352">
        <v>1843</v>
      </c>
      <c r="E352" s="1">
        <v>1.145</v>
      </c>
      <c r="F352">
        <v>1.3009999999999999</v>
      </c>
      <c r="G352">
        <v>0.221</v>
      </c>
      <c r="H352">
        <v>86</v>
      </c>
      <c r="I352">
        <v>9.3000000000000007</v>
      </c>
      <c r="J352">
        <v>2.98E-3</v>
      </c>
      <c r="K352">
        <v>0.38700000000000001</v>
      </c>
      <c r="L352">
        <v>2.1500000000000004</v>
      </c>
      <c r="M352" s="2">
        <f t="shared" si="14"/>
        <v>72.41379310344827</v>
      </c>
      <c r="N352" t="s">
        <v>18856</v>
      </c>
    </row>
    <row r="353" spans="1:14">
      <c r="A353">
        <v>22</v>
      </c>
      <c r="B353" t="s">
        <v>18896</v>
      </c>
      <c r="C353" t="s">
        <v>18897</v>
      </c>
      <c r="D353">
        <v>659</v>
      </c>
      <c r="E353" s="1">
        <v>1.0169999999999999</v>
      </c>
      <c r="F353">
        <v>1.073</v>
      </c>
      <c r="G353">
        <v>0.68799999999999994</v>
      </c>
      <c r="H353">
        <v>64</v>
      </c>
      <c r="I353">
        <v>4.8</v>
      </c>
      <c r="J353">
        <v>8.8999999999999995E-4</v>
      </c>
      <c r="K353">
        <v>0.16800000000000001</v>
      </c>
      <c r="L353">
        <v>2.1500000000000004</v>
      </c>
      <c r="M353" s="2">
        <f t="shared" si="14"/>
        <v>75.862068965517238</v>
      </c>
      <c r="N353" t="s">
        <v>18856</v>
      </c>
    </row>
    <row r="354" spans="1:14">
      <c r="A354">
        <v>23</v>
      </c>
      <c r="B354" t="s">
        <v>18898</v>
      </c>
      <c r="C354" t="s">
        <v>18899</v>
      </c>
      <c r="D354">
        <v>866</v>
      </c>
      <c r="E354" s="1">
        <v>0.86699999999999999</v>
      </c>
      <c r="F354">
        <v>0.88200000000000001</v>
      </c>
      <c r="G354">
        <v>0.214</v>
      </c>
      <c r="H354">
        <v>154</v>
      </c>
      <c r="I354">
        <v>3.9</v>
      </c>
      <c r="J354">
        <v>2.82E-3</v>
      </c>
      <c r="K354">
        <v>0.246</v>
      </c>
      <c r="L354">
        <v>2.1500000000000004</v>
      </c>
      <c r="M354" s="2">
        <f t="shared" si="14"/>
        <v>79.310344827586206</v>
      </c>
      <c r="N354" t="s">
        <v>18856</v>
      </c>
    </row>
    <row r="355" spans="1:14">
      <c r="A355">
        <v>24</v>
      </c>
      <c r="B355" t="s">
        <v>18900</v>
      </c>
      <c r="C355" t="s">
        <v>18901</v>
      </c>
      <c r="D355">
        <v>1101</v>
      </c>
      <c r="E355" s="1">
        <v>0.84699999999999998</v>
      </c>
      <c r="F355">
        <v>0.77300000000000002</v>
      </c>
      <c r="G355">
        <v>0.182</v>
      </c>
      <c r="H355">
        <v>110</v>
      </c>
      <c r="I355">
        <v>6.9</v>
      </c>
      <c r="J355">
        <v>1.8E-3</v>
      </c>
      <c r="K355">
        <v>0.16900000000000001</v>
      </c>
      <c r="L355">
        <v>2.1500000000000004</v>
      </c>
      <c r="M355" s="2">
        <f t="shared" si="14"/>
        <v>82.758620689655174</v>
      </c>
      <c r="N355" t="s">
        <v>18856</v>
      </c>
    </row>
    <row r="356" spans="1:14">
      <c r="A356">
        <v>25</v>
      </c>
      <c r="B356" t="s">
        <v>18902</v>
      </c>
      <c r="C356" t="s">
        <v>18903</v>
      </c>
      <c r="D356">
        <v>1106</v>
      </c>
      <c r="E356" s="1">
        <v>0.84099999999999997</v>
      </c>
      <c r="F356">
        <v>0.71899999999999997</v>
      </c>
      <c r="G356">
        <v>0.33300000000000002</v>
      </c>
      <c r="H356">
        <v>153</v>
      </c>
      <c r="I356">
        <v>6.3</v>
      </c>
      <c r="J356">
        <v>1.3699999999999999E-3</v>
      </c>
      <c r="K356">
        <v>0.11600000000000001</v>
      </c>
      <c r="L356">
        <v>2.1500000000000004</v>
      </c>
      <c r="M356" s="2">
        <f t="shared" si="14"/>
        <v>86.206896551724128</v>
      </c>
      <c r="N356" t="s">
        <v>18856</v>
      </c>
    </row>
    <row r="357" spans="1:14">
      <c r="A357">
        <v>26</v>
      </c>
      <c r="B357" t="s">
        <v>18904</v>
      </c>
      <c r="C357" t="s">
        <v>18905</v>
      </c>
      <c r="D357">
        <v>595</v>
      </c>
      <c r="E357" s="1">
        <v>0.70899999999999996</v>
      </c>
      <c r="G357">
        <v>0.32200000000000001</v>
      </c>
      <c r="H357">
        <v>59</v>
      </c>
      <c r="I357">
        <v>6.9</v>
      </c>
      <c r="J357">
        <v>1.1299999999999999E-3</v>
      </c>
      <c r="L357">
        <v>2.1500000000000004</v>
      </c>
      <c r="M357" s="2">
        <f t="shared" si="14"/>
        <v>89.65517241379311</v>
      </c>
      <c r="N357" t="s">
        <v>18856</v>
      </c>
    </row>
    <row r="358" spans="1:14">
      <c r="A358">
        <v>27</v>
      </c>
      <c r="B358" t="s">
        <v>18906</v>
      </c>
      <c r="C358" t="s">
        <v>18907</v>
      </c>
      <c r="D358">
        <v>235</v>
      </c>
      <c r="E358" s="1">
        <v>0.5</v>
      </c>
      <c r="F358">
        <v>0.47299999999999998</v>
      </c>
      <c r="G358">
        <v>0.33300000000000002</v>
      </c>
      <c r="H358">
        <v>39</v>
      </c>
      <c r="I358">
        <v>3.9</v>
      </c>
      <c r="J358">
        <v>4.8999999999999998E-4</v>
      </c>
      <c r="K358">
        <v>8.7999999999999995E-2</v>
      </c>
      <c r="L358">
        <v>2.1500000000000004</v>
      </c>
      <c r="M358" s="2">
        <f t="shared" si="14"/>
        <v>93.103448275862064</v>
      </c>
      <c r="N358" t="s">
        <v>18856</v>
      </c>
    </row>
    <row r="359" spans="1:14">
      <c r="A359">
        <v>28</v>
      </c>
      <c r="B359" t="s">
        <v>18908</v>
      </c>
      <c r="C359" t="s">
        <v>18909</v>
      </c>
      <c r="D359">
        <v>309</v>
      </c>
      <c r="E359" s="1">
        <v>0.38800000000000001</v>
      </c>
      <c r="F359">
        <v>0.26500000000000001</v>
      </c>
      <c r="G359">
        <v>7.1999999999999995E-2</v>
      </c>
      <c r="H359">
        <v>69</v>
      </c>
      <c r="I359">
        <v>8.1</v>
      </c>
      <c r="J359">
        <v>4.2000000000000002E-4</v>
      </c>
      <c r="K359">
        <v>5.2999999999999999E-2</v>
      </c>
      <c r="L359">
        <v>2.1500000000000004</v>
      </c>
      <c r="M359" s="2">
        <f t="shared" si="14"/>
        <v>96.551724137931032</v>
      </c>
      <c r="N359" t="s">
        <v>18856</v>
      </c>
    </row>
    <row r="360" spans="1:14">
      <c r="A360">
        <v>29</v>
      </c>
      <c r="B360" t="s">
        <v>18910</v>
      </c>
      <c r="C360" t="s">
        <v>18911</v>
      </c>
      <c r="D360">
        <v>27</v>
      </c>
      <c r="E360" s="1">
        <v>9.1999999999999998E-2</v>
      </c>
      <c r="F360">
        <v>9.6000000000000002E-2</v>
      </c>
      <c r="G360">
        <v>3.3000000000000002E-2</v>
      </c>
      <c r="H360">
        <v>30</v>
      </c>
      <c r="J360">
        <v>3.0000000000000001E-5</v>
      </c>
      <c r="K360">
        <v>1.0999999999999999E-2</v>
      </c>
      <c r="L360">
        <v>2.1500000000000004</v>
      </c>
      <c r="M360" s="2">
        <f t="shared" si="14"/>
        <v>100</v>
      </c>
      <c r="N360" t="s">
        <v>18856</v>
      </c>
    </row>
    <row r="361" spans="1:14" s="3" customFormat="1">
      <c r="E361" s="4"/>
      <c r="M361" s="5"/>
    </row>
    <row r="362" spans="1:14">
      <c r="A362">
        <v>1</v>
      </c>
      <c r="B362" t="s">
        <v>8571</v>
      </c>
      <c r="C362" t="s">
        <v>8570</v>
      </c>
      <c r="D362">
        <v>868</v>
      </c>
      <c r="E362" s="1">
        <v>5.8049999999999997</v>
      </c>
      <c r="F362">
        <v>3.6360000000000001</v>
      </c>
      <c r="G362">
        <v>2.0680000000000001</v>
      </c>
      <c r="H362">
        <v>44</v>
      </c>
      <c r="I362">
        <v>2.5</v>
      </c>
      <c r="J362">
        <v>3.2599999999999999E-3</v>
      </c>
      <c r="K362">
        <v>1.1459999999999999</v>
      </c>
      <c r="L362">
        <f>AVERAGE(E362:E445)</f>
        <v>0.99820481927710814</v>
      </c>
      <c r="M362" s="2">
        <f t="shared" ref="M362:M393" si="15">A362/83*100</f>
        <v>1.2048192771084338</v>
      </c>
      <c r="N362" t="s">
        <v>2799</v>
      </c>
    </row>
    <row r="363" spans="1:14">
      <c r="A363">
        <v>2</v>
      </c>
      <c r="B363" t="s">
        <v>10908</v>
      </c>
      <c r="C363" t="s">
        <v>10909</v>
      </c>
      <c r="D363">
        <v>6619</v>
      </c>
      <c r="E363" s="1">
        <v>4.0940000000000003</v>
      </c>
      <c r="F363">
        <v>4.53</v>
      </c>
      <c r="G363">
        <v>1.4350000000000001</v>
      </c>
      <c r="H363">
        <v>108</v>
      </c>
      <c r="I363">
        <v>8.4</v>
      </c>
      <c r="J363">
        <v>1.388E-2</v>
      </c>
      <c r="K363">
        <v>1.5580000000000001</v>
      </c>
      <c r="L363">
        <v>0.99820481927710814</v>
      </c>
      <c r="M363" s="2">
        <f t="shared" si="15"/>
        <v>2.4096385542168677</v>
      </c>
      <c r="N363" t="s">
        <v>2799</v>
      </c>
    </row>
    <row r="364" spans="1:14">
      <c r="A364">
        <v>3</v>
      </c>
      <c r="B364" t="s">
        <v>8569</v>
      </c>
      <c r="C364" t="s">
        <v>8568</v>
      </c>
      <c r="D364">
        <v>1459</v>
      </c>
      <c r="E364" s="1">
        <v>3.528</v>
      </c>
      <c r="F364">
        <v>4.6429999999999998</v>
      </c>
      <c r="G364">
        <v>0.82399999999999995</v>
      </c>
      <c r="H364">
        <v>17</v>
      </c>
      <c r="I364">
        <v>9.9</v>
      </c>
      <c r="J364">
        <v>3.3300000000000001E-3</v>
      </c>
      <c r="K364">
        <v>2.2599999999999998</v>
      </c>
      <c r="L364">
        <v>0.99820481927710814</v>
      </c>
      <c r="M364" s="2">
        <f t="shared" si="15"/>
        <v>3.6144578313253009</v>
      </c>
      <c r="N364" t="s">
        <v>2799</v>
      </c>
    </row>
    <row r="365" spans="1:14">
      <c r="A365">
        <v>4</v>
      </c>
      <c r="B365" t="s">
        <v>8567</v>
      </c>
      <c r="C365" t="s">
        <v>8566</v>
      </c>
      <c r="D365">
        <v>2234</v>
      </c>
      <c r="E365" s="1">
        <v>3.3809999999999998</v>
      </c>
      <c r="F365">
        <v>4.0590000000000002</v>
      </c>
      <c r="G365">
        <v>0.38700000000000001</v>
      </c>
      <c r="H365">
        <v>62</v>
      </c>
      <c r="I365" t="s">
        <v>18288</v>
      </c>
      <c r="J365">
        <v>5.8100000000000001E-3</v>
      </c>
      <c r="K365">
        <v>2.1640000000000001</v>
      </c>
      <c r="L365">
        <v>0.99820481927710814</v>
      </c>
      <c r="M365" s="2">
        <f t="shared" si="15"/>
        <v>4.8192771084337354</v>
      </c>
      <c r="N365" t="s">
        <v>2799</v>
      </c>
    </row>
    <row r="366" spans="1:14">
      <c r="A366">
        <v>5</v>
      </c>
      <c r="B366" t="s">
        <v>8565</v>
      </c>
      <c r="C366" t="s">
        <v>8564</v>
      </c>
      <c r="D366">
        <v>3562</v>
      </c>
      <c r="E366" s="1">
        <v>2.74</v>
      </c>
      <c r="F366">
        <v>2.7879999999999998</v>
      </c>
      <c r="G366">
        <v>1.853</v>
      </c>
      <c r="H366">
        <v>68</v>
      </c>
      <c r="I366" t="s">
        <v>18288</v>
      </c>
      <c r="J366">
        <v>6.3600000000000002E-3</v>
      </c>
      <c r="K366">
        <v>1.329</v>
      </c>
      <c r="L366">
        <v>0.99820481927710814</v>
      </c>
      <c r="M366" s="2">
        <f t="shared" si="15"/>
        <v>6.024096385542169</v>
      </c>
      <c r="N366" t="s">
        <v>2799</v>
      </c>
    </row>
    <row r="367" spans="1:14">
      <c r="A367">
        <v>6</v>
      </c>
      <c r="B367" t="s">
        <v>8563</v>
      </c>
      <c r="C367" t="s">
        <v>8562</v>
      </c>
      <c r="D367">
        <v>1015</v>
      </c>
      <c r="E367" s="1">
        <v>2.4900000000000002</v>
      </c>
      <c r="F367">
        <v>3.0449999999999999</v>
      </c>
      <c r="G367">
        <v>0.436</v>
      </c>
      <c r="H367">
        <v>39</v>
      </c>
      <c r="I367">
        <v>9.6999999999999993</v>
      </c>
      <c r="J367">
        <v>3.5599999999999998E-3</v>
      </c>
      <c r="K367">
        <v>1.8129999999999999</v>
      </c>
      <c r="L367">
        <v>0.99820481927710814</v>
      </c>
      <c r="M367" s="2">
        <f t="shared" si="15"/>
        <v>7.2289156626506017</v>
      </c>
      <c r="N367" t="s">
        <v>2799</v>
      </c>
    </row>
    <row r="368" spans="1:14">
      <c r="A368">
        <v>7</v>
      </c>
      <c r="B368" t="s">
        <v>10886</v>
      </c>
      <c r="C368" t="s">
        <v>10887</v>
      </c>
      <c r="D368">
        <v>9359</v>
      </c>
      <c r="E368" s="1">
        <v>2.4809999999999999</v>
      </c>
      <c r="F368">
        <v>2.851</v>
      </c>
      <c r="G368">
        <v>0.69</v>
      </c>
      <c r="H368">
        <v>187</v>
      </c>
      <c r="I368" t="s">
        <v>18288</v>
      </c>
      <c r="J368">
        <v>1.3169999999999999E-2</v>
      </c>
      <c r="K368">
        <v>0.88600000000000001</v>
      </c>
      <c r="L368">
        <v>0.99820481927710814</v>
      </c>
      <c r="M368" s="2">
        <f t="shared" si="15"/>
        <v>8.4337349397590362</v>
      </c>
      <c r="N368" t="s">
        <v>2799</v>
      </c>
    </row>
    <row r="369" spans="1:14">
      <c r="A369">
        <v>8</v>
      </c>
      <c r="B369" t="s">
        <v>20949</v>
      </c>
      <c r="C369" t="s">
        <v>20950</v>
      </c>
      <c r="D369">
        <v>2421</v>
      </c>
      <c r="E369" s="1">
        <v>2.335</v>
      </c>
      <c r="F369">
        <v>2.3889999999999998</v>
      </c>
      <c r="G369">
        <v>0.48599999999999999</v>
      </c>
      <c r="H369">
        <v>111</v>
      </c>
      <c r="I369">
        <v>6.1</v>
      </c>
      <c r="J369">
        <v>6.45E-3</v>
      </c>
      <c r="K369">
        <v>0.77300000000000002</v>
      </c>
      <c r="L369">
        <v>0.99820481927710814</v>
      </c>
      <c r="M369" s="2">
        <f t="shared" si="15"/>
        <v>9.6385542168674707</v>
      </c>
      <c r="N369" t="s">
        <v>2799</v>
      </c>
    </row>
    <row r="370" spans="1:14">
      <c r="A370">
        <v>9</v>
      </c>
      <c r="B370" t="s">
        <v>8561</v>
      </c>
      <c r="C370" t="s">
        <v>8560</v>
      </c>
      <c r="D370">
        <v>2277</v>
      </c>
      <c r="E370" s="1">
        <v>2.2370000000000001</v>
      </c>
      <c r="F370">
        <v>2.798</v>
      </c>
      <c r="G370">
        <v>0.28599999999999998</v>
      </c>
      <c r="H370">
        <v>35</v>
      </c>
      <c r="I370" t="s">
        <v>18288</v>
      </c>
      <c r="J370">
        <v>2.7799999999999999E-3</v>
      </c>
      <c r="K370">
        <v>1.3320000000000001</v>
      </c>
      <c r="L370">
        <v>0.99820481927710814</v>
      </c>
      <c r="M370" s="2">
        <f t="shared" si="15"/>
        <v>10.843373493975903</v>
      </c>
      <c r="N370" t="s">
        <v>2799</v>
      </c>
    </row>
    <row r="371" spans="1:14">
      <c r="A371">
        <v>10</v>
      </c>
      <c r="B371" t="s">
        <v>8559</v>
      </c>
      <c r="C371" t="s">
        <v>8558</v>
      </c>
      <c r="D371">
        <v>989</v>
      </c>
      <c r="E371" s="1">
        <v>1.9379999999999999</v>
      </c>
      <c r="F371">
        <v>2.1869999999999998</v>
      </c>
      <c r="G371">
        <v>0.17100000000000001</v>
      </c>
      <c r="H371">
        <v>35</v>
      </c>
      <c r="I371">
        <v>9.1</v>
      </c>
      <c r="J371">
        <v>1.8600000000000001E-3</v>
      </c>
      <c r="K371">
        <v>0.68500000000000005</v>
      </c>
      <c r="L371">
        <v>0.99820481927710814</v>
      </c>
      <c r="M371" s="2">
        <f t="shared" si="15"/>
        <v>12.048192771084338</v>
      </c>
      <c r="N371" t="s">
        <v>2799</v>
      </c>
    </row>
    <row r="372" spans="1:14">
      <c r="A372">
        <v>11</v>
      </c>
      <c r="B372" t="s">
        <v>8557</v>
      </c>
      <c r="C372" t="s">
        <v>8556</v>
      </c>
      <c r="D372">
        <v>807</v>
      </c>
      <c r="E372" s="1">
        <v>1.9379999999999999</v>
      </c>
      <c r="F372">
        <v>1.8180000000000001</v>
      </c>
      <c r="G372">
        <v>0.16200000000000001</v>
      </c>
      <c r="H372">
        <v>37</v>
      </c>
      <c r="I372" t="s">
        <v>18288</v>
      </c>
      <c r="J372">
        <v>1.2999999999999999E-3</v>
      </c>
      <c r="K372">
        <v>0.67200000000000004</v>
      </c>
      <c r="L372">
        <v>0.99820481927710814</v>
      </c>
      <c r="M372" s="2">
        <f t="shared" si="15"/>
        <v>13.253012048192772</v>
      </c>
      <c r="N372" t="s">
        <v>2799</v>
      </c>
    </row>
    <row r="373" spans="1:14">
      <c r="A373">
        <v>12</v>
      </c>
      <c r="B373" t="s">
        <v>15746</v>
      </c>
      <c r="C373" t="s">
        <v>15747</v>
      </c>
      <c r="D373">
        <v>7487</v>
      </c>
      <c r="E373" s="1">
        <v>1.889</v>
      </c>
      <c r="F373">
        <v>2.2450000000000001</v>
      </c>
      <c r="G373">
        <v>0.35899999999999999</v>
      </c>
      <c r="H373">
        <v>357</v>
      </c>
      <c r="I373">
        <v>7</v>
      </c>
      <c r="J373">
        <v>1.72E-2</v>
      </c>
      <c r="K373">
        <v>0.67900000000000005</v>
      </c>
      <c r="L373">
        <v>0.99820481927710814</v>
      </c>
      <c r="M373" s="2">
        <f t="shared" si="15"/>
        <v>14.457831325301203</v>
      </c>
      <c r="N373" t="s">
        <v>2799</v>
      </c>
    </row>
    <row r="374" spans="1:14">
      <c r="A374">
        <v>13</v>
      </c>
      <c r="B374" t="s">
        <v>8555</v>
      </c>
      <c r="C374" t="s">
        <v>8554</v>
      </c>
      <c r="D374">
        <v>381</v>
      </c>
      <c r="E374" s="1">
        <v>1.8839999999999999</v>
      </c>
      <c r="F374">
        <v>1.7649999999999999</v>
      </c>
      <c r="G374">
        <v>0.25</v>
      </c>
      <c r="H374">
        <v>28</v>
      </c>
      <c r="I374">
        <v>8.8000000000000007</v>
      </c>
      <c r="J374">
        <v>1E-3</v>
      </c>
      <c r="K374">
        <v>0.66900000000000004</v>
      </c>
      <c r="L374">
        <v>0.99820481927710814</v>
      </c>
      <c r="M374" s="2">
        <f t="shared" si="15"/>
        <v>15.66265060240964</v>
      </c>
      <c r="N374" t="s">
        <v>2799</v>
      </c>
    </row>
    <row r="375" spans="1:14">
      <c r="A375">
        <v>14</v>
      </c>
      <c r="B375" t="s">
        <v>8553</v>
      </c>
      <c r="C375" t="s">
        <v>8552</v>
      </c>
      <c r="D375">
        <v>727</v>
      </c>
      <c r="E375" s="1">
        <v>1.863</v>
      </c>
      <c r="F375">
        <v>2.266</v>
      </c>
      <c r="G375">
        <v>1.107</v>
      </c>
      <c r="H375">
        <v>28</v>
      </c>
      <c r="I375">
        <v>6.5</v>
      </c>
      <c r="J375">
        <v>2.81E-3</v>
      </c>
      <c r="K375">
        <v>1.254</v>
      </c>
      <c r="L375">
        <v>0.99820481927710814</v>
      </c>
      <c r="M375" s="2">
        <f t="shared" si="15"/>
        <v>16.867469879518072</v>
      </c>
      <c r="N375" t="s">
        <v>2799</v>
      </c>
    </row>
    <row r="376" spans="1:14">
      <c r="A376">
        <v>15</v>
      </c>
      <c r="B376" t="s">
        <v>8551</v>
      </c>
      <c r="C376" t="s">
        <v>8550</v>
      </c>
      <c r="D376">
        <v>998</v>
      </c>
      <c r="E376" s="1">
        <v>1.8140000000000001</v>
      </c>
      <c r="F376">
        <v>2.3650000000000002</v>
      </c>
      <c r="G376">
        <v>0.8</v>
      </c>
      <c r="H376">
        <v>25</v>
      </c>
      <c r="I376">
        <v>9</v>
      </c>
      <c r="J376">
        <v>2.0699999999999998E-3</v>
      </c>
      <c r="K376">
        <v>1.024</v>
      </c>
      <c r="L376">
        <v>0.99820481927710814</v>
      </c>
      <c r="M376" s="2">
        <f t="shared" si="15"/>
        <v>18.072289156626507</v>
      </c>
      <c r="N376" t="s">
        <v>2799</v>
      </c>
    </row>
    <row r="377" spans="1:14">
      <c r="A377">
        <v>16</v>
      </c>
      <c r="B377" t="s">
        <v>8549</v>
      </c>
      <c r="C377" t="s">
        <v>8548</v>
      </c>
      <c r="D377">
        <v>112</v>
      </c>
      <c r="E377" s="1">
        <v>1.792</v>
      </c>
      <c r="F377">
        <v>1.746</v>
      </c>
      <c r="G377">
        <v>0</v>
      </c>
      <c r="H377">
        <v>18</v>
      </c>
      <c r="I377">
        <v>3.9</v>
      </c>
      <c r="J377">
        <v>5.1999999999999995E-4</v>
      </c>
      <c r="K377">
        <v>0.499</v>
      </c>
      <c r="L377">
        <v>0.99820481927710814</v>
      </c>
      <c r="M377" s="2">
        <f t="shared" si="15"/>
        <v>19.277108433734941</v>
      </c>
      <c r="N377" t="s">
        <v>2799</v>
      </c>
    </row>
    <row r="378" spans="1:14">
      <c r="A378">
        <v>17</v>
      </c>
      <c r="B378" t="s">
        <v>8547</v>
      </c>
      <c r="C378" t="s">
        <v>8546</v>
      </c>
      <c r="D378">
        <v>418</v>
      </c>
      <c r="E378" s="1">
        <v>1.786</v>
      </c>
      <c r="F378">
        <v>1.5920000000000001</v>
      </c>
      <c r="G378">
        <v>0.39100000000000001</v>
      </c>
      <c r="H378">
        <v>23</v>
      </c>
      <c r="I378">
        <v>8.4</v>
      </c>
      <c r="J378">
        <v>7.6999999999999996E-4</v>
      </c>
      <c r="K378">
        <v>0.61899999999999999</v>
      </c>
      <c r="L378">
        <v>0.99820481927710814</v>
      </c>
      <c r="M378" s="2">
        <f t="shared" si="15"/>
        <v>20.481927710843372</v>
      </c>
      <c r="N378" t="s">
        <v>2799</v>
      </c>
    </row>
    <row r="379" spans="1:14">
      <c r="A379">
        <v>18</v>
      </c>
      <c r="B379" t="s">
        <v>8545</v>
      </c>
      <c r="C379" t="s">
        <v>8544</v>
      </c>
      <c r="D379">
        <v>2198</v>
      </c>
      <c r="E379" s="1">
        <v>1.6619999999999999</v>
      </c>
      <c r="F379">
        <v>1.7</v>
      </c>
      <c r="G379">
        <v>0.189</v>
      </c>
      <c r="H379">
        <v>37</v>
      </c>
      <c r="I379" t="s">
        <v>18288</v>
      </c>
      <c r="J379">
        <v>1.6199999999999999E-3</v>
      </c>
      <c r="K379">
        <v>0.54400000000000004</v>
      </c>
      <c r="L379">
        <v>0.99820481927710814</v>
      </c>
      <c r="M379" s="2">
        <f t="shared" si="15"/>
        <v>21.686746987951807</v>
      </c>
      <c r="N379" t="s">
        <v>2799</v>
      </c>
    </row>
    <row r="380" spans="1:14">
      <c r="A380">
        <v>19</v>
      </c>
      <c r="B380" t="s">
        <v>8543</v>
      </c>
      <c r="C380" t="s">
        <v>8542</v>
      </c>
      <c r="D380">
        <v>1461</v>
      </c>
      <c r="E380" s="1">
        <v>1.6479999999999999</v>
      </c>
      <c r="F380">
        <v>1.885</v>
      </c>
      <c r="G380">
        <v>0.36699999999999999</v>
      </c>
      <c r="H380">
        <v>49</v>
      </c>
      <c r="I380" t="s">
        <v>18288</v>
      </c>
      <c r="J380">
        <v>4.5700000000000003E-3</v>
      </c>
      <c r="K380">
        <v>1.1950000000000001</v>
      </c>
      <c r="L380">
        <v>0.99820481927710814</v>
      </c>
      <c r="M380" s="2">
        <f t="shared" si="15"/>
        <v>22.891566265060241</v>
      </c>
      <c r="N380" t="s">
        <v>2799</v>
      </c>
    </row>
    <row r="381" spans="1:14">
      <c r="A381">
        <v>20</v>
      </c>
      <c r="B381" t="s">
        <v>8541</v>
      </c>
      <c r="C381" t="s">
        <v>8540</v>
      </c>
      <c r="D381">
        <v>766</v>
      </c>
      <c r="E381" s="1">
        <v>1.627</v>
      </c>
      <c r="F381">
        <v>1.6559999999999999</v>
      </c>
      <c r="G381">
        <v>0.441</v>
      </c>
      <c r="H381">
        <v>34</v>
      </c>
      <c r="I381" t="s">
        <v>18288</v>
      </c>
      <c r="J381">
        <v>1.39E-3</v>
      </c>
      <c r="K381">
        <v>0.63300000000000001</v>
      </c>
      <c r="L381">
        <v>0.99820481927710814</v>
      </c>
      <c r="M381" s="2">
        <f t="shared" si="15"/>
        <v>24.096385542168676</v>
      </c>
      <c r="N381" t="s">
        <v>2799</v>
      </c>
    </row>
    <row r="382" spans="1:14">
      <c r="A382">
        <v>21</v>
      </c>
      <c r="B382" t="s">
        <v>8539</v>
      </c>
      <c r="C382" t="s">
        <v>8538</v>
      </c>
      <c r="D382">
        <v>296</v>
      </c>
      <c r="E382" s="1">
        <v>1.538</v>
      </c>
      <c r="G382">
        <v>0</v>
      </c>
      <c r="H382">
        <v>6</v>
      </c>
      <c r="I382">
        <v>7.8</v>
      </c>
      <c r="J382">
        <v>9.7000000000000005E-4</v>
      </c>
      <c r="L382">
        <v>0.99820481927710814</v>
      </c>
      <c r="M382" s="2">
        <f t="shared" si="15"/>
        <v>25.301204819277107</v>
      </c>
      <c r="N382" t="s">
        <v>2799</v>
      </c>
    </row>
    <row r="383" spans="1:14">
      <c r="A383">
        <v>22</v>
      </c>
      <c r="B383" t="s">
        <v>20979</v>
      </c>
      <c r="C383" t="s">
        <v>20980</v>
      </c>
      <c r="D383">
        <v>1901</v>
      </c>
      <c r="E383" s="1">
        <v>1.522</v>
      </c>
      <c r="F383">
        <v>1.38</v>
      </c>
      <c r="G383">
        <v>0.42099999999999999</v>
      </c>
      <c r="H383">
        <v>19</v>
      </c>
      <c r="I383" t="s">
        <v>18288</v>
      </c>
      <c r="J383">
        <v>1.7700000000000001E-3</v>
      </c>
      <c r="K383">
        <v>0.52600000000000002</v>
      </c>
      <c r="L383">
        <v>0.99820481927710814</v>
      </c>
      <c r="M383" s="2">
        <f t="shared" si="15"/>
        <v>26.506024096385545</v>
      </c>
      <c r="N383" t="s">
        <v>2799</v>
      </c>
    </row>
    <row r="384" spans="1:14">
      <c r="A384">
        <v>23</v>
      </c>
      <c r="B384" t="s">
        <v>20981</v>
      </c>
      <c r="C384" t="s">
        <v>20982</v>
      </c>
      <c r="D384">
        <v>1730</v>
      </c>
      <c r="E384" s="1">
        <v>1.484</v>
      </c>
      <c r="F384">
        <v>1.7589999999999999</v>
      </c>
      <c r="G384">
        <v>0.19700000000000001</v>
      </c>
      <c r="H384">
        <v>66</v>
      </c>
      <c r="I384">
        <v>9.9</v>
      </c>
      <c r="J384">
        <v>3.0999999999999999E-3</v>
      </c>
      <c r="K384">
        <v>0.54</v>
      </c>
      <c r="L384">
        <v>0.99820481927710814</v>
      </c>
      <c r="M384" s="2">
        <f t="shared" si="15"/>
        <v>27.710843373493976</v>
      </c>
      <c r="N384" t="s">
        <v>2799</v>
      </c>
    </row>
    <row r="385" spans="1:14">
      <c r="A385">
        <v>24</v>
      </c>
      <c r="B385" t="s">
        <v>8537</v>
      </c>
      <c r="C385" t="s">
        <v>8536</v>
      </c>
      <c r="D385">
        <v>1849</v>
      </c>
      <c r="E385" s="1">
        <v>1.4390000000000001</v>
      </c>
      <c r="F385">
        <v>1.415</v>
      </c>
      <c r="G385">
        <v>0.28399999999999997</v>
      </c>
      <c r="H385">
        <v>67</v>
      </c>
      <c r="I385" t="s">
        <v>18288</v>
      </c>
      <c r="J385">
        <v>3.1800000000000001E-3</v>
      </c>
      <c r="K385">
        <v>0.45400000000000001</v>
      </c>
      <c r="L385">
        <v>0.99820481927710814</v>
      </c>
      <c r="M385" s="2">
        <f t="shared" si="15"/>
        <v>28.915662650602407</v>
      </c>
      <c r="N385" t="s">
        <v>2799</v>
      </c>
    </row>
    <row r="386" spans="1:14">
      <c r="A386">
        <v>25</v>
      </c>
      <c r="B386" t="s">
        <v>8535</v>
      </c>
      <c r="C386" t="s">
        <v>8534</v>
      </c>
      <c r="D386">
        <v>2598</v>
      </c>
      <c r="E386" s="1">
        <v>1.3979999999999999</v>
      </c>
      <c r="F386">
        <v>1.748</v>
      </c>
      <c r="G386">
        <v>0.28100000000000003</v>
      </c>
      <c r="H386">
        <v>57</v>
      </c>
      <c r="I386" t="s">
        <v>18288</v>
      </c>
      <c r="J386">
        <v>3.0100000000000001E-3</v>
      </c>
      <c r="K386">
        <v>0.85</v>
      </c>
      <c r="L386">
        <v>0.99820481927710814</v>
      </c>
      <c r="M386" s="2">
        <f t="shared" si="15"/>
        <v>30.120481927710845</v>
      </c>
      <c r="N386" t="s">
        <v>2799</v>
      </c>
    </row>
    <row r="387" spans="1:14">
      <c r="A387">
        <v>26</v>
      </c>
      <c r="B387" t="s">
        <v>10924</v>
      </c>
      <c r="C387" t="s">
        <v>10925</v>
      </c>
      <c r="D387">
        <v>748</v>
      </c>
      <c r="E387" s="1">
        <v>1.385</v>
      </c>
      <c r="F387">
        <v>2.234</v>
      </c>
      <c r="I387" t="s">
        <v>18288</v>
      </c>
      <c r="J387">
        <v>6.4999999999999997E-4</v>
      </c>
      <c r="K387">
        <v>0.79300000000000004</v>
      </c>
      <c r="L387">
        <v>0.99820481927710814</v>
      </c>
      <c r="M387" s="2">
        <f t="shared" si="15"/>
        <v>31.325301204819279</v>
      </c>
      <c r="N387" t="s">
        <v>2799</v>
      </c>
    </row>
    <row r="388" spans="1:14">
      <c r="A388">
        <v>27</v>
      </c>
      <c r="B388" t="s">
        <v>8533</v>
      </c>
      <c r="C388" t="s">
        <v>8532</v>
      </c>
      <c r="D388">
        <v>1421</v>
      </c>
      <c r="E388" s="1">
        <v>1.361</v>
      </c>
      <c r="F388">
        <v>2.1739999999999999</v>
      </c>
      <c r="G388">
        <v>0.186</v>
      </c>
      <c r="H388">
        <v>70</v>
      </c>
      <c r="I388">
        <v>6.6</v>
      </c>
      <c r="J388">
        <v>3.6800000000000001E-3</v>
      </c>
      <c r="K388">
        <v>0.71499999999999997</v>
      </c>
      <c r="L388">
        <v>0.99820481927710814</v>
      </c>
      <c r="M388" s="2">
        <f t="shared" si="15"/>
        <v>32.53012048192771</v>
      </c>
      <c r="N388" t="s">
        <v>2799</v>
      </c>
    </row>
    <row r="389" spans="1:14">
      <c r="A389">
        <v>28</v>
      </c>
      <c r="B389" t="s">
        <v>8531</v>
      </c>
      <c r="C389" t="s">
        <v>8530</v>
      </c>
      <c r="D389">
        <v>732</v>
      </c>
      <c r="E389" s="1">
        <v>1.0980000000000001</v>
      </c>
      <c r="F389">
        <v>1.06</v>
      </c>
      <c r="G389">
        <v>0.255</v>
      </c>
      <c r="H389">
        <v>51</v>
      </c>
      <c r="I389">
        <v>7.6</v>
      </c>
      <c r="J389">
        <v>2.6700000000000001E-3</v>
      </c>
      <c r="K389">
        <v>0.61499999999999999</v>
      </c>
      <c r="L389">
        <v>0.99820481927710814</v>
      </c>
      <c r="M389" s="2">
        <f t="shared" si="15"/>
        <v>33.734939759036145</v>
      </c>
      <c r="N389" t="s">
        <v>2799</v>
      </c>
    </row>
    <row r="390" spans="1:14">
      <c r="A390">
        <v>29</v>
      </c>
      <c r="B390" t="s">
        <v>8529</v>
      </c>
      <c r="C390" t="s">
        <v>8528</v>
      </c>
      <c r="D390">
        <v>1019</v>
      </c>
      <c r="E390" s="1">
        <v>1.085</v>
      </c>
      <c r="F390">
        <v>1.091</v>
      </c>
      <c r="G390">
        <v>0.1</v>
      </c>
      <c r="H390">
        <v>60</v>
      </c>
      <c r="I390">
        <v>9.5</v>
      </c>
      <c r="J390">
        <v>1.57E-3</v>
      </c>
      <c r="K390">
        <v>0.32600000000000001</v>
      </c>
      <c r="L390">
        <v>0.99820481927710814</v>
      </c>
      <c r="M390" s="2">
        <f t="shared" si="15"/>
        <v>34.939759036144579</v>
      </c>
      <c r="N390" t="s">
        <v>2799</v>
      </c>
    </row>
    <row r="391" spans="1:14">
      <c r="A391">
        <v>30</v>
      </c>
      <c r="B391" t="s">
        <v>8527</v>
      </c>
      <c r="C391" t="s">
        <v>8526</v>
      </c>
      <c r="D391">
        <v>131</v>
      </c>
      <c r="E391" s="1">
        <v>0.91900000000000004</v>
      </c>
      <c r="F391">
        <v>0.74399999999999999</v>
      </c>
      <c r="G391">
        <v>5.2999999999999999E-2</v>
      </c>
      <c r="H391">
        <v>19</v>
      </c>
      <c r="I391">
        <v>6.1</v>
      </c>
      <c r="J391">
        <v>6.2E-4</v>
      </c>
      <c r="K391">
        <v>0.41</v>
      </c>
      <c r="L391">
        <v>0.99820481927710814</v>
      </c>
      <c r="M391" s="2">
        <f t="shared" si="15"/>
        <v>36.144578313253014</v>
      </c>
      <c r="N391" t="s">
        <v>2799</v>
      </c>
    </row>
    <row r="392" spans="1:14">
      <c r="A392">
        <v>31</v>
      </c>
      <c r="B392" t="s">
        <v>8525</v>
      </c>
      <c r="C392" t="s">
        <v>8524</v>
      </c>
      <c r="D392">
        <v>523</v>
      </c>
      <c r="E392" s="1">
        <v>0.9</v>
      </c>
      <c r="F392">
        <v>1.4450000000000001</v>
      </c>
      <c r="G392">
        <v>0.16700000000000001</v>
      </c>
      <c r="H392">
        <v>24</v>
      </c>
      <c r="I392" t="s">
        <v>18288</v>
      </c>
      <c r="J392">
        <v>1.0499999999999999E-3</v>
      </c>
      <c r="K392">
        <v>0.54300000000000004</v>
      </c>
      <c r="L392">
        <v>0.99820481927710814</v>
      </c>
      <c r="M392" s="2">
        <f t="shared" si="15"/>
        <v>37.349397590361441</v>
      </c>
      <c r="N392" t="s">
        <v>2799</v>
      </c>
    </row>
    <row r="393" spans="1:14">
      <c r="A393">
        <v>32</v>
      </c>
      <c r="B393" t="s">
        <v>8523</v>
      </c>
      <c r="C393" t="s">
        <v>8522</v>
      </c>
      <c r="D393">
        <v>301</v>
      </c>
      <c r="E393" s="1">
        <v>0.88</v>
      </c>
      <c r="G393">
        <v>6.7000000000000004E-2</v>
      </c>
      <c r="H393">
        <v>15</v>
      </c>
      <c r="I393">
        <v>6.1</v>
      </c>
      <c r="J393">
        <v>1.8600000000000001E-3</v>
      </c>
      <c r="L393">
        <v>0.99820481927710814</v>
      </c>
      <c r="M393" s="2">
        <f t="shared" si="15"/>
        <v>38.554216867469883</v>
      </c>
      <c r="N393" t="s">
        <v>2799</v>
      </c>
    </row>
    <row r="394" spans="1:14">
      <c r="A394">
        <v>33</v>
      </c>
      <c r="B394" t="s">
        <v>8521</v>
      </c>
      <c r="C394" t="s">
        <v>8520</v>
      </c>
      <c r="D394">
        <v>486</v>
      </c>
      <c r="E394" s="1">
        <v>0.875</v>
      </c>
      <c r="F394">
        <v>0.86399999999999999</v>
      </c>
      <c r="G394">
        <v>0.25</v>
      </c>
      <c r="H394">
        <v>4</v>
      </c>
      <c r="I394" t="s">
        <v>18288</v>
      </c>
      <c r="J394">
        <v>6.4000000000000005E-4</v>
      </c>
      <c r="K394">
        <v>0.41799999999999998</v>
      </c>
      <c r="L394">
        <v>0.99820481927710814</v>
      </c>
      <c r="M394" s="2">
        <f t="shared" ref="M394:M425" si="16">A394/83*100</f>
        <v>39.75903614457831</v>
      </c>
      <c r="N394" t="s">
        <v>2799</v>
      </c>
    </row>
    <row r="395" spans="1:14">
      <c r="A395">
        <v>34</v>
      </c>
      <c r="B395" t="s">
        <v>8519</v>
      </c>
      <c r="C395" t="s">
        <v>8518</v>
      </c>
      <c r="D395">
        <v>543</v>
      </c>
      <c r="E395" s="1">
        <v>0.85499999999999998</v>
      </c>
      <c r="F395">
        <v>0.90100000000000002</v>
      </c>
      <c r="G395">
        <v>3.7999999999999999E-2</v>
      </c>
      <c r="H395">
        <v>26</v>
      </c>
      <c r="I395" t="s">
        <v>18288</v>
      </c>
      <c r="J395">
        <v>1.5299999999999999E-3</v>
      </c>
      <c r="K395">
        <v>0.66600000000000004</v>
      </c>
      <c r="L395">
        <v>0.99820481927710814</v>
      </c>
      <c r="M395" s="2">
        <f t="shared" si="16"/>
        <v>40.963855421686745</v>
      </c>
      <c r="N395" t="s">
        <v>2799</v>
      </c>
    </row>
    <row r="396" spans="1:14">
      <c r="A396">
        <v>35</v>
      </c>
      <c r="B396" t="s">
        <v>8517</v>
      </c>
      <c r="C396" t="s">
        <v>8516</v>
      </c>
      <c r="D396">
        <v>278</v>
      </c>
      <c r="E396" s="1">
        <v>0.84399999999999997</v>
      </c>
      <c r="F396">
        <v>0.752</v>
      </c>
      <c r="G396">
        <v>0.16700000000000001</v>
      </c>
      <c r="H396">
        <v>36</v>
      </c>
      <c r="I396">
        <v>7.4</v>
      </c>
      <c r="J396">
        <v>4.2999999999999999E-4</v>
      </c>
      <c r="K396">
        <v>0.17199999999999999</v>
      </c>
      <c r="L396">
        <v>0.99820481927710814</v>
      </c>
      <c r="M396" s="2">
        <f t="shared" si="16"/>
        <v>42.168674698795186</v>
      </c>
      <c r="N396" t="s">
        <v>2799</v>
      </c>
    </row>
    <row r="397" spans="1:14">
      <c r="A397">
        <v>36</v>
      </c>
      <c r="B397" t="s">
        <v>8515</v>
      </c>
      <c r="C397" t="s">
        <v>8514</v>
      </c>
      <c r="D397">
        <v>793</v>
      </c>
      <c r="E397" s="1">
        <v>0.8</v>
      </c>
      <c r="F397">
        <v>0.78600000000000003</v>
      </c>
      <c r="G397">
        <v>6.2E-2</v>
      </c>
      <c r="H397">
        <v>32</v>
      </c>
      <c r="I397" t="s">
        <v>18288</v>
      </c>
      <c r="J397">
        <v>2.3E-3</v>
      </c>
      <c r="K397">
        <v>0.78200000000000003</v>
      </c>
      <c r="L397">
        <v>0.99820481927710814</v>
      </c>
      <c r="M397" s="2">
        <f t="shared" si="16"/>
        <v>43.373493975903614</v>
      </c>
      <c r="N397" t="s">
        <v>2799</v>
      </c>
    </row>
    <row r="398" spans="1:14">
      <c r="A398">
        <v>37</v>
      </c>
      <c r="B398" t="s">
        <v>8513</v>
      </c>
      <c r="C398" t="s">
        <v>8512</v>
      </c>
      <c r="D398">
        <v>216</v>
      </c>
      <c r="E398" s="1">
        <v>0.75700000000000001</v>
      </c>
      <c r="F398">
        <v>0.77600000000000002</v>
      </c>
      <c r="G398">
        <v>0.13600000000000001</v>
      </c>
      <c r="H398">
        <v>22</v>
      </c>
      <c r="I398">
        <v>8.1999999999999993</v>
      </c>
      <c r="J398">
        <v>7.2999999999999996E-4</v>
      </c>
      <c r="K398">
        <v>0.42399999999999999</v>
      </c>
      <c r="L398">
        <v>0.99820481927710814</v>
      </c>
      <c r="M398" s="2">
        <f t="shared" si="16"/>
        <v>44.578313253012048</v>
      </c>
      <c r="N398" t="s">
        <v>2799</v>
      </c>
    </row>
    <row r="399" spans="1:14">
      <c r="A399">
        <v>38</v>
      </c>
      <c r="B399" t="s">
        <v>8511</v>
      </c>
      <c r="C399" t="s">
        <v>8510</v>
      </c>
      <c r="D399">
        <v>124</v>
      </c>
      <c r="E399" s="1">
        <v>0.74299999999999999</v>
      </c>
      <c r="G399">
        <v>0</v>
      </c>
      <c r="H399">
        <v>18</v>
      </c>
      <c r="I399">
        <v>5.5</v>
      </c>
      <c r="J399">
        <v>5.1999999999999995E-4</v>
      </c>
      <c r="L399">
        <v>0.99820481927710814</v>
      </c>
      <c r="M399" s="2">
        <f t="shared" si="16"/>
        <v>45.783132530120483</v>
      </c>
      <c r="N399" t="s">
        <v>2799</v>
      </c>
    </row>
    <row r="400" spans="1:14">
      <c r="A400">
        <v>39</v>
      </c>
      <c r="B400" t="s">
        <v>8509</v>
      </c>
      <c r="C400" t="s">
        <v>8508</v>
      </c>
      <c r="D400">
        <v>441</v>
      </c>
      <c r="E400" s="1">
        <v>0.73</v>
      </c>
      <c r="F400">
        <v>0.83699999999999997</v>
      </c>
      <c r="G400">
        <v>0.108</v>
      </c>
      <c r="H400">
        <v>37</v>
      </c>
      <c r="I400">
        <v>8.4</v>
      </c>
      <c r="J400">
        <v>1.32E-3</v>
      </c>
      <c r="K400">
        <v>0.47199999999999998</v>
      </c>
      <c r="L400">
        <v>0.99820481927710814</v>
      </c>
      <c r="M400" s="2">
        <f t="shared" si="16"/>
        <v>46.987951807228917</v>
      </c>
      <c r="N400" t="s">
        <v>2799</v>
      </c>
    </row>
    <row r="401" spans="1:14">
      <c r="A401">
        <v>40</v>
      </c>
      <c r="B401" t="s">
        <v>8507</v>
      </c>
      <c r="C401" t="s">
        <v>8506</v>
      </c>
      <c r="D401">
        <v>284</v>
      </c>
      <c r="E401" s="1">
        <v>0.7</v>
      </c>
      <c r="F401">
        <v>0.79800000000000004</v>
      </c>
      <c r="G401">
        <v>0.375</v>
      </c>
      <c r="H401">
        <v>16</v>
      </c>
      <c r="I401" t="s">
        <v>18288</v>
      </c>
      <c r="J401">
        <v>3.3E-4</v>
      </c>
      <c r="K401">
        <v>0.20899999999999999</v>
      </c>
      <c r="L401">
        <v>0.99820481927710814</v>
      </c>
      <c r="M401" s="2">
        <f t="shared" si="16"/>
        <v>48.192771084337352</v>
      </c>
      <c r="N401" t="s">
        <v>2799</v>
      </c>
    </row>
    <row r="402" spans="1:14">
      <c r="A402">
        <v>41</v>
      </c>
      <c r="B402" t="s">
        <v>8505</v>
      </c>
      <c r="C402" t="s">
        <v>8504</v>
      </c>
      <c r="D402">
        <v>841</v>
      </c>
      <c r="E402" s="1">
        <v>0.69</v>
      </c>
      <c r="F402">
        <v>1.07</v>
      </c>
      <c r="G402">
        <v>0.375</v>
      </c>
      <c r="H402">
        <v>16</v>
      </c>
      <c r="I402" t="s">
        <v>18288</v>
      </c>
      <c r="J402">
        <v>2.2599999999999999E-3</v>
      </c>
      <c r="K402">
        <v>0.90700000000000003</v>
      </c>
      <c r="L402">
        <v>0.99820481927710814</v>
      </c>
      <c r="M402" s="2">
        <f t="shared" si="16"/>
        <v>49.397590361445779</v>
      </c>
      <c r="N402" t="s">
        <v>2799</v>
      </c>
    </row>
    <row r="403" spans="1:14">
      <c r="A403">
        <v>42</v>
      </c>
      <c r="B403" t="s">
        <v>8503</v>
      </c>
      <c r="C403" t="s">
        <v>8502</v>
      </c>
      <c r="D403">
        <v>211</v>
      </c>
      <c r="E403" s="1">
        <v>0.67600000000000005</v>
      </c>
      <c r="F403">
        <v>0.53700000000000003</v>
      </c>
      <c r="G403">
        <v>6.0999999999999999E-2</v>
      </c>
      <c r="H403">
        <v>33</v>
      </c>
      <c r="I403">
        <v>8.1</v>
      </c>
      <c r="J403">
        <v>2.9E-4</v>
      </c>
      <c r="K403">
        <v>0.123</v>
      </c>
      <c r="L403">
        <v>0.99820481927710814</v>
      </c>
      <c r="M403" s="2">
        <f t="shared" si="16"/>
        <v>50.602409638554214</v>
      </c>
      <c r="N403" t="s">
        <v>2799</v>
      </c>
    </row>
    <row r="404" spans="1:14">
      <c r="A404">
        <v>43</v>
      </c>
      <c r="B404" t="s">
        <v>8501</v>
      </c>
      <c r="C404" t="s">
        <v>8500</v>
      </c>
      <c r="D404">
        <v>554</v>
      </c>
      <c r="E404" s="1">
        <v>0.66200000000000003</v>
      </c>
      <c r="G404">
        <v>0.75</v>
      </c>
      <c r="H404">
        <v>32</v>
      </c>
      <c r="I404">
        <v>6.8</v>
      </c>
      <c r="J404">
        <v>1.16E-3</v>
      </c>
      <c r="L404">
        <v>0.99820481927710814</v>
      </c>
      <c r="M404" s="2">
        <f t="shared" si="16"/>
        <v>51.807228915662648</v>
      </c>
      <c r="N404" t="s">
        <v>2799</v>
      </c>
    </row>
    <row r="405" spans="1:14">
      <c r="A405">
        <v>44</v>
      </c>
      <c r="B405" t="s">
        <v>8499</v>
      </c>
      <c r="C405" t="s">
        <v>8498</v>
      </c>
      <c r="D405">
        <v>280</v>
      </c>
      <c r="E405" s="1">
        <v>0.66</v>
      </c>
      <c r="F405">
        <v>1</v>
      </c>
      <c r="G405">
        <v>0.13</v>
      </c>
      <c r="H405">
        <v>23</v>
      </c>
      <c r="I405">
        <v>7.2</v>
      </c>
      <c r="J405">
        <v>1.1900000000000001E-3</v>
      </c>
      <c r="K405">
        <v>0.61599999999999999</v>
      </c>
      <c r="L405">
        <v>0.99820481927710814</v>
      </c>
      <c r="M405" s="2">
        <f t="shared" si="16"/>
        <v>53.01204819277109</v>
      </c>
      <c r="N405" t="s">
        <v>2799</v>
      </c>
    </row>
    <row r="406" spans="1:14">
      <c r="A406">
        <v>45</v>
      </c>
      <c r="B406" t="s">
        <v>8497</v>
      </c>
      <c r="C406" t="s">
        <v>8496</v>
      </c>
      <c r="D406">
        <v>70</v>
      </c>
      <c r="E406" s="1">
        <v>0.57699999999999996</v>
      </c>
      <c r="F406">
        <v>0.377</v>
      </c>
      <c r="G406">
        <v>0</v>
      </c>
      <c r="H406">
        <v>14</v>
      </c>
      <c r="J406">
        <v>2.9E-4</v>
      </c>
      <c r="K406">
        <v>0.24099999999999999</v>
      </c>
      <c r="L406">
        <v>0.99820481927710814</v>
      </c>
      <c r="M406" s="2">
        <f t="shared" si="16"/>
        <v>54.216867469879517</v>
      </c>
      <c r="N406" t="s">
        <v>2799</v>
      </c>
    </row>
    <row r="407" spans="1:14">
      <c r="A407">
        <v>46</v>
      </c>
      <c r="B407" t="s">
        <v>8495</v>
      </c>
      <c r="C407" t="s">
        <v>8494</v>
      </c>
      <c r="D407">
        <v>572</v>
      </c>
      <c r="E407" s="1">
        <v>0.55300000000000005</v>
      </c>
      <c r="F407">
        <v>0.80900000000000005</v>
      </c>
      <c r="G407">
        <v>7.0999999999999994E-2</v>
      </c>
      <c r="H407">
        <v>28</v>
      </c>
      <c r="I407" t="s">
        <v>18288</v>
      </c>
      <c r="J407">
        <v>8.1999999999999998E-4</v>
      </c>
      <c r="K407">
        <v>0.307</v>
      </c>
      <c r="L407">
        <v>0.99820481927710814</v>
      </c>
      <c r="M407" s="2">
        <f t="shared" si="16"/>
        <v>55.421686746987952</v>
      </c>
      <c r="N407" t="s">
        <v>2799</v>
      </c>
    </row>
    <row r="408" spans="1:14">
      <c r="A408">
        <v>47</v>
      </c>
      <c r="B408" t="s">
        <v>8493</v>
      </c>
      <c r="C408" t="s">
        <v>8492</v>
      </c>
      <c r="D408">
        <v>348</v>
      </c>
      <c r="E408" s="1">
        <v>0.55100000000000005</v>
      </c>
      <c r="G408">
        <v>0.08</v>
      </c>
      <c r="H408">
        <v>25</v>
      </c>
      <c r="I408">
        <v>9</v>
      </c>
      <c r="J408">
        <v>1.1999999999999999E-3</v>
      </c>
      <c r="L408">
        <v>0.99820481927710814</v>
      </c>
      <c r="M408" s="2">
        <f t="shared" si="16"/>
        <v>56.626506024096393</v>
      </c>
      <c r="N408" t="s">
        <v>2799</v>
      </c>
    </row>
    <row r="409" spans="1:14">
      <c r="A409">
        <v>48</v>
      </c>
      <c r="B409" t="s">
        <v>8491</v>
      </c>
      <c r="C409" t="s">
        <v>8490</v>
      </c>
      <c r="D409">
        <v>653</v>
      </c>
      <c r="E409" s="1">
        <v>0.55100000000000005</v>
      </c>
      <c r="F409">
        <v>1.681</v>
      </c>
      <c r="G409">
        <v>0.17399999999999999</v>
      </c>
      <c r="H409">
        <v>23</v>
      </c>
      <c r="I409">
        <v>6.7</v>
      </c>
      <c r="J409">
        <v>1.49E-3</v>
      </c>
      <c r="K409">
        <v>0.754</v>
      </c>
      <c r="L409">
        <v>0.99820481927710814</v>
      </c>
      <c r="M409" s="2">
        <f t="shared" si="16"/>
        <v>57.831325301204814</v>
      </c>
      <c r="N409" t="s">
        <v>2799</v>
      </c>
    </row>
    <row r="410" spans="1:14">
      <c r="A410">
        <v>49</v>
      </c>
      <c r="B410" t="s">
        <v>8489</v>
      </c>
      <c r="C410" t="s">
        <v>8488</v>
      </c>
      <c r="D410">
        <v>535</v>
      </c>
      <c r="E410" s="1">
        <v>0.52600000000000002</v>
      </c>
      <c r="F410">
        <v>0.85599999999999998</v>
      </c>
      <c r="G410">
        <v>2.5000000000000001E-2</v>
      </c>
      <c r="H410">
        <v>40</v>
      </c>
      <c r="I410">
        <v>9</v>
      </c>
      <c r="J410">
        <v>1.48E-3</v>
      </c>
      <c r="K410">
        <v>0.43099999999999999</v>
      </c>
      <c r="L410">
        <v>0.99820481927710814</v>
      </c>
      <c r="M410" s="2">
        <f t="shared" si="16"/>
        <v>59.036144578313255</v>
      </c>
      <c r="N410" t="s">
        <v>2799</v>
      </c>
    </row>
    <row r="411" spans="1:14">
      <c r="A411">
        <v>50</v>
      </c>
      <c r="B411" t="s">
        <v>8487</v>
      </c>
      <c r="C411" t="s">
        <v>8486</v>
      </c>
      <c r="D411">
        <v>849</v>
      </c>
      <c r="E411" s="1">
        <v>0.48699999999999999</v>
      </c>
      <c r="F411">
        <v>0.69899999999999995</v>
      </c>
      <c r="G411">
        <v>0.108</v>
      </c>
      <c r="H411">
        <v>37</v>
      </c>
      <c r="I411" t="s">
        <v>18288</v>
      </c>
      <c r="J411">
        <v>1.01E-3</v>
      </c>
      <c r="K411">
        <v>0.29299999999999998</v>
      </c>
      <c r="L411">
        <v>0.99820481927710814</v>
      </c>
      <c r="M411" s="2">
        <f t="shared" si="16"/>
        <v>60.24096385542169</v>
      </c>
      <c r="N411" t="s">
        <v>2799</v>
      </c>
    </row>
    <row r="412" spans="1:14">
      <c r="A412">
        <v>51</v>
      </c>
      <c r="B412" t="s">
        <v>8485</v>
      </c>
      <c r="C412" t="s">
        <v>8484</v>
      </c>
      <c r="D412">
        <v>122</v>
      </c>
      <c r="E412" s="1">
        <v>0.44600000000000001</v>
      </c>
      <c r="F412">
        <v>0.53</v>
      </c>
      <c r="G412">
        <v>0</v>
      </c>
      <c r="H412">
        <v>33</v>
      </c>
      <c r="I412">
        <v>4.5</v>
      </c>
      <c r="J412">
        <v>3.2000000000000003E-4</v>
      </c>
      <c r="K412">
        <v>0.122</v>
      </c>
      <c r="L412">
        <v>0.99820481927710814</v>
      </c>
      <c r="M412" s="2">
        <f t="shared" si="16"/>
        <v>61.445783132530117</v>
      </c>
      <c r="N412" t="s">
        <v>2799</v>
      </c>
    </row>
    <row r="413" spans="1:14">
      <c r="A413">
        <v>52</v>
      </c>
      <c r="B413" t="s">
        <v>8483</v>
      </c>
      <c r="C413" t="s">
        <v>8482</v>
      </c>
      <c r="D413">
        <v>1441</v>
      </c>
      <c r="E413" s="1">
        <v>0.41399999999999998</v>
      </c>
      <c r="F413">
        <v>0.57199999999999995</v>
      </c>
      <c r="G413">
        <v>9.6000000000000002E-2</v>
      </c>
      <c r="H413">
        <v>312</v>
      </c>
      <c r="I413">
        <v>5</v>
      </c>
      <c r="J413">
        <v>2.8999999999999998E-3</v>
      </c>
      <c r="K413">
        <v>0.112</v>
      </c>
      <c r="L413">
        <v>0.99820481927710814</v>
      </c>
      <c r="M413" s="2">
        <f t="shared" si="16"/>
        <v>62.650602409638559</v>
      </c>
      <c r="N413" t="s">
        <v>2799</v>
      </c>
    </row>
    <row r="414" spans="1:14">
      <c r="A414">
        <v>53</v>
      </c>
      <c r="B414" t="s">
        <v>8481</v>
      </c>
      <c r="C414" t="s">
        <v>8480</v>
      </c>
      <c r="D414">
        <v>266</v>
      </c>
      <c r="E414" s="1">
        <v>0.39500000000000002</v>
      </c>
      <c r="F414">
        <v>0.874</v>
      </c>
      <c r="G414">
        <v>4.8000000000000001E-2</v>
      </c>
      <c r="H414">
        <v>21</v>
      </c>
      <c r="I414">
        <v>8.1</v>
      </c>
      <c r="J414">
        <v>4.4000000000000002E-4</v>
      </c>
      <c r="K414">
        <v>0.28599999999999998</v>
      </c>
      <c r="L414">
        <v>0.99820481927710814</v>
      </c>
      <c r="M414" s="2">
        <f t="shared" si="16"/>
        <v>63.855421686746979</v>
      </c>
      <c r="N414" t="s">
        <v>2799</v>
      </c>
    </row>
    <row r="415" spans="1:14">
      <c r="A415">
        <v>54</v>
      </c>
      <c r="B415" t="s">
        <v>8479</v>
      </c>
      <c r="C415" t="s">
        <v>8478</v>
      </c>
      <c r="D415">
        <v>283</v>
      </c>
      <c r="E415" s="1">
        <v>0.39400000000000002</v>
      </c>
      <c r="F415">
        <v>0.52300000000000002</v>
      </c>
      <c r="G415">
        <v>5.2999999999999999E-2</v>
      </c>
      <c r="H415">
        <v>19</v>
      </c>
      <c r="I415" t="s">
        <v>18288</v>
      </c>
      <c r="J415">
        <v>2.7999999999999998E-4</v>
      </c>
      <c r="K415">
        <v>0.184</v>
      </c>
      <c r="L415">
        <v>0.99820481927710814</v>
      </c>
      <c r="M415" s="2">
        <f t="shared" si="16"/>
        <v>65.060240963855421</v>
      </c>
      <c r="N415" t="s">
        <v>2799</v>
      </c>
    </row>
    <row r="416" spans="1:14">
      <c r="A416">
        <v>55</v>
      </c>
      <c r="B416" t="s">
        <v>8477</v>
      </c>
      <c r="C416" t="s">
        <v>8476</v>
      </c>
      <c r="D416">
        <v>417</v>
      </c>
      <c r="E416" s="1">
        <v>0.38600000000000001</v>
      </c>
      <c r="F416">
        <v>0.59799999999999998</v>
      </c>
      <c r="G416">
        <v>0.14799999999999999</v>
      </c>
      <c r="H416">
        <v>27</v>
      </c>
      <c r="I416" t="s">
        <v>18288</v>
      </c>
      <c r="J416">
        <v>6.2E-4</v>
      </c>
      <c r="K416">
        <v>0.315</v>
      </c>
      <c r="L416">
        <v>0.99820481927710814</v>
      </c>
      <c r="M416" s="2">
        <f t="shared" si="16"/>
        <v>66.265060240963862</v>
      </c>
      <c r="N416" t="s">
        <v>2799</v>
      </c>
    </row>
    <row r="417" spans="1:14">
      <c r="A417">
        <v>56</v>
      </c>
      <c r="B417" t="s">
        <v>8475</v>
      </c>
      <c r="C417" t="s">
        <v>8474</v>
      </c>
      <c r="D417">
        <v>233</v>
      </c>
      <c r="E417" s="1">
        <v>0.36699999999999999</v>
      </c>
      <c r="F417">
        <v>0.57399999999999995</v>
      </c>
      <c r="G417">
        <v>4.8000000000000001E-2</v>
      </c>
      <c r="H417">
        <v>21</v>
      </c>
      <c r="I417">
        <v>9</v>
      </c>
      <c r="J417">
        <v>5.1999999999999995E-4</v>
      </c>
      <c r="K417">
        <v>0.29599999999999999</v>
      </c>
      <c r="L417">
        <v>0.99820481927710814</v>
      </c>
      <c r="M417" s="2">
        <f t="shared" si="16"/>
        <v>67.46987951807229</v>
      </c>
      <c r="N417" t="s">
        <v>2799</v>
      </c>
    </row>
    <row r="418" spans="1:14">
      <c r="A418">
        <v>57</v>
      </c>
      <c r="B418" t="s">
        <v>8473</v>
      </c>
      <c r="C418" t="s">
        <v>8472</v>
      </c>
      <c r="D418">
        <v>70</v>
      </c>
      <c r="E418" s="1">
        <v>0.3</v>
      </c>
      <c r="G418">
        <v>0</v>
      </c>
      <c r="H418">
        <v>25</v>
      </c>
      <c r="J418">
        <v>4.0000000000000002E-4</v>
      </c>
      <c r="L418">
        <v>0.99820481927710814</v>
      </c>
      <c r="M418" s="2">
        <f t="shared" si="16"/>
        <v>68.674698795180717</v>
      </c>
      <c r="N418" t="s">
        <v>2799</v>
      </c>
    </row>
    <row r="419" spans="1:14">
      <c r="A419">
        <v>58</v>
      </c>
      <c r="B419" t="s">
        <v>8471</v>
      </c>
      <c r="C419" t="s">
        <v>8470</v>
      </c>
      <c r="D419">
        <v>64</v>
      </c>
      <c r="E419" s="1">
        <v>0.28999999999999998</v>
      </c>
      <c r="F419">
        <v>0.157</v>
      </c>
      <c r="G419">
        <v>0</v>
      </c>
      <c r="H419">
        <v>15</v>
      </c>
      <c r="J419">
        <v>6.0000000000000002E-5</v>
      </c>
      <c r="K419">
        <v>3.9E-2</v>
      </c>
      <c r="L419">
        <v>0.99820481927710814</v>
      </c>
      <c r="M419" s="2">
        <f t="shared" si="16"/>
        <v>69.879518072289159</v>
      </c>
      <c r="N419" t="s">
        <v>2799</v>
      </c>
    </row>
    <row r="420" spans="1:14">
      <c r="A420">
        <v>59</v>
      </c>
      <c r="B420" t="s">
        <v>8469</v>
      </c>
      <c r="C420" t="s">
        <v>8468</v>
      </c>
      <c r="D420">
        <v>146</v>
      </c>
      <c r="E420" s="1">
        <v>0.28599999999999998</v>
      </c>
      <c r="F420">
        <v>0.41499999999999998</v>
      </c>
      <c r="G420">
        <v>2.9000000000000001E-2</v>
      </c>
      <c r="H420">
        <v>35</v>
      </c>
      <c r="I420">
        <v>8.8000000000000007</v>
      </c>
      <c r="J420">
        <v>2.5999999999999998E-4</v>
      </c>
      <c r="K420">
        <v>0.14199999999999999</v>
      </c>
      <c r="L420">
        <v>0.99820481927710814</v>
      </c>
      <c r="M420" s="2">
        <f t="shared" si="16"/>
        <v>71.084337349397586</v>
      </c>
      <c r="N420" t="s">
        <v>2799</v>
      </c>
    </row>
    <row r="421" spans="1:14">
      <c r="A421">
        <v>60</v>
      </c>
      <c r="B421" t="s">
        <v>8467</v>
      </c>
      <c r="C421" t="s">
        <v>8466</v>
      </c>
      <c r="D421">
        <v>122</v>
      </c>
      <c r="E421" s="1">
        <v>0.27</v>
      </c>
      <c r="F421">
        <v>0.3</v>
      </c>
      <c r="G421">
        <v>6.2E-2</v>
      </c>
      <c r="H421">
        <v>16</v>
      </c>
      <c r="I421" t="s">
        <v>18288</v>
      </c>
      <c r="J421">
        <v>2.2000000000000001E-4</v>
      </c>
      <c r="K421">
        <v>0.14099999999999999</v>
      </c>
      <c r="L421">
        <v>0.99820481927710814</v>
      </c>
      <c r="M421" s="2">
        <f t="shared" si="16"/>
        <v>72.289156626506028</v>
      </c>
      <c r="N421" t="s">
        <v>2799</v>
      </c>
    </row>
    <row r="422" spans="1:14">
      <c r="A422">
        <v>61</v>
      </c>
      <c r="B422" t="s">
        <v>8465</v>
      </c>
      <c r="C422" t="s">
        <v>8464</v>
      </c>
      <c r="D422">
        <v>222</v>
      </c>
      <c r="E422" s="1">
        <v>0.26700000000000002</v>
      </c>
      <c r="F422">
        <v>0.3</v>
      </c>
      <c r="G422">
        <v>0</v>
      </c>
      <c r="H422">
        <v>24</v>
      </c>
      <c r="I422" t="s">
        <v>18288</v>
      </c>
      <c r="J422">
        <v>4.4999999999999999E-4</v>
      </c>
      <c r="K422">
        <v>0.23300000000000001</v>
      </c>
      <c r="L422">
        <v>0.99820481927710814</v>
      </c>
      <c r="M422" s="2">
        <f t="shared" si="16"/>
        <v>73.493975903614455</v>
      </c>
      <c r="N422" t="s">
        <v>2799</v>
      </c>
    </row>
    <row r="423" spans="1:14">
      <c r="A423">
        <v>62</v>
      </c>
      <c r="B423" t="s">
        <v>8463</v>
      </c>
      <c r="C423" t="s">
        <v>8462</v>
      </c>
      <c r="D423">
        <v>244</v>
      </c>
      <c r="E423" s="1">
        <v>0.25</v>
      </c>
      <c r="F423">
        <v>0.35499999999999998</v>
      </c>
      <c r="G423">
        <v>7.3999999999999996E-2</v>
      </c>
      <c r="H423">
        <v>27</v>
      </c>
      <c r="I423" t="s">
        <v>18288</v>
      </c>
      <c r="J423">
        <v>2.5000000000000001E-4</v>
      </c>
      <c r="K423">
        <v>0.11700000000000001</v>
      </c>
      <c r="L423">
        <v>0.99820481927710814</v>
      </c>
      <c r="M423" s="2">
        <f t="shared" si="16"/>
        <v>74.698795180722882</v>
      </c>
      <c r="N423" t="s">
        <v>2799</v>
      </c>
    </row>
    <row r="424" spans="1:14">
      <c r="A424">
        <v>63</v>
      </c>
      <c r="B424" t="s">
        <v>8461</v>
      </c>
      <c r="C424" t="s">
        <v>8460</v>
      </c>
      <c r="D424">
        <v>41</v>
      </c>
      <c r="E424" s="1">
        <v>0.246</v>
      </c>
      <c r="F424">
        <v>0.35</v>
      </c>
      <c r="G424">
        <v>0</v>
      </c>
      <c r="H424">
        <v>27</v>
      </c>
      <c r="J424">
        <v>1.2E-4</v>
      </c>
      <c r="K424">
        <v>5.8999999999999997E-2</v>
      </c>
      <c r="L424">
        <v>0.99820481927710814</v>
      </c>
      <c r="M424" s="2">
        <f t="shared" si="16"/>
        <v>75.903614457831324</v>
      </c>
      <c r="N424" t="s">
        <v>2799</v>
      </c>
    </row>
    <row r="425" spans="1:14">
      <c r="A425">
        <v>64</v>
      </c>
      <c r="B425" t="s">
        <v>8459</v>
      </c>
      <c r="C425" t="s">
        <v>8458</v>
      </c>
      <c r="D425">
        <v>179</v>
      </c>
      <c r="E425" s="1">
        <v>0.21199999999999999</v>
      </c>
      <c r="F425">
        <v>0.52</v>
      </c>
      <c r="G425">
        <v>0</v>
      </c>
      <c r="H425">
        <v>8</v>
      </c>
      <c r="I425" t="s">
        <v>18288</v>
      </c>
      <c r="J425">
        <v>2.5999999999999998E-4</v>
      </c>
      <c r="K425">
        <v>0.19500000000000001</v>
      </c>
      <c r="L425">
        <v>0.99820481927710814</v>
      </c>
      <c r="M425" s="2">
        <f t="shared" si="16"/>
        <v>77.108433734939766</v>
      </c>
      <c r="N425" t="s">
        <v>2799</v>
      </c>
    </row>
    <row r="426" spans="1:14">
      <c r="A426">
        <v>65</v>
      </c>
      <c r="B426" t="s">
        <v>8457</v>
      </c>
      <c r="C426" t="s">
        <v>8456</v>
      </c>
      <c r="D426">
        <v>73</v>
      </c>
      <c r="E426" s="1">
        <v>0.21199999999999999</v>
      </c>
      <c r="J426">
        <v>2.9E-4</v>
      </c>
      <c r="L426">
        <v>0.99820481927710814</v>
      </c>
      <c r="M426" s="2">
        <f t="shared" ref="M426:M444" si="17">A426/83*100</f>
        <v>78.313253012048193</v>
      </c>
      <c r="N426" t="s">
        <v>2799</v>
      </c>
    </row>
    <row r="427" spans="1:14">
      <c r="A427">
        <v>66</v>
      </c>
      <c r="B427" t="s">
        <v>8455</v>
      </c>
      <c r="C427" t="s">
        <v>8454</v>
      </c>
      <c r="D427">
        <v>147</v>
      </c>
      <c r="E427" s="1">
        <v>0.17</v>
      </c>
      <c r="F427">
        <v>0.30399999999999999</v>
      </c>
      <c r="G427">
        <v>0.08</v>
      </c>
      <c r="H427">
        <v>25</v>
      </c>
      <c r="I427" t="s">
        <v>18288</v>
      </c>
      <c r="J427">
        <v>5.8E-4</v>
      </c>
      <c r="K427">
        <v>0.28999999999999998</v>
      </c>
      <c r="L427">
        <v>0.99820481927710814</v>
      </c>
      <c r="M427" s="2">
        <f t="shared" si="17"/>
        <v>79.518072289156621</v>
      </c>
      <c r="N427" t="s">
        <v>2799</v>
      </c>
    </row>
    <row r="428" spans="1:14">
      <c r="A428">
        <v>67</v>
      </c>
      <c r="B428" t="s">
        <v>8453</v>
      </c>
      <c r="C428" t="s">
        <v>8452</v>
      </c>
      <c r="D428">
        <v>197</v>
      </c>
      <c r="E428" s="1">
        <v>0.161</v>
      </c>
      <c r="F428">
        <v>0.23899999999999999</v>
      </c>
      <c r="G428">
        <v>0.1</v>
      </c>
      <c r="H428">
        <v>10</v>
      </c>
      <c r="I428" t="s">
        <v>18288</v>
      </c>
      <c r="J428">
        <v>8.0000000000000007E-5</v>
      </c>
      <c r="K428">
        <v>6.0999999999999999E-2</v>
      </c>
      <c r="L428">
        <v>0.99820481927710814</v>
      </c>
      <c r="M428" s="2">
        <f t="shared" si="17"/>
        <v>80.722891566265062</v>
      </c>
      <c r="N428" t="s">
        <v>2799</v>
      </c>
    </row>
    <row r="429" spans="1:14">
      <c r="A429">
        <v>68</v>
      </c>
      <c r="B429" t="s">
        <v>8451</v>
      </c>
      <c r="C429" t="s">
        <v>8450</v>
      </c>
      <c r="D429">
        <v>22</v>
      </c>
      <c r="E429" s="1">
        <v>0.154</v>
      </c>
      <c r="G429">
        <v>0</v>
      </c>
      <c r="H429">
        <v>8</v>
      </c>
      <c r="J429">
        <v>6.0000000000000002E-5</v>
      </c>
      <c r="L429">
        <v>0.99820481927710814</v>
      </c>
      <c r="M429" s="2">
        <f t="shared" si="17"/>
        <v>81.92771084337349</v>
      </c>
      <c r="N429" t="s">
        <v>2799</v>
      </c>
    </row>
    <row r="430" spans="1:14">
      <c r="A430">
        <v>69</v>
      </c>
      <c r="B430" t="s">
        <v>8449</v>
      </c>
      <c r="C430" t="s">
        <v>8448</v>
      </c>
      <c r="D430">
        <v>16</v>
      </c>
      <c r="E430" s="1">
        <v>0.14299999999999999</v>
      </c>
      <c r="F430">
        <v>0.16900000000000001</v>
      </c>
      <c r="G430">
        <v>0</v>
      </c>
      <c r="H430">
        <v>5</v>
      </c>
      <c r="J430">
        <v>6.9999999999999994E-5</v>
      </c>
      <c r="K430">
        <v>6.7000000000000004E-2</v>
      </c>
      <c r="L430">
        <v>0.99820481927710814</v>
      </c>
      <c r="M430" s="2">
        <f t="shared" si="17"/>
        <v>83.132530120481931</v>
      </c>
      <c r="N430" t="s">
        <v>2799</v>
      </c>
    </row>
    <row r="431" spans="1:14">
      <c r="A431">
        <v>70</v>
      </c>
      <c r="B431" t="s">
        <v>8447</v>
      </c>
      <c r="C431" t="s">
        <v>8446</v>
      </c>
      <c r="D431">
        <v>146</v>
      </c>
      <c r="E431" s="1">
        <v>0.14000000000000001</v>
      </c>
      <c r="F431">
        <v>0.187</v>
      </c>
      <c r="G431">
        <v>0.1</v>
      </c>
      <c r="H431">
        <v>10</v>
      </c>
      <c r="I431" t="s">
        <v>18288</v>
      </c>
      <c r="J431">
        <v>1.3999999999999999E-4</v>
      </c>
      <c r="K431">
        <v>7.3999999999999996E-2</v>
      </c>
      <c r="L431">
        <v>0.99820481927710814</v>
      </c>
      <c r="M431" s="2">
        <f t="shared" si="17"/>
        <v>84.337349397590373</v>
      </c>
      <c r="N431" t="s">
        <v>2799</v>
      </c>
    </row>
    <row r="432" spans="1:14">
      <c r="A432">
        <v>71</v>
      </c>
      <c r="B432" t="s">
        <v>8445</v>
      </c>
      <c r="C432" t="s">
        <v>8444</v>
      </c>
      <c r="D432">
        <v>15</v>
      </c>
      <c r="E432" s="1">
        <v>0.13900000000000001</v>
      </c>
      <c r="G432">
        <v>0</v>
      </c>
      <c r="H432">
        <v>17</v>
      </c>
      <c r="J432">
        <v>6.9999999999999994E-5</v>
      </c>
      <c r="L432">
        <v>0.99820481927710814</v>
      </c>
      <c r="M432" s="2">
        <f t="shared" si="17"/>
        <v>85.542168674698786</v>
      </c>
      <c r="N432" t="s">
        <v>2799</v>
      </c>
    </row>
    <row r="433" spans="1:14">
      <c r="A433">
        <v>72</v>
      </c>
      <c r="B433" t="s">
        <v>8443</v>
      </c>
      <c r="C433" t="s">
        <v>8442</v>
      </c>
      <c r="D433">
        <v>20</v>
      </c>
      <c r="E433" s="1">
        <v>0.13300000000000001</v>
      </c>
      <c r="F433">
        <v>0.23799999999999999</v>
      </c>
      <c r="G433">
        <v>0</v>
      </c>
      <c r="H433">
        <v>3</v>
      </c>
      <c r="J433">
        <v>1.2999999999999999E-4</v>
      </c>
      <c r="K433">
        <v>0.182</v>
      </c>
      <c r="L433">
        <v>0.99820481927710814</v>
      </c>
      <c r="M433" s="2">
        <f t="shared" si="17"/>
        <v>86.746987951807228</v>
      </c>
      <c r="N433" t="s">
        <v>2799</v>
      </c>
    </row>
    <row r="434" spans="1:14">
      <c r="A434">
        <v>73</v>
      </c>
      <c r="B434" t="s">
        <v>8441</v>
      </c>
      <c r="C434" t="s">
        <v>8440</v>
      </c>
      <c r="D434">
        <v>173</v>
      </c>
      <c r="E434" s="1">
        <v>0.113</v>
      </c>
      <c r="F434">
        <v>0.182</v>
      </c>
      <c r="G434">
        <v>0.1</v>
      </c>
      <c r="H434">
        <v>30</v>
      </c>
      <c r="I434" t="s">
        <v>18288</v>
      </c>
      <c r="J434">
        <v>2.4000000000000001E-4</v>
      </c>
      <c r="K434">
        <v>9.4E-2</v>
      </c>
      <c r="L434">
        <v>0.99820481927710814</v>
      </c>
      <c r="M434" s="2">
        <f t="shared" si="17"/>
        <v>87.951807228915655</v>
      </c>
      <c r="N434" t="s">
        <v>2799</v>
      </c>
    </row>
    <row r="435" spans="1:14">
      <c r="A435">
        <v>74</v>
      </c>
      <c r="B435" t="s">
        <v>7565</v>
      </c>
      <c r="C435" t="s">
        <v>7566</v>
      </c>
      <c r="D435">
        <v>63</v>
      </c>
      <c r="E435" s="1">
        <v>0.112</v>
      </c>
      <c r="G435">
        <v>1.4E-2</v>
      </c>
      <c r="H435">
        <v>74</v>
      </c>
      <c r="J435">
        <v>1.3999999999999999E-4</v>
      </c>
      <c r="L435">
        <v>0.99820481927710814</v>
      </c>
      <c r="M435" s="2">
        <f t="shared" si="17"/>
        <v>89.156626506024097</v>
      </c>
      <c r="N435" t="s">
        <v>2799</v>
      </c>
    </row>
    <row r="436" spans="1:14">
      <c r="A436">
        <v>75</v>
      </c>
      <c r="B436" t="s">
        <v>8439</v>
      </c>
      <c r="C436" t="s">
        <v>8438</v>
      </c>
      <c r="D436">
        <v>9</v>
      </c>
      <c r="E436" s="1">
        <v>0.111</v>
      </c>
      <c r="G436">
        <v>9.0999999999999998E-2</v>
      </c>
      <c r="H436">
        <v>11</v>
      </c>
      <c r="J436">
        <v>3.0000000000000001E-5</v>
      </c>
      <c r="L436">
        <v>0.99820481927710814</v>
      </c>
      <c r="M436" s="2">
        <f t="shared" si="17"/>
        <v>90.361445783132538</v>
      </c>
      <c r="N436" t="s">
        <v>2799</v>
      </c>
    </row>
    <row r="437" spans="1:14">
      <c r="A437">
        <v>76</v>
      </c>
      <c r="B437" t="s">
        <v>8437</v>
      </c>
      <c r="C437" t="s">
        <v>8436</v>
      </c>
      <c r="D437">
        <v>314</v>
      </c>
      <c r="E437" s="1">
        <v>9.5000000000000001E-2</v>
      </c>
      <c r="F437">
        <v>0.24299999999999999</v>
      </c>
      <c r="I437" t="s">
        <v>18288</v>
      </c>
      <c r="J437">
        <v>3.2000000000000003E-4</v>
      </c>
      <c r="K437">
        <v>0.245</v>
      </c>
      <c r="L437">
        <v>0.99820481927710814</v>
      </c>
      <c r="M437" s="2">
        <f t="shared" si="17"/>
        <v>91.566265060240966</v>
      </c>
      <c r="N437" t="s">
        <v>2799</v>
      </c>
    </row>
    <row r="438" spans="1:14">
      <c r="A438">
        <v>77</v>
      </c>
      <c r="B438" t="s">
        <v>8435</v>
      </c>
      <c r="C438" t="s">
        <v>8434</v>
      </c>
      <c r="D438">
        <v>118</v>
      </c>
      <c r="E438" s="1">
        <v>9.5000000000000001E-2</v>
      </c>
      <c r="G438">
        <v>2.5999999999999999E-2</v>
      </c>
      <c r="H438">
        <v>38</v>
      </c>
      <c r="I438" t="s">
        <v>18288</v>
      </c>
      <c r="J438">
        <v>9.0000000000000006E-5</v>
      </c>
      <c r="L438">
        <v>0.99820481927710814</v>
      </c>
      <c r="M438" s="2">
        <f t="shared" si="17"/>
        <v>92.771084337349393</v>
      </c>
      <c r="N438" t="s">
        <v>2799</v>
      </c>
    </row>
    <row r="439" spans="1:14">
      <c r="A439">
        <v>78</v>
      </c>
      <c r="B439" t="s">
        <v>8433</v>
      </c>
      <c r="C439" t="s">
        <v>8432</v>
      </c>
      <c r="D439">
        <v>124</v>
      </c>
      <c r="E439" s="1">
        <v>9.5000000000000001E-2</v>
      </c>
      <c r="F439">
        <v>0.246</v>
      </c>
      <c r="G439">
        <v>0.05</v>
      </c>
      <c r="H439">
        <v>40</v>
      </c>
      <c r="I439">
        <v>6.7</v>
      </c>
      <c r="J439">
        <v>7.6999999999999996E-4</v>
      </c>
      <c r="K439">
        <v>0.217</v>
      </c>
      <c r="L439">
        <v>0.99820481927710814</v>
      </c>
      <c r="M439" s="2">
        <f t="shared" si="17"/>
        <v>93.975903614457835</v>
      </c>
      <c r="N439" t="s">
        <v>2799</v>
      </c>
    </row>
    <row r="440" spans="1:14">
      <c r="A440">
        <v>79</v>
      </c>
      <c r="B440" t="s">
        <v>8431</v>
      </c>
      <c r="C440" t="s">
        <v>8430</v>
      </c>
      <c r="D440">
        <v>46</v>
      </c>
      <c r="E440" s="1">
        <v>9.4E-2</v>
      </c>
      <c r="G440">
        <v>0</v>
      </c>
      <c r="H440">
        <v>21</v>
      </c>
      <c r="J440">
        <v>0</v>
      </c>
      <c r="L440">
        <v>0.99820481927710814</v>
      </c>
      <c r="M440" s="2">
        <f t="shared" si="17"/>
        <v>95.180722891566262</v>
      </c>
      <c r="N440" t="s">
        <v>2799</v>
      </c>
    </row>
    <row r="441" spans="1:14">
      <c r="A441">
        <v>80</v>
      </c>
      <c r="B441" t="s">
        <v>8429</v>
      </c>
      <c r="C441" t="s">
        <v>8428</v>
      </c>
      <c r="D441">
        <v>55</v>
      </c>
      <c r="E441" s="1">
        <v>6.2E-2</v>
      </c>
      <c r="F441">
        <v>0.11799999999999999</v>
      </c>
      <c r="G441">
        <v>0</v>
      </c>
      <c r="H441">
        <v>5</v>
      </c>
      <c r="J441">
        <v>1.1E-4</v>
      </c>
      <c r="K441">
        <v>9.4E-2</v>
      </c>
      <c r="L441">
        <v>0.99820481927710814</v>
      </c>
      <c r="M441" s="2">
        <f t="shared" si="17"/>
        <v>96.385542168674704</v>
      </c>
      <c r="N441" t="s">
        <v>2799</v>
      </c>
    </row>
    <row r="442" spans="1:14">
      <c r="A442">
        <v>81</v>
      </c>
      <c r="B442" t="s">
        <v>8427</v>
      </c>
      <c r="C442" t="s">
        <v>8426</v>
      </c>
      <c r="D442">
        <v>50</v>
      </c>
      <c r="E442" s="1">
        <v>5.6000000000000001E-2</v>
      </c>
      <c r="F442">
        <v>0.128</v>
      </c>
      <c r="G442">
        <v>0.111</v>
      </c>
      <c r="H442">
        <v>18</v>
      </c>
      <c r="J442">
        <v>1E-4</v>
      </c>
      <c r="K442">
        <v>6.3E-2</v>
      </c>
      <c r="L442">
        <v>0.99820481927710814</v>
      </c>
      <c r="M442" s="2">
        <f t="shared" si="17"/>
        <v>97.590361445783131</v>
      </c>
      <c r="N442" t="s">
        <v>2799</v>
      </c>
    </row>
    <row r="443" spans="1:14">
      <c r="A443">
        <v>82</v>
      </c>
      <c r="B443" t="s">
        <v>8425</v>
      </c>
      <c r="C443" t="s">
        <v>8424</v>
      </c>
      <c r="D443">
        <v>24</v>
      </c>
      <c r="E443" s="1">
        <v>3.3000000000000002E-2</v>
      </c>
      <c r="F443">
        <v>0.16500000000000001</v>
      </c>
      <c r="H443">
        <v>0</v>
      </c>
      <c r="J443">
        <v>1.9000000000000001E-4</v>
      </c>
      <c r="K443">
        <v>0.13100000000000001</v>
      </c>
      <c r="L443">
        <v>0.99820481927710814</v>
      </c>
      <c r="M443" s="2">
        <f t="shared" si="17"/>
        <v>98.795180722891558</v>
      </c>
      <c r="N443" t="s">
        <v>2799</v>
      </c>
    </row>
    <row r="444" spans="1:14">
      <c r="A444">
        <v>83</v>
      </c>
      <c r="B444" t="s">
        <v>8423</v>
      </c>
      <c r="C444" t="s">
        <v>8422</v>
      </c>
      <c r="D444">
        <v>8</v>
      </c>
      <c r="E444" s="1">
        <v>3.2000000000000001E-2</v>
      </c>
      <c r="F444">
        <v>3.5999999999999997E-2</v>
      </c>
      <c r="G444">
        <v>0</v>
      </c>
      <c r="H444">
        <v>12</v>
      </c>
      <c r="J444">
        <v>1.0000000000000001E-5</v>
      </c>
      <c r="K444">
        <v>0.01</v>
      </c>
      <c r="L444">
        <v>0.99820481927710814</v>
      </c>
      <c r="M444" s="2">
        <f t="shared" si="17"/>
        <v>100</v>
      </c>
      <c r="N444" t="s">
        <v>2799</v>
      </c>
    </row>
    <row r="445" spans="1:14" s="3" customFormat="1">
      <c r="E445" s="4"/>
      <c r="M445" s="5"/>
    </row>
    <row r="446" spans="1:14">
      <c r="A446">
        <v>1</v>
      </c>
      <c r="B446" t="s">
        <v>4821</v>
      </c>
      <c r="C446" t="s">
        <v>4820</v>
      </c>
      <c r="D446">
        <v>449</v>
      </c>
      <c r="E446" s="1">
        <v>1.63</v>
      </c>
      <c r="F446">
        <v>1.5640000000000001</v>
      </c>
      <c r="G446">
        <v>1.4359999999999999</v>
      </c>
      <c r="H446">
        <v>39</v>
      </c>
      <c r="I446">
        <v>3.5</v>
      </c>
      <c r="J446">
        <v>1.65E-3</v>
      </c>
      <c r="K446">
        <v>0.499</v>
      </c>
      <c r="L446">
        <f>AVERAGE(E446:E511)</f>
        <v>0.49123076923076903</v>
      </c>
      <c r="M446" s="2">
        <f t="shared" ref="M446:M477" si="18">A446/65*100</f>
        <v>1.5384615384615385</v>
      </c>
      <c r="N446" t="s">
        <v>24</v>
      </c>
    </row>
    <row r="447" spans="1:14">
      <c r="A447">
        <v>2</v>
      </c>
      <c r="B447" t="s">
        <v>4819</v>
      </c>
      <c r="C447" t="s">
        <v>4818</v>
      </c>
      <c r="D447">
        <v>642</v>
      </c>
      <c r="E447" s="1">
        <v>1.474</v>
      </c>
      <c r="F447">
        <v>1.657</v>
      </c>
      <c r="G447">
        <v>0.13800000000000001</v>
      </c>
      <c r="H447">
        <v>29</v>
      </c>
      <c r="I447">
        <v>7.9</v>
      </c>
      <c r="J447">
        <v>2.5799999999999998E-3</v>
      </c>
      <c r="K447">
        <v>1.073</v>
      </c>
      <c r="L447">
        <v>0.49123076923076903</v>
      </c>
      <c r="M447" s="2">
        <f t="shared" si="18"/>
        <v>3.0769230769230771</v>
      </c>
      <c r="N447" t="s">
        <v>24</v>
      </c>
    </row>
    <row r="448" spans="1:14">
      <c r="A448">
        <v>3</v>
      </c>
      <c r="B448" t="s">
        <v>4817</v>
      </c>
      <c r="C448" t="s">
        <v>4816</v>
      </c>
      <c r="D448">
        <v>126</v>
      </c>
      <c r="E448" s="1">
        <v>1.31</v>
      </c>
      <c r="F448">
        <v>1.014</v>
      </c>
      <c r="G448">
        <v>6.2E-2</v>
      </c>
      <c r="H448">
        <v>16</v>
      </c>
      <c r="I448">
        <v>4.8</v>
      </c>
      <c r="J448">
        <v>4.8999999999999998E-4</v>
      </c>
      <c r="K448">
        <v>0.377</v>
      </c>
      <c r="L448">
        <v>0.49123076923076903</v>
      </c>
      <c r="M448" s="2">
        <f t="shared" si="18"/>
        <v>4.6153846153846159</v>
      </c>
      <c r="N448" t="s">
        <v>24</v>
      </c>
    </row>
    <row r="449" spans="1:14">
      <c r="A449">
        <v>4</v>
      </c>
      <c r="B449" t="s">
        <v>4815</v>
      </c>
      <c r="C449" t="s">
        <v>4814</v>
      </c>
      <c r="D449">
        <v>264</v>
      </c>
      <c r="E449" s="1">
        <v>1.268</v>
      </c>
      <c r="F449">
        <v>1.155</v>
      </c>
      <c r="G449">
        <v>0.182</v>
      </c>
      <c r="H449">
        <v>22</v>
      </c>
      <c r="I449">
        <v>7.5</v>
      </c>
      <c r="J449">
        <v>8.1999999999999998E-4</v>
      </c>
      <c r="K449">
        <v>0.47899999999999998</v>
      </c>
      <c r="L449">
        <v>0.49123076923076903</v>
      </c>
      <c r="M449" s="2">
        <f t="shared" si="18"/>
        <v>6.1538461538461542</v>
      </c>
      <c r="N449" t="s">
        <v>24</v>
      </c>
    </row>
    <row r="450" spans="1:14">
      <c r="A450">
        <v>5</v>
      </c>
      <c r="B450" t="s">
        <v>4813</v>
      </c>
      <c r="C450" t="s">
        <v>4812</v>
      </c>
      <c r="D450">
        <v>290</v>
      </c>
      <c r="E450" s="1">
        <v>1.077</v>
      </c>
      <c r="F450">
        <v>0.93899999999999995</v>
      </c>
      <c r="G450">
        <v>0.08</v>
      </c>
      <c r="H450">
        <v>25</v>
      </c>
      <c r="I450" t="s">
        <v>18288</v>
      </c>
      <c r="J450">
        <v>8.9999999999999998E-4</v>
      </c>
      <c r="K450">
        <v>0.52200000000000002</v>
      </c>
      <c r="L450">
        <v>0.49123076923076903</v>
      </c>
      <c r="M450" s="2">
        <f t="shared" si="18"/>
        <v>7.6923076923076925</v>
      </c>
      <c r="N450" t="s">
        <v>24</v>
      </c>
    </row>
    <row r="451" spans="1:14">
      <c r="A451">
        <v>6</v>
      </c>
      <c r="B451" t="s">
        <v>4811</v>
      </c>
      <c r="C451" t="s">
        <v>4810</v>
      </c>
      <c r="D451">
        <v>338</v>
      </c>
      <c r="E451" s="1">
        <v>1.0509999999999999</v>
      </c>
      <c r="F451">
        <v>1.071</v>
      </c>
      <c r="G451">
        <v>6.9000000000000006E-2</v>
      </c>
      <c r="H451">
        <v>29</v>
      </c>
      <c r="I451">
        <v>6.7</v>
      </c>
      <c r="J451">
        <v>1.2600000000000001E-3</v>
      </c>
      <c r="K451">
        <v>0.51200000000000001</v>
      </c>
      <c r="L451">
        <v>0.49123076923076903</v>
      </c>
      <c r="M451" s="2">
        <f t="shared" si="18"/>
        <v>9.2307692307692317</v>
      </c>
      <c r="N451" t="s">
        <v>24</v>
      </c>
    </row>
    <row r="452" spans="1:14">
      <c r="A452">
        <v>7</v>
      </c>
      <c r="B452" t="s">
        <v>4809</v>
      </c>
      <c r="C452" t="s">
        <v>4808</v>
      </c>
      <c r="D452">
        <v>226</v>
      </c>
      <c r="E452" s="1">
        <v>1.0289999999999999</v>
      </c>
      <c r="F452">
        <v>1.2729999999999999</v>
      </c>
      <c r="G452">
        <v>0.125</v>
      </c>
      <c r="H452">
        <v>16</v>
      </c>
      <c r="I452">
        <v>8.6</v>
      </c>
      <c r="J452">
        <v>8.3000000000000001E-4</v>
      </c>
      <c r="K452">
        <v>0.72</v>
      </c>
      <c r="L452">
        <v>0.49123076923076903</v>
      </c>
      <c r="M452" s="2">
        <f t="shared" si="18"/>
        <v>10.76923076923077</v>
      </c>
      <c r="N452" t="s">
        <v>24</v>
      </c>
    </row>
    <row r="453" spans="1:14">
      <c r="A453">
        <v>8</v>
      </c>
      <c r="B453" t="s">
        <v>4807</v>
      </c>
      <c r="C453" t="s">
        <v>4806</v>
      </c>
      <c r="D453">
        <v>1371</v>
      </c>
      <c r="E453" s="1">
        <v>0.94299999999999995</v>
      </c>
      <c r="F453">
        <v>1.357</v>
      </c>
      <c r="G453">
        <v>7.6999999999999999E-2</v>
      </c>
      <c r="H453">
        <v>26</v>
      </c>
      <c r="I453" t="s">
        <v>18288</v>
      </c>
      <c r="J453">
        <v>2.6700000000000001E-3</v>
      </c>
      <c r="K453">
        <v>1.18</v>
      </c>
      <c r="L453">
        <v>0.49123076923076903</v>
      </c>
      <c r="M453" s="2">
        <f t="shared" si="18"/>
        <v>12.307692307692308</v>
      </c>
      <c r="N453" t="s">
        <v>24</v>
      </c>
    </row>
    <row r="454" spans="1:14">
      <c r="A454">
        <v>9</v>
      </c>
      <c r="B454" t="s">
        <v>4805</v>
      </c>
      <c r="C454" t="s">
        <v>4804</v>
      </c>
      <c r="D454">
        <v>427</v>
      </c>
      <c r="E454" s="1">
        <v>0.86199999999999999</v>
      </c>
      <c r="G454">
        <v>9.5000000000000001E-2</v>
      </c>
      <c r="H454">
        <v>42</v>
      </c>
      <c r="I454">
        <v>8.1999999999999993</v>
      </c>
      <c r="J454">
        <v>1.4300000000000001E-3</v>
      </c>
      <c r="L454">
        <v>0.49123076923076903</v>
      </c>
      <c r="M454" s="2">
        <f t="shared" si="18"/>
        <v>13.846153846153847</v>
      </c>
      <c r="N454" t="s">
        <v>24</v>
      </c>
    </row>
    <row r="455" spans="1:14">
      <c r="A455">
        <v>10</v>
      </c>
      <c r="B455" t="s">
        <v>8519</v>
      </c>
      <c r="C455" t="s">
        <v>8518</v>
      </c>
      <c r="D455">
        <v>543</v>
      </c>
      <c r="E455" s="1">
        <v>0.85499999999999998</v>
      </c>
      <c r="F455">
        <v>0.90100000000000002</v>
      </c>
      <c r="G455">
        <v>3.7999999999999999E-2</v>
      </c>
      <c r="H455">
        <v>26</v>
      </c>
      <c r="I455" t="s">
        <v>18288</v>
      </c>
      <c r="J455">
        <v>1.5299999999999999E-3</v>
      </c>
      <c r="K455">
        <v>0.66600000000000004</v>
      </c>
      <c r="L455">
        <v>0.49123076923076903</v>
      </c>
      <c r="M455" s="2">
        <f t="shared" si="18"/>
        <v>15.384615384615385</v>
      </c>
      <c r="N455" t="s">
        <v>24</v>
      </c>
    </row>
    <row r="456" spans="1:14">
      <c r="A456">
        <v>11</v>
      </c>
      <c r="B456" t="s">
        <v>4803</v>
      </c>
      <c r="C456" t="s">
        <v>4802</v>
      </c>
      <c r="D456">
        <v>230</v>
      </c>
      <c r="E456" s="1">
        <v>0.84499999999999997</v>
      </c>
      <c r="F456">
        <v>0.88900000000000001</v>
      </c>
      <c r="G456">
        <v>0.46400000000000002</v>
      </c>
      <c r="H456">
        <v>28</v>
      </c>
      <c r="I456">
        <v>4.8</v>
      </c>
      <c r="J456">
        <v>1.08E-3</v>
      </c>
      <c r="K456">
        <v>0.45700000000000002</v>
      </c>
      <c r="L456">
        <v>0.49123076923076903</v>
      </c>
      <c r="M456" s="2">
        <f t="shared" si="18"/>
        <v>16.923076923076923</v>
      </c>
      <c r="N456" t="s">
        <v>24</v>
      </c>
    </row>
    <row r="457" spans="1:14">
      <c r="A457">
        <v>12</v>
      </c>
      <c r="B457" t="s">
        <v>4801</v>
      </c>
      <c r="C457" t="s">
        <v>4800</v>
      </c>
      <c r="D457">
        <v>376</v>
      </c>
      <c r="E457" s="1">
        <v>0.79200000000000004</v>
      </c>
      <c r="G457">
        <v>1.456</v>
      </c>
      <c r="H457">
        <v>57</v>
      </c>
      <c r="I457">
        <v>3.6</v>
      </c>
      <c r="J457">
        <v>1.64E-3</v>
      </c>
      <c r="L457">
        <v>0.49123076923076903</v>
      </c>
      <c r="M457" s="2">
        <f t="shared" si="18"/>
        <v>18.461538461538463</v>
      </c>
      <c r="N457" t="s">
        <v>24</v>
      </c>
    </row>
    <row r="458" spans="1:14">
      <c r="A458">
        <v>13</v>
      </c>
      <c r="B458" t="s">
        <v>4799</v>
      </c>
      <c r="C458" t="s">
        <v>4798</v>
      </c>
      <c r="D458">
        <v>274</v>
      </c>
      <c r="E458" s="1">
        <v>0.77100000000000002</v>
      </c>
      <c r="F458">
        <v>1.008</v>
      </c>
      <c r="G458">
        <v>0.40899999999999997</v>
      </c>
      <c r="H458">
        <v>22</v>
      </c>
      <c r="I458">
        <v>6.2</v>
      </c>
      <c r="J458">
        <v>8.0999999999999996E-4</v>
      </c>
      <c r="K458">
        <v>0.38300000000000001</v>
      </c>
      <c r="L458">
        <v>0.49123076923076903</v>
      </c>
      <c r="M458" s="2">
        <f t="shared" si="18"/>
        <v>20</v>
      </c>
      <c r="N458" t="s">
        <v>24</v>
      </c>
    </row>
    <row r="459" spans="1:14">
      <c r="A459">
        <v>14</v>
      </c>
      <c r="B459" t="s">
        <v>4797</v>
      </c>
      <c r="C459" t="s">
        <v>4796</v>
      </c>
      <c r="D459">
        <v>317</v>
      </c>
      <c r="E459" s="1">
        <v>0.70299999999999996</v>
      </c>
      <c r="F459">
        <v>0.73199999999999998</v>
      </c>
      <c r="G459">
        <v>0.05</v>
      </c>
      <c r="H459">
        <v>20</v>
      </c>
      <c r="I459" t="s">
        <v>18288</v>
      </c>
      <c r="J459">
        <v>8.9999999999999998E-4</v>
      </c>
      <c r="K459">
        <v>0.52900000000000003</v>
      </c>
      <c r="L459">
        <v>0.49123076923076903</v>
      </c>
      <c r="M459" s="2">
        <f t="shared" si="18"/>
        <v>21.53846153846154</v>
      </c>
      <c r="N459" t="s">
        <v>24</v>
      </c>
    </row>
    <row r="460" spans="1:14">
      <c r="A460">
        <v>15</v>
      </c>
      <c r="B460" t="s">
        <v>4795</v>
      </c>
      <c r="C460" t="s">
        <v>4794</v>
      </c>
      <c r="D460">
        <v>661</v>
      </c>
      <c r="E460" s="1">
        <v>0.65600000000000003</v>
      </c>
      <c r="F460">
        <v>0.71399999999999997</v>
      </c>
      <c r="G460">
        <v>7.3999999999999996E-2</v>
      </c>
      <c r="H460">
        <v>54</v>
      </c>
      <c r="I460">
        <v>10</v>
      </c>
      <c r="J460">
        <v>1.6299999999999999E-3</v>
      </c>
      <c r="K460">
        <v>0.38600000000000001</v>
      </c>
      <c r="L460">
        <v>0.49123076923076903</v>
      </c>
      <c r="M460" s="2">
        <f t="shared" si="18"/>
        <v>23.076923076923077</v>
      </c>
      <c r="N460" t="s">
        <v>24</v>
      </c>
    </row>
    <row r="461" spans="1:14">
      <c r="A461">
        <v>16</v>
      </c>
      <c r="B461" t="s">
        <v>4793</v>
      </c>
      <c r="C461" t="s">
        <v>4792</v>
      </c>
      <c r="D461">
        <v>586</v>
      </c>
      <c r="E461" s="1">
        <v>0.65300000000000002</v>
      </c>
      <c r="F461">
        <v>1.1379999999999999</v>
      </c>
      <c r="G461">
        <v>0.111</v>
      </c>
      <c r="H461">
        <v>27</v>
      </c>
      <c r="I461" t="s">
        <v>18288</v>
      </c>
      <c r="J461">
        <v>1.75E-3</v>
      </c>
      <c r="K461">
        <v>0.81</v>
      </c>
      <c r="L461">
        <v>0.49123076923076903</v>
      </c>
      <c r="M461" s="2">
        <f t="shared" si="18"/>
        <v>24.615384615384617</v>
      </c>
      <c r="N461" t="s">
        <v>24</v>
      </c>
    </row>
    <row r="462" spans="1:14">
      <c r="A462">
        <v>17</v>
      </c>
      <c r="B462" t="s">
        <v>4791</v>
      </c>
      <c r="C462" t="s">
        <v>4790</v>
      </c>
      <c r="D462">
        <v>889</v>
      </c>
      <c r="E462" s="1">
        <v>0.64500000000000002</v>
      </c>
      <c r="F462">
        <v>1.258</v>
      </c>
      <c r="G462">
        <v>2.5999999999999999E-2</v>
      </c>
      <c r="H462">
        <v>39</v>
      </c>
      <c r="I462">
        <v>9.9</v>
      </c>
      <c r="J462">
        <v>2.33E-3</v>
      </c>
      <c r="K462">
        <v>0.71299999999999997</v>
      </c>
      <c r="L462">
        <v>0.49123076923076903</v>
      </c>
      <c r="M462" s="2">
        <f t="shared" si="18"/>
        <v>26.153846153846157</v>
      </c>
      <c r="N462" t="s">
        <v>24</v>
      </c>
    </row>
    <row r="463" spans="1:14">
      <c r="A463">
        <v>18</v>
      </c>
      <c r="B463" t="s">
        <v>4789</v>
      </c>
      <c r="C463" t="s">
        <v>4788</v>
      </c>
      <c r="D463">
        <v>515</v>
      </c>
      <c r="E463" s="1">
        <v>0.64</v>
      </c>
      <c r="F463">
        <v>0.497</v>
      </c>
      <c r="G463">
        <v>7.3999999999999996E-2</v>
      </c>
      <c r="H463">
        <v>81</v>
      </c>
      <c r="I463">
        <v>7.9</v>
      </c>
      <c r="J463">
        <v>1.47E-3</v>
      </c>
      <c r="K463">
        <v>0.22600000000000001</v>
      </c>
      <c r="L463">
        <v>0.49123076923076903</v>
      </c>
      <c r="M463" s="2">
        <f t="shared" si="18"/>
        <v>27.692307692307693</v>
      </c>
      <c r="N463" t="s">
        <v>24</v>
      </c>
    </row>
    <row r="464" spans="1:14">
      <c r="A464">
        <v>19</v>
      </c>
      <c r="B464" t="s">
        <v>4787</v>
      </c>
      <c r="C464" t="s">
        <v>4786</v>
      </c>
      <c r="D464">
        <v>75</v>
      </c>
      <c r="E464" s="1">
        <v>0.625</v>
      </c>
      <c r="F464">
        <v>0.434</v>
      </c>
      <c r="G464">
        <v>7.6999999999999999E-2</v>
      </c>
      <c r="H464">
        <v>13</v>
      </c>
      <c r="J464">
        <v>5.4000000000000001E-4</v>
      </c>
      <c r="K464">
        <v>0.312</v>
      </c>
      <c r="L464">
        <v>0.49123076923076903</v>
      </c>
      <c r="M464" s="2">
        <f t="shared" si="18"/>
        <v>29.230769230769234</v>
      </c>
      <c r="N464" t="s">
        <v>24</v>
      </c>
    </row>
    <row r="465" spans="1:14">
      <c r="A465">
        <v>20</v>
      </c>
      <c r="B465" t="s">
        <v>4785</v>
      </c>
      <c r="C465" t="s">
        <v>4784</v>
      </c>
      <c r="D465">
        <v>487</v>
      </c>
      <c r="E465" s="1">
        <v>0.621</v>
      </c>
      <c r="F465">
        <v>0.55700000000000005</v>
      </c>
      <c r="G465">
        <v>0.158</v>
      </c>
      <c r="H465">
        <v>38</v>
      </c>
      <c r="I465" t="s">
        <v>18288</v>
      </c>
      <c r="J465">
        <v>1.1299999999999999E-3</v>
      </c>
      <c r="K465">
        <v>0.40600000000000003</v>
      </c>
      <c r="L465">
        <v>0.49123076923076903</v>
      </c>
      <c r="M465" s="2">
        <f t="shared" si="18"/>
        <v>30.76923076923077</v>
      </c>
      <c r="N465" t="s">
        <v>24</v>
      </c>
    </row>
    <row r="466" spans="1:14">
      <c r="A466">
        <v>21</v>
      </c>
      <c r="B466" t="s">
        <v>4783</v>
      </c>
      <c r="C466" t="s">
        <v>4782</v>
      </c>
      <c r="D466">
        <v>202</v>
      </c>
      <c r="E466" s="1">
        <v>0.59199999999999997</v>
      </c>
      <c r="G466">
        <v>0.17100000000000001</v>
      </c>
      <c r="H466">
        <v>35</v>
      </c>
      <c r="I466">
        <v>4.8</v>
      </c>
      <c r="J466">
        <v>1.3699999999999999E-3</v>
      </c>
      <c r="L466">
        <v>0.49123076923076903</v>
      </c>
      <c r="M466" s="2">
        <f t="shared" si="18"/>
        <v>32.307692307692307</v>
      </c>
      <c r="N466" t="s">
        <v>24</v>
      </c>
    </row>
    <row r="467" spans="1:14">
      <c r="A467">
        <v>22</v>
      </c>
      <c r="B467" t="s">
        <v>4781</v>
      </c>
      <c r="C467" t="s">
        <v>4780</v>
      </c>
      <c r="D467">
        <v>346</v>
      </c>
      <c r="E467" s="1">
        <v>0.54500000000000004</v>
      </c>
      <c r="F467">
        <v>0.629</v>
      </c>
      <c r="G467">
        <v>0.107</v>
      </c>
      <c r="H467">
        <v>28</v>
      </c>
      <c r="I467" t="s">
        <v>18288</v>
      </c>
      <c r="J467">
        <v>1.1999999999999999E-3</v>
      </c>
      <c r="K467">
        <v>0.48899999999999999</v>
      </c>
      <c r="L467">
        <v>0.49123076923076903</v>
      </c>
      <c r="M467" s="2">
        <f t="shared" si="18"/>
        <v>33.846153846153847</v>
      </c>
      <c r="N467" t="s">
        <v>24</v>
      </c>
    </row>
    <row r="468" spans="1:14">
      <c r="A468">
        <v>23</v>
      </c>
      <c r="B468" t="s">
        <v>4779</v>
      </c>
      <c r="C468" t="s">
        <v>4778</v>
      </c>
      <c r="D468">
        <v>181</v>
      </c>
      <c r="E468" s="1">
        <v>0.53100000000000003</v>
      </c>
      <c r="F468">
        <v>0.47199999999999998</v>
      </c>
      <c r="G468">
        <v>0</v>
      </c>
      <c r="H468">
        <v>24</v>
      </c>
      <c r="I468" t="s">
        <v>18288</v>
      </c>
      <c r="J468">
        <v>5.2999999999999998E-4</v>
      </c>
      <c r="K468">
        <v>0.28799999999999998</v>
      </c>
      <c r="L468">
        <v>0.49123076923076903</v>
      </c>
      <c r="M468" s="2">
        <f t="shared" si="18"/>
        <v>35.384615384615387</v>
      </c>
      <c r="N468" t="s">
        <v>24</v>
      </c>
    </row>
    <row r="469" spans="1:14">
      <c r="A469">
        <v>24</v>
      </c>
      <c r="B469" t="s">
        <v>4777</v>
      </c>
      <c r="C469" t="s">
        <v>4776</v>
      </c>
      <c r="D469">
        <v>89</v>
      </c>
      <c r="E469" s="1">
        <v>0.5</v>
      </c>
      <c r="F469">
        <v>0.44700000000000001</v>
      </c>
      <c r="G469">
        <v>0</v>
      </c>
      <c r="H469">
        <v>5</v>
      </c>
      <c r="J469">
        <v>3.1E-4</v>
      </c>
      <c r="K469">
        <v>0.23599999999999999</v>
      </c>
      <c r="L469">
        <v>0.49123076923076903</v>
      </c>
      <c r="M469" s="2">
        <f t="shared" si="18"/>
        <v>36.923076923076927</v>
      </c>
      <c r="N469" t="s">
        <v>24</v>
      </c>
    </row>
    <row r="470" spans="1:14">
      <c r="A470">
        <v>25</v>
      </c>
      <c r="B470" t="s">
        <v>4775</v>
      </c>
      <c r="C470" t="s">
        <v>4774</v>
      </c>
      <c r="D470">
        <v>135</v>
      </c>
      <c r="E470" s="1">
        <v>0.48099999999999998</v>
      </c>
      <c r="F470">
        <v>0.378</v>
      </c>
      <c r="G470">
        <v>0.25</v>
      </c>
      <c r="H470">
        <v>44</v>
      </c>
      <c r="I470">
        <v>4.2</v>
      </c>
      <c r="J470">
        <v>1.5299999999999999E-3</v>
      </c>
      <c r="K470">
        <v>0.44500000000000001</v>
      </c>
      <c r="L470">
        <v>0.49123076923076903</v>
      </c>
      <c r="M470" s="2">
        <f t="shared" si="18"/>
        <v>38.461538461538467</v>
      </c>
      <c r="N470" t="s">
        <v>24</v>
      </c>
    </row>
    <row r="471" spans="1:14">
      <c r="A471">
        <v>26</v>
      </c>
      <c r="B471" t="s">
        <v>4773</v>
      </c>
      <c r="C471" t="s">
        <v>4772</v>
      </c>
      <c r="D471">
        <v>332</v>
      </c>
      <c r="E471" s="1">
        <v>0.47399999999999998</v>
      </c>
      <c r="F471">
        <v>0.55300000000000005</v>
      </c>
      <c r="G471">
        <v>7.4999999999999997E-2</v>
      </c>
      <c r="H471">
        <v>53</v>
      </c>
      <c r="I471">
        <v>8</v>
      </c>
      <c r="J471">
        <v>1.42E-3</v>
      </c>
      <c r="K471">
        <v>0.33300000000000002</v>
      </c>
      <c r="L471">
        <v>0.49123076923076903</v>
      </c>
      <c r="M471" s="2">
        <f t="shared" si="18"/>
        <v>40</v>
      </c>
      <c r="N471" t="s">
        <v>24</v>
      </c>
    </row>
    <row r="472" spans="1:14">
      <c r="A472">
        <v>27</v>
      </c>
      <c r="B472" t="s">
        <v>4771</v>
      </c>
      <c r="C472" t="s">
        <v>4770</v>
      </c>
      <c r="D472">
        <v>669</v>
      </c>
      <c r="E472" s="1">
        <v>0.47299999999999998</v>
      </c>
      <c r="F472">
        <v>0.57999999999999996</v>
      </c>
      <c r="G472">
        <v>3.1E-2</v>
      </c>
      <c r="H472">
        <v>65</v>
      </c>
      <c r="I472" t="s">
        <v>18288</v>
      </c>
      <c r="J472">
        <v>2.5400000000000002E-3</v>
      </c>
      <c r="K472">
        <v>0.45600000000000002</v>
      </c>
      <c r="L472">
        <v>0.49123076923076903</v>
      </c>
      <c r="M472" s="2">
        <f t="shared" si="18"/>
        <v>41.53846153846154</v>
      </c>
      <c r="N472" t="s">
        <v>24</v>
      </c>
    </row>
    <row r="473" spans="1:14">
      <c r="A473">
        <v>28</v>
      </c>
      <c r="B473" t="s">
        <v>4769</v>
      </c>
      <c r="C473" t="s">
        <v>4768</v>
      </c>
      <c r="D473">
        <v>316</v>
      </c>
      <c r="E473" s="1">
        <v>0.46500000000000002</v>
      </c>
      <c r="G473">
        <v>0.1</v>
      </c>
      <c r="H473">
        <v>10</v>
      </c>
      <c r="I473" t="s">
        <v>18288</v>
      </c>
      <c r="J473">
        <v>9.1E-4</v>
      </c>
      <c r="L473">
        <v>0.49123076923076903</v>
      </c>
      <c r="M473" s="2">
        <f t="shared" si="18"/>
        <v>43.07692307692308</v>
      </c>
      <c r="N473" t="s">
        <v>24</v>
      </c>
    </row>
    <row r="474" spans="1:14">
      <c r="A474">
        <v>29</v>
      </c>
      <c r="B474" t="s">
        <v>4767</v>
      </c>
      <c r="C474" t="s">
        <v>4766</v>
      </c>
      <c r="D474">
        <v>545</v>
      </c>
      <c r="E474" s="1">
        <v>0.46400000000000002</v>
      </c>
      <c r="F474">
        <v>0.69199999999999995</v>
      </c>
      <c r="G474">
        <v>0.16</v>
      </c>
      <c r="H474">
        <v>75</v>
      </c>
      <c r="I474">
        <v>6.5</v>
      </c>
      <c r="J474">
        <v>2.0400000000000001E-3</v>
      </c>
      <c r="K474">
        <v>0.33800000000000002</v>
      </c>
      <c r="L474">
        <v>0.49123076923076903</v>
      </c>
      <c r="M474" s="2">
        <f t="shared" si="18"/>
        <v>44.61538461538462</v>
      </c>
      <c r="N474" t="s">
        <v>24</v>
      </c>
    </row>
    <row r="475" spans="1:14">
      <c r="A475">
        <v>30</v>
      </c>
      <c r="B475" t="s">
        <v>4765</v>
      </c>
      <c r="C475" t="s">
        <v>4764</v>
      </c>
      <c r="D475">
        <v>53</v>
      </c>
      <c r="E475" s="1">
        <v>0.45800000000000002</v>
      </c>
      <c r="F475">
        <v>0.47499999999999998</v>
      </c>
      <c r="G475">
        <v>0</v>
      </c>
      <c r="H475">
        <v>10</v>
      </c>
      <c r="J475">
        <v>2.5000000000000001E-4</v>
      </c>
      <c r="K475">
        <v>0.23400000000000001</v>
      </c>
      <c r="L475">
        <v>0.49123076923076903</v>
      </c>
      <c r="M475" s="2">
        <f t="shared" si="18"/>
        <v>46.153846153846153</v>
      </c>
      <c r="N475" t="s">
        <v>24</v>
      </c>
    </row>
    <row r="476" spans="1:14">
      <c r="A476">
        <v>31</v>
      </c>
      <c r="B476" t="s">
        <v>4763</v>
      </c>
      <c r="C476" t="s">
        <v>4762</v>
      </c>
      <c r="D476">
        <v>325</v>
      </c>
      <c r="E476" s="1">
        <v>0.41399999999999998</v>
      </c>
      <c r="F476">
        <v>0.44900000000000001</v>
      </c>
      <c r="I476" t="s">
        <v>18288</v>
      </c>
      <c r="J476">
        <v>8.8000000000000003E-4</v>
      </c>
      <c r="K476">
        <v>0.36299999999999999</v>
      </c>
      <c r="L476">
        <v>0.49123076923076903</v>
      </c>
      <c r="M476" s="2">
        <f t="shared" si="18"/>
        <v>47.692307692307693</v>
      </c>
      <c r="N476" t="s">
        <v>24</v>
      </c>
    </row>
    <row r="477" spans="1:14">
      <c r="A477">
        <v>32</v>
      </c>
      <c r="B477" t="s">
        <v>4761</v>
      </c>
      <c r="C477" t="s">
        <v>4760</v>
      </c>
      <c r="D477">
        <v>202</v>
      </c>
      <c r="E477" s="1">
        <v>0.4</v>
      </c>
      <c r="F477">
        <v>0.51</v>
      </c>
      <c r="G477">
        <v>5.0999999999999997E-2</v>
      </c>
      <c r="H477">
        <v>39</v>
      </c>
      <c r="I477">
        <v>7.6</v>
      </c>
      <c r="J477">
        <v>7.3999999999999999E-4</v>
      </c>
      <c r="K477">
        <v>0.27500000000000002</v>
      </c>
      <c r="L477">
        <v>0.49123076923076903</v>
      </c>
      <c r="M477" s="2">
        <f t="shared" si="18"/>
        <v>49.230769230769234</v>
      </c>
      <c r="N477" t="s">
        <v>24</v>
      </c>
    </row>
    <row r="478" spans="1:14">
      <c r="A478">
        <v>33</v>
      </c>
      <c r="B478" t="s">
        <v>4759</v>
      </c>
      <c r="C478" t="s">
        <v>4758</v>
      </c>
      <c r="D478">
        <v>67</v>
      </c>
      <c r="E478" s="1">
        <v>0.39400000000000002</v>
      </c>
      <c r="G478">
        <v>0</v>
      </c>
      <c r="H478">
        <v>17</v>
      </c>
      <c r="J478">
        <v>3.3E-4</v>
      </c>
      <c r="L478">
        <v>0.49123076923076903</v>
      </c>
      <c r="M478" s="2">
        <f t="shared" ref="M478:M510" si="19">A478/65*100</f>
        <v>50.769230769230766</v>
      </c>
      <c r="N478" t="s">
        <v>24</v>
      </c>
    </row>
    <row r="479" spans="1:14">
      <c r="A479">
        <v>34</v>
      </c>
      <c r="B479" t="s">
        <v>4757</v>
      </c>
      <c r="C479" t="s">
        <v>4756</v>
      </c>
      <c r="D479">
        <v>35</v>
      </c>
      <c r="E479" s="1">
        <v>0.38900000000000001</v>
      </c>
      <c r="G479">
        <v>0</v>
      </c>
      <c r="H479">
        <v>16</v>
      </c>
      <c r="J479">
        <v>2.3000000000000001E-4</v>
      </c>
      <c r="L479">
        <v>0.49123076923076903</v>
      </c>
      <c r="M479" s="2">
        <f t="shared" si="19"/>
        <v>52.307692307692314</v>
      </c>
      <c r="N479" t="s">
        <v>24</v>
      </c>
    </row>
    <row r="480" spans="1:14">
      <c r="A480">
        <v>35</v>
      </c>
      <c r="B480" t="s">
        <v>4755</v>
      </c>
      <c r="C480" t="s">
        <v>4754</v>
      </c>
      <c r="D480">
        <v>424</v>
      </c>
      <c r="E480" s="1">
        <v>0.38700000000000001</v>
      </c>
      <c r="F480">
        <v>0.495</v>
      </c>
      <c r="G480">
        <v>0</v>
      </c>
      <c r="H480">
        <v>57</v>
      </c>
      <c r="I480" t="s">
        <v>18288</v>
      </c>
      <c r="J480">
        <v>1.2199999999999999E-3</v>
      </c>
      <c r="K480">
        <v>0.32300000000000001</v>
      </c>
      <c r="L480">
        <v>0.49123076923076903</v>
      </c>
      <c r="M480" s="2">
        <f t="shared" si="19"/>
        <v>53.846153846153847</v>
      </c>
      <c r="N480" t="s">
        <v>24</v>
      </c>
    </row>
    <row r="481" spans="1:14">
      <c r="A481">
        <v>36</v>
      </c>
      <c r="B481" t="s">
        <v>4753</v>
      </c>
      <c r="C481" t="s">
        <v>4752</v>
      </c>
      <c r="D481">
        <v>186</v>
      </c>
      <c r="E481" s="1">
        <v>0.38500000000000001</v>
      </c>
      <c r="F481">
        <v>0.3</v>
      </c>
      <c r="G481">
        <v>5.6000000000000001E-2</v>
      </c>
      <c r="H481">
        <v>18</v>
      </c>
      <c r="I481" t="s">
        <v>18288</v>
      </c>
      <c r="J481">
        <v>3.1E-4</v>
      </c>
      <c r="K481">
        <v>0.17899999999999999</v>
      </c>
      <c r="L481">
        <v>0.49123076923076903</v>
      </c>
      <c r="M481" s="2">
        <f t="shared" si="19"/>
        <v>55.384615384615387</v>
      </c>
      <c r="N481" t="s">
        <v>24</v>
      </c>
    </row>
    <row r="482" spans="1:14">
      <c r="A482">
        <v>37</v>
      </c>
      <c r="B482" t="s">
        <v>4751</v>
      </c>
      <c r="C482" t="s">
        <v>4750</v>
      </c>
      <c r="D482">
        <v>91</v>
      </c>
      <c r="E482" s="1">
        <v>0.375</v>
      </c>
      <c r="F482">
        <v>0.432</v>
      </c>
      <c r="G482">
        <v>0.55600000000000005</v>
      </c>
      <c r="H482">
        <v>9</v>
      </c>
      <c r="J482">
        <v>1.3999999999999999E-4</v>
      </c>
      <c r="K482">
        <v>0.222</v>
      </c>
      <c r="L482">
        <v>0.49123076923076903</v>
      </c>
      <c r="M482" s="2">
        <f t="shared" si="19"/>
        <v>56.92307692307692</v>
      </c>
      <c r="N482" t="s">
        <v>24</v>
      </c>
    </row>
    <row r="483" spans="1:14">
      <c r="A483">
        <v>38</v>
      </c>
      <c r="B483" t="s">
        <v>4749</v>
      </c>
      <c r="C483" t="s">
        <v>4748</v>
      </c>
      <c r="D483">
        <v>84</v>
      </c>
      <c r="E483" s="1">
        <v>0.36199999999999999</v>
      </c>
      <c r="F483">
        <v>0.53900000000000003</v>
      </c>
      <c r="G483">
        <v>0.216</v>
      </c>
      <c r="H483">
        <v>37</v>
      </c>
      <c r="J483">
        <v>1.2999999999999999E-3</v>
      </c>
      <c r="K483">
        <v>0.52400000000000002</v>
      </c>
      <c r="L483">
        <v>0.49123076923076903</v>
      </c>
      <c r="M483" s="2">
        <f t="shared" si="19"/>
        <v>58.461538461538467</v>
      </c>
      <c r="N483" t="s">
        <v>24</v>
      </c>
    </row>
    <row r="484" spans="1:14">
      <c r="A484">
        <v>39</v>
      </c>
      <c r="B484" t="s">
        <v>4747</v>
      </c>
      <c r="C484" t="s">
        <v>4746</v>
      </c>
      <c r="D484">
        <v>82</v>
      </c>
      <c r="E484" s="1">
        <v>0.34899999999999998</v>
      </c>
      <c r="G484">
        <v>4.2999999999999997E-2</v>
      </c>
      <c r="H484">
        <v>23</v>
      </c>
      <c r="J484">
        <v>4.6999999999999999E-4</v>
      </c>
      <c r="L484">
        <v>0.49123076923076903</v>
      </c>
      <c r="M484" s="2">
        <f t="shared" si="19"/>
        <v>60</v>
      </c>
      <c r="N484" t="s">
        <v>24</v>
      </c>
    </row>
    <row r="485" spans="1:14">
      <c r="A485">
        <v>40</v>
      </c>
      <c r="B485" t="s">
        <v>4745</v>
      </c>
      <c r="C485" t="s">
        <v>4744</v>
      </c>
      <c r="D485">
        <v>435</v>
      </c>
      <c r="E485" s="1">
        <v>0.33300000000000002</v>
      </c>
      <c r="F485">
        <v>0.45600000000000002</v>
      </c>
      <c r="G485">
        <v>5.6000000000000001E-2</v>
      </c>
      <c r="H485">
        <v>36</v>
      </c>
      <c r="I485">
        <v>9.9</v>
      </c>
      <c r="J485">
        <v>1.3600000000000001E-3</v>
      </c>
      <c r="K485">
        <v>0.33900000000000002</v>
      </c>
      <c r="L485">
        <v>0.49123076923076903</v>
      </c>
      <c r="M485" s="2">
        <f t="shared" si="19"/>
        <v>61.53846153846154</v>
      </c>
      <c r="N485" t="s">
        <v>24</v>
      </c>
    </row>
    <row r="486" spans="1:14">
      <c r="A486">
        <v>41</v>
      </c>
      <c r="B486" t="s">
        <v>4743</v>
      </c>
      <c r="C486" t="s">
        <v>4742</v>
      </c>
      <c r="D486">
        <v>214</v>
      </c>
      <c r="E486" s="1">
        <v>0.32700000000000001</v>
      </c>
      <c r="F486">
        <v>0.64300000000000002</v>
      </c>
      <c r="G486">
        <v>6.9000000000000006E-2</v>
      </c>
      <c r="H486">
        <v>29</v>
      </c>
      <c r="I486">
        <v>6.7</v>
      </c>
      <c r="J486">
        <v>1.2999999999999999E-3</v>
      </c>
      <c r="K486">
        <v>0.58799999999999997</v>
      </c>
      <c r="L486">
        <v>0.49123076923076903</v>
      </c>
      <c r="M486" s="2">
        <f t="shared" si="19"/>
        <v>63.076923076923073</v>
      </c>
      <c r="N486" t="s">
        <v>24</v>
      </c>
    </row>
    <row r="487" spans="1:14">
      <c r="A487">
        <v>42</v>
      </c>
      <c r="B487" t="s">
        <v>4741</v>
      </c>
      <c r="C487" t="s">
        <v>4740</v>
      </c>
      <c r="D487">
        <v>163</v>
      </c>
      <c r="E487" s="1">
        <v>0.309</v>
      </c>
      <c r="F487">
        <v>0.44400000000000001</v>
      </c>
      <c r="G487">
        <v>0.41699999999999998</v>
      </c>
      <c r="H487">
        <v>24</v>
      </c>
      <c r="I487">
        <v>6.5</v>
      </c>
      <c r="J487">
        <v>5.0000000000000001E-4</v>
      </c>
      <c r="K487">
        <v>0.22600000000000001</v>
      </c>
      <c r="L487">
        <v>0.49123076923076903</v>
      </c>
      <c r="M487" s="2">
        <f t="shared" si="19"/>
        <v>64.615384615384613</v>
      </c>
      <c r="N487" t="s">
        <v>24</v>
      </c>
    </row>
    <row r="488" spans="1:14">
      <c r="A488">
        <v>43</v>
      </c>
      <c r="B488" t="s">
        <v>4739</v>
      </c>
      <c r="C488" t="s">
        <v>4738</v>
      </c>
      <c r="D488">
        <v>22</v>
      </c>
      <c r="E488" s="1">
        <v>0.30399999999999999</v>
      </c>
      <c r="F488">
        <v>0.27500000000000002</v>
      </c>
      <c r="G488">
        <v>4.2000000000000003E-2</v>
      </c>
      <c r="H488">
        <v>24</v>
      </c>
      <c r="J488">
        <v>1.6000000000000001E-4</v>
      </c>
      <c r="K488">
        <v>0.13100000000000001</v>
      </c>
      <c r="L488">
        <v>0.49123076923076903</v>
      </c>
      <c r="M488" s="2">
        <f t="shared" si="19"/>
        <v>66.153846153846146</v>
      </c>
      <c r="N488" t="s">
        <v>24</v>
      </c>
    </row>
    <row r="489" spans="1:14">
      <c r="A489">
        <v>44</v>
      </c>
      <c r="B489" t="s">
        <v>4737</v>
      </c>
      <c r="C489" t="s">
        <v>4736</v>
      </c>
      <c r="D489">
        <v>63</v>
      </c>
      <c r="E489" s="1">
        <v>0.28899999999999998</v>
      </c>
      <c r="G489">
        <v>0.11799999999999999</v>
      </c>
      <c r="H489">
        <v>17</v>
      </c>
      <c r="J489">
        <v>3.4000000000000002E-4</v>
      </c>
      <c r="L489">
        <v>0.49123076923076903</v>
      </c>
      <c r="M489" s="2">
        <f t="shared" si="19"/>
        <v>67.692307692307693</v>
      </c>
      <c r="N489" t="s">
        <v>24</v>
      </c>
    </row>
    <row r="490" spans="1:14">
      <c r="A490">
        <v>45</v>
      </c>
      <c r="B490" t="s">
        <v>4735</v>
      </c>
      <c r="C490" t="s">
        <v>4734</v>
      </c>
      <c r="D490">
        <v>59</v>
      </c>
      <c r="E490" s="1">
        <v>0.27300000000000002</v>
      </c>
      <c r="G490">
        <v>0</v>
      </c>
      <c r="H490">
        <v>23</v>
      </c>
      <c r="J490">
        <v>2.5999999999999998E-4</v>
      </c>
      <c r="L490">
        <v>0.49123076923076903</v>
      </c>
      <c r="M490" s="2">
        <f t="shared" si="19"/>
        <v>69.230769230769226</v>
      </c>
      <c r="N490" t="s">
        <v>24</v>
      </c>
    </row>
    <row r="491" spans="1:14">
      <c r="A491">
        <v>46</v>
      </c>
      <c r="B491" t="s">
        <v>4733</v>
      </c>
      <c r="C491" t="s">
        <v>4732</v>
      </c>
      <c r="D491">
        <v>166</v>
      </c>
      <c r="E491" s="1">
        <v>0.27300000000000002</v>
      </c>
      <c r="G491">
        <v>0.28100000000000003</v>
      </c>
      <c r="H491">
        <v>32</v>
      </c>
      <c r="I491">
        <v>8.5</v>
      </c>
      <c r="J491">
        <v>5.8E-4</v>
      </c>
      <c r="L491">
        <v>0.49123076923076903</v>
      </c>
      <c r="M491" s="2">
        <f t="shared" si="19"/>
        <v>70.769230769230774</v>
      </c>
      <c r="N491" t="s">
        <v>24</v>
      </c>
    </row>
    <row r="492" spans="1:14">
      <c r="A492">
        <v>47</v>
      </c>
      <c r="B492" t="s">
        <v>4731</v>
      </c>
      <c r="C492" t="s">
        <v>4730</v>
      </c>
      <c r="D492">
        <v>35</v>
      </c>
      <c r="E492" s="1">
        <v>0.26</v>
      </c>
      <c r="F492">
        <v>0.25800000000000001</v>
      </c>
      <c r="G492">
        <v>0</v>
      </c>
      <c r="H492">
        <v>25</v>
      </c>
      <c r="J492">
        <v>4.6999999999999999E-4</v>
      </c>
      <c r="K492">
        <v>0.22500000000000001</v>
      </c>
      <c r="L492">
        <v>0.49123076923076903</v>
      </c>
      <c r="M492" s="2">
        <f t="shared" si="19"/>
        <v>72.307692307692307</v>
      </c>
      <c r="N492" t="s">
        <v>24</v>
      </c>
    </row>
    <row r="493" spans="1:14">
      <c r="A493">
        <v>48</v>
      </c>
      <c r="B493" t="s">
        <v>4729</v>
      </c>
      <c r="C493" t="s">
        <v>4728</v>
      </c>
      <c r="D493">
        <v>98</v>
      </c>
      <c r="E493" s="1">
        <v>0.25</v>
      </c>
      <c r="F493">
        <v>0.39700000000000002</v>
      </c>
      <c r="G493">
        <v>0.08</v>
      </c>
      <c r="H493">
        <v>25</v>
      </c>
      <c r="J493">
        <v>4.2999999999999999E-4</v>
      </c>
      <c r="K493">
        <v>0.20399999999999999</v>
      </c>
      <c r="L493">
        <v>0.49123076923076903</v>
      </c>
      <c r="M493" s="2">
        <f t="shared" si="19"/>
        <v>73.846153846153854</v>
      </c>
      <c r="N493" t="s">
        <v>24</v>
      </c>
    </row>
    <row r="494" spans="1:14">
      <c r="A494">
        <v>49</v>
      </c>
      <c r="B494" t="s">
        <v>4727</v>
      </c>
      <c r="C494" t="s">
        <v>4726</v>
      </c>
      <c r="D494">
        <v>121</v>
      </c>
      <c r="E494" s="1">
        <v>0.22</v>
      </c>
      <c r="F494">
        <v>0.36299999999999999</v>
      </c>
      <c r="G494">
        <v>6.7000000000000004E-2</v>
      </c>
      <c r="H494">
        <v>15</v>
      </c>
      <c r="I494">
        <v>8.6</v>
      </c>
      <c r="J494">
        <v>1.7000000000000001E-4</v>
      </c>
      <c r="K494">
        <v>8.5000000000000006E-2</v>
      </c>
      <c r="L494">
        <v>0.49123076923076903</v>
      </c>
      <c r="M494" s="2">
        <f t="shared" si="19"/>
        <v>75.384615384615387</v>
      </c>
      <c r="N494" t="s">
        <v>24</v>
      </c>
    </row>
    <row r="495" spans="1:14">
      <c r="A495">
        <v>50</v>
      </c>
      <c r="B495" t="s">
        <v>4725</v>
      </c>
      <c r="C495" t="s">
        <v>4724</v>
      </c>
      <c r="D495">
        <v>253</v>
      </c>
      <c r="E495" s="1">
        <v>0.21099999999999999</v>
      </c>
      <c r="F495">
        <v>0.26900000000000002</v>
      </c>
      <c r="G495">
        <v>8.3000000000000004E-2</v>
      </c>
      <c r="H495">
        <v>48</v>
      </c>
      <c r="I495" t="s">
        <v>18288</v>
      </c>
      <c r="J495">
        <v>7.2000000000000005E-4</v>
      </c>
      <c r="K495">
        <v>0.16900000000000001</v>
      </c>
      <c r="L495">
        <v>0.49123076923076903</v>
      </c>
      <c r="M495" s="2">
        <f t="shared" si="19"/>
        <v>76.923076923076934</v>
      </c>
      <c r="N495" t="s">
        <v>24</v>
      </c>
    </row>
    <row r="496" spans="1:14">
      <c r="A496">
        <v>51</v>
      </c>
      <c r="B496" t="s">
        <v>4723</v>
      </c>
      <c r="C496" t="s">
        <v>4722</v>
      </c>
      <c r="D496">
        <v>57</v>
      </c>
      <c r="E496" s="1">
        <v>0.20300000000000001</v>
      </c>
      <c r="G496">
        <v>0</v>
      </c>
      <c r="H496">
        <v>37</v>
      </c>
      <c r="J496">
        <v>2.5000000000000001E-4</v>
      </c>
      <c r="L496">
        <v>0.49123076923076903</v>
      </c>
      <c r="M496" s="2">
        <f t="shared" si="19"/>
        <v>78.461538461538467</v>
      </c>
      <c r="N496" t="s">
        <v>24</v>
      </c>
    </row>
    <row r="497" spans="1:14">
      <c r="A497">
        <v>52</v>
      </c>
      <c r="B497" t="s">
        <v>4721</v>
      </c>
      <c r="C497" t="s">
        <v>4720</v>
      </c>
      <c r="D497">
        <v>145</v>
      </c>
      <c r="E497" s="1">
        <v>0.19700000000000001</v>
      </c>
      <c r="F497">
        <v>0.24199999999999999</v>
      </c>
      <c r="G497">
        <v>0</v>
      </c>
      <c r="H497">
        <v>17</v>
      </c>
      <c r="I497">
        <v>9.6999999999999993</v>
      </c>
      <c r="J497">
        <v>3.1E-4</v>
      </c>
      <c r="K497">
        <v>0.11700000000000001</v>
      </c>
      <c r="L497">
        <v>0.49123076923076903</v>
      </c>
      <c r="M497" s="2">
        <f t="shared" si="19"/>
        <v>80</v>
      </c>
      <c r="N497" t="s">
        <v>24</v>
      </c>
    </row>
    <row r="498" spans="1:14">
      <c r="A498">
        <v>53</v>
      </c>
      <c r="B498" t="s">
        <v>4719</v>
      </c>
      <c r="C498" t="s">
        <v>4718</v>
      </c>
      <c r="D498">
        <v>27</v>
      </c>
      <c r="E498" s="1">
        <v>0.17899999999999999</v>
      </c>
      <c r="F498">
        <v>0.23899999999999999</v>
      </c>
      <c r="G498">
        <v>0.111</v>
      </c>
      <c r="H498">
        <v>18</v>
      </c>
      <c r="J498">
        <v>2.3000000000000001E-4</v>
      </c>
      <c r="K498">
        <v>0.152</v>
      </c>
      <c r="L498">
        <v>0.49123076923076903</v>
      </c>
      <c r="M498" s="2">
        <f t="shared" si="19"/>
        <v>81.538461538461533</v>
      </c>
      <c r="N498" t="s">
        <v>24</v>
      </c>
    </row>
    <row r="499" spans="1:14">
      <c r="A499">
        <v>54</v>
      </c>
      <c r="B499" t="s">
        <v>4717</v>
      </c>
      <c r="C499" t="s">
        <v>8594</v>
      </c>
      <c r="D499">
        <v>48</v>
      </c>
      <c r="E499" s="1">
        <v>0.17899999999999999</v>
      </c>
      <c r="G499">
        <v>3.1E-2</v>
      </c>
      <c r="H499">
        <v>32</v>
      </c>
      <c r="J499">
        <v>2.7999999999999998E-4</v>
      </c>
      <c r="L499">
        <v>0.49123076923076903</v>
      </c>
      <c r="M499" s="2">
        <f t="shared" si="19"/>
        <v>83.07692307692308</v>
      </c>
      <c r="N499" t="s">
        <v>24</v>
      </c>
    </row>
    <row r="500" spans="1:14">
      <c r="A500">
        <v>55</v>
      </c>
      <c r="B500" t="s">
        <v>8593</v>
      </c>
      <c r="C500" t="s">
        <v>8592</v>
      </c>
      <c r="D500">
        <v>118</v>
      </c>
      <c r="E500" s="1">
        <v>0.17100000000000001</v>
      </c>
      <c r="G500">
        <v>0.05</v>
      </c>
      <c r="H500">
        <v>40</v>
      </c>
      <c r="I500">
        <v>7.1</v>
      </c>
      <c r="J500">
        <v>3.8999999999999999E-4</v>
      </c>
      <c r="L500">
        <v>0.49123076923076903</v>
      </c>
      <c r="M500" s="2">
        <f t="shared" si="19"/>
        <v>84.615384615384613</v>
      </c>
      <c r="N500" t="s">
        <v>24</v>
      </c>
    </row>
    <row r="501" spans="1:14">
      <c r="A501">
        <v>56</v>
      </c>
      <c r="B501" t="s">
        <v>8591</v>
      </c>
      <c r="C501" t="s">
        <v>8590</v>
      </c>
      <c r="D501">
        <v>160</v>
      </c>
      <c r="E501" s="1">
        <v>0.17100000000000001</v>
      </c>
      <c r="F501">
        <v>0.38</v>
      </c>
      <c r="G501">
        <v>9.5000000000000001E-2</v>
      </c>
      <c r="H501">
        <v>21</v>
      </c>
      <c r="I501">
        <v>9.6</v>
      </c>
      <c r="J501">
        <v>5.5000000000000003E-4</v>
      </c>
      <c r="K501">
        <v>0.28899999999999998</v>
      </c>
      <c r="L501">
        <v>0.49123076923076903</v>
      </c>
      <c r="M501" s="2">
        <f t="shared" si="19"/>
        <v>86.15384615384616</v>
      </c>
      <c r="N501" t="s">
        <v>24</v>
      </c>
    </row>
    <row r="502" spans="1:14">
      <c r="A502">
        <v>57</v>
      </c>
      <c r="B502" t="s">
        <v>8589</v>
      </c>
      <c r="C502" t="s">
        <v>8588</v>
      </c>
      <c r="D502">
        <v>58</v>
      </c>
      <c r="E502" s="1">
        <v>0.157</v>
      </c>
      <c r="F502">
        <v>0.153</v>
      </c>
      <c r="G502">
        <v>0</v>
      </c>
      <c r="H502">
        <v>21</v>
      </c>
      <c r="J502">
        <v>4.2000000000000002E-4</v>
      </c>
      <c r="K502">
        <v>0.193</v>
      </c>
      <c r="L502">
        <v>0.49123076923076903</v>
      </c>
      <c r="M502" s="2">
        <f t="shared" si="19"/>
        <v>87.692307692307693</v>
      </c>
      <c r="N502" t="s">
        <v>24</v>
      </c>
    </row>
    <row r="503" spans="1:14">
      <c r="A503">
        <v>58</v>
      </c>
      <c r="B503" t="s">
        <v>8587</v>
      </c>
      <c r="C503" t="s">
        <v>8586</v>
      </c>
      <c r="D503">
        <v>84</v>
      </c>
      <c r="E503" s="1">
        <v>0.14799999999999999</v>
      </c>
      <c r="G503">
        <v>3.5999999999999997E-2</v>
      </c>
      <c r="H503">
        <v>28</v>
      </c>
      <c r="J503">
        <v>8.0000000000000007E-5</v>
      </c>
      <c r="L503">
        <v>0.49123076923076903</v>
      </c>
      <c r="M503" s="2">
        <f t="shared" si="19"/>
        <v>89.230769230769241</v>
      </c>
      <c r="N503" t="s">
        <v>24</v>
      </c>
    </row>
    <row r="504" spans="1:14">
      <c r="A504">
        <v>59</v>
      </c>
      <c r="B504" t="s">
        <v>8585</v>
      </c>
      <c r="C504" t="s">
        <v>8584</v>
      </c>
      <c r="D504">
        <v>72</v>
      </c>
      <c r="E504" s="1">
        <v>0.14799999999999999</v>
      </c>
      <c r="G504">
        <v>7.6999999999999999E-2</v>
      </c>
      <c r="H504">
        <v>13</v>
      </c>
      <c r="J504">
        <v>6.9999999999999994E-5</v>
      </c>
      <c r="L504">
        <v>0.49123076923076903</v>
      </c>
      <c r="M504" s="2">
        <f t="shared" si="19"/>
        <v>90.769230769230774</v>
      </c>
      <c r="N504" t="s">
        <v>24</v>
      </c>
    </row>
    <row r="505" spans="1:14">
      <c r="A505">
        <v>60</v>
      </c>
      <c r="B505" t="s">
        <v>8583</v>
      </c>
      <c r="C505" t="s">
        <v>8582</v>
      </c>
      <c r="D505">
        <v>103</v>
      </c>
      <c r="E505" s="1">
        <v>0.125</v>
      </c>
      <c r="G505">
        <v>7.6999999999999999E-2</v>
      </c>
      <c r="H505">
        <v>39</v>
      </c>
      <c r="I505">
        <v>8.1</v>
      </c>
      <c r="J505">
        <v>4.4000000000000002E-4</v>
      </c>
      <c r="L505">
        <v>0.49123076923076903</v>
      </c>
      <c r="M505" s="2">
        <f t="shared" si="19"/>
        <v>92.307692307692307</v>
      </c>
      <c r="N505" t="s">
        <v>24</v>
      </c>
    </row>
    <row r="506" spans="1:14">
      <c r="A506">
        <v>61</v>
      </c>
      <c r="B506" t="s">
        <v>8581</v>
      </c>
      <c r="C506" t="s">
        <v>8580</v>
      </c>
      <c r="D506">
        <v>22</v>
      </c>
      <c r="E506" s="1">
        <v>0.111</v>
      </c>
      <c r="G506">
        <v>0</v>
      </c>
      <c r="H506">
        <v>10</v>
      </c>
      <c r="J506">
        <v>3.0000000000000001E-5</v>
      </c>
      <c r="L506">
        <v>0.49123076923076903</v>
      </c>
      <c r="M506" s="2">
        <f t="shared" si="19"/>
        <v>93.84615384615384</v>
      </c>
      <c r="N506" t="s">
        <v>24</v>
      </c>
    </row>
    <row r="507" spans="1:14">
      <c r="A507">
        <v>62</v>
      </c>
      <c r="B507" t="s">
        <v>8579</v>
      </c>
      <c r="C507" t="s">
        <v>8578</v>
      </c>
      <c r="D507">
        <v>37</v>
      </c>
      <c r="E507" s="1">
        <v>8.8999999999999996E-2</v>
      </c>
      <c r="G507">
        <v>0</v>
      </c>
      <c r="H507">
        <v>89</v>
      </c>
      <c r="J507">
        <v>1.1E-4</v>
      </c>
      <c r="L507">
        <v>0.49123076923076903</v>
      </c>
      <c r="M507" s="2">
        <f t="shared" si="19"/>
        <v>95.384615384615387</v>
      </c>
      <c r="N507" t="s">
        <v>24</v>
      </c>
    </row>
    <row r="508" spans="1:14">
      <c r="A508">
        <v>63</v>
      </c>
      <c r="B508" t="s">
        <v>8577</v>
      </c>
      <c r="C508" t="s">
        <v>8576</v>
      </c>
      <c r="D508">
        <v>40</v>
      </c>
      <c r="E508" s="1">
        <v>7.1999999999999995E-2</v>
      </c>
      <c r="G508">
        <v>0.02</v>
      </c>
      <c r="H508">
        <v>51</v>
      </c>
      <c r="J508">
        <v>3.0000000000000001E-5</v>
      </c>
      <c r="L508">
        <v>0.49123076923076903</v>
      </c>
      <c r="M508" s="2">
        <f t="shared" si="19"/>
        <v>96.92307692307692</v>
      </c>
      <c r="N508" t="s">
        <v>24</v>
      </c>
    </row>
    <row r="509" spans="1:14">
      <c r="A509">
        <v>64</v>
      </c>
      <c r="B509" t="s">
        <v>8575</v>
      </c>
      <c r="C509" t="s">
        <v>8574</v>
      </c>
      <c r="D509">
        <v>74</v>
      </c>
      <c r="E509" s="1">
        <v>4.2999999999999997E-2</v>
      </c>
      <c r="F509">
        <v>0.189</v>
      </c>
      <c r="G509">
        <v>0</v>
      </c>
      <c r="H509">
        <v>17</v>
      </c>
      <c r="J509">
        <v>1.7000000000000001E-4</v>
      </c>
      <c r="K509">
        <v>7.8E-2</v>
      </c>
      <c r="L509">
        <v>0.49123076923076903</v>
      </c>
      <c r="M509" s="2">
        <f t="shared" si="19"/>
        <v>98.461538461538467</v>
      </c>
      <c r="N509" t="s">
        <v>24</v>
      </c>
    </row>
    <row r="510" spans="1:14">
      <c r="A510">
        <v>65</v>
      </c>
      <c r="B510" t="s">
        <v>8573</v>
      </c>
      <c r="C510" t="s">
        <v>8572</v>
      </c>
      <c r="D510">
        <v>7</v>
      </c>
      <c r="E510" s="1">
        <v>0</v>
      </c>
      <c r="F510">
        <v>0.01</v>
      </c>
      <c r="J510">
        <v>2.0000000000000002E-5</v>
      </c>
      <c r="K510">
        <v>1.2999999999999999E-2</v>
      </c>
      <c r="L510">
        <v>0.49123076923076903</v>
      </c>
      <c r="M510" s="2">
        <f t="shared" si="19"/>
        <v>100</v>
      </c>
      <c r="N510" t="s">
        <v>24</v>
      </c>
    </row>
    <row r="511" spans="1:14" s="3" customFormat="1">
      <c r="E511" s="4"/>
      <c r="M511" s="5"/>
    </row>
    <row r="512" spans="1:14">
      <c r="A512">
        <v>1</v>
      </c>
      <c r="B512" t="s">
        <v>18912</v>
      </c>
      <c r="C512" t="s">
        <v>18913</v>
      </c>
      <c r="D512">
        <v>8240</v>
      </c>
      <c r="E512" s="1">
        <v>23.332999999999998</v>
      </c>
      <c r="F512">
        <v>34.261000000000003</v>
      </c>
      <c r="G512">
        <v>2.214</v>
      </c>
      <c r="H512">
        <v>14</v>
      </c>
      <c r="I512" t="s">
        <v>18288</v>
      </c>
      <c r="J512">
        <v>2.086E-2</v>
      </c>
      <c r="K512">
        <v>17.239000000000001</v>
      </c>
      <c r="L512">
        <f>AVERAGE(E512:E568)</f>
        <v>3.2909464285714285</v>
      </c>
      <c r="M512" s="2">
        <f t="shared" ref="M512:M543" si="20">A512/56*100</f>
        <v>1.7857142857142856</v>
      </c>
      <c r="N512" t="s">
        <v>2696</v>
      </c>
    </row>
    <row r="513" spans="1:14">
      <c r="A513">
        <v>2</v>
      </c>
      <c r="B513" t="s">
        <v>18914</v>
      </c>
      <c r="C513" t="s">
        <v>18915</v>
      </c>
      <c r="D513">
        <v>24764</v>
      </c>
      <c r="E513" s="1">
        <v>16.238</v>
      </c>
      <c r="F513">
        <v>14.436999999999999</v>
      </c>
      <c r="G513">
        <v>3.0739999999999998</v>
      </c>
      <c r="H513">
        <v>162</v>
      </c>
      <c r="I513">
        <v>6.8</v>
      </c>
      <c r="J513">
        <v>8.8539999999999994E-2</v>
      </c>
      <c r="K513">
        <v>6.6520000000000001</v>
      </c>
      <c r="L513">
        <v>3.2909464285714285</v>
      </c>
      <c r="M513" s="2">
        <f t="shared" si="20"/>
        <v>3.5714285714285712</v>
      </c>
      <c r="N513" t="s">
        <v>2696</v>
      </c>
    </row>
    <row r="514" spans="1:14">
      <c r="A514">
        <v>3</v>
      </c>
      <c r="B514" t="s">
        <v>18916</v>
      </c>
      <c r="C514" t="s">
        <v>18917</v>
      </c>
      <c r="D514">
        <v>498</v>
      </c>
      <c r="E514" s="1">
        <v>13.833</v>
      </c>
      <c r="G514">
        <v>1.833</v>
      </c>
      <c r="H514">
        <v>6</v>
      </c>
      <c r="I514">
        <v>3.9</v>
      </c>
      <c r="J514">
        <v>2.64E-3</v>
      </c>
      <c r="L514">
        <v>3.2909464285714285</v>
      </c>
      <c r="M514" s="2">
        <f t="shared" si="20"/>
        <v>5.3571428571428568</v>
      </c>
      <c r="N514" t="s">
        <v>2696</v>
      </c>
    </row>
    <row r="515" spans="1:14">
      <c r="A515">
        <v>4</v>
      </c>
      <c r="B515" t="s">
        <v>18918</v>
      </c>
      <c r="C515" t="s">
        <v>18919</v>
      </c>
      <c r="D515">
        <v>973</v>
      </c>
      <c r="E515" s="1">
        <v>9.5</v>
      </c>
      <c r="F515">
        <v>13.19</v>
      </c>
      <c r="G515">
        <v>4</v>
      </c>
      <c r="H515">
        <v>7</v>
      </c>
      <c r="I515">
        <v>4.9000000000000004</v>
      </c>
      <c r="J515">
        <v>4.5199999999999997E-3</v>
      </c>
      <c r="K515">
        <v>6.1420000000000003</v>
      </c>
      <c r="L515">
        <v>3.2909464285714285</v>
      </c>
      <c r="M515" s="2">
        <f t="shared" si="20"/>
        <v>7.1428571428571423</v>
      </c>
      <c r="N515" t="s">
        <v>2696</v>
      </c>
    </row>
    <row r="516" spans="1:14">
      <c r="A516">
        <v>5</v>
      </c>
      <c r="B516" t="s">
        <v>18920</v>
      </c>
      <c r="C516" t="s">
        <v>18921</v>
      </c>
      <c r="D516">
        <v>4653</v>
      </c>
      <c r="E516" s="1">
        <v>8.8330000000000002</v>
      </c>
      <c r="F516">
        <v>9.8610000000000007</v>
      </c>
      <c r="G516">
        <v>1.5189999999999999</v>
      </c>
      <c r="H516">
        <v>27</v>
      </c>
      <c r="I516" t="s">
        <v>18288</v>
      </c>
      <c r="J516">
        <v>1.115E-2</v>
      </c>
      <c r="K516">
        <v>5.8869999999999996</v>
      </c>
      <c r="L516">
        <v>3.2909464285714285</v>
      </c>
      <c r="M516" s="2">
        <f t="shared" si="20"/>
        <v>8.9285714285714288</v>
      </c>
      <c r="N516" t="s">
        <v>2696</v>
      </c>
    </row>
    <row r="517" spans="1:14">
      <c r="A517">
        <v>6</v>
      </c>
      <c r="B517" t="s">
        <v>18922</v>
      </c>
      <c r="C517" t="s">
        <v>18923</v>
      </c>
      <c r="D517">
        <v>191940</v>
      </c>
      <c r="E517" s="1">
        <v>6.7329999999999997</v>
      </c>
      <c r="F517">
        <v>5.9450000000000003</v>
      </c>
      <c r="G517">
        <v>2.0470000000000002</v>
      </c>
      <c r="H517">
        <v>3075</v>
      </c>
      <c r="I517">
        <v>7.4</v>
      </c>
      <c r="J517">
        <v>0.42131000000000002</v>
      </c>
      <c r="K517">
        <v>1.885</v>
      </c>
      <c r="L517">
        <v>3.2909464285714285</v>
      </c>
      <c r="M517" s="2">
        <f t="shared" si="20"/>
        <v>10.714285714285714</v>
      </c>
      <c r="N517" t="s">
        <v>2696</v>
      </c>
    </row>
    <row r="518" spans="1:14">
      <c r="A518">
        <v>7</v>
      </c>
      <c r="B518" t="s">
        <v>18924</v>
      </c>
      <c r="C518" t="s">
        <v>18925</v>
      </c>
      <c r="D518">
        <v>45993</v>
      </c>
      <c r="E518" s="1">
        <v>6.3449999999999998</v>
      </c>
      <c r="G518">
        <v>1.6870000000000001</v>
      </c>
      <c r="H518">
        <v>670</v>
      </c>
      <c r="I518">
        <v>6.9</v>
      </c>
      <c r="J518">
        <v>0.1542</v>
      </c>
      <c r="L518">
        <v>3.2909464285714285</v>
      </c>
      <c r="M518" s="2">
        <f t="shared" si="20"/>
        <v>12.5</v>
      </c>
      <c r="N518" t="s">
        <v>2696</v>
      </c>
    </row>
    <row r="519" spans="1:14">
      <c r="A519">
        <v>8</v>
      </c>
      <c r="B519" t="s">
        <v>18926</v>
      </c>
      <c r="C519" t="s">
        <v>18927</v>
      </c>
      <c r="D519">
        <v>13656</v>
      </c>
      <c r="E519" s="1">
        <v>6.0359999999999996</v>
      </c>
      <c r="F519">
        <v>5.2949999999999999</v>
      </c>
      <c r="G519">
        <v>2.387</v>
      </c>
      <c r="H519">
        <v>555</v>
      </c>
      <c r="I519">
        <v>3.2</v>
      </c>
      <c r="J519">
        <v>5.4890000000000001E-2</v>
      </c>
      <c r="K519">
        <v>1.657</v>
      </c>
      <c r="L519">
        <v>3.2909464285714285</v>
      </c>
      <c r="M519" s="2">
        <f t="shared" si="20"/>
        <v>14.285714285714285</v>
      </c>
      <c r="N519" t="s">
        <v>2696</v>
      </c>
    </row>
    <row r="520" spans="1:14">
      <c r="A520">
        <v>9</v>
      </c>
      <c r="B520" t="s">
        <v>18928</v>
      </c>
      <c r="C520" t="s">
        <v>18929</v>
      </c>
      <c r="D520">
        <v>96083</v>
      </c>
      <c r="E520" s="1">
        <v>5.5209999999999999</v>
      </c>
      <c r="F520">
        <v>5.0090000000000003</v>
      </c>
      <c r="G520">
        <v>1.794</v>
      </c>
      <c r="H520">
        <v>2574</v>
      </c>
      <c r="I520">
        <v>5.5</v>
      </c>
      <c r="J520">
        <v>0.25944</v>
      </c>
      <c r="K520">
        <v>1.5980000000000001</v>
      </c>
      <c r="L520">
        <v>3.2909464285714285</v>
      </c>
      <c r="M520" s="2">
        <f t="shared" si="20"/>
        <v>16.071428571428573</v>
      </c>
      <c r="N520" t="s">
        <v>2696</v>
      </c>
    </row>
    <row r="521" spans="1:14">
      <c r="A521">
        <v>10</v>
      </c>
      <c r="B521" t="s">
        <v>18930</v>
      </c>
      <c r="C521" t="s">
        <v>18931</v>
      </c>
      <c r="D521">
        <v>7134</v>
      </c>
      <c r="E521" s="1">
        <v>5.5190000000000001</v>
      </c>
      <c r="F521">
        <v>5.1059999999999999</v>
      </c>
      <c r="G521">
        <v>0.92100000000000004</v>
      </c>
      <c r="H521">
        <v>114</v>
      </c>
      <c r="I521">
        <v>7.2</v>
      </c>
      <c r="J521">
        <v>3.1309999999999998E-2</v>
      </c>
      <c r="K521">
        <v>2.9710000000000001</v>
      </c>
      <c r="L521">
        <v>3.2909464285714285</v>
      </c>
      <c r="M521" s="2">
        <f t="shared" si="20"/>
        <v>17.857142857142858</v>
      </c>
      <c r="N521" t="s">
        <v>2696</v>
      </c>
    </row>
    <row r="522" spans="1:14">
      <c r="A522">
        <v>11</v>
      </c>
      <c r="B522" t="s">
        <v>18932</v>
      </c>
      <c r="C522" t="s">
        <v>18933</v>
      </c>
      <c r="D522">
        <v>101305</v>
      </c>
      <c r="E522" s="1">
        <v>5.0839999999999996</v>
      </c>
      <c r="F522">
        <v>4.4219999999999997</v>
      </c>
      <c r="G522">
        <v>1.4510000000000001</v>
      </c>
      <c r="H522">
        <v>1892</v>
      </c>
      <c r="I522">
        <v>7</v>
      </c>
      <c r="J522">
        <v>0.24243000000000001</v>
      </c>
      <c r="K522">
        <v>1.47</v>
      </c>
      <c r="L522">
        <v>3.2909464285714285</v>
      </c>
      <c r="M522" s="2">
        <f t="shared" si="20"/>
        <v>19.642857142857142</v>
      </c>
      <c r="N522" t="s">
        <v>2696</v>
      </c>
    </row>
    <row r="523" spans="1:14">
      <c r="A523">
        <v>12</v>
      </c>
      <c r="B523" t="s">
        <v>18934</v>
      </c>
      <c r="C523" t="s">
        <v>18935</v>
      </c>
      <c r="D523">
        <v>34668</v>
      </c>
      <c r="E523" s="1">
        <v>4.9649999999999999</v>
      </c>
      <c r="F523">
        <v>4.5709999999999997</v>
      </c>
      <c r="G523">
        <v>1.1619999999999999</v>
      </c>
      <c r="H523">
        <v>334</v>
      </c>
      <c r="I523">
        <v>9.8000000000000007</v>
      </c>
      <c r="J523">
        <v>7.2010000000000005E-2</v>
      </c>
      <c r="K523">
        <v>2.0059999999999998</v>
      </c>
      <c r="L523">
        <v>3.2909464285714285</v>
      </c>
      <c r="M523" s="2">
        <f t="shared" si="20"/>
        <v>21.428571428571427</v>
      </c>
      <c r="N523" t="s">
        <v>2696</v>
      </c>
    </row>
    <row r="524" spans="1:14">
      <c r="A524">
        <v>13</v>
      </c>
      <c r="B524" t="s">
        <v>18936</v>
      </c>
      <c r="C524" t="s">
        <v>18937</v>
      </c>
      <c r="D524">
        <v>3658</v>
      </c>
      <c r="E524" s="1">
        <v>4.7770000000000001</v>
      </c>
      <c r="F524">
        <v>3.9510000000000001</v>
      </c>
      <c r="G524">
        <v>1.407</v>
      </c>
      <c r="H524">
        <v>118</v>
      </c>
      <c r="I524">
        <v>5.4</v>
      </c>
      <c r="J524">
        <v>1.272E-2</v>
      </c>
      <c r="K524">
        <v>1.5469999999999999</v>
      </c>
      <c r="L524">
        <v>3.2909464285714285</v>
      </c>
      <c r="M524" s="2">
        <f t="shared" si="20"/>
        <v>23.214285714285715</v>
      </c>
      <c r="N524" t="s">
        <v>2696</v>
      </c>
    </row>
    <row r="525" spans="1:14">
      <c r="A525">
        <v>14</v>
      </c>
      <c r="B525" t="s">
        <v>18938</v>
      </c>
      <c r="C525" t="s">
        <v>18939</v>
      </c>
      <c r="D525">
        <v>134999</v>
      </c>
      <c r="E525" s="1">
        <v>4.6909999999999998</v>
      </c>
      <c r="F525">
        <v>4.17</v>
      </c>
      <c r="G525">
        <v>1.8340000000000001</v>
      </c>
      <c r="H525">
        <v>3317</v>
      </c>
      <c r="I525">
        <v>6.5</v>
      </c>
      <c r="J525">
        <v>0.29772999999999999</v>
      </c>
      <c r="K525">
        <v>1.224</v>
      </c>
      <c r="L525">
        <v>3.2909464285714285</v>
      </c>
      <c r="M525" s="2">
        <f t="shared" si="20"/>
        <v>25</v>
      </c>
      <c r="N525" t="s">
        <v>2696</v>
      </c>
    </row>
    <row r="526" spans="1:14">
      <c r="A526">
        <v>15</v>
      </c>
      <c r="B526" t="s">
        <v>18940</v>
      </c>
      <c r="C526" t="s">
        <v>18941</v>
      </c>
      <c r="D526">
        <v>9054</v>
      </c>
      <c r="E526" s="1">
        <v>3.69</v>
      </c>
      <c r="F526">
        <v>3.4249999999999998</v>
      </c>
      <c r="G526">
        <v>0.78800000000000003</v>
      </c>
      <c r="H526">
        <v>118</v>
      </c>
      <c r="I526" t="s">
        <v>18288</v>
      </c>
      <c r="J526">
        <v>1.677E-2</v>
      </c>
      <c r="K526">
        <v>1.5349999999999999</v>
      </c>
      <c r="L526">
        <v>3.2909464285714285</v>
      </c>
      <c r="M526" s="2">
        <f t="shared" si="20"/>
        <v>26.785714285714285</v>
      </c>
      <c r="N526" t="s">
        <v>2696</v>
      </c>
    </row>
    <row r="527" spans="1:14">
      <c r="A527">
        <v>16</v>
      </c>
      <c r="B527" t="s">
        <v>18942</v>
      </c>
      <c r="C527" t="s">
        <v>18943</v>
      </c>
      <c r="D527">
        <v>15025</v>
      </c>
      <c r="E527" s="1">
        <v>3.5619999999999998</v>
      </c>
      <c r="F527">
        <v>2.895</v>
      </c>
      <c r="G527">
        <v>1.048</v>
      </c>
      <c r="H527">
        <v>400</v>
      </c>
      <c r="I527">
        <v>6.2</v>
      </c>
      <c r="J527">
        <v>4.3380000000000002E-2</v>
      </c>
      <c r="K527">
        <v>1.0469999999999999</v>
      </c>
      <c r="L527">
        <v>3.2909464285714285</v>
      </c>
      <c r="M527" s="2">
        <f t="shared" si="20"/>
        <v>28.571428571428569</v>
      </c>
      <c r="N527" t="s">
        <v>2696</v>
      </c>
    </row>
    <row r="528" spans="1:14">
      <c r="A528">
        <v>17</v>
      </c>
      <c r="B528" t="s">
        <v>18944</v>
      </c>
      <c r="C528" t="s">
        <v>18945</v>
      </c>
      <c r="D528">
        <v>9921</v>
      </c>
      <c r="E528" s="1">
        <v>3.2559999999999998</v>
      </c>
      <c r="F528">
        <v>3.2629999999999999</v>
      </c>
      <c r="G528">
        <v>2.1019999999999999</v>
      </c>
      <c r="H528">
        <v>226</v>
      </c>
      <c r="I528" t="s">
        <v>18288</v>
      </c>
      <c r="J528">
        <v>1.8859999999999998E-2</v>
      </c>
      <c r="K528">
        <v>1.2</v>
      </c>
      <c r="L528">
        <v>3.2909464285714285</v>
      </c>
      <c r="M528" s="2">
        <f t="shared" si="20"/>
        <v>30.357142857142854</v>
      </c>
      <c r="N528" t="s">
        <v>2696</v>
      </c>
    </row>
    <row r="529" spans="1:14">
      <c r="A529">
        <v>18</v>
      </c>
      <c r="B529" t="s">
        <v>18946</v>
      </c>
      <c r="C529" t="s">
        <v>18947</v>
      </c>
      <c r="D529">
        <v>15754</v>
      </c>
      <c r="E529" s="1">
        <v>3.161</v>
      </c>
      <c r="F529">
        <v>3.19</v>
      </c>
      <c r="G529">
        <v>0.91</v>
      </c>
      <c r="H529">
        <v>402</v>
      </c>
      <c r="I529">
        <v>8.3000000000000007</v>
      </c>
      <c r="J529">
        <v>4.4999999999999998E-2</v>
      </c>
      <c r="K529">
        <v>1.405</v>
      </c>
      <c r="L529">
        <v>3.2909464285714285</v>
      </c>
      <c r="M529" s="2">
        <f t="shared" si="20"/>
        <v>32.142857142857146</v>
      </c>
      <c r="N529" t="s">
        <v>2696</v>
      </c>
    </row>
    <row r="530" spans="1:14">
      <c r="A530">
        <v>19</v>
      </c>
      <c r="B530" t="s">
        <v>18948</v>
      </c>
      <c r="C530" t="s">
        <v>18949</v>
      </c>
      <c r="D530">
        <v>925</v>
      </c>
      <c r="E530" s="1">
        <v>3.12</v>
      </c>
      <c r="F530">
        <v>2.806</v>
      </c>
      <c r="G530">
        <v>0.78700000000000003</v>
      </c>
      <c r="H530">
        <v>47</v>
      </c>
      <c r="I530">
        <v>5.2</v>
      </c>
      <c r="J530">
        <v>3.64E-3</v>
      </c>
      <c r="K530">
        <v>1.117</v>
      </c>
      <c r="L530">
        <v>3.2909464285714285</v>
      </c>
      <c r="M530" s="2">
        <f t="shared" si="20"/>
        <v>33.928571428571431</v>
      </c>
      <c r="N530" t="s">
        <v>2696</v>
      </c>
    </row>
    <row r="531" spans="1:14">
      <c r="A531">
        <v>20</v>
      </c>
      <c r="B531" t="s">
        <v>18950</v>
      </c>
      <c r="C531" t="s">
        <v>18951</v>
      </c>
      <c r="D531">
        <v>581</v>
      </c>
      <c r="E531" s="1">
        <v>2.9689999999999999</v>
      </c>
      <c r="F531">
        <v>2.3180000000000001</v>
      </c>
      <c r="G531">
        <v>0.59599999999999997</v>
      </c>
      <c r="H531">
        <v>52</v>
      </c>
      <c r="I531">
        <v>3.5</v>
      </c>
      <c r="J531">
        <v>2.0400000000000001E-3</v>
      </c>
      <c r="K531">
        <v>0.73899999999999999</v>
      </c>
      <c r="L531">
        <v>3.2909464285714285</v>
      </c>
      <c r="M531" s="2">
        <f t="shared" si="20"/>
        <v>35.714285714285715</v>
      </c>
      <c r="N531" t="s">
        <v>2696</v>
      </c>
    </row>
    <row r="532" spans="1:14">
      <c r="A532">
        <v>21</v>
      </c>
      <c r="B532" t="s">
        <v>18952</v>
      </c>
      <c r="C532" t="s">
        <v>18953</v>
      </c>
      <c r="D532">
        <v>1730</v>
      </c>
      <c r="E532" s="1">
        <v>2.8029999999999999</v>
      </c>
      <c r="F532">
        <v>2.8889999999999998</v>
      </c>
      <c r="G532">
        <v>1.1120000000000001</v>
      </c>
      <c r="H532">
        <v>98</v>
      </c>
      <c r="I532">
        <v>4.9000000000000004</v>
      </c>
      <c r="J532">
        <v>6.1599999999999997E-3</v>
      </c>
      <c r="K532">
        <v>1.0249999999999999</v>
      </c>
      <c r="L532">
        <v>3.2909464285714285</v>
      </c>
      <c r="M532" s="2">
        <f t="shared" si="20"/>
        <v>37.5</v>
      </c>
      <c r="N532" t="s">
        <v>2696</v>
      </c>
    </row>
    <row r="533" spans="1:14">
      <c r="A533">
        <v>22</v>
      </c>
      <c r="B533" t="s">
        <v>18954</v>
      </c>
      <c r="C533" t="s">
        <v>18955</v>
      </c>
      <c r="D533">
        <v>1148</v>
      </c>
      <c r="E533" s="1">
        <v>2.6819999999999999</v>
      </c>
      <c r="F533">
        <v>2.754</v>
      </c>
      <c r="G533">
        <v>0.34799999999999998</v>
      </c>
      <c r="H533">
        <v>23</v>
      </c>
      <c r="I533" t="s">
        <v>18288</v>
      </c>
      <c r="J533">
        <v>2.5600000000000002E-3</v>
      </c>
      <c r="K533">
        <v>1.198</v>
      </c>
      <c r="L533">
        <v>3.2909464285714285</v>
      </c>
      <c r="M533" s="2">
        <f t="shared" si="20"/>
        <v>39.285714285714285</v>
      </c>
      <c r="N533" t="s">
        <v>2696</v>
      </c>
    </row>
    <row r="534" spans="1:14">
      <c r="A534">
        <v>23</v>
      </c>
      <c r="B534" t="s">
        <v>18956</v>
      </c>
      <c r="C534" t="s">
        <v>18957</v>
      </c>
      <c r="D534">
        <v>4997</v>
      </c>
      <c r="E534" s="1">
        <v>2.4390000000000001</v>
      </c>
      <c r="F534">
        <v>3.0619999999999998</v>
      </c>
      <c r="G534">
        <v>0.435</v>
      </c>
      <c r="H534">
        <v>147</v>
      </c>
      <c r="I534">
        <v>5.7</v>
      </c>
      <c r="J534">
        <v>1.686E-2</v>
      </c>
      <c r="K534">
        <v>1.0960000000000001</v>
      </c>
      <c r="L534">
        <v>3.2909464285714285</v>
      </c>
      <c r="M534" s="2">
        <f t="shared" si="20"/>
        <v>41.071428571428569</v>
      </c>
      <c r="N534" t="s">
        <v>2696</v>
      </c>
    </row>
    <row r="535" spans="1:14">
      <c r="A535">
        <v>24</v>
      </c>
      <c r="B535" t="s">
        <v>18958</v>
      </c>
      <c r="C535" t="s">
        <v>18959</v>
      </c>
      <c r="D535">
        <v>1982</v>
      </c>
      <c r="E535" s="1">
        <v>2.319</v>
      </c>
      <c r="F535">
        <v>2.0350000000000001</v>
      </c>
      <c r="G535">
        <v>0.39400000000000002</v>
      </c>
      <c r="H535">
        <v>66</v>
      </c>
      <c r="I535" t="s">
        <v>18288</v>
      </c>
      <c r="J535">
        <v>4.4600000000000004E-3</v>
      </c>
      <c r="K535">
        <v>0.81899999999999995</v>
      </c>
      <c r="L535">
        <v>3.2909464285714285</v>
      </c>
      <c r="M535" s="2">
        <f t="shared" si="20"/>
        <v>42.857142857142854</v>
      </c>
      <c r="N535" t="s">
        <v>2696</v>
      </c>
    </row>
    <row r="536" spans="1:14">
      <c r="A536">
        <v>25</v>
      </c>
      <c r="B536" t="s">
        <v>18960</v>
      </c>
      <c r="C536" t="s">
        <v>18961</v>
      </c>
      <c r="D536">
        <v>6073</v>
      </c>
      <c r="E536" s="1">
        <v>2.109</v>
      </c>
      <c r="F536">
        <v>2.2450000000000001</v>
      </c>
      <c r="G536">
        <v>0.73899999999999999</v>
      </c>
      <c r="H536">
        <v>283</v>
      </c>
      <c r="I536">
        <v>8.5</v>
      </c>
      <c r="J536">
        <v>1.7770000000000001E-2</v>
      </c>
      <c r="K536">
        <v>1.0269999999999999</v>
      </c>
      <c r="L536">
        <v>3.2909464285714285</v>
      </c>
      <c r="M536" s="2">
        <f t="shared" si="20"/>
        <v>44.642857142857146</v>
      </c>
      <c r="N536" t="s">
        <v>2696</v>
      </c>
    </row>
    <row r="537" spans="1:14">
      <c r="A537">
        <v>26</v>
      </c>
      <c r="B537" t="s">
        <v>18962</v>
      </c>
      <c r="C537" t="s">
        <v>18963</v>
      </c>
      <c r="D537">
        <v>5706</v>
      </c>
      <c r="E537" s="1">
        <v>2.0640000000000001</v>
      </c>
      <c r="F537">
        <v>1.5940000000000001</v>
      </c>
      <c r="G537">
        <v>0.71499999999999997</v>
      </c>
      <c r="H537">
        <v>382</v>
      </c>
      <c r="I537">
        <v>7.1</v>
      </c>
      <c r="J537">
        <v>1.3480000000000001E-2</v>
      </c>
      <c r="K537">
        <v>0.50800000000000001</v>
      </c>
      <c r="L537">
        <v>3.2909464285714285</v>
      </c>
      <c r="M537" s="2">
        <f t="shared" si="20"/>
        <v>46.428571428571431</v>
      </c>
      <c r="N537" t="s">
        <v>2696</v>
      </c>
    </row>
    <row r="538" spans="1:14">
      <c r="A538">
        <v>27</v>
      </c>
      <c r="B538" t="s">
        <v>18964</v>
      </c>
      <c r="C538" t="s">
        <v>18965</v>
      </c>
      <c r="D538">
        <v>4247</v>
      </c>
      <c r="E538" s="1">
        <v>1.9019999999999999</v>
      </c>
      <c r="F538">
        <v>2.0230000000000001</v>
      </c>
      <c r="G538">
        <v>0.59299999999999997</v>
      </c>
      <c r="H538">
        <v>167</v>
      </c>
      <c r="I538">
        <v>8.4</v>
      </c>
      <c r="J538">
        <v>9.9299999999999996E-3</v>
      </c>
      <c r="K538">
        <v>0.73299999999999998</v>
      </c>
      <c r="L538">
        <v>3.2909464285714285</v>
      </c>
      <c r="M538" s="2">
        <f t="shared" si="20"/>
        <v>48.214285714285715</v>
      </c>
      <c r="N538" t="s">
        <v>2696</v>
      </c>
    </row>
    <row r="539" spans="1:14">
      <c r="A539">
        <v>28</v>
      </c>
      <c r="B539" t="s">
        <v>18966</v>
      </c>
      <c r="C539" t="s">
        <v>18967</v>
      </c>
      <c r="D539">
        <v>1442</v>
      </c>
      <c r="E539" s="1">
        <v>1.85</v>
      </c>
      <c r="F539">
        <v>1.671</v>
      </c>
      <c r="G539">
        <v>0.495</v>
      </c>
      <c r="H539">
        <v>101</v>
      </c>
      <c r="I539">
        <v>6.6</v>
      </c>
      <c r="J539">
        <v>4.2300000000000003E-3</v>
      </c>
      <c r="K539">
        <v>0.65</v>
      </c>
      <c r="L539">
        <v>3.2909464285714285</v>
      </c>
      <c r="M539" s="2">
        <f t="shared" si="20"/>
        <v>50</v>
      </c>
      <c r="N539" t="s">
        <v>2696</v>
      </c>
    </row>
    <row r="540" spans="1:14">
      <c r="A540">
        <v>29</v>
      </c>
      <c r="B540" t="s">
        <v>18968</v>
      </c>
      <c r="C540" t="s">
        <v>18969</v>
      </c>
      <c r="D540">
        <v>1024</v>
      </c>
      <c r="E540" s="1">
        <v>1.821</v>
      </c>
      <c r="F540">
        <v>1.383</v>
      </c>
      <c r="G540">
        <v>2.077</v>
      </c>
      <c r="H540">
        <v>13</v>
      </c>
      <c r="I540">
        <v>6.8</v>
      </c>
      <c r="J540">
        <v>2.99E-3</v>
      </c>
      <c r="K540">
        <v>0.64</v>
      </c>
      <c r="L540">
        <v>3.2909464285714285</v>
      </c>
      <c r="M540" s="2">
        <f t="shared" si="20"/>
        <v>51.785714285714292</v>
      </c>
      <c r="N540" t="s">
        <v>2696</v>
      </c>
    </row>
    <row r="541" spans="1:14">
      <c r="A541">
        <v>30</v>
      </c>
      <c r="B541" t="s">
        <v>18970</v>
      </c>
      <c r="C541" t="s">
        <v>18971</v>
      </c>
      <c r="D541">
        <v>1276</v>
      </c>
      <c r="E541" s="1">
        <v>1.8180000000000001</v>
      </c>
      <c r="F541">
        <v>1.704</v>
      </c>
      <c r="G541">
        <v>0.72</v>
      </c>
      <c r="H541">
        <v>75</v>
      </c>
      <c r="I541">
        <v>5.3</v>
      </c>
      <c r="J541">
        <v>6.3499999999999997E-3</v>
      </c>
      <c r="K541">
        <v>0.878</v>
      </c>
      <c r="L541">
        <v>3.2909464285714285</v>
      </c>
      <c r="M541" s="2">
        <f t="shared" si="20"/>
        <v>53.571428571428569</v>
      </c>
      <c r="N541" t="s">
        <v>2696</v>
      </c>
    </row>
    <row r="542" spans="1:14">
      <c r="A542">
        <v>31</v>
      </c>
      <c r="B542" t="s">
        <v>18972</v>
      </c>
      <c r="C542" t="s">
        <v>18973</v>
      </c>
      <c r="D542">
        <v>5348</v>
      </c>
      <c r="E542" s="1">
        <v>1.518</v>
      </c>
      <c r="F542">
        <v>1.6339999999999999</v>
      </c>
      <c r="G542">
        <v>0.26200000000000001</v>
      </c>
      <c r="H542">
        <v>141</v>
      </c>
      <c r="I542">
        <v>7.3</v>
      </c>
      <c r="J542">
        <v>1.762E-2</v>
      </c>
      <c r="K542">
        <v>0.77200000000000002</v>
      </c>
      <c r="L542">
        <v>3.2909464285714285</v>
      </c>
      <c r="M542" s="2">
        <f t="shared" si="20"/>
        <v>55.357142857142861</v>
      </c>
      <c r="N542" t="s">
        <v>2696</v>
      </c>
    </row>
    <row r="543" spans="1:14">
      <c r="A543">
        <v>32</v>
      </c>
      <c r="B543" t="s">
        <v>18974</v>
      </c>
      <c r="C543" t="s">
        <v>18975</v>
      </c>
      <c r="D543">
        <v>349</v>
      </c>
      <c r="E543" s="1">
        <v>1.452</v>
      </c>
      <c r="F543">
        <v>1.1399999999999999</v>
      </c>
      <c r="G543">
        <v>0.189</v>
      </c>
      <c r="H543">
        <v>37</v>
      </c>
      <c r="I543">
        <v>5.3</v>
      </c>
      <c r="J543">
        <v>9.3000000000000005E-4</v>
      </c>
      <c r="K543">
        <v>0.33900000000000002</v>
      </c>
      <c r="L543">
        <v>3.2909464285714285</v>
      </c>
      <c r="M543" s="2">
        <f t="shared" si="20"/>
        <v>57.142857142857139</v>
      </c>
      <c r="N543" t="s">
        <v>2696</v>
      </c>
    </row>
    <row r="544" spans="1:14">
      <c r="A544">
        <v>33</v>
      </c>
      <c r="B544" t="s">
        <v>18976</v>
      </c>
      <c r="C544" t="s">
        <v>18977</v>
      </c>
      <c r="D544">
        <v>1887</v>
      </c>
      <c r="E544" s="1">
        <v>1.399</v>
      </c>
      <c r="F544">
        <v>1.0369999999999999</v>
      </c>
      <c r="G544">
        <v>0.88</v>
      </c>
      <c r="H544">
        <v>142</v>
      </c>
      <c r="I544">
        <v>5.7</v>
      </c>
      <c r="J544">
        <v>6.6699999999999997E-3</v>
      </c>
      <c r="K544">
        <v>0.44900000000000001</v>
      </c>
      <c r="L544">
        <v>3.2909464285714285</v>
      </c>
      <c r="M544" s="2">
        <f t="shared" ref="M544:M567" si="21">A544/56*100</f>
        <v>58.928571428571431</v>
      </c>
      <c r="N544" t="s">
        <v>2696</v>
      </c>
    </row>
    <row r="545" spans="1:14">
      <c r="A545">
        <v>34</v>
      </c>
      <c r="B545" t="s">
        <v>18978</v>
      </c>
      <c r="C545" t="s">
        <v>18979</v>
      </c>
      <c r="D545">
        <v>469</v>
      </c>
      <c r="E545" s="1">
        <v>1.37</v>
      </c>
      <c r="F545">
        <v>1.4630000000000001</v>
      </c>
      <c r="G545">
        <v>0.56200000000000006</v>
      </c>
      <c r="H545">
        <v>48</v>
      </c>
      <c r="I545">
        <v>4.5</v>
      </c>
      <c r="J545">
        <v>2.3400000000000001E-3</v>
      </c>
      <c r="K545">
        <v>0.65700000000000003</v>
      </c>
      <c r="L545">
        <v>3.2909464285714285</v>
      </c>
      <c r="M545" s="2">
        <f t="shared" si="21"/>
        <v>60.714285714285708</v>
      </c>
      <c r="N545" t="s">
        <v>2696</v>
      </c>
    </row>
    <row r="546" spans="1:14">
      <c r="A546">
        <v>35</v>
      </c>
      <c r="B546" t="s">
        <v>18980</v>
      </c>
      <c r="C546" t="s">
        <v>18981</v>
      </c>
      <c r="D546">
        <v>553</v>
      </c>
      <c r="E546" s="1">
        <v>1.3480000000000001</v>
      </c>
      <c r="F546">
        <v>1.2869999999999999</v>
      </c>
      <c r="G546">
        <v>0.78</v>
      </c>
      <c r="H546">
        <v>127</v>
      </c>
      <c r="I546">
        <v>2.2000000000000002</v>
      </c>
      <c r="J546">
        <v>2.98E-3</v>
      </c>
      <c r="K546">
        <v>0.48299999999999998</v>
      </c>
      <c r="L546">
        <v>3.2909464285714285</v>
      </c>
      <c r="M546" s="2">
        <f t="shared" si="21"/>
        <v>62.5</v>
      </c>
      <c r="N546" t="s">
        <v>2696</v>
      </c>
    </row>
    <row r="547" spans="1:14">
      <c r="A547">
        <v>36</v>
      </c>
      <c r="B547" t="s">
        <v>18982</v>
      </c>
      <c r="C547" t="s">
        <v>18983</v>
      </c>
      <c r="D547">
        <v>593</v>
      </c>
      <c r="E547" s="1">
        <v>1.1970000000000001</v>
      </c>
      <c r="F547">
        <v>1.573</v>
      </c>
      <c r="G547">
        <v>0.16</v>
      </c>
      <c r="H547">
        <v>25</v>
      </c>
      <c r="I547">
        <v>8.1</v>
      </c>
      <c r="J547">
        <v>1.6100000000000001E-3</v>
      </c>
      <c r="K547">
        <v>0.61099999999999999</v>
      </c>
      <c r="L547">
        <v>3.2909464285714285</v>
      </c>
      <c r="M547" s="2">
        <f t="shared" si="21"/>
        <v>64.285714285714292</v>
      </c>
      <c r="N547" t="s">
        <v>2696</v>
      </c>
    </row>
    <row r="548" spans="1:14">
      <c r="A548">
        <v>37</v>
      </c>
      <c r="B548" t="s">
        <v>18984</v>
      </c>
      <c r="C548" t="s">
        <v>18985</v>
      </c>
      <c r="D548">
        <v>685</v>
      </c>
      <c r="E548" s="1">
        <v>1.1859999999999999</v>
      </c>
      <c r="F548">
        <v>1.099</v>
      </c>
      <c r="G548">
        <v>0.35499999999999998</v>
      </c>
      <c r="H548">
        <v>31</v>
      </c>
      <c r="I548" t="s">
        <v>18288</v>
      </c>
      <c r="J548">
        <v>1.6000000000000001E-3</v>
      </c>
      <c r="K548">
        <v>0.60099999999999998</v>
      </c>
      <c r="L548">
        <v>3.2909464285714285</v>
      </c>
      <c r="M548" s="2">
        <f t="shared" si="21"/>
        <v>66.071428571428569</v>
      </c>
      <c r="N548" t="s">
        <v>2696</v>
      </c>
    </row>
    <row r="549" spans="1:14">
      <c r="A549">
        <v>38</v>
      </c>
      <c r="B549" t="s">
        <v>18986</v>
      </c>
      <c r="C549" t="s">
        <v>18987</v>
      </c>
      <c r="D549">
        <v>7209</v>
      </c>
      <c r="E549" s="1">
        <v>1.1830000000000001</v>
      </c>
      <c r="F549">
        <v>1.121</v>
      </c>
      <c r="G549">
        <v>0.28799999999999998</v>
      </c>
      <c r="H549">
        <v>326</v>
      </c>
      <c r="I549">
        <v>7.7</v>
      </c>
      <c r="J549">
        <v>1.7100000000000001E-2</v>
      </c>
      <c r="K549">
        <v>0.432</v>
      </c>
      <c r="L549">
        <v>3.2909464285714285</v>
      </c>
      <c r="M549" s="2">
        <f t="shared" si="21"/>
        <v>67.857142857142861</v>
      </c>
      <c r="N549" t="s">
        <v>2696</v>
      </c>
    </row>
    <row r="550" spans="1:14">
      <c r="A550">
        <v>39</v>
      </c>
      <c r="B550" t="s">
        <v>18988</v>
      </c>
      <c r="C550" t="s">
        <v>18989</v>
      </c>
      <c r="D550">
        <v>2727</v>
      </c>
      <c r="E550" s="1">
        <v>1.03</v>
      </c>
      <c r="F550">
        <v>0.94899999999999995</v>
      </c>
      <c r="G550">
        <v>0.45300000000000001</v>
      </c>
      <c r="H550">
        <v>128</v>
      </c>
      <c r="I550">
        <v>6.6</v>
      </c>
      <c r="J550">
        <v>6.8399999999999997E-3</v>
      </c>
      <c r="K550">
        <v>0.36499999999999999</v>
      </c>
      <c r="L550">
        <v>3.2909464285714285</v>
      </c>
      <c r="M550" s="2">
        <f t="shared" si="21"/>
        <v>69.642857142857139</v>
      </c>
      <c r="N550" t="s">
        <v>2696</v>
      </c>
    </row>
    <row r="551" spans="1:14">
      <c r="A551">
        <v>40</v>
      </c>
      <c r="B551" t="s">
        <v>18990</v>
      </c>
      <c r="C551" t="s">
        <v>18991</v>
      </c>
      <c r="D551">
        <v>3254</v>
      </c>
      <c r="E551" s="1">
        <v>1</v>
      </c>
      <c r="F551">
        <v>1.026</v>
      </c>
      <c r="G551">
        <v>0.40699999999999997</v>
      </c>
      <c r="H551">
        <v>113</v>
      </c>
      <c r="I551" t="s">
        <v>18288</v>
      </c>
      <c r="J551">
        <v>4.4400000000000004E-3</v>
      </c>
      <c r="K551">
        <v>0.43099999999999999</v>
      </c>
      <c r="L551">
        <v>3.2909464285714285</v>
      </c>
      <c r="M551" s="2">
        <f t="shared" si="21"/>
        <v>71.428571428571431</v>
      </c>
      <c r="N551" t="s">
        <v>2696</v>
      </c>
    </row>
    <row r="552" spans="1:14">
      <c r="A552">
        <v>41</v>
      </c>
      <c r="B552" t="s">
        <v>18992</v>
      </c>
      <c r="C552" t="s">
        <v>18993</v>
      </c>
      <c r="D552">
        <v>992</v>
      </c>
      <c r="E552" s="1">
        <v>0.93300000000000005</v>
      </c>
      <c r="F552">
        <v>0.88800000000000001</v>
      </c>
      <c r="G552">
        <v>0.378</v>
      </c>
      <c r="H552">
        <v>74</v>
      </c>
      <c r="I552">
        <v>7.2</v>
      </c>
      <c r="J552">
        <v>2.5500000000000002E-3</v>
      </c>
      <c r="K552">
        <v>0.34100000000000003</v>
      </c>
      <c r="L552">
        <v>3.2909464285714285</v>
      </c>
      <c r="M552" s="2">
        <f t="shared" si="21"/>
        <v>73.214285714285708</v>
      </c>
      <c r="N552" t="s">
        <v>2696</v>
      </c>
    </row>
    <row r="553" spans="1:14">
      <c r="A553">
        <v>42</v>
      </c>
      <c r="B553" t="s">
        <v>18994</v>
      </c>
      <c r="C553" t="s">
        <v>18995</v>
      </c>
      <c r="D553">
        <v>158</v>
      </c>
      <c r="E553" s="1">
        <v>0.90900000000000003</v>
      </c>
      <c r="F553">
        <v>0.60399999999999998</v>
      </c>
      <c r="G553">
        <v>0.125</v>
      </c>
      <c r="H553">
        <v>16</v>
      </c>
      <c r="I553">
        <v>7.5</v>
      </c>
      <c r="J553">
        <v>6.0999999999999997E-4</v>
      </c>
      <c r="K553">
        <v>0.312</v>
      </c>
      <c r="L553">
        <v>3.2909464285714285</v>
      </c>
      <c r="M553" s="2">
        <f t="shared" si="21"/>
        <v>75</v>
      </c>
      <c r="N553" t="s">
        <v>2696</v>
      </c>
    </row>
    <row r="554" spans="1:14">
      <c r="A554">
        <v>43</v>
      </c>
      <c r="B554" t="s">
        <v>18996</v>
      </c>
      <c r="C554" t="s">
        <v>18997</v>
      </c>
      <c r="D554">
        <v>645</v>
      </c>
      <c r="E554" s="1">
        <v>0.83</v>
      </c>
      <c r="F554">
        <v>0.84299999999999997</v>
      </c>
      <c r="G554">
        <v>8.6999999999999994E-2</v>
      </c>
      <c r="H554">
        <v>23</v>
      </c>
      <c r="I554">
        <v>9.1</v>
      </c>
      <c r="J554">
        <v>1.6299999999999999E-3</v>
      </c>
      <c r="K554">
        <v>0.376</v>
      </c>
      <c r="L554">
        <v>3.2909464285714285</v>
      </c>
      <c r="M554" s="2">
        <f t="shared" si="21"/>
        <v>76.785714285714292</v>
      </c>
      <c r="N554" t="s">
        <v>2696</v>
      </c>
    </row>
    <row r="555" spans="1:14">
      <c r="A555">
        <v>44</v>
      </c>
      <c r="B555" t="s">
        <v>18998</v>
      </c>
      <c r="C555" t="s">
        <v>18999</v>
      </c>
      <c r="D555">
        <v>202</v>
      </c>
      <c r="E555" s="1">
        <v>0.82899999999999996</v>
      </c>
      <c r="F555">
        <v>0.78800000000000003</v>
      </c>
      <c r="G555">
        <v>3.7999999999999999E-2</v>
      </c>
      <c r="H555">
        <v>26</v>
      </c>
      <c r="I555">
        <v>5.7</v>
      </c>
      <c r="J555">
        <v>7.6000000000000004E-4</v>
      </c>
      <c r="K555">
        <v>0.32900000000000001</v>
      </c>
      <c r="L555">
        <v>3.2909464285714285</v>
      </c>
      <c r="M555" s="2">
        <f t="shared" si="21"/>
        <v>78.571428571428569</v>
      </c>
      <c r="N555" t="s">
        <v>2696</v>
      </c>
    </row>
    <row r="556" spans="1:14">
      <c r="A556">
        <v>45</v>
      </c>
      <c r="B556" t="s">
        <v>19000</v>
      </c>
      <c r="C556" t="s">
        <v>19001</v>
      </c>
      <c r="D556">
        <v>1415</v>
      </c>
      <c r="E556" s="1">
        <v>0.75600000000000001</v>
      </c>
      <c r="F556">
        <v>0.70699999999999996</v>
      </c>
      <c r="G556">
        <v>0.14099999999999999</v>
      </c>
      <c r="H556">
        <v>92</v>
      </c>
      <c r="I556" t="s">
        <v>18288</v>
      </c>
      <c r="J556">
        <v>2.0200000000000001E-3</v>
      </c>
      <c r="K556">
        <v>0.219</v>
      </c>
      <c r="L556">
        <v>3.2909464285714285</v>
      </c>
      <c r="M556" s="2">
        <f t="shared" si="21"/>
        <v>80.357142857142861</v>
      </c>
      <c r="N556" t="s">
        <v>2696</v>
      </c>
    </row>
    <row r="557" spans="1:14">
      <c r="A557">
        <v>46</v>
      </c>
      <c r="B557" t="s">
        <v>19002</v>
      </c>
      <c r="C557" t="s">
        <v>19003</v>
      </c>
      <c r="D557">
        <v>156</v>
      </c>
      <c r="E557" s="1">
        <v>0.69699999999999995</v>
      </c>
      <c r="F557">
        <v>0.84699999999999998</v>
      </c>
      <c r="G557">
        <v>0.189</v>
      </c>
      <c r="H557">
        <v>37</v>
      </c>
      <c r="I557">
        <v>3.6</v>
      </c>
      <c r="J557">
        <v>5.4000000000000001E-4</v>
      </c>
      <c r="K557">
        <v>0.17499999999999999</v>
      </c>
      <c r="L557">
        <v>3.2909464285714285</v>
      </c>
      <c r="M557" s="2">
        <f t="shared" si="21"/>
        <v>82.142857142857139</v>
      </c>
      <c r="N557" t="s">
        <v>2696</v>
      </c>
    </row>
    <row r="558" spans="1:14">
      <c r="A558">
        <v>47</v>
      </c>
      <c r="B558" t="s">
        <v>19004</v>
      </c>
      <c r="C558" t="s">
        <v>19005</v>
      </c>
      <c r="D558">
        <v>368</v>
      </c>
      <c r="E558" s="1">
        <v>0.55700000000000005</v>
      </c>
      <c r="F558">
        <v>0.57899999999999996</v>
      </c>
      <c r="G558">
        <v>0.433</v>
      </c>
      <c r="H558">
        <v>60</v>
      </c>
      <c r="I558">
        <v>5.9</v>
      </c>
      <c r="J558">
        <v>1.1299999999999999E-3</v>
      </c>
      <c r="K558">
        <v>0.23</v>
      </c>
      <c r="L558">
        <v>3.2909464285714285</v>
      </c>
      <c r="M558" s="2">
        <f t="shared" si="21"/>
        <v>83.928571428571431</v>
      </c>
      <c r="N558" t="s">
        <v>2696</v>
      </c>
    </row>
    <row r="559" spans="1:14">
      <c r="A559">
        <v>48</v>
      </c>
      <c r="B559" t="s">
        <v>19006</v>
      </c>
      <c r="C559" t="s">
        <v>19007</v>
      </c>
      <c r="D559">
        <v>268</v>
      </c>
      <c r="E559" s="1">
        <v>0.45700000000000002</v>
      </c>
      <c r="G559">
        <v>0.14599999999999999</v>
      </c>
      <c r="H559">
        <v>48</v>
      </c>
      <c r="I559">
        <v>6.5</v>
      </c>
      <c r="J559">
        <v>6.2E-4</v>
      </c>
      <c r="L559">
        <v>3.2909464285714285</v>
      </c>
      <c r="M559" s="2">
        <f t="shared" si="21"/>
        <v>85.714285714285708</v>
      </c>
      <c r="N559" t="s">
        <v>2696</v>
      </c>
    </row>
    <row r="560" spans="1:14">
      <c r="A560">
        <v>49</v>
      </c>
      <c r="B560" t="s">
        <v>19008</v>
      </c>
      <c r="C560" t="s">
        <v>19009</v>
      </c>
      <c r="D560">
        <v>278</v>
      </c>
      <c r="E560" s="1">
        <v>0.41699999999999998</v>
      </c>
      <c r="F560">
        <v>0.38600000000000001</v>
      </c>
      <c r="G560">
        <v>0.625</v>
      </c>
      <c r="H560">
        <v>16</v>
      </c>
      <c r="I560" t="s">
        <v>18288</v>
      </c>
      <c r="J560">
        <v>2.5999999999999998E-4</v>
      </c>
      <c r="K560">
        <v>0.17599999999999999</v>
      </c>
      <c r="L560">
        <v>3.2909464285714285</v>
      </c>
      <c r="M560" s="2">
        <f t="shared" si="21"/>
        <v>87.5</v>
      </c>
      <c r="N560" t="s">
        <v>2696</v>
      </c>
    </row>
    <row r="561" spans="1:14">
      <c r="A561">
        <v>50</v>
      </c>
      <c r="B561" t="s">
        <v>19010</v>
      </c>
      <c r="C561" t="s">
        <v>19011</v>
      </c>
      <c r="D561">
        <v>330</v>
      </c>
      <c r="E561" s="1">
        <v>0.41599999999999998</v>
      </c>
      <c r="F561">
        <v>0.51100000000000001</v>
      </c>
      <c r="G561">
        <v>0.44600000000000001</v>
      </c>
      <c r="H561">
        <v>56</v>
      </c>
      <c r="I561">
        <v>6.8</v>
      </c>
      <c r="J561">
        <v>8.0000000000000004E-4</v>
      </c>
      <c r="K561">
        <v>0.20699999999999999</v>
      </c>
      <c r="L561">
        <v>3.2909464285714285</v>
      </c>
      <c r="M561" s="2">
        <f t="shared" si="21"/>
        <v>89.285714285714292</v>
      </c>
      <c r="N561" t="s">
        <v>2696</v>
      </c>
    </row>
    <row r="562" spans="1:14">
      <c r="A562">
        <v>51</v>
      </c>
      <c r="B562" t="s">
        <v>19012</v>
      </c>
      <c r="C562" t="s">
        <v>19013</v>
      </c>
      <c r="D562">
        <v>424</v>
      </c>
      <c r="E562" s="1">
        <v>0.36599999999999999</v>
      </c>
      <c r="F562">
        <v>0.377</v>
      </c>
      <c r="G562">
        <v>0.154</v>
      </c>
      <c r="H562">
        <v>52</v>
      </c>
      <c r="I562" t="s">
        <v>18288</v>
      </c>
      <c r="J562">
        <v>4.4000000000000002E-4</v>
      </c>
      <c r="K562">
        <v>9.4E-2</v>
      </c>
      <c r="L562">
        <v>3.2909464285714285</v>
      </c>
      <c r="M562" s="2">
        <f t="shared" si="21"/>
        <v>91.071428571428569</v>
      </c>
      <c r="N562" t="s">
        <v>2696</v>
      </c>
    </row>
    <row r="563" spans="1:14">
      <c r="A563">
        <v>52</v>
      </c>
      <c r="B563" t="s">
        <v>19014</v>
      </c>
      <c r="C563" t="s">
        <v>19015</v>
      </c>
      <c r="D563">
        <v>148</v>
      </c>
      <c r="E563" s="1">
        <v>0.35099999999999998</v>
      </c>
      <c r="G563">
        <v>0.184</v>
      </c>
      <c r="H563">
        <v>38</v>
      </c>
      <c r="I563">
        <v>8.5</v>
      </c>
      <c r="J563">
        <v>2.2000000000000001E-4</v>
      </c>
      <c r="L563">
        <v>3.2909464285714285</v>
      </c>
      <c r="M563" s="2">
        <f t="shared" si="21"/>
        <v>92.857142857142861</v>
      </c>
      <c r="N563" t="s">
        <v>2696</v>
      </c>
    </row>
    <row r="564" spans="1:14">
      <c r="A564">
        <v>53</v>
      </c>
      <c r="B564" t="s">
        <v>19016</v>
      </c>
      <c r="C564" t="s">
        <v>19017</v>
      </c>
      <c r="D564">
        <v>130</v>
      </c>
      <c r="E564" s="1">
        <v>0.33900000000000002</v>
      </c>
      <c r="F564">
        <v>0.44400000000000001</v>
      </c>
      <c r="G564">
        <v>5.7000000000000002E-2</v>
      </c>
      <c r="H564">
        <v>35</v>
      </c>
      <c r="I564">
        <v>5.7</v>
      </c>
      <c r="J564">
        <v>7.5000000000000002E-4</v>
      </c>
      <c r="K564">
        <v>0.26700000000000002</v>
      </c>
      <c r="L564">
        <v>3.2909464285714285</v>
      </c>
      <c r="M564" s="2">
        <f t="shared" si="21"/>
        <v>94.642857142857139</v>
      </c>
      <c r="N564" t="s">
        <v>2696</v>
      </c>
    </row>
    <row r="565" spans="1:14">
      <c r="A565">
        <v>54</v>
      </c>
      <c r="B565" t="s">
        <v>19018</v>
      </c>
      <c r="C565" t="s">
        <v>19019</v>
      </c>
      <c r="D565">
        <v>286</v>
      </c>
      <c r="E565" s="1">
        <v>0.33600000000000002</v>
      </c>
      <c r="F565">
        <v>0.495</v>
      </c>
      <c r="G565">
        <v>0.11799999999999999</v>
      </c>
      <c r="H565">
        <v>17</v>
      </c>
      <c r="I565">
        <v>8.3000000000000007</v>
      </c>
      <c r="J565">
        <v>7.2999999999999996E-4</v>
      </c>
      <c r="K565">
        <v>0.19500000000000001</v>
      </c>
      <c r="L565">
        <v>3.2909464285714285</v>
      </c>
      <c r="M565" s="2">
        <f t="shared" si="21"/>
        <v>96.428571428571431</v>
      </c>
      <c r="N565" t="s">
        <v>2696</v>
      </c>
    </row>
    <row r="566" spans="1:14">
      <c r="A566">
        <v>55</v>
      </c>
      <c r="B566" t="s">
        <v>19020</v>
      </c>
      <c r="C566" t="s">
        <v>19021</v>
      </c>
      <c r="D566">
        <v>332</v>
      </c>
      <c r="E566" s="1">
        <v>0.24399999999999999</v>
      </c>
      <c r="F566">
        <v>0.27500000000000002</v>
      </c>
      <c r="G566">
        <v>1.9E-2</v>
      </c>
      <c r="H566">
        <v>53</v>
      </c>
      <c r="I566" t="s">
        <v>18288</v>
      </c>
      <c r="J566">
        <v>4.6000000000000001E-4</v>
      </c>
      <c r="K566">
        <v>8.5000000000000006E-2</v>
      </c>
      <c r="L566">
        <v>3.2909464285714285</v>
      </c>
      <c r="M566" s="2">
        <f t="shared" si="21"/>
        <v>98.214285714285708</v>
      </c>
      <c r="N566" t="s">
        <v>2696</v>
      </c>
    </row>
    <row r="567" spans="1:14">
      <c r="A567">
        <v>56</v>
      </c>
      <c r="B567" t="s">
        <v>19022</v>
      </c>
      <c r="C567" t="s">
        <v>19023</v>
      </c>
      <c r="D567">
        <v>62</v>
      </c>
      <c r="E567" s="1">
        <v>0.2</v>
      </c>
      <c r="F567">
        <v>0.23100000000000001</v>
      </c>
      <c r="G567">
        <v>0.182</v>
      </c>
      <c r="H567">
        <v>11</v>
      </c>
      <c r="J567">
        <v>2.4000000000000001E-4</v>
      </c>
      <c r="K567">
        <v>8.7999999999999995E-2</v>
      </c>
      <c r="L567">
        <v>3.2909464285714285</v>
      </c>
      <c r="M567" s="2">
        <f t="shared" si="21"/>
        <v>100</v>
      </c>
      <c r="N567" t="s">
        <v>2696</v>
      </c>
    </row>
    <row r="568" spans="1:14" s="3" customFormat="1">
      <c r="E568" s="4"/>
      <c r="M568" s="5"/>
    </row>
    <row r="569" spans="1:14">
      <c r="A569">
        <v>1</v>
      </c>
      <c r="B569" t="s">
        <v>19024</v>
      </c>
      <c r="C569" t="s">
        <v>19025</v>
      </c>
      <c r="D569">
        <v>5351</v>
      </c>
      <c r="E569" s="1">
        <v>3.3860000000000001</v>
      </c>
      <c r="F569">
        <v>3.8410000000000002</v>
      </c>
      <c r="G569">
        <v>0.61899999999999999</v>
      </c>
      <c r="H569">
        <v>118</v>
      </c>
      <c r="I569">
        <v>9.8000000000000007</v>
      </c>
      <c r="J569">
        <v>9.0799999999999995E-3</v>
      </c>
      <c r="K569">
        <v>1.4419999999999999</v>
      </c>
      <c r="L569">
        <f>AVERAGE(E569:E591)</f>
        <v>1.6361363636363635</v>
      </c>
      <c r="M569" s="2">
        <f t="shared" ref="M569:M590" si="22">A569/22*100</f>
        <v>4.5454545454545459</v>
      </c>
      <c r="N569" t="s">
        <v>2697</v>
      </c>
    </row>
    <row r="570" spans="1:14">
      <c r="A570">
        <v>2</v>
      </c>
      <c r="B570" t="s">
        <v>19026</v>
      </c>
      <c r="C570" t="s">
        <v>19027</v>
      </c>
      <c r="D570">
        <v>3754</v>
      </c>
      <c r="E570" s="1">
        <v>3.262</v>
      </c>
      <c r="F570">
        <v>3.2709999999999999</v>
      </c>
      <c r="G570">
        <v>0.66700000000000004</v>
      </c>
      <c r="H570">
        <v>78</v>
      </c>
      <c r="I570">
        <v>8.1</v>
      </c>
      <c r="J570">
        <v>9.1500000000000001E-3</v>
      </c>
      <c r="K570">
        <v>1.2609999999999999</v>
      </c>
      <c r="L570">
        <v>1.6361363636363635</v>
      </c>
      <c r="M570" s="2">
        <f t="shared" si="22"/>
        <v>9.0909090909090917</v>
      </c>
      <c r="N570" t="s">
        <v>2697</v>
      </c>
    </row>
    <row r="571" spans="1:14">
      <c r="A571">
        <v>3</v>
      </c>
      <c r="B571" t="s">
        <v>19028</v>
      </c>
      <c r="C571" t="s">
        <v>19029</v>
      </c>
      <c r="D571">
        <v>7746</v>
      </c>
      <c r="E571" s="1">
        <v>2.5369999999999999</v>
      </c>
      <c r="F571">
        <v>2.7429999999999999</v>
      </c>
      <c r="G571">
        <v>0.61499999999999999</v>
      </c>
      <c r="H571">
        <v>122</v>
      </c>
      <c r="I571" t="s">
        <v>18288</v>
      </c>
      <c r="J571">
        <v>1.413E-2</v>
      </c>
      <c r="K571">
        <v>0.99099999999999999</v>
      </c>
      <c r="L571">
        <v>1.6361363636363635</v>
      </c>
      <c r="M571" s="2">
        <f t="shared" si="22"/>
        <v>13.636363636363635</v>
      </c>
      <c r="N571" t="s">
        <v>2697</v>
      </c>
    </row>
    <row r="572" spans="1:14">
      <c r="A572">
        <v>4</v>
      </c>
      <c r="B572" t="s">
        <v>19030</v>
      </c>
      <c r="C572" t="s">
        <v>19031</v>
      </c>
      <c r="D572">
        <v>1102</v>
      </c>
      <c r="E572" s="1">
        <v>2.448</v>
      </c>
      <c r="F572">
        <v>2.8969999999999998</v>
      </c>
      <c r="G572">
        <v>0.22700000000000001</v>
      </c>
      <c r="H572">
        <v>44</v>
      </c>
      <c r="I572">
        <v>7.7</v>
      </c>
      <c r="J572">
        <v>2.31E-3</v>
      </c>
      <c r="K572">
        <v>0.90200000000000002</v>
      </c>
      <c r="L572">
        <v>1.6361363636363635</v>
      </c>
      <c r="M572" s="2">
        <f t="shared" si="22"/>
        <v>18.181818181818183</v>
      </c>
      <c r="N572" t="s">
        <v>2697</v>
      </c>
    </row>
    <row r="573" spans="1:14">
      <c r="A573">
        <v>5</v>
      </c>
      <c r="B573" t="s">
        <v>19032</v>
      </c>
      <c r="C573" t="s">
        <v>19033</v>
      </c>
      <c r="D573">
        <v>1407</v>
      </c>
      <c r="E573" s="1">
        <v>2.3180000000000001</v>
      </c>
      <c r="F573">
        <v>2.4489999999999998</v>
      </c>
      <c r="G573">
        <v>0.38600000000000001</v>
      </c>
      <c r="H573">
        <v>44</v>
      </c>
      <c r="I573">
        <v>6.8</v>
      </c>
      <c r="J573">
        <v>3.8600000000000001E-3</v>
      </c>
      <c r="K573">
        <v>0.94099999999999995</v>
      </c>
      <c r="L573">
        <v>1.6361363636363635</v>
      </c>
      <c r="M573" s="2">
        <f t="shared" si="22"/>
        <v>22.727272727272727</v>
      </c>
      <c r="N573" t="s">
        <v>2697</v>
      </c>
    </row>
    <row r="574" spans="1:14">
      <c r="A574">
        <v>6</v>
      </c>
      <c r="B574" t="s">
        <v>19034</v>
      </c>
      <c r="C574" t="s">
        <v>19035</v>
      </c>
      <c r="D574">
        <v>833</v>
      </c>
      <c r="E574" s="1">
        <v>2.226</v>
      </c>
      <c r="F574">
        <v>2.9609999999999999</v>
      </c>
      <c r="G574">
        <v>0.19400000000000001</v>
      </c>
      <c r="H574">
        <v>31</v>
      </c>
      <c r="I574">
        <v>8.1999999999999993</v>
      </c>
      <c r="J574">
        <v>1E-3</v>
      </c>
      <c r="K574">
        <v>0.56000000000000005</v>
      </c>
      <c r="L574">
        <v>1.6361363636363635</v>
      </c>
      <c r="M574" s="2">
        <f t="shared" si="22"/>
        <v>27.27272727272727</v>
      </c>
      <c r="N574" t="s">
        <v>2697</v>
      </c>
    </row>
    <row r="575" spans="1:14">
      <c r="A575">
        <v>7</v>
      </c>
      <c r="B575" t="s">
        <v>19036</v>
      </c>
      <c r="C575" t="s">
        <v>19037</v>
      </c>
      <c r="D575">
        <v>4781</v>
      </c>
      <c r="E575" s="1">
        <v>1.9710000000000001</v>
      </c>
      <c r="F575">
        <v>2.7450000000000001</v>
      </c>
      <c r="G575">
        <v>0.30399999999999999</v>
      </c>
      <c r="H575">
        <v>138</v>
      </c>
      <c r="I575">
        <v>8.5</v>
      </c>
      <c r="J575">
        <v>9.7400000000000004E-3</v>
      </c>
      <c r="K575">
        <v>0.96899999999999997</v>
      </c>
      <c r="L575">
        <v>1.6361363636363635</v>
      </c>
      <c r="M575" s="2">
        <f t="shared" si="22"/>
        <v>31.818181818181817</v>
      </c>
      <c r="N575" t="s">
        <v>2697</v>
      </c>
    </row>
    <row r="576" spans="1:14">
      <c r="A576">
        <v>8</v>
      </c>
      <c r="B576" t="s">
        <v>19038</v>
      </c>
      <c r="C576" t="s">
        <v>19039</v>
      </c>
      <c r="D576">
        <v>665</v>
      </c>
      <c r="E576" s="1">
        <v>1.6479999999999999</v>
      </c>
      <c r="G576">
        <v>0.16</v>
      </c>
      <c r="H576">
        <v>50</v>
      </c>
      <c r="I576">
        <v>7.8</v>
      </c>
      <c r="J576">
        <v>1.72E-3</v>
      </c>
      <c r="L576">
        <v>1.6361363636363635</v>
      </c>
      <c r="M576" s="2">
        <f t="shared" si="22"/>
        <v>36.363636363636367</v>
      </c>
      <c r="N576" t="s">
        <v>2697</v>
      </c>
    </row>
    <row r="577" spans="1:14">
      <c r="A577">
        <v>9</v>
      </c>
      <c r="B577" t="s">
        <v>18303</v>
      </c>
      <c r="C577" t="s">
        <v>18304</v>
      </c>
      <c r="D577">
        <v>35754</v>
      </c>
      <c r="E577" s="1">
        <v>1.6459999999999999</v>
      </c>
      <c r="F577">
        <v>1.915</v>
      </c>
      <c r="G577">
        <v>0.248</v>
      </c>
      <c r="H577">
        <v>916</v>
      </c>
      <c r="I577" t="s">
        <v>18288</v>
      </c>
      <c r="J577">
        <v>3.9280000000000002E-2</v>
      </c>
      <c r="K577">
        <v>0.58399999999999996</v>
      </c>
      <c r="L577">
        <v>1.6361363636363635</v>
      </c>
      <c r="M577" s="2">
        <f t="shared" si="22"/>
        <v>40.909090909090914</v>
      </c>
      <c r="N577" t="s">
        <v>2697</v>
      </c>
    </row>
    <row r="578" spans="1:14">
      <c r="A578">
        <v>10</v>
      </c>
      <c r="B578" t="s">
        <v>19040</v>
      </c>
      <c r="C578" t="s">
        <v>19041</v>
      </c>
      <c r="D578">
        <v>1804</v>
      </c>
      <c r="E578" s="1">
        <v>1.6319999999999999</v>
      </c>
      <c r="F578">
        <v>1.915</v>
      </c>
      <c r="G578">
        <v>0.28199999999999997</v>
      </c>
      <c r="H578">
        <v>117</v>
      </c>
      <c r="I578">
        <v>5.5</v>
      </c>
      <c r="J578">
        <v>5.9100000000000003E-3</v>
      </c>
      <c r="K578">
        <v>0.68</v>
      </c>
      <c r="L578">
        <v>1.6361363636363635</v>
      </c>
      <c r="M578" s="2">
        <f t="shared" si="22"/>
        <v>45.454545454545453</v>
      </c>
      <c r="N578" t="s">
        <v>2697</v>
      </c>
    </row>
    <row r="579" spans="1:14">
      <c r="A579">
        <v>11</v>
      </c>
      <c r="B579" t="s">
        <v>19042</v>
      </c>
      <c r="C579" t="s">
        <v>19043</v>
      </c>
      <c r="D579">
        <v>1418</v>
      </c>
      <c r="E579" s="1">
        <v>1.63</v>
      </c>
      <c r="F579">
        <v>1.738</v>
      </c>
      <c r="G579">
        <v>0.23799999999999999</v>
      </c>
      <c r="H579">
        <v>63</v>
      </c>
      <c r="I579">
        <v>7.8</v>
      </c>
      <c r="J579">
        <v>3.2599999999999999E-3</v>
      </c>
      <c r="K579">
        <v>0.65</v>
      </c>
      <c r="L579">
        <v>1.6361363636363635</v>
      </c>
      <c r="M579" s="2">
        <f t="shared" si="22"/>
        <v>50</v>
      </c>
      <c r="N579" t="s">
        <v>2697</v>
      </c>
    </row>
    <row r="580" spans="1:14">
      <c r="A580">
        <v>12</v>
      </c>
      <c r="B580" t="s">
        <v>19044</v>
      </c>
      <c r="C580" t="s">
        <v>19045</v>
      </c>
      <c r="D580">
        <v>1298</v>
      </c>
      <c r="E580" s="1">
        <v>1.5509999999999999</v>
      </c>
      <c r="F580">
        <v>1.6839999999999999</v>
      </c>
      <c r="G580">
        <v>0.22500000000000001</v>
      </c>
      <c r="H580">
        <v>40</v>
      </c>
      <c r="I580" t="s">
        <v>18288</v>
      </c>
      <c r="J580">
        <v>1.8500000000000001E-3</v>
      </c>
      <c r="K580">
        <v>0.54</v>
      </c>
      <c r="L580">
        <v>1.6361363636363635</v>
      </c>
      <c r="M580" s="2">
        <f t="shared" si="22"/>
        <v>54.54545454545454</v>
      </c>
      <c r="N580" t="s">
        <v>2697</v>
      </c>
    </row>
    <row r="581" spans="1:14">
      <c r="A581">
        <v>13</v>
      </c>
      <c r="B581" t="s">
        <v>19046</v>
      </c>
      <c r="C581" t="s">
        <v>19047</v>
      </c>
      <c r="D581">
        <v>1027</v>
      </c>
      <c r="E581" s="1">
        <v>1.4410000000000001</v>
      </c>
      <c r="F581">
        <v>1.835</v>
      </c>
      <c r="G581">
        <v>0.19700000000000001</v>
      </c>
      <c r="H581">
        <v>61</v>
      </c>
      <c r="I581">
        <v>6.3</v>
      </c>
      <c r="J581">
        <v>2.66E-3</v>
      </c>
      <c r="K581">
        <v>0.58099999999999996</v>
      </c>
      <c r="L581">
        <v>1.6361363636363635</v>
      </c>
      <c r="M581" s="2">
        <f t="shared" si="22"/>
        <v>59.090909090909093</v>
      </c>
      <c r="N581" t="s">
        <v>2697</v>
      </c>
    </row>
    <row r="582" spans="1:14">
      <c r="A582">
        <v>14</v>
      </c>
      <c r="B582" t="s">
        <v>19048</v>
      </c>
      <c r="C582" t="s">
        <v>19049</v>
      </c>
      <c r="D582">
        <v>541</v>
      </c>
      <c r="E582" s="1">
        <v>1.1839999999999999</v>
      </c>
      <c r="F582">
        <v>1.6539999999999999</v>
      </c>
      <c r="G582">
        <v>0.84599999999999997</v>
      </c>
      <c r="H582">
        <v>26</v>
      </c>
      <c r="I582">
        <v>6.8</v>
      </c>
      <c r="J582">
        <v>6.4000000000000005E-4</v>
      </c>
      <c r="K582">
        <v>0.28899999999999998</v>
      </c>
      <c r="L582">
        <v>1.6361363636363635</v>
      </c>
      <c r="M582" s="2">
        <f t="shared" si="22"/>
        <v>63.636363636363633</v>
      </c>
      <c r="N582" t="s">
        <v>2697</v>
      </c>
    </row>
    <row r="583" spans="1:14">
      <c r="A583">
        <v>15</v>
      </c>
      <c r="B583" t="s">
        <v>19050</v>
      </c>
      <c r="C583" t="s">
        <v>19051</v>
      </c>
      <c r="D583">
        <v>287</v>
      </c>
      <c r="E583" s="1">
        <v>1.1759999999999999</v>
      </c>
      <c r="G583">
        <v>0.97799999999999998</v>
      </c>
      <c r="H583">
        <v>45</v>
      </c>
      <c r="I583">
        <v>2.7</v>
      </c>
      <c r="J583">
        <v>1.1999999999999999E-3</v>
      </c>
      <c r="L583">
        <v>1.6361363636363635</v>
      </c>
      <c r="M583" s="2">
        <f t="shared" si="22"/>
        <v>68.181818181818173</v>
      </c>
      <c r="N583" t="s">
        <v>2697</v>
      </c>
    </row>
    <row r="584" spans="1:14">
      <c r="A584">
        <v>16</v>
      </c>
      <c r="B584" t="s">
        <v>19052</v>
      </c>
      <c r="C584" t="s">
        <v>19053</v>
      </c>
      <c r="D584">
        <v>407</v>
      </c>
      <c r="E584" s="1">
        <v>1.125</v>
      </c>
      <c r="G584">
        <v>0.188</v>
      </c>
      <c r="H584">
        <v>16</v>
      </c>
      <c r="I584">
        <v>6.1</v>
      </c>
      <c r="J584">
        <v>1.7099999999999999E-3</v>
      </c>
      <c r="L584">
        <v>1.6361363636363635</v>
      </c>
      <c r="M584" s="2">
        <f t="shared" si="22"/>
        <v>72.727272727272734</v>
      </c>
      <c r="N584" t="s">
        <v>2697</v>
      </c>
    </row>
    <row r="585" spans="1:14">
      <c r="A585">
        <v>17</v>
      </c>
      <c r="B585" t="s">
        <v>19054</v>
      </c>
      <c r="C585" t="s">
        <v>19055</v>
      </c>
      <c r="D585">
        <v>848</v>
      </c>
      <c r="E585" s="1">
        <v>1.077</v>
      </c>
      <c r="F585">
        <v>1.296</v>
      </c>
      <c r="G585">
        <v>0.32300000000000001</v>
      </c>
      <c r="H585">
        <v>31</v>
      </c>
      <c r="I585">
        <v>9.3000000000000007</v>
      </c>
      <c r="J585">
        <v>1.5100000000000001E-3</v>
      </c>
      <c r="K585">
        <v>0.44</v>
      </c>
      <c r="L585">
        <v>1.6361363636363635</v>
      </c>
      <c r="M585" s="2">
        <f t="shared" si="22"/>
        <v>77.272727272727266</v>
      </c>
      <c r="N585" t="s">
        <v>2697</v>
      </c>
    </row>
    <row r="586" spans="1:14">
      <c r="A586">
        <v>18</v>
      </c>
      <c r="B586" t="s">
        <v>19056</v>
      </c>
      <c r="C586" t="s">
        <v>19057</v>
      </c>
      <c r="D586">
        <v>326</v>
      </c>
      <c r="E586" s="1">
        <v>0.86499999999999999</v>
      </c>
      <c r="G586">
        <v>0.25700000000000001</v>
      </c>
      <c r="H586">
        <v>35</v>
      </c>
      <c r="I586">
        <v>7.1</v>
      </c>
      <c r="J586">
        <v>8.8999999999999995E-4</v>
      </c>
      <c r="L586">
        <v>1.6361363636363635</v>
      </c>
      <c r="M586" s="2">
        <f t="shared" si="22"/>
        <v>81.818181818181827</v>
      </c>
      <c r="N586" t="s">
        <v>2697</v>
      </c>
    </row>
    <row r="587" spans="1:14">
      <c r="A587">
        <v>19</v>
      </c>
      <c r="B587" t="s">
        <v>19058</v>
      </c>
      <c r="C587" t="s">
        <v>19059</v>
      </c>
      <c r="D587">
        <v>855</v>
      </c>
      <c r="E587" s="1">
        <v>0.82199999999999995</v>
      </c>
      <c r="F587">
        <v>1.216</v>
      </c>
      <c r="G587">
        <v>0.16</v>
      </c>
      <c r="H587">
        <v>25</v>
      </c>
      <c r="I587" t="s">
        <v>18288</v>
      </c>
      <c r="J587">
        <v>1.1900000000000001E-3</v>
      </c>
      <c r="K587">
        <v>0.66300000000000003</v>
      </c>
      <c r="L587">
        <v>1.6361363636363635</v>
      </c>
      <c r="M587" s="2">
        <f t="shared" si="22"/>
        <v>86.36363636363636</v>
      </c>
      <c r="N587" t="s">
        <v>2697</v>
      </c>
    </row>
    <row r="588" spans="1:14">
      <c r="A588">
        <v>20</v>
      </c>
      <c r="B588" t="s">
        <v>19060</v>
      </c>
      <c r="C588" t="s">
        <v>19061</v>
      </c>
      <c r="D588">
        <v>798</v>
      </c>
      <c r="E588" s="1">
        <v>0.78300000000000003</v>
      </c>
      <c r="F588">
        <v>0.90500000000000003</v>
      </c>
      <c r="G588">
        <v>9.0999999999999998E-2</v>
      </c>
      <c r="H588">
        <v>55</v>
      </c>
      <c r="I588">
        <v>7.2</v>
      </c>
      <c r="J588">
        <v>1.74E-3</v>
      </c>
      <c r="K588">
        <v>0.29599999999999999</v>
      </c>
      <c r="L588">
        <v>1.6361363636363635</v>
      </c>
      <c r="M588" s="2">
        <f t="shared" si="22"/>
        <v>90.909090909090907</v>
      </c>
      <c r="N588" t="s">
        <v>2697</v>
      </c>
    </row>
    <row r="589" spans="1:14">
      <c r="A589">
        <v>21</v>
      </c>
      <c r="B589" t="s">
        <v>18323</v>
      </c>
      <c r="C589" t="s">
        <v>18324</v>
      </c>
      <c r="D589">
        <v>570</v>
      </c>
      <c r="E589" s="1">
        <v>0.69599999999999995</v>
      </c>
      <c r="F589">
        <v>1.4139999999999999</v>
      </c>
      <c r="G589">
        <v>0</v>
      </c>
      <c r="H589">
        <v>9</v>
      </c>
      <c r="I589" t="s">
        <v>18288</v>
      </c>
      <c r="J589">
        <v>9.2000000000000003E-4</v>
      </c>
      <c r="K589">
        <v>0.90200000000000002</v>
      </c>
      <c r="L589">
        <v>1.6361363636363635</v>
      </c>
      <c r="M589" s="2">
        <f t="shared" si="22"/>
        <v>95.454545454545453</v>
      </c>
      <c r="N589" t="s">
        <v>2697</v>
      </c>
    </row>
    <row r="590" spans="1:14">
      <c r="A590">
        <v>22</v>
      </c>
      <c r="B590" t="s">
        <v>19062</v>
      </c>
      <c r="C590" t="s">
        <v>19063</v>
      </c>
      <c r="D590">
        <v>335</v>
      </c>
      <c r="E590" s="1">
        <v>0.57099999999999995</v>
      </c>
      <c r="F590">
        <v>1.0509999999999999</v>
      </c>
      <c r="G590">
        <v>0.13600000000000001</v>
      </c>
      <c r="H590">
        <v>22</v>
      </c>
      <c r="I590">
        <v>7.4</v>
      </c>
      <c r="J590">
        <v>6.6E-4</v>
      </c>
      <c r="K590">
        <v>0.32400000000000001</v>
      </c>
      <c r="L590">
        <v>1.6361363636363635</v>
      </c>
      <c r="M590" s="2">
        <f t="shared" si="22"/>
        <v>100</v>
      </c>
      <c r="N590" t="s">
        <v>2697</v>
      </c>
    </row>
    <row r="591" spans="1:14" s="3" customFormat="1">
      <c r="E591" s="4"/>
      <c r="M591" s="5"/>
    </row>
    <row r="592" spans="1:14">
      <c r="A592">
        <v>1</v>
      </c>
      <c r="B592" t="s">
        <v>19064</v>
      </c>
      <c r="C592" t="s">
        <v>19065</v>
      </c>
      <c r="D592">
        <v>17404</v>
      </c>
      <c r="E592" s="1">
        <v>5.165</v>
      </c>
      <c r="F592">
        <v>5.0780000000000003</v>
      </c>
      <c r="G592">
        <v>0.94299999999999995</v>
      </c>
      <c r="H592">
        <v>470</v>
      </c>
      <c r="I592">
        <v>4.2</v>
      </c>
      <c r="J592">
        <v>4.9250000000000002E-2</v>
      </c>
      <c r="K592">
        <v>1.24</v>
      </c>
      <c r="L592">
        <f>AVERAGE(E592:E649)</f>
        <v>1.3851724137931039</v>
      </c>
      <c r="M592" s="2">
        <f t="shared" ref="M592:M623" si="23">A592/58*100</f>
        <v>1.7241379310344827</v>
      </c>
      <c r="N592" t="s">
        <v>2698</v>
      </c>
    </row>
    <row r="593" spans="1:14">
      <c r="A593">
        <v>2</v>
      </c>
      <c r="B593" t="s">
        <v>19066</v>
      </c>
      <c r="C593" t="s">
        <v>19067</v>
      </c>
      <c r="D593">
        <v>6024</v>
      </c>
      <c r="E593" s="1">
        <v>3.42</v>
      </c>
      <c r="F593">
        <v>4.2839999999999998</v>
      </c>
      <c r="G593">
        <v>0.16800000000000001</v>
      </c>
      <c r="H593">
        <v>119</v>
      </c>
      <c r="I593">
        <v>7</v>
      </c>
      <c r="J593">
        <v>2.4580000000000001E-2</v>
      </c>
      <c r="K593">
        <v>2.7810000000000001</v>
      </c>
      <c r="L593">
        <v>1.3851724137931039</v>
      </c>
      <c r="M593" s="2">
        <f t="shared" si="23"/>
        <v>3.4482758620689653</v>
      </c>
      <c r="N593" t="s">
        <v>2698</v>
      </c>
    </row>
    <row r="594" spans="1:14">
      <c r="A594">
        <v>3</v>
      </c>
      <c r="B594" t="s">
        <v>19068</v>
      </c>
      <c r="C594" t="s">
        <v>19069</v>
      </c>
      <c r="D594">
        <v>969</v>
      </c>
      <c r="E594" s="1">
        <v>3.3809999999999998</v>
      </c>
      <c r="F594">
        <v>3.1909999999999998</v>
      </c>
      <c r="G594">
        <v>0.88</v>
      </c>
      <c r="H594">
        <v>92</v>
      </c>
      <c r="I594">
        <v>2.6</v>
      </c>
      <c r="J594">
        <v>2.7200000000000002E-3</v>
      </c>
      <c r="K594">
        <v>0.67500000000000004</v>
      </c>
      <c r="L594">
        <v>1.3851724137931039</v>
      </c>
      <c r="M594" s="2">
        <f t="shared" si="23"/>
        <v>5.1724137931034484</v>
      </c>
      <c r="N594" t="s">
        <v>2698</v>
      </c>
    </row>
    <row r="595" spans="1:14">
      <c r="A595">
        <v>4</v>
      </c>
      <c r="B595" t="s">
        <v>19070</v>
      </c>
      <c r="C595" t="s">
        <v>19071</v>
      </c>
      <c r="D595">
        <v>5821</v>
      </c>
      <c r="E595" s="1">
        <v>3.2360000000000002</v>
      </c>
      <c r="F595">
        <v>3.9489999999999998</v>
      </c>
      <c r="G595">
        <v>0.439</v>
      </c>
      <c r="H595">
        <v>132</v>
      </c>
      <c r="I595">
        <v>6.3</v>
      </c>
      <c r="J595">
        <v>1.7489999999999999E-2</v>
      </c>
      <c r="K595">
        <v>1.446</v>
      </c>
      <c r="L595">
        <v>1.3851724137931039</v>
      </c>
      <c r="M595" s="2">
        <f t="shared" si="23"/>
        <v>6.8965517241379306</v>
      </c>
      <c r="N595" t="s">
        <v>2698</v>
      </c>
    </row>
    <row r="596" spans="1:14">
      <c r="A596">
        <v>5</v>
      </c>
      <c r="B596" t="s">
        <v>19072</v>
      </c>
      <c r="C596" t="s">
        <v>19073</v>
      </c>
      <c r="D596">
        <v>2878</v>
      </c>
      <c r="E596" s="1">
        <v>3.1349999999999998</v>
      </c>
      <c r="F596">
        <v>3.3860000000000001</v>
      </c>
      <c r="G596">
        <v>0.54500000000000004</v>
      </c>
      <c r="H596">
        <v>121</v>
      </c>
      <c r="I596">
        <v>5.5</v>
      </c>
      <c r="J596">
        <v>7.0499999999999998E-3</v>
      </c>
      <c r="K596">
        <v>0.89700000000000002</v>
      </c>
      <c r="L596">
        <v>1.3851724137931039</v>
      </c>
      <c r="M596" s="2">
        <f t="shared" si="23"/>
        <v>8.6206896551724146</v>
      </c>
      <c r="N596" t="s">
        <v>2698</v>
      </c>
    </row>
    <row r="597" spans="1:14">
      <c r="A597">
        <v>6</v>
      </c>
      <c r="B597" t="s">
        <v>19074</v>
      </c>
      <c r="C597" t="s">
        <v>19075</v>
      </c>
      <c r="D597">
        <v>15500</v>
      </c>
      <c r="E597" s="1">
        <v>2.919</v>
      </c>
      <c r="F597">
        <v>3.944</v>
      </c>
      <c r="G597">
        <v>0.29199999999999998</v>
      </c>
      <c r="H597">
        <v>391</v>
      </c>
      <c r="I597">
        <v>7.2</v>
      </c>
      <c r="J597">
        <v>4.478E-2</v>
      </c>
      <c r="K597">
        <v>1.548</v>
      </c>
      <c r="L597">
        <v>1.3851724137931039</v>
      </c>
      <c r="M597" s="2">
        <f t="shared" si="23"/>
        <v>10.344827586206897</v>
      </c>
      <c r="N597" t="s">
        <v>2698</v>
      </c>
    </row>
    <row r="598" spans="1:14">
      <c r="A598">
        <v>7</v>
      </c>
      <c r="B598" t="s">
        <v>19076</v>
      </c>
      <c r="C598" t="s">
        <v>19077</v>
      </c>
      <c r="D598">
        <v>23664</v>
      </c>
      <c r="E598" s="1">
        <v>2.718</v>
      </c>
      <c r="F598">
        <v>3.411</v>
      </c>
      <c r="G598">
        <v>0.374</v>
      </c>
      <c r="H598">
        <v>364</v>
      </c>
      <c r="I598" t="s">
        <v>18288</v>
      </c>
      <c r="J598">
        <v>4.4920000000000002E-2</v>
      </c>
      <c r="K598">
        <v>1.538</v>
      </c>
      <c r="L598">
        <v>1.3851724137931039</v>
      </c>
      <c r="M598" s="2">
        <f t="shared" si="23"/>
        <v>12.068965517241379</v>
      </c>
      <c r="N598" t="s">
        <v>2698</v>
      </c>
    </row>
    <row r="599" spans="1:14">
      <c r="A599">
        <v>8</v>
      </c>
      <c r="B599" t="s">
        <v>19078</v>
      </c>
      <c r="C599" t="s">
        <v>19079</v>
      </c>
      <c r="D599">
        <v>1163</v>
      </c>
      <c r="E599" s="1">
        <v>2.484</v>
      </c>
      <c r="F599">
        <v>3.097</v>
      </c>
      <c r="G599">
        <v>0.216</v>
      </c>
      <c r="H599">
        <v>37</v>
      </c>
      <c r="I599">
        <v>6.1</v>
      </c>
      <c r="J599">
        <v>3.8899999999999998E-3</v>
      </c>
      <c r="K599">
        <v>1.262</v>
      </c>
      <c r="L599">
        <v>1.3851724137931039</v>
      </c>
      <c r="M599" s="2">
        <f t="shared" si="23"/>
        <v>13.793103448275861</v>
      </c>
      <c r="N599" t="s">
        <v>2698</v>
      </c>
    </row>
    <row r="600" spans="1:14">
      <c r="A600">
        <v>9</v>
      </c>
      <c r="B600" t="s">
        <v>19080</v>
      </c>
      <c r="C600" t="s">
        <v>19081</v>
      </c>
      <c r="D600">
        <v>2276</v>
      </c>
      <c r="E600" s="1">
        <v>2.4180000000000001</v>
      </c>
      <c r="F600">
        <v>2.4569999999999999</v>
      </c>
      <c r="G600">
        <v>0.45400000000000001</v>
      </c>
      <c r="H600">
        <v>185</v>
      </c>
      <c r="I600">
        <v>4.5999999999999996</v>
      </c>
      <c r="J600">
        <v>3.8400000000000001E-3</v>
      </c>
      <c r="K600">
        <v>0.43099999999999999</v>
      </c>
      <c r="L600">
        <v>1.3851724137931039</v>
      </c>
      <c r="M600" s="2">
        <f t="shared" si="23"/>
        <v>15.517241379310345</v>
      </c>
      <c r="N600" t="s">
        <v>2698</v>
      </c>
    </row>
    <row r="601" spans="1:14">
      <c r="A601">
        <v>10</v>
      </c>
      <c r="B601" t="s">
        <v>19082</v>
      </c>
      <c r="C601" t="s">
        <v>19083</v>
      </c>
      <c r="D601">
        <v>2254</v>
      </c>
      <c r="E601" s="1">
        <v>2.3719999999999999</v>
      </c>
      <c r="F601">
        <v>4.3289999999999997</v>
      </c>
      <c r="G601">
        <v>0.46200000000000002</v>
      </c>
      <c r="H601">
        <v>26</v>
      </c>
      <c r="I601" t="s">
        <v>18288</v>
      </c>
      <c r="J601">
        <v>5.5399999999999998E-3</v>
      </c>
      <c r="K601">
        <v>2.2109999999999999</v>
      </c>
      <c r="L601">
        <v>1.3851724137931039</v>
      </c>
      <c r="M601" s="2">
        <f t="shared" si="23"/>
        <v>17.241379310344829</v>
      </c>
      <c r="N601" t="s">
        <v>2698</v>
      </c>
    </row>
    <row r="602" spans="1:14">
      <c r="A602">
        <v>11</v>
      </c>
      <c r="B602" t="s">
        <v>19084</v>
      </c>
      <c r="C602" t="s">
        <v>19085</v>
      </c>
      <c r="D602">
        <v>4880</v>
      </c>
      <c r="E602" s="1">
        <v>2.2909999999999999</v>
      </c>
      <c r="F602">
        <v>2.4319999999999999</v>
      </c>
      <c r="G602">
        <v>0.253</v>
      </c>
      <c r="H602">
        <v>154</v>
      </c>
      <c r="I602">
        <v>9.5</v>
      </c>
      <c r="J602">
        <v>6.1500000000000001E-3</v>
      </c>
      <c r="K602">
        <v>0.59699999999999998</v>
      </c>
      <c r="L602">
        <v>1.3851724137931039</v>
      </c>
      <c r="M602" s="2">
        <f t="shared" si="23"/>
        <v>18.96551724137931</v>
      </c>
      <c r="N602" t="s">
        <v>2698</v>
      </c>
    </row>
    <row r="603" spans="1:14">
      <c r="A603">
        <v>12</v>
      </c>
      <c r="B603" t="s">
        <v>19086</v>
      </c>
      <c r="C603" t="s">
        <v>19087</v>
      </c>
      <c r="D603">
        <v>4147</v>
      </c>
      <c r="E603" s="1">
        <v>2</v>
      </c>
      <c r="F603">
        <v>2.62</v>
      </c>
      <c r="G603">
        <v>0.34</v>
      </c>
      <c r="H603">
        <v>153</v>
      </c>
      <c r="I603">
        <v>6.9</v>
      </c>
      <c r="J603">
        <v>1.196E-2</v>
      </c>
      <c r="K603">
        <v>1.0089999999999999</v>
      </c>
      <c r="L603">
        <v>1.3851724137931039</v>
      </c>
      <c r="M603" s="2">
        <f t="shared" si="23"/>
        <v>20.689655172413794</v>
      </c>
      <c r="N603" t="s">
        <v>2698</v>
      </c>
    </row>
    <row r="604" spans="1:14">
      <c r="A604">
        <v>13</v>
      </c>
      <c r="B604" t="s">
        <v>19088</v>
      </c>
      <c r="C604" t="s">
        <v>19089</v>
      </c>
      <c r="D604">
        <v>2658</v>
      </c>
      <c r="E604" s="1">
        <v>1.9370000000000001</v>
      </c>
      <c r="F604">
        <v>1.9350000000000001</v>
      </c>
      <c r="G604">
        <v>0.21199999999999999</v>
      </c>
      <c r="H604">
        <v>66</v>
      </c>
      <c r="I604">
        <v>9.5</v>
      </c>
      <c r="J604">
        <v>3.62E-3</v>
      </c>
      <c r="K604">
        <v>0.58599999999999997</v>
      </c>
      <c r="L604">
        <v>1.3851724137931039</v>
      </c>
      <c r="M604" s="2">
        <f t="shared" si="23"/>
        <v>22.413793103448278</v>
      </c>
      <c r="N604" t="s">
        <v>2698</v>
      </c>
    </row>
    <row r="605" spans="1:14">
      <c r="A605">
        <v>14</v>
      </c>
      <c r="B605" t="s">
        <v>19090</v>
      </c>
      <c r="C605" t="s">
        <v>19091</v>
      </c>
      <c r="D605">
        <v>2213</v>
      </c>
      <c r="E605" s="1">
        <v>1.9</v>
      </c>
      <c r="F605">
        <v>2.2549999999999999</v>
      </c>
      <c r="G605">
        <v>0.55900000000000005</v>
      </c>
      <c r="H605">
        <v>118</v>
      </c>
      <c r="I605">
        <v>5.3</v>
      </c>
      <c r="J605">
        <v>8.5400000000000007E-3</v>
      </c>
      <c r="K605">
        <v>0.93500000000000005</v>
      </c>
      <c r="L605">
        <v>1.3851724137931039</v>
      </c>
      <c r="M605" s="2">
        <f t="shared" si="23"/>
        <v>24.137931034482758</v>
      </c>
      <c r="N605" t="s">
        <v>2698</v>
      </c>
    </row>
    <row r="606" spans="1:14">
      <c r="A606">
        <v>15</v>
      </c>
      <c r="B606" t="s">
        <v>19092</v>
      </c>
      <c r="C606" t="s">
        <v>19093</v>
      </c>
      <c r="D606">
        <v>2881</v>
      </c>
      <c r="E606" s="1">
        <v>1.8049999999999999</v>
      </c>
      <c r="F606">
        <v>2.2850000000000001</v>
      </c>
      <c r="G606">
        <v>0.2</v>
      </c>
      <c r="H606">
        <v>180</v>
      </c>
      <c r="I606">
        <v>6.6</v>
      </c>
      <c r="J606">
        <v>6.2199999999999998E-3</v>
      </c>
      <c r="K606">
        <v>0.621</v>
      </c>
      <c r="L606">
        <v>1.3851724137931039</v>
      </c>
      <c r="M606" s="2">
        <f t="shared" si="23"/>
        <v>25.862068965517242</v>
      </c>
      <c r="N606" t="s">
        <v>2698</v>
      </c>
    </row>
    <row r="607" spans="1:14">
      <c r="A607">
        <v>16</v>
      </c>
      <c r="B607" t="s">
        <v>19094</v>
      </c>
      <c r="C607" t="s">
        <v>19095</v>
      </c>
      <c r="D607">
        <v>1967</v>
      </c>
      <c r="E607" s="1">
        <v>1.7170000000000001</v>
      </c>
      <c r="F607">
        <v>2.04</v>
      </c>
      <c r="G607">
        <v>0.182</v>
      </c>
      <c r="H607">
        <v>302</v>
      </c>
      <c r="I607">
        <v>3.3</v>
      </c>
      <c r="J607">
        <v>8.9200000000000008E-3</v>
      </c>
      <c r="K607">
        <v>0.54400000000000004</v>
      </c>
      <c r="L607">
        <v>1.3851724137931039</v>
      </c>
      <c r="M607" s="2">
        <f t="shared" si="23"/>
        <v>27.586206896551722</v>
      </c>
      <c r="N607" t="s">
        <v>2698</v>
      </c>
    </row>
    <row r="608" spans="1:14">
      <c r="A608">
        <v>17</v>
      </c>
      <c r="B608" t="s">
        <v>19096</v>
      </c>
      <c r="C608" t="s">
        <v>19097</v>
      </c>
      <c r="D608">
        <v>535</v>
      </c>
      <c r="E608" s="1">
        <v>1.6850000000000001</v>
      </c>
      <c r="F608">
        <v>1.5129999999999999</v>
      </c>
      <c r="G608">
        <v>0.40899999999999997</v>
      </c>
      <c r="H608">
        <v>22</v>
      </c>
      <c r="I608">
        <v>3.3</v>
      </c>
      <c r="J608">
        <v>3.0799999999999998E-3</v>
      </c>
      <c r="K608">
        <v>0.50700000000000001</v>
      </c>
      <c r="L608">
        <v>1.3851724137931039</v>
      </c>
      <c r="M608" s="2">
        <f t="shared" si="23"/>
        <v>29.310344827586203</v>
      </c>
      <c r="N608" t="s">
        <v>2698</v>
      </c>
    </row>
    <row r="609" spans="1:14">
      <c r="A609">
        <v>18</v>
      </c>
      <c r="B609" t="s">
        <v>19098</v>
      </c>
      <c r="C609" t="s">
        <v>19099</v>
      </c>
      <c r="D609">
        <v>871</v>
      </c>
      <c r="E609" s="1">
        <v>1.6739999999999999</v>
      </c>
      <c r="F609">
        <v>1.859</v>
      </c>
      <c r="G609">
        <v>0.30599999999999999</v>
      </c>
      <c r="H609">
        <v>72</v>
      </c>
      <c r="I609">
        <v>3.9</v>
      </c>
      <c r="J609">
        <v>4.7200000000000002E-3</v>
      </c>
      <c r="K609">
        <v>0.73099999999999998</v>
      </c>
      <c r="L609">
        <v>1.3851724137931039</v>
      </c>
      <c r="M609" s="2">
        <f t="shared" si="23"/>
        <v>31.03448275862069</v>
      </c>
      <c r="N609" t="s">
        <v>2698</v>
      </c>
    </row>
    <row r="610" spans="1:14">
      <c r="A610">
        <v>19</v>
      </c>
      <c r="B610" t="s">
        <v>19100</v>
      </c>
      <c r="C610" t="s">
        <v>19101</v>
      </c>
      <c r="D610">
        <v>3413</v>
      </c>
      <c r="E610" s="1">
        <v>1.669</v>
      </c>
      <c r="F610">
        <v>2.0329999999999999</v>
      </c>
      <c r="G610">
        <v>0.16500000000000001</v>
      </c>
      <c r="H610">
        <v>127</v>
      </c>
      <c r="I610">
        <v>7.7</v>
      </c>
      <c r="J610">
        <v>6.96E-3</v>
      </c>
      <c r="K610">
        <v>0.61699999999999999</v>
      </c>
      <c r="L610">
        <v>1.3851724137931039</v>
      </c>
      <c r="M610" s="2">
        <f t="shared" si="23"/>
        <v>32.758620689655174</v>
      </c>
      <c r="N610" t="s">
        <v>2698</v>
      </c>
    </row>
    <row r="611" spans="1:14">
      <c r="A611">
        <v>20</v>
      </c>
      <c r="B611" t="s">
        <v>19102</v>
      </c>
      <c r="C611" t="s">
        <v>19103</v>
      </c>
      <c r="D611">
        <v>4239</v>
      </c>
      <c r="E611" s="1">
        <v>1.667</v>
      </c>
      <c r="F611">
        <v>2.0539999999999998</v>
      </c>
      <c r="G611">
        <v>0.218</v>
      </c>
      <c r="H611">
        <v>170</v>
      </c>
      <c r="I611">
        <v>9.6999999999999993</v>
      </c>
      <c r="J611">
        <v>1.0869999999999999E-2</v>
      </c>
      <c r="K611">
        <v>1.0469999999999999</v>
      </c>
      <c r="L611">
        <v>1.3851724137931039</v>
      </c>
      <c r="M611" s="2">
        <f t="shared" si="23"/>
        <v>34.482758620689658</v>
      </c>
      <c r="N611" t="s">
        <v>2698</v>
      </c>
    </row>
    <row r="612" spans="1:14">
      <c r="A612">
        <v>21</v>
      </c>
      <c r="B612" t="s">
        <v>19104</v>
      </c>
      <c r="C612" t="s">
        <v>19105</v>
      </c>
      <c r="D612">
        <v>2085</v>
      </c>
      <c r="E612" s="1">
        <v>1.625</v>
      </c>
      <c r="F612">
        <v>1.9470000000000001</v>
      </c>
      <c r="G612">
        <v>0.253</v>
      </c>
      <c r="H612">
        <v>154</v>
      </c>
      <c r="I612">
        <v>5.0999999999999996</v>
      </c>
      <c r="J612">
        <v>5.8500000000000002E-3</v>
      </c>
      <c r="K612">
        <v>0.54900000000000004</v>
      </c>
      <c r="L612">
        <v>1.3851724137931039</v>
      </c>
      <c r="M612" s="2">
        <f t="shared" si="23"/>
        <v>36.206896551724135</v>
      </c>
      <c r="N612" t="s">
        <v>2698</v>
      </c>
    </row>
    <row r="613" spans="1:14">
      <c r="A613">
        <v>22</v>
      </c>
      <c r="B613" t="s">
        <v>19106</v>
      </c>
      <c r="C613" t="s">
        <v>19107</v>
      </c>
      <c r="D613">
        <v>284</v>
      </c>
      <c r="E613" s="1">
        <v>1.506</v>
      </c>
      <c r="F613">
        <v>1.1850000000000001</v>
      </c>
      <c r="G613">
        <v>0.246</v>
      </c>
      <c r="H613">
        <v>57</v>
      </c>
      <c r="I613">
        <v>3.3</v>
      </c>
      <c r="J613">
        <v>5.9999999999999995E-4</v>
      </c>
      <c r="K613">
        <v>0.193</v>
      </c>
      <c r="L613">
        <v>1.3851724137931039</v>
      </c>
      <c r="M613" s="2">
        <f t="shared" si="23"/>
        <v>37.931034482758619</v>
      </c>
      <c r="N613" t="s">
        <v>2698</v>
      </c>
    </row>
    <row r="614" spans="1:14">
      <c r="A614">
        <v>23</v>
      </c>
      <c r="B614" t="s">
        <v>19108</v>
      </c>
      <c r="C614" t="s">
        <v>19109</v>
      </c>
      <c r="D614">
        <v>853</v>
      </c>
      <c r="E614" s="1">
        <v>1.411</v>
      </c>
      <c r="F614">
        <v>1.36</v>
      </c>
      <c r="G614">
        <v>0.20100000000000001</v>
      </c>
      <c r="H614">
        <v>164</v>
      </c>
      <c r="I614">
        <v>4.2</v>
      </c>
      <c r="J614">
        <v>1.7700000000000001E-3</v>
      </c>
      <c r="K614">
        <v>0.26500000000000001</v>
      </c>
      <c r="L614">
        <v>1.3851724137931039</v>
      </c>
      <c r="M614" s="2">
        <f t="shared" si="23"/>
        <v>39.655172413793103</v>
      </c>
      <c r="N614" t="s">
        <v>2698</v>
      </c>
    </row>
    <row r="615" spans="1:14">
      <c r="A615">
        <v>24</v>
      </c>
      <c r="B615" t="s">
        <v>19110</v>
      </c>
      <c r="C615" t="s">
        <v>19111</v>
      </c>
      <c r="D615">
        <v>4590</v>
      </c>
      <c r="E615" s="1">
        <v>1.379</v>
      </c>
      <c r="F615">
        <v>1.885</v>
      </c>
      <c r="G615">
        <v>0.23200000000000001</v>
      </c>
      <c r="H615">
        <v>138</v>
      </c>
      <c r="I615" t="s">
        <v>18288</v>
      </c>
      <c r="J615">
        <v>1.4789999999999999E-2</v>
      </c>
      <c r="K615">
        <v>1.4419999999999999</v>
      </c>
      <c r="L615">
        <v>1.3851724137931039</v>
      </c>
      <c r="M615" s="2">
        <f t="shared" si="23"/>
        <v>41.379310344827587</v>
      </c>
      <c r="N615" t="s">
        <v>2698</v>
      </c>
    </row>
    <row r="616" spans="1:14">
      <c r="A616">
        <v>25</v>
      </c>
      <c r="B616" t="s">
        <v>19112</v>
      </c>
      <c r="C616" t="s">
        <v>19113</v>
      </c>
      <c r="D616">
        <v>1996</v>
      </c>
      <c r="E616" s="1">
        <v>1.3049999999999999</v>
      </c>
      <c r="F616">
        <v>1.504</v>
      </c>
      <c r="G616">
        <v>0.246</v>
      </c>
      <c r="H616">
        <v>195</v>
      </c>
      <c r="I616">
        <v>6.5</v>
      </c>
      <c r="J616">
        <v>4.2900000000000004E-3</v>
      </c>
      <c r="K616">
        <v>0.40899999999999997</v>
      </c>
      <c r="L616">
        <v>1.3851724137931039</v>
      </c>
      <c r="M616" s="2">
        <f t="shared" si="23"/>
        <v>43.103448275862064</v>
      </c>
      <c r="N616" t="s">
        <v>2698</v>
      </c>
    </row>
    <row r="617" spans="1:14">
      <c r="A617">
        <v>26</v>
      </c>
      <c r="B617" t="s">
        <v>19114</v>
      </c>
      <c r="C617" t="s">
        <v>19115</v>
      </c>
      <c r="D617">
        <v>1681</v>
      </c>
      <c r="E617" s="1">
        <v>1.3</v>
      </c>
      <c r="F617">
        <v>1.599</v>
      </c>
      <c r="G617">
        <v>0.23899999999999999</v>
      </c>
      <c r="H617">
        <v>109</v>
      </c>
      <c r="I617">
        <v>6.6</v>
      </c>
      <c r="J617">
        <v>4.0000000000000001E-3</v>
      </c>
      <c r="K617">
        <v>0.497</v>
      </c>
      <c r="L617">
        <v>1.3851724137931039</v>
      </c>
      <c r="M617" s="2">
        <f t="shared" si="23"/>
        <v>44.827586206896555</v>
      </c>
      <c r="N617" t="s">
        <v>2698</v>
      </c>
    </row>
    <row r="618" spans="1:14">
      <c r="A618">
        <v>27</v>
      </c>
      <c r="B618" t="s">
        <v>19116</v>
      </c>
      <c r="C618" t="s">
        <v>19117</v>
      </c>
      <c r="D618">
        <v>662</v>
      </c>
      <c r="E618" s="1">
        <v>1.2889999999999999</v>
      </c>
      <c r="F618">
        <v>2.9729999999999999</v>
      </c>
      <c r="G618">
        <v>0.57099999999999995</v>
      </c>
      <c r="H618">
        <v>28</v>
      </c>
      <c r="I618">
        <v>5.8</v>
      </c>
      <c r="J618">
        <v>2.1199999999999999E-3</v>
      </c>
      <c r="K618">
        <v>1.0820000000000001</v>
      </c>
      <c r="L618">
        <v>1.3851724137931039</v>
      </c>
      <c r="M618" s="2">
        <f t="shared" si="23"/>
        <v>46.551724137931032</v>
      </c>
      <c r="N618" t="s">
        <v>2698</v>
      </c>
    </row>
    <row r="619" spans="1:14">
      <c r="A619">
        <v>28</v>
      </c>
      <c r="B619" t="s">
        <v>19118</v>
      </c>
      <c r="C619" t="s">
        <v>19119</v>
      </c>
      <c r="D619">
        <v>608</v>
      </c>
      <c r="E619" s="1">
        <v>1.282</v>
      </c>
      <c r="F619">
        <v>1.1000000000000001</v>
      </c>
      <c r="G619">
        <v>0.13200000000000001</v>
      </c>
      <c r="H619">
        <v>53</v>
      </c>
      <c r="I619">
        <v>7</v>
      </c>
      <c r="J619">
        <v>4.1900000000000001E-3</v>
      </c>
      <c r="K619">
        <v>1.038</v>
      </c>
      <c r="L619">
        <v>1.3851724137931039</v>
      </c>
      <c r="M619" s="2">
        <f t="shared" si="23"/>
        <v>48.275862068965516</v>
      </c>
      <c r="N619" t="s">
        <v>2698</v>
      </c>
    </row>
    <row r="620" spans="1:14">
      <c r="A620">
        <v>29</v>
      </c>
      <c r="B620" t="s">
        <v>19120</v>
      </c>
      <c r="C620" t="s">
        <v>19980</v>
      </c>
      <c r="D620">
        <v>636</v>
      </c>
      <c r="E620" s="1">
        <v>1.25</v>
      </c>
      <c r="F620">
        <v>1.052</v>
      </c>
      <c r="G620">
        <v>0.48699999999999999</v>
      </c>
      <c r="H620">
        <v>39</v>
      </c>
      <c r="I620">
        <v>7.9</v>
      </c>
      <c r="J620">
        <v>2.2100000000000002E-3</v>
      </c>
      <c r="K620">
        <v>0.65</v>
      </c>
      <c r="L620">
        <v>1.3851724137931039</v>
      </c>
      <c r="M620" s="2">
        <f t="shared" si="23"/>
        <v>50</v>
      </c>
      <c r="N620" t="s">
        <v>2698</v>
      </c>
    </row>
    <row r="621" spans="1:14">
      <c r="A621">
        <v>30</v>
      </c>
      <c r="B621" t="s">
        <v>19981</v>
      </c>
      <c r="C621" t="s">
        <v>19982</v>
      </c>
      <c r="D621">
        <v>809</v>
      </c>
      <c r="E621" s="1">
        <v>1.2190000000000001</v>
      </c>
      <c r="F621">
        <v>1.3340000000000001</v>
      </c>
      <c r="G621">
        <v>0.32300000000000001</v>
      </c>
      <c r="H621">
        <v>65</v>
      </c>
      <c r="I621">
        <v>6</v>
      </c>
      <c r="J621">
        <v>2.6199999999999999E-3</v>
      </c>
      <c r="K621">
        <v>0.52100000000000002</v>
      </c>
      <c r="L621">
        <v>1.3851724137931039</v>
      </c>
      <c r="M621" s="2">
        <f t="shared" si="23"/>
        <v>51.724137931034484</v>
      </c>
      <c r="N621" t="s">
        <v>2698</v>
      </c>
    </row>
    <row r="622" spans="1:14">
      <c r="A622">
        <v>31</v>
      </c>
      <c r="B622" t="s">
        <v>19983</v>
      </c>
      <c r="C622" t="s">
        <v>19984</v>
      </c>
      <c r="D622">
        <v>7187</v>
      </c>
      <c r="E622" s="1">
        <v>1.2050000000000001</v>
      </c>
      <c r="F622">
        <v>1.423</v>
      </c>
      <c r="G622">
        <v>0.107</v>
      </c>
      <c r="H622">
        <v>633</v>
      </c>
      <c r="I622">
        <v>5</v>
      </c>
      <c r="J622">
        <v>1.7809999999999999E-2</v>
      </c>
      <c r="K622">
        <v>0.33700000000000002</v>
      </c>
      <c r="L622">
        <v>1.3851724137931039</v>
      </c>
      <c r="M622" s="2">
        <f t="shared" si="23"/>
        <v>53.448275862068961</v>
      </c>
      <c r="N622" t="s">
        <v>2698</v>
      </c>
    </row>
    <row r="623" spans="1:14">
      <c r="A623">
        <v>32</v>
      </c>
      <c r="B623" t="s">
        <v>19985</v>
      </c>
      <c r="C623" t="s">
        <v>19986</v>
      </c>
      <c r="D623">
        <v>1807</v>
      </c>
      <c r="E623" s="1">
        <v>1.1559999999999999</v>
      </c>
      <c r="F623">
        <v>1.615</v>
      </c>
      <c r="G623">
        <v>0.2</v>
      </c>
      <c r="H623">
        <v>135</v>
      </c>
      <c r="I623">
        <v>6.5</v>
      </c>
      <c r="J623">
        <v>4.8199999999999996E-3</v>
      </c>
      <c r="K623">
        <v>0.55800000000000005</v>
      </c>
      <c r="L623">
        <v>1.3851724137931039</v>
      </c>
      <c r="M623" s="2">
        <f t="shared" si="23"/>
        <v>55.172413793103445</v>
      </c>
      <c r="N623" t="s">
        <v>2698</v>
      </c>
    </row>
    <row r="624" spans="1:14">
      <c r="A624">
        <v>33</v>
      </c>
      <c r="B624" t="s">
        <v>19987</v>
      </c>
      <c r="C624" t="s">
        <v>19988</v>
      </c>
      <c r="D624">
        <v>411</v>
      </c>
      <c r="E624" s="1">
        <v>1.0620000000000001</v>
      </c>
      <c r="F624">
        <v>1.0740000000000001</v>
      </c>
      <c r="G624">
        <v>0.11600000000000001</v>
      </c>
      <c r="H624">
        <v>43</v>
      </c>
      <c r="I624">
        <v>7.1</v>
      </c>
      <c r="J624">
        <v>1.1000000000000001E-3</v>
      </c>
      <c r="K624">
        <v>0.38800000000000001</v>
      </c>
      <c r="L624">
        <v>1.3851724137931039</v>
      </c>
      <c r="M624" s="2">
        <f t="shared" ref="M624:M649" si="24">A624/58*100</f>
        <v>56.896551724137936</v>
      </c>
      <c r="N624" t="s">
        <v>2698</v>
      </c>
    </row>
    <row r="625" spans="1:14">
      <c r="A625">
        <v>34</v>
      </c>
      <c r="B625" t="s">
        <v>19989</v>
      </c>
      <c r="C625" t="s">
        <v>19990</v>
      </c>
      <c r="D625">
        <v>562</v>
      </c>
      <c r="E625" s="1">
        <v>1.008</v>
      </c>
      <c r="F625">
        <v>1.1459999999999999</v>
      </c>
      <c r="G625">
        <v>0.17299999999999999</v>
      </c>
      <c r="H625">
        <v>75</v>
      </c>
      <c r="I625">
        <v>5.0999999999999996</v>
      </c>
      <c r="J625">
        <v>1.25E-3</v>
      </c>
      <c r="K625">
        <v>0.26100000000000001</v>
      </c>
      <c r="L625">
        <v>1.3851724137931039</v>
      </c>
      <c r="M625" s="2">
        <f t="shared" si="24"/>
        <v>58.620689655172406</v>
      </c>
      <c r="N625" t="s">
        <v>2698</v>
      </c>
    </row>
    <row r="626" spans="1:14">
      <c r="A626">
        <v>35</v>
      </c>
      <c r="B626" t="s">
        <v>19991</v>
      </c>
      <c r="C626" t="s">
        <v>19992</v>
      </c>
      <c r="D626">
        <v>4282</v>
      </c>
      <c r="E626" s="1">
        <v>1.008</v>
      </c>
      <c r="F626">
        <v>1.2889999999999999</v>
      </c>
      <c r="G626">
        <v>8.4000000000000005E-2</v>
      </c>
      <c r="H626">
        <v>154</v>
      </c>
      <c r="I626" t="s">
        <v>18288</v>
      </c>
      <c r="J626">
        <v>8.5900000000000004E-3</v>
      </c>
      <c r="K626">
        <v>0.57499999999999996</v>
      </c>
      <c r="L626">
        <v>1.3851724137931039</v>
      </c>
      <c r="M626" s="2">
        <f t="shared" si="24"/>
        <v>60.344827586206897</v>
      </c>
      <c r="N626" t="s">
        <v>2698</v>
      </c>
    </row>
    <row r="627" spans="1:14">
      <c r="A627">
        <v>36</v>
      </c>
      <c r="B627" t="s">
        <v>19993</v>
      </c>
      <c r="C627" t="s">
        <v>19994</v>
      </c>
      <c r="D627">
        <v>774</v>
      </c>
      <c r="E627" s="1">
        <v>0.95299999999999996</v>
      </c>
      <c r="F627">
        <v>0.89800000000000002</v>
      </c>
      <c r="G627">
        <v>0.13</v>
      </c>
      <c r="H627">
        <v>154</v>
      </c>
      <c r="I627">
        <v>3.5</v>
      </c>
      <c r="J627">
        <v>2.1900000000000001E-3</v>
      </c>
      <c r="K627">
        <v>0.19900000000000001</v>
      </c>
      <c r="L627">
        <v>1.3851724137931039</v>
      </c>
      <c r="M627" s="2">
        <f t="shared" si="24"/>
        <v>62.068965517241381</v>
      </c>
      <c r="N627" t="s">
        <v>2698</v>
      </c>
    </row>
    <row r="628" spans="1:14">
      <c r="A628">
        <v>37</v>
      </c>
      <c r="B628" t="s">
        <v>19995</v>
      </c>
      <c r="C628" t="s">
        <v>19996</v>
      </c>
      <c r="D628">
        <v>500</v>
      </c>
      <c r="E628" s="1">
        <v>0.79</v>
      </c>
      <c r="F628">
        <v>1.41</v>
      </c>
      <c r="G628">
        <v>0.24199999999999999</v>
      </c>
      <c r="H628">
        <v>33</v>
      </c>
      <c r="I628">
        <v>6.7</v>
      </c>
      <c r="J628">
        <v>1.7799999999999999E-3</v>
      </c>
      <c r="K628">
        <v>0.70499999999999996</v>
      </c>
      <c r="L628">
        <v>1.3851724137931039</v>
      </c>
      <c r="M628" s="2">
        <f t="shared" si="24"/>
        <v>63.793103448275865</v>
      </c>
      <c r="N628" t="s">
        <v>2698</v>
      </c>
    </row>
    <row r="629" spans="1:14">
      <c r="A629">
        <v>38</v>
      </c>
      <c r="B629" t="s">
        <v>19997</v>
      </c>
      <c r="C629" t="s">
        <v>19998</v>
      </c>
      <c r="D629">
        <v>2738</v>
      </c>
      <c r="E629" s="1">
        <v>0.75800000000000001</v>
      </c>
      <c r="F629">
        <v>1.1819999999999999</v>
      </c>
      <c r="G629">
        <v>0.182</v>
      </c>
      <c r="H629">
        <v>121</v>
      </c>
      <c r="I629" t="s">
        <v>18288</v>
      </c>
      <c r="J629">
        <v>4.4400000000000004E-3</v>
      </c>
      <c r="K629">
        <v>0.51800000000000002</v>
      </c>
      <c r="L629">
        <v>1.3851724137931039</v>
      </c>
      <c r="M629" s="2">
        <f t="shared" si="24"/>
        <v>65.517241379310349</v>
      </c>
      <c r="N629" t="s">
        <v>2698</v>
      </c>
    </row>
    <row r="630" spans="1:14">
      <c r="A630">
        <v>39</v>
      </c>
      <c r="B630" t="s">
        <v>19999</v>
      </c>
      <c r="C630" t="s">
        <v>20000</v>
      </c>
      <c r="D630">
        <v>303</v>
      </c>
      <c r="E630" s="1">
        <v>0.74099999999999999</v>
      </c>
      <c r="F630">
        <v>0.59599999999999997</v>
      </c>
      <c r="G630">
        <v>6.5000000000000002E-2</v>
      </c>
      <c r="H630">
        <v>31</v>
      </c>
      <c r="I630">
        <v>8.3000000000000007</v>
      </c>
      <c r="J630">
        <v>5.9999999999999995E-4</v>
      </c>
      <c r="K630">
        <v>0.22</v>
      </c>
      <c r="L630">
        <v>1.3851724137931039</v>
      </c>
      <c r="M630" s="2">
        <f t="shared" si="24"/>
        <v>67.241379310344826</v>
      </c>
      <c r="N630" t="s">
        <v>2698</v>
      </c>
    </row>
    <row r="631" spans="1:14">
      <c r="A631">
        <v>40</v>
      </c>
      <c r="B631" t="s">
        <v>20001</v>
      </c>
      <c r="C631" t="s">
        <v>20002</v>
      </c>
      <c r="D631">
        <v>170</v>
      </c>
      <c r="E631" s="1">
        <v>0.71399999999999997</v>
      </c>
      <c r="F631">
        <v>0.75</v>
      </c>
      <c r="G631">
        <v>0.16700000000000001</v>
      </c>
      <c r="H631">
        <v>12</v>
      </c>
      <c r="I631">
        <v>9.3000000000000007</v>
      </c>
      <c r="J631">
        <v>2.9999999999999997E-4</v>
      </c>
      <c r="K631">
        <v>0.28299999999999997</v>
      </c>
      <c r="L631">
        <v>1.3851724137931039</v>
      </c>
      <c r="M631" s="2">
        <f t="shared" si="24"/>
        <v>68.965517241379317</v>
      </c>
      <c r="N631" t="s">
        <v>2698</v>
      </c>
    </row>
    <row r="632" spans="1:14">
      <c r="A632">
        <v>41</v>
      </c>
      <c r="B632" t="s">
        <v>20003</v>
      </c>
      <c r="C632" t="s">
        <v>20004</v>
      </c>
      <c r="D632">
        <v>292</v>
      </c>
      <c r="E632" s="1">
        <v>0.71099999999999997</v>
      </c>
      <c r="F632">
        <v>0.99</v>
      </c>
      <c r="G632">
        <v>0.15</v>
      </c>
      <c r="H632">
        <v>20</v>
      </c>
      <c r="I632">
        <v>9</v>
      </c>
      <c r="J632">
        <v>1.4300000000000001E-3</v>
      </c>
      <c r="K632">
        <v>0.84899999999999998</v>
      </c>
      <c r="L632">
        <v>1.3851724137931039</v>
      </c>
      <c r="M632" s="2">
        <f t="shared" si="24"/>
        <v>70.689655172413794</v>
      </c>
      <c r="N632" t="s">
        <v>2698</v>
      </c>
    </row>
    <row r="633" spans="1:14">
      <c r="A633">
        <v>42</v>
      </c>
      <c r="B633" t="s">
        <v>20005</v>
      </c>
      <c r="C633" t="s">
        <v>20006</v>
      </c>
      <c r="D633">
        <v>125</v>
      </c>
      <c r="E633" s="1">
        <v>0.66700000000000004</v>
      </c>
      <c r="F633">
        <v>0.56000000000000005</v>
      </c>
      <c r="G633">
        <v>0</v>
      </c>
      <c r="H633">
        <v>38</v>
      </c>
      <c r="I633">
        <v>3.4</v>
      </c>
      <c r="J633">
        <v>4.0999999999999999E-4</v>
      </c>
      <c r="K633">
        <v>0.112</v>
      </c>
      <c r="L633">
        <v>1.3851724137931039</v>
      </c>
      <c r="M633" s="2">
        <f t="shared" si="24"/>
        <v>72.41379310344827</v>
      </c>
      <c r="N633" t="s">
        <v>2698</v>
      </c>
    </row>
    <row r="634" spans="1:14">
      <c r="A634">
        <v>43</v>
      </c>
      <c r="B634" t="s">
        <v>20007</v>
      </c>
      <c r="C634" t="s">
        <v>20008</v>
      </c>
      <c r="D634">
        <v>567</v>
      </c>
      <c r="E634" s="1">
        <v>0.66700000000000004</v>
      </c>
      <c r="F634">
        <v>0.8</v>
      </c>
      <c r="G634">
        <v>0.17699999999999999</v>
      </c>
      <c r="H634">
        <v>113</v>
      </c>
      <c r="I634">
        <v>5.0999999999999996</v>
      </c>
      <c r="J634">
        <v>1.6299999999999999E-3</v>
      </c>
      <c r="K634">
        <v>0.218</v>
      </c>
      <c r="L634">
        <v>1.3851724137931039</v>
      </c>
      <c r="M634" s="2">
        <f t="shared" si="24"/>
        <v>74.137931034482762</v>
      </c>
      <c r="N634" t="s">
        <v>2698</v>
      </c>
    </row>
    <row r="635" spans="1:14">
      <c r="A635">
        <v>44</v>
      </c>
      <c r="B635" t="s">
        <v>20009</v>
      </c>
      <c r="C635" t="s">
        <v>20010</v>
      </c>
      <c r="D635">
        <v>272</v>
      </c>
      <c r="E635" s="1">
        <v>0.65600000000000003</v>
      </c>
      <c r="F635">
        <v>0.88600000000000001</v>
      </c>
      <c r="G635">
        <v>0.04</v>
      </c>
      <c r="H635">
        <v>75</v>
      </c>
      <c r="I635">
        <v>5.5</v>
      </c>
      <c r="J635">
        <v>8.5999999999999998E-4</v>
      </c>
      <c r="K635">
        <v>0.29399999999999998</v>
      </c>
      <c r="L635">
        <v>1.3851724137931039</v>
      </c>
      <c r="M635" s="2">
        <f t="shared" si="24"/>
        <v>75.862068965517238</v>
      </c>
      <c r="N635" t="s">
        <v>2698</v>
      </c>
    </row>
    <row r="636" spans="1:14">
      <c r="A636">
        <v>45</v>
      </c>
      <c r="B636" t="s">
        <v>20011</v>
      </c>
      <c r="C636" t="s">
        <v>20012</v>
      </c>
      <c r="D636">
        <v>252</v>
      </c>
      <c r="E636" s="1">
        <v>0.60299999999999998</v>
      </c>
      <c r="F636">
        <v>0.57099999999999995</v>
      </c>
      <c r="G636">
        <v>0</v>
      </c>
      <c r="H636">
        <v>35</v>
      </c>
      <c r="I636">
        <v>6.7</v>
      </c>
      <c r="J636">
        <v>4.8000000000000001E-4</v>
      </c>
      <c r="K636">
        <v>0.14299999999999999</v>
      </c>
      <c r="L636">
        <v>1.3851724137931039</v>
      </c>
      <c r="M636" s="2">
        <f t="shared" si="24"/>
        <v>77.58620689655173</v>
      </c>
      <c r="N636" t="s">
        <v>2698</v>
      </c>
    </row>
    <row r="637" spans="1:14">
      <c r="A637">
        <v>46</v>
      </c>
      <c r="B637" t="s">
        <v>20013</v>
      </c>
      <c r="C637" t="s">
        <v>20014</v>
      </c>
      <c r="D637">
        <v>145</v>
      </c>
      <c r="E637" s="1">
        <v>0.55400000000000005</v>
      </c>
      <c r="G637">
        <v>0.14899999999999999</v>
      </c>
      <c r="H637">
        <v>47</v>
      </c>
      <c r="I637">
        <v>3.8</v>
      </c>
      <c r="J637">
        <v>1.8000000000000001E-4</v>
      </c>
      <c r="L637">
        <v>1.3851724137931039</v>
      </c>
      <c r="M637" s="2">
        <f t="shared" si="24"/>
        <v>79.310344827586206</v>
      </c>
      <c r="N637" t="s">
        <v>2698</v>
      </c>
    </row>
    <row r="638" spans="1:14">
      <c r="A638">
        <v>47</v>
      </c>
      <c r="B638" t="s">
        <v>20015</v>
      </c>
      <c r="C638" t="s">
        <v>20016</v>
      </c>
      <c r="D638">
        <v>199</v>
      </c>
      <c r="E638" s="1">
        <v>0.49399999999999999</v>
      </c>
      <c r="F638">
        <v>0.54500000000000004</v>
      </c>
      <c r="G638">
        <v>0.30599999999999999</v>
      </c>
      <c r="H638">
        <v>36</v>
      </c>
      <c r="I638">
        <v>5.6</v>
      </c>
      <c r="J638">
        <v>5.1999999999999995E-4</v>
      </c>
      <c r="K638">
        <v>0.16700000000000001</v>
      </c>
      <c r="L638">
        <v>1.3851724137931039</v>
      </c>
      <c r="M638" s="2">
        <f t="shared" si="24"/>
        <v>81.034482758620683</v>
      </c>
      <c r="N638" t="s">
        <v>2698</v>
      </c>
    </row>
    <row r="639" spans="1:14">
      <c r="A639">
        <v>48</v>
      </c>
      <c r="B639" t="s">
        <v>20017</v>
      </c>
      <c r="C639" t="s">
        <v>20018</v>
      </c>
      <c r="D639">
        <v>239</v>
      </c>
      <c r="E639" s="1">
        <v>0.46200000000000002</v>
      </c>
      <c r="F639">
        <v>0.56899999999999995</v>
      </c>
      <c r="G639">
        <v>0.27600000000000002</v>
      </c>
      <c r="H639">
        <v>29</v>
      </c>
      <c r="I639">
        <v>8.6999999999999993</v>
      </c>
      <c r="J639">
        <v>1.0300000000000001E-3</v>
      </c>
      <c r="K639">
        <v>0.45300000000000001</v>
      </c>
      <c r="L639">
        <v>1.3851724137931039</v>
      </c>
      <c r="M639" s="2">
        <f t="shared" si="24"/>
        <v>82.758620689655174</v>
      </c>
      <c r="N639" t="s">
        <v>2698</v>
      </c>
    </row>
    <row r="640" spans="1:14">
      <c r="A640">
        <v>49</v>
      </c>
      <c r="B640" t="s">
        <v>20019</v>
      </c>
      <c r="C640" t="s">
        <v>20020</v>
      </c>
      <c r="D640">
        <v>175</v>
      </c>
      <c r="E640" s="1">
        <v>0.441</v>
      </c>
      <c r="F640">
        <v>0.436</v>
      </c>
      <c r="G640">
        <v>0.06</v>
      </c>
      <c r="H640">
        <v>84</v>
      </c>
      <c r="I640">
        <v>4</v>
      </c>
      <c r="J640">
        <v>5.6999999999999998E-4</v>
      </c>
      <c r="K640">
        <v>9.2999999999999999E-2</v>
      </c>
      <c r="L640">
        <v>1.3851724137931039</v>
      </c>
      <c r="M640" s="2">
        <f t="shared" si="24"/>
        <v>84.482758620689651</v>
      </c>
      <c r="N640" t="s">
        <v>2698</v>
      </c>
    </row>
    <row r="641" spans="1:14">
      <c r="A641">
        <v>50</v>
      </c>
      <c r="B641" t="s">
        <v>20021</v>
      </c>
      <c r="C641" t="s">
        <v>20022</v>
      </c>
      <c r="D641">
        <v>515</v>
      </c>
      <c r="E641" s="1">
        <v>0.41699999999999998</v>
      </c>
      <c r="F641">
        <v>0.96799999999999997</v>
      </c>
      <c r="G641">
        <v>0.222</v>
      </c>
      <c r="H641">
        <v>18</v>
      </c>
      <c r="I641" t="s">
        <v>18288</v>
      </c>
      <c r="J641">
        <v>7.2000000000000005E-4</v>
      </c>
      <c r="K641">
        <v>0.66600000000000004</v>
      </c>
      <c r="L641">
        <v>1.3851724137931039</v>
      </c>
      <c r="M641" s="2">
        <f t="shared" si="24"/>
        <v>86.206896551724128</v>
      </c>
      <c r="N641" t="s">
        <v>2698</v>
      </c>
    </row>
    <row r="642" spans="1:14">
      <c r="A642">
        <v>51</v>
      </c>
      <c r="B642" t="s">
        <v>20023</v>
      </c>
      <c r="C642" t="s">
        <v>20024</v>
      </c>
      <c r="D642">
        <v>357</v>
      </c>
      <c r="E642" s="1">
        <v>0.38400000000000001</v>
      </c>
      <c r="F642">
        <v>0.34399999999999997</v>
      </c>
      <c r="G642">
        <v>3.4000000000000002E-2</v>
      </c>
      <c r="H642">
        <v>116</v>
      </c>
      <c r="I642">
        <v>3.9</v>
      </c>
      <c r="J642">
        <v>1.2199999999999999E-3</v>
      </c>
      <c r="K642">
        <v>8.3000000000000004E-2</v>
      </c>
      <c r="L642">
        <v>1.3851724137931039</v>
      </c>
      <c r="M642" s="2">
        <f t="shared" si="24"/>
        <v>87.931034482758619</v>
      </c>
      <c r="N642" t="s">
        <v>2698</v>
      </c>
    </row>
    <row r="643" spans="1:14">
      <c r="A643">
        <v>52</v>
      </c>
      <c r="B643" t="s">
        <v>20025</v>
      </c>
      <c r="C643" t="s">
        <v>20026</v>
      </c>
      <c r="D643">
        <v>50</v>
      </c>
      <c r="E643" s="1">
        <v>0.375</v>
      </c>
      <c r="F643">
        <v>0.24199999999999999</v>
      </c>
      <c r="G643">
        <v>2.3E-2</v>
      </c>
      <c r="H643">
        <v>43</v>
      </c>
      <c r="J643">
        <v>1.4999999999999999E-4</v>
      </c>
      <c r="K643">
        <v>4.3999999999999997E-2</v>
      </c>
      <c r="L643">
        <v>1.3851724137931039</v>
      </c>
      <c r="M643" s="2">
        <f t="shared" si="24"/>
        <v>89.65517241379311</v>
      </c>
      <c r="N643" t="s">
        <v>2698</v>
      </c>
    </row>
    <row r="644" spans="1:14">
      <c r="A644">
        <v>53</v>
      </c>
      <c r="B644" t="s">
        <v>20027</v>
      </c>
      <c r="C644" t="s">
        <v>20028</v>
      </c>
      <c r="D644">
        <v>48</v>
      </c>
      <c r="E644" s="1">
        <v>0.34899999999999998</v>
      </c>
      <c r="G644">
        <v>6.0999999999999999E-2</v>
      </c>
      <c r="H644">
        <v>33</v>
      </c>
      <c r="J644">
        <v>1.4999999999999999E-4</v>
      </c>
      <c r="L644">
        <v>1.3851724137931039</v>
      </c>
      <c r="M644" s="2">
        <f t="shared" si="24"/>
        <v>91.379310344827587</v>
      </c>
      <c r="N644" t="s">
        <v>2698</v>
      </c>
    </row>
    <row r="645" spans="1:14">
      <c r="A645">
        <v>54</v>
      </c>
      <c r="B645" t="s">
        <v>20029</v>
      </c>
      <c r="C645" t="s">
        <v>20030</v>
      </c>
      <c r="D645">
        <v>183</v>
      </c>
      <c r="E645" s="1">
        <v>0.28999999999999998</v>
      </c>
      <c r="F645">
        <v>0.42499999999999999</v>
      </c>
      <c r="G645">
        <v>0</v>
      </c>
      <c r="H645">
        <v>24</v>
      </c>
      <c r="I645">
        <v>6.7</v>
      </c>
      <c r="J645">
        <v>2.9E-4</v>
      </c>
      <c r="K645">
        <v>9.0999999999999998E-2</v>
      </c>
      <c r="L645">
        <v>1.3851724137931039</v>
      </c>
      <c r="M645" s="2">
        <f t="shared" si="24"/>
        <v>93.103448275862064</v>
      </c>
      <c r="N645" t="s">
        <v>2698</v>
      </c>
    </row>
    <row r="646" spans="1:14">
      <c r="A646">
        <v>55</v>
      </c>
      <c r="B646" t="s">
        <v>20031</v>
      </c>
      <c r="C646" t="s">
        <v>20032</v>
      </c>
      <c r="D646">
        <v>160</v>
      </c>
      <c r="E646" s="1">
        <v>0.28399999999999997</v>
      </c>
      <c r="F646">
        <v>0.27400000000000002</v>
      </c>
      <c r="G646">
        <v>1.4E-2</v>
      </c>
      <c r="H646">
        <v>74</v>
      </c>
      <c r="I646">
        <v>5</v>
      </c>
      <c r="J646">
        <v>3.2000000000000003E-4</v>
      </c>
      <c r="K646">
        <v>5.7000000000000002E-2</v>
      </c>
      <c r="L646">
        <v>1.3851724137931039</v>
      </c>
      <c r="M646" s="2">
        <f t="shared" si="24"/>
        <v>94.827586206896555</v>
      </c>
      <c r="N646" t="s">
        <v>2698</v>
      </c>
    </row>
    <row r="647" spans="1:14">
      <c r="A647">
        <v>56</v>
      </c>
      <c r="B647" t="s">
        <v>20033</v>
      </c>
      <c r="C647" t="s">
        <v>20034</v>
      </c>
      <c r="D647">
        <v>40</v>
      </c>
      <c r="E647" s="1">
        <v>0.20200000000000001</v>
      </c>
      <c r="G647">
        <v>0</v>
      </c>
      <c r="H647">
        <v>40</v>
      </c>
      <c r="J647">
        <v>8.0000000000000007E-5</v>
      </c>
      <c r="L647">
        <v>1.3851724137931039</v>
      </c>
      <c r="M647" s="2">
        <f t="shared" si="24"/>
        <v>96.551724137931032</v>
      </c>
      <c r="N647" t="s">
        <v>2698</v>
      </c>
    </row>
    <row r="648" spans="1:14">
      <c r="A648">
        <v>57</v>
      </c>
      <c r="B648" t="s">
        <v>20035</v>
      </c>
      <c r="C648" t="s">
        <v>20036</v>
      </c>
      <c r="D648">
        <v>812</v>
      </c>
      <c r="E648" s="1">
        <v>0.192</v>
      </c>
      <c r="F648">
        <v>0.22600000000000001</v>
      </c>
      <c r="G648">
        <v>4.2000000000000003E-2</v>
      </c>
      <c r="H648">
        <v>191</v>
      </c>
      <c r="I648" t="s">
        <v>18288</v>
      </c>
      <c r="J648">
        <v>1.99E-3</v>
      </c>
      <c r="K648">
        <v>0.11799999999999999</v>
      </c>
      <c r="L648">
        <v>1.3851724137931039</v>
      </c>
      <c r="M648" s="2">
        <f t="shared" si="24"/>
        <v>98.275862068965509</v>
      </c>
      <c r="N648" t="s">
        <v>2698</v>
      </c>
    </row>
    <row r="649" spans="1:14">
      <c r="A649">
        <v>58</v>
      </c>
      <c r="B649" t="s">
        <v>20037</v>
      </c>
      <c r="C649" t="s">
        <v>20038</v>
      </c>
      <c r="D649">
        <v>41</v>
      </c>
      <c r="E649" s="1">
        <v>3.7999999999999999E-2</v>
      </c>
      <c r="G649">
        <v>0</v>
      </c>
      <c r="H649">
        <v>85</v>
      </c>
      <c r="J649">
        <v>9.0000000000000006E-5</v>
      </c>
      <c r="L649">
        <v>1.3851724137931039</v>
      </c>
      <c r="M649" s="2">
        <f t="shared" si="24"/>
        <v>100</v>
      </c>
      <c r="N649" t="s">
        <v>2698</v>
      </c>
    </row>
    <row r="650" spans="1:14" s="3" customFormat="1">
      <c r="E650" s="4"/>
      <c r="M650" s="5"/>
    </row>
    <row r="651" spans="1:14">
      <c r="A651">
        <v>1</v>
      </c>
      <c r="B651" t="s">
        <v>20039</v>
      </c>
      <c r="C651" t="s">
        <v>20040</v>
      </c>
      <c r="D651">
        <v>6402</v>
      </c>
      <c r="E651" s="1">
        <v>18.571000000000002</v>
      </c>
      <c r="F651">
        <v>23.172999999999998</v>
      </c>
      <c r="G651">
        <v>2.286</v>
      </c>
      <c r="H651">
        <v>14</v>
      </c>
      <c r="I651" t="s">
        <v>18288</v>
      </c>
      <c r="J651">
        <v>1.004E-2</v>
      </c>
      <c r="K651">
        <v>11.009</v>
      </c>
      <c r="L651">
        <f>AVERAGE(E651:E701)</f>
        <v>3.712499999999999</v>
      </c>
      <c r="M651" s="2">
        <f t="shared" ref="M651:M682" si="25">A651/49*100</f>
        <v>2.0408163265306123</v>
      </c>
      <c r="N651" t="s">
        <v>2699</v>
      </c>
    </row>
    <row r="652" spans="1:14">
      <c r="A652">
        <v>2</v>
      </c>
      <c r="B652" t="s">
        <v>20041</v>
      </c>
      <c r="C652" t="s">
        <v>20042</v>
      </c>
      <c r="D652">
        <v>15717</v>
      </c>
      <c r="E652" s="1">
        <v>16.007999999999999</v>
      </c>
      <c r="F652">
        <v>16.844999999999999</v>
      </c>
      <c r="G652">
        <v>4.056</v>
      </c>
      <c r="H652">
        <v>54</v>
      </c>
      <c r="I652">
        <v>7.3</v>
      </c>
      <c r="J652">
        <v>4.743E-2</v>
      </c>
      <c r="K652">
        <v>8.0489999999999995</v>
      </c>
      <c r="L652">
        <v>3.3073469387755092</v>
      </c>
      <c r="M652" s="2">
        <f t="shared" si="25"/>
        <v>4.0816326530612246</v>
      </c>
      <c r="N652" t="s">
        <v>2699</v>
      </c>
    </row>
    <row r="653" spans="1:14">
      <c r="A653">
        <v>3</v>
      </c>
      <c r="B653" t="s">
        <v>20043</v>
      </c>
      <c r="C653" t="s">
        <v>20044</v>
      </c>
      <c r="D653">
        <v>12968</v>
      </c>
      <c r="E653" s="1">
        <v>9.44</v>
      </c>
      <c r="F653">
        <v>9.9239999999999995</v>
      </c>
      <c r="G653">
        <v>2.129</v>
      </c>
      <c r="H653">
        <v>147</v>
      </c>
      <c r="I653">
        <v>6.8</v>
      </c>
      <c r="J653">
        <v>3.3730000000000003E-2</v>
      </c>
      <c r="K653">
        <v>3.4969999999999999</v>
      </c>
      <c r="L653">
        <v>3.3073469387755092</v>
      </c>
      <c r="M653" s="2">
        <f t="shared" si="25"/>
        <v>6.1224489795918364</v>
      </c>
      <c r="N653" t="s">
        <v>2699</v>
      </c>
    </row>
    <row r="654" spans="1:14">
      <c r="A654">
        <v>4</v>
      </c>
      <c r="B654" t="s">
        <v>20045</v>
      </c>
      <c r="C654" t="s">
        <v>20046</v>
      </c>
      <c r="D654">
        <v>5265</v>
      </c>
      <c r="E654" s="1">
        <v>6.1609999999999996</v>
      </c>
      <c r="F654">
        <v>5.0419999999999998</v>
      </c>
      <c r="G654">
        <v>2.7450000000000001</v>
      </c>
      <c r="H654">
        <v>106</v>
      </c>
      <c r="I654">
        <v>5.3</v>
      </c>
      <c r="J654">
        <v>1.397E-2</v>
      </c>
      <c r="K654">
        <v>1.58</v>
      </c>
      <c r="L654">
        <v>3.3073469387755092</v>
      </c>
      <c r="M654" s="2">
        <f t="shared" si="25"/>
        <v>8.1632653061224492</v>
      </c>
      <c r="N654" t="s">
        <v>2699</v>
      </c>
    </row>
    <row r="655" spans="1:14">
      <c r="A655">
        <v>5</v>
      </c>
      <c r="B655" t="s">
        <v>20047</v>
      </c>
      <c r="C655" t="s">
        <v>20048</v>
      </c>
      <c r="D655">
        <v>989</v>
      </c>
      <c r="E655" s="1">
        <v>4.758</v>
      </c>
      <c r="F655">
        <v>5.0650000000000004</v>
      </c>
      <c r="G655">
        <v>0.64600000000000002</v>
      </c>
      <c r="H655">
        <v>82</v>
      </c>
      <c r="I655">
        <v>2.5</v>
      </c>
      <c r="J655">
        <v>6.13E-3</v>
      </c>
      <c r="K655">
        <v>1.899</v>
      </c>
      <c r="L655">
        <v>3.3073469387755092</v>
      </c>
      <c r="M655" s="2">
        <f t="shared" si="25"/>
        <v>10.204081632653061</v>
      </c>
      <c r="N655" t="s">
        <v>2699</v>
      </c>
    </row>
    <row r="656" spans="1:14">
      <c r="A656">
        <v>6</v>
      </c>
      <c r="B656" t="s">
        <v>20049</v>
      </c>
      <c r="C656" t="s">
        <v>20050</v>
      </c>
      <c r="D656">
        <v>700</v>
      </c>
      <c r="E656" s="1">
        <v>3.988</v>
      </c>
      <c r="F656">
        <v>4.7759999999999998</v>
      </c>
      <c r="G656">
        <v>0.44700000000000001</v>
      </c>
      <c r="H656">
        <v>38</v>
      </c>
      <c r="I656">
        <v>3.1</v>
      </c>
      <c r="J656">
        <v>4.28E-3</v>
      </c>
      <c r="K656">
        <v>1.708</v>
      </c>
      <c r="L656">
        <v>3.3073469387755092</v>
      </c>
      <c r="M656" s="2">
        <f t="shared" si="25"/>
        <v>12.244897959183673</v>
      </c>
      <c r="N656" t="s">
        <v>2699</v>
      </c>
    </row>
    <row r="657" spans="1:14">
      <c r="A657">
        <v>7</v>
      </c>
      <c r="B657" t="s">
        <v>20051</v>
      </c>
      <c r="C657" t="s">
        <v>20052</v>
      </c>
      <c r="D657">
        <v>2536</v>
      </c>
      <c r="E657" s="1">
        <v>3.9460000000000002</v>
      </c>
      <c r="F657">
        <v>4.2489999999999997</v>
      </c>
      <c r="G657">
        <v>0.45900000000000002</v>
      </c>
      <c r="H657">
        <v>85</v>
      </c>
      <c r="I657">
        <v>7</v>
      </c>
      <c r="J657">
        <v>7.1599999999999997E-3</v>
      </c>
      <c r="K657">
        <v>1.667</v>
      </c>
      <c r="L657">
        <v>3.3073469387755092</v>
      </c>
      <c r="M657" s="2">
        <f t="shared" si="25"/>
        <v>14.285714285714285</v>
      </c>
      <c r="N657" t="s">
        <v>2699</v>
      </c>
    </row>
    <row r="658" spans="1:14">
      <c r="A658">
        <v>8</v>
      </c>
      <c r="B658" t="s">
        <v>20053</v>
      </c>
      <c r="C658" t="s">
        <v>20054</v>
      </c>
      <c r="D658">
        <v>2402</v>
      </c>
      <c r="E658" s="1">
        <v>3.8660000000000001</v>
      </c>
      <c r="F658">
        <v>5.3529999999999998</v>
      </c>
      <c r="G658">
        <v>0.55900000000000005</v>
      </c>
      <c r="H658">
        <v>59</v>
      </c>
      <c r="I658">
        <v>6.1</v>
      </c>
      <c r="J658">
        <v>8.6499999999999997E-3</v>
      </c>
      <c r="K658">
        <v>2.294</v>
      </c>
      <c r="L658">
        <v>3.3073469387755092</v>
      </c>
      <c r="M658" s="2">
        <f t="shared" si="25"/>
        <v>16.326530612244898</v>
      </c>
      <c r="N658" t="s">
        <v>2699</v>
      </c>
    </row>
    <row r="659" spans="1:14">
      <c r="A659">
        <v>9</v>
      </c>
      <c r="B659" t="s">
        <v>20055</v>
      </c>
      <c r="C659" t="s">
        <v>20056</v>
      </c>
      <c r="D659">
        <v>7968</v>
      </c>
      <c r="E659" s="1">
        <v>3.7349999999999999</v>
      </c>
      <c r="F659">
        <v>4.0060000000000002</v>
      </c>
      <c r="G659">
        <v>1.0960000000000001</v>
      </c>
      <c r="H659">
        <v>167</v>
      </c>
      <c r="I659">
        <v>6.6</v>
      </c>
      <c r="J659">
        <v>1.728E-2</v>
      </c>
      <c r="K659">
        <v>1.1890000000000001</v>
      </c>
      <c r="L659">
        <v>3.3073469387755092</v>
      </c>
      <c r="M659" s="2">
        <f t="shared" si="25"/>
        <v>18.367346938775512</v>
      </c>
      <c r="N659" t="s">
        <v>2699</v>
      </c>
    </row>
    <row r="660" spans="1:14">
      <c r="A660">
        <v>10</v>
      </c>
      <c r="B660" t="s">
        <v>20057</v>
      </c>
      <c r="C660" t="s">
        <v>20058</v>
      </c>
      <c r="D660">
        <v>2912</v>
      </c>
      <c r="E660" s="1">
        <v>3.597</v>
      </c>
      <c r="F660">
        <v>3.9670000000000001</v>
      </c>
      <c r="G660">
        <v>0.64500000000000002</v>
      </c>
      <c r="H660">
        <v>107</v>
      </c>
      <c r="I660">
        <v>4.5999999999999996</v>
      </c>
      <c r="J660">
        <v>1.129E-2</v>
      </c>
      <c r="K660">
        <v>1.3440000000000001</v>
      </c>
      <c r="L660">
        <v>3.3073469387755092</v>
      </c>
      <c r="M660" s="2">
        <f t="shared" si="25"/>
        <v>20.408163265306122</v>
      </c>
      <c r="N660" t="s">
        <v>2699</v>
      </c>
    </row>
    <row r="661" spans="1:14">
      <c r="A661">
        <v>11</v>
      </c>
      <c r="B661" t="s">
        <v>20059</v>
      </c>
      <c r="C661" t="s">
        <v>20060</v>
      </c>
      <c r="D661">
        <v>20370</v>
      </c>
      <c r="E661" s="1">
        <v>3.4769999999999999</v>
      </c>
      <c r="F661">
        <v>4.3719999999999999</v>
      </c>
      <c r="G661">
        <v>0.49199999999999999</v>
      </c>
      <c r="H661">
        <v>382</v>
      </c>
      <c r="I661">
        <v>7.3</v>
      </c>
      <c r="J661">
        <v>5.3749999999999999E-2</v>
      </c>
      <c r="K661">
        <v>1.6120000000000001</v>
      </c>
      <c r="L661">
        <v>3.3073469387755092</v>
      </c>
      <c r="M661" s="2">
        <f t="shared" si="25"/>
        <v>22.448979591836736</v>
      </c>
      <c r="N661" t="s">
        <v>2699</v>
      </c>
    </row>
    <row r="662" spans="1:14">
      <c r="A662">
        <v>12</v>
      </c>
      <c r="B662" t="s">
        <v>20061</v>
      </c>
      <c r="C662" t="s">
        <v>20062</v>
      </c>
      <c r="D662">
        <v>5593</v>
      </c>
      <c r="E662" s="1">
        <v>3.399</v>
      </c>
      <c r="F662">
        <v>4.343</v>
      </c>
      <c r="G662">
        <v>0.59399999999999997</v>
      </c>
      <c r="H662">
        <v>155</v>
      </c>
      <c r="I662">
        <v>6.1</v>
      </c>
      <c r="J662">
        <v>1.5890000000000001E-2</v>
      </c>
      <c r="K662">
        <v>1.4710000000000001</v>
      </c>
      <c r="L662">
        <v>3.3073469387755092</v>
      </c>
      <c r="M662" s="2">
        <f t="shared" si="25"/>
        <v>24.489795918367346</v>
      </c>
      <c r="N662" t="s">
        <v>2699</v>
      </c>
    </row>
    <row r="663" spans="1:14">
      <c r="A663">
        <v>13</v>
      </c>
      <c r="B663" t="s">
        <v>20063</v>
      </c>
      <c r="C663" t="s">
        <v>20064</v>
      </c>
      <c r="D663">
        <v>19204</v>
      </c>
      <c r="E663" s="1">
        <v>3.327</v>
      </c>
      <c r="F663">
        <v>3.6739999999999999</v>
      </c>
      <c r="G663">
        <v>0.75900000000000001</v>
      </c>
      <c r="H663">
        <v>572</v>
      </c>
      <c r="I663">
        <v>6.3</v>
      </c>
      <c r="J663">
        <v>4.4179999999999997E-2</v>
      </c>
      <c r="K663">
        <v>1.0589999999999999</v>
      </c>
      <c r="L663">
        <v>3.3073469387755092</v>
      </c>
      <c r="M663" s="2">
        <f t="shared" si="25"/>
        <v>26.530612244897959</v>
      </c>
      <c r="N663" t="s">
        <v>2699</v>
      </c>
    </row>
    <row r="664" spans="1:14">
      <c r="A664">
        <v>14</v>
      </c>
      <c r="B664" t="s">
        <v>20065</v>
      </c>
      <c r="C664" t="s">
        <v>20066</v>
      </c>
      <c r="D664">
        <v>4648</v>
      </c>
      <c r="E664" s="1">
        <v>3.327</v>
      </c>
      <c r="F664">
        <v>3.86</v>
      </c>
      <c r="G664">
        <v>0.67</v>
      </c>
      <c r="H664">
        <v>100</v>
      </c>
      <c r="I664">
        <v>5.5</v>
      </c>
      <c r="J664">
        <v>1.4619999999999999E-2</v>
      </c>
      <c r="K664">
        <v>1.2869999999999999</v>
      </c>
      <c r="L664">
        <v>3.3073469387755092</v>
      </c>
      <c r="M664" s="2">
        <f t="shared" si="25"/>
        <v>28.571428571428569</v>
      </c>
      <c r="N664" t="s">
        <v>2699</v>
      </c>
    </row>
    <row r="665" spans="1:14">
      <c r="A665">
        <v>15</v>
      </c>
      <c r="B665" t="s">
        <v>20067</v>
      </c>
      <c r="C665" t="s">
        <v>20068</v>
      </c>
      <c r="D665">
        <v>1631</v>
      </c>
      <c r="E665" s="1">
        <v>3.2519999999999998</v>
      </c>
      <c r="F665">
        <v>3.4529999999999998</v>
      </c>
      <c r="G665">
        <v>0.95599999999999996</v>
      </c>
      <c r="H665">
        <v>68</v>
      </c>
      <c r="I665">
        <v>4.9000000000000004</v>
      </c>
      <c r="J665">
        <v>4.8300000000000001E-3</v>
      </c>
      <c r="K665">
        <v>1.075</v>
      </c>
      <c r="L665">
        <v>3.3073469387755092</v>
      </c>
      <c r="M665" s="2">
        <f t="shared" si="25"/>
        <v>30.612244897959183</v>
      </c>
      <c r="N665" t="s">
        <v>2699</v>
      </c>
    </row>
    <row r="666" spans="1:14">
      <c r="A666">
        <v>16</v>
      </c>
      <c r="B666" t="s">
        <v>20069</v>
      </c>
      <c r="C666" t="s">
        <v>20070</v>
      </c>
      <c r="D666">
        <v>3798</v>
      </c>
      <c r="E666" s="1">
        <v>3.222</v>
      </c>
      <c r="F666">
        <v>2.9319999999999999</v>
      </c>
      <c r="G666">
        <v>0.73299999999999998</v>
      </c>
      <c r="H666">
        <v>75</v>
      </c>
      <c r="I666">
        <v>8.5</v>
      </c>
      <c r="J666">
        <v>6.1199999999999996E-3</v>
      </c>
      <c r="K666">
        <v>0.91600000000000004</v>
      </c>
      <c r="L666">
        <v>3.3073469387755092</v>
      </c>
      <c r="M666" s="2">
        <f t="shared" si="25"/>
        <v>32.653061224489797</v>
      </c>
      <c r="N666" t="s">
        <v>2699</v>
      </c>
    </row>
    <row r="667" spans="1:14">
      <c r="A667">
        <v>17</v>
      </c>
      <c r="B667" t="s">
        <v>20071</v>
      </c>
      <c r="C667" t="s">
        <v>20072</v>
      </c>
      <c r="D667">
        <v>7392</v>
      </c>
      <c r="E667" s="1">
        <v>3.2160000000000002</v>
      </c>
      <c r="F667">
        <v>3.3090000000000002</v>
      </c>
      <c r="G667">
        <v>0.624</v>
      </c>
      <c r="H667">
        <v>173</v>
      </c>
      <c r="I667">
        <v>7.4</v>
      </c>
      <c r="J667">
        <v>1.8800000000000001E-2</v>
      </c>
      <c r="K667">
        <v>1.196</v>
      </c>
      <c r="L667">
        <v>3.3073469387755092</v>
      </c>
      <c r="M667" s="2">
        <f t="shared" si="25"/>
        <v>34.693877551020407</v>
      </c>
      <c r="N667" t="s">
        <v>2699</v>
      </c>
    </row>
    <row r="668" spans="1:14">
      <c r="A668">
        <v>18</v>
      </c>
      <c r="B668" t="s">
        <v>20073</v>
      </c>
      <c r="C668" t="s">
        <v>20074</v>
      </c>
      <c r="D668">
        <v>1119</v>
      </c>
      <c r="E668" s="1">
        <v>3.1819999999999999</v>
      </c>
      <c r="F668">
        <v>6.1109999999999998</v>
      </c>
      <c r="G668">
        <v>0.42899999999999999</v>
      </c>
      <c r="H668">
        <v>7</v>
      </c>
      <c r="I668" t="s">
        <v>18288</v>
      </c>
      <c r="J668">
        <v>2.1299999999999999E-3</v>
      </c>
      <c r="K668">
        <v>2.254</v>
      </c>
      <c r="L668">
        <v>3.3073469387755092</v>
      </c>
      <c r="M668" s="2">
        <f t="shared" si="25"/>
        <v>36.734693877551024</v>
      </c>
      <c r="N668" t="s">
        <v>2699</v>
      </c>
    </row>
    <row r="669" spans="1:14">
      <c r="A669">
        <v>19</v>
      </c>
      <c r="B669" t="s">
        <v>20075</v>
      </c>
      <c r="C669" t="s">
        <v>20076</v>
      </c>
      <c r="D669">
        <v>17003</v>
      </c>
      <c r="E669" s="1">
        <v>3.16</v>
      </c>
      <c r="F669">
        <v>3.339</v>
      </c>
      <c r="G669">
        <v>0.53100000000000003</v>
      </c>
      <c r="H669">
        <v>354</v>
      </c>
      <c r="I669" t="s">
        <v>18288</v>
      </c>
      <c r="J669">
        <v>2.6380000000000001E-2</v>
      </c>
      <c r="K669">
        <v>0.99199999999999999</v>
      </c>
      <c r="L669">
        <v>3.3073469387755092</v>
      </c>
      <c r="M669" s="2">
        <f t="shared" si="25"/>
        <v>38.775510204081634</v>
      </c>
      <c r="N669" t="s">
        <v>2699</v>
      </c>
    </row>
    <row r="670" spans="1:14">
      <c r="A670">
        <v>20</v>
      </c>
      <c r="B670" t="s">
        <v>20077</v>
      </c>
      <c r="C670" t="s">
        <v>20078</v>
      </c>
      <c r="D670">
        <v>21716</v>
      </c>
      <c r="E670" s="1">
        <v>3.0680000000000001</v>
      </c>
      <c r="F670">
        <v>3.4049999999999998</v>
      </c>
      <c r="G670">
        <v>0.61599999999999999</v>
      </c>
      <c r="H670">
        <v>354</v>
      </c>
      <c r="I670" t="s">
        <v>18288</v>
      </c>
      <c r="J670">
        <v>3.2219999999999999E-2</v>
      </c>
      <c r="K670">
        <v>1.107</v>
      </c>
      <c r="L670">
        <v>3.3073469387755092</v>
      </c>
      <c r="M670" s="2">
        <f t="shared" si="25"/>
        <v>40.816326530612244</v>
      </c>
      <c r="N670" t="s">
        <v>2699</v>
      </c>
    </row>
    <row r="671" spans="1:14">
      <c r="A671">
        <v>21</v>
      </c>
      <c r="B671" t="s">
        <v>20079</v>
      </c>
      <c r="C671" t="s">
        <v>20080</v>
      </c>
      <c r="D671">
        <v>2315</v>
      </c>
      <c r="E671" s="1">
        <v>2.8849999999999998</v>
      </c>
      <c r="F671">
        <v>2.9460000000000002</v>
      </c>
      <c r="G671">
        <v>0.85</v>
      </c>
      <c r="H671">
        <v>40</v>
      </c>
      <c r="I671" t="s">
        <v>18288</v>
      </c>
      <c r="J671">
        <v>4.7999999999999996E-3</v>
      </c>
      <c r="K671">
        <v>1.2270000000000001</v>
      </c>
      <c r="L671">
        <v>3.3073469387755092</v>
      </c>
      <c r="M671" s="2">
        <f t="shared" si="25"/>
        <v>42.857142857142854</v>
      </c>
      <c r="N671" t="s">
        <v>2699</v>
      </c>
    </row>
    <row r="672" spans="1:14">
      <c r="A672">
        <v>22</v>
      </c>
      <c r="B672" t="s">
        <v>20081</v>
      </c>
      <c r="C672" t="s">
        <v>20082</v>
      </c>
      <c r="D672">
        <v>1055</v>
      </c>
      <c r="E672" s="1">
        <v>2.7890000000000001</v>
      </c>
      <c r="F672">
        <v>2.7469999999999999</v>
      </c>
      <c r="G672">
        <v>0.246</v>
      </c>
      <c r="H672">
        <v>57</v>
      </c>
      <c r="I672">
        <v>4.3</v>
      </c>
      <c r="J672">
        <v>4.5999999999999999E-3</v>
      </c>
      <c r="K672">
        <v>0.89800000000000002</v>
      </c>
      <c r="L672">
        <v>3.3073469387755092</v>
      </c>
      <c r="M672" s="2">
        <f t="shared" si="25"/>
        <v>44.897959183673471</v>
      </c>
      <c r="N672" t="s">
        <v>2699</v>
      </c>
    </row>
    <row r="673" spans="1:14">
      <c r="A673">
        <v>23</v>
      </c>
      <c r="B673" t="s">
        <v>20083</v>
      </c>
      <c r="C673" t="s">
        <v>20084</v>
      </c>
      <c r="D673">
        <v>10205</v>
      </c>
      <c r="E673" s="1">
        <v>2.7519999999999998</v>
      </c>
      <c r="F673">
        <v>2.9420000000000002</v>
      </c>
      <c r="G673">
        <v>0.52100000000000002</v>
      </c>
      <c r="H673">
        <v>165</v>
      </c>
      <c r="I673" t="s">
        <v>18288</v>
      </c>
      <c r="J673">
        <v>1.7590000000000001E-2</v>
      </c>
      <c r="K673">
        <v>1.0369999999999999</v>
      </c>
      <c r="L673">
        <v>3.3073469387755092</v>
      </c>
      <c r="M673" s="2">
        <f t="shared" si="25"/>
        <v>46.938775510204081</v>
      </c>
      <c r="N673" t="s">
        <v>2699</v>
      </c>
    </row>
    <row r="674" spans="1:14">
      <c r="A674">
        <v>24</v>
      </c>
      <c r="B674" t="s">
        <v>20085</v>
      </c>
      <c r="C674" t="s">
        <v>20086</v>
      </c>
      <c r="D674">
        <v>1820</v>
      </c>
      <c r="E674" s="1">
        <v>2.7130000000000001</v>
      </c>
      <c r="F674">
        <v>3.04</v>
      </c>
      <c r="G674">
        <v>0.45700000000000002</v>
      </c>
      <c r="H674">
        <v>116</v>
      </c>
      <c r="I674">
        <v>4.4000000000000004</v>
      </c>
      <c r="J674">
        <v>5.94E-3</v>
      </c>
      <c r="K674">
        <v>0.90400000000000003</v>
      </c>
      <c r="L674">
        <v>3.3073469387755092</v>
      </c>
      <c r="M674" s="2">
        <f t="shared" si="25"/>
        <v>48.979591836734691</v>
      </c>
      <c r="N674" t="s">
        <v>2699</v>
      </c>
    </row>
    <row r="675" spans="1:14">
      <c r="A675">
        <v>25</v>
      </c>
      <c r="B675" t="s">
        <v>20087</v>
      </c>
      <c r="C675" t="s">
        <v>20088</v>
      </c>
      <c r="D675">
        <v>8038</v>
      </c>
      <c r="E675" s="1">
        <v>2.6339999999999999</v>
      </c>
      <c r="F675">
        <v>3.052</v>
      </c>
      <c r="G675">
        <v>0.84299999999999997</v>
      </c>
      <c r="H675">
        <v>83</v>
      </c>
      <c r="I675" t="s">
        <v>18288</v>
      </c>
      <c r="J675">
        <v>1.1169999999999999E-2</v>
      </c>
      <c r="K675">
        <v>1.0429999999999999</v>
      </c>
      <c r="L675">
        <v>3.3073469387755092</v>
      </c>
      <c r="M675" s="2">
        <f t="shared" si="25"/>
        <v>51.020408163265309</v>
      </c>
      <c r="N675" t="s">
        <v>2699</v>
      </c>
    </row>
    <row r="676" spans="1:14">
      <c r="A676">
        <v>26</v>
      </c>
      <c r="B676" t="s">
        <v>20089</v>
      </c>
      <c r="C676" t="s">
        <v>20090</v>
      </c>
      <c r="D676">
        <v>12961</v>
      </c>
      <c r="E676" s="1">
        <v>2.6080000000000001</v>
      </c>
      <c r="F676">
        <v>2.8479999999999999</v>
      </c>
      <c r="G676">
        <v>0.504</v>
      </c>
      <c r="H676">
        <v>272</v>
      </c>
      <c r="I676" t="s">
        <v>18288</v>
      </c>
      <c r="J676">
        <v>1.6160000000000001E-2</v>
      </c>
      <c r="K676">
        <v>0.77700000000000002</v>
      </c>
      <c r="L676">
        <v>3.3073469387755092</v>
      </c>
      <c r="M676" s="2">
        <f t="shared" si="25"/>
        <v>53.061224489795919</v>
      </c>
      <c r="N676" t="s">
        <v>2699</v>
      </c>
    </row>
    <row r="677" spans="1:14">
      <c r="A677">
        <v>27</v>
      </c>
      <c r="B677" t="s">
        <v>20091</v>
      </c>
      <c r="C677" t="s">
        <v>20092</v>
      </c>
      <c r="D677">
        <v>3356</v>
      </c>
      <c r="E677" s="1">
        <v>2.6059999999999999</v>
      </c>
      <c r="F677">
        <v>2.9849999999999999</v>
      </c>
      <c r="G677">
        <v>0.627</v>
      </c>
      <c r="H677">
        <v>75</v>
      </c>
      <c r="I677">
        <v>9.4</v>
      </c>
      <c r="J677">
        <v>6.8999999999999999E-3</v>
      </c>
      <c r="K677">
        <v>1.214</v>
      </c>
      <c r="L677">
        <v>3.3073469387755092</v>
      </c>
      <c r="M677" s="2">
        <f t="shared" si="25"/>
        <v>55.102040816326522</v>
      </c>
      <c r="N677" t="s">
        <v>2699</v>
      </c>
    </row>
    <row r="678" spans="1:14">
      <c r="A678">
        <v>28</v>
      </c>
      <c r="B678" t="s">
        <v>20093</v>
      </c>
      <c r="C678" t="s">
        <v>20094</v>
      </c>
      <c r="D678">
        <v>6200</v>
      </c>
      <c r="E678" s="1">
        <v>2.5409999999999999</v>
      </c>
      <c r="F678">
        <v>3.238</v>
      </c>
      <c r="G678">
        <v>0.36399999999999999</v>
      </c>
      <c r="H678">
        <v>308</v>
      </c>
      <c r="I678">
        <v>5.9</v>
      </c>
      <c r="J678">
        <v>1.384E-2</v>
      </c>
      <c r="K678">
        <v>0.84299999999999997</v>
      </c>
      <c r="L678">
        <v>3.3073469387755092</v>
      </c>
      <c r="M678" s="2">
        <f t="shared" si="25"/>
        <v>57.142857142857139</v>
      </c>
      <c r="N678" t="s">
        <v>2699</v>
      </c>
    </row>
    <row r="679" spans="1:14">
      <c r="A679">
        <v>29</v>
      </c>
      <c r="B679" t="s">
        <v>20095</v>
      </c>
      <c r="C679" t="s">
        <v>20096</v>
      </c>
      <c r="D679">
        <v>2311</v>
      </c>
      <c r="E679" s="1">
        <v>2.3759999999999999</v>
      </c>
      <c r="F679">
        <v>2.456</v>
      </c>
      <c r="G679">
        <v>0.22</v>
      </c>
      <c r="H679">
        <v>41</v>
      </c>
      <c r="I679" t="s">
        <v>18288</v>
      </c>
      <c r="J679">
        <v>3.5300000000000002E-3</v>
      </c>
      <c r="K679">
        <v>0.89</v>
      </c>
      <c r="L679">
        <v>3.3073469387755092</v>
      </c>
      <c r="M679" s="2">
        <f t="shared" si="25"/>
        <v>59.183673469387756</v>
      </c>
      <c r="N679" t="s">
        <v>2699</v>
      </c>
    </row>
    <row r="680" spans="1:14">
      <c r="A680">
        <v>30</v>
      </c>
      <c r="B680" t="s">
        <v>20097</v>
      </c>
      <c r="C680" t="s">
        <v>20098</v>
      </c>
      <c r="D680">
        <v>2896</v>
      </c>
      <c r="E680" s="1">
        <v>2.3010000000000002</v>
      </c>
      <c r="F680">
        <v>2.86</v>
      </c>
      <c r="G680">
        <v>0.26200000000000001</v>
      </c>
      <c r="H680">
        <v>84</v>
      </c>
      <c r="I680">
        <v>7</v>
      </c>
      <c r="J680">
        <v>6.0400000000000002E-3</v>
      </c>
      <c r="K680">
        <v>0.81799999999999995</v>
      </c>
      <c r="L680">
        <v>3.3073469387755092</v>
      </c>
      <c r="M680" s="2">
        <f t="shared" si="25"/>
        <v>61.224489795918366</v>
      </c>
      <c r="N680" t="s">
        <v>2699</v>
      </c>
    </row>
    <row r="681" spans="1:14">
      <c r="A681">
        <v>31</v>
      </c>
      <c r="B681" t="s">
        <v>20099</v>
      </c>
      <c r="C681" t="s">
        <v>20100</v>
      </c>
      <c r="D681">
        <v>2025</v>
      </c>
      <c r="E681" s="1">
        <v>2.2469999999999999</v>
      </c>
      <c r="F681">
        <v>2.5230000000000001</v>
      </c>
      <c r="G681">
        <v>0.13300000000000001</v>
      </c>
      <c r="H681">
        <v>45</v>
      </c>
      <c r="I681">
        <v>8.9</v>
      </c>
      <c r="J681">
        <v>3.63E-3</v>
      </c>
      <c r="K681">
        <v>0.88</v>
      </c>
      <c r="L681">
        <v>3.3073469387755092</v>
      </c>
      <c r="M681" s="2">
        <f t="shared" si="25"/>
        <v>63.265306122448983</v>
      </c>
      <c r="N681" t="s">
        <v>2699</v>
      </c>
    </row>
    <row r="682" spans="1:14">
      <c r="A682">
        <v>32</v>
      </c>
      <c r="B682" t="s">
        <v>20101</v>
      </c>
      <c r="C682" t="s">
        <v>20102</v>
      </c>
      <c r="D682">
        <v>3596</v>
      </c>
      <c r="E682" s="1">
        <v>1.9470000000000001</v>
      </c>
      <c r="F682">
        <v>1.954</v>
      </c>
      <c r="G682">
        <v>0.32800000000000001</v>
      </c>
      <c r="H682">
        <v>131</v>
      </c>
      <c r="I682">
        <v>8.1999999999999993</v>
      </c>
      <c r="J682">
        <v>7.2700000000000004E-3</v>
      </c>
      <c r="K682">
        <v>0.65700000000000003</v>
      </c>
      <c r="L682">
        <v>3.3073469387755092</v>
      </c>
      <c r="M682" s="2">
        <f t="shared" si="25"/>
        <v>65.306122448979593</v>
      </c>
      <c r="N682" t="s">
        <v>2699</v>
      </c>
    </row>
    <row r="683" spans="1:14">
      <c r="A683">
        <v>33</v>
      </c>
      <c r="B683" t="s">
        <v>20103</v>
      </c>
      <c r="C683" t="s">
        <v>20104</v>
      </c>
      <c r="D683">
        <v>2517</v>
      </c>
      <c r="E683" s="1">
        <v>1.885</v>
      </c>
      <c r="F683">
        <v>2.3450000000000002</v>
      </c>
      <c r="G683">
        <v>0.84099999999999997</v>
      </c>
      <c r="H683">
        <v>44</v>
      </c>
      <c r="I683" t="s">
        <v>18288</v>
      </c>
      <c r="J683">
        <v>3.49E-3</v>
      </c>
      <c r="K683">
        <v>0.83599999999999997</v>
      </c>
      <c r="L683">
        <v>3.3073469387755092</v>
      </c>
      <c r="M683" s="2">
        <f t="shared" ref="M683:M699" si="26">A683/49*100</f>
        <v>67.346938775510196</v>
      </c>
      <c r="N683" t="s">
        <v>2699</v>
      </c>
    </row>
    <row r="684" spans="1:14">
      <c r="A684">
        <v>34</v>
      </c>
      <c r="B684" t="s">
        <v>20105</v>
      </c>
      <c r="C684" t="s">
        <v>20106</v>
      </c>
      <c r="D684">
        <v>654</v>
      </c>
      <c r="E684" s="1">
        <v>1.8819999999999999</v>
      </c>
      <c r="F684">
        <v>1.889</v>
      </c>
      <c r="G684">
        <v>0.41499999999999998</v>
      </c>
      <c r="H684">
        <v>41</v>
      </c>
      <c r="I684">
        <v>6.1</v>
      </c>
      <c r="J684">
        <v>2E-3</v>
      </c>
      <c r="K684">
        <v>0.70499999999999996</v>
      </c>
      <c r="L684">
        <v>3.3073469387755092</v>
      </c>
      <c r="M684" s="2">
        <f t="shared" si="26"/>
        <v>69.387755102040813</v>
      </c>
      <c r="N684" t="s">
        <v>2699</v>
      </c>
    </row>
    <row r="685" spans="1:14">
      <c r="A685">
        <v>35</v>
      </c>
      <c r="B685" t="s">
        <v>20107</v>
      </c>
      <c r="C685" t="s">
        <v>20108</v>
      </c>
      <c r="D685">
        <v>5030</v>
      </c>
      <c r="E685" s="1">
        <v>1.8560000000000001</v>
      </c>
      <c r="F685">
        <v>2.0019999999999998</v>
      </c>
      <c r="G685">
        <v>0.33800000000000002</v>
      </c>
      <c r="H685">
        <v>77</v>
      </c>
      <c r="I685" t="s">
        <v>18288</v>
      </c>
      <c r="J685">
        <v>5.9800000000000001E-3</v>
      </c>
      <c r="K685">
        <v>0.69499999999999995</v>
      </c>
      <c r="L685">
        <v>3.3073469387755092</v>
      </c>
      <c r="M685" s="2">
        <f t="shared" si="26"/>
        <v>71.428571428571431</v>
      </c>
      <c r="N685" t="s">
        <v>2699</v>
      </c>
    </row>
    <row r="686" spans="1:14">
      <c r="A686">
        <v>36</v>
      </c>
      <c r="B686" t="s">
        <v>20109</v>
      </c>
      <c r="C686" t="s">
        <v>20110</v>
      </c>
      <c r="D686">
        <v>4765</v>
      </c>
      <c r="E686" s="1">
        <v>1.8440000000000001</v>
      </c>
      <c r="F686">
        <v>2.1059999999999999</v>
      </c>
      <c r="G686">
        <v>0.27</v>
      </c>
      <c r="H686">
        <v>293</v>
      </c>
      <c r="I686">
        <v>4.5999999999999996</v>
      </c>
      <c r="J686">
        <v>1.3089999999999999E-2</v>
      </c>
      <c r="K686">
        <v>0.54600000000000004</v>
      </c>
      <c r="L686">
        <v>3.3073469387755092</v>
      </c>
      <c r="M686" s="2">
        <f t="shared" si="26"/>
        <v>73.469387755102048</v>
      </c>
      <c r="N686" t="s">
        <v>2699</v>
      </c>
    </row>
    <row r="687" spans="1:14">
      <c r="A687">
        <v>37</v>
      </c>
      <c r="B687" t="s">
        <v>20111</v>
      </c>
      <c r="C687" t="s">
        <v>20112</v>
      </c>
      <c r="D687">
        <v>2669</v>
      </c>
      <c r="E687" s="1">
        <v>1.75</v>
      </c>
      <c r="F687">
        <v>2.5779999999999998</v>
      </c>
      <c r="G687">
        <v>0.29499999999999998</v>
      </c>
      <c r="H687">
        <v>88</v>
      </c>
      <c r="I687">
        <v>7.7</v>
      </c>
      <c r="J687">
        <v>6.0899999999999999E-3</v>
      </c>
      <c r="K687">
        <v>0.93899999999999995</v>
      </c>
      <c r="L687">
        <v>3.3073469387755092</v>
      </c>
      <c r="M687" s="2">
        <f t="shared" si="26"/>
        <v>75.510204081632651</v>
      </c>
      <c r="N687" t="s">
        <v>2699</v>
      </c>
    </row>
    <row r="688" spans="1:14">
      <c r="A688">
        <v>38</v>
      </c>
      <c r="B688" t="s">
        <v>20113</v>
      </c>
      <c r="C688" t="s">
        <v>20114</v>
      </c>
      <c r="D688">
        <v>904</v>
      </c>
      <c r="E688" s="1">
        <v>1.6850000000000001</v>
      </c>
      <c r="F688">
        <v>1.4370000000000001</v>
      </c>
      <c r="G688">
        <v>0.27600000000000002</v>
      </c>
      <c r="H688">
        <v>58</v>
      </c>
      <c r="I688">
        <v>5.6</v>
      </c>
      <c r="J688">
        <v>1.8500000000000001E-3</v>
      </c>
      <c r="K688">
        <v>0.32700000000000001</v>
      </c>
      <c r="L688">
        <v>3.3073469387755092</v>
      </c>
      <c r="M688" s="2">
        <f t="shared" si="26"/>
        <v>77.551020408163268</v>
      </c>
      <c r="N688" t="s">
        <v>2699</v>
      </c>
    </row>
    <row r="689" spans="1:14">
      <c r="A689">
        <v>39</v>
      </c>
      <c r="B689" t="s">
        <v>20115</v>
      </c>
      <c r="C689" t="s">
        <v>20116</v>
      </c>
      <c r="D689">
        <v>4666</v>
      </c>
      <c r="E689" s="1">
        <v>1.661</v>
      </c>
      <c r="F689">
        <v>1.746</v>
      </c>
      <c r="G689">
        <v>0.121</v>
      </c>
      <c r="H689">
        <v>66</v>
      </c>
      <c r="I689" t="s">
        <v>18288</v>
      </c>
      <c r="J689">
        <v>4.6100000000000004E-3</v>
      </c>
      <c r="K689">
        <v>0.61699999999999999</v>
      </c>
      <c r="L689">
        <v>3.3073469387755092</v>
      </c>
      <c r="M689" s="2">
        <f t="shared" si="26"/>
        <v>79.591836734693871</v>
      </c>
      <c r="N689" t="s">
        <v>2699</v>
      </c>
    </row>
    <row r="690" spans="1:14">
      <c r="A690">
        <v>40</v>
      </c>
      <c r="B690" t="s">
        <v>20117</v>
      </c>
      <c r="C690" t="s">
        <v>20118</v>
      </c>
      <c r="D690">
        <v>303</v>
      </c>
      <c r="E690" s="1">
        <v>1.653</v>
      </c>
      <c r="F690">
        <v>1.5780000000000001</v>
      </c>
      <c r="G690">
        <v>1.1000000000000001</v>
      </c>
      <c r="H690">
        <v>50</v>
      </c>
      <c r="I690">
        <v>2.7</v>
      </c>
      <c r="J690">
        <v>8.8999999999999995E-4</v>
      </c>
      <c r="K690">
        <v>0.34699999999999998</v>
      </c>
      <c r="L690">
        <v>3.3073469387755092</v>
      </c>
      <c r="M690" s="2">
        <f t="shared" si="26"/>
        <v>81.632653061224488</v>
      </c>
      <c r="N690" t="s">
        <v>2699</v>
      </c>
    </row>
    <row r="691" spans="1:14">
      <c r="A691">
        <v>41</v>
      </c>
      <c r="B691" t="s">
        <v>20119</v>
      </c>
      <c r="C691" t="s">
        <v>20120</v>
      </c>
      <c r="D691">
        <v>2669</v>
      </c>
      <c r="E691" s="1">
        <v>1.5069999999999999</v>
      </c>
      <c r="F691">
        <v>1.6259999999999999</v>
      </c>
      <c r="G691">
        <v>0.24199999999999999</v>
      </c>
      <c r="H691">
        <v>149</v>
      </c>
      <c r="I691">
        <v>7.2</v>
      </c>
      <c r="J691">
        <v>6.2700000000000004E-3</v>
      </c>
      <c r="K691">
        <v>0.53100000000000003</v>
      </c>
      <c r="L691">
        <v>3.3073469387755092</v>
      </c>
      <c r="M691" s="2">
        <f t="shared" si="26"/>
        <v>83.673469387755105</v>
      </c>
      <c r="N691" t="s">
        <v>2699</v>
      </c>
    </row>
    <row r="692" spans="1:14">
      <c r="A692">
        <v>42</v>
      </c>
      <c r="B692" t="s">
        <v>18481</v>
      </c>
      <c r="C692" t="s">
        <v>18480</v>
      </c>
      <c r="D692">
        <v>5989</v>
      </c>
      <c r="E692" s="1">
        <v>1.4970000000000001</v>
      </c>
      <c r="F692">
        <v>2.0590000000000002</v>
      </c>
      <c r="G692">
        <v>0.219</v>
      </c>
      <c r="H692">
        <v>160</v>
      </c>
      <c r="I692">
        <v>9.5</v>
      </c>
      <c r="J692">
        <v>7.5500000000000003E-3</v>
      </c>
      <c r="K692">
        <v>0.47799999999999998</v>
      </c>
      <c r="L692">
        <v>3.3073469387755092</v>
      </c>
      <c r="M692" s="2">
        <f t="shared" si="26"/>
        <v>85.714285714285708</v>
      </c>
      <c r="N692" t="s">
        <v>2699</v>
      </c>
    </row>
    <row r="693" spans="1:14">
      <c r="A693">
        <v>43</v>
      </c>
      <c r="B693" t="s">
        <v>20121</v>
      </c>
      <c r="C693" t="s">
        <v>20122</v>
      </c>
      <c r="D693">
        <v>634</v>
      </c>
      <c r="E693" s="1">
        <v>1.194</v>
      </c>
      <c r="F693">
        <v>1.579</v>
      </c>
      <c r="G693">
        <v>3.4000000000000002E-2</v>
      </c>
      <c r="H693">
        <v>29</v>
      </c>
      <c r="I693">
        <v>6.1</v>
      </c>
      <c r="J693">
        <v>1.81E-3</v>
      </c>
      <c r="K693">
        <v>0.53</v>
      </c>
      <c r="L693">
        <v>3.3073469387755092</v>
      </c>
      <c r="M693" s="2">
        <f t="shared" si="26"/>
        <v>87.755102040816325</v>
      </c>
      <c r="N693" t="s">
        <v>2699</v>
      </c>
    </row>
    <row r="694" spans="1:14">
      <c r="A694">
        <v>44</v>
      </c>
      <c r="B694" t="s">
        <v>20123</v>
      </c>
      <c r="C694" t="s">
        <v>20124</v>
      </c>
      <c r="D694">
        <v>2872</v>
      </c>
      <c r="E694" s="1">
        <v>1.1819999999999999</v>
      </c>
      <c r="F694">
        <v>2.0179999999999998</v>
      </c>
      <c r="G694">
        <v>0.36599999999999999</v>
      </c>
      <c r="H694">
        <v>82</v>
      </c>
      <c r="I694" t="s">
        <v>18288</v>
      </c>
      <c r="J694">
        <v>4.3699999999999998E-3</v>
      </c>
      <c r="K694">
        <v>0.73199999999999998</v>
      </c>
      <c r="L694">
        <v>3.3073469387755092</v>
      </c>
      <c r="M694" s="2">
        <f t="shared" si="26"/>
        <v>89.795918367346943</v>
      </c>
      <c r="N694" t="s">
        <v>2699</v>
      </c>
    </row>
    <row r="695" spans="1:14">
      <c r="A695">
        <v>45</v>
      </c>
      <c r="B695" t="s">
        <v>20125</v>
      </c>
      <c r="C695" t="s">
        <v>20126</v>
      </c>
      <c r="D695">
        <v>240</v>
      </c>
      <c r="E695" s="1">
        <v>1.147</v>
      </c>
      <c r="F695">
        <v>1.2470000000000001</v>
      </c>
      <c r="G695">
        <v>0.31</v>
      </c>
      <c r="H695">
        <v>29</v>
      </c>
      <c r="I695">
        <v>7.4</v>
      </c>
      <c r="J695">
        <v>5.5999999999999995E-4</v>
      </c>
      <c r="K695">
        <v>0.41399999999999998</v>
      </c>
      <c r="L695">
        <v>3.3073469387755092</v>
      </c>
      <c r="M695" s="2">
        <f t="shared" si="26"/>
        <v>91.83673469387756</v>
      </c>
      <c r="N695" t="s">
        <v>2699</v>
      </c>
    </row>
    <row r="696" spans="1:14">
      <c r="A696">
        <v>46</v>
      </c>
      <c r="B696" t="s">
        <v>20127</v>
      </c>
      <c r="C696" t="s">
        <v>20128</v>
      </c>
      <c r="D696">
        <v>631</v>
      </c>
      <c r="E696" s="1">
        <v>1.121</v>
      </c>
      <c r="F696">
        <v>0.95499999999999996</v>
      </c>
      <c r="G696">
        <v>0.28599999999999998</v>
      </c>
      <c r="H696">
        <v>28</v>
      </c>
      <c r="I696" t="s">
        <v>18288</v>
      </c>
      <c r="J696">
        <v>8.4999999999999995E-4</v>
      </c>
      <c r="K696">
        <v>0.314</v>
      </c>
      <c r="L696">
        <v>3.3073469387755092</v>
      </c>
      <c r="M696" s="2">
        <f t="shared" si="26"/>
        <v>93.877551020408163</v>
      </c>
      <c r="N696" t="s">
        <v>2699</v>
      </c>
    </row>
    <row r="697" spans="1:14">
      <c r="A697">
        <v>47</v>
      </c>
      <c r="B697" t="s">
        <v>20129</v>
      </c>
      <c r="C697" t="s">
        <v>20130</v>
      </c>
      <c r="D697">
        <v>2483</v>
      </c>
      <c r="E697" s="1">
        <v>1.07</v>
      </c>
      <c r="F697">
        <v>1.117</v>
      </c>
      <c r="G697">
        <v>0.33300000000000002</v>
      </c>
      <c r="H697">
        <v>39</v>
      </c>
      <c r="I697" t="s">
        <v>18288</v>
      </c>
      <c r="J697">
        <v>1.5399999999999999E-3</v>
      </c>
      <c r="K697">
        <v>0.36799999999999999</v>
      </c>
      <c r="L697">
        <v>3.3073469387755092</v>
      </c>
      <c r="M697" s="2">
        <f t="shared" si="26"/>
        <v>95.918367346938766</v>
      </c>
      <c r="N697" t="s">
        <v>2699</v>
      </c>
    </row>
    <row r="698" spans="1:14">
      <c r="A698">
        <v>48</v>
      </c>
      <c r="B698" t="s">
        <v>20131</v>
      </c>
      <c r="C698" t="s">
        <v>20132</v>
      </c>
      <c r="D698">
        <v>503</v>
      </c>
      <c r="E698" s="1">
        <v>1.0269999999999999</v>
      </c>
      <c r="F698">
        <v>1.2470000000000001</v>
      </c>
      <c r="G698">
        <v>6.2E-2</v>
      </c>
      <c r="H698">
        <v>16</v>
      </c>
      <c r="I698" t="s">
        <v>18288</v>
      </c>
      <c r="J698">
        <v>5.9999999999999995E-4</v>
      </c>
      <c r="K698">
        <v>0.41899999999999998</v>
      </c>
      <c r="L698">
        <v>3.3073469387755092</v>
      </c>
      <c r="M698" s="2">
        <f t="shared" si="26"/>
        <v>97.959183673469383</v>
      </c>
      <c r="N698" t="s">
        <v>2699</v>
      </c>
    </row>
    <row r="699" spans="1:14">
      <c r="A699">
        <v>49</v>
      </c>
      <c r="B699" t="s">
        <v>20133</v>
      </c>
      <c r="C699" t="s">
        <v>20134</v>
      </c>
      <c r="D699">
        <v>600</v>
      </c>
      <c r="E699" s="1">
        <v>1</v>
      </c>
      <c r="F699">
        <v>1.038</v>
      </c>
      <c r="G699">
        <v>0.25</v>
      </c>
      <c r="H699">
        <v>56</v>
      </c>
      <c r="I699">
        <v>5.7</v>
      </c>
      <c r="J699">
        <v>1.6900000000000001E-3</v>
      </c>
      <c r="K699">
        <v>0.33300000000000002</v>
      </c>
      <c r="L699">
        <v>3.3073469387755092</v>
      </c>
      <c r="M699" s="2">
        <f t="shared" si="26"/>
        <v>100</v>
      </c>
      <c r="N699" t="s">
        <v>2699</v>
      </c>
    </row>
    <row r="700" spans="1:14" s="3" customFormat="1">
      <c r="E700" s="4"/>
      <c r="M700" s="5"/>
    </row>
    <row r="701" spans="1:14">
      <c r="A701">
        <v>1</v>
      </c>
      <c r="B701" t="s">
        <v>20135</v>
      </c>
      <c r="C701" t="s">
        <v>20136</v>
      </c>
      <c r="D701">
        <v>19241</v>
      </c>
      <c r="E701" s="1">
        <v>23.565000000000001</v>
      </c>
      <c r="F701">
        <v>23.231000000000002</v>
      </c>
      <c r="G701">
        <v>4.4039999999999999</v>
      </c>
      <c r="H701">
        <v>151</v>
      </c>
      <c r="I701">
        <v>4</v>
      </c>
      <c r="J701">
        <v>0.1341</v>
      </c>
      <c r="K701">
        <v>12.099</v>
      </c>
      <c r="L701">
        <f>AVERAGE(E701:E774)</f>
        <v>3.1305405405405389</v>
      </c>
      <c r="M701" s="2">
        <f t="shared" ref="M701:M732" si="27">A701/74*100</f>
        <v>1.3513513513513513</v>
      </c>
      <c r="N701" t="s">
        <v>2700</v>
      </c>
    </row>
    <row r="702" spans="1:14">
      <c r="A702">
        <v>2</v>
      </c>
      <c r="B702" t="s">
        <v>20137</v>
      </c>
      <c r="C702" t="s">
        <v>20138</v>
      </c>
      <c r="D702">
        <v>12453</v>
      </c>
      <c r="E702" s="1">
        <v>14.103</v>
      </c>
      <c r="F702">
        <v>7.54</v>
      </c>
      <c r="G702">
        <v>0.60399999999999998</v>
      </c>
      <c r="H702">
        <v>182</v>
      </c>
      <c r="I702">
        <v>6.6</v>
      </c>
      <c r="J702">
        <v>4.8140000000000002E-2</v>
      </c>
      <c r="K702">
        <v>3.76</v>
      </c>
      <c r="L702">
        <v>3.1305405405405389</v>
      </c>
      <c r="M702" s="2">
        <f t="shared" si="27"/>
        <v>2.7027027027027026</v>
      </c>
      <c r="N702" t="s">
        <v>2700</v>
      </c>
    </row>
    <row r="703" spans="1:14">
      <c r="A703">
        <v>3</v>
      </c>
      <c r="B703" t="s">
        <v>20139</v>
      </c>
      <c r="C703" t="s">
        <v>20140</v>
      </c>
      <c r="D703">
        <v>16922</v>
      </c>
      <c r="E703" s="1">
        <v>7.96</v>
      </c>
      <c r="F703">
        <v>11.743</v>
      </c>
      <c r="G703">
        <v>1.3620000000000001</v>
      </c>
      <c r="H703">
        <v>174</v>
      </c>
      <c r="I703">
        <v>4.9000000000000004</v>
      </c>
      <c r="J703">
        <v>9.4719999999999999E-2</v>
      </c>
      <c r="K703">
        <v>4.9969999999999999</v>
      </c>
      <c r="L703">
        <v>3.1305405405405389</v>
      </c>
      <c r="M703" s="2">
        <f t="shared" si="27"/>
        <v>4.0540540540540544</v>
      </c>
      <c r="N703" t="s">
        <v>2700</v>
      </c>
    </row>
    <row r="704" spans="1:14">
      <c r="A704">
        <v>4</v>
      </c>
      <c r="B704" t="s">
        <v>20141</v>
      </c>
      <c r="C704" t="s">
        <v>20142</v>
      </c>
      <c r="D704">
        <v>9501</v>
      </c>
      <c r="E704" s="1">
        <v>7.86</v>
      </c>
      <c r="F704">
        <v>9.0060000000000002</v>
      </c>
      <c r="G704">
        <v>1.3280000000000001</v>
      </c>
      <c r="H704">
        <v>131</v>
      </c>
      <c r="I704">
        <v>6.5</v>
      </c>
      <c r="J704">
        <v>2.5760000000000002E-2</v>
      </c>
      <c r="K704">
        <v>3.093</v>
      </c>
      <c r="L704">
        <v>3.1305405405405389</v>
      </c>
      <c r="M704" s="2">
        <f t="shared" si="27"/>
        <v>5.4054054054054053</v>
      </c>
      <c r="N704" t="s">
        <v>2700</v>
      </c>
    </row>
    <row r="705" spans="1:14">
      <c r="A705">
        <v>5</v>
      </c>
      <c r="B705" t="s">
        <v>20143</v>
      </c>
      <c r="C705" t="s">
        <v>20144</v>
      </c>
      <c r="D705">
        <v>14201</v>
      </c>
      <c r="E705" s="1">
        <v>7.2510000000000003</v>
      </c>
      <c r="F705">
        <v>8.0510000000000002</v>
      </c>
      <c r="G705">
        <v>1.532</v>
      </c>
      <c r="H705">
        <v>310</v>
      </c>
      <c r="I705">
        <v>4.9000000000000004</v>
      </c>
      <c r="J705">
        <v>5.2150000000000002E-2</v>
      </c>
      <c r="K705">
        <v>2.7919999999999998</v>
      </c>
      <c r="L705">
        <v>3.1305405405405389</v>
      </c>
      <c r="M705" s="2">
        <f t="shared" si="27"/>
        <v>6.756756756756757</v>
      </c>
      <c r="N705" t="s">
        <v>2700</v>
      </c>
    </row>
    <row r="706" spans="1:14">
      <c r="A706">
        <v>6</v>
      </c>
      <c r="B706" t="s">
        <v>20145</v>
      </c>
      <c r="C706" t="s">
        <v>20146</v>
      </c>
      <c r="D706">
        <v>16485</v>
      </c>
      <c r="E706" s="1">
        <v>5.6970000000000001</v>
      </c>
      <c r="F706">
        <v>6.1360000000000001</v>
      </c>
      <c r="G706">
        <v>1.256</v>
      </c>
      <c r="H706">
        <v>617</v>
      </c>
      <c r="I706">
        <v>3.7</v>
      </c>
      <c r="J706">
        <v>5.475E-2</v>
      </c>
      <c r="K706">
        <v>1.603</v>
      </c>
      <c r="L706">
        <v>3.1305405405405389</v>
      </c>
      <c r="M706" s="2">
        <f t="shared" si="27"/>
        <v>8.1081081081081088</v>
      </c>
      <c r="N706" t="s">
        <v>2700</v>
      </c>
    </row>
    <row r="707" spans="1:14">
      <c r="A707">
        <v>7</v>
      </c>
      <c r="B707" t="s">
        <v>20147</v>
      </c>
      <c r="C707" t="s">
        <v>20148</v>
      </c>
      <c r="D707">
        <v>51753</v>
      </c>
      <c r="E707" s="1">
        <v>5.3230000000000004</v>
      </c>
      <c r="F707">
        <v>6.9109999999999996</v>
      </c>
      <c r="G707">
        <v>0.72899999999999998</v>
      </c>
      <c r="H707">
        <v>728</v>
      </c>
      <c r="I707">
        <v>6.4</v>
      </c>
      <c r="J707">
        <v>0.18271000000000001</v>
      </c>
      <c r="K707">
        <v>3.0529999999999999</v>
      </c>
      <c r="L707">
        <v>3.1305405405405389</v>
      </c>
      <c r="M707" s="2">
        <f t="shared" si="27"/>
        <v>9.4594594594594597</v>
      </c>
      <c r="N707" t="s">
        <v>2700</v>
      </c>
    </row>
    <row r="708" spans="1:14">
      <c r="A708">
        <v>8</v>
      </c>
      <c r="B708" t="s">
        <v>20149</v>
      </c>
      <c r="C708" t="s">
        <v>20150</v>
      </c>
      <c r="D708">
        <v>2985</v>
      </c>
      <c r="E708" s="1">
        <v>5.319</v>
      </c>
      <c r="F708">
        <v>4.0199999999999996</v>
      </c>
      <c r="G708">
        <v>0.29299999999999998</v>
      </c>
      <c r="H708">
        <v>157</v>
      </c>
      <c r="I708">
        <v>9.1</v>
      </c>
      <c r="J708">
        <v>1.7600000000000001E-3</v>
      </c>
      <c r="K708">
        <v>0.33700000000000002</v>
      </c>
      <c r="L708">
        <v>3.1305405405405389</v>
      </c>
      <c r="M708" s="2">
        <f t="shared" si="27"/>
        <v>10.810810810810811</v>
      </c>
      <c r="N708" t="s">
        <v>2700</v>
      </c>
    </row>
    <row r="709" spans="1:14">
      <c r="A709">
        <v>9</v>
      </c>
      <c r="B709" t="s">
        <v>20151</v>
      </c>
      <c r="C709" t="s">
        <v>20152</v>
      </c>
      <c r="D709">
        <v>3073</v>
      </c>
      <c r="E709" s="1">
        <v>5.298</v>
      </c>
      <c r="F709">
        <v>7.51</v>
      </c>
      <c r="G709">
        <v>1.276</v>
      </c>
      <c r="H709">
        <v>58</v>
      </c>
      <c r="I709">
        <v>4.7</v>
      </c>
      <c r="J709">
        <v>1.286E-2</v>
      </c>
      <c r="K709">
        <v>2.9220000000000002</v>
      </c>
      <c r="L709">
        <v>3.1305405405405389</v>
      </c>
      <c r="M709" s="2">
        <f t="shared" si="27"/>
        <v>12.162162162162163</v>
      </c>
      <c r="N709" t="s">
        <v>2700</v>
      </c>
    </row>
    <row r="710" spans="1:14">
      <c r="A710">
        <v>10</v>
      </c>
      <c r="B710" t="s">
        <v>20153</v>
      </c>
      <c r="C710" t="s">
        <v>20154</v>
      </c>
      <c r="D710">
        <v>17943</v>
      </c>
      <c r="E710" s="1">
        <v>5.056</v>
      </c>
      <c r="F710">
        <v>5.2229999999999999</v>
      </c>
      <c r="G710">
        <v>0.88200000000000001</v>
      </c>
      <c r="H710">
        <v>544</v>
      </c>
      <c r="I710">
        <v>3.9</v>
      </c>
      <c r="J710">
        <v>6.7140000000000005E-2</v>
      </c>
      <c r="K710">
        <v>1.4570000000000001</v>
      </c>
      <c r="L710">
        <v>3.1305405405405389</v>
      </c>
      <c r="M710" s="2">
        <f t="shared" si="27"/>
        <v>13.513513513513514</v>
      </c>
      <c r="N710" t="s">
        <v>2700</v>
      </c>
    </row>
    <row r="711" spans="1:14">
      <c r="A711">
        <v>11</v>
      </c>
      <c r="B711" t="s">
        <v>20155</v>
      </c>
      <c r="C711" t="s">
        <v>20156</v>
      </c>
      <c r="D711">
        <v>11758</v>
      </c>
      <c r="E711" s="1">
        <v>4.867</v>
      </c>
      <c r="F711">
        <v>5.9390000000000001</v>
      </c>
      <c r="G711">
        <v>0.82399999999999995</v>
      </c>
      <c r="H711">
        <v>507</v>
      </c>
      <c r="I711">
        <v>3.6</v>
      </c>
      <c r="J711">
        <v>7.8810000000000005E-2</v>
      </c>
      <c r="K711">
        <v>2.7090000000000001</v>
      </c>
      <c r="L711">
        <v>3.1305405405405389</v>
      </c>
      <c r="M711" s="2">
        <f t="shared" si="27"/>
        <v>14.864864864864865</v>
      </c>
      <c r="N711" t="s">
        <v>2700</v>
      </c>
    </row>
    <row r="712" spans="1:14">
      <c r="A712">
        <v>12</v>
      </c>
      <c r="B712" t="s">
        <v>20157</v>
      </c>
      <c r="C712" t="s">
        <v>20158</v>
      </c>
      <c r="D712">
        <v>63419</v>
      </c>
      <c r="E712" s="1">
        <v>4.6120000000000001</v>
      </c>
      <c r="F712">
        <v>4.5819999999999999</v>
      </c>
      <c r="G712">
        <v>0.71399999999999997</v>
      </c>
      <c r="H712">
        <v>1144</v>
      </c>
      <c r="I712">
        <v>7.1</v>
      </c>
      <c r="J712">
        <v>9.0459999999999999E-2</v>
      </c>
      <c r="K712">
        <v>0.92100000000000004</v>
      </c>
      <c r="L712">
        <v>3.1305405405405389</v>
      </c>
      <c r="M712" s="2">
        <f t="shared" si="27"/>
        <v>16.216216216216218</v>
      </c>
      <c r="N712" t="s">
        <v>2700</v>
      </c>
    </row>
    <row r="713" spans="1:14">
      <c r="A713">
        <v>13</v>
      </c>
      <c r="B713" t="s">
        <v>20159</v>
      </c>
      <c r="C713" t="s">
        <v>20160</v>
      </c>
      <c r="D713">
        <v>13900</v>
      </c>
      <c r="E713" s="1">
        <v>4.58</v>
      </c>
      <c r="F713">
        <v>4.7960000000000003</v>
      </c>
      <c r="G713">
        <v>0.76800000000000002</v>
      </c>
      <c r="H713">
        <v>259</v>
      </c>
      <c r="I713">
        <v>5.7</v>
      </c>
      <c r="J713">
        <v>3.3459999999999997E-2</v>
      </c>
      <c r="K713">
        <v>1.2949999999999999</v>
      </c>
      <c r="L713">
        <v>3.1305405405405389</v>
      </c>
      <c r="M713" s="2">
        <f t="shared" si="27"/>
        <v>17.567567567567568</v>
      </c>
      <c r="N713" t="s">
        <v>2700</v>
      </c>
    </row>
    <row r="714" spans="1:14">
      <c r="A714">
        <v>14</v>
      </c>
      <c r="B714" t="s">
        <v>20161</v>
      </c>
      <c r="C714" t="s">
        <v>20162</v>
      </c>
      <c r="D714">
        <v>16435</v>
      </c>
      <c r="E714" s="1">
        <v>4.1319999999999997</v>
      </c>
      <c r="F714">
        <v>4.2229999999999999</v>
      </c>
      <c r="G714">
        <v>0.71899999999999997</v>
      </c>
      <c r="H714">
        <v>327</v>
      </c>
      <c r="I714">
        <v>5.4</v>
      </c>
      <c r="J714">
        <v>4.4010000000000001E-2</v>
      </c>
      <c r="K714">
        <v>1.1839999999999999</v>
      </c>
      <c r="L714">
        <v>3.1305405405405389</v>
      </c>
      <c r="M714" s="2">
        <f t="shared" si="27"/>
        <v>18.918918918918919</v>
      </c>
      <c r="N714" t="s">
        <v>2700</v>
      </c>
    </row>
    <row r="715" spans="1:14">
      <c r="A715">
        <v>15</v>
      </c>
      <c r="B715" t="s">
        <v>20163</v>
      </c>
      <c r="C715" t="s">
        <v>20164</v>
      </c>
      <c r="D715">
        <v>3175</v>
      </c>
      <c r="E715" s="1">
        <v>4.0880000000000001</v>
      </c>
      <c r="F715">
        <v>4.3019999999999996</v>
      </c>
      <c r="G715">
        <v>0.80200000000000005</v>
      </c>
      <c r="H715">
        <v>486</v>
      </c>
      <c r="I715">
        <v>2.2000000000000002</v>
      </c>
      <c r="J715">
        <v>1.2529999999999999E-2</v>
      </c>
      <c r="K715">
        <v>1.113</v>
      </c>
      <c r="L715">
        <v>3.1305405405405389</v>
      </c>
      <c r="M715" s="2">
        <f t="shared" si="27"/>
        <v>20.27027027027027</v>
      </c>
      <c r="N715" t="s">
        <v>2700</v>
      </c>
    </row>
    <row r="716" spans="1:14">
      <c r="A716">
        <v>16</v>
      </c>
      <c r="B716" t="s">
        <v>20165</v>
      </c>
      <c r="C716" t="s">
        <v>20166</v>
      </c>
      <c r="D716">
        <v>1343</v>
      </c>
      <c r="E716" s="1">
        <v>3.8959999999999999</v>
      </c>
      <c r="F716">
        <v>3.6259999999999999</v>
      </c>
      <c r="G716">
        <v>0.39200000000000002</v>
      </c>
      <c r="H716">
        <v>51</v>
      </c>
      <c r="I716">
        <v>3.8</v>
      </c>
      <c r="J716">
        <v>4.8300000000000001E-3</v>
      </c>
      <c r="K716">
        <v>0.98</v>
      </c>
      <c r="L716">
        <v>3.1305405405405389</v>
      </c>
      <c r="M716" s="2">
        <f t="shared" si="27"/>
        <v>21.621621621621621</v>
      </c>
      <c r="N716" t="s">
        <v>2700</v>
      </c>
    </row>
    <row r="717" spans="1:14">
      <c r="A717">
        <v>17</v>
      </c>
      <c r="B717" t="s">
        <v>20167</v>
      </c>
      <c r="C717" t="s">
        <v>20168</v>
      </c>
      <c r="D717">
        <v>2910</v>
      </c>
      <c r="E717" s="1">
        <v>3.7109999999999999</v>
      </c>
      <c r="F717">
        <v>3.2029999999999998</v>
      </c>
      <c r="G717">
        <v>0.71399999999999997</v>
      </c>
      <c r="H717">
        <v>112</v>
      </c>
      <c r="I717">
        <v>4.7</v>
      </c>
      <c r="J717">
        <v>9.3500000000000007E-3</v>
      </c>
      <c r="K717">
        <v>0.98399999999999999</v>
      </c>
      <c r="L717">
        <v>3.1305405405405389</v>
      </c>
      <c r="M717" s="2">
        <f t="shared" si="27"/>
        <v>22.972972972972975</v>
      </c>
      <c r="N717" t="s">
        <v>2700</v>
      </c>
    </row>
    <row r="718" spans="1:14">
      <c r="A718">
        <v>18</v>
      </c>
      <c r="B718" t="s">
        <v>20169</v>
      </c>
      <c r="C718" t="s">
        <v>20170</v>
      </c>
      <c r="D718">
        <v>21971</v>
      </c>
      <c r="E718" s="1">
        <v>3.6589999999999998</v>
      </c>
      <c r="F718">
        <v>3.7559999999999998</v>
      </c>
      <c r="G718">
        <v>0.72699999999999998</v>
      </c>
      <c r="H718">
        <v>877</v>
      </c>
      <c r="I718">
        <v>4.3</v>
      </c>
      <c r="J718">
        <v>6.8459999999999993E-2</v>
      </c>
      <c r="K718">
        <v>0.997</v>
      </c>
      <c r="L718">
        <v>3.1305405405405389</v>
      </c>
      <c r="M718" s="2">
        <f t="shared" si="27"/>
        <v>24.324324324324326</v>
      </c>
      <c r="N718" t="s">
        <v>2700</v>
      </c>
    </row>
    <row r="719" spans="1:14">
      <c r="A719">
        <v>19</v>
      </c>
      <c r="B719" t="s">
        <v>20171</v>
      </c>
      <c r="C719" t="s">
        <v>20172</v>
      </c>
      <c r="D719">
        <v>534</v>
      </c>
      <c r="E719" s="1">
        <v>3.65</v>
      </c>
      <c r="F719">
        <v>4.0960000000000001</v>
      </c>
      <c r="G719">
        <v>1</v>
      </c>
      <c r="H719">
        <v>6</v>
      </c>
      <c r="I719">
        <v>6.8</v>
      </c>
      <c r="J719">
        <v>1.14E-3</v>
      </c>
      <c r="K719">
        <v>1.2450000000000001</v>
      </c>
      <c r="L719">
        <v>3.1305405405405389</v>
      </c>
      <c r="M719" s="2">
        <f t="shared" si="27"/>
        <v>25.675675675675674</v>
      </c>
      <c r="N719" t="s">
        <v>2700</v>
      </c>
    </row>
    <row r="720" spans="1:14">
      <c r="A720">
        <v>20</v>
      </c>
      <c r="B720" t="s">
        <v>20173</v>
      </c>
      <c r="C720" t="s">
        <v>20174</v>
      </c>
      <c r="D720">
        <v>11612</v>
      </c>
      <c r="E720" s="1">
        <v>3.641</v>
      </c>
      <c r="F720">
        <v>4.1589999999999998</v>
      </c>
      <c r="G720">
        <v>1.006</v>
      </c>
      <c r="H720">
        <v>154</v>
      </c>
      <c r="I720" t="s">
        <v>18288</v>
      </c>
      <c r="J720">
        <v>1.9709999999999998E-2</v>
      </c>
      <c r="K720">
        <v>1.67</v>
      </c>
      <c r="L720">
        <v>3.1305405405405389</v>
      </c>
      <c r="M720" s="2">
        <f t="shared" si="27"/>
        <v>27.027027027027028</v>
      </c>
      <c r="N720" t="s">
        <v>2700</v>
      </c>
    </row>
    <row r="721" spans="1:14">
      <c r="A721">
        <v>21</v>
      </c>
      <c r="B721" t="s">
        <v>20175</v>
      </c>
      <c r="C721" t="s">
        <v>20176</v>
      </c>
      <c r="D721">
        <v>2238</v>
      </c>
      <c r="E721" s="1">
        <v>3.4460000000000002</v>
      </c>
      <c r="G721">
        <v>1.4379999999999999</v>
      </c>
      <c r="H721">
        <v>121</v>
      </c>
      <c r="I721">
        <v>3.4</v>
      </c>
      <c r="J721">
        <v>8.8699999999999994E-3</v>
      </c>
      <c r="L721">
        <v>3.1305405405405389</v>
      </c>
      <c r="M721" s="2">
        <f t="shared" si="27"/>
        <v>28.378378378378379</v>
      </c>
      <c r="N721" t="s">
        <v>2700</v>
      </c>
    </row>
    <row r="722" spans="1:14">
      <c r="A722">
        <v>22</v>
      </c>
      <c r="B722" t="s">
        <v>20177</v>
      </c>
      <c r="C722" t="s">
        <v>20178</v>
      </c>
      <c r="D722">
        <v>1090</v>
      </c>
      <c r="E722" s="1">
        <v>3.4079999999999999</v>
      </c>
      <c r="F722">
        <v>3.2949999999999999</v>
      </c>
      <c r="G722">
        <v>0.68</v>
      </c>
      <c r="H722">
        <v>25</v>
      </c>
      <c r="I722">
        <v>5.6</v>
      </c>
      <c r="J722">
        <v>3.0799999999999998E-3</v>
      </c>
      <c r="K722">
        <v>0.996</v>
      </c>
      <c r="L722">
        <v>3.1305405405405389</v>
      </c>
      <c r="M722" s="2">
        <f t="shared" si="27"/>
        <v>29.72972972972973</v>
      </c>
      <c r="N722" t="s">
        <v>2700</v>
      </c>
    </row>
    <row r="723" spans="1:14">
      <c r="A723">
        <v>23</v>
      </c>
      <c r="B723" t="s">
        <v>20179</v>
      </c>
      <c r="C723" t="s">
        <v>20180</v>
      </c>
      <c r="D723">
        <v>16985</v>
      </c>
      <c r="E723" s="1">
        <v>3.2610000000000001</v>
      </c>
      <c r="F723">
        <v>2.8690000000000002</v>
      </c>
      <c r="G723">
        <v>0.47899999999999998</v>
      </c>
      <c r="H723">
        <v>432</v>
      </c>
      <c r="I723">
        <v>7.1</v>
      </c>
      <c r="J723">
        <v>2.7040000000000002E-2</v>
      </c>
      <c r="K723">
        <v>0.625</v>
      </c>
      <c r="L723">
        <v>3.1305405405405389</v>
      </c>
      <c r="M723" s="2">
        <f t="shared" si="27"/>
        <v>31.081081081081081</v>
      </c>
      <c r="N723" t="s">
        <v>2700</v>
      </c>
    </row>
    <row r="724" spans="1:14">
      <c r="A724">
        <v>24</v>
      </c>
      <c r="B724" t="s">
        <v>20181</v>
      </c>
      <c r="C724" t="s">
        <v>20182</v>
      </c>
      <c r="D724">
        <v>1318</v>
      </c>
      <c r="E724" s="1">
        <v>3.2530000000000001</v>
      </c>
      <c r="F724">
        <v>3.044</v>
      </c>
      <c r="G724">
        <v>0.72299999999999998</v>
      </c>
      <c r="H724">
        <v>195</v>
      </c>
      <c r="I724">
        <v>2</v>
      </c>
      <c r="J724">
        <v>3.6099999999999999E-3</v>
      </c>
      <c r="K724">
        <v>0.53300000000000003</v>
      </c>
      <c r="L724">
        <v>3.1305405405405389</v>
      </c>
      <c r="M724" s="2">
        <f t="shared" si="27"/>
        <v>32.432432432432435</v>
      </c>
      <c r="N724" t="s">
        <v>2700</v>
      </c>
    </row>
    <row r="725" spans="1:14">
      <c r="A725">
        <v>25</v>
      </c>
      <c r="B725" t="s">
        <v>20183</v>
      </c>
      <c r="C725" t="s">
        <v>20184</v>
      </c>
      <c r="D725">
        <v>5573</v>
      </c>
      <c r="E725" s="1">
        <v>3.214</v>
      </c>
      <c r="F725">
        <v>3.2269999999999999</v>
      </c>
      <c r="G725">
        <v>0.495</v>
      </c>
      <c r="H725">
        <v>194</v>
      </c>
      <c r="I725">
        <v>6.9</v>
      </c>
      <c r="J725">
        <v>1.171E-2</v>
      </c>
      <c r="K725">
        <v>0.90900000000000003</v>
      </c>
      <c r="L725">
        <v>3.1305405405405389</v>
      </c>
      <c r="M725" s="2">
        <f t="shared" si="27"/>
        <v>33.783783783783782</v>
      </c>
      <c r="N725" t="s">
        <v>2700</v>
      </c>
    </row>
    <row r="726" spans="1:14">
      <c r="A726">
        <v>26</v>
      </c>
      <c r="B726" t="s">
        <v>20185</v>
      </c>
      <c r="C726" t="s">
        <v>20186</v>
      </c>
      <c r="D726">
        <v>1552</v>
      </c>
      <c r="E726" s="1">
        <v>3.1760000000000002</v>
      </c>
      <c r="F726">
        <v>3.1789999999999998</v>
      </c>
      <c r="G726">
        <v>0.69399999999999995</v>
      </c>
      <c r="H726">
        <v>278</v>
      </c>
      <c r="I726">
        <v>1.6</v>
      </c>
      <c r="J726">
        <v>7.1599999999999997E-3</v>
      </c>
      <c r="K726">
        <v>0.96</v>
      </c>
      <c r="L726">
        <v>3.1305405405405389</v>
      </c>
      <c r="M726" s="2">
        <f t="shared" si="27"/>
        <v>35.135135135135137</v>
      </c>
      <c r="N726" t="s">
        <v>2700</v>
      </c>
    </row>
    <row r="727" spans="1:14">
      <c r="A727">
        <v>27</v>
      </c>
      <c r="B727" t="s">
        <v>20187</v>
      </c>
      <c r="C727" t="s">
        <v>20188</v>
      </c>
      <c r="D727">
        <v>1049</v>
      </c>
      <c r="E727" s="1">
        <v>3.0990000000000002</v>
      </c>
      <c r="F727">
        <v>3.62</v>
      </c>
      <c r="G727">
        <v>1.014</v>
      </c>
      <c r="H727">
        <v>74</v>
      </c>
      <c r="I727">
        <v>2.8</v>
      </c>
      <c r="J727">
        <v>4.6299999999999996E-3</v>
      </c>
      <c r="K727">
        <v>0.99299999999999999</v>
      </c>
      <c r="L727">
        <v>3.1305405405405389</v>
      </c>
      <c r="M727" s="2">
        <f t="shared" si="27"/>
        <v>36.486486486486484</v>
      </c>
      <c r="N727" t="s">
        <v>2700</v>
      </c>
    </row>
    <row r="728" spans="1:14">
      <c r="A728">
        <v>28</v>
      </c>
      <c r="B728" t="s">
        <v>20189</v>
      </c>
      <c r="C728" t="s">
        <v>20190</v>
      </c>
      <c r="D728">
        <v>17337</v>
      </c>
      <c r="E728" s="1">
        <v>3.024</v>
      </c>
      <c r="F728">
        <v>3.51</v>
      </c>
      <c r="G728">
        <v>0.432</v>
      </c>
      <c r="H728">
        <v>528</v>
      </c>
      <c r="I728">
        <v>4.5999999999999996</v>
      </c>
      <c r="J728">
        <v>8.1350000000000006E-2</v>
      </c>
      <c r="K728">
        <v>1.3879999999999999</v>
      </c>
      <c r="L728">
        <v>3.1305405405405389</v>
      </c>
      <c r="M728" s="2">
        <f t="shared" si="27"/>
        <v>37.837837837837839</v>
      </c>
      <c r="N728" t="s">
        <v>2700</v>
      </c>
    </row>
    <row r="729" spans="1:14">
      <c r="A729">
        <v>29</v>
      </c>
      <c r="B729" t="s">
        <v>20191</v>
      </c>
      <c r="C729" t="s">
        <v>20192</v>
      </c>
      <c r="D729">
        <v>1160</v>
      </c>
      <c r="E729" s="1">
        <v>2.9249999999999998</v>
      </c>
      <c r="F729">
        <v>2.1240000000000001</v>
      </c>
      <c r="G729">
        <v>0.53200000000000003</v>
      </c>
      <c r="H729">
        <v>47</v>
      </c>
      <c r="I729">
        <v>3.8</v>
      </c>
      <c r="J729">
        <v>4.9199999999999999E-3</v>
      </c>
      <c r="K729">
        <v>0.52600000000000002</v>
      </c>
      <c r="L729">
        <v>3.1305405405405389</v>
      </c>
      <c r="M729" s="2">
        <f t="shared" si="27"/>
        <v>39.189189189189186</v>
      </c>
      <c r="N729" t="s">
        <v>2700</v>
      </c>
    </row>
    <row r="730" spans="1:14">
      <c r="A730">
        <v>30</v>
      </c>
      <c r="B730" t="s">
        <v>20193</v>
      </c>
      <c r="C730" t="s">
        <v>20194</v>
      </c>
      <c r="D730">
        <v>9022</v>
      </c>
      <c r="E730" s="1">
        <v>2.8809999999999998</v>
      </c>
      <c r="F730">
        <v>3.145</v>
      </c>
      <c r="G730">
        <v>0.44800000000000001</v>
      </c>
      <c r="H730">
        <v>533</v>
      </c>
      <c r="I730">
        <v>4.5999999999999996</v>
      </c>
      <c r="J730">
        <v>2.4170000000000001E-2</v>
      </c>
      <c r="K730">
        <v>0.76500000000000001</v>
      </c>
      <c r="L730">
        <v>3.1305405405405389</v>
      </c>
      <c r="M730" s="2">
        <f t="shared" si="27"/>
        <v>40.54054054054054</v>
      </c>
      <c r="N730" t="s">
        <v>2700</v>
      </c>
    </row>
    <row r="731" spans="1:14">
      <c r="A731">
        <v>31</v>
      </c>
      <c r="B731" t="s">
        <v>20195</v>
      </c>
      <c r="C731" t="s">
        <v>20196</v>
      </c>
      <c r="D731">
        <v>2675</v>
      </c>
      <c r="E731" s="1">
        <v>2.609</v>
      </c>
      <c r="F731">
        <v>2.508</v>
      </c>
      <c r="G731">
        <v>0.44500000000000001</v>
      </c>
      <c r="H731">
        <v>110</v>
      </c>
      <c r="I731">
        <v>6.9</v>
      </c>
      <c r="J731">
        <v>4.9500000000000004E-3</v>
      </c>
      <c r="K731">
        <v>0.62</v>
      </c>
      <c r="L731">
        <v>3.1305405405405389</v>
      </c>
      <c r="M731" s="2">
        <f t="shared" si="27"/>
        <v>41.891891891891895</v>
      </c>
      <c r="N731" t="s">
        <v>2700</v>
      </c>
    </row>
    <row r="732" spans="1:14">
      <c r="A732">
        <v>32</v>
      </c>
      <c r="B732" t="s">
        <v>20197</v>
      </c>
      <c r="C732" t="s">
        <v>20198</v>
      </c>
      <c r="D732">
        <v>39746</v>
      </c>
      <c r="E732" s="1">
        <v>2.5819999999999999</v>
      </c>
      <c r="F732">
        <v>2.9689999999999999</v>
      </c>
      <c r="G732">
        <v>0.55800000000000005</v>
      </c>
      <c r="H732">
        <v>441</v>
      </c>
      <c r="I732" t="s">
        <v>18288</v>
      </c>
      <c r="J732">
        <v>3.2099999999999997E-2</v>
      </c>
      <c r="K732">
        <v>0.85299999999999998</v>
      </c>
      <c r="L732">
        <v>3.1305405405405389</v>
      </c>
      <c r="M732" s="2">
        <f t="shared" si="27"/>
        <v>43.243243243243242</v>
      </c>
      <c r="N732" t="s">
        <v>2700</v>
      </c>
    </row>
    <row r="733" spans="1:14">
      <c r="A733">
        <v>33</v>
      </c>
      <c r="B733" t="s">
        <v>20199</v>
      </c>
      <c r="C733" t="s">
        <v>20200</v>
      </c>
      <c r="D733">
        <v>445</v>
      </c>
      <c r="E733" s="1">
        <v>2.5710000000000002</v>
      </c>
      <c r="F733">
        <v>2.363</v>
      </c>
      <c r="G733">
        <v>0.95099999999999996</v>
      </c>
      <c r="H733">
        <v>41</v>
      </c>
      <c r="I733">
        <v>3</v>
      </c>
      <c r="J733">
        <v>1.64E-3</v>
      </c>
      <c r="K733">
        <v>0.54700000000000004</v>
      </c>
      <c r="L733">
        <v>3.1305405405405389</v>
      </c>
      <c r="M733" s="2">
        <f t="shared" ref="M733:M764" si="28">A733/74*100</f>
        <v>44.594594594594597</v>
      </c>
      <c r="N733" t="s">
        <v>2700</v>
      </c>
    </row>
    <row r="734" spans="1:14">
      <c r="A734">
        <v>34</v>
      </c>
      <c r="B734" t="s">
        <v>20201</v>
      </c>
      <c r="C734" t="s">
        <v>20202</v>
      </c>
      <c r="D734">
        <v>13285</v>
      </c>
      <c r="E734" s="1">
        <v>2.5089999999999999</v>
      </c>
      <c r="F734">
        <v>2.6110000000000002</v>
      </c>
      <c r="G734">
        <v>0.49</v>
      </c>
      <c r="H734">
        <v>337</v>
      </c>
      <c r="I734">
        <v>6.4</v>
      </c>
      <c r="J734">
        <v>2.8500000000000001E-2</v>
      </c>
      <c r="K734">
        <v>0.71</v>
      </c>
      <c r="L734">
        <v>3.1305405405405389</v>
      </c>
      <c r="M734" s="2">
        <f t="shared" si="28"/>
        <v>45.945945945945951</v>
      </c>
      <c r="N734" t="s">
        <v>2700</v>
      </c>
    </row>
    <row r="735" spans="1:14">
      <c r="A735">
        <v>35</v>
      </c>
      <c r="B735" t="s">
        <v>20203</v>
      </c>
      <c r="C735" t="s">
        <v>20204</v>
      </c>
      <c r="D735">
        <v>20776</v>
      </c>
      <c r="E735" s="1">
        <v>2.4870000000000001</v>
      </c>
      <c r="F735">
        <v>2.9</v>
      </c>
      <c r="G735">
        <v>0.31900000000000001</v>
      </c>
      <c r="H735">
        <v>495</v>
      </c>
      <c r="I735">
        <v>7.5</v>
      </c>
      <c r="J735">
        <v>3.6490000000000002E-2</v>
      </c>
      <c r="K735">
        <v>0.71399999999999997</v>
      </c>
      <c r="L735">
        <v>3.1305405405405389</v>
      </c>
      <c r="M735" s="2">
        <f t="shared" si="28"/>
        <v>47.297297297297298</v>
      </c>
      <c r="N735" t="s">
        <v>2700</v>
      </c>
    </row>
    <row r="736" spans="1:14">
      <c r="A736">
        <v>36</v>
      </c>
      <c r="B736" t="s">
        <v>20205</v>
      </c>
      <c r="C736" t="s">
        <v>20206</v>
      </c>
      <c r="D736">
        <v>1895</v>
      </c>
      <c r="E736" s="1">
        <v>2.48</v>
      </c>
      <c r="F736">
        <v>2.2799999999999998</v>
      </c>
      <c r="G736">
        <v>0.29199999999999998</v>
      </c>
      <c r="H736">
        <v>96</v>
      </c>
      <c r="I736">
        <v>7.2</v>
      </c>
      <c r="J736">
        <v>3.15E-3</v>
      </c>
      <c r="K736">
        <v>0.52300000000000002</v>
      </c>
      <c r="L736">
        <v>3.1305405405405389</v>
      </c>
      <c r="M736" s="2">
        <f t="shared" si="28"/>
        <v>48.648648648648653</v>
      </c>
      <c r="N736" t="s">
        <v>2700</v>
      </c>
    </row>
    <row r="737" spans="1:14">
      <c r="A737">
        <v>37</v>
      </c>
      <c r="B737" t="s">
        <v>20207</v>
      </c>
      <c r="C737" t="s">
        <v>20208</v>
      </c>
      <c r="D737">
        <v>740</v>
      </c>
      <c r="E737" s="1">
        <v>2.42</v>
      </c>
      <c r="F737">
        <v>2.3849999999999998</v>
      </c>
      <c r="G737">
        <v>0.20899999999999999</v>
      </c>
      <c r="H737">
        <v>91</v>
      </c>
      <c r="I737">
        <v>2.8</v>
      </c>
      <c r="J737">
        <v>2.9299999999999999E-3</v>
      </c>
      <c r="K737">
        <v>0.63</v>
      </c>
      <c r="L737">
        <v>3.1305405405405389</v>
      </c>
      <c r="M737" s="2">
        <f t="shared" si="28"/>
        <v>50</v>
      </c>
      <c r="N737" t="s">
        <v>2700</v>
      </c>
    </row>
    <row r="738" spans="1:14">
      <c r="A738">
        <v>38</v>
      </c>
      <c r="B738" t="s">
        <v>20209</v>
      </c>
      <c r="C738" t="s">
        <v>20210</v>
      </c>
      <c r="D738">
        <v>7614</v>
      </c>
      <c r="E738" s="1">
        <v>2.399</v>
      </c>
      <c r="F738">
        <v>3.069</v>
      </c>
      <c r="G738">
        <v>0.379</v>
      </c>
      <c r="H738">
        <v>58</v>
      </c>
      <c r="I738" t="s">
        <v>18288</v>
      </c>
      <c r="J738">
        <v>1.12E-2</v>
      </c>
      <c r="K738">
        <v>1.1950000000000001</v>
      </c>
      <c r="L738">
        <v>3.1305405405405389</v>
      </c>
      <c r="M738" s="2">
        <f t="shared" si="28"/>
        <v>51.351351351351347</v>
      </c>
      <c r="N738" t="s">
        <v>2700</v>
      </c>
    </row>
    <row r="739" spans="1:14">
      <c r="A739">
        <v>39</v>
      </c>
      <c r="B739" t="s">
        <v>20211</v>
      </c>
      <c r="C739" t="s">
        <v>20212</v>
      </c>
      <c r="D739">
        <v>5010</v>
      </c>
      <c r="E739" s="1">
        <v>2.3250000000000002</v>
      </c>
      <c r="F739">
        <v>2.2229999999999999</v>
      </c>
      <c r="G739">
        <v>0.32300000000000001</v>
      </c>
      <c r="H739">
        <v>99</v>
      </c>
      <c r="I739" t="s">
        <v>18288</v>
      </c>
      <c r="J739">
        <v>5.1999999999999998E-3</v>
      </c>
      <c r="K739">
        <v>0.56499999999999995</v>
      </c>
      <c r="L739">
        <v>3.1305405405405389</v>
      </c>
      <c r="M739" s="2">
        <f t="shared" si="28"/>
        <v>52.702702702702695</v>
      </c>
      <c r="N739" t="s">
        <v>2700</v>
      </c>
    </row>
    <row r="740" spans="1:14">
      <c r="A740">
        <v>40</v>
      </c>
      <c r="B740" t="s">
        <v>20213</v>
      </c>
      <c r="C740" t="s">
        <v>20214</v>
      </c>
      <c r="D740">
        <v>10596</v>
      </c>
      <c r="E740" s="1">
        <v>2.2999999999999998</v>
      </c>
      <c r="F740">
        <v>2.3730000000000002</v>
      </c>
      <c r="G740">
        <v>0.63400000000000001</v>
      </c>
      <c r="H740">
        <v>246</v>
      </c>
      <c r="I740" t="s">
        <v>18288</v>
      </c>
      <c r="J740">
        <v>1.583E-2</v>
      </c>
      <c r="K740">
        <v>0.77600000000000002</v>
      </c>
      <c r="L740">
        <v>3.1305405405405389</v>
      </c>
      <c r="M740" s="2">
        <f t="shared" si="28"/>
        <v>54.054054054054056</v>
      </c>
      <c r="N740" t="s">
        <v>2700</v>
      </c>
    </row>
    <row r="741" spans="1:14">
      <c r="A741">
        <v>41</v>
      </c>
      <c r="B741" t="s">
        <v>20215</v>
      </c>
      <c r="C741" t="s">
        <v>20216</v>
      </c>
      <c r="D741">
        <v>11972</v>
      </c>
      <c r="E741" s="1">
        <v>2.2250000000000001</v>
      </c>
      <c r="F741">
        <v>2.4470000000000001</v>
      </c>
      <c r="G741">
        <v>0.503</v>
      </c>
      <c r="H741">
        <v>187</v>
      </c>
      <c r="I741" t="s">
        <v>18288</v>
      </c>
      <c r="J741">
        <v>1.389E-2</v>
      </c>
      <c r="K741">
        <v>0.86599999999999999</v>
      </c>
      <c r="L741">
        <v>3.1305405405405389</v>
      </c>
      <c r="M741" s="2">
        <f t="shared" si="28"/>
        <v>55.405405405405403</v>
      </c>
      <c r="N741" t="s">
        <v>2700</v>
      </c>
    </row>
    <row r="742" spans="1:14">
      <c r="A742">
        <v>42</v>
      </c>
      <c r="B742" t="s">
        <v>20217</v>
      </c>
      <c r="C742" t="s">
        <v>20218</v>
      </c>
      <c r="D742">
        <v>2357</v>
      </c>
      <c r="E742" s="1">
        <v>2.2069999999999999</v>
      </c>
      <c r="F742">
        <v>2.089</v>
      </c>
      <c r="G742">
        <v>0.71899999999999997</v>
      </c>
      <c r="H742">
        <v>128</v>
      </c>
      <c r="I742">
        <v>5.4</v>
      </c>
      <c r="J742">
        <v>5.7999999999999996E-3</v>
      </c>
      <c r="K742">
        <v>0.57899999999999996</v>
      </c>
      <c r="L742">
        <v>3.1305405405405389</v>
      </c>
      <c r="M742" s="2">
        <f t="shared" si="28"/>
        <v>56.756756756756758</v>
      </c>
      <c r="N742" t="s">
        <v>2700</v>
      </c>
    </row>
    <row r="743" spans="1:14">
      <c r="A743">
        <v>43</v>
      </c>
      <c r="B743" t="s">
        <v>20219</v>
      </c>
      <c r="C743" t="s">
        <v>20220</v>
      </c>
      <c r="D743">
        <v>7548</v>
      </c>
      <c r="E743" s="1">
        <v>2.161</v>
      </c>
      <c r="F743">
        <v>2.5059999999999998</v>
      </c>
      <c r="G743">
        <v>0.32100000000000001</v>
      </c>
      <c r="H743">
        <v>249</v>
      </c>
      <c r="I743">
        <v>7.2</v>
      </c>
      <c r="J743">
        <v>1.5789999999999998E-2</v>
      </c>
      <c r="K743">
        <v>0.75700000000000001</v>
      </c>
      <c r="L743">
        <v>3.1305405405405389</v>
      </c>
      <c r="M743" s="2">
        <f t="shared" si="28"/>
        <v>58.108108108108105</v>
      </c>
      <c r="N743" t="s">
        <v>2700</v>
      </c>
    </row>
    <row r="744" spans="1:14">
      <c r="A744">
        <v>44</v>
      </c>
      <c r="B744" t="s">
        <v>20221</v>
      </c>
      <c r="C744" t="s">
        <v>20222</v>
      </c>
      <c r="D744">
        <v>11483</v>
      </c>
      <c r="E744" s="1">
        <v>2.1139999999999999</v>
      </c>
      <c r="F744">
        <v>2.484</v>
      </c>
      <c r="G744">
        <v>0.36699999999999999</v>
      </c>
      <c r="H744">
        <v>327</v>
      </c>
      <c r="I744">
        <v>7.8</v>
      </c>
      <c r="J744">
        <v>2.673E-2</v>
      </c>
      <c r="K744">
        <v>0.85299999999999998</v>
      </c>
      <c r="L744">
        <v>3.1305405405405389</v>
      </c>
      <c r="M744" s="2">
        <f t="shared" si="28"/>
        <v>59.45945945945946</v>
      </c>
      <c r="N744" t="s">
        <v>2700</v>
      </c>
    </row>
    <row r="745" spans="1:14">
      <c r="A745">
        <v>45</v>
      </c>
      <c r="B745" t="s">
        <v>20223</v>
      </c>
      <c r="C745" t="s">
        <v>20224</v>
      </c>
      <c r="D745">
        <v>233</v>
      </c>
      <c r="E745" s="1">
        <v>2.0169999999999999</v>
      </c>
      <c r="F745">
        <v>1.552</v>
      </c>
      <c r="G745">
        <v>0.36699999999999999</v>
      </c>
      <c r="H745">
        <v>49</v>
      </c>
      <c r="I745">
        <v>2.2000000000000002</v>
      </c>
      <c r="J745">
        <v>7.1000000000000002E-4</v>
      </c>
      <c r="K745">
        <v>0.34799999999999998</v>
      </c>
      <c r="L745">
        <v>3.1305405405405389</v>
      </c>
      <c r="M745" s="2">
        <f t="shared" si="28"/>
        <v>60.810810810810814</v>
      </c>
      <c r="N745" t="s">
        <v>2700</v>
      </c>
    </row>
    <row r="746" spans="1:14">
      <c r="A746">
        <v>46</v>
      </c>
      <c r="B746" t="s">
        <v>20225</v>
      </c>
      <c r="C746" t="s">
        <v>20226</v>
      </c>
      <c r="D746">
        <v>25177</v>
      </c>
      <c r="E746" s="1">
        <v>2.0019999999999998</v>
      </c>
      <c r="F746">
        <v>2.1549999999999998</v>
      </c>
      <c r="G746">
        <v>0.495</v>
      </c>
      <c r="H746">
        <v>277</v>
      </c>
      <c r="I746" t="s">
        <v>18288</v>
      </c>
      <c r="J746">
        <v>2.9309999999999999E-2</v>
      </c>
      <c r="K746">
        <v>0.97499999999999998</v>
      </c>
      <c r="L746">
        <v>3.1305405405405389</v>
      </c>
      <c r="M746" s="2">
        <f t="shared" si="28"/>
        <v>62.162162162162161</v>
      </c>
      <c r="N746" t="s">
        <v>2700</v>
      </c>
    </row>
    <row r="747" spans="1:14">
      <c r="A747">
        <v>47</v>
      </c>
      <c r="B747" t="s">
        <v>20227</v>
      </c>
      <c r="C747" t="s">
        <v>20228</v>
      </c>
      <c r="D747">
        <v>1453</v>
      </c>
      <c r="E747" s="1">
        <v>2</v>
      </c>
      <c r="F747">
        <v>1.9750000000000001</v>
      </c>
      <c r="G747">
        <v>0.26800000000000002</v>
      </c>
      <c r="H747">
        <v>82</v>
      </c>
      <c r="I747">
        <v>5.0999999999999996</v>
      </c>
      <c r="J747">
        <v>3.3800000000000002E-3</v>
      </c>
      <c r="K747">
        <v>0.47199999999999998</v>
      </c>
      <c r="L747">
        <v>3.1305405405405389</v>
      </c>
      <c r="M747" s="2">
        <f t="shared" si="28"/>
        <v>63.513513513513509</v>
      </c>
      <c r="N747" t="s">
        <v>2700</v>
      </c>
    </row>
    <row r="748" spans="1:14">
      <c r="A748">
        <v>48</v>
      </c>
      <c r="B748" t="s">
        <v>20229</v>
      </c>
      <c r="C748" t="s">
        <v>20230</v>
      </c>
      <c r="D748">
        <v>2861</v>
      </c>
      <c r="E748" s="1">
        <v>1.9450000000000001</v>
      </c>
      <c r="F748">
        <v>1.8149999999999999</v>
      </c>
      <c r="G748">
        <v>0.38500000000000001</v>
      </c>
      <c r="H748">
        <v>218</v>
      </c>
      <c r="I748">
        <v>5.2</v>
      </c>
      <c r="J748">
        <v>6.8399999999999997E-3</v>
      </c>
      <c r="K748">
        <v>0.44600000000000001</v>
      </c>
      <c r="L748">
        <v>3.1305405405405389</v>
      </c>
      <c r="M748" s="2">
        <f t="shared" si="28"/>
        <v>64.86486486486487</v>
      </c>
      <c r="N748" t="s">
        <v>2700</v>
      </c>
    </row>
    <row r="749" spans="1:14">
      <c r="A749">
        <v>49</v>
      </c>
      <c r="B749" t="s">
        <v>20231</v>
      </c>
      <c r="C749" t="s">
        <v>20232</v>
      </c>
      <c r="D749">
        <v>6884</v>
      </c>
      <c r="E749" s="1">
        <v>1.9</v>
      </c>
      <c r="F749">
        <v>2.0649999999999999</v>
      </c>
      <c r="G749">
        <v>0.39200000000000002</v>
      </c>
      <c r="H749">
        <v>265</v>
      </c>
      <c r="I749">
        <v>6.2</v>
      </c>
      <c r="J749">
        <v>1.491E-2</v>
      </c>
      <c r="K749">
        <v>0.55000000000000004</v>
      </c>
      <c r="L749">
        <v>3.1305405405405389</v>
      </c>
      <c r="M749" s="2">
        <f t="shared" si="28"/>
        <v>66.21621621621621</v>
      </c>
      <c r="N749" t="s">
        <v>2700</v>
      </c>
    </row>
    <row r="750" spans="1:14">
      <c r="A750">
        <v>50</v>
      </c>
      <c r="B750" t="s">
        <v>20233</v>
      </c>
      <c r="C750" t="s">
        <v>20234</v>
      </c>
      <c r="D750">
        <v>835</v>
      </c>
      <c r="E750" s="1">
        <v>1.8959999999999999</v>
      </c>
      <c r="F750">
        <v>2.0209999999999999</v>
      </c>
      <c r="G750">
        <v>0.372</v>
      </c>
      <c r="H750">
        <v>43</v>
      </c>
      <c r="I750">
        <v>5.2</v>
      </c>
      <c r="J750">
        <v>2.5400000000000002E-3</v>
      </c>
      <c r="K750">
        <v>0.60499999999999998</v>
      </c>
      <c r="L750">
        <v>3.1305405405405389</v>
      </c>
      <c r="M750" s="2">
        <f t="shared" si="28"/>
        <v>67.567567567567565</v>
      </c>
      <c r="N750" t="s">
        <v>2700</v>
      </c>
    </row>
    <row r="751" spans="1:14">
      <c r="A751">
        <v>51</v>
      </c>
      <c r="B751" t="s">
        <v>20235</v>
      </c>
      <c r="C751" t="s">
        <v>20236</v>
      </c>
      <c r="D751">
        <v>1695</v>
      </c>
      <c r="E751" s="1">
        <v>1.873</v>
      </c>
      <c r="F751">
        <v>1.9750000000000001</v>
      </c>
      <c r="G751">
        <v>0.312</v>
      </c>
      <c r="H751">
        <v>48</v>
      </c>
      <c r="I751">
        <v>8.3000000000000007</v>
      </c>
      <c r="J751">
        <v>2.6199999999999999E-3</v>
      </c>
      <c r="K751">
        <v>0.53800000000000003</v>
      </c>
      <c r="L751">
        <v>3.1305405405405389</v>
      </c>
      <c r="M751" s="2">
        <f t="shared" si="28"/>
        <v>68.918918918918919</v>
      </c>
      <c r="N751" t="s">
        <v>2700</v>
      </c>
    </row>
    <row r="752" spans="1:14">
      <c r="A752">
        <v>52</v>
      </c>
      <c r="B752" t="s">
        <v>20237</v>
      </c>
      <c r="C752" t="s">
        <v>20238</v>
      </c>
      <c r="D752">
        <v>2801</v>
      </c>
      <c r="E752" s="1">
        <v>1.7889999999999999</v>
      </c>
      <c r="F752">
        <v>1.9790000000000001</v>
      </c>
      <c r="G752">
        <v>0.38</v>
      </c>
      <c r="H752">
        <v>179</v>
      </c>
      <c r="I752">
        <v>5.0999999999999996</v>
      </c>
      <c r="J752">
        <v>6.3299999999999997E-3</v>
      </c>
      <c r="K752">
        <v>0.47</v>
      </c>
      <c r="L752">
        <v>3.1305405405405389</v>
      </c>
      <c r="M752" s="2">
        <f t="shared" si="28"/>
        <v>70.270270270270274</v>
      </c>
      <c r="N752" t="s">
        <v>2700</v>
      </c>
    </row>
    <row r="753" spans="1:14">
      <c r="A753">
        <v>53</v>
      </c>
      <c r="B753" t="s">
        <v>20239</v>
      </c>
      <c r="C753" t="s">
        <v>20240</v>
      </c>
      <c r="D753">
        <v>765</v>
      </c>
      <c r="E753" s="1">
        <v>1.706</v>
      </c>
      <c r="F753">
        <v>2.3380000000000001</v>
      </c>
      <c r="G753">
        <v>0.42899999999999999</v>
      </c>
      <c r="H753">
        <v>84</v>
      </c>
      <c r="I753">
        <v>2.8</v>
      </c>
      <c r="J753">
        <v>3.48E-3</v>
      </c>
      <c r="K753">
        <v>0.63800000000000001</v>
      </c>
      <c r="L753">
        <v>3.1305405405405389</v>
      </c>
      <c r="M753" s="2">
        <f t="shared" si="28"/>
        <v>71.621621621621628</v>
      </c>
      <c r="N753" t="s">
        <v>2700</v>
      </c>
    </row>
    <row r="754" spans="1:14">
      <c r="A754">
        <v>54</v>
      </c>
      <c r="B754" t="s">
        <v>20241</v>
      </c>
      <c r="C754" t="s">
        <v>20242</v>
      </c>
      <c r="D754">
        <v>1044</v>
      </c>
      <c r="E754" s="1">
        <v>1.6160000000000001</v>
      </c>
      <c r="F754">
        <v>1.538</v>
      </c>
      <c r="G754">
        <v>0.3</v>
      </c>
      <c r="H754">
        <v>80</v>
      </c>
      <c r="I754">
        <v>5.7</v>
      </c>
      <c r="J754">
        <v>2.31E-3</v>
      </c>
      <c r="K754">
        <v>0.39600000000000002</v>
      </c>
      <c r="L754">
        <v>3.1305405405405389</v>
      </c>
      <c r="M754" s="2">
        <f t="shared" si="28"/>
        <v>72.972972972972968</v>
      </c>
      <c r="N754" t="s">
        <v>2700</v>
      </c>
    </row>
    <row r="755" spans="1:14">
      <c r="A755">
        <v>55</v>
      </c>
      <c r="B755" t="s">
        <v>20243</v>
      </c>
      <c r="C755" t="s">
        <v>20244</v>
      </c>
      <c r="D755">
        <v>1027</v>
      </c>
      <c r="E755" s="1">
        <v>1.6160000000000001</v>
      </c>
      <c r="F755">
        <v>1.748</v>
      </c>
      <c r="G755">
        <v>0.317</v>
      </c>
      <c r="H755">
        <v>167</v>
      </c>
      <c r="I755">
        <v>4.2</v>
      </c>
      <c r="J755">
        <v>5.1500000000000001E-3</v>
      </c>
      <c r="K755">
        <v>0.747</v>
      </c>
      <c r="L755">
        <v>3.1305405405405389</v>
      </c>
      <c r="M755" s="2">
        <f t="shared" si="28"/>
        <v>74.324324324324323</v>
      </c>
      <c r="N755" t="s">
        <v>2700</v>
      </c>
    </row>
    <row r="756" spans="1:14">
      <c r="A756">
        <v>56</v>
      </c>
      <c r="B756" t="s">
        <v>20245</v>
      </c>
      <c r="C756" t="s">
        <v>20246</v>
      </c>
      <c r="D756">
        <v>247</v>
      </c>
      <c r="E756" s="1">
        <v>1.6060000000000001</v>
      </c>
      <c r="F756">
        <v>1.7709999999999999</v>
      </c>
      <c r="G756">
        <v>0.156</v>
      </c>
      <c r="H756">
        <v>32</v>
      </c>
      <c r="I756">
        <v>3.6</v>
      </c>
      <c r="J756">
        <v>1.5299999999999999E-3</v>
      </c>
      <c r="K756">
        <v>0.8</v>
      </c>
      <c r="L756">
        <v>3.1305405405405389</v>
      </c>
      <c r="M756" s="2">
        <f t="shared" si="28"/>
        <v>75.675675675675677</v>
      </c>
      <c r="N756" t="s">
        <v>2700</v>
      </c>
    </row>
    <row r="757" spans="1:14">
      <c r="A757">
        <v>57</v>
      </c>
      <c r="B757" t="s">
        <v>20247</v>
      </c>
      <c r="C757" t="s">
        <v>20248</v>
      </c>
      <c r="D757">
        <v>2743</v>
      </c>
      <c r="E757" s="1">
        <v>1.5640000000000001</v>
      </c>
      <c r="F757">
        <v>1.722</v>
      </c>
      <c r="G757">
        <v>0.23200000000000001</v>
      </c>
      <c r="H757">
        <v>95</v>
      </c>
      <c r="I757">
        <v>8.3000000000000007</v>
      </c>
      <c r="J757">
        <v>8.43E-3</v>
      </c>
      <c r="K757">
        <v>0.91400000000000003</v>
      </c>
      <c r="L757">
        <v>3.1305405405405389</v>
      </c>
      <c r="M757" s="2">
        <f t="shared" si="28"/>
        <v>77.027027027027032</v>
      </c>
      <c r="N757" t="s">
        <v>2700</v>
      </c>
    </row>
    <row r="758" spans="1:14">
      <c r="A758">
        <v>58</v>
      </c>
      <c r="B758" t="s">
        <v>20249</v>
      </c>
      <c r="C758" t="s">
        <v>20250</v>
      </c>
      <c r="D758">
        <v>379</v>
      </c>
      <c r="E758" s="1">
        <v>1.4570000000000001</v>
      </c>
      <c r="G758">
        <v>0.318</v>
      </c>
      <c r="H758">
        <v>44</v>
      </c>
      <c r="I758">
        <v>3.8</v>
      </c>
      <c r="J758">
        <v>1.23E-3</v>
      </c>
      <c r="L758">
        <v>3.1305405405405389</v>
      </c>
      <c r="M758" s="2">
        <f t="shared" si="28"/>
        <v>78.378378378378372</v>
      </c>
      <c r="N758" t="s">
        <v>2700</v>
      </c>
    </row>
    <row r="759" spans="1:14">
      <c r="A759">
        <v>59</v>
      </c>
      <c r="B759" t="s">
        <v>20251</v>
      </c>
      <c r="C759" t="s">
        <v>20252</v>
      </c>
      <c r="D759">
        <v>5250</v>
      </c>
      <c r="E759" s="1">
        <v>1.4370000000000001</v>
      </c>
      <c r="F759">
        <v>1.2829999999999999</v>
      </c>
      <c r="G759">
        <v>0.152</v>
      </c>
      <c r="H759">
        <v>158</v>
      </c>
      <c r="I759">
        <v>7</v>
      </c>
      <c r="J759">
        <v>9.6799999999999994E-3</v>
      </c>
      <c r="K759">
        <v>0.30399999999999999</v>
      </c>
      <c r="L759">
        <v>3.1305405405405389</v>
      </c>
      <c r="M759" s="2">
        <f t="shared" si="28"/>
        <v>79.729729729729726</v>
      </c>
      <c r="N759" t="s">
        <v>2700</v>
      </c>
    </row>
    <row r="760" spans="1:14">
      <c r="A760">
        <v>60</v>
      </c>
      <c r="B760" t="s">
        <v>20253</v>
      </c>
      <c r="C760" t="s">
        <v>20254</v>
      </c>
      <c r="D760">
        <v>4668</v>
      </c>
      <c r="E760" s="1">
        <v>1.429</v>
      </c>
      <c r="F760">
        <v>1.5069999999999999</v>
      </c>
      <c r="G760">
        <v>0.38300000000000001</v>
      </c>
      <c r="H760">
        <v>206</v>
      </c>
      <c r="I760">
        <v>7.2</v>
      </c>
      <c r="J760">
        <v>8.3800000000000003E-3</v>
      </c>
      <c r="K760">
        <v>0.42799999999999999</v>
      </c>
      <c r="L760">
        <v>3.1305405405405389</v>
      </c>
      <c r="M760" s="2">
        <f t="shared" si="28"/>
        <v>81.081081081081081</v>
      </c>
      <c r="N760" t="s">
        <v>2700</v>
      </c>
    </row>
    <row r="761" spans="1:14">
      <c r="A761">
        <v>61</v>
      </c>
      <c r="B761" t="s">
        <v>20255</v>
      </c>
      <c r="C761" t="s">
        <v>20256</v>
      </c>
      <c r="D761">
        <v>663</v>
      </c>
      <c r="E761" s="1">
        <v>1.286</v>
      </c>
      <c r="F761">
        <v>1.75</v>
      </c>
      <c r="G761">
        <v>0.21299999999999999</v>
      </c>
      <c r="H761">
        <v>47</v>
      </c>
      <c r="I761">
        <v>5.9</v>
      </c>
      <c r="J761">
        <v>1.7099999999999999E-3</v>
      </c>
      <c r="K761">
        <v>0.51700000000000002</v>
      </c>
      <c r="L761">
        <v>3.1305405405405389</v>
      </c>
      <c r="M761" s="2">
        <f t="shared" si="28"/>
        <v>82.432432432432435</v>
      </c>
      <c r="N761" t="s">
        <v>2700</v>
      </c>
    </row>
    <row r="762" spans="1:14">
      <c r="A762">
        <v>62</v>
      </c>
      <c r="B762" t="s">
        <v>20257</v>
      </c>
      <c r="C762" t="s">
        <v>20258</v>
      </c>
      <c r="D762">
        <v>1544</v>
      </c>
      <c r="E762" s="1">
        <v>1.24</v>
      </c>
      <c r="F762">
        <v>1.012</v>
      </c>
      <c r="G762">
        <v>0.153</v>
      </c>
      <c r="H762">
        <v>85</v>
      </c>
      <c r="I762">
        <v>7.8</v>
      </c>
      <c r="J762">
        <v>2.4599999999999999E-3</v>
      </c>
      <c r="K762">
        <v>0.23300000000000001</v>
      </c>
      <c r="L762">
        <v>3.1305405405405389</v>
      </c>
      <c r="M762" s="2">
        <f t="shared" si="28"/>
        <v>83.78378378378379</v>
      </c>
      <c r="N762" t="s">
        <v>2700</v>
      </c>
    </row>
    <row r="763" spans="1:14">
      <c r="A763">
        <v>63</v>
      </c>
      <c r="B763" t="s">
        <v>20259</v>
      </c>
      <c r="C763" t="s">
        <v>20260</v>
      </c>
      <c r="D763">
        <v>118</v>
      </c>
      <c r="E763" s="1">
        <v>1</v>
      </c>
      <c r="F763">
        <v>1.534</v>
      </c>
      <c r="G763">
        <v>0.25</v>
      </c>
      <c r="H763">
        <v>24</v>
      </c>
      <c r="I763">
        <v>4.0999999999999996</v>
      </c>
      <c r="J763">
        <v>5.0000000000000001E-4</v>
      </c>
      <c r="K763">
        <v>0.39</v>
      </c>
      <c r="L763">
        <v>3.1305405405405389</v>
      </c>
      <c r="M763" s="2">
        <f t="shared" si="28"/>
        <v>85.13513513513513</v>
      </c>
      <c r="N763" t="s">
        <v>2700</v>
      </c>
    </row>
    <row r="764" spans="1:14">
      <c r="A764">
        <v>64</v>
      </c>
      <c r="B764" t="s">
        <v>20261</v>
      </c>
      <c r="C764" t="s">
        <v>20262</v>
      </c>
      <c r="D764">
        <v>331</v>
      </c>
      <c r="E764" s="1">
        <v>0.95</v>
      </c>
      <c r="F764">
        <v>1.7330000000000001</v>
      </c>
      <c r="G764">
        <v>0.36399999999999999</v>
      </c>
      <c r="H764">
        <v>11</v>
      </c>
      <c r="I764">
        <v>6.7</v>
      </c>
      <c r="J764">
        <v>5.5000000000000003E-4</v>
      </c>
      <c r="K764">
        <v>0.52</v>
      </c>
      <c r="L764">
        <v>3.1305405405405389</v>
      </c>
      <c r="M764" s="2">
        <f t="shared" si="28"/>
        <v>86.486486486486484</v>
      </c>
      <c r="N764" t="s">
        <v>2700</v>
      </c>
    </row>
    <row r="765" spans="1:14">
      <c r="A765">
        <v>65</v>
      </c>
      <c r="B765" t="s">
        <v>20263</v>
      </c>
      <c r="C765" t="s">
        <v>20264</v>
      </c>
      <c r="D765">
        <v>218</v>
      </c>
      <c r="E765" s="1">
        <v>0.82799999999999996</v>
      </c>
      <c r="G765">
        <v>0</v>
      </c>
      <c r="H765">
        <v>23</v>
      </c>
      <c r="I765">
        <v>3.5</v>
      </c>
      <c r="J765">
        <v>7.5000000000000002E-4</v>
      </c>
      <c r="L765">
        <v>3.1305405405405389</v>
      </c>
      <c r="M765" s="2">
        <f t="shared" ref="M765:M774" si="29">A765/74*100</f>
        <v>87.837837837837839</v>
      </c>
      <c r="N765" t="s">
        <v>2700</v>
      </c>
    </row>
    <row r="766" spans="1:14">
      <c r="A766">
        <v>66</v>
      </c>
      <c r="B766" t="s">
        <v>20265</v>
      </c>
      <c r="C766" t="s">
        <v>20266</v>
      </c>
      <c r="D766">
        <v>159</v>
      </c>
      <c r="E766" s="1">
        <v>0.82</v>
      </c>
      <c r="F766">
        <v>0.68</v>
      </c>
      <c r="G766">
        <v>0.04</v>
      </c>
      <c r="H766">
        <v>50</v>
      </c>
      <c r="I766">
        <v>2.9</v>
      </c>
      <c r="J766">
        <v>6.7000000000000002E-4</v>
      </c>
      <c r="K766">
        <v>0.16500000000000001</v>
      </c>
      <c r="L766">
        <v>3.1305405405405389</v>
      </c>
      <c r="M766" s="2">
        <f t="shared" si="29"/>
        <v>89.189189189189193</v>
      </c>
      <c r="N766" t="s">
        <v>2700</v>
      </c>
    </row>
    <row r="767" spans="1:14">
      <c r="A767">
        <v>67</v>
      </c>
      <c r="B767" t="s">
        <v>20267</v>
      </c>
      <c r="C767" t="s">
        <v>20268</v>
      </c>
      <c r="D767">
        <v>1775</v>
      </c>
      <c r="E767" s="1">
        <v>0.79400000000000004</v>
      </c>
      <c r="F767">
        <v>0.94499999999999995</v>
      </c>
      <c r="G767">
        <v>0.161</v>
      </c>
      <c r="H767">
        <v>137</v>
      </c>
      <c r="I767">
        <v>9</v>
      </c>
      <c r="J767">
        <v>2.9399999999999999E-3</v>
      </c>
      <c r="K767">
        <v>0.24099999999999999</v>
      </c>
      <c r="L767">
        <v>3.1305405405405389</v>
      </c>
      <c r="M767" s="2">
        <f t="shared" si="29"/>
        <v>90.540540540540533</v>
      </c>
      <c r="N767" t="s">
        <v>2700</v>
      </c>
    </row>
    <row r="768" spans="1:14">
      <c r="A768">
        <v>68</v>
      </c>
      <c r="B768" t="s">
        <v>20269</v>
      </c>
      <c r="C768" t="s">
        <v>20270</v>
      </c>
      <c r="D768">
        <v>219</v>
      </c>
      <c r="E768" s="1">
        <v>0.72699999999999998</v>
      </c>
      <c r="F768">
        <v>0.72099999999999997</v>
      </c>
      <c r="G768">
        <v>0.19400000000000001</v>
      </c>
      <c r="H768">
        <v>36</v>
      </c>
      <c r="I768">
        <v>5.7</v>
      </c>
      <c r="J768">
        <v>4.0999999999999999E-4</v>
      </c>
      <c r="K768">
        <v>0.152</v>
      </c>
      <c r="L768">
        <v>3.1305405405405389</v>
      </c>
      <c r="M768" s="2">
        <f t="shared" si="29"/>
        <v>91.891891891891902</v>
      </c>
      <c r="N768" t="s">
        <v>2700</v>
      </c>
    </row>
    <row r="769" spans="1:14">
      <c r="A769">
        <v>69</v>
      </c>
      <c r="B769" t="s">
        <v>20271</v>
      </c>
      <c r="C769" t="s">
        <v>20272</v>
      </c>
      <c r="D769">
        <v>2292</v>
      </c>
      <c r="E769" s="1">
        <v>0.56499999999999995</v>
      </c>
      <c r="F769">
        <v>0.66800000000000004</v>
      </c>
      <c r="G769">
        <v>8.8999999999999996E-2</v>
      </c>
      <c r="H769">
        <v>235</v>
      </c>
      <c r="I769">
        <v>9.1999999999999993</v>
      </c>
      <c r="J769">
        <v>2.6199999999999999E-3</v>
      </c>
      <c r="K769">
        <v>0.154</v>
      </c>
      <c r="L769">
        <v>3.1305405405405389</v>
      </c>
      <c r="M769" s="2">
        <f t="shared" si="29"/>
        <v>93.243243243243242</v>
      </c>
      <c r="N769" t="s">
        <v>2700</v>
      </c>
    </row>
    <row r="770" spans="1:14">
      <c r="A770">
        <v>70</v>
      </c>
      <c r="B770" t="s">
        <v>20273</v>
      </c>
      <c r="C770" t="s">
        <v>20274</v>
      </c>
      <c r="D770">
        <v>1097</v>
      </c>
      <c r="E770" s="1">
        <v>0.55200000000000005</v>
      </c>
      <c r="F770">
        <v>0.48599999999999999</v>
      </c>
      <c r="G770">
        <v>0.222</v>
      </c>
      <c r="H770">
        <v>352</v>
      </c>
      <c r="I770">
        <v>3.5</v>
      </c>
      <c r="J770">
        <v>5.2700000000000004E-3</v>
      </c>
      <c r="K770">
        <v>0.183</v>
      </c>
      <c r="L770">
        <v>3.1305405405405389</v>
      </c>
      <c r="M770" s="2">
        <f t="shared" si="29"/>
        <v>94.594594594594597</v>
      </c>
      <c r="N770" t="s">
        <v>2700</v>
      </c>
    </row>
    <row r="771" spans="1:14">
      <c r="A771">
        <v>71</v>
      </c>
      <c r="B771" t="s">
        <v>20275</v>
      </c>
      <c r="C771" t="s">
        <v>20276</v>
      </c>
      <c r="D771">
        <v>340</v>
      </c>
      <c r="E771" s="1">
        <v>0.53</v>
      </c>
      <c r="F771">
        <v>0.73199999999999998</v>
      </c>
      <c r="G771">
        <v>3.3000000000000002E-2</v>
      </c>
      <c r="H771">
        <v>61</v>
      </c>
      <c r="I771">
        <v>5.8</v>
      </c>
      <c r="J771">
        <v>8.0999999999999996E-4</v>
      </c>
      <c r="K771">
        <v>0.184</v>
      </c>
      <c r="L771">
        <v>3.1305405405405389</v>
      </c>
      <c r="M771" s="2">
        <f t="shared" si="29"/>
        <v>95.945945945945937</v>
      </c>
      <c r="N771" t="s">
        <v>2700</v>
      </c>
    </row>
    <row r="772" spans="1:14">
      <c r="A772">
        <v>72</v>
      </c>
      <c r="B772" t="s">
        <v>20277</v>
      </c>
      <c r="C772" t="s">
        <v>20278</v>
      </c>
      <c r="D772">
        <v>682</v>
      </c>
      <c r="E772" s="1">
        <v>0.432</v>
      </c>
      <c r="F772">
        <v>0.61899999999999999</v>
      </c>
      <c r="G772">
        <v>0</v>
      </c>
      <c r="H772">
        <v>6</v>
      </c>
      <c r="I772" t="s">
        <v>18288</v>
      </c>
      <c r="J772">
        <v>2.5000000000000001E-4</v>
      </c>
      <c r="K772">
        <v>0.224</v>
      </c>
      <c r="L772">
        <v>3.1305405405405389</v>
      </c>
      <c r="M772" s="2">
        <f t="shared" si="29"/>
        <v>97.297297297297305</v>
      </c>
      <c r="N772" t="s">
        <v>2700</v>
      </c>
    </row>
    <row r="773" spans="1:14">
      <c r="A773">
        <v>73</v>
      </c>
      <c r="B773" t="s">
        <v>20279</v>
      </c>
      <c r="C773" t="s">
        <v>20280</v>
      </c>
      <c r="D773">
        <v>331</v>
      </c>
      <c r="E773" s="1">
        <v>0.40600000000000003</v>
      </c>
      <c r="F773">
        <v>0.63800000000000001</v>
      </c>
      <c r="G773">
        <v>0.214</v>
      </c>
      <c r="H773">
        <v>42</v>
      </c>
      <c r="I773">
        <v>8.8000000000000007</v>
      </c>
      <c r="J773">
        <v>3.8000000000000002E-4</v>
      </c>
      <c r="K773">
        <v>0.124</v>
      </c>
      <c r="L773">
        <v>3.1305405405405389</v>
      </c>
      <c r="M773" s="2">
        <f t="shared" si="29"/>
        <v>98.648648648648646</v>
      </c>
      <c r="N773" t="s">
        <v>2700</v>
      </c>
    </row>
    <row r="774" spans="1:14">
      <c r="A774">
        <v>74</v>
      </c>
      <c r="B774" t="s">
        <v>20281</v>
      </c>
      <c r="C774" t="s">
        <v>20282</v>
      </c>
      <c r="D774">
        <v>517</v>
      </c>
      <c r="E774" s="1">
        <v>0.33300000000000002</v>
      </c>
      <c r="F774">
        <v>0.33200000000000002</v>
      </c>
      <c r="G774">
        <v>0.218</v>
      </c>
      <c r="H774">
        <v>101</v>
      </c>
      <c r="I774" t="s">
        <v>18288</v>
      </c>
      <c r="J774">
        <v>9.3000000000000005E-4</v>
      </c>
      <c r="K774">
        <v>0.10299999999999999</v>
      </c>
      <c r="L774">
        <v>3.1305405405405389</v>
      </c>
      <c r="M774" s="2">
        <f t="shared" si="29"/>
        <v>100</v>
      </c>
      <c r="N774" t="s">
        <v>2700</v>
      </c>
    </row>
    <row r="775" spans="1:14" s="3" customFormat="1">
      <c r="E775" s="4"/>
      <c r="M775" s="5"/>
    </row>
    <row r="776" spans="1:14">
      <c r="A776">
        <v>1</v>
      </c>
      <c r="B776" t="s">
        <v>20834</v>
      </c>
      <c r="C776" t="s">
        <v>20833</v>
      </c>
      <c r="D776">
        <v>178762</v>
      </c>
      <c r="E776" s="1">
        <v>31.957000000000001</v>
      </c>
      <c r="F776">
        <v>34.366</v>
      </c>
      <c r="G776">
        <v>6.4989999999999997</v>
      </c>
      <c r="H776">
        <v>415</v>
      </c>
      <c r="I776">
        <v>8.5</v>
      </c>
      <c r="J776">
        <v>0.58942000000000005</v>
      </c>
      <c r="K776">
        <v>19.327000000000002</v>
      </c>
      <c r="L776">
        <f>AVERAGE(E776:E1063)</f>
        <v>3.7820243055555562</v>
      </c>
      <c r="M776" s="2">
        <f t="shared" ref="M776:M839" si="30">A776/288*100</f>
        <v>0.34722222222222221</v>
      </c>
      <c r="N776" t="s">
        <v>2701</v>
      </c>
    </row>
    <row r="777" spans="1:14">
      <c r="A777">
        <v>2</v>
      </c>
      <c r="B777" t="s">
        <v>20832</v>
      </c>
      <c r="C777" t="s">
        <v>20831</v>
      </c>
      <c r="D777">
        <v>19420</v>
      </c>
      <c r="E777" s="1">
        <v>27.681000000000001</v>
      </c>
      <c r="F777">
        <v>31.963999999999999</v>
      </c>
      <c r="G777">
        <v>4.3120000000000003</v>
      </c>
      <c r="H777">
        <v>32</v>
      </c>
      <c r="I777" t="s">
        <v>18288</v>
      </c>
      <c r="J777">
        <v>5.1450000000000003E-2</v>
      </c>
      <c r="K777">
        <v>17.462</v>
      </c>
      <c r="L777">
        <v>3.7820243055555562</v>
      </c>
      <c r="M777" s="2">
        <f t="shared" si="30"/>
        <v>0.69444444444444442</v>
      </c>
      <c r="N777" t="s">
        <v>2701</v>
      </c>
    </row>
    <row r="778" spans="1:14">
      <c r="A778">
        <v>3</v>
      </c>
      <c r="B778" t="s">
        <v>20830</v>
      </c>
      <c r="C778" t="s">
        <v>20829</v>
      </c>
      <c r="D778">
        <v>57350</v>
      </c>
      <c r="E778" s="1">
        <v>22.864000000000001</v>
      </c>
      <c r="F778">
        <v>26.440999999999999</v>
      </c>
      <c r="G778">
        <v>5.7629999999999999</v>
      </c>
      <c r="H778">
        <v>186</v>
      </c>
      <c r="I778">
        <v>7.8</v>
      </c>
      <c r="J778">
        <v>0.16503999999999999</v>
      </c>
      <c r="K778">
        <v>12.097</v>
      </c>
      <c r="L778">
        <v>3.7820243055555562</v>
      </c>
      <c r="M778" s="2">
        <f t="shared" si="30"/>
        <v>1.0416666666666665</v>
      </c>
      <c r="N778" t="s">
        <v>2701</v>
      </c>
    </row>
    <row r="779" spans="1:14">
      <c r="A779">
        <v>4</v>
      </c>
      <c r="B779" t="s">
        <v>20828</v>
      </c>
      <c r="C779" t="s">
        <v>20827</v>
      </c>
      <c r="D779">
        <v>47818</v>
      </c>
      <c r="E779" s="1">
        <v>15.28</v>
      </c>
      <c r="F779">
        <v>14.901999999999999</v>
      </c>
      <c r="G779">
        <v>2.8180000000000001</v>
      </c>
      <c r="H779">
        <v>296</v>
      </c>
      <c r="I779">
        <v>6.2</v>
      </c>
      <c r="J779">
        <v>0.22992000000000001</v>
      </c>
      <c r="K779">
        <v>8.7349999999999994</v>
      </c>
      <c r="L779">
        <v>3.7820243055555562</v>
      </c>
      <c r="M779" s="2">
        <f t="shared" si="30"/>
        <v>1.3888888888888888</v>
      </c>
      <c r="N779" t="s">
        <v>2701</v>
      </c>
    </row>
    <row r="780" spans="1:14">
      <c r="A780">
        <v>5</v>
      </c>
      <c r="B780" t="s">
        <v>20826</v>
      </c>
      <c r="C780" t="s">
        <v>20825</v>
      </c>
      <c r="D780">
        <v>12686</v>
      </c>
      <c r="E780" s="1">
        <v>14.897</v>
      </c>
      <c r="F780">
        <v>13.984999999999999</v>
      </c>
      <c r="G780">
        <v>3.879</v>
      </c>
      <c r="H780">
        <v>116</v>
      </c>
      <c r="I780">
        <v>5.3</v>
      </c>
      <c r="J780">
        <v>4.2509999999999999E-2</v>
      </c>
      <c r="K780">
        <v>5.0819999999999999</v>
      </c>
      <c r="L780">
        <v>3.7820243055555562</v>
      </c>
      <c r="M780" s="2">
        <f t="shared" si="30"/>
        <v>1.7361111111111112</v>
      </c>
      <c r="N780" t="s">
        <v>2701</v>
      </c>
    </row>
    <row r="781" spans="1:14">
      <c r="A781">
        <v>6</v>
      </c>
      <c r="B781" t="s">
        <v>20824</v>
      </c>
      <c r="C781" t="s">
        <v>20823</v>
      </c>
      <c r="D781">
        <v>28856</v>
      </c>
      <c r="E781" s="1">
        <v>14.397</v>
      </c>
      <c r="F781">
        <v>14.103999999999999</v>
      </c>
      <c r="G781">
        <v>3.4159999999999999</v>
      </c>
      <c r="H781">
        <v>238</v>
      </c>
      <c r="I781">
        <v>5.7</v>
      </c>
      <c r="J781">
        <v>0.13258</v>
      </c>
      <c r="K781">
        <v>7.492</v>
      </c>
      <c r="L781">
        <v>3.7820243055555562</v>
      </c>
      <c r="M781" s="2">
        <f t="shared" si="30"/>
        <v>2.083333333333333</v>
      </c>
      <c r="N781" t="s">
        <v>2701</v>
      </c>
    </row>
    <row r="782" spans="1:14">
      <c r="A782">
        <v>7</v>
      </c>
      <c r="B782" t="s">
        <v>20137</v>
      </c>
      <c r="C782" t="s">
        <v>20138</v>
      </c>
      <c r="D782">
        <v>12453</v>
      </c>
      <c r="E782" s="1">
        <v>14.103</v>
      </c>
      <c r="F782">
        <v>7.54</v>
      </c>
      <c r="G782">
        <v>0.60399999999999998</v>
      </c>
      <c r="H782">
        <v>182</v>
      </c>
      <c r="I782">
        <v>6.6</v>
      </c>
      <c r="J782">
        <v>4.8140000000000002E-2</v>
      </c>
      <c r="K782">
        <v>3.76</v>
      </c>
      <c r="L782">
        <v>3.7820243055555562</v>
      </c>
      <c r="M782" s="2">
        <f t="shared" si="30"/>
        <v>2.4305555555555558</v>
      </c>
      <c r="N782" t="s">
        <v>2701</v>
      </c>
    </row>
    <row r="783" spans="1:14">
      <c r="A783">
        <v>8</v>
      </c>
      <c r="B783" t="s">
        <v>20822</v>
      </c>
      <c r="C783" t="s">
        <v>20821</v>
      </c>
      <c r="D783">
        <v>15642</v>
      </c>
      <c r="E783" s="1">
        <v>13.076000000000001</v>
      </c>
      <c r="F783">
        <v>12.005000000000001</v>
      </c>
      <c r="G783">
        <v>2.4060000000000001</v>
      </c>
      <c r="H783">
        <v>64</v>
      </c>
      <c r="I783">
        <v>9.5</v>
      </c>
      <c r="J783">
        <v>3.8780000000000002E-2</v>
      </c>
      <c r="K783">
        <v>5.7889999999999997</v>
      </c>
      <c r="L783">
        <v>3.7820243055555562</v>
      </c>
      <c r="M783" s="2">
        <f t="shared" si="30"/>
        <v>2.7777777777777777</v>
      </c>
      <c r="N783" t="s">
        <v>2701</v>
      </c>
    </row>
    <row r="784" spans="1:14">
      <c r="A784">
        <v>9</v>
      </c>
      <c r="B784" t="s">
        <v>20820</v>
      </c>
      <c r="C784" t="s">
        <v>20819</v>
      </c>
      <c r="D784">
        <v>10819</v>
      </c>
      <c r="E784" s="1">
        <v>12.948</v>
      </c>
      <c r="F784">
        <v>15.6</v>
      </c>
      <c r="G784">
        <v>3.7149999999999999</v>
      </c>
      <c r="H784">
        <v>130</v>
      </c>
      <c r="I784">
        <v>3.8</v>
      </c>
      <c r="J784">
        <v>6.7830000000000001E-2</v>
      </c>
      <c r="K784">
        <v>7.3250000000000002</v>
      </c>
      <c r="L784">
        <v>3.7820243055555562</v>
      </c>
      <c r="M784" s="2">
        <f t="shared" si="30"/>
        <v>3.125</v>
      </c>
      <c r="N784" t="s">
        <v>2701</v>
      </c>
    </row>
    <row r="785" spans="1:14">
      <c r="A785">
        <v>10</v>
      </c>
      <c r="B785" t="s">
        <v>20818</v>
      </c>
      <c r="C785" t="s">
        <v>20817</v>
      </c>
      <c r="D785">
        <v>22908</v>
      </c>
      <c r="E785" s="1">
        <v>12.69</v>
      </c>
      <c r="F785">
        <v>13.446999999999999</v>
      </c>
      <c r="G785">
        <v>2.1509999999999998</v>
      </c>
      <c r="H785">
        <v>152</v>
      </c>
      <c r="I785">
        <v>5.2</v>
      </c>
      <c r="J785">
        <v>0.13481000000000001</v>
      </c>
      <c r="K785">
        <v>7.4710000000000001</v>
      </c>
      <c r="L785">
        <v>3.7820243055555562</v>
      </c>
      <c r="M785" s="2">
        <f t="shared" si="30"/>
        <v>3.4722222222222223</v>
      </c>
      <c r="N785" t="s">
        <v>2701</v>
      </c>
    </row>
    <row r="786" spans="1:14">
      <c r="A786">
        <v>11</v>
      </c>
      <c r="B786" t="s">
        <v>20816</v>
      </c>
      <c r="C786" t="s">
        <v>20815</v>
      </c>
      <c r="D786">
        <v>24299</v>
      </c>
      <c r="E786" s="1">
        <v>11.901999999999999</v>
      </c>
      <c r="F786">
        <v>12.307</v>
      </c>
      <c r="G786">
        <v>2.5760000000000001</v>
      </c>
      <c r="H786">
        <v>184</v>
      </c>
      <c r="I786">
        <v>6.2</v>
      </c>
      <c r="J786">
        <v>0.12359000000000001</v>
      </c>
      <c r="K786">
        <v>7.61</v>
      </c>
      <c r="L786">
        <v>3.7820243055555562</v>
      </c>
      <c r="M786" s="2">
        <f t="shared" si="30"/>
        <v>3.8194444444444446</v>
      </c>
      <c r="N786" t="s">
        <v>2701</v>
      </c>
    </row>
    <row r="787" spans="1:14">
      <c r="A787">
        <v>12</v>
      </c>
      <c r="B787" t="s">
        <v>20814</v>
      </c>
      <c r="C787" t="s">
        <v>20813</v>
      </c>
      <c r="D787">
        <v>6335</v>
      </c>
      <c r="E787" s="1">
        <v>11.34</v>
      </c>
      <c r="F787">
        <v>12.391999999999999</v>
      </c>
      <c r="G787">
        <v>1.877</v>
      </c>
      <c r="H787">
        <v>57</v>
      </c>
      <c r="I787">
        <v>3.8</v>
      </c>
      <c r="J787">
        <v>4.342E-2</v>
      </c>
      <c r="K787">
        <v>5.9950000000000001</v>
      </c>
      <c r="L787">
        <v>3.7820243055555562</v>
      </c>
      <c r="M787" s="2">
        <f t="shared" si="30"/>
        <v>4.1666666666666661</v>
      </c>
      <c r="N787" t="s">
        <v>2701</v>
      </c>
    </row>
    <row r="788" spans="1:14">
      <c r="A788">
        <v>13</v>
      </c>
      <c r="B788" t="s">
        <v>20812</v>
      </c>
      <c r="C788" t="s">
        <v>20811</v>
      </c>
      <c r="D788">
        <v>3016</v>
      </c>
      <c r="E788" s="1">
        <v>10.375</v>
      </c>
      <c r="F788">
        <v>10.821</v>
      </c>
      <c r="G788">
        <v>1.462</v>
      </c>
      <c r="H788">
        <v>39</v>
      </c>
      <c r="I788">
        <v>5.4</v>
      </c>
      <c r="J788">
        <v>8.4499999999999992E-3</v>
      </c>
      <c r="K788">
        <v>3.3239999999999998</v>
      </c>
      <c r="L788">
        <v>3.7820243055555562</v>
      </c>
      <c r="M788" s="2">
        <f t="shared" si="30"/>
        <v>4.5138888888888884</v>
      </c>
      <c r="N788" t="s">
        <v>2701</v>
      </c>
    </row>
    <row r="789" spans="1:14">
      <c r="A789">
        <v>14</v>
      </c>
      <c r="B789" t="s">
        <v>20810</v>
      </c>
      <c r="C789" t="s">
        <v>20809</v>
      </c>
      <c r="D789">
        <v>32168</v>
      </c>
      <c r="E789" s="1">
        <v>10.353</v>
      </c>
      <c r="F789">
        <v>11.221</v>
      </c>
      <c r="G789">
        <v>1.5609999999999999</v>
      </c>
      <c r="H789">
        <v>294</v>
      </c>
      <c r="I789">
        <v>6.3</v>
      </c>
      <c r="J789">
        <v>9.572E-2</v>
      </c>
      <c r="K789">
        <v>4.0519999999999996</v>
      </c>
      <c r="L789">
        <v>3.7820243055555562</v>
      </c>
      <c r="M789" s="2">
        <f t="shared" si="30"/>
        <v>4.8611111111111116</v>
      </c>
      <c r="N789" t="s">
        <v>2701</v>
      </c>
    </row>
    <row r="790" spans="1:14">
      <c r="A790">
        <v>15</v>
      </c>
      <c r="B790" t="s">
        <v>20808</v>
      </c>
      <c r="C790" t="s">
        <v>20807</v>
      </c>
      <c r="D790">
        <v>3893</v>
      </c>
      <c r="E790" s="1">
        <v>10.25</v>
      </c>
      <c r="F790">
        <v>10.69</v>
      </c>
      <c r="G790">
        <v>1.583</v>
      </c>
      <c r="H790">
        <v>24</v>
      </c>
      <c r="I790">
        <v>8</v>
      </c>
      <c r="J790">
        <v>8.2400000000000008E-3</v>
      </c>
      <c r="K790">
        <v>3.6419999999999999</v>
      </c>
      <c r="L790">
        <v>3.7820243055555562</v>
      </c>
      <c r="M790" s="2">
        <f t="shared" si="30"/>
        <v>5.2083333333333339</v>
      </c>
      <c r="N790" t="s">
        <v>2701</v>
      </c>
    </row>
    <row r="791" spans="1:14">
      <c r="A791">
        <v>16</v>
      </c>
      <c r="B791" t="s">
        <v>20806</v>
      </c>
      <c r="C791" t="s">
        <v>20805</v>
      </c>
      <c r="D791">
        <v>6609</v>
      </c>
      <c r="E791" s="1">
        <v>10.178000000000001</v>
      </c>
      <c r="F791">
        <v>10.071999999999999</v>
      </c>
      <c r="G791">
        <v>2.3849999999999998</v>
      </c>
      <c r="H791">
        <v>65</v>
      </c>
      <c r="I791">
        <v>5.9</v>
      </c>
      <c r="J791">
        <v>1.7569999999999999E-2</v>
      </c>
      <c r="K791">
        <v>3.141</v>
      </c>
      <c r="L791">
        <v>3.7820243055555562</v>
      </c>
      <c r="M791" s="2">
        <f t="shared" si="30"/>
        <v>5.5555555555555554</v>
      </c>
      <c r="N791" t="s">
        <v>2701</v>
      </c>
    </row>
    <row r="792" spans="1:14">
      <c r="A792">
        <v>17</v>
      </c>
      <c r="B792" t="s">
        <v>20804</v>
      </c>
      <c r="C792" t="s">
        <v>20803</v>
      </c>
      <c r="D792">
        <v>75950</v>
      </c>
      <c r="E792" s="1">
        <v>9.8219999999999992</v>
      </c>
      <c r="F792">
        <v>9.6020000000000003</v>
      </c>
      <c r="G792">
        <v>2.5529999999999999</v>
      </c>
      <c r="H792">
        <v>333</v>
      </c>
      <c r="I792" t="s">
        <v>18288</v>
      </c>
      <c r="J792">
        <v>0.16128000000000001</v>
      </c>
      <c r="K792">
        <v>5.1870000000000003</v>
      </c>
      <c r="L792">
        <v>3.7820243055555562</v>
      </c>
      <c r="M792" s="2">
        <f t="shared" si="30"/>
        <v>5.9027777777777777</v>
      </c>
      <c r="N792" t="s">
        <v>2701</v>
      </c>
    </row>
    <row r="793" spans="1:14">
      <c r="A793">
        <v>18</v>
      </c>
      <c r="B793" t="s">
        <v>20802</v>
      </c>
      <c r="C793" t="s">
        <v>20801</v>
      </c>
      <c r="D793">
        <v>5945</v>
      </c>
      <c r="E793" s="1">
        <v>9.5709999999999997</v>
      </c>
      <c r="F793">
        <v>10.141999999999999</v>
      </c>
      <c r="G793">
        <v>1.4870000000000001</v>
      </c>
      <c r="H793">
        <v>76</v>
      </c>
      <c r="I793">
        <v>5.4</v>
      </c>
      <c r="J793">
        <v>2.1749999999999999E-2</v>
      </c>
      <c r="K793">
        <v>3.84</v>
      </c>
      <c r="L793">
        <v>3.7820243055555562</v>
      </c>
      <c r="M793" s="2">
        <f t="shared" si="30"/>
        <v>6.25</v>
      </c>
      <c r="N793" t="s">
        <v>2701</v>
      </c>
    </row>
    <row r="794" spans="1:14">
      <c r="A794">
        <v>19</v>
      </c>
      <c r="B794" t="s">
        <v>20800</v>
      </c>
      <c r="C794" t="s">
        <v>20799</v>
      </c>
      <c r="D794">
        <v>43191</v>
      </c>
      <c r="E794" s="1">
        <v>9.4939999999999998</v>
      </c>
      <c r="F794">
        <v>10.445</v>
      </c>
      <c r="G794">
        <v>2.3069999999999999</v>
      </c>
      <c r="H794">
        <v>371</v>
      </c>
      <c r="I794">
        <v>6.8</v>
      </c>
      <c r="J794">
        <v>0.16750999999999999</v>
      </c>
      <c r="K794">
        <v>5.5659999999999998</v>
      </c>
      <c r="L794">
        <v>3.7820243055555562</v>
      </c>
      <c r="M794" s="2">
        <f t="shared" si="30"/>
        <v>6.5972222222222223</v>
      </c>
      <c r="N794" t="s">
        <v>2701</v>
      </c>
    </row>
    <row r="795" spans="1:14">
      <c r="A795">
        <v>20</v>
      </c>
      <c r="B795" t="s">
        <v>20798</v>
      </c>
      <c r="C795" t="s">
        <v>20797</v>
      </c>
      <c r="D795">
        <v>8869</v>
      </c>
      <c r="E795" s="1">
        <v>9.4710000000000001</v>
      </c>
      <c r="F795">
        <v>9.2560000000000002</v>
      </c>
      <c r="G795">
        <v>0.98699999999999999</v>
      </c>
      <c r="H795">
        <v>76</v>
      </c>
      <c r="I795">
        <v>6.1</v>
      </c>
      <c r="J795">
        <v>2.639E-2</v>
      </c>
      <c r="K795">
        <v>3.2429999999999999</v>
      </c>
      <c r="L795">
        <v>3.7820243055555562</v>
      </c>
      <c r="M795" s="2">
        <f t="shared" si="30"/>
        <v>6.9444444444444446</v>
      </c>
      <c r="N795" t="s">
        <v>2701</v>
      </c>
    </row>
    <row r="796" spans="1:14">
      <c r="A796">
        <v>21</v>
      </c>
      <c r="B796" t="s">
        <v>20796</v>
      </c>
      <c r="C796" t="s">
        <v>20795</v>
      </c>
      <c r="D796">
        <v>39067</v>
      </c>
      <c r="E796" s="1">
        <v>9.2509999999999994</v>
      </c>
      <c r="F796">
        <v>10.125</v>
      </c>
      <c r="G796">
        <v>1.526</v>
      </c>
      <c r="H796">
        <v>325</v>
      </c>
      <c r="I796">
        <v>8</v>
      </c>
      <c r="J796">
        <v>8.8910000000000003E-2</v>
      </c>
      <c r="K796">
        <v>3.8</v>
      </c>
      <c r="L796">
        <v>3.7820243055555562</v>
      </c>
      <c r="M796" s="2">
        <f t="shared" si="30"/>
        <v>7.291666666666667</v>
      </c>
      <c r="N796" t="s">
        <v>2701</v>
      </c>
    </row>
    <row r="797" spans="1:14">
      <c r="A797">
        <v>22</v>
      </c>
      <c r="B797" t="s">
        <v>20794</v>
      </c>
      <c r="C797" t="s">
        <v>20793</v>
      </c>
      <c r="D797">
        <v>3334</v>
      </c>
      <c r="E797" s="1">
        <v>9.0329999999999995</v>
      </c>
      <c r="F797">
        <v>10.118</v>
      </c>
      <c r="G797">
        <v>1.75</v>
      </c>
      <c r="H797">
        <v>60</v>
      </c>
      <c r="I797">
        <v>5.0999999999999996</v>
      </c>
      <c r="J797">
        <v>1.141E-2</v>
      </c>
      <c r="K797">
        <v>3.4780000000000002</v>
      </c>
      <c r="L797">
        <v>3.7820243055555562</v>
      </c>
      <c r="M797" s="2">
        <f t="shared" si="30"/>
        <v>7.6388888888888893</v>
      </c>
      <c r="N797" t="s">
        <v>2701</v>
      </c>
    </row>
    <row r="798" spans="1:14">
      <c r="A798">
        <v>23</v>
      </c>
      <c r="B798" t="s">
        <v>20792</v>
      </c>
      <c r="C798" t="s">
        <v>20791</v>
      </c>
      <c r="D798">
        <v>4587</v>
      </c>
      <c r="E798" s="1">
        <v>8.8309999999999995</v>
      </c>
      <c r="F798">
        <v>7.9189999999999996</v>
      </c>
      <c r="G798">
        <v>0.58799999999999997</v>
      </c>
      <c r="H798">
        <v>34</v>
      </c>
      <c r="I798">
        <v>7.2</v>
      </c>
      <c r="J798">
        <v>1.095E-2</v>
      </c>
      <c r="K798">
        <v>2.8119999999999998</v>
      </c>
      <c r="L798">
        <v>3.7820243055555562</v>
      </c>
      <c r="M798" s="2">
        <f t="shared" si="30"/>
        <v>7.9861111111111107</v>
      </c>
      <c r="N798" t="s">
        <v>2701</v>
      </c>
    </row>
    <row r="799" spans="1:14">
      <c r="A799">
        <v>24</v>
      </c>
      <c r="B799" t="s">
        <v>20790</v>
      </c>
      <c r="C799" t="s">
        <v>20789</v>
      </c>
      <c r="D799">
        <v>10116</v>
      </c>
      <c r="E799" s="1">
        <v>8.7379999999999995</v>
      </c>
      <c r="F799">
        <v>9.02</v>
      </c>
      <c r="G799">
        <v>1.452</v>
      </c>
      <c r="H799">
        <v>93</v>
      </c>
      <c r="I799">
        <v>7.2</v>
      </c>
      <c r="J799">
        <v>3.7080000000000002E-2</v>
      </c>
      <c r="K799">
        <v>4.5970000000000004</v>
      </c>
      <c r="L799">
        <v>3.7820243055555562</v>
      </c>
      <c r="M799" s="2">
        <f t="shared" si="30"/>
        <v>8.3333333333333321</v>
      </c>
      <c r="N799" t="s">
        <v>2701</v>
      </c>
    </row>
    <row r="800" spans="1:14">
      <c r="A800">
        <v>25</v>
      </c>
      <c r="B800" t="s">
        <v>20788</v>
      </c>
      <c r="C800" t="s">
        <v>20787</v>
      </c>
      <c r="D800">
        <v>8226</v>
      </c>
      <c r="E800" s="1">
        <v>8.4339999999999993</v>
      </c>
      <c r="F800">
        <v>8.09</v>
      </c>
      <c r="G800">
        <v>2.153</v>
      </c>
      <c r="H800">
        <v>72</v>
      </c>
      <c r="I800">
        <v>7.4</v>
      </c>
      <c r="J800">
        <v>2.0899999999999998E-2</v>
      </c>
      <c r="K800">
        <v>3.153</v>
      </c>
      <c r="L800">
        <v>3.7820243055555562</v>
      </c>
      <c r="M800" s="2">
        <f t="shared" si="30"/>
        <v>8.6805555555555554</v>
      </c>
      <c r="N800" t="s">
        <v>2701</v>
      </c>
    </row>
    <row r="801" spans="1:14">
      <c r="A801">
        <v>26</v>
      </c>
      <c r="B801" t="s">
        <v>20786</v>
      </c>
      <c r="C801" t="s">
        <v>20785</v>
      </c>
      <c r="D801">
        <v>14551</v>
      </c>
      <c r="E801" s="1">
        <v>8.3710000000000004</v>
      </c>
      <c r="F801">
        <v>8.3949999999999996</v>
      </c>
      <c r="G801">
        <v>2.2789999999999999</v>
      </c>
      <c r="H801">
        <v>190</v>
      </c>
      <c r="I801">
        <v>5.5</v>
      </c>
      <c r="J801">
        <v>4.972E-2</v>
      </c>
      <c r="K801">
        <v>3.1160000000000001</v>
      </c>
      <c r="L801">
        <v>3.7820243055555562</v>
      </c>
      <c r="M801" s="2">
        <f t="shared" si="30"/>
        <v>9.0277777777777768</v>
      </c>
      <c r="N801" t="s">
        <v>2701</v>
      </c>
    </row>
    <row r="802" spans="1:14">
      <c r="A802">
        <v>27</v>
      </c>
      <c r="B802" t="s">
        <v>20784</v>
      </c>
      <c r="C802" t="s">
        <v>20783</v>
      </c>
      <c r="D802">
        <v>118715</v>
      </c>
      <c r="E802" s="1">
        <v>8.2780000000000005</v>
      </c>
      <c r="F802">
        <v>8.0549999999999997</v>
      </c>
      <c r="G802">
        <v>2.2050000000000001</v>
      </c>
      <c r="H802">
        <v>1425</v>
      </c>
      <c r="I802">
        <v>7.5</v>
      </c>
      <c r="J802">
        <v>0.32580999999999999</v>
      </c>
      <c r="K802">
        <v>3.28</v>
      </c>
      <c r="L802">
        <v>3.7820243055555562</v>
      </c>
      <c r="M802" s="2">
        <f t="shared" si="30"/>
        <v>9.375</v>
      </c>
      <c r="N802" t="s">
        <v>2701</v>
      </c>
    </row>
    <row r="803" spans="1:14">
      <c r="A803">
        <v>28</v>
      </c>
      <c r="B803" t="s">
        <v>20782</v>
      </c>
      <c r="C803" t="s">
        <v>20781</v>
      </c>
      <c r="D803">
        <v>36041</v>
      </c>
      <c r="E803" s="1">
        <v>7.6920000000000002</v>
      </c>
      <c r="F803">
        <v>7.5410000000000004</v>
      </c>
      <c r="G803">
        <v>1.554</v>
      </c>
      <c r="H803">
        <v>478</v>
      </c>
      <c r="I803">
        <v>6.6</v>
      </c>
      <c r="J803">
        <v>0.11302</v>
      </c>
      <c r="K803">
        <v>3.0819999999999999</v>
      </c>
      <c r="L803">
        <v>3.7820243055555562</v>
      </c>
      <c r="M803" s="2">
        <f t="shared" si="30"/>
        <v>9.7222222222222232</v>
      </c>
      <c r="N803" t="s">
        <v>2701</v>
      </c>
    </row>
    <row r="804" spans="1:14">
      <c r="A804">
        <v>29</v>
      </c>
      <c r="B804" t="s">
        <v>20780</v>
      </c>
      <c r="C804" t="s">
        <v>20779</v>
      </c>
      <c r="D804">
        <v>5168</v>
      </c>
      <c r="E804" s="1">
        <v>7.6479999999999997</v>
      </c>
      <c r="F804">
        <v>7.6029999999999998</v>
      </c>
      <c r="G804">
        <v>1.478</v>
      </c>
      <c r="H804">
        <v>182</v>
      </c>
      <c r="I804">
        <v>2.8</v>
      </c>
      <c r="J804">
        <v>4.0809999999999999E-2</v>
      </c>
      <c r="K804">
        <v>3.6360000000000001</v>
      </c>
      <c r="L804">
        <v>3.7820243055555562</v>
      </c>
      <c r="M804" s="2">
        <f t="shared" si="30"/>
        <v>10.069444444444445</v>
      </c>
      <c r="N804" t="s">
        <v>2701</v>
      </c>
    </row>
    <row r="805" spans="1:14">
      <c r="A805">
        <v>30</v>
      </c>
      <c r="B805" t="s">
        <v>20778</v>
      </c>
      <c r="C805" t="s">
        <v>20777</v>
      </c>
      <c r="D805">
        <v>4736</v>
      </c>
      <c r="E805" s="1">
        <v>7.4320000000000004</v>
      </c>
      <c r="F805">
        <v>4.1500000000000004</v>
      </c>
      <c r="G805">
        <v>0.84799999999999998</v>
      </c>
      <c r="H805">
        <v>132</v>
      </c>
      <c r="I805">
        <v>3</v>
      </c>
      <c r="J805">
        <v>2.3380000000000001E-2</v>
      </c>
      <c r="K805">
        <v>1.2</v>
      </c>
      <c r="L805">
        <v>3.7820243055555562</v>
      </c>
      <c r="M805" s="2">
        <f t="shared" si="30"/>
        <v>10.416666666666668</v>
      </c>
      <c r="N805" t="s">
        <v>2701</v>
      </c>
    </row>
    <row r="806" spans="1:14">
      <c r="A806">
        <v>31</v>
      </c>
      <c r="B806" t="s">
        <v>20776</v>
      </c>
      <c r="C806" t="s">
        <v>20775</v>
      </c>
      <c r="D806">
        <v>60526</v>
      </c>
      <c r="E806" s="1">
        <v>7.3570000000000002</v>
      </c>
      <c r="F806">
        <v>7.18</v>
      </c>
      <c r="G806">
        <v>2.218</v>
      </c>
      <c r="H806">
        <v>458</v>
      </c>
      <c r="I806">
        <v>7.7</v>
      </c>
      <c r="J806">
        <v>0.14510999999999999</v>
      </c>
      <c r="K806">
        <v>2.7669999999999999</v>
      </c>
      <c r="L806">
        <v>3.7820243055555562</v>
      </c>
      <c r="M806" s="2">
        <f t="shared" si="30"/>
        <v>10.763888888888889</v>
      </c>
      <c r="N806" t="s">
        <v>2701</v>
      </c>
    </row>
    <row r="807" spans="1:14">
      <c r="A807">
        <v>32</v>
      </c>
      <c r="B807" t="s">
        <v>20774</v>
      </c>
      <c r="C807" t="s">
        <v>20773</v>
      </c>
      <c r="D807">
        <v>11862</v>
      </c>
      <c r="E807" s="1">
        <v>7.1890000000000001</v>
      </c>
      <c r="F807">
        <v>7.548</v>
      </c>
      <c r="G807">
        <v>1.9910000000000001</v>
      </c>
      <c r="H807">
        <v>222</v>
      </c>
      <c r="I807">
        <v>3.9</v>
      </c>
      <c r="J807">
        <v>4.2009999999999999E-2</v>
      </c>
      <c r="K807">
        <v>2.3260000000000001</v>
      </c>
      <c r="L807">
        <v>3.7820243055555562</v>
      </c>
      <c r="M807" s="2">
        <f t="shared" si="30"/>
        <v>11.111111111111111</v>
      </c>
      <c r="N807" t="s">
        <v>2701</v>
      </c>
    </row>
    <row r="808" spans="1:14">
      <c r="A808">
        <v>33</v>
      </c>
      <c r="B808" t="s">
        <v>20772</v>
      </c>
      <c r="C808" t="s">
        <v>20771</v>
      </c>
      <c r="D808">
        <v>10574</v>
      </c>
      <c r="E808" s="1">
        <v>7.1890000000000001</v>
      </c>
      <c r="F808">
        <v>7.3959999999999999</v>
      </c>
      <c r="G808">
        <v>1.6870000000000001</v>
      </c>
      <c r="H808">
        <v>99</v>
      </c>
      <c r="I808">
        <v>6.1</v>
      </c>
      <c r="J808">
        <v>4.6269999999999999E-2</v>
      </c>
      <c r="K808">
        <v>3.8849999999999998</v>
      </c>
      <c r="L808">
        <v>3.7820243055555562</v>
      </c>
      <c r="M808" s="2">
        <f t="shared" si="30"/>
        <v>11.458333333333332</v>
      </c>
      <c r="N808" t="s">
        <v>2701</v>
      </c>
    </row>
    <row r="809" spans="1:14">
      <c r="A809">
        <v>34</v>
      </c>
      <c r="B809" t="s">
        <v>20770</v>
      </c>
      <c r="C809" t="s">
        <v>20769</v>
      </c>
      <c r="D809">
        <v>833</v>
      </c>
      <c r="E809" s="1">
        <v>7.133</v>
      </c>
      <c r="F809">
        <v>5.8460000000000001</v>
      </c>
      <c r="G809">
        <v>0.75</v>
      </c>
      <c r="H809">
        <v>4</v>
      </c>
      <c r="I809" t="s">
        <v>18288</v>
      </c>
      <c r="J809">
        <v>8.5999999999999998E-4</v>
      </c>
      <c r="K809">
        <v>1.8939999999999999</v>
      </c>
      <c r="L809">
        <v>3.7820243055555562</v>
      </c>
      <c r="M809" s="2">
        <f t="shared" si="30"/>
        <v>11.805555555555555</v>
      </c>
      <c r="N809" t="s">
        <v>2701</v>
      </c>
    </row>
    <row r="810" spans="1:14">
      <c r="A810">
        <v>35</v>
      </c>
      <c r="B810" t="s">
        <v>20768</v>
      </c>
      <c r="C810" t="s">
        <v>20767</v>
      </c>
      <c r="D810">
        <v>1734</v>
      </c>
      <c r="E810" s="1">
        <v>6.6230000000000002</v>
      </c>
      <c r="G810">
        <v>0.78900000000000003</v>
      </c>
      <c r="H810">
        <v>19</v>
      </c>
      <c r="I810">
        <v>4</v>
      </c>
      <c r="J810">
        <v>7.5199999999999998E-3</v>
      </c>
      <c r="L810">
        <v>3.7820243055555562</v>
      </c>
      <c r="M810" s="2">
        <f t="shared" si="30"/>
        <v>12.152777777777777</v>
      </c>
      <c r="N810" t="s">
        <v>2701</v>
      </c>
    </row>
    <row r="811" spans="1:14">
      <c r="A811">
        <v>36</v>
      </c>
      <c r="B811" t="s">
        <v>20766</v>
      </c>
      <c r="C811" t="s">
        <v>20765</v>
      </c>
      <c r="D811">
        <v>1006</v>
      </c>
      <c r="E811" s="1">
        <v>6.5449999999999999</v>
      </c>
      <c r="F811">
        <v>6.2670000000000003</v>
      </c>
      <c r="G811">
        <v>1.2</v>
      </c>
      <c r="H811">
        <v>5</v>
      </c>
      <c r="I811" t="s">
        <v>18288</v>
      </c>
      <c r="J811">
        <v>1.1999999999999999E-3</v>
      </c>
      <c r="K811">
        <v>2.2799999999999998</v>
      </c>
      <c r="L811">
        <v>3.7820243055555562</v>
      </c>
      <c r="M811" s="2">
        <f t="shared" si="30"/>
        <v>12.5</v>
      </c>
      <c r="N811" t="s">
        <v>2701</v>
      </c>
    </row>
    <row r="812" spans="1:14">
      <c r="A812">
        <v>37</v>
      </c>
      <c r="B812" t="s">
        <v>20764</v>
      </c>
      <c r="C812" t="s">
        <v>20763</v>
      </c>
      <c r="D812">
        <v>1243</v>
      </c>
      <c r="E812" s="1">
        <v>6.4809999999999999</v>
      </c>
      <c r="F812">
        <v>8.0310000000000006</v>
      </c>
      <c r="H812">
        <v>0</v>
      </c>
      <c r="I812">
        <v>6.8</v>
      </c>
      <c r="J812">
        <v>2.8400000000000001E-3</v>
      </c>
      <c r="K812">
        <v>2.5329999999999999</v>
      </c>
      <c r="L812">
        <v>3.7820243055555562</v>
      </c>
      <c r="M812" s="2">
        <f t="shared" si="30"/>
        <v>12.847222222222221</v>
      </c>
      <c r="N812" t="s">
        <v>2701</v>
      </c>
    </row>
    <row r="813" spans="1:14">
      <c r="A813">
        <v>38</v>
      </c>
      <c r="B813" t="s">
        <v>20762</v>
      </c>
      <c r="C813" t="s">
        <v>20761</v>
      </c>
      <c r="D813">
        <v>30411</v>
      </c>
      <c r="E813" s="1">
        <v>6.2750000000000004</v>
      </c>
      <c r="F813">
        <v>6.7919999999999998</v>
      </c>
      <c r="G813">
        <v>1.369</v>
      </c>
      <c r="H813">
        <v>445</v>
      </c>
      <c r="I813">
        <v>6.6</v>
      </c>
      <c r="J813">
        <v>7.1779999999999997E-2</v>
      </c>
      <c r="K813">
        <v>2.1</v>
      </c>
      <c r="L813">
        <v>3.7820243055555562</v>
      </c>
      <c r="M813" s="2">
        <f t="shared" si="30"/>
        <v>13.194444444444445</v>
      </c>
      <c r="N813" t="s">
        <v>2701</v>
      </c>
    </row>
    <row r="814" spans="1:14">
      <c r="A814">
        <v>39</v>
      </c>
      <c r="B814" t="s">
        <v>20760</v>
      </c>
      <c r="C814" t="s">
        <v>20759</v>
      </c>
      <c r="D814">
        <v>9695</v>
      </c>
      <c r="E814" s="1">
        <v>6.157</v>
      </c>
      <c r="F814">
        <v>6.0970000000000004</v>
      </c>
      <c r="G814">
        <v>1.486</v>
      </c>
      <c r="H814">
        <v>144</v>
      </c>
      <c r="I814">
        <v>7.1</v>
      </c>
      <c r="J814">
        <v>2.8139999999999998E-2</v>
      </c>
      <c r="K814">
        <v>2.512</v>
      </c>
      <c r="L814">
        <v>3.7820243055555562</v>
      </c>
      <c r="M814" s="2">
        <f t="shared" si="30"/>
        <v>13.541666666666666</v>
      </c>
      <c r="N814" t="s">
        <v>2701</v>
      </c>
    </row>
    <row r="815" spans="1:14">
      <c r="A815">
        <v>40</v>
      </c>
      <c r="B815" t="s">
        <v>20758</v>
      </c>
      <c r="C815" t="s">
        <v>20757</v>
      </c>
      <c r="D815">
        <v>2346</v>
      </c>
      <c r="E815" s="1">
        <v>6.1260000000000003</v>
      </c>
      <c r="F815">
        <v>5.77</v>
      </c>
      <c r="G815">
        <v>1.585</v>
      </c>
      <c r="H815">
        <v>118</v>
      </c>
      <c r="I815">
        <v>2.9</v>
      </c>
      <c r="J815">
        <v>1.306E-2</v>
      </c>
      <c r="K815">
        <v>1.992</v>
      </c>
      <c r="L815">
        <v>3.7820243055555562</v>
      </c>
      <c r="M815" s="2">
        <f t="shared" si="30"/>
        <v>13.888888888888889</v>
      </c>
      <c r="N815" t="s">
        <v>2701</v>
      </c>
    </row>
    <row r="816" spans="1:14">
      <c r="A816">
        <v>41</v>
      </c>
      <c r="B816" t="s">
        <v>20756</v>
      </c>
      <c r="C816" t="s">
        <v>20755</v>
      </c>
      <c r="D816">
        <v>12441</v>
      </c>
      <c r="E816" s="1">
        <v>5.9939999999999998</v>
      </c>
      <c r="F816">
        <v>6.0810000000000004</v>
      </c>
      <c r="G816">
        <v>1.466</v>
      </c>
      <c r="H816">
        <v>191</v>
      </c>
      <c r="I816">
        <v>7.6</v>
      </c>
      <c r="J816">
        <v>4.4740000000000002E-2</v>
      </c>
      <c r="K816">
        <v>3.262</v>
      </c>
      <c r="L816">
        <v>3.7820243055555562</v>
      </c>
      <c r="M816" s="2">
        <f t="shared" si="30"/>
        <v>14.236111111111111</v>
      </c>
      <c r="N816" t="s">
        <v>2701</v>
      </c>
    </row>
    <row r="817" spans="1:14">
      <c r="A817">
        <v>42</v>
      </c>
      <c r="B817" t="s">
        <v>20754</v>
      </c>
      <c r="C817" t="s">
        <v>20753</v>
      </c>
      <c r="D817">
        <v>1977</v>
      </c>
      <c r="E817" s="1">
        <v>5.9139999999999997</v>
      </c>
      <c r="F817">
        <v>5.3220000000000001</v>
      </c>
      <c r="G817">
        <v>1.0109999999999999</v>
      </c>
      <c r="H817">
        <v>93</v>
      </c>
      <c r="I817">
        <v>4.0999999999999996</v>
      </c>
      <c r="J817">
        <v>6.3600000000000002E-3</v>
      </c>
      <c r="K817">
        <v>1.5169999999999999</v>
      </c>
      <c r="L817">
        <v>3.7820243055555562</v>
      </c>
      <c r="M817" s="2">
        <f t="shared" si="30"/>
        <v>14.583333333333334</v>
      </c>
      <c r="N817" t="s">
        <v>2701</v>
      </c>
    </row>
    <row r="818" spans="1:14">
      <c r="A818">
        <v>43</v>
      </c>
      <c r="B818" t="s">
        <v>20752</v>
      </c>
      <c r="C818" t="s">
        <v>20751</v>
      </c>
      <c r="D818">
        <v>3620</v>
      </c>
      <c r="E818" s="1">
        <v>5.8390000000000004</v>
      </c>
      <c r="F818">
        <v>5.7380000000000004</v>
      </c>
      <c r="G818">
        <v>0.92200000000000004</v>
      </c>
      <c r="H818">
        <v>64</v>
      </c>
      <c r="I818">
        <v>6.1</v>
      </c>
      <c r="J818">
        <v>1.0200000000000001E-2</v>
      </c>
      <c r="K818">
        <v>1.9259999999999999</v>
      </c>
      <c r="L818">
        <v>3.7820243055555562</v>
      </c>
      <c r="M818" s="2">
        <f t="shared" si="30"/>
        <v>14.930555555555555</v>
      </c>
      <c r="N818" t="s">
        <v>2701</v>
      </c>
    </row>
    <row r="819" spans="1:14">
      <c r="A819">
        <v>44</v>
      </c>
      <c r="B819" t="s">
        <v>20750</v>
      </c>
      <c r="C819" t="s">
        <v>20749</v>
      </c>
      <c r="D819">
        <v>39540</v>
      </c>
      <c r="E819" s="1">
        <v>5.7039999999999997</v>
      </c>
      <c r="F819">
        <v>6.2220000000000004</v>
      </c>
      <c r="G819">
        <v>1.1299999999999999</v>
      </c>
      <c r="H819">
        <v>462</v>
      </c>
      <c r="I819">
        <v>8.1</v>
      </c>
      <c r="J819">
        <v>0.08</v>
      </c>
      <c r="K819">
        <v>2.1920000000000002</v>
      </c>
      <c r="L819">
        <v>3.7820243055555562</v>
      </c>
      <c r="M819" s="2">
        <f t="shared" si="30"/>
        <v>15.277777777777779</v>
      </c>
      <c r="N819" t="s">
        <v>2701</v>
      </c>
    </row>
    <row r="820" spans="1:14">
      <c r="A820">
        <v>45</v>
      </c>
      <c r="B820" t="s">
        <v>20748</v>
      </c>
      <c r="C820" t="s">
        <v>20747</v>
      </c>
      <c r="D820">
        <v>17974</v>
      </c>
      <c r="E820" s="1">
        <v>5.6150000000000002</v>
      </c>
      <c r="F820">
        <v>6.359</v>
      </c>
      <c r="G820">
        <v>1.0720000000000001</v>
      </c>
      <c r="H820">
        <v>290</v>
      </c>
      <c r="I820">
        <v>5.6</v>
      </c>
      <c r="J820">
        <v>5.8869999999999999E-2</v>
      </c>
      <c r="K820">
        <v>2.2919999999999998</v>
      </c>
      <c r="L820">
        <v>3.7820243055555562</v>
      </c>
      <c r="M820" s="2">
        <f t="shared" si="30"/>
        <v>15.625</v>
      </c>
      <c r="N820" t="s">
        <v>2701</v>
      </c>
    </row>
    <row r="821" spans="1:14">
      <c r="A821">
        <v>46</v>
      </c>
      <c r="B821" t="s">
        <v>20746</v>
      </c>
      <c r="C821" t="s">
        <v>20745</v>
      </c>
      <c r="D821">
        <v>2729</v>
      </c>
      <c r="E821" s="1">
        <v>5.5780000000000003</v>
      </c>
      <c r="F821">
        <v>8.032</v>
      </c>
      <c r="G821">
        <v>1.2330000000000001</v>
      </c>
      <c r="H821">
        <v>30</v>
      </c>
      <c r="I821">
        <v>8.8000000000000007</v>
      </c>
      <c r="J821">
        <v>8.3700000000000007E-3</v>
      </c>
      <c r="K821">
        <v>3.819</v>
      </c>
      <c r="L821">
        <v>3.7820243055555562</v>
      </c>
      <c r="M821" s="2">
        <f t="shared" si="30"/>
        <v>15.972222222222221</v>
      </c>
      <c r="N821" t="s">
        <v>2701</v>
      </c>
    </row>
    <row r="822" spans="1:14">
      <c r="A822">
        <v>47</v>
      </c>
      <c r="B822" t="s">
        <v>20744</v>
      </c>
      <c r="C822" t="s">
        <v>20743</v>
      </c>
      <c r="D822">
        <v>4518</v>
      </c>
      <c r="E822" s="1">
        <v>5.4560000000000004</v>
      </c>
      <c r="F822">
        <v>4.3380000000000001</v>
      </c>
      <c r="G822">
        <v>1.2170000000000001</v>
      </c>
      <c r="H822">
        <v>129</v>
      </c>
      <c r="I822">
        <v>8.1999999999999993</v>
      </c>
      <c r="J822">
        <v>1.269E-2</v>
      </c>
      <c r="K822">
        <v>1.774</v>
      </c>
      <c r="L822">
        <v>3.7820243055555562</v>
      </c>
      <c r="M822" s="2">
        <f t="shared" si="30"/>
        <v>16.319444444444446</v>
      </c>
      <c r="N822" t="s">
        <v>2701</v>
      </c>
    </row>
    <row r="823" spans="1:14">
      <c r="A823">
        <v>48</v>
      </c>
      <c r="B823" t="s">
        <v>20742</v>
      </c>
      <c r="C823" t="s">
        <v>20741</v>
      </c>
      <c r="D823">
        <v>3417</v>
      </c>
      <c r="E823" s="1">
        <v>5.4420000000000002</v>
      </c>
      <c r="F823">
        <v>5.4779999999999998</v>
      </c>
      <c r="G823">
        <v>1.387</v>
      </c>
      <c r="H823">
        <v>230</v>
      </c>
      <c r="I823">
        <v>3.1</v>
      </c>
      <c r="J823">
        <v>1.908E-2</v>
      </c>
      <c r="K823">
        <v>2.141</v>
      </c>
      <c r="L823">
        <v>3.7820243055555562</v>
      </c>
      <c r="M823" s="2">
        <f t="shared" si="30"/>
        <v>16.666666666666664</v>
      </c>
      <c r="N823" t="s">
        <v>2701</v>
      </c>
    </row>
    <row r="824" spans="1:14">
      <c r="A824">
        <v>49</v>
      </c>
      <c r="B824" t="s">
        <v>20740</v>
      </c>
      <c r="C824" t="s">
        <v>20739</v>
      </c>
      <c r="D824">
        <v>8695</v>
      </c>
      <c r="E824" s="1">
        <v>5.423</v>
      </c>
      <c r="F824">
        <v>4.8140000000000001</v>
      </c>
      <c r="G824">
        <v>1.2909999999999999</v>
      </c>
      <c r="H824">
        <v>134</v>
      </c>
      <c r="I824">
        <v>8.1999999999999993</v>
      </c>
      <c r="J824">
        <v>2.1069999999999998E-2</v>
      </c>
      <c r="K824">
        <v>2.016</v>
      </c>
      <c r="L824">
        <v>3.7820243055555562</v>
      </c>
      <c r="M824" s="2">
        <f t="shared" si="30"/>
        <v>17.013888888888889</v>
      </c>
      <c r="N824" t="s">
        <v>2701</v>
      </c>
    </row>
    <row r="825" spans="1:14">
      <c r="A825">
        <v>50</v>
      </c>
      <c r="B825" t="s">
        <v>20738</v>
      </c>
      <c r="C825" t="s">
        <v>20737</v>
      </c>
      <c r="D825">
        <v>67211</v>
      </c>
      <c r="E825" s="1">
        <v>5.3719999999999999</v>
      </c>
      <c r="F825">
        <v>5.7450000000000001</v>
      </c>
      <c r="G825">
        <v>1.036</v>
      </c>
      <c r="H825">
        <v>415</v>
      </c>
      <c r="I825">
        <v>9.6</v>
      </c>
      <c r="J825">
        <v>0.13366</v>
      </c>
      <c r="K825">
        <v>2.7879999999999998</v>
      </c>
      <c r="L825">
        <v>3.7820243055555562</v>
      </c>
      <c r="M825" s="2">
        <f t="shared" si="30"/>
        <v>17.361111111111111</v>
      </c>
      <c r="N825" t="s">
        <v>2701</v>
      </c>
    </row>
    <row r="826" spans="1:14">
      <c r="A826">
        <v>51</v>
      </c>
      <c r="B826" t="s">
        <v>20736</v>
      </c>
      <c r="C826" t="s">
        <v>20735</v>
      </c>
      <c r="D826">
        <v>24209</v>
      </c>
      <c r="E826" s="1">
        <v>5.3710000000000004</v>
      </c>
      <c r="F826">
        <v>5.75</v>
      </c>
      <c r="G826">
        <v>0.72099999999999997</v>
      </c>
      <c r="H826">
        <v>480</v>
      </c>
      <c r="I826">
        <v>5.3</v>
      </c>
      <c r="J826">
        <v>5.919E-2</v>
      </c>
      <c r="K826">
        <v>1.4159999999999999</v>
      </c>
      <c r="L826">
        <v>3.7820243055555562</v>
      </c>
      <c r="M826" s="2">
        <f t="shared" si="30"/>
        <v>17.708333333333336</v>
      </c>
      <c r="N826" t="s">
        <v>2701</v>
      </c>
    </row>
    <row r="827" spans="1:14">
      <c r="A827">
        <v>52</v>
      </c>
      <c r="B827" t="s">
        <v>20734</v>
      </c>
      <c r="C827" t="s">
        <v>20733</v>
      </c>
      <c r="D827">
        <v>31156</v>
      </c>
      <c r="E827" s="1">
        <v>5.2709999999999999</v>
      </c>
      <c r="F827">
        <v>5.9690000000000003</v>
      </c>
      <c r="G827">
        <v>1.0329999999999999</v>
      </c>
      <c r="H827">
        <v>450</v>
      </c>
      <c r="I827">
        <v>8.5</v>
      </c>
      <c r="J827">
        <v>5.228E-2</v>
      </c>
      <c r="K827">
        <v>1.6020000000000001</v>
      </c>
      <c r="L827">
        <v>3.7820243055555562</v>
      </c>
      <c r="M827" s="2">
        <f t="shared" si="30"/>
        <v>18.055555555555554</v>
      </c>
      <c r="N827" t="s">
        <v>2701</v>
      </c>
    </row>
    <row r="828" spans="1:14">
      <c r="A828">
        <v>53</v>
      </c>
      <c r="B828" t="s">
        <v>20732</v>
      </c>
      <c r="C828" t="s">
        <v>20731</v>
      </c>
      <c r="D828">
        <v>4995</v>
      </c>
      <c r="E828" s="1">
        <v>5.1340000000000003</v>
      </c>
      <c r="F828">
        <v>5.0970000000000004</v>
      </c>
      <c r="G828">
        <v>0.36</v>
      </c>
      <c r="H828">
        <v>86</v>
      </c>
      <c r="I828">
        <v>3.1</v>
      </c>
      <c r="J828">
        <v>2.155E-2</v>
      </c>
      <c r="K828">
        <v>1.5940000000000001</v>
      </c>
      <c r="L828">
        <v>3.7820243055555562</v>
      </c>
      <c r="M828" s="2">
        <f t="shared" si="30"/>
        <v>18.402777777777779</v>
      </c>
      <c r="N828" t="s">
        <v>2701</v>
      </c>
    </row>
    <row r="829" spans="1:14">
      <c r="A829">
        <v>54</v>
      </c>
      <c r="B829" t="s">
        <v>20730</v>
      </c>
      <c r="C829" t="s">
        <v>20729</v>
      </c>
      <c r="D829">
        <v>11854</v>
      </c>
      <c r="E829" s="1">
        <v>5.0880000000000001</v>
      </c>
      <c r="F829">
        <v>5.43</v>
      </c>
      <c r="G829">
        <v>1.01</v>
      </c>
      <c r="H829">
        <v>201</v>
      </c>
      <c r="I829">
        <v>5.6</v>
      </c>
      <c r="J829">
        <v>5.1830000000000001E-2</v>
      </c>
      <c r="K829">
        <v>2.613</v>
      </c>
      <c r="L829">
        <v>3.7820243055555562</v>
      </c>
      <c r="M829" s="2">
        <f t="shared" si="30"/>
        <v>18.75</v>
      </c>
      <c r="N829" t="s">
        <v>2701</v>
      </c>
    </row>
    <row r="830" spans="1:14">
      <c r="A830">
        <v>55</v>
      </c>
      <c r="B830" t="s">
        <v>20728</v>
      </c>
      <c r="C830" t="s">
        <v>20727</v>
      </c>
      <c r="D830">
        <v>825</v>
      </c>
      <c r="E830" s="1">
        <v>4.9729999999999999</v>
      </c>
      <c r="F830">
        <v>4.944</v>
      </c>
      <c r="G830">
        <v>0.40799999999999997</v>
      </c>
      <c r="H830">
        <v>49</v>
      </c>
      <c r="I830">
        <v>3.1</v>
      </c>
      <c r="J830">
        <v>5.4099999999999999E-3</v>
      </c>
      <c r="K830">
        <v>1.9039999999999999</v>
      </c>
      <c r="L830">
        <v>3.7820243055555562</v>
      </c>
      <c r="M830" s="2">
        <f t="shared" si="30"/>
        <v>19.097222222222221</v>
      </c>
      <c r="N830" t="s">
        <v>2701</v>
      </c>
    </row>
    <row r="831" spans="1:14">
      <c r="A831">
        <v>56</v>
      </c>
      <c r="B831" t="s">
        <v>20726</v>
      </c>
      <c r="C831" t="s">
        <v>20725</v>
      </c>
      <c r="D831">
        <v>37172</v>
      </c>
      <c r="E831" s="1">
        <v>4.9610000000000003</v>
      </c>
      <c r="F831">
        <v>5.0990000000000002</v>
      </c>
      <c r="G831">
        <v>1.123</v>
      </c>
      <c r="H831">
        <v>359</v>
      </c>
      <c r="I831">
        <v>8.6</v>
      </c>
      <c r="J831">
        <v>7.8310000000000005E-2</v>
      </c>
      <c r="K831">
        <v>2.028</v>
      </c>
      <c r="L831">
        <v>3.7820243055555562</v>
      </c>
      <c r="M831" s="2">
        <f t="shared" si="30"/>
        <v>19.444444444444446</v>
      </c>
      <c r="N831" t="s">
        <v>2701</v>
      </c>
    </row>
    <row r="832" spans="1:14">
      <c r="A832">
        <v>57</v>
      </c>
      <c r="B832" t="s">
        <v>20724</v>
      </c>
      <c r="C832" t="s">
        <v>20723</v>
      </c>
      <c r="D832">
        <v>2289</v>
      </c>
      <c r="E832" s="1">
        <v>4.92</v>
      </c>
      <c r="F832">
        <v>4.8810000000000002</v>
      </c>
      <c r="G832">
        <v>0.77300000000000002</v>
      </c>
      <c r="H832">
        <v>150</v>
      </c>
      <c r="I832">
        <v>2.4</v>
      </c>
      <c r="J832">
        <v>1.3169999999999999E-2</v>
      </c>
      <c r="K832">
        <v>1.8180000000000001</v>
      </c>
      <c r="L832">
        <v>3.7820243055555562</v>
      </c>
      <c r="M832" s="2">
        <f t="shared" si="30"/>
        <v>19.791666666666664</v>
      </c>
      <c r="N832" t="s">
        <v>2701</v>
      </c>
    </row>
    <row r="833" spans="1:14">
      <c r="A833">
        <v>58</v>
      </c>
      <c r="B833" t="s">
        <v>20722</v>
      </c>
      <c r="C833" t="s">
        <v>20721</v>
      </c>
      <c r="D833">
        <v>6277</v>
      </c>
      <c r="E833" s="1">
        <v>4.91</v>
      </c>
      <c r="F833">
        <v>4.9320000000000004</v>
      </c>
      <c r="G833">
        <v>1.248</v>
      </c>
      <c r="H833">
        <v>202</v>
      </c>
      <c r="I833">
        <v>5.0999999999999996</v>
      </c>
      <c r="J833">
        <v>1.8849999999999999E-2</v>
      </c>
      <c r="K833">
        <v>1.59</v>
      </c>
      <c r="L833">
        <v>3.7820243055555562</v>
      </c>
      <c r="M833" s="2">
        <f t="shared" si="30"/>
        <v>20.138888888888889</v>
      </c>
      <c r="N833" t="s">
        <v>2701</v>
      </c>
    </row>
    <row r="834" spans="1:14">
      <c r="A834">
        <v>59</v>
      </c>
      <c r="B834" t="s">
        <v>20720</v>
      </c>
      <c r="C834" t="s">
        <v>20719</v>
      </c>
      <c r="D834">
        <v>1787</v>
      </c>
      <c r="E834" s="1">
        <v>4.8410000000000002</v>
      </c>
      <c r="F834">
        <v>5.4359999999999999</v>
      </c>
      <c r="G834">
        <v>0.871</v>
      </c>
      <c r="H834">
        <v>132</v>
      </c>
      <c r="I834">
        <v>2.8</v>
      </c>
      <c r="J834">
        <v>1.09E-2</v>
      </c>
      <c r="K834">
        <v>2.3540000000000001</v>
      </c>
      <c r="L834">
        <v>3.7820243055555562</v>
      </c>
      <c r="M834" s="2">
        <f t="shared" si="30"/>
        <v>20.486111111111111</v>
      </c>
      <c r="N834" t="s">
        <v>2701</v>
      </c>
    </row>
    <row r="835" spans="1:14">
      <c r="A835">
        <v>60</v>
      </c>
      <c r="B835" t="s">
        <v>20718</v>
      </c>
      <c r="C835" t="s">
        <v>20717</v>
      </c>
      <c r="D835">
        <v>8853</v>
      </c>
      <c r="E835" s="1">
        <v>4.8079999999999998</v>
      </c>
      <c r="F835">
        <v>4.9470000000000001</v>
      </c>
      <c r="G835">
        <v>1.0389999999999999</v>
      </c>
      <c r="H835">
        <v>228</v>
      </c>
      <c r="I835">
        <v>5.4</v>
      </c>
      <c r="J835">
        <v>3.1060000000000001E-2</v>
      </c>
      <c r="K835">
        <v>1.86</v>
      </c>
      <c r="L835">
        <v>3.7820243055555562</v>
      </c>
      <c r="M835" s="2">
        <f t="shared" si="30"/>
        <v>20.833333333333336</v>
      </c>
      <c r="N835" t="s">
        <v>2701</v>
      </c>
    </row>
    <row r="836" spans="1:14">
      <c r="A836">
        <v>61</v>
      </c>
      <c r="B836" t="s">
        <v>20716</v>
      </c>
      <c r="C836" t="s">
        <v>20715</v>
      </c>
      <c r="D836">
        <v>51280</v>
      </c>
      <c r="E836" s="1">
        <v>4.6539999999999999</v>
      </c>
      <c r="F836">
        <v>5.0170000000000003</v>
      </c>
      <c r="G836">
        <v>1.1870000000000001</v>
      </c>
      <c r="H836">
        <v>487</v>
      </c>
      <c r="I836" t="s">
        <v>18288</v>
      </c>
      <c r="J836">
        <v>7.5999999999999998E-2</v>
      </c>
      <c r="K836">
        <v>1.9370000000000001</v>
      </c>
      <c r="L836">
        <v>3.7820243055555562</v>
      </c>
      <c r="M836" s="2">
        <f t="shared" si="30"/>
        <v>21.180555555555554</v>
      </c>
      <c r="N836" t="s">
        <v>2701</v>
      </c>
    </row>
    <row r="837" spans="1:14">
      <c r="A837">
        <v>62</v>
      </c>
      <c r="B837" t="s">
        <v>20714</v>
      </c>
      <c r="C837" t="s">
        <v>20713</v>
      </c>
      <c r="D837">
        <v>408477</v>
      </c>
      <c r="E837" s="1">
        <v>4.6509999999999998</v>
      </c>
      <c r="F837">
        <v>5.0229999999999997</v>
      </c>
      <c r="G837">
        <v>0.94199999999999995</v>
      </c>
      <c r="H837">
        <v>4050</v>
      </c>
      <c r="I837">
        <v>10</v>
      </c>
      <c r="J837">
        <v>0.68288000000000004</v>
      </c>
      <c r="K837">
        <v>1.9510000000000001</v>
      </c>
      <c r="L837">
        <v>3.7820243055555562</v>
      </c>
      <c r="M837" s="2">
        <f t="shared" si="30"/>
        <v>21.527777777777779</v>
      </c>
      <c r="N837" t="s">
        <v>2701</v>
      </c>
    </row>
    <row r="838" spans="1:14">
      <c r="A838">
        <v>63</v>
      </c>
      <c r="B838" t="s">
        <v>20712</v>
      </c>
      <c r="C838" t="s">
        <v>20711</v>
      </c>
      <c r="D838">
        <v>9133</v>
      </c>
      <c r="E838" s="1">
        <v>4.6239999999999997</v>
      </c>
      <c r="F838">
        <v>4.782</v>
      </c>
      <c r="G838">
        <v>1.4339999999999999</v>
      </c>
      <c r="H838">
        <v>228</v>
      </c>
      <c r="I838">
        <v>6</v>
      </c>
      <c r="J838">
        <v>2.3720000000000001E-2</v>
      </c>
      <c r="K838">
        <v>1.5249999999999999</v>
      </c>
      <c r="L838">
        <v>3.7820243055555562</v>
      </c>
      <c r="M838" s="2">
        <f t="shared" si="30"/>
        <v>21.875</v>
      </c>
      <c r="N838" t="s">
        <v>2701</v>
      </c>
    </row>
    <row r="839" spans="1:14">
      <c r="A839">
        <v>64</v>
      </c>
      <c r="B839" t="s">
        <v>20159</v>
      </c>
      <c r="C839" t="s">
        <v>20160</v>
      </c>
      <c r="D839">
        <v>13900</v>
      </c>
      <c r="E839" s="1">
        <v>4.58</v>
      </c>
      <c r="F839">
        <v>4.7960000000000003</v>
      </c>
      <c r="G839">
        <v>0.76800000000000002</v>
      </c>
      <c r="H839">
        <v>259</v>
      </c>
      <c r="I839">
        <v>5.7</v>
      </c>
      <c r="J839">
        <v>3.3459999999999997E-2</v>
      </c>
      <c r="K839">
        <v>1.2949999999999999</v>
      </c>
      <c r="L839">
        <v>3.7820243055555562</v>
      </c>
      <c r="M839" s="2">
        <f t="shared" si="30"/>
        <v>22.222222222222221</v>
      </c>
      <c r="N839" t="s">
        <v>2701</v>
      </c>
    </row>
    <row r="840" spans="1:14">
      <c r="A840">
        <v>65</v>
      </c>
      <c r="B840" t="s">
        <v>20710</v>
      </c>
      <c r="C840" t="s">
        <v>20709</v>
      </c>
      <c r="D840">
        <v>5792</v>
      </c>
      <c r="E840" s="1">
        <v>4.5519999999999996</v>
      </c>
      <c r="F840">
        <v>4.7240000000000002</v>
      </c>
      <c r="G840">
        <v>0.80800000000000005</v>
      </c>
      <c r="H840">
        <v>213</v>
      </c>
      <c r="I840">
        <v>5.6</v>
      </c>
      <c r="J840">
        <v>1.2120000000000001E-2</v>
      </c>
      <c r="K840">
        <v>1.129</v>
      </c>
      <c r="L840">
        <v>3.7820243055555562</v>
      </c>
      <c r="M840" s="2">
        <f t="shared" ref="M840:M903" si="31">A840/288*100</f>
        <v>22.569444444444446</v>
      </c>
      <c r="N840" t="s">
        <v>2701</v>
      </c>
    </row>
    <row r="841" spans="1:14">
      <c r="A841">
        <v>66</v>
      </c>
      <c r="B841" t="s">
        <v>20708</v>
      </c>
      <c r="C841" t="s">
        <v>20707</v>
      </c>
      <c r="D841">
        <v>3760</v>
      </c>
      <c r="E841" s="1">
        <v>4.4690000000000003</v>
      </c>
      <c r="F841">
        <v>4.9930000000000003</v>
      </c>
      <c r="G841">
        <v>0.78100000000000003</v>
      </c>
      <c r="H841">
        <v>146</v>
      </c>
      <c r="I841">
        <v>5.0999999999999996</v>
      </c>
      <c r="J841">
        <v>1.073E-2</v>
      </c>
      <c r="K841">
        <v>1.496</v>
      </c>
      <c r="L841">
        <v>3.7820243055555562</v>
      </c>
      <c r="M841" s="2">
        <f t="shared" si="31"/>
        <v>22.916666666666664</v>
      </c>
      <c r="N841" t="s">
        <v>2701</v>
      </c>
    </row>
    <row r="842" spans="1:14">
      <c r="A842">
        <v>67</v>
      </c>
      <c r="B842" t="s">
        <v>20706</v>
      </c>
      <c r="C842" t="s">
        <v>20705</v>
      </c>
      <c r="D842">
        <v>1038</v>
      </c>
      <c r="E842" s="1">
        <v>4.4359999999999999</v>
      </c>
      <c r="F842">
        <v>2.8980000000000001</v>
      </c>
      <c r="G842">
        <v>0.254</v>
      </c>
      <c r="H842">
        <v>63</v>
      </c>
      <c r="I842">
        <v>7</v>
      </c>
      <c r="J842">
        <v>2.2200000000000002E-3</v>
      </c>
      <c r="K842">
        <v>0.86299999999999999</v>
      </c>
      <c r="L842">
        <v>3.7820243055555562</v>
      </c>
      <c r="M842" s="2">
        <f t="shared" si="31"/>
        <v>23.263888888888889</v>
      </c>
      <c r="N842" t="s">
        <v>2701</v>
      </c>
    </row>
    <row r="843" spans="1:14">
      <c r="A843">
        <v>68</v>
      </c>
      <c r="B843" t="s">
        <v>20704</v>
      </c>
      <c r="C843" t="s">
        <v>20703</v>
      </c>
      <c r="D843">
        <v>3070</v>
      </c>
      <c r="E843" s="1">
        <v>4.4050000000000002</v>
      </c>
      <c r="F843">
        <v>4.508</v>
      </c>
      <c r="G843">
        <v>0.94099999999999995</v>
      </c>
      <c r="H843">
        <v>118</v>
      </c>
      <c r="I843">
        <v>4.7</v>
      </c>
      <c r="J843">
        <v>8.4600000000000005E-3</v>
      </c>
      <c r="K843">
        <v>1.1679999999999999</v>
      </c>
      <c r="L843">
        <v>3.7820243055555562</v>
      </c>
      <c r="M843" s="2">
        <f t="shared" si="31"/>
        <v>23.611111111111111</v>
      </c>
      <c r="N843" t="s">
        <v>2701</v>
      </c>
    </row>
    <row r="844" spans="1:14">
      <c r="A844">
        <v>69</v>
      </c>
      <c r="B844" t="s">
        <v>20702</v>
      </c>
      <c r="C844" t="s">
        <v>20701</v>
      </c>
      <c r="D844">
        <v>19321</v>
      </c>
      <c r="E844" s="1">
        <v>4.3860000000000001</v>
      </c>
      <c r="F844">
        <v>5.1189999999999998</v>
      </c>
      <c r="G844">
        <v>0.76900000000000002</v>
      </c>
      <c r="H844">
        <v>268</v>
      </c>
      <c r="I844">
        <v>7.8</v>
      </c>
      <c r="J844">
        <v>4.308E-2</v>
      </c>
      <c r="K844">
        <v>1.722</v>
      </c>
      <c r="L844">
        <v>3.7820243055555562</v>
      </c>
      <c r="M844" s="2">
        <f t="shared" si="31"/>
        <v>23.958333333333336</v>
      </c>
      <c r="N844" t="s">
        <v>2701</v>
      </c>
    </row>
    <row r="845" spans="1:14">
      <c r="A845">
        <v>70</v>
      </c>
      <c r="B845" t="s">
        <v>20700</v>
      </c>
      <c r="C845" t="s">
        <v>20699</v>
      </c>
      <c r="D845">
        <v>9317</v>
      </c>
      <c r="E845" s="1">
        <v>4.3209999999999997</v>
      </c>
      <c r="F845">
        <v>4.0220000000000002</v>
      </c>
      <c r="G845">
        <v>1.2889999999999999</v>
      </c>
      <c r="H845">
        <v>142</v>
      </c>
      <c r="I845">
        <v>7.7</v>
      </c>
      <c r="J845">
        <v>1.61E-2</v>
      </c>
      <c r="K845">
        <v>1.133</v>
      </c>
      <c r="L845">
        <v>3.7820243055555562</v>
      </c>
      <c r="M845" s="2">
        <f t="shared" si="31"/>
        <v>24.305555555555554</v>
      </c>
      <c r="N845" t="s">
        <v>2701</v>
      </c>
    </row>
    <row r="846" spans="1:14">
      <c r="A846">
        <v>71</v>
      </c>
      <c r="B846" t="s">
        <v>20698</v>
      </c>
      <c r="C846" t="s">
        <v>20697</v>
      </c>
      <c r="D846">
        <v>7172</v>
      </c>
      <c r="E846" s="1">
        <v>4.319</v>
      </c>
      <c r="F846">
        <v>3.923</v>
      </c>
      <c r="G846">
        <v>1.4370000000000001</v>
      </c>
      <c r="H846">
        <v>206</v>
      </c>
      <c r="I846">
        <v>4.9000000000000004</v>
      </c>
      <c r="J846">
        <v>2.5440000000000001E-2</v>
      </c>
      <c r="K846">
        <v>1.464</v>
      </c>
      <c r="L846">
        <v>3.7820243055555562</v>
      </c>
      <c r="M846" s="2">
        <f t="shared" si="31"/>
        <v>24.652777777777779</v>
      </c>
      <c r="N846" t="s">
        <v>2701</v>
      </c>
    </row>
    <row r="847" spans="1:14">
      <c r="A847">
        <v>72</v>
      </c>
      <c r="B847" t="s">
        <v>20696</v>
      </c>
      <c r="C847" t="s">
        <v>20695</v>
      </c>
      <c r="D847">
        <v>9159</v>
      </c>
      <c r="E847" s="1">
        <v>4.3070000000000004</v>
      </c>
      <c r="F847">
        <v>4.7830000000000004</v>
      </c>
      <c r="G847">
        <v>0.86299999999999999</v>
      </c>
      <c r="H847">
        <v>146</v>
      </c>
      <c r="I847">
        <v>7.2</v>
      </c>
      <c r="J847">
        <v>1.83E-2</v>
      </c>
      <c r="K847">
        <v>1.4179999999999999</v>
      </c>
      <c r="L847">
        <v>3.7820243055555562</v>
      </c>
      <c r="M847" s="2">
        <f t="shared" si="31"/>
        <v>25</v>
      </c>
      <c r="N847" t="s">
        <v>2701</v>
      </c>
    </row>
    <row r="848" spans="1:14">
      <c r="A848">
        <v>73</v>
      </c>
      <c r="B848" t="s">
        <v>20694</v>
      </c>
      <c r="C848" t="s">
        <v>20693</v>
      </c>
      <c r="D848">
        <v>3611</v>
      </c>
      <c r="E848" s="1">
        <v>4.2690000000000001</v>
      </c>
      <c r="F848">
        <v>3.464</v>
      </c>
      <c r="G848">
        <v>1.3089999999999999</v>
      </c>
      <c r="H848">
        <v>110</v>
      </c>
      <c r="I848">
        <v>5.6</v>
      </c>
      <c r="J848">
        <v>9.1599999999999997E-3</v>
      </c>
      <c r="K848">
        <v>1.01</v>
      </c>
      <c r="L848">
        <v>3.7820243055555562</v>
      </c>
      <c r="M848" s="2">
        <f t="shared" si="31"/>
        <v>25.347222222222221</v>
      </c>
      <c r="N848" t="s">
        <v>2701</v>
      </c>
    </row>
    <row r="849" spans="1:14">
      <c r="A849">
        <v>74</v>
      </c>
      <c r="B849" t="s">
        <v>20692</v>
      </c>
      <c r="C849" t="s">
        <v>20691</v>
      </c>
      <c r="D849">
        <v>12198</v>
      </c>
      <c r="E849" s="1">
        <v>4.25</v>
      </c>
      <c r="F849">
        <v>3.6</v>
      </c>
      <c r="G849">
        <v>0.79200000000000004</v>
      </c>
      <c r="H849">
        <v>371</v>
      </c>
      <c r="I849">
        <v>4.0999999999999996</v>
      </c>
      <c r="J849">
        <v>5.3429999999999998E-2</v>
      </c>
      <c r="K849">
        <v>1.234</v>
      </c>
      <c r="L849">
        <v>3.7820243055555562</v>
      </c>
      <c r="M849" s="2">
        <f t="shared" si="31"/>
        <v>25.694444444444443</v>
      </c>
      <c r="N849" t="s">
        <v>2701</v>
      </c>
    </row>
    <row r="850" spans="1:14">
      <c r="A850">
        <v>75</v>
      </c>
      <c r="B850" t="s">
        <v>20690</v>
      </c>
      <c r="C850" t="s">
        <v>20689</v>
      </c>
      <c r="D850">
        <v>12465</v>
      </c>
      <c r="E850" s="1">
        <v>4.1520000000000001</v>
      </c>
      <c r="F850">
        <v>4.907</v>
      </c>
      <c r="G850">
        <v>0.628</v>
      </c>
      <c r="H850">
        <v>274</v>
      </c>
      <c r="I850">
        <v>5.9</v>
      </c>
      <c r="J850">
        <v>3.6479999999999999E-2</v>
      </c>
      <c r="K850">
        <v>1.647</v>
      </c>
      <c r="L850">
        <v>3.7820243055555562</v>
      </c>
      <c r="M850" s="2">
        <f t="shared" si="31"/>
        <v>26.041666666666668</v>
      </c>
      <c r="N850" t="s">
        <v>2701</v>
      </c>
    </row>
    <row r="851" spans="1:14">
      <c r="A851">
        <v>76</v>
      </c>
      <c r="B851" t="s">
        <v>20688</v>
      </c>
      <c r="C851" t="s">
        <v>20687</v>
      </c>
      <c r="D851">
        <v>10561</v>
      </c>
      <c r="E851" s="1">
        <v>4.1479999999999997</v>
      </c>
      <c r="F851">
        <v>4.2939999999999996</v>
      </c>
      <c r="G851">
        <v>0.86</v>
      </c>
      <c r="H851">
        <v>193</v>
      </c>
      <c r="I851">
        <v>7.7</v>
      </c>
      <c r="J851">
        <v>2.392E-2</v>
      </c>
      <c r="K851">
        <v>1.4810000000000001</v>
      </c>
      <c r="L851">
        <v>3.7820243055555562</v>
      </c>
      <c r="M851" s="2">
        <f t="shared" si="31"/>
        <v>26.388888888888889</v>
      </c>
      <c r="N851" t="s">
        <v>2701</v>
      </c>
    </row>
    <row r="852" spans="1:14">
      <c r="A852">
        <v>77</v>
      </c>
      <c r="B852" t="s">
        <v>20686</v>
      </c>
      <c r="C852" t="s">
        <v>20685</v>
      </c>
      <c r="D852">
        <v>6024</v>
      </c>
      <c r="E852" s="1">
        <v>4.1340000000000003</v>
      </c>
      <c r="F852">
        <v>4.6559999999999997</v>
      </c>
      <c r="G852">
        <v>1.2609999999999999</v>
      </c>
      <c r="H852">
        <v>157</v>
      </c>
      <c r="I852">
        <v>5.7</v>
      </c>
      <c r="J852">
        <v>1.7770000000000001E-2</v>
      </c>
      <c r="K852">
        <v>1.5609999999999999</v>
      </c>
      <c r="L852">
        <v>3.7820243055555562</v>
      </c>
      <c r="M852" s="2">
        <f t="shared" si="31"/>
        <v>26.736111111111111</v>
      </c>
      <c r="N852" t="s">
        <v>2701</v>
      </c>
    </row>
    <row r="853" spans="1:14">
      <c r="A853">
        <v>78</v>
      </c>
      <c r="B853" t="s">
        <v>20161</v>
      </c>
      <c r="C853" t="s">
        <v>20162</v>
      </c>
      <c r="D853">
        <v>16435</v>
      </c>
      <c r="E853" s="1">
        <v>4.1319999999999997</v>
      </c>
      <c r="F853">
        <v>4.2229999999999999</v>
      </c>
      <c r="G853">
        <v>0.71899999999999997</v>
      </c>
      <c r="H853">
        <v>327</v>
      </c>
      <c r="I853">
        <v>5.4</v>
      </c>
      <c r="J853">
        <v>4.4010000000000001E-2</v>
      </c>
      <c r="K853">
        <v>1.1839999999999999</v>
      </c>
      <c r="L853">
        <v>3.7820243055555562</v>
      </c>
      <c r="M853" s="2">
        <f t="shared" si="31"/>
        <v>27.083333333333332</v>
      </c>
      <c r="N853" t="s">
        <v>2701</v>
      </c>
    </row>
    <row r="854" spans="1:14">
      <c r="A854">
        <v>79</v>
      </c>
      <c r="B854" t="s">
        <v>20684</v>
      </c>
      <c r="C854" t="s">
        <v>20683</v>
      </c>
      <c r="D854">
        <v>1242</v>
      </c>
      <c r="E854" s="1">
        <v>4.0990000000000002</v>
      </c>
      <c r="F854">
        <v>4.3330000000000002</v>
      </c>
      <c r="G854">
        <v>0.79400000000000004</v>
      </c>
      <c r="H854">
        <v>131</v>
      </c>
      <c r="I854">
        <v>1.9</v>
      </c>
      <c r="J854">
        <v>5.2599999999999999E-3</v>
      </c>
      <c r="K854">
        <v>1.149</v>
      </c>
      <c r="L854">
        <v>3.7820243055555562</v>
      </c>
      <c r="M854" s="2">
        <f t="shared" si="31"/>
        <v>27.430555555555557</v>
      </c>
      <c r="N854" t="s">
        <v>2701</v>
      </c>
    </row>
    <row r="855" spans="1:14">
      <c r="A855">
        <v>80</v>
      </c>
      <c r="B855" t="s">
        <v>20682</v>
      </c>
      <c r="C855" t="s">
        <v>20681</v>
      </c>
      <c r="D855">
        <v>12773</v>
      </c>
      <c r="E855" s="1">
        <v>4.07</v>
      </c>
      <c r="F855">
        <v>4.4710000000000001</v>
      </c>
      <c r="G855">
        <v>0.627</v>
      </c>
      <c r="H855">
        <v>475</v>
      </c>
      <c r="I855">
        <v>5.5</v>
      </c>
      <c r="J855">
        <v>3.1009999999999999E-2</v>
      </c>
      <c r="K855">
        <v>1.1890000000000001</v>
      </c>
      <c r="L855">
        <v>3.7820243055555562</v>
      </c>
      <c r="M855" s="2">
        <f t="shared" si="31"/>
        <v>27.777777777777779</v>
      </c>
      <c r="N855" t="s">
        <v>2701</v>
      </c>
    </row>
    <row r="856" spans="1:14">
      <c r="A856">
        <v>81</v>
      </c>
      <c r="B856" t="s">
        <v>20680</v>
      </c>
      <c r="C856" t="s">
        <v>20679</v>
      </c>
      <c r="D856">
        <v>14417</v>
      </c>
      <c r="E856" s="1">
        <v>4.0659999999999998</v>
      </c>
      <c r="F856">
        <v>4.1070000000000002</v>
      </c>
      <c r="G856">
        <v>0.89100000000000001</v>
      </c>
      <c r="H856">
        <v>320</v>
      </c>
      <c r="I856">
        <v>5.9</v>
      </c>
      <c r="J856">
        <v>3.8739999999999997E-2</v>
      </c>
      <c r="K856">
        <v>1.294</v>
      </c>
      <c r="L856">
        <v>3.7820243055555562</v>
      </c>
      <c r="M856" s="2">
        <f t="shared" si="31"/>
        <v>28.125</v>
      </c>
      <c r="N856" t="s">
        <v>2701</v>
      </c>
    </row>
    <row r="857" spans="1:14">
      <c r="A857">
        <v>82</v>
      </c>
      <c r="B857" t="s">
        <v>20678</v>
      </c>
      <c r="C857" t="s">
        <v>20677</v>
      </c>
      <c r="D857">
        <v>8527</v>
      </c>
      <c r="E857" s="1">
        <v>3.984</v>
      </c>
      <c r="F857">
        <v>3.1379999999999999</v>
      </c>
      <c r="G857">
        <v>0.69599999999999995</v>
      </c>
      <c r="H857">
        <v>115</v>
      </c>
      <c r="I857">
        <v>8.4</v>
      </c>
      <c r="J857">
        <v>1.5800000000000002E-2</v>
      </c>
      <c r="K857">
        <v>0.91900000000000004</v>
      </c>
      <c r="L857">
        <v>3.7820243055555562</v>
      </c>
      <c r="M857" s="2">
        <f t="shared" si="31"/>
        <v>28.472222222222221</v>
      </c>
      <c r="N857" t="s">
        <v>2701</v>
      </c>
    </row>
    <row r="858" spans="1:14">
      <c r="A858">
        <v>83</v>
      </c>
      <c r="B858" t="s">
        <v>20676</v>
      </c>
      <c r="C858" t="s">
        <v>20675</v>
      </c>
      <c r="D858">
        <v>38963</v>
      </c>
      <c r="E858" s="1">
        <v>3.9729999999999999</v>
      </c>
      <c r="F858">
        <v>4.25</v>
      </c>
      <c r="G858">
        <v>1.129</v>
      </c>
      <c r="H858">
        <v>417</v>
      </c>
      <c r="I858">
        <v>8.5</v>
      </c>
      <c r="J858">
        <v>7.0569999999999994E-2</v>
      </c>
      <c r="K858">
        <v>1.3</v>
      </c>
      <c r="L858">
        <v>3.7820243055555562</v>
      </c>
      <c r="M858" s="2">
        <f t="shared" si="31"/>
        <v>28.819444444444443</v>
      </c>
      <c r="N858" t="s">
        <v>2701</v>
      </c>
    </row>
    <row r="859" spans="1:14">
      <c r="A859">
        <v>84</v>
      </c>
      <c r="B859" t="s">
        <v>20674</v>
      </c>
      <c r="C859" t="s">
        <v>20673</v>
      </c>
      <c r="D859">
        <v>5048</v>
      </c>
      <c r="E859" s="1">
        <v>3.9489999999999998</v>
      </c>
      <c r="F859">
        <v>4.1619999999999999</v>
      </c>
      <c r="G859">
        <v>0.628</v>
      </c>
      <c r="H859">
        <v>113</v>
      </c>
      <c r="I859">
        <v>5.5</v>
      </c>
      <c r="J859">
        <v>1.469E-2</v>
      </c>
      <c r="K859">
        <v>1.2370000000000001</v>
      </c>
      <c r="L859">
        <v>3.7820243055555562</v>
      </c>
      <c r="M859" s="2">
        <f t="shared" si="31"/>
        <v>29.166666666666668</v>
      </c>
      <c r="N859" t="s">
        <v>2701</v>
      </c>
    </row>
    <row r="860" spans="1:14">
      <c r="A860">
        <v>85</v>
      </c>
      <c r="B860" t="s">
        <v>20672</v>
      </c>
      <c r="C860" t="s">
        <v>20671</v>
      </c>
      <c r="D860">
        <v>3564</v>
      </c>
      <c r="E860" s="1">
        <v>3.9470000000000001</v>
      </c>
      <c r="F860">
        <v>3.649</v>
      </c>
      <c r="G860">
        <v>0.77100000000000002</v>
      </c>
      <c r="H860">
        <v>105</v>
      </c>
      <c r="I860">
        <v>6.5</v>
      </c>
      <c r="J860">
        <v>6.7600000000000004E-3</v>
      </c>
      <c r="K860">
        <v>0.86799999999999999</v>
      </c>
      <c r="L860">
        <v>3.7820243055555562</v>
      </c>
      <c r="M860" s="2">
        <f t="shared" si="31"/>
        <v>29.513888888888889</v>
      </c>
      <c r="N860" t="s">
        <v>2701</v>
      </c>
    </row>
    <row r="861" spans="1:14">
      <c r="A861">
        <v>86</v>
      </c>
      <c r="B861" t="s">
        <v>20670</v>
      </c>
      <c r="C861" t="s">
        <v>20669</v>
      </c>
      <c r="D861">
        <v>5841</v>
      </c>
      <c r="E861" s="1">
        <v>3.9140000000000001</v>
      </c>
      <c r="F861">
        <v>3.742</v>
      </c>
      <c r="G861">
        <v>0.63800000000000001</v>
      </c>
      <c r="H861">
        <v>458</v>
      </c>
      <c r="I861">
        <v>3.6</v>
      </c>
      <c r="J861">
        <v>1.567E-2</v>
      </c>
      <c r="K861">
        <v>0.84299999999999997</v>
      </c>
      <c r="L861">
        <v>3.7820243055555562</v>
      </c>
      <c r="M861" s="2">
        <f t="shared" si="31"/>
        <v>29.861111111111111</v>
      </c>
      <c r="N861" t="s">
        <v>2701</v>
      </c>
    </row>
    <row r="862" spans="1:14">
      <c r="A862">
        <v>87</v>
      </c>
      <c r="B862" t="s">
        <v>20668</v>
      </c>
      <c r="C862" t="s">
        <v>20667</v>
      </c>
      <c r="D862">
        <v>70025</v>
      </c>
      <c r="E862" s="1">
        <v>3.9049999999999998</v>
      </c>
      <c r="F862">
        <v>3.8879999999999999</v>
      </c>
      <c r="G862">
        <v>1.169</v>
      </c>
      <c r="H862">
        <v>439</v>
      </c>
      <c r="I862" t="s">
        <v>18288</v>
      </c>
      <c r="J862">
        <v>0.14471000000000001</v>
      </c>
      <c r="K862">
        <v>1.8029999999999999</v>
      </c>
      <c r="L862">
        <v>3.7820243055555562</v>
      </c>
      <c r="M862" s="2">
        <f t="shared" si="31"/>
        <v>30.208333333333332</v>
      </c>
      <c r="N862" t="s">
        <v>2701</v>
      </c>
    </row>
    <row r="863" spans="1:14">
      <c r="A863">
        <v>88</v>
      </c>
      <c r="B863" t="s">
        <v>20666</v>
      </c>
      <c r="C863" t="s">
        <v>20665</v>
      </c>
      <c r="D863">
        <v>634</v>
      </c>
      <c r="E863" s="1">
        <v>3.871</v>
      </c>
      <c r="F863">
        <v>3.9569999999999999</v>
      </c>
      <c r="G863">
        <v>0.72899999999999998</v>
      </c>
      <c r="H863">
        <v>107</v>
      </c>
      <c r="I863">
        <v>2</v>
      </c>
      <c r="J863">
        <v>3.0899999999999999E-3</v>
      </c>
      <c r="K863">
        <v>1.26</v>
      </c>
      <c r="L863">
        <v>3.7820243055555562</v>
      </c>
      <c r="M863" s="2">
        <f t="shared" si="31"/>
        <v>30.555555555555557</v>
      </c>
      <c r="N863" t="s">
        <v>2701</v>
      </c>
    </row>
    <row r="864" spans="1:14">
      <c r="A864">
        <v>89</v>
      </c>
      <c r="B864" t="s">
        <v>20664</v>
      </c>
      <c r="C864" t="s">
        <v>20663</v>
      </c>
      <c r="D864">
        <v>7773</v>
      </c>
      <c r="E864" s="1">
        <v>3.8479999999999999</v>
      </c>
      <c r="F864">
        <v>4.2039999999999997</v>
      </c>
      <c r="G864">
        <v>0.69699999999999995</v>
      </c>
      <c r="H864">
        <v>221</v>
      </c>
      <c r="I864">
        <v>6.5</v>
      </c>
      <c r="J864">
        <v>1.924E-2</v>
      </c>
      <c r="K864">
        <v>1.343</v>
      </c>
      <c r="L864">
        <v>3.7820243055555562</v>
      </c>
      <c r="M864" s="2">
        <f t="shared" si="31"/>
        <v>30.902777777777779</v>
      </c>
      <c r="N864" t="s">
        <v>2701</v>
      </c>
    </row>
    <row r="865" spans="1:14">
      <c r="A865">
        <v>90</v>
      </c>
      <c r="B865" t="s">
        <v>20662</v>
      </c>
      <c r="C865" t="s">
        <v>20661</v>
      </c>
      <c r="D865">
        <v>2145</v>
      </c>
      <c r="E865" s="1">
        <v>3.75</v>
      </c>
      <c r="F865">
        <v>2.4289999999999998</v>
      </c>
      <c r="G865">
        <v>1.0660000000000001</v>
      </c>
      <c r="H865">
        <v>76</v>
      </c>
      <c r="I865">
        <v>4.2</v>
      </c>
      <c r="J865">
        <v>7.4200000000000004E-3</v>
      </c>
      <c r="K865">
        <v>0.63200000000000001</v>
      </c>
      <c r="L865">
        <v>3.7820243055555562</v>
      </c>
      <c r="M865" s="2">
        <f t="shared" si="31"/>
        <v>31.25</v>
      </c>
      <c r="N865" t="s">
        <v>2701</v>
      </c>
    </row>
    <row r="866" spans="1:14">
      <c r="A866">
        <v>91</v>
      </c>
      <c r="B866" t="s">
        <v>20660</v>
      </c>
      <c r="C866" t="s">
        <v>20659</v>
      </c>
      <c r="D866">
        <v>4432</v>
      </c>
      <c r="E866" s="1">
        <v>3.742</v>
      </c>
      <c r="F866">
        <v>3.835</v>
      </c>
      <c r="G866">
        <v>0.55400000000000005</v>
      </c>
      <c r="H866">
        <v>166</v>
      </c>
      <c r="I866">
        <v>4.8</v>
      </c>
      <c r="J866">
        <v>1.1610000000000001E-2</v>
      </c>
      <c r="K866">
        <v>0.95699999999999996</v>
      </c>
      <c r="L866">
        <v>3.7820243055555562</v>
      </c>
      <c r="M866" s="2">
        <f t="shared" si="31"/>
        <v>31.597222222222221</v>
      </c>
      <c r="N866" t="s">
        <v>2701</v>
      </c>
    </row>
    <row r="867" spans="1:14">
      <c r="A867">
        <v>92</v>
      </c>
      <c r="B867" t="s">
        <v>20658</v>
      </c>
      <c r="C867" t="s">
        <v>20657</v>
      </c>
      <c r="D867">
        <v>9616</v>
      </c>
      <c r="E867" s="1">
        <v>3.74</v>
      </c>
      <c r="F867">
        <v>3.67</v>
      </c>
      <c r="G867">
        <v>0.78</v>
      </c>
      <c r="H867">
        <v>327</v>
      </c>
      <c r="I867">
        <v>4.7</v>
      </c>
      <c r="J867">
        <v>3.5790000000000002E-2</v>
      </c>
      <c r="K867">
        <v>1.258</v>
      </c>
      <c r="L867">
        <v>3.7820243055555562</v>
      </c>
      <c r="M867" s="2">
        <f t="shared" si="31"/>
        <v>31.944444444444443</v>
      </c>
      <c r="N867" t="s">
        <v>2701</v>
      </c>
    </row>
    <row r="868" spans="1:14">
      <c r="A868">
        <v>93</v>
      </c>
      <c r="B868" t="s">
        <v>20656</v>
      </c>
      <c r="C868" t="s">
        <v>20655</v>
      </c>
      <c r="D868">
        <v>5786</v>
      </c>
      <c r="E868" s="1">
        <v>3.7330000000000001</v>
      </c>
      <c r="F868">
        <v>3.012</v>
      </c>
      <c r="G868">
        <v>1.0960000000000001</v>
      </c>
      <c r="H868">
        <v>156</v>
      </c>
      <c r="I868">
        <v>4.7</v>
      </c>
      <c r="J868">
        <v>2.001E-2</v>
      </c>
      <c r="K868">
        <v>1.0569999999999999</v>
      </c>
      <c r="L868">
        <v>3.7820243055555562</v>
      </c>
      <c r="M868" s="2">
        <f t="shared" si="31"/>
        <v>32.291666666666671</v>
      </c>
      <c r="N868" t="s">
        <v>2701</v>
      </c>
    </row>
    <row r="869" spans="1:14">
      <c r="A869">
        <v>94</v>
      </c>
      <c r="B869" t="s">
        <v>20173</v>
      </c>
      <c r="C869" t="s">
        <v>20174</v>
      </c>
      <c r="D869">
        <v>11612</v>
      </c>
      <c r="E869" s="1">
        <v>3.641</v>
      </c>
      <c r="F869">
        <v>4.1589999999999998</v>
      </c>
      <c r="G869">
        <v>1.006</v>
      </c>
      <c r="H869">
        <v>154</v>
      </c>
      <c r="I869" t="s">
        <v>18288</v>
      </c>
      <c r="J869">
        <v>1.9709999999999998E-2</v>
      </c>
      <c r="K869">
        <v>1.67</v>
      </c>
      <c r="L869">
        <v>3.7820243055555562</v>
      </c>
      <c r="M869" s="2">
        <f t="shared" si="31"/>
        <v>32.638888888888893</v>
      </c>
      <c r="N869" t="s">
        <v>2701</v>
      </c>
    </row>
    <row r="870" spans="1:14">
      <c r="A870">
        <v>95</v>
      </c>
      <c r="B870" t="s">
        <v>20654</v>
      </c>
      <c r="C870" t="s">
        <v>20653</v>
      </c>
      <c r="D870">
        <v>71</v>
      </c>
      <c r="E870" s="1">
        <v>3.625</v>
      </c>
      <c r="F870">
        <v>3.625</v>
      </c>
      <c r="G870">
        <v>0.76400000000000001</v>
      </c>
      <c r="H870">
        <v>55</v>
      </c>
      <c r="J870">
        <v>2.3000000000000001E-4</v>
      </c>
      <c r="K870">
        <v>1.653</v>
      </c>
      <c r="L870">
        <v>3.7820243055555562</v>
      </c>
      <c r="M870" s="2">
        <f t="shared" si="31"/>
        <v>32.986111111111107</v>
      </c>
      <c r="N870" t="s">
        <v>2701</v>
      </c>
    </row>
    <row r="871" spans="1:14">
      <c r="A871">
        <v>96</v>
      </c>
      <c r="B871" t="s">
        <v>20652</v>
      </c>
      <c r="C871" t="s">
        <v>20651</v>
      </c>
      <c r="D871">
        <v>8760</v>
      </c>
      <c r="E871" s="1">
        <v>3.5920000000000001</v>
      </c>
      <c r="F871">
        <v>3.5030000000000001</v>
      </c>
      <c r="G871">
        <v>0.92500000000000004</v>
      </c>
      <c r="H871">
        <v>228</v>
      </c>
      <c r="I871">
        <v>6</v>
      </c>
      <c r="J871">
        <v>2.017E-2</v>
      </c>
      <c r="K871">
        <v>0.96499999999999997</v>
      </c>
      <c r="L871">
        <v>3.7820243055555562</v>
      </c>
      <c r="M871" s="2">
        <f t="shared" si="31"/>
        <v>33.333333333333329</v>
      </c>
      <c r="N871" t="s">
        <v>2701</v>
      </c>
    </row>
    <row r="872" spans="1:14">
      <c r="A872">
        <v>97</v>
      </c>
      <c r="B872" t="s">
        <v>20650</v>
      </c>
      <c r="C872" t="s">
        <v>20649</v>
      </c>
      <c r="D872">
        <v>51863</v>
      </c>
      <c r="E872" s="1">
        <v>3.5819999999999999</v>
      </c>
      <c r="F872">
        <v>3.4780000000000002</v>
      </c>
      <c r="G872">
        <v>0.51400000000000001</v>
      </c>
      <c r="H872">
        <v>636</v>
      </c>
      <c r="I872" t="s">
        <v>18288</v>
      </c>
      <c r="J872">
        <v>8.4349999999999994E-2</v>
      </c>
      <c r="K872">
        <v>1.343</v>
      </c>
      <c r="L872">
        <v>3.7820243055555562</v>
      </c>
      <c r="M872" s="2">
        <f t="shared" si="31"/>
        <v>33.680555555555557</v>
      </c>
      <c r="N872" t="s">
        <v>2701</v>
      </c>
    </row>
    <row r="873" spans="1:14">
      <c r="A873">
        <v>98</v>
      </c>
      <c r="B873" t="s">
        <v>20648</v>
      </c>
      <c r="C873" t="s">
        <v>20647</v>
      </c>
      <c r="D873">
        <v>6696</v>
      </c>
      <c r="E873" s="1">
        <v>3.5369999999999999</v>
      </c>
      <c r="F873">
        <v>3.9620000000000002</v>
      </c>
      <c r="G873">
        <v>0.98599999999999999</v>
      </c>
      <c r="H873">
        <v>138</v>
      </c>
      <c r="I873">
        <v>7.3</v>
      </c>
      <c r="J873">
        <v>1.4370000000000001E-2</v>
      </c>
      <c r="K873">
        <v>1.2889999999999999</v>
      </c>
      <c r="L873">
        <v>3.7820243055555562</v>
      </c>
      <c r="M873" s="2">
        <f t="shared" si="31"/>
        <v>34.027777777777779</v>
      </c>
      <c r="N873" t="s">
        <v>2701</v>
      </c>
    </row>
    <row r="874" spans="1:14">
      <c r="A874">
        <v>99</v>
      </c>
      <c r="B874" t="s">
        <v>20646</v>
      </c>
      <c r="C874" t="s">
        <v>20645</v>
      </c>
      <c r="D874">
        <v>13482</v>
      </c>
      <c r="E874" s="1">
        <v>3.5179999999999998</v>
      </c>
      <c r="F874">
        <v>4.3979999999999997</v>
      </c>
      <c r="G874">
        <v>0.752</v>
      </c>
      <c r="H874">
        <v>133</v>
      </c>
      <c r="I874" t="s">
        <v>18288</v>
      </c>
      <c r="J874">
        <v>1.6910000000000001E-2</v>
      </c>
      <c r="K874">
        <v>1.284</v>
      </c>
      <c r="L874">
        <v>3.7820243055555562</v>
      </c>
      <c r="M874" s="2">
        <f t="shared" si="31"/>
        <v>34.375</v>
      </c>
      <c r="N874" t="s">
        <v>2701</v>
      </c>
    </row>
    <row r="875" spans="1:14">
      <c r="A875">
        <v>100</v>
      </c>
      <c r="B875" t="s">
        <v>20644</v>
      </c>
      <c r="C875" t="s">
        <v>20643</v>
      </c>
      <c r="D875">
        <v>721</v>
      </c>
      <c r="E875" s="1">
        <v>3.468</v>
      </c>
      <c r="F875">
        <v>3.11</v>
      </c>
      <c r="G875">
        <v>0.17399999999999999</v>
      </c>
      <c r="H875">
        <v>23</v>
      </c>
      <c r="I875">
        <v>6.3</v>
      </c>
      <c r="J875">
        <v>2.2599999999999999E-3</v>
      </c>
      <c r="K875">
        <v>1.1819999999999999</v>
      </c>
      <c r="L875">
        <v>3.7820243055555562</v>
      </c>
      <c r="M875" s="2">
        <f t="shared" si="31"/>
        <v>34.722222222222221</v>
      </c>
      <c r="N875" t="s">
        <v>2701</v>
      </c>
    </row>
    <row r="876" spans="1:14">
      <c r="A876">
        <v>101</v>
      </c>
      <c r="B876" t="s">
        <v>20642</v>
      </c>
      <c r="C876" t="s">
        <v>20641</v>
      </c>
      <c r="D876">
        <v>12506</v>
      </c>
      <c r="E876" s="1">
        <v>3.3889999999999998</v>
      </c>
      <c r="F876">
        <v>3.919</v>
      </c>
      <c r="G876">
        <v>0.96799999999999997</v>
      </c>
      <c r="H876">
        <v>342</v>
      </c>
      <c r="I876">
        <v>6.3</v>
      </c>
      <c r="J876">
        <v>3.338E-2</v>
      </c>
      <c r="K876">
        <v>1.3280000000000001</v>
      </c>
      <c r="L876">
        <v>3.7820243055555562</v>
      </c>
      <c r="M876" s="2">
        <f t="shared" si="31"/>
        <v>35.069444444444443</v>
      </c>
      <c r="N876" t="s">
        <v>2701</v>
      </c>
    </row>
    <row r="877" spans="1:14">
      <c r="A877">
        <v>102</v>
      </c>
      <c r="B877" t="s">
        <v>20640</v>
      </c>
      <c r="C877" t="s">
        <v>20639</v>
      </c>
      <c r="D877">
        <v>90842</v>
      </c>
      <c r="E877" s="1">
        <v>3.3769999999999998</v>
      </c>
      <c r="F877">
        <v>3.1680000000000001</v>
      </c>
      <c r="G877">
        <v>0.65400000000000003</v>
      </c>
      <c r="H877">
        <v>1004</v>
      </c>
      <c r="I877" t="s">
        <v>18288</v>
      </c>
      <c r="J877">
        <v>0.13664999999999999</v>
      </c>
      <c r="K877">
        <v>1.2090000000000001</v>
      </c>
      <c r="L877">
        <v>3.7820243055555562</v>
      </c>
      <c r="M877" s="2">
        <f t="shared" si="31"/>
        <v>35.416666666666671</v>
      </c>
      <c r="N877" t="s">
        <v>2701</v>
      </c>
    </row>
    <row r="878" spans="1:14">
      <c r="A878">
        <v>103</v>
      </c>
      <c r="B878" t="s">
        <v>20638</v>
      </c>
      <c r="C878" t="s">
        <v>20637</v>
      </c>
      <c r="D878">
        <v>21133</v>
      </c>
      <c r="E878" s="1">
        <v>3.37</v>
      </c>
      <c r="F878">
        <v>3.097</v>
      </c>
      <c r="G878">
        <v>0.96199999999999997</v>
      </c>
      <c r="H878">
        <v>234</v>
      </c>
      <c r="I878" t="s">
        <v>18288</v>
      </c>
      <c r="J878">
        <v>2.6759999999999999E-2</v>
      </c>
      <c r="K878">
        <v>0.98699999999999999</v>
      </c>
      <c r="L878">
        <v>3.7820243055555562</v>
      </c>
      <c r="M878" s="2">
        <f t="shared" si="31"/>
        <v>35.763888888888893</v>
      </c>
      <c r="N878" t="s">
        <v>2701</v>
      </c>
    </row>
    <row r="879" spans="1:14">
      <c r="A879">
        <v>104</v>
      </c>
      <c r="B879" t="s">
        <v>20636</v>
      </c>
      <c r="C879" t="s">
        <v>20635</v>
      </c>
      <c r="D879">
        <v>7844</v>
      </c>
      <c r="E879" s="1">
        <v>3.3610000000000002</v>
      </c>
      <c r="F879">
        <v>3.5489999999999999</v>
      </c>
      <c r="G879">
        <v>0.82499999999999996</v>
      </c>
      <c r="H879">
        <v>211</v>
      </c>
      <c r="I879">
        <v>6.8</v>
      </c>
      <c r="J879">
        <v>2.631E-2</v>
      </c>
      <c r="K879">
        <v>1.6180000000000001</v>
      </c>
      <c r="L879">
        <v>3.7820243055555562</v>
      </c>
      <c r="M879" s="2">
        <f t="shared" si="31"/>
        <v>36.111111111111107</v>
      </c>
      <c r="N879" t="s">
        <v>2701</v>
      </c>
    </row>
    <row r="880" spans="1:14">
      <c r="A880">
        <v>105</v>
      </c>
      <c r="B880" t="s">
        <v>20634</v>
      </c>
      <c r="C880" t="s">
        <v>20633</v>
      </c>
      <c r="D880">
        <v>4011</v>
      </c>
      <c r="E880" s="1">
        <v>3.3530000000000002</v>
      </c>
      <c r="F880">
        <v>3.355</v>
      </c>
      <c r="G880">
        <v>0.71299999999999997</v>
      </c>
      <c r="H880">
        <v>108</v>
      </c>
      <c r="I880">
        <v>6.1</v>
      </c>
      <c r="J880">
        <v>9.1900000000000003E-3</v>
      </c>
      <c r="K880">
        <v>0.93100000000000005</v>
      </c>
      <c r="L880">
        <v>3.7820243055555562</v>
      </c>
      <c r="M880" s="2">
        <f t="shared" si="31"/>
        <v>36.458333333333329</v>
      </c>
      <c r="N880" t="s">
        <v>2701</v>
      </c>
    </row>
    <row r="881" spans="1:14">
      <c r="A881">
        <v>106</v>
      </c>
      <c r="B881" t="s">
        <v>20632</v>
      </c>
      <c r="C881" t="s">
        <v>20631</v>
      </c>
      <c r="D881">
        <v>4281</v>
      </c>
      <c r="E881" s="1">
        <v>3.35</v>
      </c>
      <c r="F881">
        <v>3.5750000000000002</v>
      </c>
      <c r="G881">
        <v>1.1279999999999999</v>
      </c>
      <c r="H881">
        <v>335</v>
      </c>
      <c r="I881">
        <v>2.8</v>
      </c>
      <c r="J881">
        <v>2.18E-2</v>
      </c>
      <c r="K881">
        <v>1.2430000000000001</v>
      </c>
      <c r="L881">
        <v>3.7820243055555562</v>
      </c>
      <c r="M881" s="2">
        <f t="shared" si="31"/>
        <v>36.805555555555557</v>
      </c>
      <c r="N881" t="s">
        <v>2701</v>
      </c>
    </row>
    <row r="882" spans="1:14">
      <c r="A882">
        <v>107</v>
      </c>
      <c r="B882" t="s">
        <v>20630</v>
      </c>
      <c r="C882" t="s">
        <v>20629</v>
      </c>
      <c r="D882">
        <v>3493</v>
      </c>
      <c r="E882" s="1">
        <v>3.34</v>
      </c>
      <c r="F882">
        <v>3.488</v>
      </c>
      <c r="G882">
        <v>0.91500000000000004</v>
      </c>
      <c r="H882">
        <v>47</v>
      </c>
      <c r="I882" t="s">
        <v>18288</v>
      </c>
      <c r="J882">
        <v>7.2300000000000003E-3</v>
      </c>
      <c r="K882">
        <v>1.611</v>
      </c>
      <c r="L882">
        <v>3.7820243055555562</v>
      </c>
      <c r="M882" s="2">
        <f t="shared" si="31"/>
        <v>37.152777777777779</v>
      </c>
      <c r="N882" t="s">
        <v>2701</v>
      </c>
    </row>
    <row r="883" spans="1:14">
      <c r="A883">
        <v>108</v>
      </c>
      <c r="B883" t="s">
        <v>20628</v>
      </c>
      <c r="C883" t="s">
        <v>20627</v>
      </c>
      <c r="D883">
        <v>16773</v>
      </c>
      <c r="E883" s="1">
        <v>3.3370000000000002</v>
      </c>
      <c r="F883">
        <v>3.1030000000000002</v>
      </c>
      <c r="G883">
        <v>0.66100000000000003</v>
      </c>
      <c r="H883">
        <v>242</v>
      </c>
      <c r="I883">
        <v>7.5</v>
      </c>
      <c r="J883">
        <v>4.0910000000000002E-2</v>
      </c>
      <c r="K883">
        <v>1.175</v>
      </c>
      <c r="L883">
        <v>3.7820243055555562</v>
      </c>
      <c r="M883" s="2">
        <f t="shared" si="31"/>
        <v>37.5</v>
      </c>
      <c r="N883" t="s">
        <v>2701</v>
      </c>
    </row>
    <row r="884" spans="1:14">
      <c r="A884">
        <v>109</v>
      </c>
      <c r="B884" t="s">
        <v>20626</v>
      </c>
      <c r="C884" t="s">
        <v>20625</v>
      </c>
      <c r="D884">
        <v>2890</v>
      </c>
      <c r="E884" s="1">
        <v>3.2970000000000002</v>
      </c>
      <c r="F884">
        <v>2.83</v>
      </c>
      <c r="G884">
        <v>0.20499999999999999</v>
      </c>
      <c r="H884">
        <v>73</v>
      </c>
      <c r="I884">
        <v>7.3</v>
      </c>
      <c r="J884">
        <v>7.3699999999999998E-3</v>
      </c>
      <c r="K884">
        <v>0.99299999999999999</v>
      </c>
      <c r="L884">
        <v>3.7820243055555562</v>
      </c>
      <c r="M884" s="2">
        <f t="shared" si="31"/>
        <v>37.847222222222221</v>
      </c>
      <c r="N884" t="s">
        <v>2701</v>
      </c>
    </row>
    <row r="885" spans="1:14">
      <c r="A885">
        <v>110</v>
      </c>
      <c r="B885" t="s">
        <v>20624</v>
      </c>
      <c r="C885" t="s">
        <v>20623</v>
      </c>
      <c r="D885">
        <v>9463</v>
      </c>
      <c r="E885" s="1">
        <v>3.286</v>
      </c>
      <c r="F885">
        <v>3.234</v>
      </c>
      <c r="G885">
        <v>1.347</v>
      </c>
      <c r="H885">
        <v>173</v>
      </c>
      <c r="I885">
        <v>5.3</v>
      </c>
      <c r="J885">
        <v>3.0200000000000001E-2</v>
      </c>
      <c r="K885">
        <v>1.06</v>
      </c>
      <c r="L885">
        <v>3.7820243055555562</v>
      </c>
      <c r="M885" s="2">
        <f t="shared" si="31"/>
        <v>38.194444444444443</v>
      </c>
      <c r="N885" t="s">
        <v>2701</v>
      </c>
    </row>
    <row r="886" spans="1:14">
      <c r="A886">
        <v>111</v>
      </c>
      <c r="B886" t="s">
        <v>20622</v>
      </c>
      <c r="C886" t="s">
        <v>20621</v>
      </c>
      <c r="D886">
        <v>3214</v>
      </c>
      <c r="E886" s="1">
        <v>3.2839999999999998</v>
      </c>
      <c r="F886">
        <v>3.3250000000000002</v>
      </c>
      <c r="G886">
        <v>0.59299999999999997</v>
      </c>
      <c r="H886">
        <v>108</v>
      </c>
      <c r="I886">
        <v>6.1</v>
      </c>
      <c r="J886">
        <v>7.3699999999999998E-3</v>
      </c>
      <c r="K886">
        <v>0.91800000000000004</v>
      </c>
      <c r="L886">
        <v>3.7820243055555562</v>
      </c>
      <c r="M886" s="2">
        <f t="shared" si="31"/>
        <v>38.541666666666671</v>
      </c>
      <c r="N886" t="s">
        <v>2701</v>
      </c>
    </row>
    <row r="887" spans="1:14">
      <c r="A887">
        <v>112</v>
      </c>
      <c r="B887" t="s">
        <v>20620</v>
      </c>
      <c r="C887" t="s">
        <v>20619</v>
      </c>
      <c r="D887">
        <v>6241</v>
      </c>
      <c r="E887" s="1">
        <v>3.2789999999999999</v>
      </c>
      <c r="F887">
        <v>2.8359999999999999</v>
      </c>
      <c r="G887">
        <v>0.70099999999999996</v>
      </c>
      <c r="H887">
        <v>137</v>
      </c>
      <c r="I887">
        <v>9</v>
      </c>
      <c r="J887">
        <v>7.7799999999999996E-3</v>
      </c>
      <c r="K887">
        <v>0.70599999999999996</v>
      </c>
      <c r="L887">
        <v>3.7820243055555562</v>
      </c>
      <c r="M887" s="2">
        <f t="shared" si="31"/>
        <v>38.888888888888893</v>
      </c>
      <c r="N887" t="s">
        <v>2701</v>
      </c>
    </row>
    <row r="888" spans="1:14">
      <c r="A888">
        <v>113</v>
      </c>
      <c r="B888" t="s">
        <v>20618</v>
      </c>
      <c r="C888" t="s">
        <v>20617</v>
      </c>
      <c r="D888">
        <v>2526</v>
      </c>
      <c r="E888" s="1">
        <v>3.2650000000000001</v>
      </c>
      <c r="F888">
        <v>3.07</v>
      </c>
      <c r="G888">
        <v>0.73099999999999998</v>
      </c>
      <c r="H888">
        <v>67</v>
      </c>
      <c r="I888">
        <v>6.2</v>
      </c>
      <c r="J888">
        <v>5.8199999999999997E-3</v>
      </c>
      <c r="K888">
        <v>0.86599999999999999</v>
      </c>
      <c r="L888">
        <v>3.7820243055555562</v>
      </c>
      <c r="M888" s="2">
        <f t="shared" si="31"/>
        <v>39.236111111111107</v>
      </c>
      <c r="N888" t="s">
        <v>2701</v>
      </c>
    </row>
    <row r="889" spans="1:14">
      <c r="A889">
        <v>114</v>
      </c>
      <c r="B889" t="s">
        <v>20616</v>
      </c>
      <c r="C889" t="s">
        <v>20615</v>
      </c>
      <c r="D889">
        <v>5526</v>
      </c>
      <c r="E889" s="1">
        <v>3.234</v>
      </c>
      <c r="F889">
        <v>3.62</v>
      </c>
      <c r="G889">
        <v>0.58799999999999997</v>
      </c>
      <c r="H889">
        <v>97</v>
      </c>
      <c r="I889">
        <v>7.9</v>
      </c>
      <c r="J889">
        <v>1.018E-2</v>
      </c>
      <c r="K889">
        <v>1.046</v>
      </c>
      <c r="L889">
        <v>3.7820243055555562</v>
      </c>
      <c r="M889" s="2">
        <f t="shared" si="31"/>
        <v>39.583333333333329</v>
      </c>
      <c r="N889" t="s">
        <v>2701</v>
      </c>
    </row>
    <row r="890" spans="1:14">
      <c r="A890">
        <v>115</v>
      </c>
      <c r="B890" t="s">
        <v>20614</v>
      </c>
      <c r="C890" t="s">
        <v>20613</v>
      </c>
      <c r="D890">
        <v>10014</v>
      </c>
      <c r="E890" s="1">
        <v>3.1970000000000001</v>
      </c>
      <c r="F890">
        <v>3.43</v>
      </c>
      <c r="G890">
        <v>0.67200000000000004</v>
      </c>
      <c r="H890">
        <v>259</v>
      </c>
      <c r="I890">
        <v>7.3</v>
      </c>
      <c r="J890">
        <v>1.336E-2</v>
      </c>
      <c r="K890">
        <v>0.71599999999999997</v>
      </c>
      <c r="L890">
        <v>3.7820243055555562</v>
      </c>
      <c r="M890" s="2">
        <f t="shared" si="31"/>
        <v>39.930555555555557</v>
      </c>
      <c r="N890" t="s">
        <v>2701</v>
      </c>
    </row>
    <row r="891" spans="1:14">
      <c r="A891">
        <v>116</v>
      </c>
      <c r="B891" t="s">
        <v>20612</v>
      </c>
      <c r="C891" t="s">
        <v>20611</v>
      </c>
      <c r="D891">
        <v>3149</v>
      </c>
      <c r="E891" s="1">
        <v>3.19</v>
      </c>
      <c r="F891">
        <v>3.4550000000000001</v>
      </c>
      <c r="G891">
        <v>1.0680000000000001</v>
      </c>
      <c r="H891">
        <v>44</v>
      </c>
      <c r="I891">
        <v>8.5</v>
      </c>
      <c r="J891">
        <v>6.2899999999999996E-3</v>
      </c>
      <c r="K891">
        <v>1.1839999999999999</v>
      </c>
      <c r="L891">
        <v>3.7820243055555562</v>
      </c>
      <c r="M891" s="2">
        <f t="shared" si="31"/>
        <v>40.277777777777779</v>
      </c>
      <c r="N891" t="s">
        <v>2701</v>
      </c>
    </row>
    <row r="892" spans="1:14">
      <c r="A892">
        <v>117</v>
      </c>
      <c r="B892" t="s">
        <v>20610</v>
      </c>
      <c r="C892" t="s">
        <v>20609</v>
      </c>
      <c r="D892">
        <v>3793</v>
      </c>
      <c r="E892" s="1">
        <v>3.1720000000000002</v>
      </c>
      <c r="F892">
        <v>3.605</v>
      </c>
      <c r="G892">
        <v>0.75800000000000001</v>
      </c>
      <c r="H892">
        <v>124</v>
      </c>
      <c r="I892">
        <v>8.3000000000000007</v>
      </c>
      <c r="J892">
        <v>5.3600000000000002E-3</v>
      </c>
      <c r="K892">
        <v>0.83299999999999996</v>
      </c>
      <c r="L892">
        <v>3.7820243055555562</v>
      </c>
      <c r="M892" s="2">
        <f t="shared" si="31"/>
        <v>40.625</v>
      </c>
      <c r="N892" t="s">
        <v>2701</v>
      </c>
    </row>
    <row r="893" spans="1:14">
      <c r="A893">
        <v>118</v>
      </c>
      <c r="B893" t="s">
        <v>20608</v>
      </c>
      <c r="C893" t="s">
        <v>20607</v>
      </c>
      <c r="D893">
        <v>1492</v>
      </c>
      <c r="E893" s="1">
        <v>3.1680000000000001</v>
      </c>
      <c r="F893">
        <v>3.4359999999999999</v>
      </c>
      <c r="G893">
        <v>0.76900000000000002</v>
      </c>
      <c r="H893">
        <v>121</v>
      </c>
      <c r="I893">
        <v>3.2</v>
      </c>
      <c r="J893">
        <v>6.1199999999999996E-3</v>
      </c>
      <c r="K893">
        <v>0.94599999999999995</v>
      </c>
      <c r="L893">
        <v>3.7820243055555562</v>
      </c>
      <c r="M893" s="2">
        <f t="shared" si="31"/>
        <v>40.972222222222221</v>
      </c>
      <c r="N893" t="s">
        <v>2701</v>
      </c>
    </row>
    <row r="894" spans="1:14">
      <c r="A894">
        <v>119</v>
      </c>
      <c r="B894" t="s">
        <v>20606</v>
      </c>
      <c r="C894" t="s">
        <v>20605</v>
      </c>
      <c r="D894">
        <v>7646</v>
      </c>
      <c r="E894" s="1">
        <v>3.1419999999999999</v>
      </c>
      <c r="F894">
        <v>3.5550000000000002</v>
      </c>
      <c r="G894">
        <v>0.66</v>
      </c>
      <c r="H894">
        <v>321</v>
      </c>
      <c r="I894">
        <v>6.1</v>
      </c>
      <c r="J894">
        <v>1.866E-2</v>
      </c>
      <c r="K894">
        <v>1.0640000000000001</v>
      </c>
      <c r="L894">
        <v>3.7820243055555562</v>
      </c>
      <c r="M894" s="2">
        <f t="shared" si="31"/>
        <v>41.319444444444443</v>
      </c>
      <c r="N894" t="s">
        <v>2701</v>
      </c>
    </row>
    <row r="895" spans="1:14">
      <c r="A895">
        <v>120</v>
      </c>
      <c r="B895" t="s">
        <v>20604</v>
      </c>
      <c r="C895" t="s">
        <v>20603</v>
      </c>
      <c r="D895">
        <v>887</v>
      </c>
      <c r="E895" s="1">
        <v>3.1320000000000001</v>
      </c>
      <c r="F895">
        <v>2.492</v>
      </c>
      <c r="H895">
        <v>0</v>
      </c>
      <c r="I895">
        <v>5.8</v>
      </c>
      <c r="J895">
        <v>2.5799999999999998E-3</v>
      </c>
      <c r="K895">
        <v>0.79400000000000004</v>
      </c>
      <c r="L895">
        <v>3.7820243055555562</v>
      </c>
      <c r="M895" s="2">
        <f t="shared" si="31"/>
        <v>41.666666666666671</v>
      </c>
      <c r="N895" t="s">
        <v>2701</v>
      </c>
    </row>
    <row r="896" spans="1:14">
      <c r="A896">
        <v>121</v>
      </c>
      <c r="B896" t="s">
        <v>20602</v>
      </c>
      <c r="C896" t="s">
        <v>20601</v>
      </c>
      <c r="D896">
        <v>1265</v>
      </c>
      <c r="E896" s="1">
        <v>3.13</v>
      </c>
      <c r="F896">
        <v>2.3460000000000001</v>
      </c>
      <c r="G896">
        <v>0.37</v>
      </c>
      <c r="H896">
        <v>27</v>
      </c>
      <c r="I896">
        <v>6.7</v>
      </c>
      <c r="J896">
        <v>3.5500000000000002E-3</v>
      </c>
      <c r="K896">
        <v>0.93400000000000005</v>
      </c>
      <c r="L896">
        <v>3.7820243055555562</v>
      </c>
      <c r="M896" s="2">
        <f t="shared" si="31"/>
        <v>42.013888888888893</v>
      </c>
      <c r="N896" t="s">
        <v>2701</v>
      </c>
    </row>
    <row r="897" spans="1:14">
      <c r="A897">
        <v>122</v>
      </c>
      <c r="B897" t="s">
        <v>20600</v>
      </c>
      <c r="C897" t="s">
        <v>20599</v>
      </c>
      <c r="D897">
        <v>169</v>
      </c>
      <c r="E897" s="1">
        <v>3.1280000000000001</v>
      </c>
      <c r="F897">
        <v>2.875</v>
      </c>
      <c r="G897">
        <v>0.96599999999999997</v>
      </c>
      <c r="H897">
        <v>29</v>
      </c>
      <c r="I897">
        <v>1.8</v>
      </c>
      <c r="J897">
        <v>1.0200000000000001E-3</v>
      </c>
      <c r="K897">
        <v>1.2130000000000001</v>
      </c>
      <c r="L897">
        <v>3.7820243055555562</v>
      </c>
      <c r="M897" s="2">
        <f t="shared" si="31"/>
        <v>42.361111111111107</v>
      </c>
      <c r="N897" t="s">
        <v>2701</v>
      </c>
    </row>
    <row r="898" spans="1:14">
      <c r="A898">
        <v>123</v>
      </c>
      <c r="B898" t="s">
        <v>20598</v>
      </c>
      <c r="C898" t="s">
        <v>20597</v>
      </c>
      <c r="D898">
        <v>5165</v>
      </c>
      <c r="E898" s="1">
        <v>3.11</v>
      </c>
      <c r="F898">
        <v>2.84</v>
      </c>
      <c r="G898">
        <v>0.35799999999999998</v>
      </c>
      <c r="H898">
        <v>162</v>
      </c>
      <c r="I898" t="s">
        <v>18288</v>
      </c>
      <c r="J898">
        <v>7.0800000000000004E-3</v>
      </c>
      <c r="K898">
        <v>0.68200000000000005</v>
      </c>
      <c r="L898">
        <v>3.7820243055555562</v>
      </c>
      <c r="M898" s="2">
        <f t="shared" si="31"/>
        <v>42.708333333333329</v>
      </c>
      <c r="N898" t="s">
        <v>2701</v>
      </c>
    </row>
    <row r="899" spans="1:14">
      <c r="A899">
        <v>124</v>
      </c>
      <c r="B899" t="s">
        <v>20596</v>
      </c>
      <c r="C899" t="s">
        <v>20595</v>
      </c>
      <c r="D899">
        <v>2408</v>
      </c>
      <c r="E899" s="1">
        <v>3.0880000000000001</v>
      </c>
      <c r="F899">
        <v>3.03</v>
      </c>
      <c r="G899">
        <v>0.44600000000000001</v>
      </c>
      <c r="H899">
        <v>56</v>
      </c>
      <c r="I899">
        <v>7.2</v>
      </c>
      <c r="J899">
        <v>4.7699999999999999E-3</v>
      </c>
      <c r="K899">
        <v>0.81</v>
      </c>
      <c r="L899">
        <v>3.7820243055555562</v>
      </c>
      <c r="M899" s="2">
        <f t="shared" si="31"/>
        <v>43.055555555555557</v>
      </c>
      <c r="N899" t="s">
        <v>2701</v>
      </c>
    </row>
    <row r="900" spans="1:14">
      <c r="A900">
        <v>125</v>
      </c>
      <c r="B900" t="s">
        <v>20594</v>
      </c>
      <c r="C900" t="s">
        <v>20593</v>
      </c>
      <c r="D900">
        <v>15068</v>
      </c>
      <c r="E900" s="1">
        <v>3.0619999999999998</v>
      </c>
      <c r="F900">
        <v>3.1469999999999998</v>
      </c>
      <c r="G900">
        <v>0.70499999999999996</v>
      </c>
      <c r="H900">
        <v>386</v>
      </c>
      <c r="I900">
        <v>6.3</v>
      </c>
      <c r="J900">
        <v>3.739E-2</v>
      </c>
      <c r="K900">
        <v>0.98199999999999998</v>
      </c>
      <c r="L900">
        <v>3.7820243055555562</v>
      </c>
      <c r="M900" s="2">
        <f t="shared" si="31"/>
        <v>43.402777777777779</v>
      </c>
      <c r="N900" t="s">
        <v>2701</v>
      </c>
    </row>
    <row r="901" spans="1:14">
      <c r="A901">
        <v>126</v>
      </c>
      <c r="B901" t="s">
        <v>20592</v>
      </c>
      <c r="C901" t="s">
        <v>20591</v>
      </c>
      <c r="D901">
        <v>29873</v>
      </c>
      <c r="E901" s="1">
        <v>3.05</v>
      </c>
      <c r="F901">
        <v>3.5750000000000002</v>
      </c>
      <c r="G901">
        <v>0.55900000000000005</v>
      </c>
      <c r="H901">
        <v>245</v>
      </c>
      <c r="I901" t="s">
        <v>18288</v>
      </c>
      <c r="J901">
        <v>2.4279999999999999E-2</v>
      </c>
      <c r="K901">
        <v>0.96399999999999997</v>
      </c>
      <c r="L901">
        <v>3.7820243055555562</v>
      </c>
      <c r="M901" s="2">
        <f t="shared" si="31"/>
        <v>43.75</v>
      </c>
      <c r="N901" t="s">
        <v>2701</v>
      </c>
    </row>
    <row r="902" spans="1:14">
      <c r="A902">
        <v>127</v>
      </c>
      <c r="B902" t="s">
        <v>20590</v>
      </c>
      <c r="C902" t="s">
        <v>20589</v>
      </c>
      <c r="D902">
        <v>2950</v>
      </c>
      <c r="E902" s="1">
        <v>3.044</v>
      </c>
      <c r="F902">
        <v>2.8149999999999999</v>
      </c>
      <c r="G902">
        <v>0.61799999999999999</v>
      </c>
      <c r="H902">
        <v>55</v>
      </c>
      <c r="I902">
        <v>6.9</v>
      </c>
      <c r="J902">
        <v>5.8999999999999999E-3</v>
      </c>
      <c r="K902">
        <v>0.85399999999999998</v>
      </c>
      <c r="L902">
        <v>3.7820243055555562</v>
      </c>
      <c r="M902" s="2">
        <f t="shared" si="31"/>
        <v>44.097222222222221</v>
      </c>
      <c r="N902" t="s">
        <v>2701</v>
      </c>
    </row>
    <row r="903" spans="1:14">
      <c r="A903">
        <v>128</v>
      </c>
      <c r="B903" t="s">
        <v>20588</v>
      </c>
      <c r="C903" t="s">
        <v>20587</v>
      </c>
      <c r="D903">
        <v>2027</v>
      </c>
      <c r="E903" s="1">
        <v>3.0059999999999998</v>
      </c>
      <c r="F903">
        <v>2.78</v>
      </c>
      <c r="G903">
        <v>0.31900000000000001</v>
      </c>
      <c r="H903">
        <v>72</v>
      </c>
      <c r="I903">
        <v>6.8</v>
      </c>
      <c r="J903">
        <v>5.1799999999999997E-3</v>
      </c>
      <c r="K903">
        <v>0.94</v>
      </c>
      <c r="L903">
        <v>3.7820243055555562</v>
      </c>
      <c r="M903" s="2">
        <f t="shared" si="31"/>
        <v>44.444444444444443</v>
      </c>
      <c r="N903" t="s">
        <v>2701</v>
      </c>
    </row>
    <row r="904" spans="1:14">
      <c r="A904">
        <v>129</v>
      </c>
      <c r="B904" t="s">
        <v>20586</v>
      </c>
      <c r="C904" t="s">
        <v>20585</v>
      </c>
      <c r="D904">
        <v>155</v>
      </c>
      <c r="E904" s="1">
        <v>3</v>
      </c>
      <c r="F904">
        <v>3</v>
      </c>
      <c r="G904">
        <v>0.77500000000000002</v>
      </c>
      <c r="H904">
        <v>40</v>
      </c>
      <c r="I904">
        <v>1.4</v>
      </c>
      <c r="J904">
        <v>6.3000000000000003E-4</v>
      </c>
      <c r="K904">
        <v>0.873</v>
      </c>
      <c r="L904">
        <v>3.7820243055555562</v>
      </c>
      <c r="M904" s="2">
        <f t="shared" ref="M904:M967" si="32">A904/288*100</f>
        <v>44.791666666666671</v>
      </c>
      <c r="N904" t="s">
        <v>2701</v>
      </c>
    </row>
    <row r="905" spans="1:14">
      <c r="A905">
        <v>130</v>
      </c>
      <c r="B905" t="s">
        <v>20584</v>
      </c>
      <c r="C905" t="s">
        <v>20583</v>
      </c>
      <c r="D905">
        <v>7402</v>
      </c>
      <c r="E905" s="1">
        <v>2.9670000000000001</v>
      </c>
      <c r="F905">
        <v>2.9689999999999999</v>
      </c>
      <c r="G905">
        <v>0.68400000000000005</v>
      </c>
      <c r="H905">
        <v>95</v>
      </c>
      <c r="I905">
        <v>6.1</v>
      </c>
      <c r="J905">
        <v>1.528E-2</v>
      </c>
      <c r="K905">
        <v>0.73199999999999998</v>
      </c>
      <c r="L905">
        <v>3.7820243055555562</v>
      </c>
      <c r="M905" s="2">
        <f t="shared" si="32"/>
        <v>45.138888888888893</v>
      </c>
      <c r="N905" t="s">
        <v>2701</v>
      </c>
    </row>
    <row r="906" spans="1:14">
      <c r="A906">
        <v>131</v>
      </c>
      <c r="B906" t="s">
        <v>20582</v>
      </c>
      <c r="C906" t="s">
        <v>20581</v>
      </c>
      <c r="D906">
        <v>2157</v>
      </c>
      <c r="E906" s="1">
        <v>2.944</v>
      </c>
      <c r="F906">
        <v>3.2160000000000002</v>
      </c>
      <c r="G906">
        <v>0.53100000000000003</v>
      </c>
      <c r="H906">
        <v>113</v>
      </c>
      <c r="I906">
        <v>3.9</v>
      </c>
      <c r="J906">
        <v>8.1899999999999994E-3</v>
      </c>
      <c r="K906">
        <v>0.87</v>
      </c>
      <c r="L906">
        <v>3.7820243055555562</v>
      </c>
      <c r="M906" s="2">
        <f t="shared" si="32"/>
        <v>45.486111111111107</v>
      </c>
      <c r="N906" t="s">
        <v>2701</v>
      </c>
    </row>
    <row r="907" spans="1:14">
      <c r="A907">
        <v>132</v>
      </c>
      <c r="B907" t="s">
        <v>20580</v>
      </c>
      <c r="C907" t="s">
        <v>20579</v>
      </c>
      <c r="D907">
        <v>4541</v>
      </c>
      <c r="E907" s="1">
        <v>2.923</v>
      </c>
      <c r="F907">
        <v>2.81</v>
      </c>
      <c r="G907">
        <v>0.53800000000000003</v>
      </c>
      <c r="H907">
        <v>208</v>
      </c>
      <c r="I907">
        <v>5</v>
      </c>
      <c r="J907">
        <v>1.3299999999999999E-2</v>
      </c>
      <c r="K907">
        <v>0.80600000000000005</v>
      </c>
      <c r="L907">
        <v>3.7820243055555562</v>
      </c>
      <c r="M907" s="2">
        <f t="shared" si="32"/>
        <v>45.833333333333329</v>
      </c>
      <c r="N907" t="s">
        <v>2701</v>
      </c>
    </row>
    <row r="908" spans="1:14">
      <c r="A908">
        <v>133</v>
      </c>
      <c r="B908" t="s">
        <v>20578</v>
      </c>
      <c r="C908" t="s">
        <v>20577</v>
      </c>
      <c r="D908">
        <v>9736</v>
      </c>
      <c r="E908" s="1">
        <v>2.9220000000000002</v>
      </c>
      <c r="F908">
        <v>2.9969999999999999</v>
      </c>
      <c r="G908">
        <v>0.51900000000000002</v>
      </c>
      <c r="H908">
        <v>206</v>
      </c>
      <c r="I908">
        <v>8.6999999999999993</v>
      </c>
      <c r="J908">
        <v>1.205E-2</v>
      </c>
      <c r="K908">
        <v>0.77800000000000002</v>
      </c>
      <c r="L908">
        <v>3.7820243055555562</v>
      </c>
      <c r="M908" s="2">
        <f t="shared" si="32"/>
        <v>46.180555555555557</v>
      </c>
      <c r="N908" t="s">
        <v>2701</v>
      </c>
    </row>
    <row r="909" spans="1:14">
      <c r="A909">
        <v>134</v>
      </c>
      <c r="B909" t="s">
        <v>20576</v>
      </c>
      <c r="C909" t="s">
        <v>20575</v>
      </c>
      <c r="D909">
        <v>2736</v>
      </c>
      <c r="E909" s="1">
        <v>2.915</v>
      </c>
      <c r="F909">
        <v>2.6640000000000001</v>
      </c>
      <c r="G909">
        <v>0.43099999999999999</v>
      </c>
      <c r="H909">
        <v>72</v>
      </c>
      <c r="I909">
        <v>7.9</v>
      </c>
      <c r="J909">
        <v>6.6600000000000001E-3</v>
      </c>
      <c r="K909">
        <v>1.081</v>
      </c>
      <c r="L909">
        <v>3.7820243055555562</v>
      </c>
      <c r="M909" s="2">
        <f t="shared" si="32"/>
        <v>46.527777777777779</v>
      </c>
      <c r="N909" t="s">
        <v>2701</v>
      </c>
    </row>
    <row r="910" spans="1:14">
      <c r="A910">
        <v>135</v>
      </c>
      <c r="B910" t="s">
        <v>20574</v>
      </c>
      <c r="C910" t="s">
        <v>20573</v>
      </c>
      <c r="D910">
        <v>3369</v>
      </c>
      <c r="E910" s="1">
        <v>2.9140000000000001</v>
      </c>
      <c r="F910">
        <v>3.8439999999999999</v>
      </c>
      <c r="G910">
        <v>1.4910000000000001</v>
      </c>
      <c r="H910">
        <v>57</v>
      </c>
      <c r="I910">
        <v>7.5</v>
      </c>
      <c r="J910">
        <v>7.4000000000000003E-3</v>
      </c>
      <c r="K910">
        <v>1.3740000000000001</v>
      </c>
      <c r="L910">
        <v>3.7820243055555562</v>
      </c>
      <c r="M910" s="2">
        <f t="shared" si="32"/>
        <v>46.875</v>
      </c>
      <c r="N910" t="s">
        <v>2701</v>
      </c>
    </row>
    <row r="911" spans="1:14">
      <c r="A911">
        <v>136</v>
      </c>
      <c r="B911" t="s">
        <v>20572</v>
      </c>
      <c r="C911" t="s">
        <v>20571</v>
      </c>
      <c r="D911">
        <v>24911</v>
      </c>
      <c r="E911" s="1">
        <v>2.903</v>
      </c>
      <c r="F911">
        <v>3.1509999999999998</v>
      </c>
      <c r="G911">
        <v>0.61699999999999999</v>
      </c>
      <c r="H911">
        <v>739</v>
      </c>
      <c r="I911">
        <v>5.4</v>
      </c>
      <c r="J911">
        <v>5.3960000000000001E-2</v>
      </c>
      <c r="K911">
        <v>0.71499999999999997</v>
      </c>
      <c r="L911">
        <v>3.7820243055555562</v>
      </c>
      <c r="M911" s="2">
        <f t="shared" si="32"/>
        <v>47.222222222222221</v>
      </c>
      <c r="N911" t="s">
        <v>2701</v>
      </c>
    </row>
    <row r="912" spans="1:14">
      <c r="A912">
        <v>137</v>
      </c>
      <c r="B912" t="s">
        <v>20570</v>
      </c>
      <c r="C912" t="s">
        <v>20569</v>
      </c>
      <c r="D912">
        <v>3094</v>
      </c>
      <c r="E912" s="1">
        <v>2.891</v>
      </c>
      <c r="F912">
        <v>2.6619999999999999</v>
      </c>
      <c r="G912">
        <v>0.61399999999999999</v>
      </c>
      <c r="H912">
        <v>236</v>
      </c>
      <c r="I912">
        <v>4.8</v>
      </c>
      <c r="J912">
        <v>8.2900000000000005E-3</v>
      </c>
      <c r="K912">
        <v>0.77100000000000002</v>
      </c>
      <c r="L912">
        <v>3.7820243055555562</v>
      </c>
      <c r="M912" s="2">
        <f t="shared" si="32"/>
        <v>47.569444444444443</v>
      </c>
      <c r="N912" t="s">
        <v>2701</v>
      </c>
    </row>
    <row r="913" spans="1:14">
      <c r="A913">
        <v>138</v>
      </c>
      <c r="B913" t="s">
        <v>20568</v>
      </c>
      <c r="C913" t="s">
        <v>20567</v>
      </c>
      <c r="D913">
        <v>3272</v>
      </c>
      <c r="E913" s="1">
        <v>2.8809999999999998</v>
      </c>
      <c r="F913">
        <v>2.91</v>
      </c>
      <c r="G913">
        <v>0.34799999999999998</v>
      </c>
      <c r="H913">
        <v>69</v>
      </c>
      <c r="I913">
        <v>6.8</v>
      </c>
      <c r="J913">
        <v>7.5500000000000003E-3</v>
      </c>
      <c r="K913">
        <v>0.90100000000000002</v>
      </c>
      <c r="L913">
        <v>3.7820243055555562</v>
      </c>
      <c r="M913" s="2">
        <f t="shared" si="32"/>
        <v>47.916666666666671</v>
      </c>
      <c r="N913" t="s">
        <v>2701</v>
      </c>
    </row>
    <row r="914" spans="1:14">
      <c r="A914">
        <v>139</v>
      </c>
      <c r="B914" t="s">
        <v>20566</v>
      </c>
      <c r="C914" t="s">
        <v>20565</v>
      </c>
      <c r="D914">
        <v>10208</v>
      </c>
      <c r="E914" s="1">
        <v>2.879</v>
      </c>
      <c r="F914">
        <v>2.6909999999999998</v>
      </c>
      <c r="G914">
        <v>0.68899999999999995</v>
      </c>
      <c r="H914">
        <v>148</v>
      </c>
      <c r="I914" t="s">
        <v>18288</v>
      </c>
      <c r="J914">
        <v>1.323E-2</v>
      </c>
      <c r="K914">
        <v>0.89</v>
      </c>
      <c r="L914">
        <v>3.7820243055555562</v>
      </c>
      <c r="M914" s="2">
        <f t="shared" si="32"/>
        <v>48.263888888888893</v>
      </c>
      <c r="N914" t="s">
        <v>2701</v>
      </c>
    </row>
    <row r="915" spans="1:14">
      <c r="A915">
        <v>140</v>
      </c>
      <c r="B915" t="s">
        <v>20564</v>
      </c>
      <c r="C915" t="s">
        <v>20563</v>
      </c>
      <c r="D915">
        <v>605</v>
      </c>
      <c r="E915" s="1">
        <v>2.875</v>
      </c>
      <c r="F915">
        <v>2.6560000000000001</v>
      </c>
      <c r="G915">
        <v>0.41699999999999998</v>
      </c>
      <c r="H915">
        <v>36</v>
      </c>
      <c r="I915">
        <v>3.8</v>
      </c>
      <c r="J915">
        <v>2.1900000000000001E-3</v>
      </c>
      <c r="K915">
        <v>0.69499999999999995</v>
      </c>
      <c r="L915">
        <v>3.7820243055555562</v>
      </c>
      <c r="M915" s="2">
        <f t="shared" si="32"/>
        <v>48.611111111111107</v>
      </c>
      <c r="N915" t="s">
        <v>2701</v>
      </c>
    </row>
    <row r="916" spans="1:14">
      <c r="A916">
        <v>141</v>
      </c>
      <c r="B916" t="s">
        <v>20562</v>
      </c>
      <c r="C916" t="s">
        <v>20561</v>
      </c>
      <c r="D916">
        <v>2722</v>
      </c>
      <c r="E916" s="1">
        <v>2.847</v>
      </c>
      <c r="F916">
        <v>2.9969999999999999</v>
      </c>
      <c r="G916">
        <v>0.51400000000000001</v>
      </c>
      <c r="H916">
        <v>74</v>
      </c>
      <c r="I916">
        <v>6.7</v>
      </c>
      <c r="J916">
        <v>8.4899999999999993E-3</v>
      </c>
      <c r="K916">
        <v>1.26</v>
      </c>
      <c r="L916">
        <v>3.7820243055555562</v>
      </c>
      <c r="M916" s="2">
        <f t="shared" si="32"/>
        <v>48.958333333333329</v>
      </c>
      <c r="N916" t="s">
        <v>2701</v>
      </c>
    </row>
    <row r="917" spans="1:14">
      <c r="A917">
        <v>142</v>
      </c>
      <c r="B917" t="s">
        <v>20560</v>
      </c>
      <c r="C917" t="s">
        <v>20559</v>
      </c>
      <c r="D917">
        <v>5110</v>
      </c>
      <c r="E917" s="1">
        <v>2.8450000000000002</v>
      </c>
      <c r="F917">
        <v>2.8530000000000002</v>
      </c>
      <c r="G917">
        <v>0.63600000000000001</v>
      </c>
      <c r="H917">
        <v>99</v>
      </c>
      <c r="I917" t="s">
        <v>18288</v>
      </c>
      <c r="J917">
        <v>9.4800000000000006E-3</v>
      </c>
      <c r="K917">
        <v>1.153</v>
      </c>
      <c r="L917">
        <v>3.7820243055555562</v>
      </c>
      <c r="M917" s="2">
        <f t="shared" si="32"/>
        <v>49.305555555555557</v>
      </c>
      <c r="N917" t="s">
        <v>2701</v>
      </c>
    </row>
    <row r="918" spans="1:14">
      <c r="A918">
        <v>143</v>
      </c>
      <c r="B918" t="s">
        <v>20558</v>
      </c>
      <c r="C918" t="s">
        <v>20557</v>
      </c>
      <c r="D918">
        <v>5295</v>
      </c>
      <c r="E918" s="1">
        <v>2.8340000000000001</v>
      </c>
      <c r="F918">
        <v>2.9409999999999998</v>
      </c>
      <c r="G918">
        <v>0.57899999999999996</v>
      </c>
      <c r="H918">
        <v>273</v>
      </c>
      <c r="I918">
        <v>5.6</v>
      </c>
      <c r="J918">
        <v>1.3010000000000001E-2</v>
      </c>
      <c r="K918">
        <v>0.81699999999999995</v>
      </c>
      <c r="L918">
        <v>3.7820243055555562</v>
      </c>
      <c r="M918" s="2">
        <f t="shared" si="32"/>
        <v>49.652777777777779</v>
      </c>
      <c r="N918" t="s">
        <v>2701</v>
      </c>
    </row>
    <row r="919" spans="1:14">
      <c r="A919">
        <v>144</v>
      </c>
      <c r="B919" t="s">
        <v>20556</v>
      </c>
      <c r="C919" t="s">
        <v>20555</v>
      </c>
      <c r="D919">
        <v>4943</v>
      </c>
      <c r="E919" s="1">
        <v>2.823</v>
      </c>
      <c r="F919">
        <v>2.8050000000000002</v>
      </c>
      <c r="G919">
        <v>0.54200000000000004</v>
      </c>
      <c r="H919">
        <v>201</v>
      </c>
      <c r="I919">
        <v>5.6</v>
      </c>
      <c r="J919">
        <v>9.2899999999999996E-3</v>
      </c>
      <c r="K919">
        <v>0.59899999999999998</v>
      </c>
      <c r="L919">
        <v>3.7820243055555562</v>
      </c>
      <c r="M919" s="2">
        <f t="shared" si="32"/>
        <v>50</v>
      </c>
      <c r="N919" t="s">
        <v>2701</v>
      </c>
    </row>
    <row r="920" spans="1:14">
      <c r="A920">
        <v>145</v>
      </c>
      <c r="B920" t="s">
        <v>20554</v>
      </c>
      <c r="C920" t="s">
        <v>20553</v>
      </c>
      <c r="D920">
        <v>5719</v>
      </c>
      <c r="E920" s="1">
        <v>2.8119999999999998</v>
      </c>
      <c r="F920">
        <v>2.41</v>
      </c>
      <c r="G920">
        <v>0.375</v>
      </c>
      <c r="H920">
        <v>80</v>
      </c>
      <c r="I920">
        <v>9.8000000000000007</v>
      </c>
      <c r="J920">
        <v>7.9100000000000004E-3</v>
      </c>
      <c r="K920">
        <v>0.68</v>
      </c>
      <c r="L920">
        <v>3.7820243055555562</v>
      </c>
      <c r="M920" s="2">
        <f t="shared" si="32"/>
        <v>50.347222222222221</v>
      </c>
      <c r="N920" t="s">
        <v>2701</v>
      </c>
    </row>
    <row r="921" spans="1:14">
      <c r="A921">
        <v>146</v>
      </c>
      <c r="B921" t="s">
        <v>20552</v>
      </c>
      <c r="C921" t="s">
        <v>20551</v>
      </c>
      <c r="D921">
        <v>4798</v>
      </c>
      <c r="E921" s="1">
        <v>2.8029999999999999</v>
      </c>
      <c r="F921">
        <v>2.7389999999999999</v>
      </c>
      <c r="G921">
        <v>0.53800000000000003</v>
      </c>
      <c r="H921">
        <v>197</v>
      </c>
      <c r="I921">
        <v>6.6</v>
      </c>
      <c r="J921">
        <v>9.6399999999999993E-3</v>
      </c>
      <c r="K921">
        <v>0.69699999999999995</v>
      </c>
      <c r="L921">
        <v>3.7820243055555562</v>
      </c>
      <c r="M921" s="2">
        <f t="shared" si="32"/>
        <v>50.694444444444443</v>
      </c>
      <c r="N921" t="s">
        <v>2701</v>
      </c>
    </row>
    <row r="922" spans="1:14">
      <c r="A922">
        <v>147</v>
      </c>
      <c r="B922" t="s">
        <v>20550</v>
      </c>
      <c r="C922" t="s">
        <v>20549</v>
      </c>
      <c r="D922">
        <v>2122</v>
      </c>
      <c r="E922" s="1">
        <v>2.7959999999999998</v>
      </c>
      <c r="F922">
        <v>3.3290000000000002</v>
      </c>
      <c r="G922">
        <v>0.32400000000000001</v>
      </c>
      <c r="H922">
        <v>34</v>
      </c>
      <c r="I922">
        <v>4.4000000000000004</v>
      </c>
      <c r="J922">
        <v>9.7000000000000003E-3</v>
      </c>
      <c r="K922">
        <v>1.1040000000000001</v>
      </c>
      <c r="L922">
        <v>3.7820243055555562</v>
      </c>
      <c r="M922" s="2">
        <f t="shared" si="32"/>
        <v>51.041666666666664</v>
      </c>
      <c r="N922" t="s">
        <v>2701</v>
      </c>
    </row>
    <row r="923" spans="1:14">
      <c r="A923">
        <v>148</v>
      </c>
      <c r="B923" t="s">
        <v>20548</v>
      </c>
      <c r="C923" t="s">
        <v>20547</v>
      </c>
      <c r="D923">
        <v>3402</v>
      </c>
      <c r="E923" s="1">
        <v>2.7890000000000001</v>
      </c>
      <c r="F923">
        <v>3.508</v>
      </c>
      <c r="G923">
        <v>0.443</v>
      </c>
      <c r="H923">
        <v>122</v>
      </c>
      <c r="I923">
        <v>5.2</v>
      </c>
      <c r="J923">
        <v>1.1039999999999999E-2</v>
      </c>
      <c r="K923">
        <v>1.173</v>
      </c>
      <c r="L923">
        <v>3.7820243055555562</v>
      </c>
      <c r="M923" s="2">
        <f t="shared" si="32"/>
        <v>51.388888888888886</v>
      </c>
      <c r="N923" t="s">
        <v>2701</v>
      </c>
    </row>
    <row r="924" spans="1:14">
      <c r="A924">
        <v>149</v>
      </c>
      <c r="B924" t="s">
        <v>20546</v>
      </c>
      <c r="C924" t="s">
        <v>20545</v>
      </c>
      <c r="D924">
        <v>573</v>
      </c>
      <c r="E924" s="1">
        <v>2.75</v>
      </c>
      <c r="F924">
        <v>2.5739999999999998</v>
      </c>
      <c r="H924">
        <v>0</v>
      </c>
      <c r="I924">
        <v>4.7</v>
      </c>
      <c r="J924">
        <v>2.0600000000000002E-3</v>
      </c>
      <c r="K924">
        <v>0.75800000000000001</v>
      </c>
      <c r="L924">
        <v>3.7820243055555562</v>
      </c>
      <c r="M924" s="2">
        <f t="shared" si="32"/>
        <v>51.736111111111114</v>
      </c>
      <c r="N924" t="s">
        <v>2701</v>
      </c>
    </row>
    <row r="925" spans="1:14">
      <c r="A925">
        <v>150</v>
      </c>
      <c r="B925" t="s">
        <v>20544</v>
      </c>
      <c r="C925" t="s">
        <v>20543</v>
      </c>
      <c r="D925">
        <v>13714</v>
      </c>
      <c r="E925" s="1">
        <v>2.7349999999999999</v>
      </c>
      <c r="F925">
        <v>2.7879999999999998</v>
      </c>
      <c r="G925">
        <v>0.69199999999999995</v>
      </c>
      <c r="H925">
        <v>182</v>
      </c>
      <c r="I925">
        <v>9.8000000000000007</v>
      </c>
      <c r="J925">
        <v>2.5190000000000001E-2</v>
      </c>
      <c r="K925">
        <v>1.208</v>
      </c>
      <c r="L925">
        <v>3.7820243055555562</v>
      </c>
      <c r="M925" s="2">
        <f t="shared" si="32"/>
        <v>52.083333333333336</v>
      </c>
      <c r="N925" t="s">
        <v>2701</v>
      </c>
    </row>
    <row r="926" spans="1:14">
      <c r="A926">
        <v>151</v>
      </c>
      <c r="B926" t="s">
        <v>20542</v>
      </c>
      <c r="C926" t="s">
        <v>20541</v>
      </c>
      <c r="D926">
        <v>7421</v>
      </c>
      <c r="E926" s="1">
        <v>2.734</v>
      </c>
      <c r="F926">
        <v>2.859</v>
      </c>
      <c r="G926">
        <v>0.50800000000000001</v>
      </c>
      <c r="H926">
        <v>124</v>
      </c>
      <c r="I926" t="s">
        <v>18288</v>
      </c>
      <c r="J926">
        <v>1.013E-2</v>
      </c>
      <c r="K926">
        <v>0.88500000000000001</v>
      </c>
      <c r="L926">
        <v>3.7820243055555562</v>
      </c>
      <c r="M926" s="2">
        <f t="shared" si="32"/>
        <v>52.430555555555557</v>
      </c>
      <c r="N926" t="s">
        <v>2701</v>
      </c>
    </row>
    <row r="927" spans="1:14">
      <c r="A927">
        <v>152</v>
      </c>
      <c r="B927" t="s">
        <v>20540</v>
      </c>
      <c r="C927" t="s">
        <v>20539</v>
      </c>
      <c r="D927">
        <v>3062</v>
      </c>
      <c r="E927" s="1">
        <v>2.7320000000000002</v>
      </c>
      <c r="F927">
        <v>2.8660000000000001</v>
      </c>
      <c r="G927">
        <v>0.28100000000000003</v>
      </c>
      <c r="H927">
        <v>57</v>
      </c>
      <c r="I927">
        <v>7.4</v>
      </c>
      <c r="J927">
        <v>5.4400000000000004E-3</v>
      </c>
      <c r="K927">
        <v>0.76800000000000002</v>
      </c>
      <c r="L927">
        <v>3.7820243055555562</v>
      </c>
      <c r="M927" s="2">
        <f t="shared" si="32"/>
        <v>52.777777777777779</v>
      </c>
      <c r="N927" t="s">
        <v>2701</v>
      </c>
    </row>
    <row r="928" spans="1:14">
      <c r="A928">
        <v>153</v>
      </c>
      <c r="B928" t="s">
        <v>20538</v>
      </c>
      <c r="C928" t="s">
        <v>20537</v>
      </c>
      <c r="D928">
        <v>690</v>
      </c>
      <c r="E928" s="1">
        <v>2.722</v>
      </c>
      <c r="F928">
        <v>2.722</v>
      </c>
      <c r="G928">
        <v>0.60299999999999998</v>
      </c>
      <c r="H928">
        <v>194</v>
      </c>
      <c r="I928">
        <v>1.6</v>
      </c>
      <c r="J928">
        <v>2.66E-3</v>
      </c>
      <c r="K928">
        <v>0.72699999999999998</v>
      </c>
      <c r="L928">
        <v>3.7820243055555562</v>
      </c>
      <c r="M928" s="2">
        <f t="shared" si="32"/>
        <v>53.125</v>
      </c>
      <c r="N928" t="s">
        <v>2701</v>
      </c>
    </row>
    <row r="929" spans="1:14">
      <c r="A929">
        <v>154</v>
      </c>
      <c r="B929" t="s">
        <v>20536</v>
      </c>
      <c r="C929" t="s">
        <v>20535</v>
      </c>
      <c r="D929">
        <v>8591</v>
      </c>
      <c r="E929" s="1">
        <v>2.7189999999999999</v>
      </c>
      <c r="F929">
        <v>2.286</v>
      </c>
      <c r="G929">
        <v>0.377</v>
      </c>
      <c r="H929">
        <v>130</v>
      </c>
      <c r="I929" t="s">
        <v>18288</v>
      </c>
      <c r="J929">
        <v>1.2070000000000001E-2</v>
      </c>
      <c r="K929">
        <v>0.78900000000000003</v>
      </c>
      <c r="L929">
        <v>3.7820243055555562</v>
      </c>
      <c r="M929" s="2">
        <f t="shared" si="32"/>
        <v>53.472222222222221</v>
      </c>
      <c r="N929" t="s">
        <v>2701</v>
      </c>
    </row>
    <row r="930" spans="1:14">
      <c r="A930">
        <v>155</v>
      </c>
      <c r="B930" t="s">
        <v>20534</v>
      </c>
      <c r="C930" t="s">
        <v>20533</v>
      </c>
      <c r="D930">
        <v>5781</v>
      </c>
      <c r="E930" s="1">
        <v>2.7069999999999999</v>
      </c>
      <c r="F930">
        <v>2.9609999999999999</v>
      </c>
      <c r="G930">
        <v>0.59</v>
      </c>
      <c r="H930">
        <v>100</v>
      </c>
      <c r="I930">
        <v>8.9</v>
      </c>
      <c r="J930">
        <v>8.0199999999999994E-3</v>
      </c>
      <c r="K930">
        <v>0.71899999999999997</v>
      </c>
      <c r="L930">
        <v>3.7820243055555562</v>
      </c>
      <c r="M930" s="2">
        <f t="shared" si="32"/>
        <v>53.819444444444443</v>
      </c>
      <c r="N930" t="s">
        <v>2701</v>
      </c>
    </row>
    <row r="931" spans="1:14">
      <c r="A931">
        <v>156</v>
      </c>
      <c r="B931" t="s">
        <v>20532</v>
      </c>
      <c r="C931" t="s">
        <v>20531</v>
      </c>
      <c r="D931">
        <v>366</v>
      </c>
      <c r="E931" s="1">
        <v>2.694</v>
      </c>
      <c r="F931">
        <v>2.7040000000000002</v>
      </c>
      <c r="G931">
        <v>0.54500000000000004</v>
      </c>
      <c r="H931">
        <v>134</v>
      </c>
      <c r="I931">
        <v>1.6</v>
      </c>
      <c r="J931">
        <v>1.14E-3</v>
      </c>
      <c r="K931">
        <v>0.60199999999999998</v>
      </c>
      <c r="L931">
        <v>3.7820243055555562</v>
      </c>
      <c r="M931" s="2">
        <f t="shared" si="32"/>
        <v>54.166666666666664</v>
      </c>
      <c r="N931" t="s">
        <v>2701</v>
      </c>
    </row>
    <row r="932" spans="1:14">
      <c r="A932">
        <v>157</v>
      </c>
      <c r="B932" t="s">
        <v>20530</v>
      </c>
      <c r="C932" t="s">
        <v>20529</v>
      </c>
      <c r="D932">
        <v>2175</v>
      </c>
      <c r="E932" s="1">
        <v>2.69</v>
      </c>
      <c r="F932">
        <v>3.0870000000000002</v>
      </c>
      <c r="G932">
        <v>0.73799999999999999</v>
      </c>
      <c r="H932">
        <v>244</v>
      </c>
      <c r="I932">
        <v>3.3</v>
      </c>
      <c r="J932">
        <v>7.6600000000000001E-3</v>
      </c>
      <c r="K932">
        <v>0.90400000000000003</v>
      </c>
      <c r="L932">
        <v>3.7820243055555562</v>
      </c>
      <c r="M932" s="2">
        <f t="shared" si="32"/>
        <v>54.513888888888886</v>
      </c>
      <c r="N932" t="s">
        <v>2701</v>
      </c>
    </row>
    <row r="933" spans="1:14">
      <c r="A933">
        <v>158</v>
      </c>
      <c r="B933" t="s">
        <v>20528</v>
      </c>
      <c r="C933" t="s">
        <v>20527</v>
      </c>
      <c r="D933">
        <v>5850</v>
      </c>
      <c r="E933" s="1">
        <v>2.6829999999999998</v>
      </c>
      <c r="F933">
        <v>2.8380000000000001</v>
      </c>
      <c r="G933">
        <v>0.51100000000000001</v>
      </c>
      <c r="H933">
        <v>135</v>
      </c>
      <c r="I933">
        <v>8</v>
      </c>
      <c r="J933">
        <v>1.2160000000000001E-2</v>
      </c>
      <c r="K933">
        <v>0.97399999999999998</v>
      </c>
      <c r="L933">
        <v>3.7820243055555562</v>
      </c>
      <c r="M933" s="2">
        <f t="shared" si="32"/>
        <v>54.861111111111114</v>
      </c>
      <c r="N933" t="s">
        <v>2701</v>
      </c>
    </row>
    <row r="934" spans="1:14">
      <c r="A934">
        <v>159</v>
      </c>
      <c r="B934" t="s">
        <v>20526</v>
      </c>
      <c r="C934" t="s">
        <v>20525</v>
      </c>
      <c r="D934">
        <v>499</v>
      </c>
      <c r="E934" s="1">
        <v>2.6819999999999999</v>
      </c>
      <c r="F934">
        <v>2.9660000000000002</v>
      </c>
      <c r="G934">
        <v>0.75</v>
      </c>
      <c r="H934">
        <v>84</v>
      </c>
      <c r="I934">
        <v>2.7</v>
      </c>
      <c r="J934">
        <v>2.2899999999999999E-3</v>
      </c>
      <c r="K934">
        <v>0.90100000000000002</v>
      </c>
      <c r="L934">
        <v>3.7820243055555562</v>
      </c>
      <c r="M934" s="2">
        <f t="shared" si="32"/>
        <v>55.208333333333336</v>
      </c>
      <c r="N934" t="s">
        <v>2701</v>
      </c>
    </row>
    <row r="935" spans="1:14">
      <c r="A935">
        <v>160</v>
      </c>
      <c r="B935" t="s">
        <v>20524</v>
      </c>
      <c r="C935" t="s">
        <v>20523</v>
      </c>
      <c r="D935">
        <v>6348</v>
      </c>
      <c r="E935" s="1">
        <v>2.6589999999999998</v>
      </c>
      <c r="F935">
        <v>2.875</v>
      </c>
      <c r="G935">
        <v>0.432</v>
      </c>
      <c r="H935">
        <v>266</v>
      </c>
      <c r="I935">
        <v>5.9</v>
      </c>
      <c r="J935">
        <v>1.4189999999999999E-2</v>
      </c>
      <c r="K935">
        <v>0.747</v>
      </c>
      <c r="L935">
        <v>3.7820243055555562</v>
      </c>
      <c r="M935" s="2">
        <f t="shared" si="32"/>
        <v>55.555555555555557</v>
      </c>
      <c r="N935" t="s">
        <v>2701</v>
      </c>
    </row>
    <row r="936" spans="1:14">
      <c r="A936">
        <v>161</v>
      </c>
      <c r="B936" t="s">
        <v>20522</v>
      </c>
      <c r="C936" t="s">
        <v>20521</v>
      </c>
      <c r="D936">
        <v>8772</v>
      </c>
      <c r="E936" s="1">
        <v>2.645</v>
      </c>
      <c r="F936">
        <v>2.9169999999999998</v>
      </c>
      <c r="G936">
        <v>0.51300000000000001</v>
      </c>
      <c r="H936">
        <v>119</v>
      </c>
      <c r="I936">
        <v>5.2</v>
      </c>
      <c r="J936">
        <v>3.2129999999999999E-2</v>
      </c>
      <c r="K936">
        <v>0.996</v>
      </c>
      <c r="L936">
        <v>3.7820243055555562</v>
      </c>
      <c r="M936" s="2">
        <f t="shared" si="32"/>
        <v>55.902777777777779</v>
      </c>
      <c r="N936" t="s">
        <v>2701</v>
      </c>
    </row>
    <row r="937" spans="1:14">
      <c r="A937">
        <v>162</v>
      </c>
      <c r="B937" t="s">
        <v>20195</v>
      </c>
      <c r="C937" t="s">
        <v>20196</v>
      </c>
      <c r="D937">
        <v>2675</v>
      </c>
      <c r="E937" s="1">
        <v>2.609</v>
      </c>
      <c r="F937">
        <v>2.508</v>
      </c>
      <c r="G937">
        <v>0.44500000000000001</v>
      </c>
      <c r="H937">
        <v>110</v>
      </c>
      <c r="I937">
        <v>6.9</v>
      </c>
      <c r="J937">
        <v>4.9500000000000004E-3</v>
      </c>
      <c r="K937">
        <v>0.62</v>
      </c>
      <c r="L937">
        <v>3.7820243055555562</v>
      </c>
      <c r="M937" s="2">
        <f t="shared" si="32"/>
        <v>56.25</v>
      </c>
      <c r="N937" t="s">
        <v>2701</v>
      </c>
    </row>
    <row r="938" spans="1:14">
      <c r="A938">
        <v>163</v>
      </c>
      <c r="B938" t="s">
        <v>20520</v>
      </c>
      <c r="C938" t="s">
        <v>20519</v>
      </c>
      <c r="D938">
        <v>5139</v>
      </c>
      <c r="E938" s="1">
        <v>2.5960000000000001</v>
      </c>
      <c r="F938">
        <v>2.6789999999999998</v>
      </c>
      <c r="G938">
        <v>0.37</v>
      </c>
      <c r="H938">
        <v>368</v>
      </c>
      <c r="I938">
        <v>5.8</v>
      </c>
      <c r="J938">
        <v>9.11E-3</v>
      </c>
      <c r="K938">
        <v>0.55300000000000005</v>
      </c>
      <c r="L938">
        <v>3.7820243055555562</v>
      </c>
      <c r="M938" s="2">
        <f t="shared" si="32"/>
        <v>56.597222222222221</v>
      </c>
      <c r="N938" t="s">
        <v>2701</v>
      </c>
    </row>
    <row r="939" spans="1:14">
      <c r="A939">
        <v>164</v>
      </c>
      <c r="B939" t="s">
        <v>20518</v>
      </c>
      <c r="C939" t="s">
        <v>20517</v>
      </c>
      <c r="D939">
        <v>5236</v>
      </c>
      <c r="E939" s="1">
        <v>2.5880000000000001</v>
      </c>
      <c r="F939">
        <v>2.7810000000000001</v>
      </c>
      <c r="G939">
        <v>0.308</v>
      </c>
      <c r="H939">
        <v>91</v>
      </c>
      <c r="I939" t="s">
        <v>18288</v>
      </c>
      <c r="J939">
        <v>7.7000000000000002E-3</v>
      </c>
      <c r="K939">
        <v>0.99099999999999999</v>
      </c>
      <c r="L939">
        <v>3.7820243055555562</v>
      </c>
      <c r="M939" s="2">
        <f t="shared" si="32"/>
        <v>56.944444444444443</v>
      </c>
      <c r="N939" t="s">
        <v>2701</v>
      </c>
    </row>
    <row r="940" spans="1:14">
      <c r="A940">
        <v>165</v>
      </c>
      <c r="B940" t="s">
        <v>20516</v>
      </c>
      <c r="C940" t="s">
        <v>20515</v>
      </c>
      <c r="D940">
        <v>11359</v>
      </c>
      <c r="E940" s="1">
        <v>2.5870000000000002</v>
      </c>
      <c r="F940">
        <v>3.2669999999999999</v>
      </c>
      <c r="G940">
        <v>0.65500000000000003</v>
      </c>
      <c r="H940">
        <v>264</v>
      </c>
      <c r="I940">
        <v>6.4</v>
      </c>
      <c r="J940">
        <v>3.5020000000000003E-2</v>
      </c>
      <c r="K940">
        <v>1.2749999999999999</v>
      </c>
      <c r="L940">
        <v>3.7820243055555562</v>
      </c>
      <c r="M940" s="2">
        <f t="shared" si="32"/>
        <v>57.291666666666664</v>
      </c>
      <c r="N940" t="s">
        <v>2701</v>
      </c>
    </row>
    <row r="941" spans="1:14">
      <c r="A941">
        <v>166</v>
      </c>
      <c r="B941" t="s">
        <v>20197</v>
      </c>
      <c r="C941" t="s">
        <v>20198</v>
      </c>
      <c r="D941">
        <v>39746</v>
      </c>
      <c r="E941" s="1">
        <v>2.5819999999999999</v>
      </c>
      <c r="F941">
        <v>2.9689999999999999</v>
      </c>
      <c r="G941">
        <v>0.55800000000000005</v>
      </c>
      <c r="H941">
        <v>441</v>
      </c>
      <c r="I941" t="s">
        <v>18288</v>
      </c>
      <c r="J941">
        <v>3.2099999999999997E-2</v>
      </c>
      <c r="K941">
        <v>0.85299999999999998</v>
      </c>
      <c r="L941">
        <v>3.7820243055555562</v>
      </c>
      <c r="M941" s="2">
        <f t="shared" si="32"/>
        <v>57.638888888888886</v>
      </c>
      <c r="N941" t="s">
        <v>2701</v>
      </c>
    </row>
    <row r="942" spans="1:14">
      <c r="A942">
        <v>167</v>
      </c>
      <c r="B942" t="s">
        <v>20514</v>
      </c>
      <c r="C942" t="s">
        <v>20513</v>
      </c>
      <c r="D942">
        <v>1889</v>
      </c>
      <c r="E942" s="1">
        <v>2.573</v>
      </c>
      <c r="F942">
        <v>2.5270000000000001</v>
      </c>
      <c r="G942">
        <v>0.34200000000000003</v>
      </c>
      <c r="H942">
        <v>76</v>
      </c>
      <c r="I942">
        <v>5.2</v>
      </c>
      <c r="J942">
        <v>5.3200000000000001E-3</v>
      </c>
      <c r="K942">
        <v>0.70099999999999996</v>
      </c>
      <c r="L942">
        <v>3.7820243055555562</v>
      </c>
      <c r="M942" s="2">
        <f t="shared" si="32"/>
        <v>57.986111111111114</v>
      </c>
      <c r="N942" t="s">
        <v>2701</v>
      </c>
    </row>
    <row r="943" spans="1:14">
      <c r="A943">
        <v>168</v>
      </c>
      <c r="B943" t="s">
        <v>20512</v>
      </c>
      <c r="C943" t="s">
        <v>20511</v>
      </c>
      <c r="D943">
        <v>692</v>
      </c>
      <c r="E943" s="1">
        <v>2.5609999999999999</v>
      </c>
      <c r="F943">
        <v>3.51</v>
      </c>
      <c r="G943">
        <v>0.73699999999999999</v>
      </c>
      <c r="H943">
        <v>19</v>
      </c>
      <c r="I943">
        <v>5</v>
      </c>
      <c r="J943">
        <v>1.91E-3</v>
      </c>
      <c r="K943">
        <v>1.133</v>
      </c>
      <c r="L943">
        <v>3.7820243055555562</v>
      </c>
      <c r="M943" s="2">
        <f t="shared" si="32"/>
        <v>58.333333333333336</v>
      </c>
      <c r="N943" t="s">
        <v>2701</v>
      </c>
    </row>
    <row r="944" spans="1:14">
      <c r="A944">
        <v>169</v>
      </c>
      <c r="B944" t="s">
        <v>20510</v>
      </c>
      <c r="C944" t="s">
        <v>20509</v>
      </c>
      <c r="D944">
        <v>6772</v>
      </c>
      <c r="E944" s="1">
        <v>2.5569999999999999</v>
      </c>
      <c r="F944">
        <v>2.5259999999999998</v>
      </c>
      <c r="G944">
        <v>0.47799999999999998</v>
      </c>
      <c r="H944">
        <v>115</v>
      </c>
      <c r="I944" t="s">
        <v>18288</v>
      </c>
      <c r="J944">
        <v>7.3400000000000002E-3</v>
      </c>
      <c r="K944">
        <v>0.71299999999999997</v>
      </c>
      <c r="L944">
        <v>3.7820243055555562</v>
      </c>
      <c r="M944" s="2">
        <f t="shared" si="32"/>
        <v>58.680555555555557</v>
      </c>
      <c r="N944" t="s">
        <v>2701</v>
      </c>
    </row>
    <row r="945" spans="1:14">
      <c r="A945">
        <v>170</v>
      </c>
      <c r="B945" t="s">
        <v>20508</v>
      </c>
      <c r="C945" t="s">
        <v>20507</v>
      </c>
      <c r="D945">
        <v>9324</v>
      </c>
      <c r="E945" s="1">
        <v>2.5219999999999998</v>
      </c>
      <c r="F945">
        <v>2.4710000000000001</v>
      </c>
      <c r="G945">
        <v>0.438</v>
      </c>
      <c r="H945">
        <v>304</v>
      </c>
      <c r="I945">
        <v>6.7</v>
      </c>
      <c r="J945">
        <v>1.6729999999999998E-2</v>
      </c>
      <c r="K945">
        <v>0.60099999999999998</v>
      </c>
      <c r="L945">
        <v>3.7820243055555562</v>
      </c>
      <c r="M945" s="2">
        <f t="shared" si="32"/>
        <v>59.027777777777779</v>
      </c>
      <c r="N945" t="s">
        <v>2701</v>
      </c>
    </row>
    <row r="946" spans="1:14">
      <c r="A946">
        <v>171</v>
      </c>
      <c r="B946" t="s">
        <v>20506</v>
      </c>
      <c r="C946" t="s">
        <v>20505</v>
      </c>
      <c r="D946">
        <v>5872</v>
      </c>
      <c r="E946" s="1">
        <v>2.5179999999999998</v>
      </c>
      <c r="F946">
        <v>3.121</v>
      </c>
      <c r="G946">
        <v>0.36399999999999999</v>
      </c>
      <c r="H946">
        <v>321</v>
      </c>
      <c r="I946">
        <v>6.1</v>
      </c>
      <c r="J946">
        <v>1.49E-2</v>
      </c>
      <c r="K946">
        <v>0.94599999999999995</v>
      </c>
      <c r="L946">
        <v>3.7820243055555562</v>
      </c>
      <c r="M946" s="2">
        <f t="shared" si="32"/>
        <v>59.375</v>
      </c>
      <c r="N946" t="s">
        <v>2701</v>
      </c>
    </row>
    <row r="947" spans="1:14">
      <c r="A947">
        <v>172</v>
      </c>
      <c r="B947" t="s">
        <v>20504</v>
      </c>
      <c r="C947" t="s">
        <v>20503</v>
      </c>
      <c r="D947">
        <v>5132</v>
      </c>
      <c r="E947" s="1">
        <v>2.5059999999999998</v>
      </c>
      <c r="F947">
        <v>2.4319999999999999</v>
      </c>
      <c r="G947">
        <v>0.505</v>
      </c>
      <c r="H947">
        <v>1288</v>
      </c>
      <c r="I947">
        <v>2.2999999999999998</v>
      </c>
      <c r="J947">
        <v>1.1860000000000001E-2</v>
      </c>
      <c r="K947">
        <v>0.40799999999999997</v>
      </c>
      <c r="L947">
        <v>3.7820243055555562</v>
      </c>
      <c r="M947" s="2">
        <f t="shared" si="32"/>
        <v>59.722222222222221</v>
      </c>
      <c r="N947" t="s">
        <v>2701</v>
      </c>
    </row>
    <row r="948" spans="1:14">
      <c r="A948">
        <v>173</v>
      </c>
      <c r="B948" t="s">
        <v>20502</v>
      </c>
      <c r="C948" t="s">
        <v>20501</v>
      </c>
      <c r="D948">
        <v>4393</v>
      </c>
      <c r="E948" s="1">
        <v>2.4780000000000002</v>
      </c>
      <c r="F948">
        <v>2.2149999999999999</v>
      </c>
      <c r="G948">
        <v>0.21</v>
      </c>
      <c r="H948">
        <v>81</v>
      </c>
      <c r="I948" t="s">
        <v>18288</v>
      </c>
      <c r="J948">
        <v>4.7400000000000003E-3</v>
      </c>
      <c r="K948">
        <v>0.68400000000000005</v>
      </c>
      <c r="L948">
        <v>3.7820243055555562</v>
      </c>
      <c r="M948" s="2">
        <f t="shared" si="32"/>
        <v>60.069444444444443</v>
      </c>
      <c r="N948" t="s">
        <v>2701</v>
      </c>
    </row>
    <row r="949" spans="1:14">
      <c r="A949">
        <v>174</v>
      </c>
      <c r="B949" t="s">
        <v>20500</v>
      </c>
      <c r="C949" t="s">
        <v>20499</v>
      </c>
      <c r="D949">
        <v>919</v>
      </c>
      <c r="E949" s="1">
        <v>2.4750000000000001</v>
      </c>
      <c r="F949">
        <v>2.8420000000000001</v>
      </c>
      <c r="G949">
        <v>0.13300000000000001</v>
      </c>
      <c r="H949">
        <v>60</v>
      </c>
      <c r="I949">
        <v>3.8</v>
      </c>
      <c r="J949">
        <v>4.4299999999999999E-3</v>
      </c>
      <c r="K949">
        <v>0.88600000000000001</v>
      </c>
      <c r="L949">
        <v>3.7820243055555562</v>
      </c>
      <c r="M949" s="2">
        <f t="shared" si="32"/>
        <v>60.416666666666664</v>
      </c>
      <c r="N949" t="s">
        <v>2701</v>
      </c>
    </row>
    <row r="950" spans="1:14">
      <c r="A950">
        <v>175</v>
      </c>
      <c r="B950" t="s">
        <v>20498</v>
      </c>
      <c r="C950" t="s">
        <v>20497</v>
      </c>
      <c r="D950">
        <v>1847</v>
      </c>
      <c r="E950" s="1">
        <v>2.4750000000000001</v>
      </c>
      <c r="F950">
        <v>2.359</v>
      </c>
      <c r="G950">
        <v>0.27500000000000002</v>
      </c>
      <c r="H950">
        <v>40</v>
      </c>
      <c r="I950">
        <v>9</v>
      </c>
      <c r="J950">
        <v>3.2499999999999999E-3</v>
      </c>
      <c r="K950">
        <v>0.70799999999999996</v>
      </c>
      <c r="L950">
        <v>3.7820243055555562</v>
      </c>
      <c r="M950" s="2">
        <f t="shared" si="32"/>
        <v>60.763888888888886</v>
      </c>
      <c r="N950" t="s">
        <v>2701</v>
      </c>
    </row>
    <row r="951" spans="1:14">
      <c r="A951">
        <v>176</v>
      </c>
      <c r="B951" t="s">
        <v>20496</v>
      </c>
      <c r="C951" t="s">
        <v>20495</v>
      </c>
      <c r="D951">
        <v>1940</v>
      </c>
      <c r="E951" s="1">
        <v>2.4689999999999999</v>
      </c>
      <c r="F951">
        <v>2.4089999999999998</v>
      </c>
      <c r="G951">
        <v>0.51100000000000001</v>
      </c>
      <c r="H951">
        <v>184</v>
      </c>
      <c r="I951">
        <v>3.5</v>
      </c>
      <c r="J951">
        <v>6.7299999999999999E-3</v>
      </c>
      <c r="K951">
        <v>0.58799999999999997</v>
      </c>
      <c r="L951">
        <v>3.7820243055555562</v>
      </c>
      <c r="M951" s="2">
        <f t="shared" si="32"/>
        <v>61.111111111111114</v>
      </c>
      <c r="N951" t="s">
        <v>2701</v>
      </c>
    </row>
    <row r="952" spans="1:14">
      <c r="A952">
        <v>177</v>
      </c>
      <c r="B952" t="s">
        <v>20494</v>
      </c>
      <c r="C952" t="s">
        <v>20493</v>
      </c>
      <c r="D952">
        <v>9059</v>
      </c>
      <c r="E952" s="1">
        <v>2.4620000000000002</v>
      </c>
      <c r="F952">
        <v>2.7320000000000002</v>
      </c>
      <c r="G952">
        <v>0.36899999999999999</v>
      </c>
      <c r="H952">
        <v>157</v>
      </c>
      <c r="I952" t="s">
        <v>18288</v>
      </c>
      <c r="J952">
        <v>1.1480000000000001E-2</v>
      </c>
      <c r="K952">
        <v>0.80200000000000005</v>
      </c>
      <c r="L952">
        <v>3.7820243055555562</v>
      </c>
      <c r="M952" s="2">
        <f t="shared" si="32"/>
        <v>61.458333333333336</v>
      </c>
      <c r="N952" t="s">
        <v>2701</v>
      </c>
    </row>
    <row r="953" spans="1:14">
      <c r="A953">
        <v>178</v>
      </c>
      <c r="B953" t="s">
        <v>20492</v>
      </c>
      <c r="C953" t="s">
        <v>20491</v>
      </c>
      <c r="D953">
        <v>1967</v>
      </c>
      <c r="E953" s="1">
        <v>2.4220000000000002</v>
      </c>
      <c r="F953">
        <v>2.391</v>
      </c>
      <c r="G953">
        <v>0.28799999999999998</v>
      </c>
      <c r="H953">
        <v>52</v>
      </c>
      <c r="I953" t="s">
        <v>18288</v>
      </c>
      <c r="J953">
        <v>3.1900000000000001E-3</v>
      </c>
      <c r="K953">
        <v>0.71799999999999997</v>
      </c>
      <c r="L953">
        <v>3.7820243055555562</v>
      </c>
      <c r="M953" s="2">
        <f t="shared" si="32"/>
        <v>61.805555555555557</v>
      </c>
      <c r="N953" t="s">
        <v>2701</v>
      </c>
    </row>
    <row r="954" spans="1:14">
      <c r="A954">
        <v>179</v>
      </c>
      <c r="B954" t="s">
        <v>20490</v>
      </c>
      <c r="C954" t="s">
        <v>20489</v>
      </c>
      <c r="D954">
        <v>3160</v>
      </c>
      <c r="E954" s="1">
        <v>2.419</v>
      </c>
      <c r="F954">
        <v>2.6429999999999998</v>
      </c>
      <c r="G954">
        <v>0.82399999999999995</v>
      </c>
      <c r="H954">
        <v>68</v>
      </c>
      <c r="I954">
        <v>9.4</v>
      </c>
      <c r="J954">
        <v>5.8799999999999998E-3</v>
      </c>
      <c r="K954">
        <v>0.96599999999999997</v>
      </c>
      <c r="L954">
        <v>3.7820243055555562</v>
      </c>
      <c r="M954" s="2">
        <f t="shared" si="32"/>
        <v>62.152777777777779</v>
      </c>
      <c r="N954" t="s">
        <v>2701</v>
      </c>
    </row>
    <row r="955" spans="1:14">
      <c r="A955">
        <v>180</v>
      </c>
      <c r="B955" t="s">
        <v>20488</v>
      </c>
      <c r="C955" t="s">
        <v>20487</v>
      </c>
      <c r="D955">
        <v>12134</v>
      </c>
      <c r="E955" s="1">
        <v>2.4140000000000001</v>
      </c>
      <c r="F955">
        <v>2.9830000000000001</v>
      </c>
      <c r="G955">
        <v>0.35499999999999998</v>
      </c>
      <c r="H955">
        <v>352</v>
      </c>
      <c r="I955">
        <v>7.4</v>
      </c>
      <c r="J955">
        <v>1.546E-2</v>
      </c>
      <c r="K955">
        <v>0.68400000000000005</v>
      </c>
      <c r="L955">
        <v>3.7820243055555562</v>
      </c>
      <c r="M955" s="2">
        <f t="shared" si="32"/>
        <v>62.5</v>
      </c>
      <c r="N955" t="s">
        <v>2701</v>
      </c>
    </row>
    <row r="956" spans="1:14">
      <c r="A956">
        <v>181</v>
      </c>
      <c r="B956" t="s">
        <v>20486</v>
      </c>
      <c r="C956" t="s">
        <v>20485</v>
      </c>
      <c r="D956">
        <v>78511</v>
      </c>
      <c r="E956" s="1">
        <v>2.4060000000000001</v>
      </c>
      <c r="F956">
        <v>2.5</v>
      </c>
      <c r="G956">
        <v>0.39500000000000002</v>
      </c>
      <c r="H956">
        <v>1755</v>
      </c>
      <c r="I956">
        <v>8.5</v>
      </c>
      <c r="J956">
        <v>0.13568</v>
      </c>
      <c r="K956">
        <v>0.77800000000000002</v>
      </c>
      <c r="L956">
        <v>3.7820243055555562</v>
      </c>
      <c r="M956" s="2">
        <f t="shared" si="32"/>
        <v>62.847222222222221</v>
      </c>
      <c r="N956" t="s">
        <v>2701</v>
      </c>
    </row>
    <row r="957" spans="1:14">
      <c r="A957">
        <v>182</v>
      </c>
      <c r="B957" t="s">
        <v>20209</v>
      </c>
      <c r="C957" t="s">
        <v>20210</v>
      </c>
      <c r="D957">
        <v>7614</v>
      </c>
      <c r="E957" s="1">
        <v>2.399</v>
      </c>
      <c r="F957">
        <v>3.069</v>
      </c>
      <c r="G957">
        <v>0.379</v>
      </c>
      <c r="H957">
        <v>58</v>
      </c>
      <c r="I957" t="s">
        <v>18288</v>
      </c>
      <c r="J957">
        <v>1.12E-2</v>
      </c>
      <c r="K957">
        <v>1.1950000000000001</v>
      </c>
      <c r="L957">
        <v>3.7820243055555562</v>
      </c>
      <c r="M957" s="2">
        <f t="shared" si="32"/>
        <v>63.194444444444443</v>
      </c>
      <c r="N957" t="s">
        <v>2701</v>
      </c>
    </row>
    <row r="958" spans="1:14">
      <c r="A958">
        <v>183</v>
      </c>
      <c r="B958" t="s">
        <v>20484</v>
      </c>
      <c r="C958" t="s">
        <v>20483</v>
      </c>
      <c r="D958">
        <v>2712</v>
      </c>
      <c r="E958" s="1">
        <v>2.3439999999999999</v>
      </c>
      <c r="F958">
        <v>2.3959999999999999</v>
      </c>
      <c r="G958">
        <v>0.60099999999999998</v>
      </c>
      <c r="H958">
        <v>218</v>
      </c>
      <c r="I958">
        <v>7</v>
      </c>
      <c r="J958">
        <v>4.8700000000000002E-3</v>
      </c>
      <c r="K958">
        <v>0.59399999999999997</v>
      </c>
      <c r="L958">
        <v>3.7820243055555562</v>
      </c>
      <c r="M958" s="2">
        <f t="shared" si="32"/>
        <v>63.541666666666664</v>
      </c>
      <c r="N958" t="s">
        <v>2701</v>
      </c>
    </row>
    <row r="959" spans="1:14">
      <c r="A959">
        <v>184</v>
      </c>
      <c r="B959" t="s">
        <v>20482</v>
      </c>
      <c r="C959" t="s">
        <v>20481</v>
      </c>
      <c r="D959">
        <v>1693</v>
      </c>
      <c r="E959" s="1">
        <v>2.3260000000000001</v>
      </c>
      <c r="F959">
        <v>3.1480000000000001</v>
      </c>
      <c r="G959">
        <v>0.77600000000000002</v>
      </c>
      <c r="H959">
        <v>67</v>
      </c>
      <c r="I959">
        <v>5.6</v>
      </c>
      <c r="J959">
        <v>4.7499999999999999E-3</v>
      </c>
      <c r="K959">
        <v>1.002</v>
      </c>
      <c r="L959">
        <v>3.7820243055555562</v>
      </c>
      <c r="M959" s="2">
        <f t="shared" si="32"/>
        <v>63.888888888888886</v>
      </c>
      <c r="N959" t="s">
        <v>2701</v>
      </c>
    </row>
    <row r="960" spans="1:14">
      <c r="A960">
        <v>185</v>
      </c>
      <c r="B960" t="s">
        <v>20211</v>
      </c>
      <c r="C960" t="s">
        <v>20212</v>
      </c>
      <c r="D960">
        <v>5010</v>
      </c>
      <c r="E960" s="1">
        <v>2.3250000000000002</v>
      </c>
      <c r="F960">
        <v>2.2229999999999999</v>
      </c>
      <c r="G960">
        <v>0.32300000000000001</v>
      </c>
      <c r="H960">
        <v>99</v>
      </c>
      <c r="I960" t="s">
        <v>18288</v>
      </c>
      <c r="J960">
        <v>5.1999999999999998E-3</v>
      </c>
      <c r="K960">
        <v>0.56499999999999995</v>
      </c>
      <c r="L960">
        <v>3.7820243055555562</v>
      </c>
      <c r="M960" s="2">
        <f t="shared" si="32"/>
        <v>64.236111111111114</v>
      </c>
      <c r="N960" t="s">
        <v>2701</v>
      </c>
    </row>
    <row r="961" spans="1:14">
      <c r="A961">
        <v>186</v>
      </c>
      <c r="B961" t="s">
        <v>20480</v>
      </c>
      <c r="C961" t="s">
        <v>20479</v>
      </c>
      <c r="D961">
        <v>567</v>
      </c>
      <c r="E961" s="1">
        <v>2.3220000000000001</v>
      </c>
      <c r="F961">
        <v>2.4140000000000001</v>
      </c>
      <c r="G961">
        <v>0.33300000000000002</v>
      </c>
      <c r="H961">
        <v>108</v>
      </c>
      <c r="I961">
        <v>2.4</v>
      </c>
      <c r="J961">
        <v>4.1599999999999996E-3</v>
      </c>
      <c r="K961">
        <v>1.077</v>
      </c>
      <c r="L961">
        <v>3.7820243055555562</v>
      </c>
      <c r="M961" s="2">
        <f t="shared" si="32"/>
        <v>64.583333333333343</v>
      </c>
      <c r="N961" t="s">
        <v>2701</v>
      </c>
    </row>
    <row r="962" spans="1:14">
      <c r="A962">
        <v>187</v>
      </c>
      <c r="B962" t="s">
        <v>20478</v>
      </c>
      <c r="C962" t="s">
        <v>20477</v>
      </c>
      <c r="D962">
        <v>1315</v>
      </c>
      <c r="E962" s="1">
        <v>2.2959999999999998</v>
      </c>
      <c r="F962">
        <v>2.6509999999999998</v>
      </c>
      <c r="G962">
        <v>0.26300000000000001</v>
      </c>
      <c r="H962">
        <v>57</v>
      </c>
      <c r="I962">
        <v>6</v>
      </c>
      <c r="J962">
        <v>3.5999999999999999E-3</v>
      </c>
      <c r="K962">
        <v>0.85099999999999998</v>
      </c>
      <c r="L962">
        <v>3.7820243055555562</v>
      </c>
      <c r="M962" s="2">
        <f t="shared" si="32"/>
        <v>64.930555555555557</v>
      </c>
      <c r="N962" t="s">
        <v>2701</v>
      </c>
    </row>
    <row r="963" spans="1:14">
      <c r="A963">
        <v>188</v>
      </c>
      <c r="B963" t="s">
        <v>20476</v>
      </c>
      <c r="C963" t="s">
        <v>20475</v>
      </c>
      <c r="D963">
        <v>9625</v>
      </c>
      <c r="E963" s="1">
        <v>2.2869999999999999</v>
      </c>
      <c r="F963">
        <v>2.5289999999999999</v>
      </c>
      <c r="G963">
        <v>0.76100000000000001</v>
      </c>
      <c r="H963">
        <v>184</v>
      </c>
      <c r="I963" t="s">
        <v>18288</v>
      </c>
      <c r="J963">
        <v>1.157E-2</v>
      </c>
      <c r="K963">
        <v>0.69499999999999995</v>
      </c>
      <c r="L963">
        <v>3.7820243055555562</v>
      </c>
      <c r="M963" s="2">
        <f t="shared" si="32"/>
        <v>65.277777777777786</v>
      </c>
      <c r="N963" t="s">
        <v>2701</v>
      </c>
    </row>
    <row r="964" spans="1:14">
      <c r="A964">
        <v>189</v>
      </c>
      <c r="B964" t="s">
        <v>20474</v>
      </c>
      <c r="C964" t="s">
        <v>20473</v>
      </c>
      <c r="D964">
        <v>4822</v>
      </c>
      <c r="E964" s="1">
        <v>2.2829999999999999</v>
      </c>
      <c r="F964">
        <v>2.0939999999999999</v>
      </c>
      <c r="G964">
        <v>0.64900000000000002</v>
      </c>
      <c r="H964">
        <v>57</v>
      </c>
      <c r="I964">
        <v>9</v>
      </c>
      <c r="J964">
        <v>8.1799999999999998E-3</v>
      </c>
      <c r="K964">
        <v>0.64600000000000002</v>
      </c>
      <c r="L964">
        <v>3.7820243055555562</v>
      </c>
      <c r="M964" s="2">
        <f t="shared" si="32"/>
        <v>65.625</v>
      </c>
      <c r="N964" t="s">
        <v>2701</v>
      </c>
    </row>
    <row r="965" spans="1:14">
      <c r="A965">
        <v>190</v>
      </c>
      <c r="B965" t="s">
        <v>20472</v>
      </c>
      <c r="C965" t="s">
        <v>20471</v>
      </c>
      <c r="D965">
        <v>364</v>
      </c>
      <c r="E965" s="1">
        <v>2.2770000000000001</v>
      </c>
      <c r="G965">
        <v>0.125</v>
      </c>
      <c r="H965">
        <v>16</v>
      </c>
      <c r="I965">
        <v>3.5</v>
      </c>
      <c r="J965">
        <v>2.15E-3</v>
      </c>
      <c r="L965">
        <v>3.7820243055555562</v>
      </c>
      <c r="M965" s="2">
        <f t="shared" si="32"/>
        <v>65.972222222222214</v>
      </c>
      <c r="N965" t="s">
        <v>2701</v>
      </c>
    </row>
    <row r="966" spans="1:14">
      <c r="A966">
        <v>191</v>
      </c>
      <c r="B966" t="s">
        <v>20470</v>
      </c>
      <c r="C966" t="s">
        <v>20469</v>
      </c>
      <c r="D966">
        <v>2268</v>
      </c>
      <c r="E966" s="1">
        <v>2.262</v>
      </c>
      <c r="F966">
        <v>2.2320000000000002</v>
      </c>
      <c r="G966">
        <v>0.66300000000000003</v>
      </c>
      <c r="H966">
        <v>86</v>
      </c>
      <c r="I966">
        <v>6.1</v>
      </c>
      <c r="J966">
        <v>5.3E-3</v>
      </c>
      <c r="K966">
        <v>0.63700000000000001</v>
      </c>
      <c r="L966">
        <v>3.7820243055555562</v>
      </c>
      <c r="M966" s="2">
        <f t="shared" si="32"/>
        <v>66.319444444444443</v>
      </c>
      <c r="N966" t="s">
        <v>2701</v>
      </c>
    </row>
    <row r="967" spans="1:14">
      <c r="A967">
        <v>192</v>
      </c>
      <c r="B967" t="s">
        <v>20468</v>
      </c>
      <c r="C967" t="s">
        <v>20467</v>
      </c>
      <c r="D967">
        <v>2731</v>
      </c>
      <c r="E967" s="1">
        <v>2.21</v>
      </c>
      <c r="F967">
        <v>2.077</v>
      </c>
      <c r="G967">
        <v>0.27700000000000002</v>
      </c>
      <c r="H967">
        <v>148</v>
      </c>
      <c r="I967">
        <v>5</v>
      </c>
      <c r="J967">
        <v>7.92E-3</v>
      </c>
      <c r="K967">
        <v>0.61</v>
      </c>
      <c r="L967">
        <v>3.7820243055555562</v>
      </c>
      <c r="M967" s="2">
        <f t="shared" si="32"/>
        <v>66.666666666666657</v>
      </c>
      <c r="N967" t="s">
        <v>2701</v>
      </c>
    </row>
    <row r="968" spans="1:14">
      <c r="A968">
        <v>193</v>
      </c>
      <c r="B968" t="s">
        <v>20466</v>
      </c>
      <c r="C968" t="s">
        <v>20465</v>
      </c>
      <c r="D968">
        <v>2070</v>
      </c>
      <c r="E968" s="1">
        <v>2.2029999999999998</v>
      </c>
      <c r="F968">
        <v>2.46</v>
      </c>
      <c r="G968">
        <v>0.437</v>
      </c>
      <c r="H968">
        <v>87</v>
      </c>
      <c r="I968">
        <v>6.5</v>
      </c>
      <c r="J968">
        <v>5.0099999999999997E-3</v>
      </c>
      <c r="K968">
        <v>0.75900000000000001</v>
      </c>
      <c r="L968">
        <v>3.7820243055555562</v>
      </c>
      <c r="M968" s="2">
        <f t="shared" ref="M968:M1031" si="33">A968/288*100</f>
        <v>67.013888888888886</v>
      </c>
      <c r="N968" t="s">
        <v>2701</v>
      </c>
    </row>
    <row r="969" spans="1:14">
      <c r="A969">
        <v>194</v>
      </c>
      <c r="B969" t="s">
        <v>20464</v>
      </c>
      <c r="C969" t="s">
        <v>20463</v>
      </c>
      <c r="D969">
        <v>8372</v>
      </c>
      <c r="E969" s="1">
        <v>2.1669999999999998</v>
      </c>
      <c r="F969">
        <v>2.1779999999999999</v>
      </c>
      <c r="G969">
        <v>0.52400000000000002</v>
      </c>
      <c r="H969">
        <v>168</v>
      </c>
      <c r="I969" t="s">
        <v>18288</v>
      </c>
      <c r="J969">
        <v>1.1780000000000001E-2</v>
      </c>
      <c r="K969">
        <v>0.60099999999999998</v>
      </c>
      <c r="L969">
        <v>3.7820243055555562</v>
      </c>
      <c r="M969" s="2">
        <f t="shared" si="33"/>
        <v>67.361111111111114</v>
      </c>
      <c r="N969" t="s">
        <v>2701</v>
      </c>
    </row>
    <row r="970" spans="1:14">
      <c r="A970">
        <v>195</v>
      </c>
      <c r="B970" t="s">
        <v>20462</v>
      </c>
      <c r="C970" t="s">
        <v>20461</v>
      </c>
      <c r="D970">
        <v>686</v>
      </c>
      <c r="E970" s="1">
        <v>2.1589999999999998</v>
      </c>
      <c r="F970">
        <v>2.585</v>
      </c>
      <c r="G970">
        <v>0.30399999999999999</v>
      </c>
      <c r="H970">
        <v>56</v>
      </c>
      <c r="I970">
        <v>3.3</v>
      </c>
      <c r="J970">
        <v>4.8700000000000002E-3</v>
      </c>
      <c r="K970">
        <v>1.0760000000000001</v>
      </c>
      <c r="L970">
        <v>3.7820243055555562</v>
      </c>
      <c r="M970" s="2">
        <f t="shared" si="33"/>
        <v>67.708333333333343</v>
      </c>
      <c r="N970" t="s">
        <v>2701</v>
      </c>
    </row>
    <row r="971" spans="1:14">
      <c r="A971">
        <v>196</v>
      </c>
      <c r="B971" t="s">
        <v>20460</v>
      </c>
      <c r="C971" t="s">
        <v>20459</v>
      </c>
      <c r="D971">
        <v>3653</v>
      </c>
      <c r="E971" s="1">
        <v>2.1469999999999998</v>
      </c>
      <c r="F971">
        <v>2.4009999999999998</v>
      </c>
      <c r="G971">
        <v>0.41099999999999998</v>
      </c>
      <c r="H971">
        <v>95</v>
      </c>
      <c r="I971" t="s">
        <v>18288</v>
      </c>
      <c r="J971">
        <v>4.9399999999999999E-3</v>
      </c>
      <c r="K971">
        <v>0.67700000000000005</v>
      </c>
      <c r="L971">
        <v>3.7820243055555562</v>
      </c>
      <c r="M971" s="2">
        <f t="shared" si="33"/>
        <v>68.055555555555557</v>
      </c>
      <c r="N971" t="s">
        <v>2701</v>
      </c>
    </row>
    <row r="972" spans="1:14">
      <c r="A972">
        <v>197</v>
      </c>
      <c r="B972" t="s">
        <v>20458</v>
      </c>
      <c r="C972" t="s">
        <v>20457</v>
      </c>
      <c r="D972">
        <v>8397</v>
      </c>
      <c r="E972" s="1">
        <v>2.145</v>
      </c>
      <c r="F972">
        <v>2.379</v>
      </c>
      <c r="G972">
        <v>0.312</v>
      </c>
      <c r="H972">
        <v>48</v>
      </c>
      <c r="I972" t="s">
        <v>18288</v>
      </c>
      <c r="J972">
        <v>8.2900000000000005E-3</v>
      </c>
      <c r="K972">
        <v>0.88400000000000001</v>
      </c>
      <c r="L972">
        <v>3.7820243055555562</v>
      </c>
      <c r="M972" s="2">
        <f t="shared" si="33"/>
        <v>68.402777777777786</v>
      </c>
      <c r="N972" t="s">
        <v>2701</v>
      </c>
    </row>
    <row r="973" spans="1:14">
      <c r="A973">
        <v>198</v>
      </c>
      <c r="B973" t="s">
        <v>20456</v>
      </c>
      <c r="C973" t="s">
        <v>20455</v>
      </c>
      <c r="D973">
        <v>481</v>
      </c>
      <c r="E973" s="1">
        <v>2.133</v>
      </c>
      <c r="F973">
        <v>2.71</v>
      </c>
      <c r="G973">
        <v>0.31900000000000001</v>
      </c>
      <c r="H973">
        <v>72</v>
      </c>
      <c r="I973">
        <v>3.5</v>
      </c>
      <c r="J973">
        <v>3.0999999999999999E-3</v>
      </c>
      <c r="K973">
        <v>1.0469999999999999</v>
      </c>
      <c r="L973">
        <v>3.7820243055555562</v>
      </c>
      <c r="M973" s="2">
        <f t="shared" si="33"/>
        <v>68.75</v>
      </c>
      <c r="N973" t="s">
        <v>2701</v>
      </c>
    </row>
    <row r="974" spans="1:14">
      <c r="A974">
        <v>199</v>
      </c>
      <c r="B974" t="s">
        <v>20454</v>
      </c>
      <c r="C974" t="s">
        <v>20453</v>
      </c>
      <c r="D974">
        <v>7007</v>
      </c>
      <c r="E974" s="1">
        <v>2.125</v>
      </c>
      <c r="F974">
        <v>2.427</v>
      </c>
      <c r="G974">
        <v>0.50700000000000001</v>
      </c>
      <c r="H974">
        <v>292</v>
      </c>
      <c r="I974">
        <v>6.6</v>
      </c>
      <c r="J974">
        <v>1.4200000000000001E-2</v>
      </c>
      <c r="K974">
        <v>0.61399999999999999</v>
      </c>
      <c r="L974">
        <v>3.7820243055555562</v>
      </c>
      <c r="M974" s="2">
        <f t="shared" si="33"/>
        <v>69.097222222222214</v>
      </c>
      <c r="N974" t="s">
        <v>2701</v>
      </c>
    </row>
    <row r="975" spans="1:14">
      <c r="A975">
        <v>200</v>
      </c>
      <c r="B975" t="s">
        <v>20452</v>
      </c>
      <c r="C975" t="s">
        <v>20451</v>
      </c>
      <c r="D975">
        <v>2849</v>
      </c>
      <c r="E975" s="1">
        <v>2.1110000000000002</v>
      </c>
      <c r="F975">
        <v>2.262</v>
      </c>
      <c r="G975">
        <v>0.28699999999999998</v>
      </c>
      <c r="H975">
        <v>108</v>
      </c>
      <c r="I975">
        <v>7.2</v>
      </c>
      <c r="J975">
        <v>4.6699999999999997E-3</v>
      </c>
      <c r="K975">
        <v>0.51700000000000002</v>
      </c>
      <c r="L975">
        <v>3.7820243055555562</v>
      </c>
      <c r="M975" s="2">
        <f t="shared" si="33"/>
        <v>69.444444444444443</v>
      </c>
      <c r="N975" t="s">
        <v>2701</v>
      </c>
    </row>
    <row r="976" spans="1:14">
      <c r="A976">
        <v>201</v>
      </c>
      <c r="B976" t="s">
        <v>20450</v>
      </c>
      <c r="C976" t="s">
        <v>20449</v>
      </c>
      <c r="D976">
        <v>860</v>
      </c>
      <c r="E976" s="1">
        <v>2.0760000000000001</v>
      </c>
      <c r="F976">
        <v>1.8740000000000001</v>
      </c>
      <c r="G976">
        <v>0.35899999999999999</v>
      </c>
      <c r="H976">
        <v>64</v>
      </c>
      <c r="I976">
        <v>3.5</v>
      </c>
      <c r="J976">
        <v>4.1399999999999996E-3</v>
      </c>
      <c r="K976">
        <v>0.54300000000000004</v>
      </c>
      <c r="L976">
        <v>3.7820243055555562</v>
      </c>
      <c r="M976" s="2">
        <f t="shared" si="33"/>
        <v>69.791666666666657</v>
      </c>
      <c r="N976" t="s">
        <v>2701</v>
      </c>
    </row>
    <row r="977" spans="1:14">
      <c r="A977">
        <v>202</v>
      </c>
      <c r="B977" t="s">
        <v>20448</v>
      </c>
      <c r="C977" t="s">
        <v>20447</v>
      </c>
      <c r="D977">
        <v>1942</v>
      </c>
      <c r="E977" s="1">
        <v>2.0710000000000002</v>
      </c>
      <c r="F977">
        <v>1.8280000000000001</v>
      </c>
      <c r="G977">
        <v>0.434</v>
      </c>
      <c r="H977">
        <v>99</v>
      </c>
      <c r="I977">
        <v>5.2</v>
      </c>
      <c r="J977">
        <v>4.81E-3</v>
      </c>
      <c r="K977">
        <v>0.47799999999999998</v>
      </c>
      <c r="L977">
        <v>3.7820243055555562</v>
      </c>
      <c r="M977" s="2">
        <f t="shared" si="33"/>
        <v>70.138888888888886</v>
      </c>
      <c r="N977" t="s">
        <v>2701</v>
      </c>
    </row>
    <row r="978" spans="1:14">
      <c r="A978">
        <v>203</v>
      </c>
      <c r="B978" t="s">
        <v>20446</v>
      </c>
      <c r="C978" t="s">
        <v>20445</v>
      </c>
      <c r="D978">
        <v>6692</v>
      </c>
      <c r="E978" s="1">
        <v>2.069</v>
      </c>
      <c r="F978">
        <v>2.0920000000000001</v>
      </c>
      <c r="G978">
        <v>0.41699999999999998</v>
      </c>
      <c r="H978">
        <v>103</v>
      </c>
      <c r="I978" t="s">
        <v>18288</v>
      </c>
      <c r="J978">
        <v>7.5700000000000003E-3</v>
      </c>
      <c r="K978">
        <v>0.54400000000000004</v>
      </c>
      <c r="L978">
        <v>3.7820243055555562</v>
      </c>
      <c r="M978" s="2">
        <f t="shared" si="33"/>
        <v>70.486111111111114</v>
      </c>
      <c r="N978" t="s">
        <v>2701</v>
      </c>
    </row>
    <row r="979" spans="1:14">
      <c r="A979">
        <v>204</v>
      </c>
      <c r="B979" t="s">
        <v>20444</v>
      </c>
      <c r="C979" t="s">
        <v>20443</v>
      </c>
      <c r="D979">
        <v>14176</v>
      </c>
      <c r="E979" s="1">
        <v>2.044</v>
      </c>
      <c r="F979">
        <v>2.1779999999999999</v>
      </c>
      <c r="G979">
        <v>0.35699999999999998</v>
      </c>
      <c r="H979">
        <v>339</v>
      </c>
      <c r="I979" t="s">
        <v>18288</v>
      </c>
      <c r="J979">
        <v>1.5599999999999999E-2</v>
      </c>
      <c r="K979">
        <v>0.48899999999999999</v>
      </c>
      <c r="L979">
        <v>3.7820243055555562</v>
      </c>
      <c r="M979" s="2">
        <f t="shared" si="33"/>
        <v>70.833333333333343</v>
      </c>
      <c r="N979" t="s">
        <v>2701</v>
      </c>
    </row>
    <row r="980" spans="1:14">
      <c r="A980">
        <v>205</v>
      </c>
      <c r="B980" t="s">
        <v>20442</v>
      </c>
      <c r="C980" t="s">
        <v>20441</v>
      </c>
      <c r="D980">
        <v>1440</v>
      </c>
      <c r="E980" s="1">
        <v>2.0150000000000001</v>
      </c>
      <c r="F980">
        <v>2.2170000000000001</v>
      </c>
      <c r="G980">
        <v>0.23400000000000001</v>
      </c>
      <c r="H980">
        <v>175</v>
      </c>
      <c r="I980">
        <v>2.7</v>
      </c>
      <c r="J980">
        <v>4.8599999999999997E-3</v>
      </c>
      <c r="K980">
        <v>0.51500000000000001</v>
      </c>
      <c r="L980">
        <v>3.7820243055555562</v>
      </c>
      <c r="M980" s="2">
        <f t="shared" si="33"/>
        <v>71.180555555555557</v>
      </c>
      <c r="N980" t="s">
        <v>2701</v>
      </c>
    </row>
    <row r="981" spans="1:14">
      <c r="A981">
        <v>206</v>
      </c>
      <c r="B981" t="s">
        <v>20225</v>
      </c>
      <c r="C981" t="s">
        <v>20226</v>
      </c>
      <c r="D981">
        <v>25177</v>
      </c>
      <c r="E981" s="1">
        <v>2.0019999999999998</v>
      </c>
      <c r="F981">
        <v>2.1549999999999998</v>
      </c>
      <c r="G981">
        <v>0.495</v>
      </c>
      <c r="H981">
        <v>277</v>
      </c>
      <c r="I981" t="s">
        <v>18288</v>
      </c>
      <c r="J981">
        <v>2.9309999999999999E-2</v>
      </c>
      <c r="K981">
        <v>0.97499999999999998</v>
      </c>
      <c r="L981">
        <v>3.7820243055555562</v>
      </c>
      <c r="M981" s="2">
        <f t="shared" si="33"/>
        <v>71.527777777777786</v>
      </c>
      <c r="N981" t="s">
        <v>2701</v>
      </c>
    </row>
    <row r="982" spans="1:14">
      <c r="A982">
        <v>207</v>
      </c>
      <c r="B982" t="s">
        <v>20440</v>
      </c>
      <c r="C982" t="s">
        <v>20439</v>
      </c>
      <c r="D982">
        <v>2058</v>
      </c>
      <c r="E982" s="1">
        <v>1.994</v>
      </c>
      <c r="F982">
        <v>1.7090000000000001</v>
      </c>
      <c r="G982">
        <v>0.48799999999999999</v>
      </c>
      <c r="H982">
        <v>168</v>
      </c>
      <c r="I982">
        <v>3.6</v>
      </c>
      <c r="J982">
        <v>5.5199999999999997E-3</v>
      </c>
      <c r="K982">
        <v>0.35199999999999998</v>
      </c>
      <c r="L982">
        <v>3.7820243055555562</v>
      </c>
      <c r="M982" s="2">
        <f t="shared" si="33"/>
        <v>71.875</v>
      </c>
      <c r="N982" t="s">
        <v>2701</v>
      </c>
    </row>
    <row r="983" spans="1:14">
      <c r="A983">
        <v>208</v>
      </c>
      <c r="B983" t="s">
        <v>20438</v>
      </c>
      <c r="C983" t="s">
        <v>20437</v>
      </c>
      <c r="D983">
        <v>5160</v>
      </c>
      <c r="E983" s="1">
        <v>1.9870000000000001</v>
      </c>
      <c r="F983">
        <v>2.3109999999999999</v>
      </c>
      <c r="G983">
        <v>0.17499999999999999</v>
      </c>
      <c r="H983">
        <v>314</v>
      </c>
      <c r="I983">
        <v>4.5</v>
      </c>
      <c r="J983">
        <v>1.6789999999999999E-2</v>
      </c>
      <c r="K983">
        <v>0.624</v>
      </c>
      <c r="L983">
        <v>3.7820243055555562</v>
      </c>
      <c r="M983" s="2">
        <f t="shared" si="33"/>
        <v>72.222222222222214</v>
      </c>
      <c r="N983" t="s">
        <v>2701</v>
      </c>
    </row>
    <row r="984" spans="1:14">
      <c r="A984">
        <v>209</v>
      </c>
      <c r="B984" t="s">
        <v>20436</v>
      </c>
      <c r="C984" t="s">
        <v>20435</v>
      </c>
      <c r="D984">
        <v>3157</v>
      </c>
      <c r="E984" s="1">
        <v>1.984</v>
      </c>
      <c r="F984">
        <v>2.3010000000000002</v>
      </c>
      <c r="G984">
        <v>0.378</v>
      </c>
      <c r="H984">
        <v>463</v>
      </c>
      <c r="I984">
        <v>4.7</v>
      </c>
      <c r="J984">
        <v>8.2500000000000004E-3</v>
      </c>
      <c r="K984">
        <v>0.53</v>
      </c>
      <c r="L984">
        <v>3.7820243055555562</v>
      </c>
      <c r="M984" s="2">
        <f t="shared" si="33"/>
        <v>72.569444444444443</v>
      </c>
      <c r="N984" t="s">
        <v>2701</v>
      </c>
    </row>
    <row r="985" spans="1:14">
      <c r="A985">
        <v>210</v>
      </c>
      <c r="B985" t="s">
        <v>20434</v>
      </c>
      <c r="C985" t="s">
        <v>20433</v>
      </c>
      <c r="D985">
        <v>1237</v>
      </c>
      <c r="E985" s="1">
        <v>1.9590000000000001</v>
      </c>
      <c r="F985">
        <v>2.3199999999999998</v>
      </c>
      <c r="G985">
        <v>0.25</v>
      </c>
      <c r="H985">
        <v>60</v>
      </c>
      <c r="I985">
        <v>6.7</v>
      </c>
      <c r="J985">
        <v>2.16E-3</v>
      </c>
      <c r="K985">
        <v>0.54900000000000004</v>
      </c>
      <c r="L985">
        <v>3.7820243055555562</v>
      </c>
      <c r="M985" s="2">
        <f t="shared" si="33"/>
        <v>72.916666666666657</v>
      </c>
      <c r="N985" t="s">
        <v>2701</v>
      </c>
    </row>
    <row r="986" spans="1:14">
      <c r="A986">
        <v>211</v>
      </c>
      <c r="B986" t="s">
        <v>20432</v>
      </c>
      <c r="C986" t="s">
        <v>20431</v>
      </c>
      <c r="D986">
        <v>4414</v>
      </c>
      <c r="E986" s="1">
        <v>1.9550000000000001</v>
      </c>
      <c r="F986">
        <v>1.94</v>
      </c>
      <c r="G986">
        <v>0.2</v>
      </c>
      <c r="H986">
        <v>50</v>
      </c>
      <c r="I986" t="s">
        <v>18288</v>
      </c>
      <c r="J986">
        <v>4.96E-3</v>
      </c>
      <c r="K986">
        <v>0.80300000000000005</v>
      </c>
      <c r="L986">
        <v>3.7820243055555562</v>
      </c>
      <c r="M986" s="2">
        <f t="shared" si="33"/>
        <v>73.263888888888886</v>
      </c>
      <c r="N986" t="s">
        <v>2701</v>
      </c>
    </row>
    <row r="987" spans="1:14">
      <c r="A987">
        <v>212</v>
      </c>
      <c r="B987" t="s">
        <v>20430</v>
      </c>
      <c r="C987" t="s">
        <v>20429</v>
      </c>
      <c r="D987">
        <v>932</v>
      </c>
      <c r="E987" s="1">
        <v>1.9530000000000001</v>
      </c>
      <c r="F987">
        <v>1.385</v>
      </c>
      <c r="G987">
        <v>0.30399999999999999</v>
      </c>
      <c r="H987">
        <v>46</v>
      </c>
      <c r="I987">
        <v>7.2</v>
      </c>
      <c r="J987">
        <v>1.48E-3</v>
      </c>
      <c r="K987">
        <v>0.36</v>
      </c>
      <c r="L987">
        <v>3.7820243055555562</v>
      </c>
      <c r="M987" s="2">
        <f t="shared" si="33"/>
        <v>73.611111111111114</v>
      </c>
      <c r="N987" t="s">
        <v>2701</v>
      </c>
    </row>
    <row r="988" spans="1:14">
      <c r="A988">
        <v>213</v>
      </c>
      <c r="B988" t="s">
        <v>20229</v>
      </c>
      <c r="C988" t="s">
        <v>20230</v>
      </c>
      <c r="D988">
        <v>2861</v>
      </c>
      <c r="E988" s="1">
        <v>1.9450000000000001</v>
      </c>
      <c r="F988">
        <v>1.8149999999999999</v>
      </c>
      <c r="G988">
        <v>0.38500000000000001</v>
      </c>
      <c r="H988">
        <v>218</v>
      </c>
      <c r="I988">
        <v>5.2</v>
      </c>
      <c r="J988">
        <v>6.8399999999999997E-3</v>
      </c>
      <c r="K988">
        <v>0.44600000000000001</v>
      </c>
      <c r="L988">
        <v>3.7820243055555562</v>
      </c>
      <c r="M988" s="2">
        <f t="shared" si="33"/>
        <v>73.958333333333343</v>
      </c>
      <c r="N988" t="s">
        <v>2701</v>
      </c>
    </row>
    <row r="989" spans="1:14">
      <c r="A989">
        <v>214</v>
      </c>
      <c r="B989" t="s">
        <v>20428</v>
      </c>
      <c r="C989" t="s">
        <v>20427</v>
      </c>
      <c r="D989">
        <v>824</v>
      </c>
      <c r="E989" s="1">
        <v>1.9450000000000001</v>
      </c>
      <c r="F989">
        <v>2.0070000000000001</v>
      </c>
      <c r="G989">
        <v>0.48099999999999998</v>
      </c>
      <c r="H989">
        <v>27</v>
      </c>
      <c r="I989">
        <v>8.1</v>
      </c>
      <c r="J989">
        <v>1.57E-3</v>
      </c>
      <c r="K989">
        <v>0.64700000000000002</v>
      </c>
      <c r="L989">
        <v>3.7820243055555562</v>
      </c>
      <c r="M989" s="2">
        <f t="shared" si="33"/>
        <v>74.305555555555557</v>
      </c>
      <c r="N989" t="s">
        <v>2701</v>
      </c>
    </row>
    <row r="990" spans="1:14">
      <c r="A990">
        <v>215</v>
      </c>
      <c r="B990" t="s">
        <v>20426</v>
      </c>
      <c r="C990" t="s">
        <v>20425</v>
      </c>
      <c r="D990">
        <v>1596</v>
      </c>
      <c r="E990" s="1">
        <v>1.9119999999999999</v>
      </c>
      <c r="F990">
        <v>2.7</v>
      </c>
      <c r="G990">
        <v>0.44800000000000001</v>
      </c>
      <c r="H990">
        <v>116</v>
      </c>
      <c r="I990">
        <v>5.6</v>
      </c>
      <c r="J990">
        <v>5.0099999999999997E-3</v>
      </c>
      <c r="K990">
        <v>0.92200000000000004</v>
      </c>
      <c r="L990">
        <v>3.7820243055555562</v>
      </c>
      <c r="M990" s="2">
        <f t="shared" si="33"/>
        <v>74.652777777777786</v>
      </c>
      <c r="N990" t="s">
        <v>2701</v>
      </c>
    </row>
    <row r="991" spans="1:14">
      <c r="A991">
        <v>216</v>
      </c>
      <c r="B991" t="s">
        <v>20424</v>
      </c>
      <c r="C991" t="s">
        <v>20423</v>
      </c>
      <c r="D991">
        <v>762</v>
      </c>
      <c r="E991" s="1">
        <v>1.909</v>
      </c>
      <c r="F991">
        <v>2.0249999999999999</v>
      </c>
      <c r="G991">
        <v>0.16700000000000001</v>
      </c>
      <c r="H991">
        <v>36</v>
      </c>
      <c r="I991">
        <v>6.6</v>
      </c>
      <c r="J991">
        <v>1.32E-3</v>
      </c>
      <c r="K991">
        <v>0.46300000000000002</v>
      </c>
      <c r="L991">
        <v>3.7820243055555562</v>
      </c>
      <c r="M991" s="2">
        <f t="shared" si="33"/>
        <v>75</v>
      </c>
      <c r="N991" t="s">
        <v>2701</v>
      </c>
    </row>
    <row r="992" spans="1:14">
      <c r="A992">
        <v>217</v>
      </c>
      <c r="B992" t="s">
        <v>20422</v>
      </c>
      <c r="C992" t="s">
        <v>20421</v>
      </c>
      <c r="D992">
        <v>1132</v>
      </c>
      <c r="E992" s="1">
        <v>1.8959999999999999</v>
      </c>
      <c r="F992">
        <v>2.0390000000000001</v>
      </c>
      <c r="G992">
        <v>3.3000000000000002E-2</v>
      </c>
      <c r="H992">
        <v>30</v>
      </c>
      <c r="I992">
        <v>8.1999999999999993</v>
      </c>
      <c r="J992">
        <v>1.5399999999999999E-3</v>
      </c>
      <c r="K992">
        <v>0.57499999999999996</v>
      </c>
      <c r="L992">
        <v>3.7820243055555562</v>
      </c>
      <c r="M992" s="2">
        <f t="shared" si="33"/>
        <v>75.347222222222214</v>
      </c>
      <c r="N992" t="s">
        <v>2701</v>
      </c>
    </row>
    <row r="993" spans="1:14">
      <c r="A993">
        <v>218</v>
      </c>
      <c r="B993" t="s">
        <v>20420</v>
      </c>
      <c r="C993" t="s">
        <v>20419</v>
      </c>
      <c r="D993">
        <v>7010</v>
      </c>
      <c r="E993" s="1">
        <v>1.893</v>
      </c>
      <c r="F993">
        <v>2.0209999999999999</v>
      </c>
      <c r="G993">
        <v>0.255</v>
      </c>
      <c r="H993">
        <v>549</v>
      </c>
      <c r="I993">
        <v>6.9</v>
      </c>
      <c r="J993">
        <v>1.238E-2</v>
      </c>
      <c r="K993">
        <v>0.46700000000000003</v>
      </c>
      <c r="L993">
        <v>3.7820243055555562</v>
      </c>
      <c r="M993" s="2">
        <f t="shared" si="33"/>
        <v>75.694444444444443</v>
      </c>
      <c r="N993" t="s">
        <v>2701</v>
      </c>
    </row>
    <row r="994" spans="1:14">
      <c r="A994">
        <v>219</v>
      </c>
      <c r="B994" t="s">
        <v>20418</v>
      </c>
      <c r="C994" t="s">
        <v>20417</v>
      </c>
      <c r="D994">
        <v>2364</v>
      </c>
      <c r="E994" s="1">
        <v>1.8819999999999999</v>
      </c>
      <c r="F994">
        <v>2.09</v>
      </c>
      <c r="G994">
        <v>0.35</v>
      </c>
      <c r="H994">
        <v>60</v>
      </c>
      <c r="I994">
        <v>8.9</v>
      </c>
      <c r="J994">
        <v>3.5699999999999998E-3</v>
      </c>
      <c r="K994">
        <v>0.629</v>
      </c>
      <c r="L994">
        <v>3.7820243055555562</v>
      </c>
      <c r="M994" s="2">
        <f t="shared" si="33"/>
        <v>76.041666666666657</v>
      </c>
      <c r="N994" t="s">
        <v>2701</v>
      </c>
    </row>
    <row r="995" spans="1:14">
      <c r="A995">
        <v>220</v>
      </c>
      <c r="B995" t="s">
        <v>20235</v>
      </c>
      <c r="C995" t="s">
        <v>20236</v>
      </c>
      <c r="D995">
        <v>1695</v>
      </c>
      <c r="E995" s="1">
        <v>1.873</v>
      </c>
      <c r="F995">
        <v>1.9750000000000001</v>
      </c>
      <c r="G995">
        <v>0.312</v>
      </c>
      <c r="H995">
        <v>48</v>
      </c>
      <c r="I995">
        <v>8.3000000000000007</v>
      </c>
      <c r="J995">
        <v>2.6199999999999999E-3</v>
      </c>
      <c r="K995">
        <v>0.53800000000000003</v>
      </c>
      <c r="L995">
        <v>3.7820243055555562</v>
      </c>
      <c r="M995" s="2">
        <f t="shared" si="33"/>
        <v>76.388888888888886</v>
      </c>
      <c r="N995" t="s">
        <v>2701</v>
      </c>
    </row>
    <row r="996" spans="1:14">
      <c r="A996">
        <v>221</v>
      </c>
      <c r="B996" t="s">
        <v>20416</v>
      </c>
      <c r="C996" t="s">
        <v>20415</v>
      </c>
      <c r="D996">
        <v>792</v>
      </c>
      <c r="E996" s="1">
        <v>1.861</v>
      </c>
      <c r="F996">
        <v>1.8180000000000001</v>
      </c>
      <c r="G996">
        <v>0.47099999999999997</v>
      </c>
      <c r="H996">
        <v>34</v>
      </c>
      <c r="I996">
        <v>6.7</v>
      </c>
      <c r="J996">
        <v>1.7700000000000001E-3</v>
      </c>
      <c r="K996">
        <v>0.55800000000000005</v>
      </c>
      <c r="L996">
        <v>3.7820243055555562</v>
      </c>
      <c r="M996" s="2">
        <f t="shared" si="33"/>
        <v>76.736111111111114</v>
      </c>
      <c r="N996" t="s">
        <v>2701</v>
      </c>
    </row>
    <row r="997" spans="1:14">
      <c r="A997">
        <v>222</v>
      </c>
      <c r="B997" t="s">
        <v>20414</v>
      </c>
      <c r="C997" t="s">
        <v>20413</v>
      </c>
      <c r="D997">
        <v>1636</v>
      </c>
      <c r="E997" s="1">
        <v>1.8540000000000001</v>
      </c>
      <c r="F997">
        <v>1.819</v>
      </c>
      <c r="G997">
        <v>0.33300000000000002</v>
      </c>
      <c r="H997">
        <v>96</v>
      </c>
      <c r="I997">
        <v>5.2</v>
      </c>
      <c r="J997">
        <v>3.82E-3</v>
      </c>
      <c r="K997">
        <v>0.438</v>
      </c>
      <c r="L997">
        <v>3.7820243055555562</v>
      </c>
      <c r="M997" s="2">
        <f t="shared" si="33"/>
        <v>77.083333333333343</v>
      </c>
      <c r="N997" t="s">
        <v>2701</v>
      </c>
    </row>
    <row r="998" spans="1:14">
      <c r="A998">
        <v>223</v>
      </c>
      <c r="B998" t="s">
        <v>20412</v>
      </c>
      <c r="C998" t="s">
        <v>20411</v>
      </c>
      <c r="D998">
        <v>2714</v>
      </c>
      <c r="E998" s="1">
        <v>1.8080000000000001</v>
      </c>
      <c r="F998">
        <v>1.887</v>
      </c>
      <c r="G998">
        <v>0.27700000000000002</v>
      </c>
      <c r="H998">
        <v>213</v>
      </c>
      <c r="I998">
        <v>4.5999999999999996</v>
      </c>
      <c r="J998">
        <v>8.8299999999999993E-3</v>
      </c>
      <c r="K998">
        <v>0.49099999999999999</v>
      </c>
      <c r="L998">
        <v>3.7820243055555562</v>
      </c>
      <c r="M998" s="2">
        <f t="shared" si="33"/>
        <v>77.430555555555557</v>
      </c>
      <c r="N998" t="s">
        <v>2701</v>
      </c>
    </row>
    <row r="999" spans="1:14">
      <c r="A999">
        <v>224</v>
      </c>
      <c r="B999" t="s">
        <v>20410</v>
      </c>
      <c r="C999" t="s">
        <v>20409</v>
      </c>
      <c r="D999">
        <v>1644</v>
      </c>
      <c r="E999" s="1">
        <v>1.8069999999999999</v>
      </c>
      <c r="F999">
        <v>1.899</v>
      </c>
      <c r="G999">
        <v>0.39700000000000002</v>
      </c>
      <c r="H999">
        <v>116</v>
      </c>
      <c r="I999">
        <v>4.3</v>
      </c>
      <c r="J999">
        <v>5.13E-3</v>
      </c>
      <c r="K999">
        <v>0.48399999999999999</v>
      </c>
      <c r="L999">
        <v>3.7820243055555562</v>
      </c>
      <c r="M999" s="2">
        <f t="shared" si="33"/>
        <v>77.777777777777786</v>
      </c>
      <c r="N999" t="s">
        <v>2701</v>
      </c>
    </row>
    <row r="1000" spans="1:14">
      <c r="A1000">
        <v>225</v>
      </c>
      <c r="B1000" t="s">
        <v>20408</v>
      </c>
      <c r="C1000" t="s">
        <v>20407</v>
      </c>
      <c r="D1000">
        <v>808</v>
      </c>
      <c r="E1000" s="1">
        <v>1.776</v>
      </c>
      <c r="G1000">
        <v>0.13300000000000001</v>
      </c>
      <c r="H1000">
        <v>30</v>
      </c>
      <c r="I1000">
        <v>4.9000000000000004</v>
      </c>
      <c r="J1000">
        <v>3.2299999999999998E-3</v>
      </c>
      <c r="L1000">
        <v>3.7820243055555562</v>
      </c>
      <c r="M1000" s="2">
        <f t="shared" si="33"/>
        <v>78.125</v>
      </c>
      <c r="N1000" t="s">
        <v>2701</v>
      </c>
    </row>
    <row r="1001" spans="1:14">
      <c r="A1001">
        <v>226</v>
      </c>
      <c r="B1001" t="s">
        <v>20406</v>
      </c>
      <c r="C1001" t="s">
        <v>20405</v>
      </c>
      <c r="D1001">
        <v>1082</v>
      </c>
      <c r="E1001" s="1">
        <v>1.732</v>
      </c>
      <c r="F1001">
        <v>1.7470000000000001</v>
      </c>
      <c r="G1001">
        <v>0.5</v>
      </c>
      <c r="H1001">
        <v>38</v>
      </c>
      <c r="I1001">
        <v>8.5</v>
      </c>
      <c r="J1001">
        <v>1.5E-3</v>
      </c>
      <c r="K1001">
        <v>0.47099999999999997</v>
      </c>
      <c r="L1001">
        <v>3.7820243055555562</v>
      </c>
      <c r="M1001" s="2">
        <f t="shared" si="33"/>
        <v>78.472222222222214</v>
      </c>
      <c r="N1001" t="s">
        <v>2701</v>
      </c>
    </row>
    <row r="1002" spans="1:14">
      <c r="A1002">
        <v>227</v>
      </c>
      <c r="B1002" t="s">
        <v>20404</v>
      </c>
      <c r="C1002" t="s">
        <v>20403</v>
      </c>
      <c r="D1002">
        <v>1483</v>
      </c>
      <c r="E1002" s="1">
        <v>1.7170000000000001</v>
      </c>
      <c r="F1002">
        <v>1.679</v>
      </c>
      <c r="G1002">
        <v>0.27300000000000002</v>
      </c>
      <c r="H1002">
        <v>55</v>
      </c>
      <c r="I1002">
        <v>8.1</v>
      </c>
      <c r="J1002">
        <v>3.64E-3</v>
      </c>
      <c r="K1002">
        <v>0.92800000000000005</v>
      </c>
      <c r="L1002">
        <v>3.7820243055555562</v>
      </c>
      <c r="M1002" s="2">
        <f t="shared" si="33"/>
        <v>78.819444444444443</v>
      </c>
      <c r="N1002" t="s">
        <v>2701</v>
      </c>
    </row>
    <row r="1003" spans="1:14">
      <c r="A1003">
        <v>228</v>
      </c>
      <c r="B1003" t="s">
        <v>20402</v>
      </c>
      <c r="C1003" t="s">
        <v>20401</v>
      </c>
      <c r="D1003">
        <v>1033</v>
      </c>
      <c r="E1003" s="1">
        <v>1.6619999999999999</v>
      </c>
      <c r="F1003">
        <v>1.75</v>
      </c>
      <c r="G1003">
        <v>8.5999999999999993E-2</v>
      </c>
      <c r="H1003">
        <v>35</v>
      </c>
      <c r="I1003">
        <v>9.1</v>
      </c>
      <c r="J1003">
        <v>1.48E-3</v>
      </c>
      <c r="K1003">
        <v>0.45900000000000002</v>
      </c>
      <c r="L1003">
        <v>3.7820243055555562</v>
      </c>
      <c r="M1003" s="2">
        <f t="shared" si="33"/>
        <v>79.166666666666657</v>
      </c>
      <c r="N1003" t="s">
        <v>2701</v>
      </c>
    </row>
    <row r="1004" spans="1:14">
      <c r="A1004">
        <v>229</v>
      </c>
      <c r="B1004" t="s">
        <v>20400</v>
      </c>
      <c r="C1004" t="s">
        <v>20399</v>
      </c>
      <c r="D1004">
        <v>564</v>
      </c>
      <c r="E1004" s="1">
        <v>1.6539999999999999</v>
      </c>
      <c r="F1004">
        <v>1.623</v>
      </c>
      <c r="G1004">
        <v>0.31900000000000001</v>
      </c>
      <c r="H1004">
        <v>69</v>
      </c>
      <c r="I1004">
        <v>4</v>
      </c>
      <c r="J1004">
        <v>1.4E-3</v>
      </c>
      <c r="K1004">
        <v>0.39200000000000002</v>
      </c>
      <c r="L1004">
        <v>3.7820243055555562</v>
      </c>
      <c r="M1004" s="2">
        <f t="shared" si="33"/>
        <v>79.513888888888886</v>
      </c>
      <c r="N1004" t="s">
        <v>2701</v>
      </c>
    </row>
    <row r="1005" spans="1:14">
      <c r="A1005">
        <v>230</v>
      </c>
      <c r="B1005" t="s">
        <v>20398</v>
      </c>
      <c r="C1005" t="s">
        <v>20397</v>
      </c>
      <c r="D1005">
        <v>1082</v>
      </c>
      <c r="E1005" s="1">
        <v>1.6339999999999999</v>
      </c>
      <c r="F1005">
        <v>2</v>
      </c>
      <c r="G1005">
        <v>0.17899999999999999</v>
      </c>
      <c r="H1005">
        <v>117</v>
      </c>
      <c r="I1005">
        <v>3.3</v>
      </c>
      <c r="J1005">
        <v>4.9800000000000001E-3</v>
      </c>
      <c r="K1005">
        <v>0.53900000000000003</v>
      </c>
      <c r="L1005">
        <v>3.7820243055555562</v>
      </c>
      <c r="M1005" s="2">
        <f t="shared" si="33"/>
        <v>79.861111111111114</v>
      </c>
      <c r="N1005" t="s">
        <v>2701</v>
      </c>
    </row>
    <row r="1006" spans="1:14">
      <c r="A1006">
        <v>231</v>
      </c>
      <c r="B1006" t="s">
        <v>20396</v>
      </c>
      <c r="C1006" t="s">
        <v>20395</v>
      </c>
      <c r="D1006">
        <v>617</v>
      </c>
      <c r="E1006" s="1">
        <v>1.63</v>
      </c>
      <c r="F1006">
        <v>1.4059999999999999</v>
      </c>
      <c r="G1006">
        <v>0.34899999999999998</v>
      </c>
      <c r="H1006">
        <v>43</v>
      </c>
      <c r="I1006">
        <v>6.2</v>
      </c>
      <c r="J1006">
        <v>1.49E-3</v>
      </c>
      <c r="K1006">
        <v>0.43</v>
      </c>
      <c r="L1006">
        <v>3.7820243055555562</v>
      </c>
      <c r="M1006" s="2">
        <f t="shared" si="33"/>
        <v>80.208333333333343</v>
      </c>
      <c r="N1006" t="s">
        <v>2701</v>
      </c>
    </row>
    <row r="1007" spans="1:14">
      <c r="A1007">
        <v>232</v>
      </c>
      <c r="B1007" t="s">
        <v>20394</v>
      </c>
      <c r="C1007" t="s">
        <v>20393</v>
      </c>
      <c r="D1007">
        <v>1016</v>
      </c>
      <c r="E1007" s="1">
        <v>1.5960000000000001</v>
      </c>
      <c r="F1007">
        <v>1.7609999999999999</v>
      </c>
      <c r="G1007">
        <v>0.16900000000000001</v>
      </c>
      <c r="H1007">
        <v>71</v>
      </c>
      <c r="I1007">
        <v>7.5</v>
      </c>
      <c r="J1007">
        <v>1.7099999999999999E-3</v>
      </c>
      <c r="K1007">
        <v>0.41599999999999998</v>
      </c>
      <c r="L1007">
        <v>3.7820243055555562</v>
      </c>
      <c r="M1007" s="2">
        <f t="shared" si="33"/>
        <v>80.555555555555557</v>
      </c>
      <c r="N1007" t="s">
        <v>2701</v>
      </c>
    </row>
    <row r="1008" spans="1:14">
      <c r="A1008">
        <v>233</v>
      </c>
      <c r="B1008" t="s">
        <v>20392</v>
      </c>
      <c r="C1008" t="s">
        <v>20391</v>
      </c>
      <c r="D1008">
        <v>2376</v>
      </c>
      <c r="E1008" s="1">
        <v>1.5449999999999999</v>
      </c>
      <c r="F1008">
        <v>1.7829999999999999</v>
      </c>
      <c r="G1008">
        <v>0.318</v>
      </c>
      <c r="H1008">
        <v>157</v>
      </c>
      <c r="I1008" t="s">
        <v>18288</v>
      </c>
      <c r="J1008">
        <v>3.0300000000000001E-3</v>
      </c>
      <c r="K1008">
        <v>0.45100000000000001</v>
      </c>
      <c r="L1008">
        <v>3.7820243055555562</v>
      </c>
      <c r="M1008" s="2">
        <f t="shared" si="33"/>
        <v>80.902777777777786</v>
      </c>
      <c r="N1008" t="s">
        <v>2701</v>
      </c>
    </row>
    <row r="1009" spans="1:14">
      <c r="A1009">
        <v>234</v>
      </c>
      <c r="B1009" t="s">
        <v>20390</v>
      </c>
      <c r="C1009" t="s">
        <v>20389</v>
      </c>
      <c r="D1009">
        <v>1563</v>
      </c>
      <c r="E1009" s="1">
        <v>1.5149999999999999</v>
      </c>
      <c r="F1009">
        <v>1.3779999999999999</v>
      </c>
      <c r="G1009">
        <v>0.13300000000000001</v>
      </c>
      <c r="H1009">
        <v>45</v>
      </c>
      <c r="I1009" t="s">
        <v>18288</v>
      </c>
      <c r="J1009">
        <v>1.7600000000000001E-3</v>
      </c>
      <c r="K1009">
        <v>0.372</v>
      </c>
      <c r="L1009">
        <v>3.7820243055555562</v>
      </c>
      <c r="M1009" s="2">
        <f t="shared" si="33"/>
        <v>81.25</v>
      </c>
      <c r="N1009" t="s">
        <v>2701</v>
      </c>
    </row>
    <row r="1010" spans="1:14">
      <c r="A1010">
        <v>235</v>
      </c>
      <c r="B1010" t="s">
        <v>20388</v>
      </c>
      <c r="C1010" t="s">
        <v>20387</v>
      </c>
      <c r="D1010">
        <v>1621</v>
      </c>
      <c r="E1010" s="1">
        <v>1.4950000000000001</v>
      </c>
      <c r="F1010">
        <v>1.4279999999999999</v>
      </c>
      <c r="G1010">
        <v>0.51700000000000002</v>
      </c>
      <c r="H1010">
        <v>116</v>
      </c>
      <c r="I1010">
        <v>5</v>
      </c>
      <c r="J1010">
        <v>2.8999999999999998E-3</v>
      </c>
      <c r="K1010">
        <v>0.26900000000000002</v>
      </c>
      <c r="L1010">
        <v>3.7820243055555562</v>
      </c>
      <c r="M1010" s="2">
        <f t="shared" si="33"/>
        <v>81.597222222222214</v>
      </c>
      <c r="N1010" t="s">
        <v>2701</v>
      </c>
    </row>
    <row r="1011" spans="1:14">
      <c r="A1011">
        <v>236</v>
      </c>
      <c r="B1011" t="s">
        <v>20253</v>
      </c>
      <c r="C1011" t="s">
        <v>20254</v>
      </c>
      <c r="D1011">
        <v>4668</v>
      </c>
      <c r="E1011" s="1">
        <v>1.429</v>
      </c>
      <c r="F1011">
        <v>1.5069999999999999</v>
      </c>
      <c r="G1011">
        <v>0.38300000000000001</v>
      </c>
      <c r="H1011">
        <v>206</v>
      </c>
      <c r="I1011">
        <v>7.2</v>
      </c>
      <c r="J1011">
        <v>8.3800000000000003E-3</v>
      </c>
      <c r="K1011">
        <v>0.42799999999999999</v>
      </c>
      <c r="L1011">
        <v>3.7820243055555562</v>
      </c>
      <c r="M1011" s="2">
        <f t="shared" si="33"/>
        <v>81.944444444444443</v>
      </c>
      <c r="N1011" t="s">
        <v>2701</v>
      </c>
    </row>
    <row r="1012" spans="1:14">
      <c r="A1012">
        <v>237</v>
      </c>
      <c r="B1012" t="s">
        <v>20386</v>
      </c>
      <c r="C1012" t="s">
        <v>20385</v>
      </c>
      <c r="D1012">
        <v>67</v>
      </c>
      <c r="E1012" s="1">
        <v>1.4059999999999999</v>
      </c>
      <c r="F1012">
        <v>1.4059999999999999</v>
      </c>
      <c r="G1012">
        <v>0.438</v>
      </c>
      <c r="H1012">
        <v>48</v>
      </c>
      <c r="J1012">
        <v>2.5000000000000001E-4</v>
      </c>
      <c r="K1012">
        <v>0.44400000000000001</v>
      </c>
      <c r="L1012">
        <v>3.7820243055555562</v>
      </c>
      <c r="M1012" s="2">
        <f t="shared" si="33"/>
        <v>82.291666666666657</v>
      </c>
      <c r="N1012" t="s">
        <v>2701</v>
      </c>
    </row>
    <row r="1013" spans="1:14">
      <c r="A1013">
        <v>238</v>
      </c>
      <c r="B1013" t="s">
        <v>20384</v>
      </c>
      <c r="C1013" t="s">
        <v>20383</v>
      </c>
      <c r="D1013">
        <v>428</v>
      </c>
      <c r="E1013" s="1">
        <v>1.3779999999999999</v>
      </c>
      <c r="F1013">
        <v>1.3460000000000001</v>
      </c>
      <c r="G1013">
        <v>4.2999999999999997E-2</v>
      </c>
      <c r="H1013">
        <v>23</v>
      </c>
      <c r="I1013">
        <v>7.1</v>
      </c>
      <c r="J1013">
        <v>7.3999999999999999E-4</v>
      </c>
      <c r="K1013">
        <v>0.317</v>
      </c>
      <c r="L1013">
        <v>3.7820243055555562</v>
      </c>
      <c r="M1013" s="2">
        <f t="shared" si="33"/>
        <v>82.638888888888886</v>
      </c>
      <c r="N1013" t="s">
        <v>2701</v>
      </c>
    </row>
    <row r="1014" spans="1:14">
      <c r="A1014">
        <v>239</v>
      </c>
      <c r="B1014" t="s">
        <v>20382</v>
      </c>
      <c r="C1014" t="s">
        <v>20381</v>
      </c>
      <c r="D1014">
        <v>1490</v>
      </c>
      <c r="E1014" s="1">
        <v>1.3480000000000001</v>
      </c>
      <c r="F1014">
        <v>1.3879999999999999</v>
      </c>
      <c r="G1014">
        <v>6.7000000000000004E-2</v>
      </c>
      <c r="H1014">
        <v>60</v>
      </c>
      <c r="I1014">
        <v>9.1</v>
      </c>
      <c r="J1014">
        <v>2E-3</v>
      </c>
      <c r="K1014">
        <v>0.33</v>
      </c>
      <c r="L1014">
        <v>3.7820243055555562</v>
      </c>
      <c r="M1014" s="2">
        <f t="shared" si="33"/>
        <v>82.986111111111114</v>
      </c>
      <c r="N1014" t="s">
        <v>2701</v>
      </c>
    </row>
    <row r="1015" spans="1:14">
      <c r="A1015">
        <v>240</v>
      </c>
      <c r="B1015" t="s">
        <v>20380</v>
      </c>
      <c r="C1015" t="s">
        <v>20379</v>
      </c>
      <c r="D1015">
        <v>4020</v>
      </c>
      <c r="E1015" s="1">
        <v>1.3069999999999999</v>
      </c>
      <c r="F1015">
        <v>1.429</v>
      </c>
      <c r="G1015">
        <v>0.23100000000000001</v>
      </c>
      <c r="H1015">
        <v>359</v>
      </c>
      <c r="I1015">
        <v>6.7</v>
      </c>
      <c r="J1015">
        <v>6.1500000000000001E-3</v>
      </c>
      <c r="K1015">
        <v>0.28100000000000003</v>
      </c>
      <c r="L1015">
        <v>3.7820243055555562</v>
      </c>
      <c r="M1015" s="2">
        <f t="shared" si="33"/>
        <v>83.333333333333343</v>
      </c>
      <c r="N1015" t="s">
        <v>2701</v>
      </c>
    </row>
    <row r="1016" spans="1:14">
      <c r="A1016">
        <v>241</v>
      </c>
      <c r="B1016" t="s">
        <v>20378</v>
      </c>
      <c r="C1016" t="s">
        <v>20377</v>
      </c>
      <c r="D1016">
        <v>325</v>
      </c>
      <c r="E1016" s="1">
        <v>1.28</v>
      </c>
      <c r="F1016">
        <v>1.1319999999999999</v>
      </c>
      <c r="G1016">
        <v>0.24399999999999999</v>
      </c>
      <c r="H1016">
        <v>41</v>
      </c>
      <c r="I1016">
        <v>4.4000000000000004</v>
      </c>
      <c r="J1016">
        <v>1.15E-3</v>
      </c>
      <c r="K1016">
        <v>0.29899999999999999</v>
      </c>
      <c r="L1016">
        <v>3.7820243055555562</v>
      </c>
      <c r="M1016" s="2">
        <f t="shared" si="33"/>
        <v>83.680555555555557</v>
      </c>
      <c r="N1016" t="s">
        <v>2701</v>
      </c>
    </row>
    <row r="1017" spans="1:14">
      <c r="A1017">
        <v>242</v>
      </c>
      <c r="B1017" t="s">
        <v>20376</v>
      </c>
      <c r="C1017" t="s">
        <v>20375</v>
      </c>
      <c r="D1017">
        <v>812</v>
      </c>
      <c r="E1017" s="1">
        <v>1.2729999999999999</v>
      </c>
      <c r="F1017">
        <v>1.175</v>
      </c>
      <c r="G1017">
        <v>0.25600000000000001</v>
      </c>
      <c r="H1017">
        <v>78</v>
      </c>
      <c r="I1017">
        <v>5.4</v>
      </c>
      <c r="J1017">
        <v>1.6000000000000001E-3</v>
      </c>
      <c r="K1017">
        <v>0.245</v>
      </c>
      <c r="L1017">
        <v>3.7820243055555562</v>
      </c>
      <c r="M1017" s="2">
        <f t="shared" si="33"/>
        <v>84.027777777777786</v>
      </c>
      <c r="N1017" t="s">
        <v>2701</v>
      </c>
    </row>
    <row r="1018" spans="1:14">
      <c r="A1018">
        <v>243</v>
      </c>
      <c r="B1018" t="s">
        <v>20374</v>
      </c>
      <c r="C1018" t="s">
        <v>20373</v>
      </c>
      <c r="D1018">
        <v>10782</v>
      </c>
      <c r="E1018" s="1">
        <v>1.2689999999999999</v>
      </c>
      <c r="F1018">
        <v>1.476</v>
      </c>
      <c r="G1018">
        <v>0.183</v>
      </c>
      <c r="H1018">
        <v>442</v>
      </c>
      <c r="I1018">
        <v>8.6999999999999993</v>
      </c>
      <c r="J1018">
        <v>1.7010000000000001E-2</v>
      </c>
      <c r="K1018">
        <v>0.39800000000000002</v>
      </c>
      <c r="L1018">
        <v>3.7820243055555562</v>
      </c>
      <c r="M1018" s="2">
        <f t="shared" si="33"/>
        <v>84.375</v>
      </c>
      <c r="N1018" t="s">
        <v>2701</v>
      </c>
    </row>
    <row r="1019" spans="1:14">
      <c r="A1019">
        <v>244</v>
      </c>
      <c r="B1019" t="s">
        <v>20372</v>
      </c>
      <c r="C1019" t="s">
        <v>20371</v>
      </c>
      <c r="D1019">
        <v>1969</v>
      </c>
      <c r="E1019" s="1">
        <v>1.1850000000000001</v>
      </c>
      <c r="F1019">
        <v>1.395</v>
      </c>
      <c r="G1019">
        <v>0.114</v>
      </c>
      <c r="H1019">
        <v>123</v>
      </c>
      <c r="I1019">
        <v>8.1</v>
      </c>
      <c r="J1019">
        <v>3.0000000000000001E-3</v>
      </c>
      <c r="K1019">
        <v>0.38400000000000001</v>
      </c>
      <c r="L1019">
        <v>3.7820243055555562</v>
      </c>
      <c r="M1019" s="2">
        <f t="shared" si="33"/>
        <v>84.722222222222214</v>
      </c>
      <c r="N1019" t="s">
        <v>2701</v>
      </c>
    </row>
    <row r="1020" spans="1:14">
      <c r="A1020">
        <v>245</v>
      </c>
      <c r="B1020" t="s">
        <v>20370</v>
      </c>
      <c r="C1020" t="s">
        <v>20369</v>
      </c>
      <c r="D1020">
        <v>385</v>
      </c>
      <c r="E1020" s="1">
        <v>1.179</v>
      </c>
      <c r="F1020">
        <v>1.353</v>
      </c>
      <c r="G1020">
        <v>0.223</v>
      </c>
      <c r="H1020">
        <v>175</v>
      </c>
      <c r="I1020">
        <v>2.5</v>
      </c>
      <c r="J1020">
        <v>1.41E-3</v>
      </c>
      <c r="K1020">
        <v>0.316</v>
      </c>
      <c r="L1020">
        <v>3.7820243055555562</v>
      </c>
      <c r="M1020" s="2">
        <f t="shared" si="33"/>
        <v>85.069444444444443</v>
      </c>
      <c r="N1020" t="s">
        <v>2701</v>
      </c>
    </row>
    <row r="1021" spans="1:14">
      <c r="A1021">
        <v>246</v>
      </c>
      <c r="B1021" t="s">
        <v>20368</v>
      </c>
      <c r="C1021" t="s">
        <v>20367</v>
      </c>
      <c r="D1021">
        <v>329</v>
      </c>
      <c r="E1021" s="1">
        <v>1.165</v>
      </c>
      <c r="F1021">
        <v>1.292</v>
      </c>
      <c r="G1021">
        <v>0.34399999999999997</v>
      </c>
      <c r="H1021">
        <v>32</v>
      </c>
      <c r="I1021">
        <v>5.3</v>
      </c>
      <c r="J1021">
        <v>6.8000000000000005E-4</v>
      </c>
      <c r="K1021">
        <v>0.26800000000000002</v>
      </c>
      <c r="L1021">
        <v>3.7820243055555562</v>
      </c>
      <c r="M1021" s="2">
        <f t="shared" si="33"/>
        <v>85.416666666666657</v>
      </c>
      <c r="N1021" t="s">
        <v>2701</v>
      </c>
    </row>
    <row r="1022" spans="1:14">
      <c r="A1022">
        <v>247</v>
      </c>
      <c r="B1022" t="s">
        <v>20366</v>
      </c>
      <c r="C1022" t="s">
        <v>20365</v>
      </c>
      <c r="D1022">
        <v>3259</v>
      </c>
      <c r="E1022" s="1">
        <v>1.153</v>
      </c>
      <c r="F1022">
        <v>1.345</v>
      </c>
      <c r="G1022">
        <v>0.14799999999999999</v>
      </c>
      <c r="H1022">
        <v>223</v>
      </c>
      <c r="I1022">
        <v>9.1999999999999993</v>
      </c>
      <c r="J1022">
        <v>3.8999999999999998E-3</v>
      </c>
      <c r="K1022">
        <v>0.29699999999999999</v>
      </c>
      <c r="L1022">
        <v>3.7820243055555562</v>
      </c>
      <c r="M1022" s="2">
        <f t="shared" si="33"/>
        <v>85.763888888888886</v>
      </c>
      <c r="N1022" t="s">
        <v>2701</v>
      </c>
    </row>
    <row r="1023" spans="1:14">
      <c r="A1023">
        <v>248</v>
      </c>
      <c r="B1023" t="s">
        <v>20364</v>
      </c>
      <c r="C1023" t="s">
        <v>20363</v>
      </c>
      <c r="D1023">
        <v>3034</v>
      </c>
      <c r="E1023" s="1">
        <v>1.149</v>
      </c>
      <c r="F1023">
        <v>1.35</v>
      </c>
      <c r="G1023">
        <v>0.10100000000000001</v>
      </c>
      <c r="H1023">
        <v>169</v>
      </c>
      <c r="I1023">
        <v>7.5</v>
      </c>
      <c r="J1023">
        <v>5.3099999999999996E-3</v>
      </c>
      <c r="K1023">
        <v>0.34200000000000003</v>
      </c>
      <c r="L1023">
        <v>3.7820243055555562</v>
      </c>
      <c r="M1023" s="2">
        <f t="shared" si="33"/>
        <v>86.111111111111114</v>
      </c>
      <c r="N1023" t="s">
        <v>2701</v>
      </c>
    </row>
    <row r="1024" spans="1:14">
      <c r="A1024">
        <v>249</v>
      </c>
      <c r="B1024" t="s">
        <v>20362</v>
      </c>
      <c r="C1024" t="s">
        <v>20361</v>
      </c>
      <c r="D1024">
        <v>780</v>
      </c>
      <c r="E1024" s="1">
        <v>1.1319999999999999</v>
      </c>
      <c r="F1024">
        <v>1.349</v>
      </c>
      <c r="G1024">
        <v>0.20699999999999999</v>
      </c>
      <c r="H1024">
        <v>29</v>
      </c>
      <c r="I1024">
        <v>7.1</v>
      </c>
      <c r="J1024">
        <v>1.74E-3</v>
      </c>
      <c r="K1024">
        <v>0.46200000000000002</v>
      </c>
      <c r="L1024">
        <v>3.7820243055555562</v>
      </c>
      <c r="M1024" s="2">
        <f t="shared" si="33"/>
        <v>86.458333333333343</v>
      </c>
      <c r="N1024" t="s">
        <v>2701</v>
      </c>
    </row>
    <row r="1025" spans="1:14">
      <c r="A1025">
        <v>250</v>
      </c>
      <c r="B1025" t="s">
        <v>20360</v>
      </c>
      <c r="C1025" t="s">
        <v>20359</v>
      </c>
      <c r="D1025">
        <v>560</v>
      </c>
      <c r="E1025" s="1">
        <v>1.1259999999999999</v>
      </c>
      <c r="F1025">
        <v>1.161</v>
      </c>
      <c r="G1025">
        <v>0.22</v>
      </c>
      <c r="H1025">
        <v>82</v>
      </c>
      <c r="I1025">
        <v>4</v>
      </c>
      <c r="J1025">
        <v>1.8E-3</v>
      </c>
      <c r="K1025">
        <v>0.317</v>
      </c>
      <c r="L1025">
        <v>3.7820243055555562</v>
      </c>
      <c r="M1025" s="2">
        <f t="shared" si="33"/>
        <v>86.805555555555557</v>
      </c>
      <c r="N1025" t="s">
        <v>2701</v>
      </c>
    </row>
    <row r="1026" spans="1:14">
      <c r="A1026">
        <v>251</v>
      </c>
      <c r="B1026" t="s">
        <v>20358</v>
      </c>
      <c r="C1026" t="s">
        <v>20357</v>
      </c>
      <c r="D1026">
        <v>1150</v>
      </c>
      <c r="E1026" s="1">
        <v>1.1080000000000001</v>
      </c>
      <c r="F1026">
        <v>1.2849999999999999</v>
      </c>
      <c r="G1026">
        <v>0.19</v>
      </c>
      <c r="H1026">
        <v>116</v>
      </c>
      <c r="I1026">
        <v>4.5</v>
      </c>
      <c r="J1026">
        <v>3.31E-3</v>
      </c>
      <c r="K1026">
        <v>0.29199999999999998</v>
      </c>
      <c r="L1026">
        <v>3.7820243055555562</v>
      </c>
      <c r="M1026" s="2">
        <f t="shared" si="33"/>
        <v>87.152777777777786</v>
      </c>
      <c r="N1026" t="s">
        <v>2701</v>
      </c>
    </row>
    <row r="1027" spans="1:14">
      <c r="A1027">
        <v>252</v>
      </c>
      <c r="B1027" t="s">
        <v>20356</v>
      </c>
      <c r="C1027" t="s">
        <v>20355</v>
      </c>
      <c r="D1027">
        <v>324</v>
      </c>
      <c r="E1027" s="1">
        <v>1.105</v>
      </c>
      <c r="F1027">
        <v>1.2889999999999999</v>
      </c>
      <c r="G1027">
        <v>7.0000000000000007E-2</v>
      </c>
      <c r="H1027">
        <v>43</v>
      </c>
      <c r="I1027">
        <v>3.4</v>
      </c>
      <c r="J1027">
        <v>2.5699999999999998E-3</v>
      </c>
      <c r="K1027">
        <v>0.59599999999999997</v>
      </c>
      <c r="L1027">
        <v>3.7820243055555562</v>
      </c>
      <c r="M1027" s="2">
        <f t="shared" si="33"/>
        <v>87.5</v>
      </c>
      <c r="N1027" t="s">
        <v>2701</v>
      </c>
    </row>
    <row r="1028" spans="1:14">
      <c r="A1028">
        <v>253</v>
      </c>
      <c r="B1028" t="s">
        <v>20354</v>
      </c>
      <c r="C1028" t="s">
        <v>20353</v>
      </c>
      <c r="D1028">
        <v>939</v>
      </c>
      <c r="E1028" s="1">
        <v>1.101</v>
      </c>
      <c r="F1028">
        <v>1.284</v>
      </c>
      <c r="G1028">
        <v>0.186</v>
      </c>
      <c r="H1028">
        <v>86</v>
      </c>
      <c r="I1028">
        <v>4.8</v>
      </c>
      <c r="J1028">
        <v>2.3700000000000001E-3</v>
      </c>
      <c r="K1028">
        <v>0.29599999999999999</v>
      </c>
      <c r="L1028">
        <v>3.7820243055555562</v>
      </c>
      <c r="M1028" s="2">
        <f t="shared" si="33"/>
        <v>87.847222222222214</v>
      </c>
      <c r="N1028" t="s">
        <v>2701</v>
      </c>
    </row>
    <row r="1029" spans="1:14">
      <c r="A1029">
        <v>254</v>
      </c>
      <c r="B1029" t="s">
        <v>20352</v>
      </c>
      <c r="C1029" t="s">
        <v>20351</v>
      </c>
      <c r="D1029">
        <v>114</v>
      </c>
      <c r="E1029" s="1">
        <v>1.0840000000000001</v>
      </c>
      <c r="G1029">
        <v>6.7000000000000004E-2</v>
      </c>
      <c r="H1029">
        <v>45</v>
      </c>
      <c r="I1029">
        <v>2.2000000000000002</v>
      </c>
      <c r="J1029">
        <v>1.2E-4</v>
      </c>
      <c r="L1029">
        <v>3.7820243055555562</v>
      </c>
      <c r="M1029" s="2">
        <f t="shared" si="33"/>
        <v>88.194444444444443</v>
      </c>
      <c r="N1029" t="s">
        <v>2701</v>
      </c>
    </row>
    <row r="1030" spans="1:14">
      <c r="A1030">
        <v>255</v>
      </c>
      <c r="B1030" t="s">
        <v>20350</v>
      </c>
      <c r="C1030" t="s">
        <v>20349</v>
      </c>
      <c r="D1030">
        <v>231</v>
      </c>
      <c r="E1030" s="1">
        <v>1.0620000000000001</v>
      </c>
      <c r="F1030">
        <v>0.88900000000000001</v>
      </c>
      <c r="G1030">
        <v>0</v>
      </c>
      <c r="H1030">
        <v>14</v>
      </c>
      <c r="I1030">
        <v>5.7</v>
      </c>
      <c r="J1030">
        <v>1.08E-3</v>
      </c>
      <c r="K1030">
        <v>0.42799999999999999</v>
      </c>
      <c r="L1030">
        <v>3.7820243055555562</v>
      </c>
      <c r="M1030" s="2">
        <f t="shared" si="33"/>
        <v>88.541666666666657</v>
      </c>
      <c r="N1030" t="s">
        <v>2701</v>
      </c>
    </row>
    <row r="1031" spans="1:14">
      <c r="A1031">
        <v>256</v>
      </c>
      <c r="B1031" t="s">
        <v>20348</v>
      </c>
      <c r="C1031" t="s">
        <v>20347</v>
      </c>
      <c r="D1031">
        <v>495</v>
      </c>
      <c r="E1031" s="1">
        <v>1.048</v>
      </c>
      <c r="F1031">
        <v>2.3370000000000002</v>
      </c>
      <c r="G1031">
        <v>9.0999999999999998E-2</v>
      </c>
      <c r="H1031">
        <v>11</v>
      </c>
      <c r="I1031">
        <v>7.6</v>
      </c>
      <c r="J1031">
        <v>1E-3</v>
      </c>
      <c r="K1031">
        <v>0.68700000000000006</v>
      </c>
      <c r="L1031">
        <v>3.7820243055555562</v>
      </c>
      <c r="M1031" s="2">
        <f t="shared" si="33"/>
        <v>88.888888888888886</v>
      </c>
      <c r="N1031" t="s">
        <v>2701</v>
      </c>
    </row>
    <row r="1032" spans="1:14">
      <c r="A1032">
        <v>257</v>
      </c>
      <c r="B1032" t="s">
        <v>20346</v>
      </c>
      <c r="C1032" t="s">
        <v>20345</v>
      </c>
      <c r="D1032">
        <v>925</v>
      </c>
      <c r="E1032" s="1">
        <v>1.026</v>
      </c>
      <c r="F1032">
        <v>1.016</v>
      </c>
      <c r="G1032">
        <v>6.8000000000000005E-2</v>
      </c>
      <c r="H1032">
        <v>59</v>
      </c>
      <c r="I1032">
        <v>10</v>
      </c>
      <c r="J1032">
        <v>1.2800000000000001E-3</v>
      </c>
      <c r="K1032">
        <v>0.23799999999999999</v>
      </c>
      <c r="L1032">
        <v>3.7820243055555562</v>
      </c>
      <c r="M1032" s="2">
        <f t="shared" ref="M1032:M1063" si="34">A1032/288*100</f>
        <v>89.236111111111114</v>
      </c>
      <c r="N1032" t="s">
        <v>2701</v>
      </c>
    </row>
    <row r="1033" spans="1:14">
      <c r="A1033">
        <v>258</v>
      </c>
      <c r="B1033" t="s">
        <v>20344</v>
      </c>
      <c r="C1033" t="s">
        <v>20343</v>
      </c>
      <c r="D1033">
        <v>838</v>
      </c>
      <c r="E1033" s="1">
        <v>1</v>
      </c>
      <c r="F1033">
        <v>4.8499999999999996</v>
      </c>
      <c r="G1033">
        <v>0.66700000000000004</v>
      </c>
      <c r="H1033">
        <v>6</v>
      </c>
      <c r="I1033">
        <v>9.9</v>
      </c>
      <c r="J1033">
        <v>5.9999999999999995E-4</v>
      </c>
      <c r="K1033">
        <v>1.6970000000000001</v>
      </c>
      <c r="L1033">
        <v>3.7820243055555562</v>
      </c>
      <c r="M1033" s="2">
        <f t="shared" si="34"/>
        <v>89.583333333333343</v>
      </c>
      <c r="N1033" t="s">
        <v>2701</v>
      </c>
    </row>
    <row r="1034" spans="1:14">
      <c r="A1034">
        <v>259</v>
      </c>
      <c r="B1034" t="s">
        <v>20342</v>
      </c>
      <c r="C1034" t="s">
        <v>20341</v>
      </c>
      <c r="D1034">
        <v>1576</v>
      </c>
      <c r="E1034" s="1">
        <v>0.99399999999999999</v>
      </c>
      <c r="F1034">
        <v>1.109</v>
      </c>
      <c r="G1034">
        <v>7.0000000000000007E-2</v>
      </c>
      <c r="H1034">
        <v>486</v>
      </c>
      <c r="I1034">
        <v>3.4</v>
      </c>
      <c r="J1034">
        <v>4.5799999999999999E-3</v>
      </c>
      <c r="K1034">
        <v>0.24</v>
      </c>
      <c r="L1034">
        <v>3.7820243055555562</v>
      </c>
      <c r="M1034" s="2">
        <f t="shared" si="34"/>
        <v>89.930555555555557</v>
      </c>
      <c r="N1034" t="s">
        <v>2701</v>
      </c>
    </row>
    <row r="1035" spans="1:14">
      <c r="A1035">
        <v>260</v>
      </c>
      <c r="B1035" t="s">
        <v>20340</v>
      </c>
      <c r="C1035" t="s">
        <v>20339</v>
      </c>
      <c r="D1035">
        <v>1107</v>
      </c>
      <c r="E1035" s="1">
        <v>0.93799999999999994</v>
      </c>
      <c r="F1035">
        <v>1.0649999999999999</v>
      </c>
      <c r="G1035">
        <v>0.161</v>
      </c>
      <c r="H1035">
        <v>87</v>
      </c>
      <c r="I1035">
        <v>8.3000000000000007</v>
      </c>
      <c r="J1035">
        <v>1.6199999999999999E-3</v>
      </c>
      <c r="K1035">
        <v>0.23100000000000001</v>
      </c>
      <c r="L1035">
        <v>3.7820243055555562</v>
      </c>
      <c r="M1035" s="2">
        <f t="shared" si="34"/>
        <v>90.277777777777786</v>
      </c>
      <c r="N1035" t="s">
        <v>2701</v>
      </c>
    </row>
    <row r="1036" spans="1:14">
      <c r="A1036">
        <v>261</v>
      </c>
      <c r="B1036" t="s">
        <v>20338</v>
      </c>
      <c r="C1036" t="s">
        <v>20337</v>
      </c>
      <c r="D1036">
        <v>361</v>
      </c>
      <c r="E1036" s="1">
        <v>0.92300000000000004</v>
      </c>
      <c r="F1036">
        <v>1.173</v>
      </c>
      <c r="G1036">
        <v>0.17699999999999999</v>
      </c>
      <c r="H1036">
        <v>62</v>
      </c>
      <c r="I1036">
        <v>8.4</v>
      </c>
      <c r="J1036">
        <v>4.0999999999999999E-4</v>
      </c>
      <c r="K1036">
        <v>0.311</v>
      </c>
      <c r="L1036">
        <v>3.7820243055555562</v>
      </c>
      <c r="M1036" s="2">
        <f t="shared" si="34"/>
        <v>90.625</v>
      </c>
      <c r="N1036" t="s">
        <v>2701</v>
      </c>
    </row>
    <row r="1037" spans="1:14">
      <c r="A1037">
        <v>262</v>
      </c>
      <c r="B1037" t="s">
        <v>20336</v>
      </c>
      <c r="C1037" t="s">
        <v>20335</v>
      </c>
      <c r="D1037">
        <v>802</v>
      </c>
      <c r="E1037" s="1">
        <v>0.89500000000000002</v>
      </c>
      <c r="F1037">
        <v>1.0509999999999999</v>
      </c>
      <c r="G1037">
        <v>0.189</v>
      </c>
      <c r="H1037">
        <v>53</v>
      </c>
      <c r="I1037">
        <v>7.7</v>
      </c>
      <c r="J1037">
        <v>1.0499999999999999E-3</v>
      </c>
      <c r="K1037">
        <v>0.23200000000000001</v>
      </c>
      <c r="L1037">
        <v>3.7820243055555562</v>
      </c>
      <c r="M1037" s="2">
        <f t="shared" si="34"/>
        <v>90.972222222222214</v>
      </c>
      <c r="N1037" t="s">
        <v>2701</v>
      </c>
    </row>
    <row r="1038" spans="1:14">
      <c r="A1038">
        <v>263</v>
      </c>
      <c r="B1038" t="s">
        <v>20334</v>
      </c>
      <c r="C1038" t="s">
        <v>20333</v>
      </c>
      <c r="D1038">
        <v>834</v>
      </c>
      <c r="E1038" s="1">
        <v>0.89400000000000002</v>
      </c>
      <c r="F1038">
        <v>1.0640000000000001</v>
      </c>
      <c r="G1038">
        <v>0.111</v>
      </c>
      <c r="H1038">
        <v>81</v>
      </c>
      <c r="I1038">
        <v>6.5</v>
      </c>
      <c r="J1038">
        <v>1.47E-3</v>
      </c>
      <c r="K1038">
        <v>0.23400000000000001</v>
      </c>
      <c r="L1038">
        <v>3.7820243055555562</v>
      </c>
      <c r="M1038" s="2">
        <f t="shared" si="34"/>
        <v>91.319444444444443</v>
      </c>
      <c r="N1038" t="s">
        <v>2701</v>
      </c>
    </row>
    <row r="1039" spans="1:14">
      <c r="A1039">
        <v>264</v>
      </c>
      <c r="B1039" t="s">
        <v>20332</v>
      </c>
      <c r="C1039" t="s">
        <v>20331</v>
      </c>
      <c r="D1039">
        <v>148</v>
      </c>
      <c r="E1039" s="1">
        <v>0.86699999999999999</v>
      </c>
      <c r="F1039">
        <v>0.79500000000000004</v>
      </c>
      <c r="G1039">
        <v>0.13300000000000001</v>
      </c>
      <c r="H1039">
        <v>60</v>
      </c>
      <c r="I1039">
        <v>2.5</v>
      </c>
      <c r="J1039">
        <v>7.6000000000000004E-4</v>
      </c>
      <c r="K1039">
        <v>0.245</v>
      </c>
      <c r="L1039">
        <v>3.7820243055555562</v>
      </c>
      <c r="M1039" s="2">
        <f t="shared" si="34"/>
        <v>91.666666666666657</v>
      </c>
      <c r="N1039" t="s">
        <v>2701</v>
      </c>
    </row>
    <row r="1040" spans="1:14">
      <c r="A1040">
        <v>265</v>
      </c>
      <c r="B1040" t="s">
        <v>20330</v>
      </c>
      <c r="C1040" t="s">
        <v>20329</v>
      </c>
      <c r="D1040">
        <v>628</v>
      </c>
      <c r="E1040" s="1">
        <v>0.85199999999999998</v>
      </c>
      <c r="F1040">
        <v>1.0580000000000001</v>
      </c>
      <c r="G1040">
        <v>0.113</v>
      </c>
      <c r="H1040">
        <v>53</v>
      </c>
      <c r="I1040">
        <v>6</v>
      </c>
      <c r="J1040">
        <v>1.5E-3</v>
      </c>
      <c r="K1040">
        <v>0.29399999999999998</v>
      </c>
      <c r="L1040">
        <v>3.7820243055555562</v>
      </c>
      <c r="M1040" s="2">
        <f t="shared" si="34"/>
        <v>92.013888888888886</v>
      </c>
      <c r="N1040" t="s">
        <v>2701</v>
      </c>
    </row>
    <row r="1041" spans="1:14">
      <c r="A1041">
        <v>266</v>
      </c>
      <c r="B1041" t="s">
        <v>20328</v>
      </c>
      <c r="C1041" t="s">
        <v>20327</v>
      </c>
      <c r="D1041">
        <v>712</v>
      </c>
      <c r="E1041" s="1">
        <v>0.84699999999999998</v>
      </c>
      <c r="F1041">
        <v>0.80800000000000005</v>
      </c>
      <c r="G1041">
        <v>0.17100000000000001</v>
      </c>
      <c r="H1041">
        <v>41</v>
      </c>
      <c r="I1041" t="s">
        <v>18288</v>
      </c>
      <c r="J1041">
        <v>6.3000000000000003E-4</v>
      </c>
      <c r="K1041">
        <v>0.20300000000000001</v>
      </c>
      <c r="L1041">
        <v>3.7820243055555562</v>
      </c>
      <c r="M1041" s="2">
        <f t="shared" si="34"/>
        <v>92.361111111111114</v>
      </c>
      <c r="N1041" t="s">
        <v>2701</v>
      </c>
    </row>
    <row r="1042" spans="1:14">
      <c r="A1042">
        <v>267</v>
      </c>
      <c r="B1042" t="s">
        <v>20263</v>
      </c>
      <c r="C1042" t="s">
        <v>20264</v>
      </c>
      <c r="D1042">
        <v>218</v>
      </c>
      <c r="E1042" s="1">
        <v>0.82799999999999996</v>
      </c>
      <c r="G1042">
        <v>0</v>
      </c>
      <c r="H1042">
        <v>23</v>
      </c>
      <c r="I1042">
        <v>3.5</v>
      </c>
      <c r="J1042">
        <v>7.5000000000000002E-4</v>
      </c>
      <c r="L1042">
        <v>3.7820243055555562</v>
      </c>
      <c r="M1042" s="2">
        <f t="shared" si="34"/>
        <v>92.708333333333343</v>
      </c>
      <c r="N1042" t="s">
        <v>2701</v>
      </c>
    </row>
    <row r="1043" spans="1:14">
      <c r="A1043">
        <v>268</v>
      </c>
      <c r="B1043" t="s">
        <v>20326</v>
      </c>
      <c r="C1043" t="s">
        <v>20325</v>
      </c>
      <c r="D1043">
        <v>1484</v>
      </c>
      <c r="E1043" s="1">
        <v>0.81200000000000006</v>
      </c>
      <c r="F1043">
        <v>1.0309999999999999</v>
      </c>
      <c r="I1043" t="s">
        <v>18288</v>
      </c>
      <c r="J1043">
        <v>1.0200000000000001E-3</v>
      </c>
      <c r="K1043">
        <v>0.30299999999999999</v>
      </c>
      <c r="L1043">
        <v>3.7820243055555562</v>
      </c>
      <c r="M1043" s="2">
        <f t="shared" si="34"/>
        <v>93.055555555555557</v>
      </c>
      <c r="N1043" t="s">
        <v>2701</v>
      </c>
    </row>
    <row r="1044" spans="1:14">
      <c r="A1044">
        <v>269</v>
      </c>
      <c r="B1044" t="s">
        <v>20324</v>
      </c>
      <c r="C1044" t="s">
        <v>20323</v>
      </c>
      <c r="D1044">
        <v>938</v>
      </c>
      <c r="E1044" s="1">
        <v>0.75600000000000001</v>
      </c>
      <c r="F1044">
        <v>0.94099999999999995</v>
      </c>
      <c r="G1044">
        <v>0.14899999999999999</v>
      </c>
      <c r="H1044">
        <v>87</v>
      </c>
      <c r="I1044">
        <v>7.3</v>
      </c>
      <c r="J1044">
        <v>1.5299999999999999E-3</v>
      </c>
      <c r="K1044">
        <v>0.21299999999999999</v>
      </c>
      <c r="L1044">
        <v>3.7820243055555562</v>
      </c>
      <c r="M1044" s="2">
        <f t="shared" si="34"/>
        <v>93.402777777777786</v>
      </c>
      <c r="N1044" t="s">
        <v>2701</v>
      </c>
    </row>
    <row r="1045" spans="1:14">
      <c r="A1045">
        <v>270</v>
      </c>
      <c r="B1045" t="s">
        <v>20322</v>
      </c>
      <c r="C1045" t="s">
        <v>20321</v>
      </c>
      <c r="D1045">
        <v>1509</v>
      </c>
      <c r="E1045" s="1">
        <v>0.74399999999999999</v>
      </c>
      <c r="F1045">
        <v>0.89900000000000002</v>
      </c>
      <c r="G1045">
        <v>0.16300000000000001</v>
      </c>
      <c r="H1045">
        <v>135</v>
      </c>
      <c r="I1045">
        <v>6.7</v>
      </c>
      <c r="J1045">
        <v>2.7200000000000002E-3</v>
      </c>
      <c r="K1045">
        <v>0.22500000000000001</v>
      </c>
      <c r="L1045">
        <v>3.7820243055555562</v>
      </c>
      <c r="M1045" s="2">
        <f t="shared" si="34"/>
        <v>93.75</v>
      </c>
      <c r="N1045" t="s">
        <v>2701</v>
      </c>
    </row>
    <row r="1046" spans="1:14">
      <c r="A1046">
        <v>271</v>
      </c>
      <c r="B1046" t="s">
        <v>20320</v>
      </c>
      <c r="C1046" t="s">
        <v>20319</v>
      </c>
      <c r="D1046">
        <v>1545</v>
      </c>
      <c r="E1046" s="1">
        <v>0.71299999999999997</v>
      </c>
      <c r="F1046">
        <v>0.71899999999999997</v>
      </c>
      <c r="G1046">
        <v>0.38100000000000001</v>
      </c>
      <c r="H1046">
        <v>63</v>
      </c>
      <c r="I1046">
        <v>8.5</v>
      </c>
      <c r="J1046">
        <v>2.4599999999999999E-3</v>
      </c>
      <c r="K1046">
        <v>0.2</v>
      </c>
      <c r="L1046">
        <v>3.7820243055555562</v>
      </c>
      <c r="M1046" s="2">
        <f t="shared" si="34"/>
        <v>94.097222222222214</v>
      </c>
      <c r="N1046" t="s">
        <v>2701</v>
      </c>
    </row>
    <row r="1047" spans="1:14">
      <c r="A1047">
        <v>272</v>
      </c>
      <c r="B1047" t="s">
        <v>20318</v>
      </c>
      <c r="C1047" t="s">
        <v>20317</v>
      </c>
      <c r="D1047">
        <v>351</v>
      </c>
      <c r="E1047" s="1">
        <v>0.70199999999999996</v>
      </c>
      <c r="F1047">
        <v>0.58599999999999997</v>
      </c>
      <c r="G1047">
        <v>3.2000000000000001E-2</v>
      </c>
      <c r="H1047">
        <v>63</v>
      </c>
      <c r="I1047">
        <v>6.1</v>
      </c>
      <c r="J1047">
        <v>1.09E-3</v>
      </c>
      <c r="K1047">
        <v>0.215</v>
      </c>
      <c r="L1047">
        <v>3.7820243055555562</v>
      </c>
      <c r="M1047" s="2">
        <f t="shared" si="34"/>
        <v>94.444444444444443</v>
      </c>
      <c r="N1047" t="s">
        <v>2701</v>
      </c>
    </row>
    <row r="1048" spans="1:14">
      <c r="A1048">
        <v>273</v>
      </c>
      <c r="B1048" t="s">
        <v>20316</v>
      </c>
      <c r="C1048" t="s">
        <v>20315</v>
      </c>
      <c r="D1048">
        <v>208</v>
      </c>
      <c r="E1048" s="1">
        <v>0.65</v>
      </c>
      <c r="F1048">
        <v>0.58599999999999997</v>
      </c>
      <c r="G1048">
        <v>9.7000000000000003E-2</v>
      </c>
      <c r="H1048">
        <v>31</v>
      </c>
      <c r="I1048">
        <v>9</v>
      </c>
      <c r="J1048">
        <v>3.1E-4</v>
      </c>
      <c r="K1048">
        <v>0.14000000000000001</v>
      </c>
      <c r="L1048">
        <v>3.7820243055555562</v>
      </c>
      <c r="M1048" s="2">
        <f t="shared" si="34"/>
        <v>94.791666666666657</v>
      </c>
      <c r="N1048" t="s">
        <v>2701</v>
      </c>
    </row>
    <row r="1049" spans="1:14">
      <c r="A1049">
        <v>274</v>
      </c>
      <c r="B1049" t="s">
        <v>20314</v>
      </c>
      <c r="C1049" t="s">
        <v>20313</v>
      </c>
      <c r="D1049">
        <v>899</v>
      </c>
      <c r="E1049" s="1">
        <v>0.63700000000000001</v>
      </c>
      <c r="F1049">
        <v>0.64400000000000002</v>
      </c>
      <c r="G1049">
        <v>0.13400000000000001</v>
      </c>
      <c r="H1049">
        <v>97</v>
      </c>
      <c r="I1049">
        <v>6.7</v>
      </c>
      <c r="J1049">
        <v>1.4599999999999999E-3</v>
      </c>
      <c r="K1049">
        <v>0.14599999999999999</v>
      </c>
      <c r="L1049">
        <v>3.7820243055555562</v>
      </c>
      <c r="M1049" s="2">
        <f t="shared" si="34"/>
        <v>95.138888888888886</v>
      </c>
      <c r="N1049" t="s">
        <v>2701</v>
      </c>
    </row>
    <row r="1050" spans="1:14">
      <c r="A1050">
        <v>275</v>
      </c>
      <c r="B1050" t="s">
        <v>20312</v>
      </c>
      <c r="C1050" t="s">
        <v>20311</v>
      </c>
      <c r="D1050">
        <v>281</v>
      </c>
      <c r="E1050" s="1">
        <v>0.61699999999999999</v>
      </c>
      <c r="F1050">
        <v>0.76200000000000001</v>
      </c>
      <c r="G1050">
        <v>4.8000000000000001E-2</v>
      </c>
      <c r="H1050">
        <v>21</v>
      </c>
      <c r="I1050">
        <v>9.4</v>
      </c>
      <c r="J1050">
        <v>3.5E-4</v>
      </c>
      <c r="K1050">
        <v>0.192</v>
      </c>
      <c r="L1050">
        <v>3.7820243055555562</v>
      </c>
      <c r="M1050" s="2">
        <f t="shared" si="34"/>
        <v>95.486111111111114</v>
      </c>
      <c r="N1050" t="s">
        <v>2701</v>
      </c>
    </row>
    <row r="1051" spans="1:14">
      <c r="A1051">
        <v>276</v>
      </c>
      <c r="B1051" t="s">
        <v>20310</v>
      </c>
      <c r="C1051" t="s">
        <v>20309</v>
      </c>
      <c r="D1051">
        <v>2584</v>
      </c>
      <c r="E1051" s="1">
        <v>0.60399999999999998</v>
      </c>
      <c r="F1051">
        <v>0.74399999999999999</v>
      </c>
      <c r="G1051">
        <v>5.2999999999999999E-2</v>
      </c>
      <c r="H1051">
        <v>76</v>
      </c>
      <c r="I1051" t="s">
        <v>18288</v>
      </c>
      <c r="J1051">
        <v>1.81E-3</v>
      </c>
      <c r="K1051">
        <v>0.16400000000000001</v>
      </c>
      <c r="L1051">
        <v>3.7820243055555562</v>
      </c>
      <c r="M1051" s="2">
        <f t="shared" si="34"/>
        <v>95.833333333333343</v>
      </c>
      <c r="N1051" t="s">
        <v>2701</v>
      </c>
    </row>
    <row r="1052" spans="1:14">
      <c r="A1052">
        <v>277</v>
      </c>
      <c r="B1052" t="s">
        <v>20308</v>
      </c>
      <c r="C1052" t="s">
        <v>20307</v>
      </c>
      <c r="D1052">
        <v>671</v>
      </c>
      <c r="E1052" s="1">
        <v>0.58099999999999996</v>
      </c>
      <c r="F1052">
        <v>0.51200000000000001</v>
      </c>
      <c r="G1052">
        <v>0.05</v>
      </c>
      <c r="H1052">
        <v>161</v>
      </c>
      <c r="I1052">
        <v>4.7</v>
      </c>
      <c r="J1052">
        <v>1.83E-3</v>
      </c>
      <c r="K1052">
        <v>0.122</v>
      </c>
      <c r="L1052">
        <v>3.7820243055555562</v>
      </c>
      <c r="M1052" s="2">
        <f t="shared" si="34"/>
        <v>96.180555555555557</v>
      </c>
      <c r="N1052" t="s">
        <v>2701</v>
      </c>
    </row>
    <row r="1053" spans="1:14">
      <c r="A1053">
        <v>278</v>
      </c>
      <c r="B1053" t="s">
        <v>20273</v>
      </c>
      <c r="C1053" t="s">
        <v>20274</v>
      </c>
      <c r="D1053">
        <v>1097</v>
      </c>
      <c r="E1053" s="1">
        <v>0.55200000000000005</v>
      </c>
      <c r="F1053">
        <v>0.48599999999999999</v>
      </c>
      <c r="G1053">
        <v>0.222</v>
      </c>
      <c r="H1053">
        <v>352</v>
      </c>
      <c r="I1053">
        <v>3.5</v>
      </c>
      <c r="J1053">
        <v>5.2700000000000004E-3</v>
      </c>
      <c r="K1053">
        <v>0.183</v>
      </c>
      <c r="L1053">
        <v>3.7820243055555562</v>
      </c>
      <c r="M1053" s="2">
        <f t="shared" si="34"/>
        <v>96.527777777777786</v>
      </c>
      <c r="N1053" t="s">
        <v>2701</v>
      </c>
    </row>
    <row r="1054" spans="1:14">
      <c r="A1054">
        <v>279</v>
      </c>
      <c r="B1054" t="s">
        <v>20306</v>
      </c>
      <c r="C1054" t="s">
        <v>20305</v>
      </c>
      <c r="D1054">
        <v>690</v>
      </c>
      <c r="E1054" s="1">
        <v>0.52300000000000002</v>
      </c>
      <c r="F1054">
        <v>0.54700000000000004</v>
      </c>
      <c r="G1054">
        <v>0.113</v>
      </c>
      <c r="H1054">
        <v>106</v>
      </c>
      <c r="I1054">
        <v>7.3</v>
      </c>
      <c r="J1054">
        <v>1.2999999999999999E-3</v>
      </c>
      <c r="K1054">
        <v>0.14299999999999999</v>
      </c>
      <c r="L1054">
        <v>3.7820243055555562</v>
      </c>
      <c r="M1054" s="2">
        <f t="shared" si="34"/>
        <v>96.875</v>
      </c>
      <c r="N1054" t="s">
        <v>2701</v>
      </c>
    </row>
    <row r="1055" spans="1:14">
      <c r="A1055">
        <v>280</v>
      </c>
      <c r="B1055" t="s">
        <v>20304</v>
      </c>
      <c r="C1055" t="s">
        <v>20303</v>
      </c>
      <c r="D1055">
        <v>53</v>
      </c>
      <c r="E1055" s="1">
        <v>0.52</v>
      </c>
      <c r="F1055">
        <v>0.253</v>
      </c>
      <c r="G1055">
        <v>8.3000000000000004E-2</v>
      </c>
      <c r="H1055">
        <v>12</v>
      </c>
      <c r="J1055">
        <v>8.0000000000000007E-5</v>
      </c>
      <c r="K1055">
        <v>5.2999999999999999E-2</v>
      </c>
      <c r="L1055">
        <v>3.7820243055555562</v>
      </c>
      <c r="M1055" s="2">
        <f t="shared" si="34"/>
        <v>97.222222222222214</v>
      </c>
      <c r="N1055" t="s">
        <v>2701</v>
      </c>
    </row>
    <row r="1056" spans="1:14">
      <c r="A1056">
        <v>281</v>
      </c>
      <c r="B1056" t="s">
        <v>20302</v>
      </c>
      <c r="C1056" t="s">
        <v>20301</v>
      </c>
      <c r="D1056">
        <v>222</v>
      </c>
      <c r="E1056" s="1">
        <v>0.5</v>
      </c>
      <c r="F1056">
        <v>0.35399999999999998</v>
      </c>
      <c r="G1056">
        <v>2.8000000000000001E-2</v>
      </c>
      <c r="H1056">
        <v>36</v>
      </c>
      <c r="I1056" t="s">
        <v>18288</v>
      </c>
      <c r="J1056">
        <v>1.8000000000000001E-4</v>
      </c>
      <c r="K1056">
        <v>5.8000000000000003E-2</v>
      </c>
      <c r="L1056">
        <v>3.7820243055555562</v>
      </c>
      <c r="M1056" s="2">
        <f t="shared" si="34"/>
        <v>97.569444444444443</v>
      </c>
      <c r="N1056" t="s">
        <v>2701</v>
      </c>
    </row>
    <row r="1057" spans="1:14">
      <c r="A1057">
        <v>282</v>
      </c>
      <c r="B1057" t="s">
        <v>20300</v>
      </c>
      <c r="C1057" t="s">
        <v>20299</v>
      </c>
      <c r="D1057">
        <v>138</v>
      </c>
      <c r="E1057" s="1">
        <v>0.497</v>
      </c>
      <c r="F1057">
        <v>0.47299999999999998</v>
      </c>
      <c r="G1057">
        <v>8.4000000000000005E-2</v>
      </c>
      <c r="H1057">
        <v>83</v>
      </c>
      <c r="I1057">
        <v>2.6</v>
      </c>
      <c r="J1057">
        <v>4.6000000000000001E-4</v>
      </c>
      <c r="K1057">
        <v>9.5000000000000001E-2</v>
      </c>
      <c r="L1057">
        <v>3.7820243055555562</v>
      </c>
      <c r="M1057" s="2">
        <f t="shared" si="34"/>
        <v>97.916666666666657</v>
      </c>
      <c r="N1057" t="s">
        <v>2701</v>
      </c>
    </row>
    <row r="1058" spans="1:14">
      <c r="A1058">
        <v>283</v>
      </c>
      <c r="B1058" t="s">
        <v>20298</v>
      </c>
      <c r="C1058" t="s">
        <v>20297</v>
      </c>
      <c r="D1058">
        <v>193</v>
      </c>
      <c r="E1058" s="1">
        <v>0.41399999999999998</v>
      </c>
      <c r="F1058">
        <v>0.46200000000000002</v>
      </c>
      <c r="G1058">
        <v>7.2999999999999995E-2</v>
      </c>
      <c r="H1058">
        <v>41</v>
      </c>
      <c r="I1058">
        <v>6.3</v>
      </c>
      <c r="J1058">
        <v>3.6000000000000002E-4</v>
      </c>
      <c r="K1058">
        <v>0.105</v>
      </c>
      <c r="L1058">
        <v>3.7820243055555562</v>
      </c>
      <c r="M1058" s="2">
        <f t="shared" si="34"/>
        <v>98.263888888888886</v>
      </c>
      <c r="N1058" t="s">
        <v>2701</v>
      </c>
    </row>
    <row r="1059" spans="1:14">
      <c r="A1059">
        <v>284</v>
      </c>
      <c r="B1059" t="s">
        <v>20279</v>
      </c>
      <c r="C1059" t="s">
        <v>20280</v>
      </c>
      <c r="D1059">
        <v>331</v>
      </c>
      <c r="E1059" s="1">
        <v>0.40600000000000003</v>
      </c>
      <c r="F1059">
        <v>0.63800000000000001</v>
      </c>
      <c r="G1059">
        <v>0.214</v>
      </c>
      <c r="H1059">
        <v>42</v>
      </c>
      <c r="I1059">
        <v>8.8000000000000007</v>
      </c>
      <c r="J1059">
        <v>3.8000000000000002E-4</v>
      </c>
      <c r="K1059">
        <v>0.124</v>
      </c>
      <c r="L1059">
        <v>3.7820243055555562</v>
      </c>
      <c r="M1059" s="2">
        <f t="shared" si="34"/>
        <v>98.611111111111114</v>
      </c>
      <c r="N1059" t="s">
        <v>2701</v>
      </c>
    </row>
    <row r="1060" spans="1:14">
      <c r="A1060">
        <v>285</v>
      </c>
      <c r="B1060" t="s">
        <v>20296</v>
      </c>
      <c r="C1060" t="s">
        <v>20295</v>
      </c>
      <c r="D1060">
        <v>216</v>
      </c>
      <c r="E1060" s="1">
        <v>0.32200000000000001</v>
      </c>
      <c r="F1060">
        <v>0.33900000000000002</v>
      </c>
      <c r="G1060">
        <v>8.6999999999999994E-2</v>
      </c>
      <c r="H1060">
        <v>80</v>
      </c>
      <c r="I1060">
        <v>4.4000000000000004</v>
      </c>
      <c r="J1060">
        <v>6.3000000000000003E-4</v>
      </c>
      <c r="K1060">
        <v>8.1000000000000003E-2</v>
      </c>
      <c r="L1060">
        <v>3.7820243055555562</v>
      </c>
      <c r="M1060" s="2">
        <f t="shared" si="34"/>
        <v>98.958333333333343</v>
      </c>
      <c r="N1060" t="s">
        <v>2701</v>
      </c>
    </row>
    <row r="1061" spans="1:14">
      <c r="A1061">
        <v>286</v>
      </c>
      <c r="B1061" t="s">
        <v>20294</v>
      </c>
      <c r="C1061" t="s">
        <v>20293</v>
      </c>
      <c r="D1061">
        <v>71</v>
      </c>
      <c r="E1061" s="1">
        <v>0.26800000000000002</v>
      </c>
      <c r="G1061">
        <v>0</v>
      </c>
      <c r="H1061">
        <v>27</v>
      </c>
      <c r="J1061">
        <v>1.8000000000000001E-4</v>
      </c>
      <c r="L1061">
        <v>3.7820243055555562</v>
      </c>
      <c r="M1061" s="2">
        <f t="shared" si="34"/>
        <v>99.305555555555557</v>
      </c>
      <c r="N1061" t="s">
        <v>2701</v>
      </c>
    </row>
    <row r="1062" spans="1:14">
      <c r="A1062">
        <v>287</v>
      </c>
      <c r="B1062" t="s">
        <v>20292</v>
      </c>
      <c r="C1062" t="s">
        <v>20291</v>
      </c>
      <c r="D1062">
        <v>105</v>
      </c>
      <c r="E1062" s="1">
        <v>0.21099999999999999</v>
      </c>
      <c r="F1062">
        <v>0.27</v>
      </c>
      <c r="G1062">
        <v>3.1E-2</v>
      </c>
      <c r="H1062">
        <v>64</v>
      </c>
      <c r="I1062">
        <v>4.8</v>
      </c>
      <c r="J1062">
        <v>1.9000000000000001E-4</v>
      </c>
      <c r="K1062">
        <v>4.7E-2</v>
      </c>
      <c r="L1062">
        <v>3.7820243055555562</v>
      </c>
      <c r="M1062" s="2">
        <f t="shared" si="34"/>
        <v>99.652777777777786</v>
      </c>
      <c r="N1062" t="s">
        <v>2701</v>
      </c>
    </row>
    <row r="1063" spans="1:14">
      <c r="A1063">
        <v>288</v>
      </c>
      <c r="B1063" t="s">
        <v>20290</v>
      </c>
      <c r="C1063" t="s">
        <v>20289</v>
      </c>
      <c r="D1063">
        <v>311</v>
      </c>
      <c r="E1063" s="1">
        <v>0.20799999999999999</v>
      </c>
      <c r="F1063">
        <v>0.24099999999999999</v>
      </c>
      <c r="G1063">
        <v>0.14000000000000001</v>
      </c>
      <c r="H1063">
        <v>57</v>
      </c>
      <c r="I1063">
        <v>9.6</v>
      </c>
      <c r="J1063">
        <v>3.2000000000000003E-4</v>
      </c>
      <c r="K1063">
        <v>5.2999999999999999E-2</v>
      </c>
      <c r="L1063">
        <v>3.7820243055555562</v>
      </c>
      <c r="M1063" s="2">
        <f t="shared" si="34"/>
        <v>100</v>
      </c>
      <c r="N1063" t="s">
        <v>2701</v>
      </c>
    </row>
    <row r="1064" spans="1:14" s="3" customFormat="1">
      <c r="E1064" s="4"/>
      <c r="M1064" s="5"/>
    </row>
    <row r="1065" spans="1:14">
      <c r="A1065">
        <v>1</v>
      </c>
      <c r="B1065" t="s">
        <v>20835</v>
      </c>
      <c r="C1065" t="s">
        <v>20836</v>
      </c>
      <c r="D1065">
        <v>18398</v>
      </c>
      <c r="E1065" s="1">
        <v>6.91</v>
      </c>
      <c r="F1065">
        <v>7.819</v>
      </c>
      <c r="G1065">
        <v>1.3</v>
      </c>
      <c r="H1065">
        <v>297</v>
      </c>
      <c r="I1065">
        <v>5.7</v>
      </c>
      <c r="J1065">
        <v>6.0990000000000003E-2</v>
      </c>
      <c r="K1065">
        <v>2.8860000000000001</v>
      </c>
      <c r="L1065">
        <f>AVERAGE(E1065:E1104)</f>
        <v>1.7573749999999997</v>
      </c>
      <c r="M1065" s="2">
        <f t="shared" ref="M1065:M1104" si="35">A1065/40*100</f>
        <v>2.5</v>
      </c>
      <c r="N1065" t="s">
        <v>2702</v>
      </c>
    </row>
    <row r="1066" spans="1:14">
      <c r="A1066">
        <v>2</v>
      </c>
      <c r="B1066" t="s">
        <v>20837</v>
      </c>
      <c r="C1066" t="s">
        <v>20838</v>
      </c>
      <c r="D1066">
        <v>4336</v>
      </c>
      <c r="E1066" s="1">
        <v>6.1219999999999999</v>
      </c>
      <c r="F1066">
        <v>5.7430000000000003</v>
      </c>
      <c r="G1066">
        <v>0.93500000000000005</v>
      </c>
      <c r="H1066">
        <v>107</v>
      </c>
      <c r="I1066">
        <v>4.5999999999999996</v>
      </c>
      <c r="J1066">
        <v>1.6760000000000001E-2</v>
      </c>
      <c r="K1066">
        <v>1.966</v>
      </c>
      <c r="L1066">
        <v>1.7573749999999997</v>
      </c>
      <c r="M1066" s="2">
        <f t="shared" si="35"/>
        <v>5</v>
      </c>
      <c r="N1066" t="s">
        <v>2702</v>
      </c>
    </row>
    <row r="1067" spans="1:14">
      <c r="A1067">
        <v>3</v>
      </c>
      <c r="B1067" t="s">
        <v>20839</v>
      </c>
      <c r="C1067" t="s">
        <v>20840</v>
      </c>
      <c r="D1067">
        <v>6416</v>
      </c>
      <c r="E1067" s="1">
        <v>5.1239999999999997</v>
      </c>
      <c r="F1067">
        <v>5.7910000000000004</v>
      </c>
      <c r="G1067">
        <v>0.92500000000000004</v>
      </c>
      <c r="H1067">
        <v>120</v>
      </c>
      <c r="I1067">
        <v>6.3</v>
      </c>
      <c r="J1067">
        <v>1.84E-2</v>
      </c>
      <c r="K1067">
        <v>2.133</v>
      </c>
      <c r="L1067">
        <v>1.7573749999999997</v>
      </c>
      <c r="M1067" s="2">
        <f t="shared" si="35"/>
        <v>7.5</v>
      </c>
      <c r="N1067" t="s">
        <v>2702</v>
      </c>
    </row>
    <row r="1068" spans="1:14">
      <c r="A1068">
        <v>4</v>
      </c>
      <c r="B1068" t="s">
        <v>20841</v>
      </c>
      <c r="C1068" t="s">
        <v>20842</v>
      </c>
      <c r="D1068">
        <v>833</v>
      </c>
      <c r="E1068" s="1">
        <v>4.3559999999999999</v>
      </c>
      <c r="F1068">
        <v>4.7169999999999996</v>
      </c>
      <c r="G1068">
        <v>1.171</v>
      </c>
      <c r="H1068">
        <v>41</v>
      </c>
      <c r="I1068">
        <v>2.7</v>
      </c>
      <c r="J1068">
        <v>5.4599999999999996E-3</v>
      </c>
      <c r="K1068">
        <v>1.8759999999999999</v>
      </c>
      <c r="L1068">
        <v>1.7573749999999997</v>
      </c>
      <c r="M1068" s="2">
        <f t="shared" si="35"/>
        <v>10</v>
      </c>
      <c r="N1068" t="s">
        <v>2702</v>
      </c>
    </row>
    <row r="1069" spans="1:14">
      <c r="A1069">
        <v>5</v>
      </c>
      <c r="B1069" t="s">
        <v>20843</v>
      </c>
      <c r="C1069" t="s">
        <v>20844</v>
      </c>
      <c r="D1069">
        <v>15836</v>
      </c>
      <c r="E1069" s="1">
        <v>4.3550000000000004</v>
      </c>
      <c r="F1069">
        <v>5.4619999999999997</v>
      </c>
      <c r="G1069">
        <v>0.65800000000000003</v>
      </c>
      <c r="H1069">
        <v>114</v>
      </c>
      <c r="I1069">
        <v>9.6</v>
      </c>
      <c r="J1069">
        <v>2.8549999999999999E-2</v>
      </c>
      <c r="K1069">
        <v>2.101</v>
      </c>
      <c r="L1069">
        <v>1.7573749999999997</v>
      </c>
      <c r="M1069" s="2">
        <f t="shared" si="35"/>
        <v>12.5</v>
      </c>
      <c r="N1069" t="s">
        <v>2702</v>
      </c>
    </row>
    <row r="1070" spans="1:14">
      <c r="A1070">
        <v>6</v>
      </c>
      <c r="B1070" t="s">
        <v>20845</v>
      </c>
      <c r="C1070" t="s">
        <v>20846</v>
      </c>
      <c r="D1070">
        <v>17725</v>
      </c>
      <c r="E1070" s="1">
        <v>3.794</v>
      </c>
      <c r="F1070">
        <v>4.2409999999999997</v>
      </c>
      <c r="G1070">
        <v>0.65300000000000002</v>
      </c>
      <c r="H1070">
        <v>271</v>
      </c>
      <c r="I1070">
        <v>7.1</v>
      </c>
      <c r="J1070">
        <v>4.1079999999999998E-2</v>
      </c>
      <c r="K1070">
        <v>1.446</v>
      </c>
      <c r="L1070">
        <v>1.7573749999999997</v>
      </c>
      <c r="M1070" s="2">
        <f t="shared" si="35"/>
        <v>15</v>
      </c>
      <c r="N1070" t="s">
        <v>2702</v>
      </c>
    </row>
    <row r="1071" spans="1:14">
      <c r="A1071">
        <v>7</v>
      </c>
      <c r="B1071" t="s">
        <v>20847</v>
      </c>
      <c r="C1071" t="s">
        <v>20848</v>
      </c>
      <c r="D1071">
        <v>2279</v>
      </c>
      <c r="E1071" s="1">
        <v>3.4849999999999999</v>
      </c>
      <c r="F1071">
        <v>3.7839999999999998</v>
      </c>
      <c r="G1071">
        <v>1.625</v>
      </c>
      <c r="H1071">
        <v>8</v>
      </c>
      <c r="I1071" t="s">
        <v>18288</v>
      </c>
      <c r="J1071">
        <v>2.0699999999999998E-3</v>
      </c>
      <c r="K1071">
        <v>1.5980000000000001</v>
      </c>
      <c r="L1071">
        <v>1.7573749999999997</v>
      </c>
      <c r="M1071" s="2">
        <f t="shared" si="35"/>
        <v>17.5</v>
      </c>
      <c r="N1071" t="s">
        <v>2702</v>
      </c>
    </row>
    <row r="1072" spans="1:14">
      <c r="A1072">
        <v>8</v>
      </c>
      <c r="B1072" t="s">
        <v>20849</v>
      </c>
      <c r="C1072" t="s">
        <v>20850</v>
      </c>
      <c r="D1072">
        <v>3352</v>
      </c>
      <c r="E1072" s="1">
        <v>2.7570000000000001</v>
      </c>
      <c r="F1072">
        <v>3.2130000000000001</v>
      </c>
      <c r="G1072">
        <v>0.41</v>
      </c>
      <c r="H1072">
        <v>39</v>
      </c>
      <c r="I1072" t="s">
        <v>18288</v>
      </c>
      <c r="J1072">
        <v>4.4099999999999999E-3</v>
      </c>
      <c r="K1072">
        <v>1.4470000000000001</v>
      </c>
      <c r="L1072">
        <v>1.7573749999999997</v>
      </c>
      <c r="M1072" s="2">
        <f t="shared" si="35"/>
        <v>20</v>
      </c>
      <c r="N1072" t="s">
        <v>2702</v>
      </c>
    </row>
    <row r="1073" spans="1:14">
      <c r="A1073">
        <v>9</v>
      </c>
      <c r="B1073" t="s">
        <v>20851</v>
      </c>
      <c r="C1073" t="s">
        <v>20852</v>
      </c>
      <c r="D1073">
        <v>2047</v>
      </c>
      <c r="E1073" s="1">
        <v>2.6920000000000002</v>
      </c>
      <c r="F1073">
        <v>3.2210000000000001</v>
      </c>
      <c r="G1073">
        <v>0.84799999999999998</v>
      </c>
      <c r="H1073">
        <v>79</v>
      </c>
      <c r="I1073">
        <v>5.9</v>
      </c>
      <c r="J1073">
        <v>5.8799999999999998E-3</v>
      </c>
      <c r="K1073">
        <v>1.107</v>
      </c>
      <c r="L1073">
        <v>1.7573749999999997</v>
      </c>
      <c r="M1073" s="2">
        <f t="shared" si="35"/>
        <v>22.5</v>
      </c>
      <c r="N1073" t="s">
        <v>2702</v>
      </c>
    </row>
    <row r="1074" spans="1:14">
      <c r="A1074">
        <v>10</v>
      </c>
      <c r="B1074" t="s">
        <v>20853</v>
      </c>
      <c r="C1074" t="s">
        <v>20854</v>
      </c>
      <c r="D1074">
        <v>4847</v>
      </c>
      <c r="E1074" s="1">
        <v>2.5089999999999999</v>
      </c>
      <c r="F1074">
        <v>3.0270000000000001</v>
      </c>
      <c r="G1074">
        <v>0.39600000000000002</v>
      </c>
      <c r="H1074">
        <v>207</v>
      </c>
      <c r="I1074">
        <v>4.3</v>
      </c>
      <c r="J1074">
        <v>1.6750000000000001E-2</v>
      </c>
      <c r="K1074">
        <v>0.95699999999999996</v>
      </c>
      <c r="L1074">
        <v>1.7573749999999997</v>
      </c>
      <c r="M1074" s="2">
        <f t="shared" si="35"/>
        <v>25</v>
      </c>
      <c r="N1074" t="s">
        <v>2702</v>
      </c>
    </row>
    <row r="1075" spans="1:14">
      <c r="A1075">
        <v>11</v>
      </c>
      <c r="B1075" t="s">
        <v>20855</v>
      </c>
      <c r="C1075" t="s">
        <v>20856</v>
      </c>
      <c r="D1075">
        <v>2255</v>
      </c>
      <c r="E1075" s="1">
        <v>2.3410000000000002</v>
      </c>
      <c r="F1075">
        <v>2.69</v>
      </c>
      <c r="G1075">
        <v>0.441</v>
      </c>
      <c r="H1075">
        <v>34</v>
      </c>
      <c r="I1075" t="s">
        <v>18288</v>
      </c>
      <c r="J1075">
        <v>3.0400000000000002E-3</v>
      </c>
      <c r="K1075">
        <v>0.94099999999999995</v>
      </c>
      <c r="L1075">
        <v>1.7573749999999997</v>
      </c>
      <c r="M1075" s="2">
        <f t="shared" si="35"/>
        <v>27.500000000000004</v>
      </c>
      <c r="N1075" t="s">
        <v>2702</v>
      </c>
    </row>
    <row r="1076" spans="1:14">
      <c r="A1076">
        <v>12</v>
      </c>
      <c r="B1076" t="s">
        <v>20857</v>
      </c>
      <c r="C1076" t="s">
        <v>20858</v>
      </c>
      <c r="D1076">
        <v>6838</v>
      </c>
      <c r="E1076" s="1">
        <v>2.2639999999999998</v>
      </c>
      <c r="F1076">
        <v>2.4700000000000002</v>
      </c>
      <c r="G1076">
        <v>0.47199999999999998</v>
      </c>
      <c r="H1076">
        <v>216</v>
      </c>
      <c r="I1076">
        <v>6.8</v>
      </c>
      <c r="J1076">
        <v>1.669E-2</v>
      </c>
      <c r="K1076">
        <v>0.81399999999999995</v>
      </c>
      <c r="L1076">
        <v>1.7573749999999997</v>
      </c>
      <c r="M1076" s="2">
        <f t="shared" si="35"/>
        <v>30</v>
      </c>
      <c r="N1076" t="s">
        <v>2702</v>
      </c>
    </row>
    <row r="1077" spans="1:14">
      <c r="A1077">
        <v>13</v>
      </c>
      <c r="B1077" t="s">
        <v>20859</v>
      </c>
      <c r="C1077" t="s">
        <v>20860</v>
      </c>
      <c r="D1077">
        <v>3401</v>
      </c>
      <c r="E1077" s="1">
        <v>2.1829999999999998</v>
      </c>
      <c r="F1077">
        <v>1.921</v>
      </c>
      <c r="G1077">
        <v>0.26400000000000001</v>
      </c>
      <c r="H1077">
        <v>140</v>
      </c>
      <c r="I1077">
        <v>5</v>
      </c>
      <c r="J1077">
        <v>1.098E-2</v>
      </c>
      <c r="K1077">
        <v>0.56999999999999995</v>
      </c>
      <c r="L1077">
        <v>1.7573749999999997</v>
      </c>
      <c r="M1077" s="2">
        <f t="shared" si="35"/>
        <v>32.5</v>
      </c>
      <c r="N1077" t="s">
        <v>2702</v>
      </c>
    </row>
    <row r="1078" spans="1:14">
      <c r="A1078">
        <v>14</v>
      </c>
      <c r="B1078" t="s">
        <v>20861</v>
      </c>
      <c r="C1078" t="s">
        <v>20862</v>
      </c>
      <c r="D1078">
        <v>4311</v>
      </c>
      <c r="E1078" s="1">
        <v>2.0059999999999998</v>
      </c>
      <c r="F1078">
        <v>1.9119999999999999</v>
      </c>
      <c r="G1078">
        <v>0.439</v>
      </c>
      <c r="H1078">
        <v>180</v>
      </c>
      <c r="I1078">
        <v>8</v>
      </c>
      <c r="J1078">
        <v>8.9200000000000008E-3</v>
      </c>
      <c r="K1078">
        <v>0.60299999999999998</v>
      </c>
      <c r="L1078">
        <v>1.7573749999999997</v>
      </c>
      <c r="M1078" s="2">
        <f t="shared" si="35"/>
        <v>35</v>
      </c>
      <c r="N1078" t="s">
        <v>2702</v>
      </c>
    </row>
    <row r="1079" spans="1:14">
      <c r="A1079">
        <v>15</v>
      </c>
      <c r="B1079" t="s">
        <v>20863</v>
      </c>
      <c r="C1079" t="s">
        <v>20864</v>
      </c>
      <c r="D1079">
        <v>442</v>
      </c>
      <c r="E1079" s="1">
        <v>1.8839999999999999</v>
      </c>
      <c r="F1079">
        <v>1.9590000000000001</v>
      </c>
      <c r="G1079">
        <v>0.2</v>
      </c>
      <c r="H1079">
        <v>35</v>
      </c>
      <c r="I1079">
        <v>4</v>
      </c>
      <c r="J1079">
        <v>1.7700000000000001E-3</v>
      </c>
      <c r="K1079">
        <v>0.68700000000000006</v>
      </c>
      <c r="L1079">
        <v>1.7573749999999997</v>
      </c>
      <c r="M1079" s="2">
        <f t="shared" si="35"/>
        <v>37.5</v>
      </c>
      <c r="N1079" t="s">
        <v>2702</v>
      </c>
    </row>
    <row r="1080" spans="1:14">
      <c r="A1080">
        <v>16</v>
      </c>
      <c r="B1080" t="s">
        <v>20865</v>
      </c>
      <c r="C1080" t="s">
        <v>20866</v>
      </c>
      <c r="D1080">
        <v>2011</v>
      </c>
      <c r="E1080" s="1">
        <v>1.6850000000000001</v>
      </c>
      <c r="F1080">
        <v>1.6990000000000001</v>
      </c>
      <c r="G1080">
        <v>0.48399999999999999</v>
      </c>
      <c r="H1080">
        <v>31</v>
      </c>
      <c r="I1080" t="s">
        <v>18288</v>
      </c>
      <c r="J1080">
        <v>1.8600000000000001E-3</v>
      </c>
      <c r="K1080">
        <v>0.57899999999999996</v>
      </c>
      <c r="L1080">
        <v>1.7573749999999997</v>
      </c>
      <c r="M1080" s="2">
        <f t="shared" si="35"/>
        <v>40</v>
      </c>
      <c r="N1080" t="s">
        <v>2702</v>
      </c>
    </row>
    <row r="1081" spans="1:14">
      <c r="A1081">
        <v>17</v>
      </c>
      <c r="B1081" t="s">
        <v>20867</v>
      </c>
      <c r="C1081" t="s">
        <v>20868</v>
      </c>
      <c r="D1081">
        <v>1506</v>
      </c>
      <c r="E1081" s="1">
        <v>1.6240000000000001</v>
      </c>
      <c r="F1081">
        <v>1.903</v>
      </c>
      <c r="G1081">
        <v>0.61099999999999999</v>
      </c>
      <c r="H1081">
        <v>72</v>
      </c>
      <c r="I1081">
        <v>6.2</v>
      </c>
      <c r="J1081">
        <v>4.3600000000000002E-3</v>
      </c>
      <c r="K1081">
        <v>0.68700000000000006</v>
      </c>
      <c r="L1081">
        <v>1.7573749999999997</v>
      </c>
      <c r="M1081" s="2">
        <f t="shared" si="35"/>
        <v>42.5</v>
      </c>
      <c r="N1081" t="s">
        <v>2702</v>
      </c>
    </row>
    <row r="1082" spans="1:14">
      <c r="A1082">
        <v>18</v>
      </c>
      <c r="B1082" t="s">
        <v>20869</v>
      </c>
      <c r="C1082" t="s">
        <v>20870</v>
      </c>
      <c r="D1082">
        <v>473</v>
      </c>
      <c r="E1082" s="1">
        <v>1.5349999999999999</v>
      </c>
      <c r="F1082">
        <v>1.843</v>
      </c>
      <c r="G1082">
        <v>0.21299999999999999</v>
      </c>
      <c r="H1082">
        <v>47</v>
      </c>
      <c r="I1082">
        <v>4.7</v>
      </c>
      <c r="J1082">
        <v>1.5E-3</v>
      </c>
      <c r="K1082">
        <v>0.56000000000000005</v>
      </c>
      <c r="L1082">
        <v>1.7573749999999997</v>
      </c>
      <c r="M1082" s="2">
        <f t="shared" si="35"/>
        <v>45</v>
      </c>
      <c r="N1082" t="s">
        <v>2702</v>
      </c>
    </row>
    <row r="1083" spans="1:14">
      <c r="A1083">
        <v>19</v>
      </c>
      <c r="B1083" t="s">
        <v>20871</v>
      </c>
      <c r="C1083" t="s">
        <v>20872</v>
      </c>
      <c r="D1083">
        <v>145</v>
      </c>
      <c r="E1083" s="1">
        <v>1.4670000000000001</v>
      </c>
      <c r="F1083">
        <v>1.204</v>
      </c>
      <c r="G1083">
        <v>0.35699999999999998</v>
      </c>
      <c r="H1083">
        <v>28</v>
      </c>
      <c r="I1083">
        <v>2.6</v>
      </c>
      <c r="J1083">
        <v>8.0999999999999996E-4</v>
      </c>
      <c r="K1083">
        <v>0.496</v>
      </c>
      <c r="L1083">
        <v>1.7573749999999997</v>
      </c>
      <c r="M1083" s="2">
        <f t="shared" si="35"/>
        <v>47.5</v>
      </c>
      <c r="N1083" t="s">
        <v>2702</v>
      </c>
    </row>
    <row r="1084" spans="1:14">
      <c r="A1084">
        <v>20</v>
      </c>
      <c r="B1084" t="s">
        <v>20873</v>
      </c>
      <c r="C1084" t="s">
        <v>20874</v>
      </c>
      <c r="D1084">
        <v>132</v>
      </c>
      <c r="E1084" s="1">
        <v>1.105</v>
      </c>
      <c r="G1084">
        <v>0.625</v>
      </c>
      <c r="H1084">
        <v>8</v>
      </c>
      <c r="I1084">
        <v>6</v>
      </c>
      <c r="J1084">
        <v>5.0000000000000001E-4</v>
      </c>
      <c r="L1084">
        <v>1.7573749999999997</v>
      </c>
      <c r="M1084" s="2">
        <f t="shared" si="35"/>
        <v>50</v>
      </c>
      <c r="N1084" t="s">
        <v>2702</v>
      </c>
    </row>
    <row r="1085" spans="1:14">
      <c r="A1085">
        <v>21</v>
      </c>
      <c r="B1085" t="s">
        <v>20875</v>
      </c>
      <c r="C1085" t="s">
        <v>20876</v>
      </c>
      <c r="D1085">
        <v>158</v>
      </c>
      <c r="E1085" s="1">
        <v>1.0920000000000001</v>
      </c>
      <c r="F1085">
        <v>1.242</v>
      </c>
      <c r="G1085">
        <v>0.24299999999999999</v>
      </c>
      <c r="H1085">
        <v>37</v>
      </c>
      <c r="I1085">
        <v>3</v>
      </c>
      <c r="J1085">
        <v>7.9000000000000001E-4</v>
      </c>
      <c r="K1085">
        <v>0.376</v>
      </c>
      <c r="L1085">
        <v>1.7573749999999997</v>
      </c>
      <c r="M1085" s="2">
        <f t="shared" si="35"/>
        <v>52.5</v>
      </c>
      <c r="N1085" t="s">
        <v>2702</v>
      </c>
    </row>
    <row r="1086" spans="1:14">
      <c r="A1086">
        <v>22</v>
      </c>
      <c r="B1086" t="s">
        <v>20877</v>
      </c>
      <c r="C1086" t="s">
        <v>20878</v>
      </c>
      <c r="D1086">
        <v>1100</v>
      </c>
      <c r="E1086" s="1">
        <v>0.92900000000000005</v>
      </c>
      <c r="F1086">
        <v>1.0680000000000001</v>
      </c>
      <c r="G1086">
        <v>0</v>
      </c>
      <c r="H1086">
        <v>33</v>
      </c>
      <c r="I1086" t="s">
        <v>18288</v>
      </c>
      <c r="J1086">
        <v>1.15E-3</v>
      </c>
      <c r="K1086">
        <v>0.317</v>
      </c>
      <c r="L1086">
        <v>1.7573749999999997</v>
      </c>
      <c r="M1086" s="2">
        <f t="shared" si="35"/>
        <v>55.000000000000007</v>
      </c>
      <c r="N1086" t="s">
        <v>2702</v>
      </c>
    </row>
    <row r="1087" spans="1:14">
      <c r="A1087">
        <v>23</v>
      </c>
      <c r="B1087" t="s">
        <v>20879</v>
      </c>
      <c r="C1087" t="s">
        <v>20880</v>
      </c>
      <c r="D1087">
        <v>142</v>
      </c>
      <c r="E1087" s="1">
        <v>0.92300000000000004</v>
      </c>
      <c r="G1087">
        <v>0.158</v>
      </c>
      <c r="H1087">
        <v>19</v>
      </c>
      <c r="I1087">
        <v>3.3</v>
      </c>
      <c r="J1087">
        <v>6.9999999999999999E-4</v>
      </c>
      <c r="L1087">
        <v>1.7573749999999997</v>
      </c>
      <c r="M1087" s="2">
        <f t="shared" si="35"/>
        <v>57.499999999999993</v>
      </c>
      <c r="N1087" t="s">
        <v>2702</v>
      </c>
    </row>
    <row r="1088" spans="1:14">
      <c r="A1088">
        <v>24</v>
      </c>
      <c r="B1088" t="s">
        <v>20881</v>
      </c>
      <c r="C1088" t="s">
        <v>20882</v>
      </c>
      <c r="D1088">
        <v>44</v>
      </c>
      <c r="E1088" s="1">
        <v>0.79600000000000004</v>
      </c>
      <c r="F1088">
        <v>0.79600000000000004</v>
      </c>
      <c r="G1088">
        <v>0</v>
      </c>
      <c r="H1088">
        <v>30</v>
      </c>
      <c r="J1088">
        <v>2.7E-4</v>
      </c>
      <c r="K1088">
        <v>0.28100000000000003</v>
      </c>
      <c r="L1088">
        <v>1.7573749999999997</v>
      </c>
      <c r="M1088" s="2">
        <f t="shared" si="35"/>
        <v>60</v>
      </c>
      <c r="N1088" t="s">
        <v>2702</v>
      </c>
    </row>
    <row r="1089" spans="1:14">
      <c r="A1089">
        <v>25</v>
      </c>
      <c r="B1089" t="s">
        <v>20883</v>
      </c>
      <c r="C1089" t="s">
        <v>20884</v>
      </c>
      <c r="D1089">
        <v>2264</v>
      </c>
      <c r="E1089" s="1">
        <v>0.77800000000000002</v>
      </c>
      <c r="F1089">
        <v>0.82599999999999996</v>
      </c>
      <c r="G1089">
        <v>0.19700000000000001</v>
      </c>
      <c r="H1089">
        <v>137</v>
      </c>
      <c r="I1089" t="s">
        <v>18288</v>
      </c>
      <c r="J1089">
        <v>3.5799999999999998E-3</v>
      </c>
      <c r="K1089">
        <v>0.28599999999999998</v>
      </c>
      <c r="L1089">
        <v>1.7573749999999997</v>
      </c>
      <c r="M1089" s="2">
        <f t="shared" si="35"/>
        <v>62.5</v>
      </c>
      <c r="N1089" t="s">
        <v>2702</v>
      </c>
    </row>
    <row r="1090" spans="1:14">
      <c r="A1090">
        <v>26</v>
      </c>
      <c r="B1090" t="s">
        <v>20885</v>
      </c>
      <c r="C1090" t="s">
        <v>20886</v>
      </c>
      <c r="D1090">
        <v>352</v>
      </c>
      <c r="E1090" s="1">
        <v>0.70799999999999996</v>
      </c>
      <c r="F1090">
        <v>0.67700000000000005</v>
      </c>
      <c r="G1090">
        <v>0.19</v>
      </c>
      <c r="H1090">
        <v>253</v>
      </c>
      <c r="I1090">
        <v>2</v>
      </c>
      <c r="J1090">
        <v>1.2999999999999999E-3</v>
      </c>
      <c r="K1090">
        <v>0.16500000000000001</v>
      </c>
      <c r="L1090">
        <v>1.7573749999999997</v>
      </c>
      <c r="M1090" s="2">
        <f t="shared" si="35"/>
        <v>65</v>
      </c>
      <c r="N1090" t="s">
        <v>2702</v>
      </c>
    </row>
    <row r="1091" spans="1:14">
      <c r="A1091">
        <v>27</v>
      </c>
      <c r="B1091" t="s">
        <v>20887</v>
      </c>
      <c r="C1091" t="s">
        <v>20888</v>
      </c>
      <c r="D1091">
        <v>3437</v>
      </c>
      <c r="E1091" s="1">
        <v>0.66700000000000004</v>
      </c>
      <c r="F1091">
        <v>0.81799999999999995</v>
      </c>
      <c r="G1091">
        <v>0.13</v>
      </c>
      <c r="H1091">
        <v>69</v>
      </c>
      <c r="I1091" t="s">
        <v>18288</v>
      </c>
      <c r="J1091">
        <v>2E-3</v>
      </c>
      <c r="K1091">
        <v>0.30099999999999999</v>
      </c>
      <c r="L1091">
        <v>1.7573749999999997</v>
      </c>
      <c r="M1091" s="2">
        <f t="shared" si="35"/>
        <v>67.5</v>
      </c>
      <c r="N1091" t="s">
        <v>2702</v>
      </c>
    </row>
    <row r="1092" spans="1:14">
      <c r="A1092">
        <v>28</v>
      </c>
      <c r="B1092" t="s">
        <v>20889</v>
      </c>
      <c r="C1092" t="s">
        <v>20890</v>
      </c>
      <c r="D1092">
        <v>811</v>
      </c>
      <c r="E1092" s="1">
        <v>0.66300000000000003</v>
      </c>
      <c r="G1092">
        <v>6.7000000000000004E-2</v>
      </c>
      <c r="H1092">
        <v>105</v>
      </c>
      <c r="I1092">
        <v>4.4000000000000004</v>
      </c>
      <c r="J1092">
        <v>2.8300000000000001E-3</v>
      </c>
      <c r="L1092">
        <v>1.7573749999999997</v>
      </c>
      <c r="M1092" s="2">
        <f t="shared" si="35"/>
        <v>70</v>
      </c>
      <c r="N1092" t="s">
        <v>2702</v>
      </c>
    </row>
    <row r="1093" spans="1:14">
      <c r="A1093">
        <v>29</v>
      </c>
      <c r="B1093" t="s">
        <v>20891</v>
      </c>
      <c r="C1093" t="s">
        <v>20892</v>
      </c>
      <c r="D1093">
        <v>42</v>
      </c>
      <c r="E1093" s="1">
        <v>0.46700000000000003</v>
      </c>
      <c r="F1093">
        <v>0.52100000000000002</v>
      </c>
      <c r="G1093">
        <v>8.3000000000000004E-2</v>
      </c>
      <c r="H1093">
        <v>12</v>
      </c>
      <c r="J1093">
        <v>2.2000000000000001E-4</v>
      </c>
      <c r="K1093">
        <v>0.17699999999999999</v>
      </c>
      <c r="L1093">
        <v>1.7573749999999997</v>
      </c>
      <c r="M1093" s="2">
        <f t="shared" si="35"/>
        <v>72.5</v>
      </c>
      <c r="N1093" t="s">
        <v>2702</v>
      </c>
    </row>
    <row r="1094" spans="1:14">
      <c r="A1094">
        <v>30</v>
      </c>
      <c r="B1094" t="s">
        <v>20893</v>
      </c>
      <c r="C1094" t="s">
        <v>20894</v>
      </c>
      <c r="D1094">
        <v>224</v>
      </c>
      <c r="E1094" s="1">
        <v>0.432</v>
      </c>
      <c r="G1094">
        <v>0.14299999999999999</v>
      </c>
      <c r="H1094">
        <v>14</v>
      </c>
      <c r="I1094">
        <v>8.4</v>
      </c>
      <c r="J1094">
        <v>3.6999999999999999E-4</v>
      </c>
      <c r="L1094">
        <v>1.7573749999999997</v>
      </c>
      <c r="M1094" s="2">
        <f t="shared" si="35"/>
        <v>75</v>
      </c>
      <c r="N1094" t="s">
        <v>2702</v>
      </c>
    </row>
    <row r="1095" spans="1:14">
      <c r="A1095">
        <v>31</v>
      </c>
      <c r="B1095" t="s">
        <v>20895</v>
      </c>
      <c r="C1095" t="s">
        <v>20896</v>
      </c>
      <c r="D1095">
        <v>292</v>
      </c>
      <c r="E1095" s="1">
        <v>0.38900000000000001</v>
      </c>
      <c r="F1095">
        <v>0.61099999999999999</v>
      </c>
      <c r="G1095">
        <v>1.4E-2</v>
      </c>
      <c r="H1095">
        <v>139</v>
      </c>
      <c r="I1095">
        <v>4</v>
      </c>
      <c r="J1095">
        <v>1.1000000000000001E-3</v>
      </c>
      <c r="K1095">
        <v>0.158</v>
      </c>
      <c r="L1095">
        <v>1.7573749999999997</v>
      </c>
      <c r="M1095" s="2">
        <f t="shared" si="35"/>
        <v>77.5</v>
      </c>
      <c r="N1095" t="s">
        <v>2702</v>
      </c>
    </row>
    <row r="1096" spans="1:14">
      <c r="A1096">
        <v>32</v>
      </c>
      <c r="B1096" t="s">
        <v>20897</v>
      </c>
      <c r="C1096" t="s">
        <v>20898</v>
      </c>
      <c r="D1096">
        <v>465</v>
      </c>
      <c r="E1096" s="1">
        <v>0.36599999999999999</v>
      </c>
      <c r="F1096">
        <v>0.56799999999999995</v>
      </c>
      <c r="G1096">
        <v>0.59599999999999997</v>
      </c>
      <c r="H1096">
        <v>47</v>
      </c>
      <c r="I1096">
        <v>6.4</v>
      </c>
      <c r="J1096">
        <v>1.24E-3</v>
      </c>
      <c r="K1096">
        <v>0.21</v>
      </c>
      <c r="L1096">
        <v>1.7573749999999997</v>
      </c>
      <c r="M1096" s="2">
        <f t="shared" si="35"/>
        <v>80</v>
      </c>
      <c r="N1096" t="s">
        <v>2702</v>
      </c>
    </row>
    <row r="1097" spans="1:14">
      <c r="A1097">
        <v>33</v>
      </c>
      <c r="B1097" t="s">
        <v>20899</v>
      </c>
      <c r="C1097" t="s">
        <v>20900</v>
      </c>
      <c r="D1097">
        <v>359</v>
      </c>
      <c r="E1097" s="1">
        <v>0.36199999999999999</v>
      </c>
      <c r="F1097">
        <v>0.61899999999999999</v>
      </c>
      <c r="G1097">
        <v>6.9000000000000006E-2</v>
      </c>
      <c r="H1097">
        <v>72</v>
      </c>
      <c r="I1097">
        <v>5.7</v>
      </c>
      <c r="J1097">
        <v>1.0200000000000001E-3</v>
      </c>
      <c r="K1097">
        <v>0.193</v>
      </c>
      <c r="L1097">
        <v>1.7573749999999997</v>
      </c>
      <c r="M1097" s="2">
        <f t="shared" si="35"/>
        <v>82.5</v>
      </c>
      <c r="N1097" t="s">
        <v>2702</v>
      </c>
    </row>
    <row r="1098" spans="1:14">
      <c r="A1098">
        <v>34</v>
      </c>
      <c r="B1098" t="s">
        <v>20901</v>
      </c>
      <c r="C1098" t="s">
        <v>20902</v>
      </c>
      <c r="D1098">
        <v>373</v>
      </c>
      <c r="E1098" s="1">
        <v>0.34399999999999997</v>
      </c>
      <c r="F1098">
        <v>0.48699999999999999</v>
      </c>
      <c r="G1098">
        <v>1.4E-2</v>
      </c>
      <c r="H1098">
        <v>70</v>
      </c>
      <c r="I1098">
        <v>5.9</v>
      </c>
      <c r="J1098">
        <v>1.1199999999999999E-3</v>
      </c>
      <c r="K1098">
        <v>0.16600000000000001</v>
      </c>
      <c r="L1098">
        <v>1.7573749999999997</v>
      </c>
      <c r="M1098" s="2">
        <f t="shared" si="35"/>
        <v>85</v>
      </c>
      <c r="N1098" t="s">
        <v>2702</v>
      </c>
    </row>
    <row r="1099" spans="1:14">
      <c r="A1099">
        <v>35</v>
      </c>
      <c r="B1099" t="s">
        <v>20903</v>
      </c>
      <c r="C1099" t="s">
        <v>20904</v>
      </c>
      <c r="D1099">
        <v>14</v>
      </c>
      <c r="E1099" s="1">
        <v>0.30599999999999999</v>
      </c>
      <c r="G1099">
        <v>6.2E-2</v>
      </c>
      <c r="H1099">
        <v>16</v>
      </c>
      <c r="J1099">
        <v>4.0000000000000003E-5</v>
      </c>
      <c r="L1099">
        <v>1.7573749999999997</v>
      </c>
      <c r="M1099" s="2">
        <f t="shared" si="35"/>
        <v>87.5</v>
      </c>
      <c r="N1099" t="s">
        <v>2702</v>
      </c>
    </row>
    <row r="1100" spans="1:14">
      <c r="A1100">
        <v>36</v>
      </c>
      <c r="B1100" t="s">
        <v>20905</v>
      </c>
      <c r="C1100" t="s">
        <v>20906</v>
      </c>
      <c r="D1100">
        <v>117</v>
      </c>
      <c r="E1100" s="1">
        <v>0.28899999999999998</v>
      </c>
      <c r="F1100">
        <v>0.29099999999999998</v>
      </c>
      <c r="G1100">
        <v>0</v>
      </c>
      <c r="H1100">
        <v>5</v>
      </c>
      <c r="I1100">
        <v>9.9</v>
      </c>
      <c r="J1100">
        <v>1.2E-4</v>
      </c>
      <c r="K1100">
        <v>6.5000000000000002E-2</v>
      </c>
      <c r="L1100">
        <v>1.7573749999999997</v>
      </c>
      <c r="M1100" s="2">
        <f t="shared" si="35"/>
        <v>90</v>
      </c>
      <c r="N1100" t="s">
        <v>2702</v>
      </c>
    </row>
    <row r="1101" spans="1:14">
      <c r="A1101">
        <v>37</v>
      </c>
      <c r="B1101" t="s">
        <v>20907</v>
      </c>
      <c r="C1101" t="s">
        <v>20908</v>
      </c>
      <c r="D1101">
        <v>1040</v>
      </c>
      <c r="E1101" s="1">
        <v>0.27900000000000003</v>
      </c>
      <c r="F1101">
        <v>0.38200000000000001</v>
      </c>
      <c r="G1101">
        <v>3.2000000000000001E-2</v>
      </c>
      <c r="H1101">
        <v>93</v>
      </c>
      <c r="I1101" t="s">
        <v>18288</v>
      </c>
      <c r="J1101">
        <v>9.7000000000000005E-4</v>
      </c>
      <c r="K1101">
        <v>0.13500000000000001</v>
      </c>
      <c r="L1101">
        <v>1.7573749999999997</v>
      </c>
      <c r="M1101" s="2">
        <f t="shared" si="35"/>
        <v>92.5</v>
      </c>
      <c r="N1101" t="s">
        <v>2702</v>
      </c>
    </row>
    <row r="1102" spans="1:14">
      <c r="A1102">
        <v>38</v>
      </c>
      <c r="B1102" t="s">
        <v>20909</v>
      </c>
      <c r="C1102" t="s">
        <v>20910</v>
      </c>
      <c r="D1102">
        <v>137</v>
      </c>
      <c r="E1102" s="1">
        <v>0.19600000000000001</v>
      </c>
      <c r="G1102">
        <v>0</v>
      </c>
      <c r="H1102">
        <v>41</v>
      </c>
      <c r="I1102">
        <v>7.8</v>
      </c>
      <c r="J1102">
        <v>2.0000000000000001E-4</v>
      </c>
      <c r="L1102">
        <v>1.7573749999999997</v>
      </c>
      <c r="M1102" s="2">
        <f t="shared" si="35"/>
        <v>95</v>
      </c>
      <c r="N1102" t="s">
        <v>2702</v>
      </c>
    </row>
    <row r="1103" spans="1:14">
      <c r="A1103">
        <v>39</v>
      </c>
      <c r="B1103" t="s">
        <v>20911</v>
      </c>
      <c r="C1103" t="s">
        <v>20912</v>
      </c>
      <c r="D1103">
        <v>22</v>
      </c>
      <c r="E1103" s="1">
        <v>0.111</v>
      </c>
      <c r="J1103">
        <v>8.0000000000000007E-5</v>
      </c>
      <c r="L1103">
        <v>1.7573749999999997</v>
      </c>
      <c r="M1103" s="2">
        <f t="shared" si="35"/>
        <v>97.5</v>
      </c>
      <c r="N1103" t="s">
        <v>2702</v>
      </c>
    </row>
    <row r="1104" spans="1:14">
      <c r="A1104">
        <v>40</v>
      </c>
      <c r="B1104" t="s">
        <v>20913</v>
      </c>
      <c r="C1104" t="s">
        <v>20914</v>
      </c>
      <c r="D1104">
        <v>587</v>
      </c>
      <c r="E1104" s="1">
        <v>0</v>
      </c>
      <c r="F1104">
        <v>0.51900000000000002</v>
      </c>
      <c r="G1104">
        <v>4.2000000000000003E-2</v>
      </c>
      <c r="H1104">
        <v>24</v>
      </c>
      <c r="I1104" t="s">
        <v>18288</v>
      </c>
      <c r="J1104">
        <v>3.8000000000000002E-4</v>
      </c>
      <c r="K1104">
        <v>0.16600000000000001</v>
      </c>
      <c r="L1104">
        <v>1.7573749999999997</v>
      </c>
      <c r="M1104" s="2">
        <f t="shared" si="35"/>
        <v>100</v>
      </c>
      <c r="N1104" t="s">
        <v>2702</v>
      </c>
    </row>
    <row r="1105" spans="1:14" s="3" customFormat="1">
      <c r="E1105" s="4"/>
      <c r="M1105" s="5"/>
    </row>
    <row r="1106" spans="1:14">
      <c r="A1106">
        <v>1</v>
      </c>
      <c r="B1106" t="s">
        <v>20818</v>
      </c>
      <c r="C1106" t="s">
        <v>20817</v>
      </c>
      <c r="D1106">
        <v>22908</v>
      </c>
      <c r="E1106" s="1">
        <v>12.69</v>
      </c>
      <c r="F1106">
        <v>13.446999999999999</v>
      </c>
      <c r="G1106">
        <v>2.1509999999999998</v>
      </c>
      <c r="H1106">
        <v>152</v>
      </c>
      <c r="I1106">
        <v>5.2</v>
      </c>
      <c r="J1106">
        <v>0.13481000000000001</v>
      </c>
      <c r="K1106">
        <v>7.4710000000000001</v>
      </c>
      <c r="L1106">
        <f>AVERAGE(E1106:E1188)</f>
        <v>2.0839277108433736</v>
      </c>
      <c r="M1106" s="2">
        <f t="shared" ref="M1106:M1137" si="36">A1106/83*100</f>
        <v>1.2048192771084338</v>
      </c>
      <c r="N1106" t="s">
        <v>2703</v>
      </c>
    </row>
    <row r="1107" spans="1:14">
      <c r="A1107">
        <v>2</v>
      </c>
      <c r="B1107" t="s">
        <v>20915</v>
      </c>
      <c r="C1107" t="s">
        <v>20916</v>
      </c>
      <c r="D1107">
        <v>6326</v>
      </c>
      <c r="E1107" s="1">
        <v>10.256</v>
      </c>
      <c r="F1107">
        <v>10.949</v>
      </c>
      <c r="G1107">
        <v>1.8109999999999999</v>
      </c>
      <c r="H1107">
        <v>53</v>
      </c>
      <c r="I1107">
        <v>8.6999999999999993</v>
      </c>
      <c r="J1107">
        <v>1.2959999999999999E-2</v>
      </c>
      <c r="K1107">
        <v>4.1509999999999998</v>
      </c>
      <c r="L1107">
        <v>2.0839277108433736</v>
      </c>
      <c r="M1107" s="2">
        <f t="shared" si="36"/>
        <v>2.4096385542168677</v>
      </c>
      <c r="N1107" t="s">
        <v>2703</v>
      </c>
    </row>
    <row r="1108" spans="1:14">
      <c r="A1108">
        <v>3</v>
      </c>
      <c r="B1108" t="s">
        <v>20917</v>
      </c>
      <c r="C1108" t="s">
        <v>20918</v>
      </c>
      <c r="D1108">
        <v>3312</v>
      </c>
      <c r="E1108" s="1">
        <v>7.5</v>
      </c>
      <c r="F1108">
        <v>7.9039999999999999</v>
      </c>
      <c r="G1108">
        <v>0.111</v>
      </c>
      <c r="H1108">
        <v>9</v>
      </c>
      <c r="I1108" t="s">
        <v>18288</v>
      </c>
      <c r="J1108">
        <v>3.3600000000000001E-3</v>
      </c>
      <c r="K1108">
        <v>3.6829999999999998</v>
      </c>
      <c r="L1108">
        <v>2.0839277108433736</v>
      </c>
      <c r="M1108" s="2">
        <f t="shared" si="36"/>
        <v>3.6144578313253009</v>
      </c>
      <c r="N1108" t="s">
        <v>2703</v>
      </c>
    </row>
    <row r="1109" spans="1:14">
      <c r="A1109">
        <v>4</v>
      </c>
      <c r="B1109" t="s">
        <v>20919</v>
      </c>
      <c r="C1109" t="s">
        <v>20920</v>
      </c>
      <c r="D1109">
        <v>659</v>
      </c>
      <c r="E1109" s="1">
        <v>6.5830000000000002</v>
      </c>
      <c r="F1109">
        <v>6.69</v>
      </c>
      <c r="G1109">
        <v>9.4550000000000001</v>
      </c>
      <c r="H1109">
        <v>11</v>
      </c>
      <c r="I1109">
        <v>3.5</v>
      </c>
      <c r="J1109">
        <v>2.4599999999999999E-3</v>
      </c>
      <c r="K1109">
        <v>2.415</v>
      </c>
      <c r="L1109">
        <v>2.0839277108433736</v>
      </c>
      <c r="M1109" s="2">
        <f t="shared" si="36"/>
        <v>4.8192771084337354</v>
      </c>
      <c r="N1109" t="s">
        <v>2703</v>
      </c>
    </row>
    <row r="1110" spans="1:14">
      <c r="A1110">
        <v>5</v>
      </c>
      <c r="B1110" t="s">
        <v>20921</v>
      </c>
      <c r="C1110" t="s">
        <v>20922</v>
      </c>
      <c r="D1110">
        <v>2631</v>
      </c>
      <c r="E1110" s="1">
        <v>6.5309999999999997</v>
      </c>
      <c r="F1110">
        <v>6.3840000000000003</v>
      </c>
      <c r="G1110">
        <v>1.6950000000000001</v>
      </c>
      <c r="H1110">
        <v>59</v>
      </c>
      <c r="I1110">
        <v>3.5</v>
      </c>
      <c r="J1110">
        <v>1.521E-2</v>
      </c>
      <c r="K1110">
        <v>2.5819999999999999</v>
      </c>
      <c r="L1110">
        <v>2.0839277108433736</v>
      </c>
      <c r="M1110" s="2">
        <f t="shared" si="36"/>
        <v>6.024096385542169</v>
      </c>
      <c r="N1110" t="s">
        <v>2703</v>
      </c>
    </row>
    <row r="1111" spans="1:14">
      <c r="A1111">
        <v>6</v>
      </c>
      <c r="B1111" t="s">
        <v>20923</v>
      </c>
      <c r="C1111" t="s">
        <v>20924</v>
      </c>
      <c r="D1111">
        <v>26581</v>
      </c>
      <c r="E1111" s="1">
        <v>6.23</v>
      </c>
      <c r="F1111">
        <v>7.298</v>
      </c>
      <c r="G1111">
        <v>3.5219999999999998</v>
      </c>
      <c r="H1111">
        <v>289</v>
      </c>
      <c r="I1111">
        <v>7.3</v>
      </c>
      <c r="J1111">
        <v>7.7859999999999999E-2</v>
      </c>
      <c r="K1111">
        <v>3.0920000000000001</v>
      </c>
      <c r="L1111">
        <v>2.0839277108433736</v>
      </c>
      <c r="M1111" s="2">
        <f t="shared" si="36"/>
        <v>7.2289156626506017</v>
      </c>
      <c r="N1111" t="s">
        <v>2703</v>
      </c>
    </row>
    <row r="1112" spans="1:14">
      <c r="A1112">
        <v>7</v>
      </c>
      <c r="B1112" t="s">
        <v>20750</v>
      </c>
      <c r="C1112" t="s">
        <v>20749</v>
      </c>
      <c r="D1112">
        <v>39540</v>
      </c>
      <c r="E1112" s="1">
        <v>5.7039999999999997</v>
      </c>
      <c r="F1112">
        <v>6.2220000000000004</v>
      </c>
      <c r="G1112">
        <v>1.1299999999999999</v>
      </c>
      <c r="H1112">
        <v>462</v>
      </c>
      <c r="I1112">
        <v>8.1</v>
      </c>
      <c r="J1112">
        <v>0.08</v>
      </c>
      <c r="K1112">
        <v>2.1920000000000002</v>
      </c>
      <c r="L1112">
        <v>2.0839277108433736</v>
      </c>
      <c r="M1112" s="2">
        <f t="shared" si="36"/>
        <v>8.4337349397590362</v>
      </c>
      <c r="N1112" t="s">
        <v>2703</v>
      </c>
    </row>
    <row r="1113" spans="1:14">
      <c r="A1113">
        <v>8</v>
      </c>
      <c r="B1113" t="s">
        <v>20925</v>
      </c>
      <c r="C1113" t="s">
        <v>20926</v>
      </c>
      <c r="D1113">
        <v>37539</v>
      </c>
      <c r="E1113" s="1">
        <v>5.6829999999999998</v>
      </c>
      <c r="F1113">
        <v>5.8319999999999999</v>
      </c>
      <c r="G1113">
        <v>1.224</v>
      </c>
      <c r="H1113">
        <v>624</v>
      </c>
      <c r="I1113">
        <v>8.4</v>
      </c>
      <c r="J1113">
        <v>9.1469999999999996E-2</v>
      </c>
      <c r="K1113">
        <v>2.379</v>
      </c>
      <c r="L1113">
        <v>2.0839277108433736</v>
      </c>
      <c r="M1113" s="2">
        <f t="shared" si="36"/>
        <v>9.6385542168674707</v>
      </c>
      <c r="N1113" t="s">
        <v>2703</v>
      </c>
    </row>
    <row r="1114" spans="1:14">
      <c r="A1114">
        <v>9</v>
      </c>
      <c r="B1114" t="s">
        <v>20740</v>
      </c>
      <c r="C1114" t="s">
        <v>20739</v>
      </c>
      <c r="D1114">
        <v>8695</v>
      </c>
      <c r="E1114" s="1">
        <v>5.423</v>
      </c>
      <c r="F1114">
        <v>4.8140000000000001</v>
      </c>
      <c r="G1114">
        <v>1.2909999999999999</v>
      </c>
      <c r="H1114">
        <v>134</v>
      </c>
      <c r="I1114">
        <v>8.1999999999999993</v>
      </c>
      <c r="J1114">
        <v>2.1069999999999998E-2</v>
      </c>
      <c r="K1114">
        <v>2.016</v>
      </c>
      <c r="L1114">
        <v>2.0839277108433736</v>
      </c>
      <c r="M1114" s="2">
        <f t="shared" si="36"/>
        <v>10.843373493975903</v>
      </c>
      <c r="N1114" t="s">
        <v>2703</v>
      </c>
    </row>
    <row r="1115" spans="1:14">
      <c r="A1115">
        <v>10</v>
      </c>
      <c r="B1115" t="s">
        <v>20927</v>
      </c>
      <c r="C1115" t="s">
        <v>20928</v>
      </c>
      <c r="D1115">
        <v>10903</v>
      </c>
      <c r="E1115" s="1">
        <v>4.7389999999999999</v>
      </c>
      <c r="F1115">
        <v>6.1459999999999999</v>
      </c>
      <c r="G1115">
        <v>1.272</v>
      </c>
      <c r="H1115">
        <v>81</v>
      </c>
      <c r="I1115" t="s">
        <v>18288</v>
      </c>
      <c r="J1115">
        <v>1.5890000000000001E-2</v>
      </c>
      <c r="K1115">
        <v>2.4900000000000002</v>
      </c>
      <c r="L1115">
        <v>2.0839277108433736</v>
      </c>
      <c r="M1115" s="2">
        <f t="shared" si="36"/>
        <v>12.048192771084338</v>
      </c>
      <c r="N1115" t="s">
        <v>2703</v>
      </c>
    </row>
    <row r="1116" spans="1:14">
      <c r="A1116">
        <v>11</v>
      </c>
      <c r="B1116" t="s">
        <v>20929</v>
      </c>
      <c r="C1116" t="s">
        <v>20930</v>
      </c>
      <c r="D1116">
        <v>3261</v>
      </c>
      <c r="E1116" s="1">
        <v>4.3499999999999996</v>
      </c>
      <c r="F1116">
        <v>3.5910000000000002</v>
      </c>
      <c r="G1116">
        <v>0.64700000000000002</v>
      </c>
      <c r="H1116">
        <v>133</v>
      </c>
      <c r="I1116">
        <v>5.2</v>
      </c>
      <c r="J1116">
        <v>5.7999999999999996E-3</v>
      </c>
      <c r="K1116">
        <v>0.69799999999999995</v>
      </c>
      <c r="L1116">
        <v>2.0839277108433736</v>
      </c>
      <c r="M1116" s="2">
        <f t="shared" si="36"/>
        <v>13.253012048192772</v>
      </c>
      <c r="N1116" t="s">
        <v>2703</v>
      </c>
    </row>
    <row r="1117" spans="1:14">
      <c r="A1117">
        <v>12</v>
      </c>
      <c r="B1117" t="s">
        <v>20672</v>
      </c>
      <c r="C1117" t="s">
        <v>20671</v>
      </c>
      <c r="D1117">
        <v>3564</v>
      </c>
      <c r="E1117" s="1">
        <v>3.9470000000000001</v>
      </c>
      <c r="F1117">
        <v>3.649</v>
      </c>
      <c r="G1117">
        <v>0.77100000000000002</v>
      </c>
      <c r="H1117">
        <v>105</v>
      </c>
      <c r="I1117">
        <v>6.5</v>
      </c>
      <c r="J1117">
        <v>6.7600000000000004E-3</v>
      </c>
      <c r="K1117">
        <v>0.86799999999999999</v>
      </c>
      <c r="L1117">
        <v>2.0839277108433736</v>
      </c>
      <c r="M1117" s="2">
        <f t="shared" si="36"/>
        <v>14.457831325301203</v>
      </c>
      <c r="N1117" t="s">
        <v>2703</v>
      </c>
    </row>
    <row r="1118" spans="1:14">
      <c r="A1118">
        <v>13</v>
      </c>
      <c r="B1118" t="s">
        <v>20931</v>
      </c>
      <c r="C1118" t="s">
        <v>20932</v>
      </c>
      <c r="D1118">
        <v>5314</v>
      </c>
      <c r="E1118" s="1">
        <v>3.3479999999999999</v>
      </c>
      <c r="F1118">
        <v>3.907</v>
      </c>
      <c r="G1118">
        <v>0.66200000000000003</v>
      </c>
      <c r="H1118">
        <v>263</v>
      </c>
      <c r="I1118">
        <v>4.2</v>
      </c>
      <c r="J1118">
        <v>2.777E-2</v>
      </c>
      <c r="K1118">
        <v>1.546</v>
      </c>
      <c r="L1118">
        <v>2.0839277108433736</v>
      </c>
      <c r="M1118" s="2">
        <f t="shared" si="36"/>
        <v>15.66265060240964</v>
      </c>
      <c r="N1118" t="s">
        <v>2703</v>
      </c>
    </row>
    <row r="1119" spans="1:14">
      <c r="A1119">
        <v>14</v>
      </c>
      <c r="B1119" t="s">
        <v>20933</v>
      </c>
      <c r="C1119" t="s">
        <v>20934</v>
      </c>
      <c r="D1119">
        <v>24795</v>
      </c>
      <c r="E1119" s="1">
        <v>3.2360000000000002</v>
      </c>
      <c r="F1119">
        <v>3.3159999999999998</v>
      </c>
      <c r="G1119">
        <v>0.80600000000000005</v>
      </c>
      <c r="H1119">
        <v>470</v>
      </c>
      <c r="I1119">
        <v>9</v>
      </c>
      <c r="J1119">
        <v>4.19E-2</v>
      </c>
      <c r="K1119">
        <v>1.0860000000000001</v>
      </c>
      <c r="L1119">
        <v>2.0839277108433736</v>
      </c>
      <c r="M1119" s="2">
        <f t="shared" si="36"/>
        <v>16.867469879518072</v>
      </c>
      <c r="N1119" t="s">
        <v>2703</v>
      </c>
    </row>
    <row r="1120" spans="1:14">
      <c r="A1120">
        <v>15</v>
      </c>
      <c r="B1120" t="s">
        <v>20935</v>
      </c>
      <c r="C1120" t="s">
        <v>20936</v>
      </c>
      <c r="D1120">
        <v>2498</v>
      </c>
      <c r="E1120" s="1">
        <v>3.2290000000000001</v>
      </c>
      <c r="F1120">
        <v>3.3849999999999998</v>
      </c>
      <c r="G1120">
        <v>0.65200000000000002</v>
      </c>
      <c r="H1120">
        <v>46</v>
      </c>
      <c r="I1120">
        <v>8.6999999999999993</v>
      </c>
      <c r="J1120">
        <v>5.2500000000000003E-3</v>
      </c>
      <c r="K1120">
        <v>1.2789999999999999</v>
      </c>
      <c r="L1120">
        <v>2.0839277108433736</v>
      </c>
      <c r="M1120" s="2">
        <f t="shared" si="36"/>
        <v>18.072289156626507</v>
      </c>
      <c r="N1120" t="s">
        <v>2703</v>
      </c>
    </row>
    <row r="1121" spans="1:14">
      <c r="A1121">
        <v>16</v>
      </c>
      <c r="B1121" t="s">
        <v>20937</v>
      </c>
      <c r="C1121" t="s">
        <v>20938</v>
      </c>
      <c r="D1121">
        <v>1077</v>
      </c>
      <c r="E1121" s="1">
        <v>3.0419999999999998</v>
      </c>
      <c r="F1121">
        <v>3.6970000000000001</v>
      </c>
      <c r="G1121">
        <v>0.6</v>
      </c>
      <c r="H1121">
        <v>40</v>
      </c>
      <c r="I1121">
        <v>4.7</v>
      </c>
      <c r="J1121">
        <v>5.13E-3</v>
      </c>
      <c r="K1121">
        <v>1.5549999999999999</v>
      </c>
      <c r="L1121">
        <v>2.0839277108433736</v>
      </c>
      <c r="M1121" s="2">
        <f t="shared" si="36"/>
        <v>19.277108433734941</v>
      </c>
      <c r="N1121" t="s">
        <v>2703</v>
      </c>
    </row>
    <row r="1122" spans="1:14">
      <c r="A1122">
        <v>17</v>
      </c>
      <c r="B1122" t="s">
        <v>18952</v>
      </c>
      <c r="C1122" t="s">
        <v>18953</v>
      </c>
      <c r="D1122">
        <v>1730</v>
      </c>
      <c r="E1122" s="1">
        <v>2.8029999999999999</v>
      </c>
      <c r="F1122">
        <v>2.8889999999999998</v>
      </c>
      <c r="G1122">
        <v>1.1120000000000001</v>
      </c>
      <c r="H1122">
        <v>98</v>
      </c>
      <c r="I1122">
        <v>4.9000000000000004</v>
      </c>
      <c r="J1122">
        <v>6.1599999999999997E-3</v>
      </c>
      <c r="K1122">
        <v>1.0249999999999999</v>
      </c>
      <c r="L1122">
        <v>2.0839277108433736</v>
      </c>
      <c r="M1122" s="2">
        <f t="shared" si="36"/>
        <v>20.481927710843372</v>
      </c>
      <c r="N1122" t="s">
        <v>2703</v>
      </c>
    </row>
    <row r="1123" spans="1:14">
      <c r="A1123">
        <v>18</v>
      </c>
      <c r="B1123" t="s">
        <v>20939</v>
      </c>
      <c r="C1123" t="s">
        <v>20940</v>
      </c>
      <c r="D1123">
        <v>1046</v>
      </c>
      <c r="E1123" s="1">
        <v>2.72</v>
      </c>
      <c r="F1123">
        <v>3.1219999999999999</v>
      </c>
      <c r="G1123">
        <v>0.83299999999999996</v>
      </c>
      <c r="H1123">
        <v>30</v>
      </c>
      <c r="I1123">
        <v>3.7</v>
      </c>
      <c r="J1123">
        <v>6.43E-3</v>
      </c>
      <c r="K1123">
        <v>1.3580000000000001</v>
      </c>
      <c r="L1123">
        <v>2.0839277108433736</v>
      </c>
      <c r="M1123" s="2">
        <f t="shared" si="36"/>
        <v>21.686746987951807</v>
      </c>
      <c r="N1123" t="s">
        <v>2703</v>
      </c>
    </row>
    <row r="1124" spans="1:14">
      <c r="A1124">
        <v>19</v>
      </c>
      <c r="B1124" t="s">
        <v>20941</v>
      </c>
      <c r="C1124" t="s">
        <v>20942</v>
      </c>
      <c r="D1124">
        <v>8368</v>
      </c>
      <c r="E1124" s="1">
        <v>2.698</v>
      </c>
      <c r="F1124">
        <v>2.7789999999999999</v>
      </c>
      <c r="G1124">
        <v>0.48699999999999999</v>
      </c>
      <c r="H1124">
        <v>156</v>
      </c>
      <c r="I1124" t="s">
        <v>18288</v>
      </c>
      <c r="J1124">
        <v>1.2659999999999999E-2</v>
      </c>
      <c r="K1124">
        <v>0.88500000000000001</v>
      </c>
      <c r="L1124">
        <v>2.0839277108433736</v>
      </c>
      <c r="M1124" s="2">
        <f t="shared" si="36"/>
        <v>22.891566265060241</v>
      </c>
      <c r="N1124" t="s">
        <v>2703</v>
      </c>
    </row>
    <row r="1125" spans="1:14">
      <c r="A1125">
        <v>20</v>
      </c>
      <c r="B1125" t="s">
        <v>20943</v>
      </c>
      <c r="C1125" t="s">
        <v>20944</v>
      </c>
      <c r="D1125">
        <v>384</v>
      </c>
      <c r="E1125" s="1">
        <v>2.4119999999999999</v>
      </c>
      <c r="F1125">
        <v>2.0219999999999998</v>
      </c>
      <c r="G1125">
        <v>0.85</v>
      </c>
      <c r="H1125">
        <v>20</v>
      </c>
      <c r="I1125">
        <v>5.8</v>
      </c>
      <c r="J1125">
        <v>1.34E-3</v>
      </c>
      <c r="K1125">
        <v>0.84899999999999998</v>
      </c>
      <c r="L1125">
        <v>2.0839277108433736</v>
      </c>
      <c r="M1125" s="2">
        <f t="shared" si="36"/>
        <v>24.096385542168676</v>
      </c>
      <c r="N1125" t="s">
        <v>2703</v>
      </c>
    </row>
    <row r="1126" spans="1:14">
      <c r="A1126">
        <v>21</v>
      </c>
      <c r="B1126" t="s">
        <v>20945</v>
      </c>
      <c r="C1126" t="s">
        <v>20946</v>
      </c>
      <c r="D1126">
        <v>3618</v>
      </c>
      <c r="E1126" s="1">
        <v>2.3660000000000001</v>
      </c>
      <c r="F1126">
        <v>2.7330000000000001</v>
      </c>
      <c r="G1126">
        <v>0.505</v>
      </c>
      <c r="H1126">
        <v>95</v>
      </c>
      <c r="I1126" t="s">
        <v>18288</v>
      </c>
      <c r="J1126">
        <v>7.9600000000000001E-3</v>
      </c>
      <c r="K1126">
        <v>1.29</v>
      </c>
      <c r="L1126">
        <v>2.0839277108433736</v>
      </c>
      <c r="M1126" s="2">
        <f t="shared" si="36"/>
        <v>25.301204819277107</v>
      </c>
      <c r="N1126" t="s">
        <v>2703</v>
      </c>
    </row>
    <row r="1127" spans="1:14">
      <c r="A1127">
        <v>22</v>
      </c>
      <c r="B1127" t="s">
        <v>20947</v>
      </c>
      <c r="C1127" t="s">
        <v>20948</v>
      </c>
      <c r="D1127">
        <v>16988</v>
      </c>
      <c r="E1127" s="1">
        <v>2.351</v>
      </c>
      <c r="F1127">
        <v>2.496</v>
      </c>
      <c r="G1127">
        <v>0.54500000000000004</v>
      </c>
      <c r="H1127">
        <v>429</v>
      </c>
      <c r="I1127" t="s">
        <v>18288</v>
      </c>
      <c r="J1127">
        <v>3.1519999999999999E-2</v>
      </c>
      <c r="K1127">
        <v>0.85299999999999998</v>
      </c>
      <c r="L1127">
        <v>2.0839277108433736</v>
      </c>
      <c r="M1127" s="2">
        <f t="shared" si="36"/>
        <v>26.506024096385545</v>
      </c>
      <c r="N1127" t="s">
        <v>2703</v>
      </c>
    </row>
    <row r="1128" spans="1:14">
      <c r="A1128">
        <v>23</v>
      </c>
      <c r="B1128" t="s">
        <v>20949</v>
      </c>
      <c r="C1128" t="s">
        <v>20950</v>
      </c>
      <c r="D1128">
        <v>2421</v>
      </c>
      <c r="E1128" s="1">
        <v>2.335</v>
      </c>
      <c r="F1128">
        <v>2.3889999999999998</v>
      </c>
      <c r="G1128">
        <v>0.48599999999999999</v>
      </c>
      <c r="H1128">
        <v>111</v>
      </c>
      <c r="I1128">
        <v>6.1</v>
      </c>
      <c r="J1128">
        <v>6.45E-3</v>
      </c>
      <c r="K1128">
        <v>0.77300000000000002</v>
      </c>
      <c r="L1128">
        <v>2.0839277108433736</v>
      </c>
      <c r="M1128" s="2">
        <f t="shared" si="36"/>
        <v>27.710843373493976</v>
      </c>
      <c r="N1128" t="s">
        <v>2703</v>
      </c>
    </row>
    <row r="1129" spans="1:14">
      <c r="A1129">
        <v>24</v>
      </c>
      <c r="B1129" t="s">
        <v>20951</v>
      </c>
      <c r="C1129" t="s">
        <v>20952</v>
      </c>
      <c r="D1129">
        <v>3292</v>
      </c>
      <c r="E1129" s="1">
        <v>2.137</v>
      </c>
      <c r="F1129">
        <v>2.2519999999999998</v>
      </c>
      <c r="G1129">
        <v>0.183</v>
      </c>
      <c r="H1129">
        <v>93</v>
      </c>
      <c r="I1129">
        <v>9.1999999999999993</v>
      </c>
      <c r="J1129">
        <v>4.2399999999999998E-3</v>
      </c>
      <c r="K1129">
        <v>0.53900000000000003</v>
      </c>
      <c r="L1129">
        <v>2.0839277108433736</v>
      </c>
      <c r="M1129" s="2">
        <f t="shared" si="36"/>
        <v>28.915662650602407</v>
      </c>
      <c r="N1129" t="s">
        <v>2703</v>
      </c>
    </row>
    <row r="1130" spans="1:14">
      <c r="A1130">
        <v>25</v>
      </c>
      <c r="B1130" t="s">
        <v>20953</v>
      </c>
      <c r="C1130" t="s">
        <v>20954</v>
      </c>
      <c r="D1130">
        <v>3074</v>
      </c>
      <c r="E1130" s="1">
        <v>2.0230000000000001</v>
      </c>
      <c r="F1130">
        <v>2.105</v>
      </c>
      <c r="G1130">
        <v>0.29499999999999998</v>
      </c>
      <c r="H1130">
        <v>122</v>
      </c>
      <c r="I1130">
        <v>8.1999999999999993</v>
      </c>
      <c r="J1130">
        <v>7.8600000000000007E-3</v>
      </c>
      <c r="K1130">
        <v>0.85199999999999998</v>
      </c>
      <c r="L1130">
        <v>2.0839277108433736</v>
      </c>
      <c r="M1130" s="2">
        <f t="shared" si="36"/>
        <v>30.120481927710845</v>
      </c>
      <c r="N1130" t="s">
        <v>2703</v>
      </c>
    </row>
    <row r="1131" spans="1:14">
      <c r="A1131">
        <v>26</v>
      </c>
      <c r="B1131" t="s">
        <v>20955</v>
      </c>
      <c r="C1131" t="s">
        <v>20956</v>
      </c>
      <c r="D1131">
        <v>2463</v>
      </c>
      <c r="E1131" s="1">
        <v>2.0209999999999999</v>
      </c>
      <c r="F1131">
        <v>2.3239999999999998</v>
      </c>
      <c r="G1131">
        <v>0.45800000000000002</v>
      </c>
      <c r="H1131">
        <v>72</v>
      </c>
      <c r="I1131">
        <v>8.1999999999999993</v>
      </c>
      <c r="J1131">
        <v>3.2799999999999999E-3</v>
      </c>
      <c r="K1131">
        <v>0.50900000000000001</v>
      </c>
      <c r="L1131">
        <v>2.0839277108433736</v>
      </c>
      <c r="M1131" s="2">
        <f t="shared" si="36"/>
        <v>31.325301204819279</v>
      </c>
      <c r="N1131" t="s">
        <v>2703</v>
      </c>
    </row>
    <row r="1132" spans="1:14">
      <c r="A1132">
        <v>27</v>
      </c>
      <c r="B1132" t="s">
        <v>20957</v>
      </c>
      <c r="C1132" t="s">
        <v>20958</v>
      </c>
      <c r="D1132">
        <v>164</v>
      </c>
      <c r="E1132" s="1">
        <v>1.923</v>
      </c>
      <c r="G1132">
        <v>0.121</v>
      </c>
      <c r="H1132">
        <v>66</v>
      </c>
      <c r="I1132">
        <v>2.2999999999999998</v>
      </c>
      <c r="J1132">
        <v>3.8999999999999999E-4</v>
      </c>
      <c r="L1132">
        <v>2.0839277108433736</v>
      </c>
      <c r="M1132" s="2">
        <f t="shared" si="36"/>
        <v>32.53012048192771</v>
      </c>
      <c r="N1132" t="s">
        <v>2703</v>
      </c>
    </row>
    <row r="1133" spans="1:14">
      <c r="A1133">
        <v>28</v>
      </c>
      <c r="B1133" t="s">
        <v>20959</v>
      </c>
      <c r="C1133" t="s">
        <v>20960</v>
      </c>
      <c r="D1133">
        <v>4304</v>
      </c>
      <c r="E1133" s="1">
        <v>1.895</v>
      </c>
      <c r="F1133">
        <v>2.1240000000000001</v>
      </c>
      <c r="G1133">
        <v>0.68899999999999995</v>
      </c>
      <c r="H1133">
        <v>135</v>
      </c>
      <c r="I1133" t="s">
        <v>18288</v>
      </c>
      <c r="J1133">
        <v>5.3600000000000002E-3</v>
      </c>
      <c r="K1133">
        <v>0.58399999999999996</v>
      </c>
      <c r="L1133">
        <v>2.0839277108433736</v>
      </c>
      <c r="M1133" s="2">
        <f t="shared" si="36"/>
        <v>33.734939759036145</v>
      </c>
      <c r="N1133" t="s">
        <v>2703</v>
      </c>
    </row>
    <row r="1134" spans="1:14">
      <c r="A1134">
        <v>29</v>
      </c>
      <c r="B1134" t="s">
        <v>20961</v>
      </c>
      <c r="C1134" t="s">
        <v>20962</v>
      </c>
      <c r="D1134">
        <v>1462</v>
      </c>
      <c r="E1134" s="1">
        <v>1.831</v>
      </c>
      <c r="F1134">
        <v>2.1739999999999999</v>
      </c>
      <c r="G1134">
        <v>0.17899999999999999</v>
      </c>
      <c r="H1134">
        <v>39</v>
      </c>
      <c r="I1134" t="s">
        <v>18288</v>
      </c>
      <c r="J1134">
        <v>2.1299999999999999E-3</v>
      </c>
      <c r="K1134">
        <v>0.63900000000000001</v>
      </c>
      <c r="L1134">
        <v>2.0839277108433736</v>
      </c>
      <c r="M1134" s="2">
        <f t="shared" si="36"/>
        <v>34.939759036144579</v>
      </c>
      <c r="N1134" t="s">
        <v>2703</v>
      </c>
    </row>
    <row r="1135" spans="1:14">
      <c r="A1135">
        <v>30</v>
      </c>
      <c r="B1135" t="s">
        <v>20963</v>
      </c>
      <c r="C1135" t="s">
        <v>20964</v>
      </c>
      <c r="D1135">
        <v>11905</v>
      </c>
      <c r="E1135" s="1">
        <v>1.825</v>
      </c>
      <c r="F1135">
        <v>1.8109999999999999</v>
      </c>
      <c r="G1135">
        <v>1.268</v>
      </c>
      <c r="H1135">
        <v>306</v>
      </c>
      <c r="I1135">
        <v>5.9</v>
      </c>
      <c r="J1135">
        <v>3.3250000000000002E-2</v>
      </c>
      <c r="K1135">
        <v>0.60799999999999998</v>
      </c>
      <c r="L1135">
        <v>2.0839277108433736</v>
      </c>
      <c r="M1135" s="2">
        <f t="shared" si="36"/>
        <v>36.144578313253014</v>
      </c>
      <c r="N1135" t="s">
        <v>2703</v>
      </c>
    </row>
    <row r="1136" spans="1:14">
      <c r="A1136">
        <v>31</v>
      </c>
      <c r="B1136" t="s">
        <v>20965</v>
      </c>
      <c r="C1136" t="s">
        <v>20966</v>
      </c>
      <c r="D1136">
        <v>1801</v>
      </c>
      <c r="E1136" s="1">
        <v>1.804</v>
      </c>
      <c r="F1136">
        <v>1.915</v>
      </c>
      <c r="G1136">
        <v>0.157</v>
      </c>
      <c r="H1136">
        <v>83</v>
      </c>
      <c r="I1136">
        <v>5.4</v>
      </c>
      <c r="J1136">
        <v>5.1900000000000002E-3</v>
      </c>
      <c r="K1136">
        <v>0.55900000000000005</v>
      </c>
      <c r="L1136">
        <v>2.0839277108433736</v>
      </c>
      <c r="M1136" s="2">
        <f t="shared" si="36"/>
        <v>37.349397590361441</v>
      </c>
      <c r="N1136" t="s">
        <v>2703</v>
      </c>
    </row>
    <row r="1137" spans="1:14">
      <c r="A1137">
        <v>32</v>
      </c>
      <c r="B1137" t="s">
        <v>20967</v>
      </c>
      <c r="C1137" t="s">
        <v>20968</v>
      </c>
      <c r="D1137">
        <v>706</v>
      </c>
      <c r="E1137" s="1">
        <v>1.7929999999999999</v>
      </c>
      <c r="F1137">
        <v>1.5960000000000001</v>
      </c>
      <c r="G1137">
        <v>0.182</v>
      </c>
      <c r="H1137">
        <v>33</v>
      </c>
      <c r="I1137">
        <v>4.8</v>
      </c>
      <c r="J1137">
        <v>2.6700000000000001E-3</v>
      </c>
      <c r="K1137">
        <v>0.55900000000000005</v>
      </c>
      <c r="L1137">
        <v>2.0839277108433736</v>
      </c>
      <c r="M1137" s="2">
        <f t="shared" si="36"/>
        <v>38.554216867469883</v>
      </c>
      <c r="N1137" t="s">
        <v>2703</v>
      </c>
    </row>
    <row r="1138" spans="1:14">
      <c r="A1138">
        <v>33</v>
      </c>
      <c r="B1138" t="s">
        <v>20969</v>
      </c>
      <c r="C1138" t="s">
        <v>20970</v>
      </c>
      <c r="D1138">
        <v>1936</v>
      </c>
      <c r="E1138" s="1">
        <v>1.7589999999999999</v>
      </c>
      <c r="F1138">
        <v>2.2250000000000001</v>
      </c>
      <c r="G1138">
        <v>0.436</v>
      </c>
      <c r="H1138">
        <v>94</v>
      </c>
      <c r="I1138">
        <v>6.2</v>
      </c>
      <c r="J1138">
        <v>4.4999999999999997E-3</v>
      </c>
      <c r="K1138">
        <v>0.627</v>
      </c>
      <c r="L1138">
        <v>2.0839277108433736</v>
      </c>
      <c r="M1138" s="2">
        <f t="shared" ref="M1138:M1169" si="37">A1138/83*100</f>
        <v>39.75903614457831</v>
      </c>
      <c r="N1138" t="s">
        <v>2703</v>
      </c>
    </row>
    <row r="1139" spans="1:14">
      <c r="A1139">
        <v>34</v>
      </c>
      <c r="B1139" t="s">
        <v>20971</v>
      </c>
      <c r="C1139" t="s">
        <v>20972</v>
      </c>
      <c r="D1139">
        <v>1127</v>
      </c>
      <c r="E1139" s="1">
        <v>1.754</v>
      </c>
      <c r="F1139">
        <v>1.7190000000000001</v>
      </c>
      <c r="G1139">
        <v>0.29499999999999998</v>
      </c>
      <c r="H1139">
        <v>44</v>
      </c>
      <c r="I1139">
        <v>7.9</v>
      </c>
      <c r="J1139">
        <v>2.49E-3</v>
      </c>
      <c r="K1139">
        <v>0.52700000000000002</v>
      </c>
      <c r="L1139">
        <v>2.0839277108433736</v>
      </c>
      <c r="M1139" s="2">
        <f t="shared" si="37"/>
        <v>40.963855421686745</v>
      </c>
      <c r="N1139" t="s">
        <v>2703</v>
      </c>
    </row>
    <row r="1140" spans="1:14">
      <c r="A1140">
        <v>35</v>
      </c>
      <c r="B1140" t="s">
        <v>20973</v>
      </c>
      <c r="C1140" t="s">
        <v>20974</v>
      </c>
      <c r="D1140">
        <v>14376</v>
      </c>
      <c r="E1140" s="1">
        <v>1.65</v>
      </c>
      <c r="F1140">
        <v>2.5009999999999999</v>
      </c>
      <c r="G1140">
        <v>0.30299999999999999</v>
      </c>
      <c r="H1140">
        <v>76</v>
      </c>
      <c r="I1140" t="s">
        <v>18288</v>
      </c>
      <c r="J1140">
        <v>1.9439999999999999E-2</v>
      </c>
      <c r="K1140">
        <v>2.8639999999999999</v>
      </c>
      <c r="L1140">
        <v>2.0839277108433736</v>
      </c>
      <c r="M1140" s="2">
        <f t="shared" si="37"/>
        <v>42.168674698795186</v>
      </c>
      <c r="N1140" t="s">
        <v>2703</v>
      </c>
    </row>
    <row r="1141" spans="1:14">
      <c r="A1141">
        <v>36</v>
      </c>
      <c r="B1141" t="s">
        <v>18820</v>
      </c>
      <c r="C1141" t="s">
        <v>18821</v>
      </c>
      <c r="D1141">
        <v>4641</v>
      </c>
      <c r="E1141" s="1">
        <v>1.593</v>
      </c>
      <c r="F1141">
        <v>1.7949999999999999</v>
      </c>
      <c r="G1141">
        <v>0.23200000000000001</v>
      </c>
      <c r="H1141">
        <v>233</v>
      </c>
      <c r="I1141" t="s">
        <v>18288</v>
      </c>
      <c r="J1141">
        <v>6.5599999999999999E-3</v>
      </c>
      <c r="K1141">
        <v>0.60099999999999998</v>
      </c>
      <c r="L1141">
        <v>2.0839277108433736</v>
      </c>
      <c r="M1141" s="2">
        <f t="shared" si="37"/>
        <v>43.373493975903614</v>
      </c>
      <c r="N1141" t="s">
        <v>2703</v>
      </c>
    </row>
    <row r="1142" spans="1:14">
      <c r="A1142">
        <v>37</v>
      </c>
      <c r="B1142" t="s">
        <v>20975</v>
      </c>
      <c r="C1142" t="s">
        <v>20976</v>
      </c>
      <c r="D1142">
        <v>264</v>
      </c>
      <c r="E1142" s="1">
        <v>1.5820000000000001</v>
      </c>
      <c r="F1142">
        <v>1.284</v>
      </c>
      <c r="G1142">
        <v>0.128</v>
      </c>
      <c r="H1142">
        <v>47</v>
      </c>
      <c r="I1142">
        <v>2.7</v>
      </c>
      <c r="J1142">
        <v>1.14E-3</v>
      </c>
      <c r="K1142">
        <v>0.32400000000000001</v>
      </c>
      <c r="L1142">
        <v>2.0839277108433736</v>
      </c>
      <c r="M1142" s="2">
        <f t="shared" si="37"/>
        <v>44.578313253012048</v>
      </c>
      <c r="N1142" t="s">
        <v>2703</v>
      </c>
    </row>
    <row r="1143" spans="1:14">
      <c r="A1143">
        <v>38</v>
      </c>
      <c r="B1143" t="s">
        <v>20977</v>
      </c>
      <c r="C1143" t="s">
        <v>20978</v>
      </c>
      <c r="D1143">
        <v>2176</v>
      </c>
      <c r="E1143" s="1">
        <v>1.581</v>
      </c>
      <c r="F1143">
        <v>1.3360000000000001</v>
      </c>
      <c r="G1143">
        <v>0.45900000000000002</v>
      </c>
      <c r="H1143">
        <v>98</v>
      </c>
      <c r="I1143">
        <v>7</v>
      </c>
      <c r="J1143">
        <v>4.8599999999999997E-3</v>
      </c>
      <c r="K1143">
        <v>0.42499999999999999</v>
      </c>
      <c r="L1143">
        <v>2.0839277108433736</v>
      </c>
      <c r="M1143" s="2">
        <f t="shared" si="37"/>
        <v>45.783132530120483</v>
      </c>
      <c r="N1143" t="s">
        <v>2703</v>
      </c>
    </row>
    <row r="1144" spans="1:14">
      <c r="A1144">
        <v>39</v>
      </c>
      <c r="B1144" t="s">
        <v>20979</v>
      </c>
      <c r="C1144" t="s">
        <v>20980</v>
      </c>
      <c r="D1144">
        <v>1901</v>
      </c>
      <c r="E1144" s="1">
        <v>1.522</v>
      </c>
      <c r="F1144">
        <v>1.38</v>
      </c>
      <c r="G1144">
        <v>0.42099999999999999</v>
      </c>
      <c r="H1144">
        <v>19</v>
      </c>
      <c r="I1144" t="s">
        <v>18288</v>
      </c>
      <c r="J1144">
        <v>1.7700000000000001E-3</v>
      </c>
      <c r="K1144">
        <v>0.52600000000000002</v>
      </c>
      <c r="L1144">
        <v>2.0839277108433736</v>
      </c>
      <c r="M1144" s="2">
        <f t="shared" si="37"/>
        <v>46.987951807228917</v>
      </c>
      <c r="N1144" t="s">
        <v>2703</v>
      </c>
    </row>
    <row r="1145" spans="1:14">
      <c r="A1145">
        <v>40</v>
      </c>
      <c r="B1145" t="s">
        <v>20981</v>
      </c>
      <c r="C1145" t="s">
        <v>20982</v>
      </c>
      <c r="D1145">
        <v>1730</v>
      </c>
      <c r="E1145" s="1">
        <v>1.484</v>
      </c>
      <c r="F1145">
        <v>1.7589999999999999</v>
      </c>
      <c r="G1145">
        <v>0.19700000000000001</v>
      </c>
      <c r="H1145">
        <v>66</v>
      </c>
      <c r="I1145">
        <v>9.9</v>
      </c>
      <c r="J1145">
        <v>3.0999999999999999E-3</v>
      </c>
      <c r="K1145">
        <v>0.54</v>
      </c>
      <c r="L1145">
        <v>2.0839277108433736</v>
      </c>
      <c r="M1145" s="2">
        <f t="shared" si="37"/>
        <v>48.192771084337352</v>
      </c>
      <c r="N1145" t="s">
        <v>2703</v>
      </c>
    </row>
    <row r="1146" spans="1:14">
      <c r="A1146">
        <v>41</v>
      </c>
      <c r="B1146" t="s">
        <v>20983</v>
      </c>
      <c r="C1146" t="s">
        <v>20984</v>
      </c>
      <c r="D1146">
        <v>3835</v>
      </c>
      <c r="E1146" s="1">
        <v>1.454</v>
      </c>
      <c r="F1146">
        <v>1.784</v>
      </c>
      <c r="G1146">
        <v>0.31</v>
      </c>
      <c r="H1146">
        <v>84</v>
      </c>
      <c r="I1146" t="s">
        <v>18288</v>
      </c>
      <c r="J1146">
        <v>6.3800000000000003E-3</v>
      </c>
      <c r="K1146">
        <v>0.67800000000000005</v>
      </c>
      <c r="L1146">
        <v>2.0839277108433736</v>
      </c>
      <c r="M1146" s="2">
        <f t="shared" si="37"/>
        <v>49.397590361445779</v>
      </c>
      <c r="N1146" t="s">
        <v>2703</v>
      </c>
    </row>
    <row r="1147" spans="1:14">
      <c r="A1147">
        <v>42</v>
      </c>
      <c r="B1147" t="s">
        <v>18974</v>
      </c>
      <c r="C1147" t="s">
        <v>18975</v>
      </c>
      <c r="D1147">
        <v>349</v>
      </c>
      <c r="E1147" s="1">
        <v>1.452</v>
      </c>
      <c r="F1147">
        <v>1.1399999999999999</v>
      </c>
      <c r="G1147">
        <v>0.189</v>
      </c>
      <c r="H1147">
        <v>37</v>
      </c>
      <c r="I1147">
        <v>5.3</v>
      </c>
      <c r="J1147">
        <v>9.3000000000000005E-4</v>
      </c>
      <c r="K1147">
        <v>0.33900000000000002</v>
      </c>
      <c r="L1147">
        <v>2.0839277108433736</v>
      </c>
      <c r="M1147" s="2">
        <f t="shared" si="37"/>
        <v>50.602409638554214</v>
      </c>
      <c r="N1147" t="s">
        <v>2703</v>
      </c>
    </row>
    <row r="1148" spans="1:14">
      <c r="A1148">
        <v>43</v>
      </c>
      <c r="B1148" t="s">
        <v>20985</v>
      </c>
      <c r="C1148" t="s">
        <v>20986</v>
      </c>
      <c r="D1148">
        <v>1271</v>
      </c>
      <c r="E1148" s="1">
        <v>1.4470000000000001</v>
      </c>
      <c r="F1148">
        <v>1.611</v>
      </c>
      <c r="G1148">
        <v>0.161</v>
      </c>
      <c r="H1148">
        <v>124</v>
      </c>
      <c r="I1148">
        <v>5.5</v>
      </c>
      <c r="J1148">
        <v>3.2299999999999998E-3</v>
      </c>
      <c r="K1148">
        <v>0.439</v>
      </c>
      <c r="L1148">
        <v>2.0839277108433736</v>
      </c>
      <c r="M1148" s="2">
        <f t="shared" si="37"/>
        <v>51.807228915662648</v>
      </c>
      <c r="N1148" t="s">
        <v>2703</v>
      </c>
    </row>
    <row r="1149" spans="1:14">
      <c r="A1149">
        <v>44</v>
      </c>
      <c r="B1149" t="s">
        <v>20987</v>
      </c>
      <c r="C1149" t="s">
        <v>20988</v>
      </c>
      <c r="D1149">
        <v>15497</v>
      </c>
      <c r="E1149" s="1">
        <v>1.4119999999999999</v>
      </c>
      <c r="F1149">
        <v>2.0070000000000001</v>
      </c>
      <c r="G1149">
        <v>0.21099999999999999</v>
      </c>
      <c r="H1149">
        <v>142</v>
      </c>
      <c r="I1149" t="s">
        <v>18288</v>
      </c>
      <c r="J1149">
        <v>1.9380000000000001E-2</v>
      </c>
      <c r="K1149">
        <v>1.55</v>
      </c>
      <c r="L1149">
        <v>2.0839277108433736</v>
      </c>
      <c r="M1149" s="2">
        <f t="shared" si="37"/>
        <v>53.01204819277109</v>
      </c>
      <c r="N1149" t="s">
        <v>2703</v>
      </c>
    </row>
    <row r="1150" spans="1:14">
      <c r="A1150">
        <v>45</v>
      </c>
      <c r="B1150" t="s">
        <v>20989</v>
      </c>
      <c r="C1150" t="s">
        <v>20990</v>
      </c>
      <c r="D1150">
        <v>1762</v>
      </c>
      <c r="E1150" s="1">
        <v>1.3759999999999999</v>
      </c>
      <c r="F1150">
        <v>1.3919999999999999</v>
      </c>
      <c r="G1150">
        <v>0.28000000000000003</v>
      </c>
      <c r="H1150">
        <v>100</v>
      </c>
      <c r="I1150">
        <v>9.1</v>
      </c>
      <c r="J1150">
        <v>2.0899999999999998E-3</v>
      </c>
      <c r="K1150">
        <v>0.35799999999999998</v>
      </c>
      <c r="L1150">
        <v>2.0839277108433736</v>
      </c>
      <c r="M1150" s="2">
        <f t="shared" si="37"/>
        <v>54.216867469879517</v>
      </c>
      <c r="N1150" t="s">
        <v>2703</v>
      </c>
    </row>
    <row r="1151" spans="1:14">
      <c r="A1151">
        <v>46</v>
      </c>
      <c r="B1151" t="s">
        <v>20991</v>
      </c>
      <c r="C1151" t="s">
        <v>20992</v>
      </c>
      <c r="D1151">
        <v>865</v>
      </c>
      <c r="E1151" s="1">
        <v>1.333</v>
      </c>
      <c r="F1151">
        <v>1.6120000000000001</v>
      </c>
      <c r="G1151">
        <v>0.22</v>
      </c>
      <c r="H1151">
        <v>50</v>
      </c>
      <c r="I1151">
        <v>9.1999999999999993</v>
      </c>
      <c r="J1151">
        <v>1.1299999999999999E-3</v>
      </c>
      <c r="K1151">
        <v>0.42399999999999999</v>
      </c>
      <c r="L1151">
        <v>2.0839277108433736</v>
      </c>
      <c r="M1151" s="2">
        <f t="shared" si="37"/>
        <v>55.421686746987952</v>
      </c>
      <c r="N1151" t="s">
        <v>2703</v>
      </c>
    </row>
    <row r="1152" spans="1:14">
      <c r="A1152">
        <v>47</v>
      </c>
      <c r="B1152" t="s">
        <v>20993</v>
      </c>
      <c r="C1152" t="s">
        <v>20994</v>
      </c>
      <c r="D1152">
        <v>595</v>
      </c>
      <c r="E1152" s="1">
        <v>1.2350000000000001</v>
      </c>
      <c r="F1152">
        <v>1.137</v>
      </c>
      <c r="G1152">
        <v>0.2</v>
      </c>
      <c r="H1152">
        <v>35</v>
      </c>
      <c r="I1152">
        <v>8.4</v>
      </c>
      <c r="J1152">
        <v>1.64E-3</v>
      </c>
      <c r="K1152">
        <v>0.61099999999999999</v>
      </c>
      <c r="L1152">
        <v>2.0839277108433736</v>
      </c>
      <c r="M1152" s="2">
        <f t="shared" si="37"/>
        <v>56.626506024096393</v>
      </c>
      <c r="N1152" t="s">
        <v>2703</v>
      </c>
    </row>
    <row r="1153" spans="1:14">
      <c r="A1153">
        <v>48</v>
      </c>
      <c r="B1153" t="s">
        <v>20995</v>
      </c>
      <c r="C1153" t="s">
        <v>20996</v>
      </c>
      <c r="D1153">
        <v>4864</v>
      </c>
      <c r="E1153" s="1">
        <v>1.234</v>
      </c>
      <c r="F1153">
        <v>2.1949999999999998</v>
      </c>
      <c r="G1153">
        <v>0.34</v>
      </c>
      <c r="H1153">
        <v>53</v>
      </c>
      <c r="I1153" t="s">
        <v>18288</v>
      </c>
      <c r="J1153">
        <v>3.8500000000000001E-3</v>
      </c>
      <c r="K1153">
        <v>0.76600000000000001</v>
      </c>
      <c r="L1153">
        <v>2.0839277108433736</v>
      </c>
      <c r="M1153" s="2">
        <f t="shared" si="37"/>
        <v>57.831325301204814</v>
      </c>
      <c r="N1153" t="s">
        <v>2703</v>
      </c>
    </row>
    <row r="1154" spans="1:14">
      <c r="A1154">
        <v>49</v>
      </c>
      <c r="B1154" t="s">
        <v>20997</v>
      </c>
      <c r="C1154" t="s">
        <v>20998</v>
      </c>
      <c r="D1154">
        <v>459</v>
      </c>
      <c r="E1154" s="1">
        <v>1.2190000000000001</v>
      </c>
      <c r="F1154">
        <v>1.2969999999999999</v>
      </c>
      <c r="G1154">
        <v>5.6000000000000001E-2</v>
      </c>
      <c r="H1154">
        <v>72</v>
      </c>
      <c r="I1154">
        <v>6</v>
      </c>
      <c r="J1154">
        <v>9.6000000000000002E-4</v>
      </c>
      <c r="K1154">
        <v>0.313</v>
      </c>
      <c r="L1154">
        <v>2.0839277108433736</v>
      </c>
      <c r="M1154" s="2">
        <f t="shared" si="37"/>
        <v>59.036144578313255</v>
      </c>
      <c r="N1154" t="s">
        <v>2703</v>
      </c>
    </row>
    <row r="1155" spans="1:14">
      <c r="A1155">
        <v>50</v>
      </c>
      <c r="B1155" t="s">
        <v>20999</v>
      </c>
      <c r="C1155" t="s">
        <v>21000</v>
      </c>
      <c r="D1155">
        <v>2696</v>
      </c>
      <c r="E1155" s="1">
        <v>1.1950000000000001</v>
      </c>
      <c r="F1155">
        <v>1.1719999999999999</v>
      </c>
      <c r="G1155">
        <v>9.2999999999999999E-2</v>
      </c>
      <c r="H1155">
        <v>118</v>
      </c>
      <c r="I1155" t="s">
        <v>18288</v>
      </c>
      <c r="J1155">
        <v>2.97E-3</v>
      </c>
      <c r="K1155">
        <v>0.246</v>
      </c>
      <c r="L1155">
        <v>2.0839277108433736</v>
      </c>
      <c r="M1155" s="2">
        <f t="shared" si="37"/>
        <v>60.24096385542169</v>
      </c>
      <c r="N1155" t="s">
        <v>2703</v>
      </c>
    </row>
    <row r="1156" spans="1:14">
      <c r="A1156">
        <v>51</v>
      </c>
      <c r="B1156" t="s">
        <v>21001</v>
      </c>
      <c r="C1156" t="s">
        <v>21002</v>
      </c>
      <c r="D1156">
        <v>1724</v>
      </c>
      <c r="E1156" s="1">
        <v>1.1619999999999999</v>
      </c>
      <c r="F1156">
        <v>1.359</v>
      </c>
      <c r="G1156">
        <v>0.21199999999999999</v>
      </c>
      <c r="H1156">
        <v>137</v>
      </c>
      <c r="I1156">
        <v>5.7</v>
      </c>
      <c r="J1156">
        <v>4.2199999999999998E-3</v>
      </c>
      <c r="K1156">
        <v>0.35599999999999998</v>
      </c>
      <c r="L1156">
        <v>2.0839277108433736</v>
      </c>
      <c r="M1156" s="2">
        <f t="shared" si="37"/>
        <v>61.445783132530117</v>
      </c>
      <c r="N1156" t="s">
        <v>2703</v>
      </c>
    </row>
    <row r="1157" spans="1:14">
      <c r="A1157">
        <v>52</v>
      </c>
      <c r="B1157" t="s">
        <v>21003</v>
      </c>
      <c r="C1157" t="s">
        <v>21004</v>
      </c>
      <c r="D1157">
        <v>4101</v>
      </c>
      <c r="E1157" s="1">
        <v>1.139</v>
      </c>
      <c r="F1157">
        <v>1.36</v>
      </c>
      <c r="G1157">
        <v>0.13100000000000001</v>
      </c>
      <c r="H1157">
        <v>183</v>
      </c>
      <c r="I1157">
        <v>8.6</v>
      </c>
      <c r="J1157">
        <v>5.45E-3</v>
      </c>
      <c r="K1157">
        <v>0.34899999999999998</v>
      </c>
      <c r="L1157">
        <v>2.0839277108433736</v>
      </c>
      <c r="M1157" s="2">
        <f t="shared" si="37"/>
        <v>62.650602409638559</v>
      </c>
      <c r="N1157" t="s">
        <v>2703</v>
      </c>
    </row>
    <row r="1158" spans="1:14">
      <c r="A1158">
        <v>53</v>
      </c>
      <c r="B1158" t="s">
        <v>21005</v>
      </c>
      <c r="C1158" t="s">
        <v>21006</v>
      </c>
      <c r="D1158">
        <v>798</v>
      </c>
      <c r="E1158" s="1">
        <v>1.129</v>
      </c>
      <c r="F1158">
        <v>1.2030000000000001</v>
      </c>
      <c r="G1158">
        <v>0.10199999999999999</v>
      </c>
      <c r="H1158">
        <v>49</v>
      </c>
      <c r="I1158">
        <v>6.9</v>
      </c>
      <c r="J1158">
        <v>1.3500000000000001E-3</v>
      </c>
      <c r="K1158">
        <v>0.312</v>
      </c>
      <c r="L1158">
        <v>2.0839277108433736</v>
      </c>
      <c r="M1158" s="2">
        <f t="shared" si="37"/>
        <v>63.855421686746979</v>
      </c>
      <c r="N1158" t="s">
        <v>2703</v>
      </c>
    </row>
    <row r="1159" spans="1:14">
      <c r="A1159">
        <v>54</v>
      </c>
      <c r="B1159" t="s">
        <v>21007</v>
      </c>
      <c r="C1159" t="s">
        <v>21008</v>
      </c>
      <c r="D1159">
        <v>241</v>
      </c>
      <c r="E1159" s="1">
        <v>0.92500000000000004</v>
      </c>
      <c r="F1159">
        <v>1</v>
      </c>
      <c r="G1159">
        <v>0.154</v>
      </c>
      <c r="H1159">
        <v>26</v>
      </c>
      <c r="I1159">
        <v>5.4</v>
      </c>
      <c r="J1159">
        <v>8.9999999999999998E-4</v>
      </c>
      <c r="K1159">
        <v>0.40500000000000003</v>
      </c>
      <c r="L1159">
        <v>2.0839277108433736</v>
      </c>
      <c r="M1159" s="2">
        <f t="shared" si="37"/>
        <v>65.060240963855421</v>
      </c>
      <c r="N1159" t="s">
        <v>2703</v>
      </c>
    </row>
    <row r="1160" spans="1:14">
      <c r="A1160">
        <v>55</v>
      </c>
      <c r="B1160" t="s">
        <v>21009</v>
      </c>
      <c r="C1160" t="s">
        <v>21010</v>
      </c>
      <c r="D1160">
        <v>547</v>
      </c>
      <c r="E1160" s="1">
        <v>0.91400000000000003</v>
      </c>
      <c r="G1160">
        <v>0.14299999999999999</v>
      </c>
      <c r="H1160">
        <v>84</v>
      </c>
      <c r="I1160">
        <v>5.9</v>
      </c>
      <c r="J1160">
        <v>7.6999999999999996E-4</v>
      </c>
      <c r="L1160">
        <v>2.0839277108433736</v>
      </c>
      <c r="M1160" s="2">
        <f t="shared" si="37"/>
        <v>66.265060240963862</v>
      </c>
      <c r="N1160" t="s">
        <v>2703</v>
      </c>
    </row>
    <row r="1161" spans="1:14">
      <c r="A1161">
        <v>56</v>
      </c>
      <c r="B1161" t="s">
        <v>21011</v>
      </c>
      <c r="C1161" t="s">
        <v>21012</v>
      </c>
      <c r="D1161">
        <v>289</v>
      </c>
      <c r="E1161" s="1">
        <v>0.88900000000000001</v>
      </c>
      <c r="F1161">
        <v>0.73699999999999999</v>
      </c>
      <c r="G1161">
        <v>0</v>
      </c>
      <c r="H1161">
        <v>36</v>
      </c>
      <c r="I1161">
        <v>7.5</v>
      </c>
      <c r="J1161">
        <v>4.8000000000000001E-4</v>
      </c>
      <c r="K1161">
        <v>0.16500000000000001</v>
      </c>
      <c r="L1161">
        <v>2.0839277108433736</v>
      </c>
      <c r="M1161" s="2">
        <f t="shared" si="37"/>
        <v>67.46987951807229</v>
      </c>
      <c r="N1161" t="s">
        <v>2703</v>
      </c>
    </row>
    <row r="1162" spans="1:14">
      <c r="A1162">
        <v>57</v>
      </c>
      <c r="B1162" t="s">
        <v>21013</v>
      </c>
      <c r="C1162" t="s">
        <v>21014</v>
      </c>
      <c r="D1162">
        <v>908</v>
      </c>
      <c r="E1162" s="1">
        <v>0.83699999999999997</v>
      </c>
      <c r="F1162">
        <v>1.2490000000000001</v>
      </c>
      <c r="G1162">
        <v>7.2999999999999995E-2</v>
      </c>
      <c r="H1162">
        <v>55</v>
      </c>
      <c r="I1162">
        <v>8.9</v>
      </c>
      <c r="J1162">
        <v>9.6000000000000002E-4</v>
      </c>
      <c r="K1162">
        <v>0.223</v>
      </c>
      <c r="L1162">
        <v>2.0839277108433736</v>
      </c>
      <c r="M1162" s="2">
        <f t="shared" si="37"/>
        <v>68.674698795180717</v>
      </c>
      <c r="N1162" t="s">
        <v>2703</v>
      </c>
    </row>
    <row r="1163" spans="1:14">
      <c r="A1163">
        <v>58</v>
      </c>
      <c r="B1163" t="s">
        <v>21015</v>
      </c>
      <c r="C1163" t="s">
        <v>21016</v>
      </c>
      <c r="D1163">
        <v>394</v>
      </c>
      <c r="E1163" s="1">
        <v>0.81799999999999995</v>
      </c>
      <c r="F1163">
        <v>0.93600000000000005</v>
      </c>
      <c r="G1163">
        <v>0.158</v>
      </c>
      <c r="H1163">
        <v>120</v>
      </c>
      <c r="I1163">
        <v>3.1</v>
      </c>
      <c r="J1163">
        <v>1.4300000000000001E-3</v>
      </c>
      <c r="K1163">
        <v>0.219</v>
      </c>
      <c r="L1163">
        <v>2.0839277108433736</v>
      </c>
      <c r="M1163" s="2">
        <f t="shared" si="37"/>
        <v>69.879518072289159</v>
      </c>
      <c r="N1163" t="s">
        <v>2703</v>
      </c>
    </row>
    <row r="1164" spans="1:14">
      <c r="A1164">
        <v>59</v>
      </c>
      <c r="B1164" t="s">
        <v>21017</v>
      </c>
      <c r="C1164" t="s">
        <v>21018</v>
      </c>
      <c r="D1164">
        <v>326</v>
      </c>
      <c r="E1164" s="1">
        <v>0.81399999999999995</v>
      </c>
      <c r="F1164">
        <v>1.2010000000000001</v>
      </c>
      <c r="G1164">
        <v>0.1</v>
      </c>
      <c r="H1164">
        <v>40</v>
      </c>
      <c r="I1164">
        <v>5.6</v>
      </c>
      <c r="J1164">
        <v>4.8999999999999998E-4</v>
      </c>
      <c r="K1164">
        <v>0.186</v>
      </c>
      <c r="L1164">
        <v>2.0839277108433736</v>
      </c>
      <c r="M1164" s="2">
        <f t="shared" si="37"/>
        <v>71.084337349397586</v>
      </c>
      <c r="N1164" t="s">
        <v>2703</v>
      </c>
    </row>
    <row r="1165" spans="1:14">
      <c r="A1165">
        <v>60</v>
      </c>
      <c r="B1165" t="s">
        <v>21019</v>
      </c>
      <c r="C1165" t="s">
        <v>21020</v>
      </c>
      <c r="D1165">
        <v>475</v>
      </c>
      <c r="E1165" s="1">
        <v>0.79100000000000004</v>
      </c>
      <c r="F1165">
        <v>0.60799999999999998</v>
      </c>
      <c r="G1165">
        <v>2.1999999999999999E-2</v>
      </c>
      <c r="H1165">
        <v>179</v>
      </c>
      <c r="I1165">
        <v>3</v>
      </c>
      <c r="J1165">
        <v>9.2000000000000003E-4</v>
      </c>
      <c r="K1165">
        <v>8.7999999999999995E-2</v>
      </c>
      <c r="L1165">
        <v>2.0839277108433736</v>
      </c>
      <c r="M1165" s="2">
        <f t="shared" si="37"/>
        <v>72.289156626506028</v>
      </c>
      <c r="N1165" t="s">
        <v>2703</v>
      </c>
    </row>
    <row r="1166" spans="1:14">
      <c r="A1166">
        <v>61</v>
      </c>
      <c r="B1166" t="s">
        <v>21021</v>
      </c>
      <c r="C1166" t="s">
        <v>21022</v>
      </c>
      <c r="D1166">
        <v>325</v>
      </c>
      <c r="E1166" s="1">
        <v>0.73399999999999999</v>
      </c>
      <c r="F1166">
        <v>0.71599999999999997</v>
      </c>
      <c r="G1166">
        <v>0.08</v>
      </c>
      <c r="H1166">
        <v>25</v>
      </c>
      <c r="I1166">
        <v>6.7</v>
      </c>
      <c r="J1166">
        <v>6.0999999999999997E-4</v>
      </c>
      <c r="K1166">
        <v>0.17399999999999999</v>
      </c>
      <c r="L1166">
        <v>2.0839277108433736</v>
      </c>
      <c r="M1166" s="2">
        <f t="shared" si="37"/>
        <v>73.493975903614455</v>
      </c>
      <c r="N1166" t="s">
        <v>2703</v>
      </c>
    </row>
    <row r="1167" spans="1:14">
      <c r="A1167">
        <v>62</v>
      </c>
      <c r="B1167" t="s">
        <v>21023</v>
      </c>
      <c r="C1167" t="s">
        <v>21024</v>
      </c>
      <c r="D1167">
        <v>393</v>
      </c>
      <c r="E1167" s="1">
        <v>0.71099999999999997</v>
      </c>
      <c r="F1167">
        <v>0.93600000000000005</v>
      </c>
      <c r="G1167">
        <v>0.14299999999999999</v>
      </c>
      <c r="H1167">
        <v>21</v>
      </c>
      <c r="I1167" t="s">
        <v>18288</v>
      </c>
      <c r="J1167">
        <v>1.0399999999999999E-3</v>
      </c>
      <c r="K1167">
        <v>0.54600000000000004</v>
      </c>
      <c r="L1167">
        <v>2.0839277108433736</v>
      </c>
      <c r="M1167" s="2">
        <f t="shared" si="37"/>
        <v>74.698795180722882</v>
      </c>
      <c r="N1167" t="s">
        <v>2703</v>
      </c>
    </row>
    <row r="1168" spans="1:14">
      <c r="A1168">
        <v>63</v>
      </c>
      <c r="B1168" t="s">
        <v>21025</v>
      </c>
      <c r="C1168" t="s">
        <v>21026</v>
      </c>
      <c r="D1168">
        <v>1263</v>
      </c>
      <c r="E1168" s="1">
        <v>0.66200000000000003</v>
      </c>
      <c r="F1168">
        <v>0.58199999999999996</v>
      </c>
      <c r="G1168">
        <v>0.25</v>
      </c>
      <c r="H1168">
        <v>24</v>
      </c>
      <c r="I1168" t="s">
        <v>18288</v>
      </c>
      <c r="J1168">
        <v>6.0999999999999997E-4</v>
      </c>
      <c r="K1168">
        <v>0.183</v>
      </c>
      <c r="L1168">
        <v>2.0839277108433736</v>
      </c>
      <c r="M1168" s="2">
        <f t="shared" si="37"/>
        <v>75.903614457831324</v>
      </c>
      <c r="N1168" t="s">
        <v>2703</v>
      </c>
    </row>
    <row r="1169" spans="1:14">
      <c r="A1169">
        <v>64</v>
      </c>
      <c r="B1169" t="s">
        <v>21027</v>
      </c>
      <c r="C1169" t="s">
        <v>21028</v>
      </c>
      <c r="D1169">
        <v>1210</v>
      </c>
      <c r="E1169" s="1">
        <v>0.63700000000000001</v>
      </c>
      <c r="G1169">
        <v>0.13200000000000001</v>
      </c>
      <c r="H1169">
        <v>114</v>
      </c>
      <c r="I1169">
        <v>6</v>
      </c>
      <c r="J1169">
        <v>3.0500000000000002E-3</v>
      </c>
      <c r="L1169">
        <v>2.0839277108433736</v>
      </c>
      <c r="M1169" s="2">
        <f t="shared" si="37"/>
        <v>77.108433734939766</v>
      </c>
      <c r="N1169" t="s">
        <v>2703</v>
      </c>
    </row>
    <row r="1170" spans="1:14">
      <c r="A1170">
        <v>65</v>
      </c>
      <c r="B1170" t="s">
        <v>21029</v>
      </c>
      <c r="C1170" t="s">
        <v>21030</v>
      </c>
      <c r="D1170">
        <v>130</v>
      </c>
      <c r="E1170" s="1">
        <v>0.61799999999999999</v>
      </c>
      <c r="F1170">
        <v>0.64800000000000002</v>
      </c>
      <c r="G1170">
        <v>0.105</v>
      </c>
      <c r="H1170">
        <v>38</v>
      </c>
      <c r="I1170">
        <v>4.3</v>
      </c>
      <c r="J1170">
        <v>3.2000000000000003E-4</v>
      </c>
      <c r="K1170">
        <v>0.14799999999999999</v>
      </c>
      <c r="L1170">
        <v>2.0839277108433736</v>
      </c>
      <c r="M1170" s="2">
        <f t="shared" ref="M1170:M1188" si="38">A1170/83*100</f>
        <v>78.313253012048193</v>
      </c>
      <c r="N1170" t="s">
        <v>2703</v>
      </c>
    </row>
    <row r="1171" spans="1:14">
      <c r="A1171">
        <v>66</v>
      </c>
      <c r="B1171" t="s">
        <v>21031</v>
      </c>
      <c r="C1171" t="s">
        <v>21032</v>
      </c>
      <c r="D1171">
        <v>257</v>
      </c>
      <c r="E1171" s="1">
        <v>0.58099999999999996</v>
      </c>
      <c r="G1171">
        <v>0</v>
      </c>
      <c r="H1171">
        <v>12</v>
      </c>
      <c r="I1171" t="s">
        <v>18288</v>
      </c>
      <c r="J1171">
        <v>3.4000000000000002E-4</v>
      </c>
      <c r="L1171">
        <v>2.0839277108433736</v>
      </c>
      <c r="M1171" s="2">
        <f t="shared" si="38"/>
        <v>79.518072289156621</v>
      </c>
      <c r="N1171" t="s">
        <v>2703</v>
      </c>
    </row>
    <row r="1172" spans="1:14">
      <c r="A1172">
        <v>67</v>
      </c>
      <c r="B1172" t="s">
        <v>21033</v>
      </c>
      <c r="C1172" t="s">
        <v>21034</v>
      </c>
      <c r="D1172">
        <v>286</v>
      </c>
      <c r="E1172" s="1">
        <v>0.57499999999999996</v>
      </c>
      <c r="F1172">
        <v>0.77600000000000002</v>
      </c>
      <c r="G1172">
        <v>0</v>
      </c>
      <c r="H1172">
        <v>13</v>
      </c>
      <c r="I1172">
        <v>7.1</v>
      </c>
      <c r="J1172">
        <v>4.0000000000000002E-4</v>
      </c>
      <c r="K1172">
        <v>0.18099999999999999</v>
      </c>
      <c r="L1172">
        <v>2.0839277108433736</v>
      </c>
      <c r="M1172" s="2">
        <f t="shared" si="38"/>
        <v>80.722891566265062</v>
      </c>
      <c r="N1172" t="s">
        <v>2703</v>
      </c>
    </row>
    <row r="1173" spans="1:14">
      <c r="A1173">
        <v>68</v>
      </c>
      <c r="B1173" t="s">
        <v>21035</v>
      </c>
      <c r="C1173" t="s">
        <v>21036</v>
      </c>
      <c r="D1173">
        <v>1451</v>
      </c>
      <c r="E1173" s="1">
        <v>0.55300000000000005</v>
      </c>
      <c r="F1173">
        <v>0.59</v>
      </c>
      <c r="G1173">
        <v>0.152</v>
      </c>
      <c r="H1173">
        <v>112</v>
      </c>
      <c r="I1173">
        <v>9.4</v>
      </c>
      <c r="J1173">
        <v>2.2000000000000001E-3</v>
      </c>
      <c r="K1173">
        <v>0.17199999999999999</v>
      </c>
      <c r="L1173">
        <v>2.0839277108433736</v>
      </c>
      <c r="M1173" s="2">
        <f t="shared" si="38"/>
        <v>81.92771084337349</v>
      </c>
      <c r="N1173" t="s">
        <v>2703</v>
      </c>
    </row>
    <row r="1174" spans="1:14">
      <c r="A1174">
        <v>69</v>
      </c>
      <c r="B1174" t="s">
        <v>21037</v>
      </c>
      <c r="C1174" t="s">
        <v>21038</v>
      </c>
      <c r="D1174">
        <v>1183</v>
      </c>
      <c r="E1174" s="1">
        <v>0.50600000000000001</v>
      </c>
      <c r="F1174">
        <v>0.60399999999999998</v>
      </c>
      <c r="G1174">
        <v>0.112</v>
      </c>
      <c r="H1174">
        <v>152</v>
      </c>
      <c r="I1174">
        <v>6.6</v>
      </c>
      <c r="J1174">
        <v>2.47E-3</v>
      </c>
      <c r="K1174">
        <v>0.16800000000000001</v>
      </c>
      <c r="L1174">
        <v>2.0839277108433736</v>
      </c>
      <c r="M1174" s="2">
        <f t="shared" si="38"/>
        <v>83.132530120481931</v>
      </c>
      <c r="N1174" t="s">
        <v>2703</v>
      </c>
    </row>
    <row r="1175" spans="1:14">
      <c r="A1175">
        <v>70</v>
      </c>
      <c r="B1175" t="s">
        <v>21039</v>
      </c>
      <c r="C1175" t="s">
        <v>21040</v>
      </c>
      <c r="D1175">
        <v>467</v>
      </c>
      <c r="E1175" s="1">
        <v>0.504</v>
      </c>
      <c r="F1175">
        <v>0.66900000000000004</v>
      </c>
      <c r="G1175">
        <v>0.112</v>
      </c>
      <c r="H1175">
        <v>80</v>
      </c>
      <c r="I1175">
        <v>7.6</v>
      </c>
      <c r="J1175">
        <v>8.4000000000000003E-4</v>
      </c>
      <c r="K1175">
        <v>0.17</v>
      </c>
      <c r="L1175">
        <v>2.0839277108433736</v>
      </c>
      <c r="M1175" s="2">
        <f t="shared" si="38"/>
        <v>84.337349397590373</v>
      </c>
      <c r="N1175" t="s">
        <v>2703</v>
      </c>
    </row>
    <row r="1176" spans="1:14">
      <c r="A1176">
        <v>71</v>
      </c>
      <c r="B1176" t="s">
        <v>21041</v>
      </c>
      <c r="C1176" t="s">
        <v>21042</v>
      </c>
      <c r="D1176">
        <v>1293</v>
      </c>
      <c r="E1176" s="1">
        <v>0.47299999999999998</v>
      </c>
      <c r="F1176">
        <v>0.64800000000000002</v>
      </c>
      <c r="G1176">
        <v>0.05</v>
      </c>
      <c r="H1176">
        <v>120</v>
      </c>
      <c r="I1176">
        <v>6.7</v>
      </c>
      <c r="J1176">
        <v>2.33E-3</v>
      </c>
      <c r="K1176">
        <v>0.153</v>
      </c>
      <c r="L1176">
        <v>2.0839277108433736</v>
      </c>
      <c r="M1176" s="2">
        <f t="shared" si="38"/>
        <v>85.542168674698786</v>
      </c>
      <c r="N1176" t="s">
        <v>2703</v>
      </c>
    </row>
    <row r="1177" spans="1:14">
      <c r="A1177">
        <v>72</v>
      </c>
      <c r="B1177" t="s">
        <v>21043</v>
      </c>
      <c r="C1177" t="s">
        <v>21044</v>
      </c>
      <c r="D1177">
        <v>382</v>
      </c>
      <c r="E1177" s="1">
        <v>0.47099999999999997</v>
      </c>
      <c r="F1177">
        <v>0.73499999999999999</v>
      </c>
      <c r="G1177">
        <v>0.15</v>
      </c>
      <c r="H1177">
        <v>60</v>
      </c>
      <c r="I1177">
        <v>7.2</v>
      </c>
      <c r="J1177">
        <v>7.6000000000000004E-4</v>
      </c>
      <c r="K1177">
        <v>0.20499999999999999</v>
      </c>
      <c r="L1177">
        <v>2.0839277108433736</v>
      </c>
      <c r="M1177" s="2">
        <f t="shared" si="38"/>
        <v>86.746987951807228</v>
      </c>
      <c r="N1177" t="s">
        <v>2703</v>
      </c>
    </row>
    <row r="1178" spans="1:14">
      <c r="A1178">
        <v>73</v>
      </c>
      <c r="B1178" t="s">
        <v>21045</v>
      </c>
      <c r="C1178" t="s">
        <v>21046</v>
      </c>
      <c r="D1178">
        <v>98</v>
      </c>
      <c r="E1178" s="1">
        <v>0.42899999999999999</v>
      </c>
      <c r="F1178">
        <v>0.5</v>
      </c>
      <c r="H1178">
        <v>0</v>
      </c>
      <c r="J1178">
        <v>1.2999999999999999E-4</v>
      </c>
      <c r="K1178">
        <v>0.105</v>
      </c>
      <c r="L1178">
        <v>2.0839277108433736</v>
      </c>
      <c r="M1178" s="2">
        <f t="shared" si="38"/>
        <v>87.951807228915655</v>
      </c>
      <c r="N1178" t="s">
        <v>2703</v>
      </c>
    </row>
    <row r="1179" spans="1:14">
      <c r="A1179">
        <v>74</v>
      </c>
      <c r="B1179" t="s">
        <v>21047</v>
      </c>
      <c r="C1179" t="s">
        <v>21048</v>
      </c>
      <c r="D1179">
        <v>518</v>
      </c>
      <c r="E1179" s="1">
        <v>0.39</v>
      </c>
      <c r="F1179">
        <v>0.39600000000000002</v>
      </c>
      <c r="G1179">
        <v>0.246</v>
      </c>
      <c r="H1179">
        <v>57</v>
      </c>
      <c r="I1179" t="s">
        <v>18288</v>
      </c>
      <c r="J1179">
        <v>5.1000000000000004E-4</v>
      </c>
      <c r="K1179">
        <v>0.11</v>
      </c>
      <c r="L1179">
        <v>2.0839277108433736</v>
      </c>
      <c r="M1179" s="2">
        <f t="shared" si="38"/>
        <v>89.156626506024097</v>
      </c>
      <c r="N1179" t="s">
        <v>2703</v>
      </c>
    </row>
    <row r="1180" spans="1:14">
      <c r="A1180">
        <v>75</v>
      </c>
      <c r="B1180" t="s">
        <v>21049</v>
      </c>
      <c r="C1180" t="s">
        <v>16406</v>
      </c>
      <c r="D1180">
        <v>208</v>
      </c>
      <c r="E1180" s="1">
        <v>0.35499999999999998</v>
      </c>
      <c r="F1180">
        <v>0.33500000000000002</v>
      </c>
      <c r="G1180">
        <v>0</v>
      </c>
      <c r="H1180">
        <v>37</v>
      </c>
      <c r="I1180" t="s">
        <v>18288</v>
      </c>
      <c r="J1180">
        <v>2.7999999999999998E-4</v>
      </c>
      <c r="K1180">
        <v>9.6000000000000002E-2</v>
      </c>
      <c r="L1180">
        <v>2.0839277108433736</v>
      </c>
      <c r="M1180" s="2">
        <f t="shared" si="38"/>
        <v>90.361445783132538</v>
      </c>
      <c r="N1180" t="s">
        <v>2703</v>
      </c>
    </row>
    <row r="1181" spans="1:14">
      <c r="A1181">
        <v>76</v>
      </c>
      <c r="B1181" t="s">
        <v>16407</v>
      </c>
      <c r="C1181" t="s">
        <v>21046</v>
      </c>
      <c r="D1181">
        <v>3</v>
      </c>
      <c r="E1181" s="1">
        <v>0.3</v>
      </c>
      <c r="F1181">
        <v>0.3</v>
      </c>
      <c r="G1181">
        <v>0</v>
      </c>
      <c r="H1181">
        <v>6</v>
      </c>
      <c r="J1181">
        <v>1.0000000000000001E-5</v>
      </c>
      <c r="K1181">
        <v>5.1999999999999998E-2</v>
      </c>
      <c r="L1181">
        <v>2.0839277108433736</v>
      </c>
      <c r="M1181" s="2">
        <f t="shared" si="38"/>
        <v>91.566265060240966</v>
      </c>
      <c r="N1181" t="s">
        <v>2703</v>
      </c>
    </row>
    <row r="1182" spans="1:14">
      <c r="A1182">
        <v>77</v>
      </c>
      <c r="B1182" t="s">
        <v>18525</v>
      </c>
      <c r="C1182" t="s">
        <v>18524</v>
      </c>
      <c r="D1182">
        <v>248</v>
      </c>
      <c r="E1182" s="1">
        <v>0.27500000000000002</v>
      </c>
      <c r="G1182">
        <v>3.1E-2</v>
      </c>
      <c r="H1182">
        <v>129</v>
      </c>
      <c r="I1182">
        <v>4.9000000000000004</v>
      </c>
      <c r="J1182">
        <v>8.0999999999999996E-4</v>
      </c>
      <c r="L1182">
        <v>2.0839277108433736</v>
      </c>
      <c r="M1182" s="2">
        <f t="shared" si="38"/>
        <v>92.771084337349393</v>
      </c>
      <c r="N1182" t="s">
        <v>2703</v>
      </c>
    </row>
    <row r="1183" spans="1:14">
      <c r="A1183">
        <v>78</v>
      </c>
      <c r="B1183" t="s">
        <v>16408</v>
      </c>
      <c r="C1183" t="s">
        <v>16409</v>
      </c>
      <c r="D1183">
        <v>394</v>
      </c>
      <c r="E1183" s="1">
        <v>0.26900000000000002</v>
      </c>
      <c r="F1183">
        <v>0.55900000000000005</v>
      </c>
      <c r="G1183">
        <v>0</v>
      </c>
      <c r="H1183">
        <v>28</v>
      </c>
      <c r="I1183" t="s">
        <v>18288</v>
      </c>
      <c r="J1183">
        <v>3.4000000000000002E-4</v>
      </c>
      <c r="K1183">
        <v>0.152</v>
      </c>
      <c r="L1183">
        <v>2.0839277108433736</v>
      </c>
      <c r="M1183" s="2">
        <f t="shared" si="38"/>
        <v>93.975903614457835</v>
      </c>
      <c r="N1183" t="s">
        <v>2703</v>
      </c>
    </row>
    <row r="1184" spans="1:14">
      <c r="A1184">
        <v>79</v>
      </c>
      <c r="B1184" t="s">
        <v>16410</v>
      </c>
      <c r="C1184" t="s">
        <v>16411</v>
      </c>
      <c r="D1184">
        <v>253</v>
      </c>
      <c r="E1184" s="1">
        <v>0.251</v>
      </c>
      <c r="F1184">
        <v>0.26600000000000001</v>
      </c>
      <c r="G1184">
        <v>8.9999999999999993E-3</v>
      </c>
      <c r="H1184">
        <v>108</v>
      </c>
      <c r="I1184">
        <v>5.6</v>
      </c>
      <c r="J1184">
        <v>5.9000000000000003E-4</v>
      </c>
      <c r="K1184">
        <v>6.5000000000000002E-2</v>
      </c>
      <c r="L1184">
        <v>2.0839277108433736</v>
      </c>
      <c r="M1184" s="2">
        <f t="shared" si="38"/>
        <v>95.180722891566262</v>
      </c>
      <c r="N1184" t="s">
        <v>2703</v>
      </c>
    </row>
    <row r="1185" spans="1:14">
      <c r="A1185">
        <v>80</v>
      </c>
      <c r="B1185" t="s">
        <v>16412</v>
      </c>
      <c r="C1185" t="s">
        <v>16413</v>
      </c>
      <c r="D1185">
        <v>210</v>
      </c>
      <c r="E1185" s="1">
        <v>0.19900000000000001</v>
      </c>
      <c r="F1185">
        <v>0.20100000000000001</v>
      </c>
      <c r="G1185">
        <v>1.9E-2</v>
      </c>
      <c r="H1185">
        <v>54</v>
      </c>
      <c r="I1185">
        <v>8.3000000000000007</v>
      </c>
      <c r="J1185">
        <v>2.7999999999999998E-4</v>
      </c>
      <c r="K1185">
        <v>5.2999999999999999E-2</v>
      </c>
      <c r="L1185">
        <v>2.0839277108433736</v>
      </c>
      <c r="M1185" s="2">
        <f t="shared" si="38"/>
        <v>96.385542168674704</v>
      </c>
      <c r="N1185" t="s">
        <v>2703</v>
      </c>
    </row>
    <row r="1186" spans="1:14">
      <c r="A1186">
        <v>81</v>
      </c>
      <c r="B1186" t="s">
        <v>16414</v>
      </c>
      <c r="C1186" t="s">
        <v>16415</v>
      </c>
      <c r="D1186">
        <v>40</v>
      </c>
      <c r="E1186" s="1">
        <v>0.18</v>
      </c>
      <c r="F1186">
        <v>0.16</v>
      </c>
      <c r="G1186">
        <v>9.0999999999999998E-2</v>
      </c>
      <c r="H1186">
        <v>55</v>
      </c>
      <c r="J1186">
        <v>6.9999999999999994E-5</v>
      </c>
      <c r="K1186">
        <v>0.03</v>
      </c>
      <c r="L1186">
        <v>2.0839277108433736</v>
      </c>
      <c r="M1186" s="2">
        <f t="shared" si="38"/>
        <v>97.590361445783131</v>
      </c>
      <c r="N1186" t="s">
        <v>2703</v>
      </c>
    </row>
    <row r="1187" spans="1:14">
      <c r="A1187">
        <v>82</v>
      </c>
      <c r="B1187" t="s">
        <v>16416</v>
      </c>
      <c r="C1187" t="s">
        <v>16417</v>
      </c>
      <c r="D1187">
        <v>158</v>
      </c>
      <c r="E1187" s="1">
        <v>0.16500000000000001</v>
      </c>
      <c r="G1187">
        <v>7.9000000000000001E-2</v>
      </c>
      <c r="H1187">
        <v>342</v>
      </c>
      <c r="I1187">
        <v>2</v>
      </c>
      <c r="J1187">
        <v>2.1000000000000001E-4</v>
      </c>
      <c r="L1187">
        <v>2.0839277108433736</v>
      </c>
      <c r="M1187" s="2">
        <f t="shared" si="38"/>
        <v>98.795180722891558</v>
      </c>
      <c r="N1187" t="s">
        <v>2703</v>
      </c>
    </row>
    <row r="1188" spans="1:14">
      <c r="A1188">
        <v>83</v>
      </c>
      <c r="B1188" t="s">
        <v>16418</v>
      </c>
      <c r="C1188" t="s">
        <v>16419</v>
      </c>
      <c r="D1188">
        <v>36</v>
      </c>
      <c r="E1188" s="1">
        <v>0</v>
      </c>
      <c r="G1188">
        <v>3.4000000000000002E-2</v>
      </c>
      <c r="H1188">
        <v>59</v>
      </c>
      <c r="J1188">
        <v>1.0000000000000001E-5</v>
      </c>
      <c r="L1188">
        <v>2.0839277108433736</v>
      </c>
      <c r="M1188" s="2">
        <f t="shared" si="38"/>
        <v>100</v>
      </c>
      <c r="N1188" t="s">
        <v>2703</v>
      </c>
    </row>
    <row r="1189" spans="1:14" s="3" customFormat="1">
      <c r="E1189" s="4"/>
      <c r="M1189" s="5"/>
    </row>
    <row r="1190" spans="1:14">
      <c r="A1190">
        <v>1</v>
      </c>
      <c r="B1190" t="s">
        <v>20137</v>
      </c>
      <c r="C1190" t="s">
        <v>20138</v>
      </c>
      <c r="D1190">
        <v>12453</v>
      </c>
      <c r="E1190" s="1">
        <v>14.103</v>
      </c>
      <c r="F1190">
        <v>7.54</v>
      </c>
      <c r="G1190">
        <v>0.60399999999999998</v>
      </c>
      <c r="H1190">
        <v>182</v>
      </c>
      <c r="I1190">
        <v>6.6</v>
      </c>
      <c r="J1190">
        <v>4.8140000000000002E-2</v>
      </c>
      <c r="K1190">
        <v>3.76</v>
      </c>
      <c r="L1190">
        <f>AVERAGE(E1190:E1260)</f>
        <v>3.309408450704225</v>
      </c>
      <c r="M1190" s="2">
        <f t="shared" ref="M1190:M1221" si="39">A1190/71*100</f>
        <v>1.4084507042253522</v>
      </c>
      <c r="N1190" t="s">
        <v>2704</v>
      </c>
    </row>
    <row r="1191" spans="1:14">
      <c r="A1191">
        <v>2</v>
      </c>
      <c r="B1191" t="s">
        <v>16422</v>
      </c>
      <c r="C1191" t="s">
        <v>16423</v>
      </c>
      <c r="D1191">
        <v>1529</v>
      </c>
      <c r="E1191" s="1">
        <v>12.63</v>
      </c>
      <c r="F1191">
        <v>16.591000000000001</v>
      </c>
      <c r="G1191">
        <v>2.3460000000000001</v>
      </c>
      <c r="H1191">
        <v>26</v>
      </c>
      <c r="I1191">
        <v>3.5</v>
      </c>
      <c r="J1191">
        <v>1.3860000000000001E-2</v>
      </c>
      <c r="K1191">
        <v>8.9779999999999998</v>
      </c>
      <c r="L1191">
        <v>3.309408450704225</v>
      </c>
      <c r="M1191" s="2">
        <f t="shared" si="39"/>
        <v>2.8169014084507045</v>
      </c>
      <c r="N1191" t="s">
        <v>2704</v>
      </c>
    </row>
    <row r="1192" spans="1:14">
      <c r="A1192">
        <v>3</v>
      </c>
      <c r="B1192" t="s">
        <v>20816</v>
      </c>
      <c r="C1192" t="s">
        <v>20815</v>
      </c>
      <c r="D1192">
        <v>24299</v>
      </c>
      <c r="E1192" s="1">
        <v>11.901999999999999</v>
      </c>
      <c r="F1192">
        <v>12.307</v>
      </c>
      <c r="G1192">
        <v>2.5760000000000001</v>
      </c>
      <c r="H1192">
        <v>184</v>
      </c>
      <c r="I1192">
        <v>6.2</v>
      </c>
      <c r="J1192">
        <v>0.12359000000000001</v>
      </c>
      <c r="K1192">
        <v>7.61</v>
      </c>
      <c r="L1192">
        <v>3.309408450704225</v>
      </c>
      <c r="M1192" s="2">
        <f t="shared" si="39"/>
        <v>4.225352112676056</v>
      </c>
      <c r="N1192" t="s">
        <v>2704</v>
      </c>
    </row>
    <row r="1193" spans="1:14">
      <c r="A1193">
        <v>4</v>
      </c>
      <c r="B1193" t="s">
        <v>16474</v>
      </c>
      <c r="C1193" t="s">
        <v>16475</v>
      </c>
      <c r="D1193">
        <v>2277</v>
      </c>
      <c r="E1193" s="1">
        <v>11.875</v>
      </c>
      <c r="F1193">
        <v>12.163</v>
      </c>
      <c r="G1193">
        <v>1.25</v>
      </c>
      <c r="H1193">
        <v>12</v>
      </c>
      <c r="I1193" t="s">
        <v>18288</v>
      </c>
      <c r="J1193">
        <v>6.13E-3</v>
      </c>
      <c r="K1193">
        <v>7.1319999999999997</v>
      </c>
      <c r="L1193">
        <v>3.309408450704225</v>
      </c>
      <c r="M1193" s="2">
        <f t="shared" si="39"/>
        <v>5.6338028169014089</v>
      </c>
      <c r="N1193" t="s">
        <v>2704</v>
      </c>
    </row>
    <row r="1194" spans="1:14">
      <c r="A1194">
        <v>5</v>
      </c>
      <c r="B1194" t="s">
        <v>20798</v>
      </c>
      <c r="C1194" t="s">
        <v>20797</v>
      </c>
      <c r="D1194">
        <v>8869</v>
      </c>
      <c r="E1194" s="1">
        <v>9.4710000000000001</v>
      </c>
      <c r="F1194">
        <v>9.2560000000000002</v>
      </c>
      <c r="G1194">
        <v>0.98699999999999999</v>
      </c>
      <c r="H1194">
        <v>76</v>
      </c>
      <c r="I1194">
        <v>6.1</v>
      </c>
      <c r="J1194">
        <v>2.639E-2</v>
      </c>
      <c r="K1194">
        <v>3.2429999999999999</v>
      </c>
      <c r="L1194">
        <v>3.309408450704225</v>
      </c>
      <c r="M1194" s="2">
        <f t="shared" si="39"/>
        <v>7.042253521126761</v>
      </c>
      <c r="N1194" t="s">
        <v>2704</v>
      </c>
    </row>
    <row r="1195" spans="1:14">
      <c r="A1195">
        <v>6</v>
      </c>
      <c r="B1195" t="s">
        <v>20794</v>
      </c>
      <c r="C1195" t="s">
        <v>20793</v>
      </c>
      <c r="D1195">
        <v>3334</v>
      </c>
      <c r="E1195" s="1">
        <v>9.0329999999999995</v>
      </c>
      <c r="F1195">
        <v>10.118</v>
      </c>
      <c r="G1195">
        <v>1.75</v>
      </c>
      <c r="H1195">
        <v>60</v>
      </c>
      <c r="I1195">
        <v>5.0999999999999996</v>
      </c>
      <c r="J1195">
        <v>1.141E-2</v>
      </c>
      <c r="K1195">
        <v>3.4780000000000002</v>
      </c>
      <c r="L1195">
        <v>3.309408450704225</v>
      </c>
      <c r="M1195" s="2">
        <f t="shared" si="39"/>
        <v>8.4507042253521121</v>
      </c>
      <c r="N1195" t="s">
        <v>2704</v>
      </c>
    </row>
    <row r="1196" spans="1:14">
      <c r="A1196">
        <v>7</v>
      </c>
      <c r="B1196" t="s">
        <v>20919</v>
      </c>
      <c r="C1196" t="s">
        <v>20920</v>
      </c>
      <c r="D1196">
        <v>659</v>
      </c>
      <c r="E1196" s="1">
        <v>6.5830000000000002</v>
      </c>
      <c r="F1196">
        <v>6.69</v>
      </c>
      <c r="G1196">
        <v>9.4550000000000001</v>
      </c>
      <c r="H1196">
        <v>11</v>
      </c>
      <c r="I1196">
        <v>3.5</v>
      </c>
      <c r="J1196">
        <v>2.4599999999999999E-3</v>
      </c>
      <c r="K1196">
        <v>2.415</v>
      </c>
      <c r="L1196">
        <v>3.309408450704225</v>
      </c>
      <c r="M1196" s="2">
        <f t="shared" si="39"/>
        <v>9.8591549295774641</v>
      </c>
      <c r="N1196" t="s">
        <v>2704</v>
      </c>
    </row>
    <row r="1197" spans="1:14">
      <c r="A1197">
        <v>8</v>
      </c>
      <c r="B1197" t="s">
        <v>20756</v>
      </c>
      <c r="C1197" t="s">
        <v>20755</v>
      </c>
      <c r="D1197">
        <v>12441</v>
      </c>
      <c r="E1197" s="1">
        <v>5.9939999999999998</v>
      </c>
      <c r="F1197">
        <v>6.0810000000000004</v>
      </c>
      <c r="G1197">
        <v>1.466</v>
      </c>
      <c r="H1197">
        <v>191</v>
      </c>
      <c r="I1197">
        <v>7.6</v>
      </c>
      <c r="J1197">
        <v>4.4740000000000002E-2</v>
      </c>
      <c r="K1197">
        <v>3.262</v>
      </c>
      <c r="L1197">
        <v>3.309408450704225</v>
      </c>
      <c r="M1197" s="2">
        <f t="shared" si="39"/>
        <v>11.267605633802818</v>
      </c>
      <c r="N1197" t="s">
        <v>2704</v>
      </c>
    </row>
    <row r="1198" spans="1:14">
      <c r="A1198">
        <v>9</v>
      </c>
      <c r="B1198" t="s">
        <v>20744</v>
      </c>
      <c r="C1198" t="s">
        <v>20743</v>
      </c>
      <c r="D1198">
        <v>4518</v>
      </c>
      <c r="E1198" s="1">
        <v>5.4560000000000004</v>
      </c>
      <c r="F1198">
        <v>4.3380000000000001</v>
      </c>
      <c r="G1198">
        <v>1.2170000000000001</v>
      </c>
      <c r="H1198">
        <v>129</v>
      </c>
      <c r="I1198">
        <v>8.1999999999999993</v>
      </c>
      <c r="J1198">
        <v>1.269E-2</v>
      </c>
      <c r="K1198">
        <v>1.774</v>
      </c>
      <c r="L1198">
        <v>3.309408450704225</v>
      </c>
      <c r="M1198" s="2">
        <f t="shared" si="39"/>
        <v>12.676056338028168</v>
      </c>
      <c r="N1198" t="s">
        <v>2704</v>
      </c>
    </row>
    <row r="1199" spans="1:14">
      <c r="A1199">
        <v>10</v>
      </c>
      <c r="B1199" t="s">
        <v>16436</v>
      </c>
      <c r="C1199" t="s">
        <v>16437</v>
      </c>
      <c r="D1199">
        <v>22068</v>
      </c>
      <c r="E1199" s="1">
        <v>5.4370000000000003</v>
      </c>
      <c r="F1199">
        <v>5.3890000000000002</v>
      </c>
      <c r="G1199">
        <v>1.105</v>
      </c>
      <c r="H1199">
        <v>448</v>
      </c>
      <c r="I1199">
        <v>4.0999999999999996</v>
      </c>
      <c r="J1199">
        <v>5.9290000000000002E-2</v>
      </c>
      <c r="K1199">
        <v>1.252</v>
      </c>
      <c r="L1199">
        <v>3.309408450704225</v>
      </c>
      <c r="M1199" s="2">
        <f t="shared" si="39"/>
        <v>14.084507042253522</v>
      </c>
      <c r="N1199" t="s">
        <v>2704</v>
      </c>
    </row>
    <row r="1200" spans="1:14">
      <c r="A1200">
        <v>11</v>
      </c>
      <c r="B1200" t="s">
        <v>20722</v>
      </c>
      <c r="C1200" t="s">
        <v>20721</v>
      </c>
      <c r="D1200">
        <v>6277</v>
      </c>
      <c r="E1200" s="1">
        <v>4.91</v>
      </c>
      <c r="F1200">
        <v>4.9320000000000004</v>
      </c>
      <c r="G1200">
        <v>1.248</v>
      </c>
      <c r="H1200">
        <v>202</v>
      </c>
      <c r="I1200">
        <v>5.0999999999999996</v>
      </c>
      <c r="J1200">
        <v>1.8849999999999999E-2</v>
      </c>
      <c r="K1200">
        <v>1.59</v>
      </c>
      <c r="L1200">
        <v>3.309408450704225</v>
      </c>
      <c r="M1200" s="2">
        <f t="shared" si="39"/>
        <v>15.492957746478872</v>
      </c>
      <c r="N1200" t="s">
        <v>2704</v>
      </c>
    </row>
    <row r="1201" spans="1:14">
      <c r="A1201">
        <v>12</v>
      </c>
      <c r="B1201" t="s">
        <v>20712</v>
      </c>
      <c r="C1201" t="s">
        <v>20711</v>
      </c>
      <c r="D1201">
        <v>9133</v>
      </c>
      <c r="E1201" s="1">
        <v>4.6239999999999997</v>
      </c>
      <c r="F1201">
        <v>4.782</v>
      </c>
      <c r="G1201">
        <v>1.4339999999999999</v>
      </c>
      <c r="H1201">
        <v>228</v>
      </c>
      <c r="I1201">
        <v>6</v>
      </c>
      <c r="J1201">
        <v>2.3720000000000001E-2</v>
      </c>
      <c r="K1201">
        <v>1.5249999999999999</v>
      </c>
      <c r="L1201">
        <v>3.309408450704225</v>
      </c>
      <c r="M1201" s="2">
        <f t="shared" si="39"/>
        <v>16.901408450704224</v>
      </c>
      <c r="N1201" t="s">
        <v>2704</v>
      </c>
    </row>
    <row r="1202" spans="1:14">
      <c r="A1202">
        <v>13</v>
      </c>
      <c r="B1202" t="s">
        <v>20686</v>
      </c>
      <c r="C1202" t="s">
        <v>20685</v>
      </c>
      <c r="D1202">
        <v>6024</v>
      </c>
      <c r="E1202" s="1">
        <v>4.1340000000000003</v>
      </c>
      <c r="F1202">
        <v>4.6559999999999997</v>
      </c>
      <c r="G1202">
        <v>1.2609999999999999</v>
      </c>
      <c r="H1202">
        <v>157</v>
      </c>
      <c r="I1202">
        <v>5.7</v>
      </c>
      <c r="J1202">
        <v>1.7770000000000001E-2</v>
      </c>
      <c r="K1202">
        <v>1.5609999999999999</v>
      </c>
      <c r="L1202">
        <v>3.309408450704225</v>
      </c>
      <c r="M1202" s="2">
        <f t="shared" si="39"/>
        <v>18.30985915492958</v>
      </c>
      <c r="N1202" t="s">
        <v>2704</v>
      </c>
    </row>
    <row r="1203" spans="1:14">
      <c r="A1203">
        <v>14</v>
      </c>
      <c r="B1203" t="s">
        <v>20672</v>
      </c>
      <c r="C1203" t="s">
        <v>20671</v>
      </c>
      <c r="D1203">
        <v>3564</v>
      </c>
      <c r="E1203" s="1">
        <v>3.9470000000000001</v>
      </c>
      <c r="F1203">
        <v>3.649</v>
      </c>
      <c r="G1203">
        <v>0.77100000000000002</v>
      </c>
      <c r="H1203">
        <v>105</v>
      </c>
      <c r="I1203">
        <v>6.5</v>
      </c>
      <c r="J1203">
        <v>6.7600000000000004E-3</v>
      </c>
      <c r="K1203">
        <v>0.86799999999999999</v>
      </c>
      <c r="L1203">
        <v>3.309408450704225</v>
      </c>
      <c r="M1203" s="2">
        <f t="shared" si="39"/>
        <v>19.718309859154928</v>
      </c>
      <c r="N1203" t="s">
        <v>2704</v>
      </c>
    </row>
    <row r="1204" spans="1:14">
      <c r="A1204">
        <v>15</v>
      </c>
      <c r="B1204" t="s">
        <v>20664</v>
      </c>
      <c r="C1204" t="s">
        <v>20663</v>
      </c>
      <c r="D1204">
        <v>7773</v>
      </c>
      <c r="E1204" s="1">
        <v>3.8479999999999999</v>
      </c>
      <c r="F1204">
        <v>4.2039999999999997</v>
      </c>
      <c r="G1204">
        <v>0.69699999999999995</v>
      </c>
      <c r="H1204">
        <v>221</v>
      </c>
      <c r="I1204">
        <v>6.5</v>
      </c>
      <c r="J1204">
        <v>1.924E-2</v>
      </c>
      <c r="K1204">
        <v>1.343</v>
      </c>
      <c r="L1204">
        <v>3.309408450704225</v>
      </c>
      <c r="M1204" s="2">
        <f t="shared" si="39"/>
        <v>21.12676056338028</v>
      </c>
      <c r="N1204" t="s">
        <v>2704</v>
      </c>
    </row>
    <row r="1205" spans="1:14">
      <c r="A1205">
        <v>16</v>
      </c>
      <c r="B1205" t="s">
        <v>20656</v>
      </c>
      <c r="C1205" t="s">
        <v>20655</v>
      </c>
      <c r="D1205">
        <v>5786</v>
      </c>
      <c r="E1205" s="1">
        <v>3.7330000000000001</v>
      </c>
      <c r="F1205">
        <v>3.012</v>
      </c>
      <c r="G1205">
        <v>1.0960000000000001</v>
      </c>
      <c r="H1205">
        <v>156</v>
      </c>
      <c r="I1205">
        <v>4.7</v>
      </c>
      <c r="J1205">
        <v>2.001E-2</v>
      </c>
      <c r="K1205">
        <v>1.0569999999999999</v>
      </c>
      <c r="L1205">
        <v>3.309408450704225</v>
      </c>
      <c r="M1205" s="2">
        <f t="shared" si="39"/>
        <v>22.535211267605636</v>
      </c>
      <c r="N1205" t="s">
        <v>2704</v>
      </c>
    </row>
    <row r="1206" spans="1:14">
      <c r="A1206">
        <v>17</v>
      </c>
      <c r="B1206" t="s">
        <v>16432</v>
      </c>
      <c r="C1206" t="s">
        <v>16433</v>
      </c>
      <c r="D1206">
        <v>52006</v>
      </c>
      <c r="E1206" s="1">
        <v>3.6680000000000001</v>
      </c>
      <c r="F1206">
        <v>3.9750000000000001</v>
      </c>
      <c r="G1206">
        <v>0.875</v>
      </c>
      <c r="H1206">
        <v>601</v>
      </c>
      <c r="I1206">
        <v>8.5</v>
      </c>
      <c r="J1206">
        <v>0.12067</v>
      </c>
      <c r="K1206">
        <v>1.617</v>
      </c>
      <c r="L1206">
        <v>3.309408450704225</v>
      </c>
      <c r="M1206" s="2">
        <f t="shared" si="39"/>
        <v>23.943661971830984</v>
      </c>
      <c r="N1206" t="s">
        <v>2704</v>
      </c>
    </row>
    <row r="1207" spans="1:14">
      <c r="A1207">
        <v>18</v>
      </c>
      <c r="B1207" t="s">
        <v>20650</v>
      </c>
      <c r="C1207" t="s">
        <v>20649</v>
      </c>
      <c r="D1207">
        <v>51863</v>
      </c>
      <c r="E1207" s="1">
        <v>3.5819999999999999</v>
      </c>
      <c r="F1207">
        <v>3.4780000000000002</v>
      </c>
      <c r="G1207">
        <v>0.51400000000000001</v>
      </c>
      <c r="H1207">
        <v>636</v>
      </c>
      <c r="I1207" t="s">
        <v>18288</v>
      </c>
      <c r="J1207">
        <v>8.4349999999999994E-2</v>
      </c>
      <c r="K1207">
        <v>1.343</v>
      </c>
      <c r="L1207">
        <v>3.309408450704225</v>
      </c>
      <c r="M1207" s="2">
        <f t="shared" si="39"/>
        <v>25.352112676056336</v>
      </c>
      <c r="N1207" t="s">
        <v>2704</v>
      </c>
    </row>
    <row r="1208" spans="1:14">
      <c r="A1208">
        <v>19</v>
      </c>
      <c r="B1208" t="s">
        <v>16444</v>
      </c>
      <c r="C1208" t="s">
        <v>16445</v>
      </c>
      <c r="D1208">
        <v>10312</v>
      </c>
      <c r="E1208" s="1">
        <v>3.5539999999999998</v>
      </c>
      <c r="F1208">
        <v>3.4169999999999998</v>
      </c>
      <c r="G1208">
        <v>0.70699999999999996</v>
      </c>
      <c r="H1208">
        <v>426</v>
      </c>
      <c r="I1208">
        <v>4.0999999999999996</v>
      </c>
      <c r="J1208">
        <v>2.5739999999999999E-2</v>
      </c>
      <c r="K1208">
        <v>0.77200000000000002</v>
      </c>
      <c r="L1208">
        <v>3.309408450704225</v>
      </c>
      <c r="M1208" s="2">
        <f t="shared" si="39"/>
        <v>26.760563380281688</v>
      </c>
      <c r="N1208" t="s">
        <v>2704</v>
      </c>
    </row>
    <row r="1209" spans="1:14">
      <c r="A1209">
        <v>20</v>
      </c>
      <c r="B1209" t="s">
        <v>16468</v>
      </c>
      <c r="C1209" t="s">
        <v>16469</v>
      </c>
      <c r="D1209">
        <v>4842</v>
      </c>
      <c r="E1209" s="1">
        <v>3.4460000000000002</v>
      </c>
      <c r="F1209">
        <v>3.5129999999999999</v>
      </c>
      <c r="G1209">
        <v>0.58299999999999996</v>
      </c>
      <c r="H1209">
        <v>151</v>
      </c>
      <c r="I1209">
        <v>6.9</v>
      </c>
      <c r="J1209">
        <v>1.2189999999999999E-2</v>
      </c>
      <c r="K1209">
        <v>1.244</v>
      </c>
      <c r="L1209">
        <v>3.309408450704225</v>
      </c>
      <c r="M1209" s="2">
        <f t="shared" si="39"/>
        <v>28.169014084507044</v>
      </c>
      <c r="N1209" t="s">
        <v>2704</v>
      </c>
    </row>
    <row r="1210" spans="1:14">
      <c r="A1210">
        <v>21</v>
      </c>
      <c r="B1210" t="s">
        <v>20642</v>
      </c>
      <c r="C1210" t="s">
        <v>20641</v>
      </c>
      <c r="D1210">
        <v>12506</v>
      </c>
      <c r="E1210" s="1">
        <v>3.3889999999999998</v>
      </c>
      <c r="F1210">
        <v>3.919</v>
      </c>
      <c r="G1210">
        <v>0.96799999999999997</v>
      </c>
      <c r="H1210">
        <v>342</v>
      </c>
      <c r="I1210">
        <v>6.3</v>
      </c>
      <c r="J1210">
        <v>3.338E-2</v>
      </c>
      <c r="K1210">
        <v>1.3280000000000001</v>
      </c>
      <c r="L1210">
        <v>3.309408450704225</v>
      </c>
      <c r="M1210" s="2">
        <f t="shared" si="39"/>
        <v>29.577464788732392</v>
      </c>
      <c r="N1210" t="s">
        <v>2704</v>
      </c>
    </row>
    <row r="1211" spans="1:14">
      <c r="A1211">
        <v>22</v>
      </c>
      <c r="B1211" t="s">
        <v>16428</v>
      </c>
      <c r="C1211" t="s">
        <v>16429</v>
      </c>
      <c r="D1211">
        <v>1240</v>
      </c>
      <c r="E1211" s="1">
        <v>3.3849999999999998</v>
      </c>
      <c r="F1211">
        <v>3.32</v>
      </c>
      <c r="G1211">
        <v>1.0269999999999999</v>
      </c>
      <c r="H1211">
        <v>146</v>
      </c>
      <c r="I1211">
        <v>2.2000000000000002</v>
      </c>
      <c r="J1211">
        <v>5.0499999999999998E-3</v>
      </c>
      <c r="K1211">
        <v>0.878</v>
      </c>
      <c r="L1211">
        <v>3.309408450704225</v>
      </c>
      <c r="M1211" s="2">
        <f t="shared" si="39"/>
        <v>30.985915492957744</v>
      </c>
      <c r="N1211" t="s">
        <v>2704</v>
      </c>
    </row>
    <row r="1212" spans="1:14">
      <c r="A1212">
        <v>23</v>
      </c>
      <c r="B1212" t="s">
        <v>20638</v>
      </c>
      <c r="C1212" t="s">
        <v>20637</v>
      </c>
      <c r="D1212">
        <v>21133</v>
      </c>
      <c r="E1212" s="1">
        <v>3.37</v>
      </c>
      <c r="F1212">
        <v>3.097</v>
      </c>
      <c r="G1212">
        <v>0.96199999999999997</v>
      </c>
      <c r="H1212">
        <v>234</v>
      </c>
      <c r="I1212" t="s">
        <v>18288</v>
      </c>
      <c r="J1212">
        <v>2.6759999999999999E-2</v>
      </c>
      <c r="K1212">
        <v>0.98699999999999999</v>
      </c>
      <c r="L1212">
        <v>3.309408450704225</v>
      </c>
      <c r="M1212" s="2">
        <f t="shared" si="39"/>
        <v>32.394366197183103</v>
      </c>
      <c r="N1212" t="s">
        <v>2704</v>
      </c>
    </row>
    <row r="1213" spans="1:14">
      <c r="A1213">
        <v>24</v>
      </c>
      <c r="B1213" t="s">
        <v>20636</v>
      </c>
      <c r="C1213" t="s">
        <v>20635</v>
      </c>
      <c r="D1213">
        <v>7844</v>
      </c>
      <c r="E1213" s="1">
        <v>3.3610000000000002</v>
      </c>
      <c r="F1213">
        <v>3.5489999999999999</v>
      </c>
      <c r="G1213">
        <v>0.82499999999999996</v>
      </c>
      <c r="H1213">
        <v>211</v>
      </c>
      <c r="I1213">
        <v>6.8</v>
      </c>
      <c r="J1213">
        <v>2.631E-2</v>
      </c>
      <c r="K1213">
        <v>1.6180000000000001</v>
      </c>
      <c r="L1213">
        <v>3.309408450704225</v>
      </c>
      <c r="M1213" s="2">
        <f t="shared" si="39"/>
        <v>33.802816901408448</v>
      </c>
      <c r="N1213" t="s">
        <v>2704</v>
      </c>
    </row>
    <row r="1214" spans="1:14">
      <c r="A1214">
        <v>25</v>
      </c>
      <c r="B1214" t="s">
        <v>20628</v>
      </c>
      <c r="C1214" t="s">
        <v>20627</v>
      </c>
      <c r="D1214">
        <v>16773</v>
      </c>
      <c r="E1214" s="1">
        <v>3.3370000000000002</v>
      </c>
      <c r="F1214">
        <v>3.1030000000000002</v>
      </c>
      <c r="G1214">
        <v>0.66100000000000003</v>
      </c>
      <c r="H1214">
        <v>242</v>
      </c>
      <c r="I1214">
        <v>7.5</v>
      </c>
      <c r="J1214">
        <v>4.0910000000000002E-2</v>
      </c>
      <c r="K1214">
        <v>1.175</v>
      </c>
      <c r="L1214">
        <v>3.309408450704225</v>
      </c>
      <c r="M1214" s="2">
        <f t="shared" si="39"/>
        <v>35.2112676056338</v>
      </c>
      <c r="N1214" t="s">
        <v>2704</v>
      </c>
    </row>
    <row r="1215" spans="1:14">
      <c r="A1215">
        <v>26</v>
      </c>
      <c r="B1215" t="s">
        <v>16426</v>
      </c>
      <c r="C1215" t="s">
        <v>16427</v>
      </c>
      <c r="D1215">
        <v>1283</v>
      </c>
      <c r="E1215" s="1">
        <v>3.331</v>
      </c>
      <c r="F1215">
        <v>3.54</v>
      </c>
      <c r="G1215">
        <v>0.71099999999999997</v>
      </c>
      <c r="H1215">
        <v>97</v>
      </c>
      <c r="I1215">
        <v>3.9</v>
      </c>
      <c r="J1215">
        <v>5.4900000000000001E-3</v>
      </c>
      <c r="K1215">
        <v>1.2529999999999999</v>
      </c>
      <c r="L1215">
        <v>3.309408450704225</v>
      </c>
      <c r="M1215" s="2">
        <f t="shared" si="39"/>
        <v>36.619718309859159</v>
      </c>
      <c r="N1215" t="s">
        <v>2704</v>
      </c>
    </row>
    <row r="1216" spans="1:14">
      <c r="A1216">
        <v>27</v>
      </c>
      <c r="B1216" t="s">
        <v>20610</v>
      </c>
      <c r="C1216" t="s">
        <v>20609</v>
      </c>
      <c r="D1216">
        <v>3793</v>
      </c>
      <c r="E1216" s="1">
        <v>3.1720000000000002</v>
      </c>
      <c r="F1216">
        <v>3.605</v>
      </c>
      <c r="G1216">
        <v>0.75800000000000001</v>
      </c>
      <c r="H1216">
        <v>124</v>
      </c>
      <c r="I1216">
        <v>8.3000000000000007</v>
      </c>
      <c r="J1216">
        <v>5.3600000000000002E-3</v>
      </c>
      <c r="K1216">
        <v>0.83299999999999996</v>
      </c>
      <c r="L1216">
        <v>3.309408450704225</v>
      </c>
      <c r="M1216" s="2">
        <f t="shared" si="39"/>
        <v>38.028169014084504</v>
      </c>
      <c r="N1216" t="s">
        <v>2704</v>
      </c>
    </row>
    <row r="1217" spans="1:14">
      <c r="A1217">
        <v>28</v>
      </c>
      <c r="B1217" t="s">
        <v>20598</v>
      </c>
      <c r="C1217" t="s">
        <v>20597</v>
      </c>
      <c r="D1217">
        <v>5165</v>
      </c>
      <c r="E1217" s="1">
        <v>3.11</v>
      </c>
      <c r="F1217">
        <v>2.84</v>
      </c>
      <c r="G1217">
        <v>0.35799999999999998</v>
      </c>
      <c r="H1217">
        <v>162</v>
      </c>
      <c r="I1217" t="s">
        <v>18288</v>
      </c>
      <c r="J1217">
        <v>7.0800000000000004E-3</v>
      </c>
      <c r="K1217">
        <v>0.68200000000000005</v>
      </c>
      <c r="L1217">
        <v>3.309408450704225</v>
      </c>
      <c r="M1217" s="2">
        <f t="shared" si="39"/>
        <v>39.436619718309856</v>
      </c>
      <c r="N1217" t="s">
        <v>2704</v>
      </c>
    </row>
    <row r="1218" spans="1:14">
      <c r="A1218">
        <v>29</v>
      </c>
      <c r="B1218" t="s">
        <v>20187</v>
      </c>
      <c r="C1218" t="s">
        <v>20188</v>
      </c>
      <c r="D1218">
        <v>1049</v>
      </c>
      <c r="E1218" s="1">
        <v>3.0990000000000002</v>
      </c>
      <c r="F1218">
        <v>3.62</v>
      </c>
      <c r="G1218">
        <v>1.014</v>
      </c>
      <c r="H1218">
        <v>74</v>
      </c>
      <c r="I1218">
        <v>2.8</v>
      </c>
      <c r="J1218">
        <v>4.6299999999999996E-3</v>
      </c>
      <c r="K1218">
        <v>0.99299999999999999</v>
      </c>
      <c r="L1218">
        <v>3.309408450704225</v>
      </c>
      <c r="M1218" s="2">
        <f t="shared" si="39"/>
        <v>40.845070422535215</v>
      </c>
      <c r="N1218" t="s">
        <v>2704</v>
      </c>
    </row>
    <row r="1219" spans="1:14">
      <c r="A1219">
        <v>30</v>
      </c>
      <c r="B1219" t="s">
        <v>20588</v>
      </c>
      <c r="C1219" t="s">
        <v>20587</v>
      </c>
      <c r="D1219">
        <v>2027</v>
      </c>
      <c r="E1219" s="1">
        <v>3.0059999999999998</v>
      </c>
      <c r="F1219">
        <v>2.78</v>
      </c>
      <c r="G1219">
        <v>0.31900000000000001</v>
      </c>
      <c r="H1219">
        <v>72</v>
      </c>
      <c r="I1219">
        <v>6.8</v>
      </c>
      <c r="J1219">
        <v>5.1799999999999997E-3</v>
      </c>
      <c r="K1219">
        <v>0.94</v>
      </c>
      <c r="L1219">
        <v>3.309408450704225</v>
      </c>
      <c r="M1219" s="2">
        <f t="shared" si="39"/>
        <v>42.25352112676056</v>
      </c>
      <c r="N1219" t="s">
        <v>2704</v>
      </c>
    </row>
    <row r="1220" spans="1:14">
      <c r="A1220">
        <v>31</v>
      </c>
      <c r="B1220" t="s">
        <v>20580</v>
      </c>
      <c r="C1220" t="s">
        <v>20579</v>
      </c>
      <c r="D1220">
        <v>4541</v>
      </c>
      <c r="E1220" s="1">
        <v>2.923</v>
      </c>
      <c r="F1220">
        <v>2.81</v>
      </c>
      <c r="G1220">
        <v>0.53800000000000003</v>
      </c>
      <c r="H1220">
        <v>208</v>
      </c>
      <c r="I1220">
        <v>5</v>
      </c>
      <c r="J1220">
        <v>1.3299999999999999E-2</v>
      </c>
      <c r="K1220">
        <v>0.80600000000000005</v>
      </c>
      <c r="L1220">
        <v>3.309408450704225</v>
      </c>
      <c r="M1220" s="2">
        <f t="shared" si="39"/>
        <v>43.661971830985912</v>
      </c>
      <c r="N1220" t="s">
        <v>2704</v>
      </c>
    </row>
    <row r="1221" spans="1:14">
      <c r="A1221">
        <v>32</v>
      </c>
      <c r="B1221" t="s">
        <v>20574</v>
      </c>
      <c r="C1221" t="s">
        <v>20573</v>
      </c>
      <c r="D1221">
        <v>3369</v>
      </c>
      <c r="E1221" s="1">
        <v>2.9140000000000001</v>
      </c>
      <c r="F1221">
        <v>3.8439999999999999</v>
      </c>
      <c r="G1221">
        <v>1.4910000000000001</v>
      </c>
      <c r="H1221">
        <v>57</v>
      </c>
      <c r="I1221">
        <v>7.5</v>
      </c>
      <c r="J1221">
        <v>7.4000000000000003E-3</v>
      </c>
      <c r="K1221">
        <v>1.3740000000000001</v>
      </c>
      <c r="L1221">
        <v>3.309408450704225</v>
      </c>
      <c r="M1221" s="2">
        <f t="shared" si="39"/>
        <v>45.070422535211272</v>
      </c>
      <c r="N1221" t="s">
        <v>2704</v>
      </c>
    </row>
    <row r="1222" spans="1:14">
      <c r="A1222">
        <v>33</v>
      </c>
      <c r="B1222" t="s">
        <v>20566</v>
      </c>
      <c r="C1222" t="s">
        <v>20565</v>
      </c>
      <c r="D1222">
        <v>10208</v>
      </c>
      <c r="E1222" s="1">
        <v>2.879</v>
      </c>
      <c r="F1222">
        <v>2.6909999999999998</v>
      </c>
      <c r="G1222">
        <v>0.68899999999999995</v>
      </c>
      <c r="H1222">
        <v>148</v>
      </c>
      <c r="I1222" t="s">
        <v>18288</v>
      </c>
      <c r="J1222">
        <v>1.323E-2</v>
      </c>
      <c r="K1222">
        <v>0.89</v>
      </c>
      <c r="L1222">
        <v>3.309408450704225</v>
      </c>
      <c r="M1222" s="2">
        <f t="shared" ref="M1222:M1253" si="40">A1222/71*100</f>
        <v>46.478873239436616</v>
      </c>
      <c r="N1222" t="s">
        <v>2704</v>
      </c>
    </row>
    <row r="1223" spans="1:14">
      <c r="A1223">
        <v>34</v>
      </c>
      <c r="B1223" t="s">
        <v>16462</v>
      </c>
      <c r="C1223" t="s">
        <v>16463</v>
      </c>
      <c r="D1223">
        <v>21307</v>
      </c>
      <c r="E1223" s="1">
        <v>2.7160000000000002</v>
      </c>
      <c r="F1223">
        <v>3.0310000000000001</v>
      </c>
      <c r="G1223">
        <v>0.33100000000000002</v>
      </c>
      <c r="H1223">
        <v>450</v>
      </c>
      <c r="I1223">
        <v>9.1</v>
      </c>
      <c r="J1223">
        <v>3.7100000000000001E-2</v>
      </c>
      <c r="K1223">
        <v>0.92100000000000004</v>
      </c>
      <c r="L1223">
        <v>3.309408450704225</v>
      </c>
      <c r="M1223" s="2">
        <f t="shared" si="40"/>
        <v>47.887323943661968</v>
      </c>
      <c r="N1223" t="s">
        <v>2704</v>
      </c>
    </row>
    <row r="1224" spans="1:14">
      <c r="A1224">
        <v>35</v>
      </c>
      <c r="B1224" t="s">
        <v>20941</v>
      </c>
      <c r="C1224" t="s">
        <v>20942</v>
      </c>
      <c r="D1224">
        <v>8368</v>
      </c>
      <c r="E1224" s="1">
        <v>2.698</v>
      </c>
      <c r="F1224">
        <v>2.7789999999999999</v>
      </c>
      <c r="G1224">
        <v>0.48699999999999999</v>
      </c>
      <c r="H1224">
        <v>156</v>
      </c>
      <c r="I1224" t="s">
        <v>18288</v>
      </c>
      <c r="J1224">
        <v>1.2659999999999999E-2</v>
      </c>
      <c r="K1224">
        <v>0.88500000000000001</v>
      </c>
      <c r="L1224">
        <v>3.309408450704225</v>
      </c>
      <c r="M1224" s="2">
        <f t="shared" si="40"/>
        <v>49.295774647887328</v>
      </c>
      <c r="N1224" t="s">
        <v>2704</v>
      </c>
    </row>
    <row r="1225" spans="1:14">
      <c r="A1225">
        <v>36</v>
      </c>
      <c r="B1225" t="s">
        <v>16470</v>
      </c>
      <c r="C1225" t="s">
        <v>16471</v>
      </c>
      <c r="D1225">
        <v>1464</v>
      </c>
      <c r="E1225" s="1">
        <v>2.62</v>
      </c>
      <c r="F1225">
        <v>2.9870000000000001</v>
      </c>
      <c r="G1225">
        <v>1.0129999999999999</v>
      </c>
      <c r="H1225">
        <v>80</v>
      </c>
      <c r="I1225">
        <v>4.0999999999999996</v>
      </c>
      <c r="J1225">
        <v>7.4200000000000004E-3</v>
      </c>
      <c r="K1225">
        <v>1.365</v>
      </c>
      <c r="L1225">
        <v>3.309408450704225</v>
      </c>
      <c r="M1225" s="2">
        <f t="shared" si="40"/>
        <v>50.704225352112672</v>
      </c>
      <c r="N1225" t="s">
        <v>2704</v>
      </c>
    </row>
    <row r="1226" spans="1:14">
      <c r="A1226">
        <v>37</v>
      </c>
      <c r="B1226" t="s">
        <v>16450</v>
      </c>
      <c r="C1226" t="s">
        <v>16451</v>
      </c>
      <c r="D1226">
        <v>2278</v>
      </c>
      <c r="E1226" s="1">
        <v>2.59</v>
      </c>
      <c r="F1226">
        <v>2.7850000000000001</v>
      </c>
      <c r="G1226">
        <v>0.34499999999999997</v>
      </c>
      <c r="H1226">
        <v>113</v>
      </c>
      <c r="I1226">
        <v>7.5</v>
      </c>
      <c r="J1226">
        <v>4.13E-3</v>
      </c>
      <c r="K1226">
        <v>0.754</v>
      </c>
      <c r="L1226">
        <v>3.309408450704225</v>
      </c>
      <c r="M1226" s="2">
        <f t="shared" si="40"/>
        <v>52.112676056338024</v>
      </c>
      <c r="N1226" t="s">
        <v>2704</v>
      </c>
    </row>
    <row r="1227" spans="1:14">
      <c r="A1227">
        <v>38</v>
      </c>
      <c r="B1227" t="s">
        <v>20512</v>
      </c>
      <c r="C1227" t="s">
        <v>20511</v>
      </c>
      <c r="D1227">
        <v>692</v>
      </c>
      <c r="E1227" s="1">
        <v>2.5609999999999999</v>
      </c>
      <c r="F1227">
        <v>3.51</v>
      </c>
      <c r="G1227">
        <v>0.73699999999999999</v>
      </c>
      <c r="H1227">
        <v>19</v>
      </c>
      <c r="I1227">
        <v>5</v>
      </c>
      <c r="J1227">
        <v>1.91E-3</v>
      </c>
      <c r="K1227">
        <v>1.133</v>
      </c>
      <c r="L1227">
        <v>3.309408450704225</v>
      </c>
      <c r="M1227" s="2">
        <f t="shared" si="40"/>
        <v>53.521126760563376</v>
      </c>
      <c r="N1227" t="s">
        <v>2704</v>
      </c>
    </row>
    <row r="1228" spans="1:14">
      <c r="A1228">
        <v>39</v>
      </c>
      <c r="B1228" t="s">
        <v>20486</v>
      </c>
      <c r="C1228" t="s">
        <v>20485</v>
      </c>
      <c r="D1228">
        <v>78511</v>
      </c>
      <c r="E1228" s="1">
        <v>2.4060000000000001</v>
      </c>
      <c r="F1228">
        <v>2.5</v>
      </c>
      <c r="G1228">
        <v>0.39500000000000002</v>
      </c>
      <c r="H1228">
        <v>1755</v>
      </c>
      <c r="I1228">
        <v>8.5</v>
      </c>
      <c r="J1228">
        <v>0.13568</v>
      </c>
      <c r="K1228">
        <v>0.77800000000000002</v>
      </c>
      <c r="L1228">
        <v>3.309408450704225</v>
      </c>
      <c r="M1228" s="2">
        <f t="shared" si="40"/>
        <v>54.929577464788736</v>
      </c>
      <c r="N1228" t="s">
        <v>2704</v>
      </c>
    </row>
    <row r="1229" spans="1:14">
      <c r="A1229">
        <v>40</v>
      </c>
      <c r="B1229" t="s">
        <v>20476</v>
      </c>
      <c r="C1229" t="s">
        <v>20475</v>
      </c>
      <c r="D1229">
        <v>9625</v>
      </c>
      <c r="E1229" s="1">
        <v>2.2869999999999999</v>
      </c>
      <c r="F1229">
        <v>2.5289999999999999</v>
      </c>
      <c r="G1229">
        <v>0.76100000000000001</v>
      </c>
      <c r="H1229">
        <v>184</v>
      </c>
      <c r="I1229" t="s">
        <v>18288</v>
      </c>
      <c r="J1229">
        <v>1.157E-2</v>
      </c>
      <c r="K1229">
        <v>0.69499999999999995</v>
      </c>
      <c r="L1229">
        <v>3.309408450704225</v>
      </c>
      <c r="M1229" s="2">
        <f t="shared" si="40"/>
        <v>56.338028169014088</v>
      </c>
      <c r="N1229" t="s">
        <v>2704</v>
      </c>
    </row>
    <row r="1230" spans="1:14">
      <c r="A1230">
        <v>41</v>
      </c>
      <c r="B1230" t="s">
        <v>20474</v>
      </c>
      <c r="C1230" t="s">
        <v>20473</v>
      </c>
      <c r="D1230">
        <v>4822</v>
      </c>
      <c r="E1230" s="1">
        <v>2.2829999999999999</v>
      </c>
      <c r="F1230">
        <v>2.0939999999999999</v>
      </c>
      <c r="G1230">
        <v>0.64900000000000002</v>
      </c>
      <c r="H1230">
        <v>57</v>
      </c>
      <c r="I1230">
        <v>9</v>
      </c>
      <c r="J1230">
        <v>8.1799999999999998E-3</v>
      </c>
      <c r="K1230">
        <v>0.64600000000000002</v>
      </c>
      <c r="L1230">
        <v>3.309408450704225</v>
      </c>
      <c r="M1230" s="2">
        <f t="shared" si="40"/>
        <v>57.74647887323944</v>
      </c>
      <c r="N1230" t="s">
        <v>2704</v>
      </c>
    </row>
    <row r="1231" spans="1:14">
      <c r="A1231">
        <v>42</v>
      </c>
      <c r="B1231" t="s">
        <v>16446</v>
      </c>
      <c r="C1231" t="s">
        <v>16447</v>
      </c>
      <c r="D1231">
        <v>2969</v>
      </c>
      <c r="E1231" s="1">
        <v>2.274</v>
      </c>
      <c r="F1231">
        <v>2.3610000000000002</v>
      </c>
      <c r="G1231">
        <v>0.432</v>
      </c>
      <c r="H1231">
        <v>95</v>
      </c>
      <c r="I1231">
        <v>6</v>
      </c>
      <c r="J1231">
        <v>9.5700000000000004E-3</v>
      </c>
      <c r="K1231">
        <v>0.89600000000000002</v>
      </c>
      <c r="L1231">
        <v>3.309408450704225</v>
      </c>
      <c r="M1231" s="2">
        <f t="shared" si="40"/>
        <v>59.154929577464785</v>
      </c>
      <c r="N1231" t="s">
        <v>2704</v>
      </c>
    </row>
    <row r="1232" spans="1:14">
      <c r="A1232">
        <v>43</v>
      </c>
      <c r="B1232" t="s">
        <v>16452</v>
      </c>
      <c r="C1232" t="s">
        <v>16453</v>
      </c>
      <c r="D1232">
        <v>266</v>
      </c>
      <c r="E1232" s="1">
        <v>2.206</v>
      </c>
      <c r="F1232">
        <v>2.206</v>
      </c>
      <c r="G1232">
        <v>1.667</v>
      </c>
      <c r="H1232">
        <v>69</v>
      </c>
      <c r="I1232">
        <v>1.1000000000000001</v>
      </c>
      <c r="J1232">
        <v>8.4000000000000003E-4</v>
      </c>
      <c r="K1232">
        <v>0.70299999999999996</v>
      </c>
      <c r="L1232">
        <v>3.309408450704225</v>
      </c>
      <c r="M1232" s="2">
        <f t="shared" si="40"/>
        <v>60.563380281690137</v>
      </c>
      <c r="N1232" t="s">
        <v>2704</v>
      </c>
    </row>
    <row r="1233" spans="1:14">
      <c r="A1233">
        <v>44</v>
      </c>
      <c r="B1233" t="s">
        <v>20460</v>
      </c>
      <c r="C1233" t="s">
        <v>20459</v>
      </c>
      <c r="D1233">
        <v>3653</v>
      </c>
      <c r="E1233" s="1">
        <v>2.1469999999999998</v>
      </c>
      <c r="F1233">
        <v>2.4009999999999998</v>
      </c>
      <c r="G1233">
        <v>0.41099999999999998</v>
      </c>
      <c r="H1233">
        <v>95</v>
      </c>
      <c r="I1233" t="s">
        <v>18288</v>
      </c>
      <c r="J1233">
        <v>4.9399999999999999E-3</v>
      </c>
      <c r="K1233">
        <v>0.67700000000000005</v>
      </c>
      <c r="L1233">
        <v>3.309408450704225</v>
      </c>
      <c r="M1233" s="2">
        <f t="shared" si="40"/>
        <v>61.971830985915489</v>
      </c>
      <c r="N1233" t="s">
        <v>2704</v>
      </c>
    </row>
    <row r="1234" spans="1:14">
      <c r="A1234">
        <v>45</v>
      </c>
      <c r="B1234" t="s">
        <v>16448</v>
      </c>
      <c r="C1234" t="s">
        <v>16449</v>
      </c>
      <c r="D1234">
        <v>763</v>
      </c>
      <c r="E1234" s="1">
        <v>2.1219999999999999</v>
      </c>
      <c r="F1234">
        <v>2.1280000000000001</v>
      </c>
      <c r="G1234">
        <v>0.13500000000000001</v>
      </c>
      <c r="H1234">
        <v>37</v>
      </c>
      <c r="I1234">
        <v>5.9</v>
      </c>
      <c r="J1234">
        <v>2.2100000000000002E-3</v>
      </c>
      <c r="K1234">
        <v>0.70399999999999996</v>
      </c>
      <c r="L1234">
        <v>3.309408450704225</v>
      </c>
      <c r="M1234" s="2">
        <f t="shared" si="40"/>
        <v>63.380281690140848</v>
      </c>
      <c r="N1234" t="s">
        <v>2704</v>
      </c>
    </row>
    <row r="1235" spans="1:14">
      <c r="A1235">
        <v>46</v>
      </c>
      <c r="B1235" t="s">
        <v>16440</v>
      </c>
      <c r="C1235" t="s">
        <v>16441</v>
      </c>
      <c r="D1235">
        <v>1037</v>
      </c>
      <c r="E1235" s="1">
        <v>2.0990000000000002</v>
      </c>
      <c r="F1235">
        <v>2.6560000000000001</v>
      </c>
      <c r="G1235">
        <v>0.19400000000000001</v>
      </c>
      <c r="H1235">
        <v>31</v>
      </c>
      <c r="I1235">
        <v>4.5</v>
      </c>
      <c r="J1235">
        <v>5.9800000000000001E-3</v>
      </c>
      <c r="K1235">
        <v>1.085</v>
      </c>
      <c r="L1235">
        <v>3.309408450704225</v>
      </c>
      <c r="M1235" s="2">
        <f t="shared" si="40"/>
        <v>64.788732394366207</v>
      </c>
      <c r="N1235" t="s">
        <v>2704</v>
      </c>
    </row>
    <row r="1236" spans="1:14">
      <c r="A1236">
        <v>47</v>
      </c>
      <c r="B1236" t="s">
        <v>20955</v>
      </c>
      <c r="C1236" t="s">
        <v>20956</v>
      </c>
      <c r="D1236">
        <v>2463</v>
      </c>
      <c r="E1236" s="1">
        <v>2.0209999999999999</v>
      </c>
      <c r="F1236">
        <v>2.3239999999999998</v>
      </c>
      <c r="G1236">
        <v>0.45800000000000002</v>
      </c>
      <c r="H1236">
        <v>72</v>
      </c>
      <c r="I1236">
        <v>8.1999999999999993</v>
      </c>
      <c r="J1236">
        <v>3.2799999999999999E-3</v>
      </c>
      <c r="K1236">
        <v>0.50900000000000001</v>
      </c>
      <c r="L1236">
        <v>3.309408450704225</v>
      </c>
      <c r="M1236" s="2">
        <f t="shared" si="40"/>
        <v>66.197183098591552</v>
      </c>
      <c r="N1236" t="s">
        <v>2704</v>
      </c>
    </row>
    <row r="1237" spans="1:14">
      <c r="A1237">
        <v>48</v>
      </c>
      <c r="B1237" t="s">
        <v>20436</v>
      </c>
      <c r="C1237" t="s">
        <v>20435</v>
      </c>
      <c r="D1237">
        <v>3157</v>
      </c>
      <c r="E1237" s="1">
        <v>1.984</v>
      </c>
      <c r="F1237">
        <v>2.3010000000000002</v>
      </c>
      <c r="G1237">
        <v>0.378</v>
      </c>
      <c r="H1237">
        <v>463</v>
      </c>
      <c r="I1237">
        <v>4.7</v>
      </c>
      <c r="J1237">
        <v>8.2500000000000004E-3</v>
      </c>
      <c r="K1237">
        <v>0.53</v>
      </c>
      <c r="L1237">
        <v>3.309408450704225</v>
      </c>
      <c r="M1237" s="2">
        <f t="shared" si="40"/>
        <v>67.605633802816897</v>
      </c>
      <c r="N1237" t="s">
        <v>2704</v>
      </c>
    </row>
    <row r="1238" spans="1:14">
      <c r="A1238">
        <v>49</v>
      </c>
      <c r="B1238" t="s">
        <v>20426</v>
      </c>
      <c r="C1238" t="s">
        <v>20425</v>
      </c>
      <c r="D1238">
        <v>1596</v>
      </c>
      <c r="E1238" s="1">
        <v>1.9119999999999999</v>
      </c>
      <c r="F1238">
        <v>2.7</v>
      </c>
      <c r="G1238">
        <v>0.44800000000000001</v>
      </c>
      <c r="H1238">
        <v>116</v>
      </c>
      <c r="I1238">
        <v>5.6</v>
      </c>
      <c r="J1238">
        <v>5.0099999999999997E-3</v>
      </c>
      <c r="K1238">
        <v>0.92200000000000004</v>
      </c>
      <c r="L1238">
        <v>3.309408450704225</v>
      </c>
      <c r="M1238" s="2">
        <f t="shared" si="40"/>
        <v>69.014084507042256</v>
      </c>
      <c r="N1238" t="s">
        <v>2704</v>
      </c>
    </row>
    <row r="1239" spans="1:14">
      <c r="A1239">
        <v>50</v>
      </c>
      <c r="B1239" t="s">
        <v>16424</v>
      </c>
      <c r="C1239" t="s">
        <v>16425</v>
      </c>
      <c r="D1239">
        <v>549</v>
      </c>
      <c r="E1239" s="1">
        <v>1.905</v>
      </c>
      <c r="F1239">
        <v>2.9740000000000002</v>
      </c>
      <c r="G1239">
        <v>0.5</v>
      </c>
      <c r="H1239">
        <v>46</v>
      </c>
      <c r="I1239">
        <v>4.3</v>
      </c>
      <c r="J1239">
        <v>2.6800000000000001E-3</v>
      </c>
      <c r="K1239">
        <v>0.97799999999999998</v>
      </c>
      <c r="L1239">
        <v>3.309408450704225</v>
      </c>
      <c r="M1239" s="2">
        <f t="shared" si="40"/>
        <v>70.422535211267601</v>
      </c>
      <c r="N1239" t="s">
        <v>2704</v>
      </c>
    </row>
    <row r="1240" spans="1:14">
      <c r="A1240">
        <v>51</v>
      </c>
      <c r="B1240" t="s">
        <v>20410</v>
      </c>
      <c r="C1240" t="s">
        <v>20409</v>
      </c>
      <c r="D1240">
        <v>1644</v>
      </c>
      <c r="E1240" s="1">
        <v>1.8069999999999999</v>
      </c>
      <c r="F1240">
        <v>1.899</v>
      </c>
      <c r="G1240">
        <v>0.39700000000000002</v>
      </c>
      <c r="H1240">
        <v>116</v>
      </c>
      <c r="I1240">
        <v>4.3</v>
      </c>
      <c r="J1240">
        <v>5.13E-3</v>
      </c>
      <c r="K1240">
        <v>0.48399999999999999</v>
      </c>
      <c r="L1240">
        <v>3.309408450704225</v>
      </c>
      <c r="M1240" s="2">
        <f t="shared" si="40"/>
        <v>71.83098591549296</v>
      </c>
      <c r="N1240" t="s">
        <v>2704</v>
      </c>
    </row>
    <row r="1241" spans="1:14">
      <c r="A1241">
        <v>52</v>
      </c>
      <c r="B1241" t="s">
        <v>20971</v>
      </c>
      <c r="C1241" t="s">
        <v>20972</v>
      </c>
      <c r="D1241">
        <v>1127</v>
      </c>
      <c r="E1241" s="1">
        <v>1.754</v>
      </c>
      <c r="F1241">
        <v>1.7190000000000001</v>
      </c>
      <c r="G1241">
        <v>0.29499999999999998</v>
      </c>
      <c r="H1241">
        <v>44</v>
      </c>
      <c r="I1241">
        <v>7.9</v>
      </c>
      <c r="J1241">
        <v>2.49E-3</v>
      </c>
      <c r="K1241">
        <v>0.52700000000000002</v>
      </c>
      <c r="L1241">
        <v>3.309408450704225</v>
      </c>
      <c r="M1241" s="2">
        <f t="shared" si="40"/>
        <v>73.239436619718319</v>
      </c>
      <c r="N1241" t="s">
        <v>2704</v>
      </c>
    </row>
    <row r="1242" spans="1:14">
      <c r="A1242">
        <v>53</v>
      </c>
      <c r="B1242" t="s">
        <v>16438</v>
      </c>
      <c r="C1242" t="s">
        <v>16439</v>
      </c>
      <c r="D1242">
        <v>41</v>
      </c>
      <c r="E1242" s="1">
        <v>1.667</v>
      </c>
      <c r="F1242">
        <v>1.722</v>
      </c>
      <c r="G1242">
        <v>0.45500000000000002</v>
      </c>
      <c r="H1242">
        <v>22</v>
      </c>
      <c r="J1242">
        <v>2.5000000000000001E-4</v>
      </c>
      <c r="K1242">
        <v>0.79800000000000004</v>
      </c>
      <c r="L1242">
        <v>3.309408450704225</v>
      </c>
      <c r="M1242" s="2">
        <f t="shared" si="40"/>
        <v>74.647887323943664</v>
      </c>
      <c r="N1242" t="s">
        <v>2704</v>
      </c>
    </row>
    <row r="1243" spans="1:14">
      <c r="A1243">
        <v>54</v>
      </c>
      <c r="B1243" t="s">
        <v>16458</v>
      </c>
      <c r="C1243" t="s">
        <v>16459</v>
      </c>
      <c r="D1243">
        <v>2679</v>
      </c>
      <c r="E1243" s="1">
        <v>1.6040000000000001</v>
      </c>
      <c r="F1243">
        <v>2.944</v>
      </c>
      <c r="G1243">
        <v>0.71199999999999997</v>
      </c>
      <c r="H1243">
        <v>66</v>
      </c>
      <c r="I1243">
        <v>8.5</v>
      </c>
      <c r="J1243">
        <v>5.2900000000000004E-3</v>
      </c>
      <c r="K1243">
        <v>0.89600000000000002</v>
      </c>
      <c r="L1243">
        <v>3.309408450704225</v>
      </c>
      <c r="M1243" s="2">
        <f t="shared" si="40"/>
        <v>76.056338028169009</v>
      </c>
      <c r="N1243" t="s">
        <v>2704</v>
      </c>
    </row>
    <row r="1244" spans="1:14">
      <c r="A1244">
        <v>55</v>
      </c>
      <c r="B1244" t="s">
        <v>16454</v>
      </c>
      <c r="C1244" t="s">
        <v>16455</v>
      </c>
      <c r="D1244">
        <v>212</v>
      </c>
      <c r="E1244" s="1">
        <v>1.542</v>
      </c>
      <c r="F1244">
        <v>0.81599999999999995</v>
      </c>
      <c r="H1244">
        <v>0</v>
      </c>
      <c r="I1244">
        <v>4.5</v>
      </c>
      <c r="J1244">
        <v>4.8999999999999998E-4</v>
      </c>
      <c r="K1244">
        <v>0.17</v>
      </c>
      <c r="L1244">
        <v>3.309408450704225</v>
      </c>
      <c r="M1244" s="2">
        <f t="shared" si="40"/>
        <v>77.464788732394368</v>
      </c>
      <c r="N1244" t="s">
        <v>2704</v>
      </c>
    </row>
    <row r="1245" spans="1:14">
      <c r="A1245">
        <v>56</v>
      </c>
      <c r="B1245" t="s">
        <v>16464</v>
      </c>
      <c r="C1245" t="s">
        <v>16465</v>
      </c>
      <c r="D1245">
        <v>5823</v>
      </c>
      <c r="E1245" s="1">
        <v>1.5189999999999999</v>
      </c>
      <c r="F1245">
        <v>2.052</v>
      </c>
      <c r="G1245">
        <v>0.16</v>
      </c>
      <c r="H1245">
        <v>125</v>
      </c>
      <c r="I1245" t="s">
        <v>18288</v>
      </c>
      <c r="J1245">
        <v>9.4599999999999997E-3</v>
      </c>
      <c r="K1245">
        <v>0.66900000000000004</v>
      </c>
      <c r="L1245">
        <v>3.309408450704225</v>
      </c>
      <c r="M1245" s="2">
        <f t="shared" si="40"/>
        <v>78.873239436619713</v>
      </c>
      <c r="N1245" t="s">
        <v>2704</v>
      </c>
    </row>
    <row r="1246" spans="1:14">
      <c r="A1246">
        <v>57</v>
      </c>
      <c r="B1246" t="s">
        <v>16472</v>
      </c>
      <c r="C1246" t="s">
        <v>16473</v>
      </c>
      <c r="D1246">
        <v>2969</v>
      </c>
      <c r="E1246" s="1">
        <v>1.496</v>
      </c>
      <c r="F1246">
        <v>1.8220000000000001</v>
      </c>
      <c r="G1246">
        <v>0.29699999999999999</v>
      </c>
      <c r="H1246">
        <v>155</v>
      </c>
      <c r="I1246">
        <v>6.4</v>
      </c>
      <c r="J1246">
        <v>6.28E-3</v>
      </c>
      <c r="K1246">
        <v>0.49399999999999999</v>
      </c>
      <c r="L1246">
        <v>3.309408450704225</v>
      </c>
      <c r="M1246" s="2">
        <f t="shared" si="40"/>
        <v>80.281690140845072</v>
      </c>
      <c r="N1246" t="s">
        <v>2704</v>
      </c>
    </row>
    <row r="1247" spans="1:14">
      <c r="A1247">
        <v>58</v>
      </c>
      <c r="B1247" t="s">
        <v>16442</v>
      </c>
      <c r="C1247" t="s">
        <v>16443</v>
      </c>
      <c r="D1247">
        <v>334</v>
      </c>
      <c r="E1247" s="1">
        <v>1.4430000000000001</v>
      </c>
      <c r="F1247">
        <v>1.778</v>
      </c>
      <c r="G1247">
        <v>7.0999999999999994E-2</v>
      </c>
      <c r="H1247">
        <v>42</v>
      </c>
      <c r="I1247">
        <v>3.2</v>
      </c>
      <c r="J1247">
        <v>2.33E-3</v>
      </c>
      <c r="K1247">
        <v>0.71799999999999997</v>
      </c>
      <c r="L1247">
        <v>3.309408450704225</v>
      </c>
      <c r="M1247" s="2">
        <f t="shared" si="40"/>
        <v>81.690140845070431</v>
      </c>
      <c r="N1247" t="s">
        <v>2704</v>
      </c>
    </row>
    <row r="1248" spans="1:14">
      <c r="A1248">
        <v>59</v>
      </c>
      <c r="B1248" t="s">
        <v>16434</v>
      </c>
      <c r="C1248" t="s">
        <v>16435</v>
      </c>
      <c r="D1248">
        <v>1490</v>
      </c>
      <c r="E1248" s="1">
        <v>1.2929999999999999</v>
      </c>
      <c r="F1248">
        <v>1.911</v>
      </c>
      <c r="G1248">
        <v>0.111</v>
      </c>
      <c r="H1248">
        <v>18</v>
      </c>
      <c r="I1248" t="s">
        <v>18288</v>
      </c>
      <c r="J1248">
        <v>1.5499999999999999E-3</v>
      </c>
      <c r="K1248">
        <v>0.60399999999999998</v>
      </c>
      <c r="L1248">
        <v>3.309408450704225</v>
      </c>
      <c r="M1248" s="2">
        <f t="shared" si="40"/>
        <v>83.098591549295776</v>
      </c>
      <c r="N1248" t="s">
        <v>2704</v>
      </c>
    </row>
    <row r="1249" spans="1:14">
      <c r="A1249">
        <v>60</v>
      </c>
      <c r="B1249" t="s">
        <v>20350</v>
      </c>
      <c r="C1249" t="s">
        <v>20349</v>
      </c>
      <c r="D1249">
        <v>231</v>
      </c>
      <c r="E1249" s="1">
        <v>1.0620000000000001</v>
      </c>
      <c r="F1249">
        <v>0.88900000000000001</v>
      </c>
      <c r="G1249">
        <v>0</v>
      </c>
      <c r="H1249">
        <v>14</v>
      </c>
      <c r="I1249">
        <v>5.7</v>
      </c>
      <c r="J1249">
        <v>1.08E-3</v>
      </c>
      <c r="K1249">
        <v>0.42799999999999999</v>
      </c>
      <c r="L1249">
        <v>3.309408450704225</v>
      </c>
      <c r="M1249" s="2">
        <f t="shared" si="40"/>
        <v>84.507042253521121</v>
      </c>
      <c r="N1249" t="s">
        <v>2704</v>
      </c>
    </row>
    <row r="1250" spans="1:14">
      <c r="A1250">
        <v>61</v>
      </c>
      <c r="B1250" t="s">
        <v>20346</v>
      </c>
      <c r="C1250" t="s">
        <v>20345</v>
      </c>
      <c r="D1250">
        <v>925</v>
      </c>
      <c r="E1250" s="1">
        <v>1.026</v>
      </c>
      <c r="F1250">
        <v>1.016</v>
      </c>
      <c r="G1250">
        <v>6.8000000000000005E-2</v>
      </c>
      <c r="H1250">
        <v>59</v>
      </c>
      <c r="I1250">
        <v>10</v>
      </c>
      <c r="J1250">
        <v>1.2800000000000001E-3</v>
      </c>
      <c r="K1250">
        <v>0.23799999999999999</v>
      </c>
      <c r="L1250">
        <v>3.309408450704225</v>
      </c>
      <c r="M1250" s="2">
        <f t="shared" si="40"/>
        <v>85.91549295774648</v>
      </c>
      <c r="N1250" t="s">
        <v>2704</v>
      </c>
    </row>
    <row r="1251" spans="1:14">
      <c r="A1251">
        <v>62</v>
      </c>
      <c r="B1251" t="s">
        <v>16476</v>
      </c>
      <c r="C1251" t="s">
        <v>16477</v>
      </c>
      <c r="D1251">
        <v>60</v>
      </c>
      <c r="E1251" s="1">
        <v>0.98</v>
      </c>
      <c r="F1251">
        <v>0.98</v>
      </c>
      <c r="G1251">
        <v>0.29399999999999998</v>
      </c>
      <c r="H1251">
        <v>34</v>
      </c>
      <c r="J1251">
        <v>4.6000000000000001E-4</v>
      </c>
      <c r="K1251">
        <v>0.51100000000000001</v>
      </c>
      <c r="L1251">
        <v>3.309408450704225</v>
      </c>
      <c r="M1251" s="2">
        <f t="shared" si="40"/>
        <v>87.323943661971825</v>
      </c>
      <c r="N1251" t="s">
        <v>2704</v>
      </c>
    </row>
    <row r="1252" spans="1:14">
      <c r="A1252">
        <v>63</v>
      </c>
      <c r="B1252" t="s">
        <v>16460</v>
      </c>
      <c r="C1252" t="s">
        <v>16461</v>
      </c>
      <c r="D1252">
        <v>543</v>
      </c>
      <c r="E1252" s="1">
        <v>0.95099999999999996</v>
      </c>
      <c r="F1252">
        <v>1.276</v>
      </c>
      <c r="G1252">
        <v>0.23899999999999999</v>
      </c>
      <c r="H1252">
        <v>46</v>
      </c>
      <c r="I1252">
        <v>7.1</v>
      </c>
      <c r="J1252">
        <v>1.2899999999999999E-3</v>
      </c>
      <c r="K1252">
        <v>0.42199999999999999</v>
      </c>
      <c r="L1252">
        <v>3.309408450704225</v>
      </c>
      <c r="M1252" s="2">
        <f t="shared" si="40"/>
        <v>88.732394366197184</v>
      </c>
      <c r="N1252" t="s">
        <v>2704</v>
      </c>
    </row>
    <row r="1253" spans="1:14">
      <c r="A1253">
        <v>64</v>
      </c>
      <c r="B1253" t="s">
        <v>20330</v>
      </c>
      <c r="C1253" t="s">
        <v>20329</v>
      </c>
      <c r="D1253">
        <v>628</v>
      </c>
      <c r="E1253" s="1">
        <v>0.85199999999999998</v>
      </c>
      <c r="F1253">
        <v>1.0580000000000001</v>
      </c>
      <c r="G1253">
        <v>0.113</v>
      </c>
      <c r="H1253">
        <v>53</v>
      </c>
      <c r="I1253">
        <v>6</v>
      </c>
      <c r="J1253">
        <v>1.5E-3</v>
      </c>
      <c r="K1253">
        <v>0.29399999999999998</v>
      </c>
      <c r="L1253">
        <v>3.309408450704225</v>
      </c>
      <c r="M1253" s="2">
        <f t="shared" si="40"/>
        <v>90.140845070422543</v>
      </c>
      <c r="N1253" t="s">
        <v>2704</v>
      </c>
    </row>
    <row r="1254" spans="1:14">
      <c r="A1254">
        <v>65</v>
      </c>
      <c r="B1254" t="s">
        <v>21017</v>
      </c>
      <c r="C1254" t="s">
        <v>21018</v>
      </c>
      <c r="D1254">
        <v>326</v>
      </c>
      <c r="E1254" s="1">
        <v>0.81399999999999995</v>
      </c>
      <c r="F1254">
        <v>1.2010000000000001</v>
      </c>
      <c r="G1254">
        <v>0.1</v>
      </c>
      <c r="H1254">
        <v>40</v>
      </c>
      <c r="I1254">
        <v>5.6</v>
      </c>
      <c r="J1254">
        <v>4.8999999999999998E-4</v>
      </c>
      <c r="K1254">
        <v>0.186</v>
      </c>
      <c r="L1254">
        <v>3.309408450704225</v>
      </c>
      <c r="M1254" s="2">
        <f t="shared" ref="M1254:M1260" si="41">A1254/71*100</f>
        <v>91.549295774647888</v>
      </c>
      <c r="N1254" t="s">
        <v>2704</v>
      </c>
    </row>
    <row r="1255" spans="1:14">
      <c r="A1255">
        <v>66</v>
      </c>
      <c r="B1255" t="s">
        <v>16466</v>
      </c>
      <c r="C1255" t="s">
        <v>16467</v>
      </c>
      <c r="D1255">
        <v>314</v>
      </c>
      <c r="E1255" s="1">
        <v>0.75800000000000001</v>
      </c>
      <c r="F1255">
        <v>0.96</v>
      </c>
      <c r="G1255">
        <v>0.11899999999999999</v>
      </c>
      <c r="H1255">
        <v>126</v>
      </c>
      <c r="I1255">
        <v>3.8</v>
      </c>
      <c r="J1255">
        <v>3.8999999999999999E-4</v>
      </c>
      <c r="K1255">
        <v>0.1</v>
      </c>
      <c r="L1255">
        <v>3.309408450704225</v>
      </c>
      <c r="M1255" s="2">
        <f t="shared" si="41"/>
        <v>92.957746478873233</v>
      </c>
      <c r="N1255" t="s">
        <v>2704</v>
      </c>
    </row>
    <row r="1256" spans="1:14">
      <c r="A1256">
        <v>67</v>
      </c>
      <c r="B1256" t="s">
        <v>16430</v>
      </c>
      <c r="C1256" t="s">
        <v>16431</v>
      </c>
      <c r="D1256">
        <v>184</v>
      </c>
      <c r="E1256" s="1">
        <v>0.63600000000000001</v>
      </c>
      <c r="F1256">
        <v>0.53600000000000003</v>
      </c>
      <c r="G1256">
        <v>0.34599999999999997</v>
      </c>
      <c r="H1256">
        <v>52</v>
      </c>
      <c r="I1256">
        <v>3</v>
      </c>
      <c r="J1256">
        <v>1.2099999999999999E-3</v>
      </c>
      <c r="K1256">
        <v>0.223</v>
      </c>
      <c r="L1256">
        <v>3.309408450704225</v>
      </c>
      <c r="M1256" s="2">
        <f t="shared" si="41"/>
        <v>94.366197183098592</v>
      </c>
      <c r="N1256" t="s">
        <v>2704</v>
      </c>
    </row>
    <row r="1257" spans="1:14">
      <c r="A1257">
        <v>68</v>
      </c>
      <c r="B1257" t="s">
        <v>20273</v>
      </c>
      <c r="C1257" t="s">
        <v>20274</v>
      </c>
      <c r="D1257">
        <v>1097</v>
      </c>
      <c r="E1257" s="1">
        <v>0.55200000000000005</v>
      </c>
      <c r="F1257">
        <v>0.48599999999999999</v>
      </c>
      <c r="G1257">
        <v>0.222</v>
      </c>
      <c r="H1257">
        <v>352</v>
      </c>
      <c r="I1257">
        <v>3.5</v>
      </c>
      <c r="J1257">
        <v>5.2700000000000004E-3</v>
      </c>
      <c r="K1257">
        <v>0.183</v>
      </c>
      <c r="L1257">
        <v>3.309408450704225</v>
      </c>
      <c r="M1257" s="2">
        <f t="shared" si="41"/>
        <v>95.774647887323937</v>
      </c>
      <c r="N1257" t="s">
        <v>2704</v>
      </c>
    </row>
    <row r="1258" spans="1:14">
      <c r="A1258">
        <v>69</v>
      </c>
      <c r="B1258" t="s">
        <v>20304</v>
      </c>
      <c r="C1258" t="s">
        <v>20303</v>
      </c>
      <c r="D1258">
        <v>53</v>
      </c>
      <c r="E1258" s="1">
        <v>0.52</v>
      </c>
      <c r="F1258">
        <v>0.253</v>
      </c>
      <c r="G1258">
        <v>8.3000000000000004E-2</v>
      </c>
      <c r="H1258">
        <v>12</v>
      </c>
      <c r="J1258">
        <v>8.0000000000000007E-5</v>
      </c>
      <c r="K1258">
        <v>5.2999999999999999E-2</v>
      </c>
      <c r="L1258">
        <v>3.309408450704225</v>
      </c>
      <c r="M1258" s="2">
        <f t="shared" si="41"/>
        <v>97.183098591549296</v>
      </c>
      <c r="N1258" t="s">
        <v>2704</v>
      </c>
    </row>
    <row r="1259" spans="1:14">
      <c r="A1259">
        <v>70</v>
      </c>
      <c r="B1259" t="s">
        <v>16420</v>
      </c>
      <c r="C1259" t="s">
        <v>16421</v>
      </c>
      <c r="D1259">
        <v>109</v>
      </c>
      <c r="E1259" s="1">
        <v>0.33300000000000002</v>
      </c>
      <c r="I1259">
        <v>4.0999999999999996</v>
      </c>
      <c r="J1259">
        <v>4.0000000000000002E-4</v>
      </c>
      <c r="L1259">
        <v>3.309408450704225</v>
      </c>
      <c r="M1259" s="2">
        <f t="shared" si="41"/>
        <v>98.591549295774655</v>
      </c>
      <c r="N1259" t="s">
        <v>2704</v>
      </c>
    </row>
    <row r="1260" spans="1:14">
      <c r="A1260">
        <v>71</v>
      </c>
      <c r="B1260" t="s">
        <v>20296</v>
      </c>
      <c r="C1260" t="s">
        <v>20295</v>
      </c>
      <c r="D1260">
        <v>216</v>
      </c>
      <c r="E1260" s="1">
        <v>0.32200000000000001</v>
      </c>
      <c r="F1260">
        <v>0.33900000000000002</v>
      </c>
      <c r="G1260">
        <v>8.6999999999999994E-2</v>
      </c>
      <c r="H1260">
        <v>80</v>
      </c>
      <c r="I1260">
        <v>4.4000000000000004</v>
      </c>
      <c r="J1260">
        <v>6.3000000000000003E-4</v>
      </c>
      <c r="K1260">
        <v>8.1000000000000003E-2</v>
      </c>
      <c r="L1260">
        <v>3.309408450704225</v>
      </c>
      <c r="M1260" s="2">
        <f t="shared" si="41"/>
        <v>100</v>
      </c>
      <c r="N1260" t="s">
        <v>2704</v>
      </c>
    </row>
    <row r="1261" spans="1:14" s="3" customFormat="1">
      <c r="E1261" s="4"/>
      <c r="M1261" s="5"/>
    </row>
    <row r="1262" spans="1:14">
      <c r="A1262">
        <v>1</v>
      </c>
      <c r="B1262" t="s">
        <v>16682</v>
      </c>
      <c r="C1262" t="s">
        <v>16683</v>
      </c>
      <c r="D1262">
        <v>19470</v>
      </c>
      <c r="E1262" s="1">
        <v>33.078000000000003</v>
      </c>
      <c r="F1262">
        <v>33.204999999999998</v>
      </c>
      <c r="G1262">
        <v>8.6509999999999998</v>
      </c>
      <c r="H1262">
        <v>43</v>
      </c>
      <c r="I1262">
        <v>5.5</v>
      </c>
      <c r="J1262">
        <v>6.5680000000000002E-2</v>
      </c>
      <c r="K1262">
        <v>12.004</v>
      </c>
      <c r="L1262">
        <f>AVERAGE(E1262:E1418)</f>
        <v>2.9042420382165597</v>
      </c>
      <c r="M1262" s="2">
        <f t="shared" ref="M1262:M1293" si="42">A1262/157*100</f>
        <v>0.63694267515923575</v>
      </c>
      <c r="N1262" t="s">
        <v>2705</v>
      </c>
    </row>
    <row r="1263" spans="1:14">
      <c r="A1263">
        <v>2</v>
      </c>
      <c r="B1263" t="s">
        <v>16680</v>
      </c>
      <c r="C1263" t="s">
        <v>16681</v>
      </c>
      <c r="D1263">
        <v>38728</v>
      </c>
      <c r="E1263" s="1">
        <v>32.438000000000002</v>
      </c>
      <c r="F1263">
        <v>32.182000000000002</v>
      </c>
      <c r="G1263">
        <v>7.0869999999999997</v>
      </c>
      <c r="H1263">
        <v>92</v>
      </c>
      <c r="I1263">
        <v>6.8</v>
      </c>
      <c r="J1263">
        <v>0.13408999999999999</v>
      </c>
      <c r="K1263">
        <v>14.933</v>
      </c>
      <c r="L1263">
        <v>2.9042420382165597</v>
      </c>
      <c r="M1263" s="2">
        <f t="shared" si="42"/>
        <v>1.2738853503184715</v>
      </c>
      <c r="N1263" t="s">
        <v>2705</v>
      </c>
    </row>
    <row r="1264" spans="1:14">
      <c r="A1264">
        <v>3</v>
      </c>
      <c r="B1264" t="s">
        <v>20824</v>
      </c>
      <c r="C1264" t="s">
        <v>20823</v>
      </c>
      <c r="D1264">
        <v>28856</v>
      </c>
      <c r="E1264" s="1">
        <v>14.397</v>
      </c>
      <c r="F1264">
        <v>14.103999999999999</v>
      </c>
      <c r="G1264">
        <v>3.4159999999999999</v>
      </c>
      <c r="H1264">
        <v>238</v>
      </c>
      <c r="I1264">
        <v>5.7</v>
      </c>
      <c r="J1264">
        <v>0.13258</v>
      </c>
      <c r="K1264">
        <v>7.492</v>
      </c>
      <c r="L1264">
        <v>2.9042420382165597</v>
      </c>
      <c r="M1264" s="2">
        <f t="shared" si="42"/>
        <v>1.910828025477707</v>
      </c>
      <c r="N1264" t="s">
        <v>2705</v>
      </c>
    </row>
    <row r="1265" spans="1:14">
      <c r="A1265">
        <v>4</v>
      </c>
      <c r="B1265" t="s">
        <v>16594</v>
      </c>
      <c r="C1265" t="s">
        <v>16595</v>
      </c>
      <c r="D1265">
        <v>17478</v>
      </c>
      <c r="E1265" s="1">
        <v>10.288</v>
      </c>
      <c r="F1265">
        <v>8.9589999999999996</v>
      </c>
      <c r="G1265">
        <v>1.468</v>
      </c>
      <c r="H1265">
        <v>154</v>
      </c>
      <c r="I1265">
        <v>5.6</v>
      </c>
      <c r="J1265">
        <v>8.6069999999999994E-2</v>
      </c>
      <c r="K1265">
        <v>4.6879999999999997</v>
      </c>
      <c r="L1265">
        <v>2.9042420382165597</v>
      </c>
      <c r="M1265" s="2">
        <f t="shared" si="42"/>
        <v>2.547770700636943</v>
      </c>
      <c r="N1265" t="s">
        <v>2705</v>
      </c>
    </row>
    <row r="1266" spans="1:14">
      <c r="A1266">
        <v>5</v>
      </c>
      <c r="B1266" t="s">
        <v>16714</v>
      </c>
      <c r="C1266" t="s">
        <v>16715</v>
      </c>
      <c r="D1266">
        <v>9833</v>
      </c>
      <c r="E1266" s="1">
        <v>9.66</v>
      </c>
      <c r="F1266">
        <v>9.2889999999999997</v>
      </c>
      <c r="G1266">
        <v>1.6160000000000001</v>
      </c>
      <c r="H1266">
        <v>73</v>
      </c>
      <c r="I1266">
        <v>7.2</v>
      </c>
      <c r="J1266">
        <v>2.1440000000000001E-2</v>
      </c>
      <c r="K1266">
        <v>2.9249999999999998</v>
      </c>
      <c r="L1266">
        <v>2.9042420382165597</v>
      </c>
      <c r="M1266" s="2">
        <f t="shared" si="42"/>
        <v>3.1847133757961785</v>
      </c>
      <c r="N1266" t="s">
        <v>2705</v>
      </c>
    </row>
    <row r="1267" spans="1:14">
      <c r="A1267">
        <v>6</v>
      </c>
      <c r="B1267" t="s">
        <v>16518</v>
      </c>
      <c r="C1267" t="s">
        <v>16519</v>
      </c>
      <c r="D1267">
        <v>6699</v>
      </c>
      <c r="E1267" s="1">
        <v>9.5990000000000002</v>
      </c>
      <c r="F1267">
        <v>11.85</v>
      </c>
      <c r="G1267">
        <v>1.248</v>
      </c>
      <c r="H1267">
        <v>133</v>
      </c>
      <c r="I1267">
        <v>4.3</v>
      </c>
      <c r="J1267">
        <v>1.9009999999999999E-2</v>
      </c>
      <c r="K1267">
        <v>3.0030000000000001</v>
      </c>
      <c r="L1267">
        <v>2.9042420382165597</v>
      </c>
      <c r="M1267" s="2">
        <f t="shared" si="42"/>
        <v>3.8216560509554141</v>
      </c>
      <c r="N1267" t="s">
        <v>2705</v>
      </c>
    </row>
    <row r="1268" spans="1:14">
      <c r="A1268">
        <v>7</v>
      </c>
      <c r="B1268" t="s">
        <v>20141</v>
      </c>
      <c r="C1268" t="s">
        <v>20142</v>
      </c>
      <c r="D1268">
        <v>9501</v>
      </c>
      <c r="E1268" s="1">
        <v>7.86</v>
      </c>
      <c r="F1268">
        <v>9.0060000000000002</v>
      </c>
      <c r="G1268">
        <v>1.3280000000000001</v>
      </c>
      <c r="H1268">
        <v>131</v>
      </c>
      <c r="I1268">
        <v>6.5</v>
      </c>
      <c r="J1268">
        <v>2.5760000000000002E-2</v>
      </c>
      <c r="K1268">
        <v>3.093</v>
      </c>
      <c r="L1268">
        <v>2.9042420382165597</v>
      </c>
      <c r="M1268" s="2">
        <f t="shared" si="42"/>
        <v>4.4585987261146496</v>
      </c>
      <c r="N1268" t="s">
        <v>2705</v>
      </c>
    </row>
    <row r="1269" spans="1:14">
      <c r="A1269">
        <v>8</v>
      </c>
      <c r="B1269" t="s">
        <v>16708</v>
      </c>
      <c r="C1269" t="s">
        <v>16709</v>
      </c>
      <c r="D1269">
        <v>18253</v>
      </c>
      <c r="E1269" s="1">
        <v>7.7009999999999996</v>
      </c>
      <c r="F1269">
        <v>8.3680000000000003</v>
      </c>
      <c r="G1269">
        <v>1.2969999999999999</v>
      </c>
      <c r="H1269">
        <v>269</v>
      </c>
      <c r="I1269">
        <v>5</v>
      </c>
      <c r="J1269">
        <v>6.7909999999999998E-2</v>
      </c>
      <c r="K1269">
        <v>2.7440000000000002</v>
      </c>
      <c r="L1269">
        <v>2.9042420382165597</v>
      </c>
      <c r="M1269" s="2">
        <f t="shared" si="42"/>
        <v>5.095541401273886</v>
      </c>
      <c r="N1269" t="s">
        <v>2705</v>
      </c>
    </row>
    <row r="1270" spans="1:14">
      <c r="A1270">
        <v>9</v>
      </c>
      <c r="B1270" t="s">
        <v>16670</v>
      </c>
      <c r="C1270" t="s">
        <v>16671</v>
      </c>
      <c r="D1270">
        <v>12759</v>
      </c>
      <c r="E1270" s="1">
        <v>7.0410000000000004</v>
      </c>
      <c r="F1270">
        <v>6.4569999999999999</v>
      </c>
      <c r="G1270">
        <v>1.6759999999999999</v>
      </c>
      <c r="H1270">
        <v>219</v>
      </c>
      <c r="I1270">
        <v>4.8</v>
      </c>
      <c r="J1270">
        <v>4.0759999999999998E-2</v>
      </c>
      <c r="K1270">
        <v>1.9750000000000001</v>
      </c>
      <c r="L1270">
        <v>2.9042420382165597</v>
      </c>
      <c r="M1270" s="2">
        <f t="shared" si="42"/>
        <v>5.7324840764331215</v>
      </c>
      <c r="N1270" t="s">
        <v>2705</v>
      </c>
    </row>
    <row r="1271" spans="1:14">
      <c r="A1271">
        <v>10</v>
      </c>
      <c r="B1271" t="s">
        <v>16660</v>
      </c>
      <c r="C1271" t="s">
        <v>16661</v>
      </c>
      <c r="D1271">
        <v>2855</v>
      </c>
      <c r="E1271" s="1">
        <v>6.859</v>
      </c>
      <c r="F1271">
        <v>6.6959999999999997</v>
      </c>
      <c r="G1271">
        <v>1.347</v>
      </c>
      <c r="H1271">
        <v>72</v>
      </c>
      <c r="I1271">
        <v>4.5</v>
      </c>
      <c r="J1271">
        <v>9.2200000000000008E-3</v>
      </c>
      <c r="K1271">
        <v>2.0209999999999999</v>
      </c>
      <c r="L1271">
        <v>2.9042420382165597</v>
      </c>
      <c r="M1271" s="2">
        <f t="shared" si="42"/>
        <v>6.369426751592357</v>
      </c>
      <c r="N1271" t="s">
        <v>2705</v>
      </c>
    </row>
    <row r="1272" spans="1:14">
      <c r="A1272">
        <v>11</v>
      </c>
      <c r="B1272" t="s">
        <v>16676</v>
      </c>
      <c r="C1272" t="s">
        <v>16677</v>
      </c>
      <c r="D1272">
        <v>2736</v>
      </c>
      <c r="E1272" s="1">
        <v>6.4260000000000002</v>
      </c>
      <c r="F1272">
        <v>8.202</v>
      </c>
      <c r="G1272">
        <v>1</v>
      </c>
      <c r="H1272">
        <v>22</v>
      </c>
      <c r="I1272">
        <v>6.1</v>
      </c>
      <c r="J1272">
        <v>7.3400000000000002E-3</v>
      </c>
      <c r="K1272">
        <v>2.5670000000000002</v>
      </c>
      <c r="L1272">
        <v>2.9042420382165597</v>
      </c>
      <c r="M1272" s="2">
        <f t="shared" si="42"/>
        <v>7.0063694267515926</v>
      </c>
      <c r="N1272" t="s">
        <v>2705</v>
      </c>
    </row>
    <row r="1273" spans="1:14">
      <c r="A1273">
        <v>12</v>
      </c>
      <c r="B1273" t="s">
        <v>16692</v>
      </c>
      <c r="C1273" t="s">
        <v>16693</v>
      </c>
      <c r="D1273">
        <v>3136</v>
      </c>
      <c r="E1273" s="1">
        <v>6.2789999999999999</v>
      </c>
      <c r="F1273">
        <v>5.8129999999999997</v>
      </c>
      <c r="G1273">
        <v>1.04</v>
      </c>
      <c r="H1273">
        <v>101</v>
      </c>
      <c r="I1273">
        <v>4</v>
      </c>
      <c r="J1273">
        <v>1.0160000000000001E-2</v>
      </c>
      <c r="K1273">
        <v>1.5</v>
      </c>
      <c r="L1273">
        <v>2.9042420382165597</v>
      </c>
      <c r="M1273" s="2">
        <f t="shared" si="42"/>
        <v>7.6433121019108281</v>
      </c>
      <c r="N1273" t="s">
        <v>2705</v>
      </c>
    </row>
    <row r="1274" spans="1:14">
      <c r="A1274">
        <v>13</v>
      </c>
      <c r="B1274" t="s">
        <v>16522</v>
      </c>
      <c r="C1274" t="s">
        <v>16523</v>
      </c>
      <c r="D1274">
        <v>903</v>
      </c>
      <c r="E1274" s="1">
        <v>5.5519999999999996</v>
      </c>
      <c r="F1274">
        <v>6.4589999999999996</v>
      </c>
      <c r="G1274">
        <v>0.35199999999999998</v>
      </c>
      <c r="H1274">
        <v>88</v>
      </c>
      <c r="I1274">
        <v>2.8</v>
      </c>
      <c r="J1274">
        <v>4.1000000000000003E-3</v>
      </c>
      <c r="K1274">
        <v>1.73</v>
      </c>
      <c r="L1274">
        <v>2.9042420382165597</v>
      </c>
      <c r="M1274" s="2">
        <f t="shared" si="42"/>
        <v>8.2802547770700627</v>
      </c>
      <c r="N1274" t="s">
        <v>2705</v>
      </c>
    </row>
    <row r="1275" spans="1:14">
      <c r="A1275">
        <v>14</v>
      </c>
      <c r="B1275" t="s">
        <v>16436</v>
      </c>
      <c r="C1275" t="s">
        <v>16437</v>
      </c>
      <c r="D1275">
        <v>22068</v>
      </c>
      <c r="E1275" s="1">
        <v>5.4370000000000003</v>
      </c>
      <c r="F1275">
        <v>5.3890000000000002</v>
      </c>
      <c r="G1275">
        <v>1.105</v>
      </c>
      <c r="H1275">
        <v>448</v>
      </c>
      <c r="I1275">
        <v>4.0999999999999996</v>
      </c>
      <c r="J1275">
        <v>5.9290000000000002E-2</v>
      </c>
      <c r="K1275">
        <v>1.252</v>
      </c>
      <c r="L1275">
        <v>2.9042420382165597</v>
      </c>
      <c r="M1275" s="2">
        <f t="shared" si="42"/>
        <v>8.9171974522292992</v>
      </c>
      <c r="N1275" t="s">
        <v>2705</v>
      </c>
    </row>
    <row r="1276" spans="1:14">
      <c r="A1276">
        <v>15</v>
      </c>
      <c r="B1276" t="s">
        <v>20147</v>
      </c>
      <c r="C1276" t="s">
        <v>20148</v>
      </c>
      <c r="D1276">
        <v>51753</v>
      </c>
      <c r="E1276" s="1">
        <v>5.3230000000000004</v>
      </c>
      <c r="F1276">
        <v>6.9109999999999996</v>
      </c>
      <c r="G1276">
        <v>0.72899999999999998</v>
      </c>
      <c r="H1276">
        <v>728</v>
      </c>
      <c r="I1276">
        <v>6.4</v>
      </c>
      <c r="J1276">
        <v>0.18271000000000001</v>
      </c>
      <c r="K1276">
        <v>3.0529999999999999</v>
      </c>
      <c r="L1276">
        <v>2.9042420382165597</v>
      </c>
      <c r="M1276" s="2">
        <f t="shared" si="42"/>
        <v>9.5541401273885356</v>
      </c>
      <c r="N1276" t="s">
        <v>2705</v>
      </c>
    </row>
    <row r="1277" spans="1:14">
      <c r="A1277">
        <v>16</v>
      </c>
      <c r="B1277" t="s">
        <v>16678</v>
      </c>
      <c r="C1277" t="s">
        <v>16679</v>
      </c>
      <c r="D1277">
        <v>2713</v>
      </c>
      <c r="E1277" s="1">
        <v>5.26</v>
      </c>
      <c r="F1277">
        <v>6.2359999999999998</v>
      </c>
      <c r="G1277">
        <v>0.746</v>
      </c>
      <c r="H1277">
        <v>114</v>
      </c>
      <c r="I1277">
        <v>3.4</v>
      </c>
      <c r="J1277">
        <v>1.048E-2</v>
      </c>
      <c r="K1277">
        <v>1.5640000000000001</v>
      </c>
      <c r="L1277">
        <v>2.9042420382165597</v>
      </c>
      <c r="M1277" s="2">
        <f t="shared" si="42"/>
        <v>10.191082802547772</v>
      </c>
      <c r="N1277" t="s">
        <v>2705</v>
      </c>
    </row>
    <row r="1278" spans="1:14">
      <c r="A1278">
        <v>17</v>
      </c>
      <c r="B1278" t="s">
        <v>16552</v>
      </c>
      <c r="C1278" t="s">
        <v>16553</v>
      </c>
      <c r="D1278">
        <v>1377</v>
      </c>
      <c r="E1278" s="1">
        <v>5.0949999999999998</v>
      </c>
      <c r="F1278">
        <v>5.9660000000000002</v>
      </c>
      <c r="G1278">
        <v>0.95199999999999996</v>
      </c>
      <c r="H1278">
        <v>21</v>
      </c>
      <c r="I1278">
        <v>7.5</v>
      </c>
      <c r="J1278">
        <v>2.32E-3</v>
      </c>
      <c r="K1278">
        <v>1.504</v>
      </c>
      <c r="L1278">
        <v>2.9042420382165597</v>
      </c>
      <c r="M1278" s="2">
        <f t="shared" si="42"/>
        <v>10.828025477707007</v>
      </c>
      <c r="N1278" t="s">
        <v>2705</v>
      </c>
    </row>
    <row r="1279" spans="1:14">
      <c r="A1279">
        <v>18</v>
      </c>
      <c r="B1279" t="s">
        <v>16478</v>
      </c>
      <c r="C1279" t="s">
        <v>16479</v>
      </c>
      <c r="D1279">
        <v>1233</v>
      </c>
      <c r="E1279" s="1">
        <v>4.9740000000000002</v>
      </c>
      <c r="F1279">
        <v>4.7839999999999998</v>
      </c>
      <c r="G1279">
        <v>0.33300000000000002</v>
      </c>
      <c r="H1279">
        <v>21</v>
      </c>
      <c r="I1279">
        <v>8.3000000000000007</v>
      </c>
      <c r="J1279">
        <v>2.82E-3</v>
      </c>
      <c r="K1279">
        <v>1.577</v>
      </c>
      <c r="L1279">
        <v>2.9042420382165597</v>
      </c>
      <c r="M1279" s="2">
        <f t="shared" si="42"/>
        <v>11.464968152866243</v>
      </c>
      <c r="N1279" t="s">
        <v>2705</v>
      </c>
    </row>
    <row r="1280" spans="1:14">
      <c r="A1280">
        <v>19</v>
      </c>
      <c r="B1280" t="s">
        <v>18373</v>
      </c>
      <c r="C1280" t="s">
        <v>18374</v>
      </c>
      <c r="D1280">
        <v>44257</v>
      </c>
      <c r="E1280" s="1">
        <v>4.75</v>
      </c>
      <c r="F1280">
        <v>5.1719999999999997</v>
      </c>
      <c r="G1280">
        <v>0.66600000000000004</v>
      </c>
      <c r="H1280">
        <v>1558</v>
      </c>
      <c r="I1280">
        <v>4.0999999999999996</v>
      </c>
      <c r="J1280">
        <v>0.10655000000000001</v>
      </c>
      <c r="K1280">
        <v>1.04</v>
      </c>
      <c r="L1280">
        <v>2.9042420382165597</v>
      </c>
      <c r="M1280" s="2">
        <f t="shared" si="42"/>
        <v>12.101910828025478</v>
      </c>
      <c r="N1280" t="s">
        <v>2705</v>
      </c>
    </row>
    <row r="1281" spans="1:14">
      <c r="A1281">
        <v>20</v>
      </c>
      <c r="B1281" t="s">
        <v>16706</v>
      </c>
      <c r="C1281" t="s">
        <v>16707</v>
      </c>
      <c r="D1281">
        <v>757</v>
      </c>
      <c r="E1281" s="1">
        <v>4.4669999999999996</v>
      </c>
      <c r="F1281">
        <v>4.76</v>
      </c>
      <c r="G1281">
        <v>0.92300000000000004</v>
      </c>
      <c r="H1281">
        <v>65</v>
      </c>
      <c r="I1281">
        <v>2.6</v>
      </c>
      <c r="J1281">
        <v>3.9100000000000003E-3</v>
      </c>
      <c r="K1281">
        <v>1.528</v>
      </c>
      <c r="L1281">
        <v>2.9042420382165597</v>
      </c>
      <c r="M1281" s="2">
        <f t="shared" si="42"/>
        <v>12.738853503184714</v>
      </c>
      <c r="N1281" t="s">
        <v>2705</v>
      </c>
    </row>
    <row r="1282" spans="1:14">
      <c r="A1282">
        <v>21</v>
      </c>
      <c r="B1282" t="s">
        <v>16538</v>
      </c>
      <c r="C1282" t="s">
        <v>16539</v>
      </c>
      <c r="D1282">
        <v>18388</v>
      </c>
      <c r="E1282" s="1">
        <v>4.3970000000000002</v>
      </c>
      <c r="F1282">
        <v>4.6150000000000002</v>
      </c>
      <c r="G1282">
        <v>0.53600000000000003</v>
      </c>
      <c r="H1282">
        <v>812</v>
      </c>
      <c r="I1282">
        <v>3.6</v>
      </c>
      <c r="J1282">
        <v>8.5709999999999995E-2</v>
      </c>
      <c r="K1282">
        <v>1.462</v>
      </c>
      <c r="L1282">
        <v>2.9042420382165597</v>
      </c>
      <c r="M1282" s="2">
        <f t="shared" si="42"/>
        <v>13.375796178343949</v>
      </c>
      <c r="N1282" t="s">
        <v>2705</v>
      </c>
    </row>
    <row r="1283" spans="1:14">
      <c r="A1283">
        <v>22</v>
      </c>
      <c r="B1283" t="s">
        <v>20700</v>
      </c>
      <c r="C1283" t="s">
        <v>20699</v>
      </c>
      <c r="D1283">
        <v>9317</v>
      </c>
      <c r="E1283" s="1">
        <v>4.3209999999999997</v>
      </c>
      <c r="F1283">
        <v>4.0220000000000002</v>
      </c>
      <c r="G1283">
        <v>1.2889999999999999</v>
      </c>
      <c r="H1283">
        <v>142</v>
      </c>
      <c r="I1283">
        <v>7.7</v>
      </c>
      <c r="J1283">
        <v>1.61E-2</v>
      </c>
      <c r="K1283">
        <v>1.133</v>
      </c>
      <c r="L1283">
        <v>2.9042420382165597</v>
      </c>
      <c r="M1283" s="2">
        <f t="shared" si="42"/>
        <v>14.012738853503185</v>
      </c>
      <c r="N1283" t="s">
        <v>2705</v>
      </c>
    </row>
    <row r="1284" spans="1:14">
      <c r="A1284">
        <v>23</v>
      </c>
      <c r="B1284" t="s">
        <v>20696</v>
      </c>
      <c r="C1284" t="s">
        <v>20695</v>
      </c>
      <c r="D1284">
        <v>9159</v>
      </c>
      <c r="E1284" s="1">
        <v>4.3070000000000004</v>
      </c>
      <c r="F1284">
        <v>4.7830000000000004</v>
      </c>
      <c r="G1284">
        <v>0.86299999999999999</v>
      </c>
      <c r="H1284">
        <v>146</v>
      </c>
      <c r="I1284">
        <v>7.2</v>
      </c>
      <c r="J1284">
        <v>1.83E-2</v>
      </c>
      <c r="K1284">
        <v>1.4179999999999999</v>
      </c>
      <c r="L1284">
        <v>2.9042420382165597</v>
      </c>
      <c r="M1284" s="2">
        <f t="shared" si="42"/>
        <v>14.64968152866242</v>
      </c>
      <c r="N1284" t="s">
        <v>2705</v>
      </c>
    </row>
    <row r="1285" spans="1:14">
      <c r="A1285">
        <v>24</v>
      </c>
      <c r="B1285" t="s">
        <v>16540</v>
      </c>
      <c r="C1285" t="s">
        <v>16541</v>
      </c>
      <c r="D1285">
        <v>1121</v>
      </c>
      <c r="E1285" s="1">
        <v>4.21</v>
      </c>
      <c r="F1285">
        <v>3.7229999999999999</v>
      </c>
      <c r="G1285">
        <v>0.64</v>
      </c>
      <c r="H1285">
        <v>50</v>
      </c>
      <c r="I1285">
        <v>4.0999999999999996</v>
      </c>
      <c r="J1285">
        <v>4.79E-3</v>
      </c>
      <c r="K1285">
        <v>1.353</v>
      </c>
      <c r="L1285">
        <v>2.9042420382165597</v>
      </c>
      <c r="M1285" s="2">
        <f t="shared" si="42"/>
        <v>15.286624203821656</v>
      </c>
      <c r="N1285" t="s">
        <v>2705</v>
      </c>
    </row>
    <row r="1286" spans="1:14">
      <c r="A1286">
        <v>25</v>
      </c>
      <c r="B1286" t="s">
        <v>16712</v>
      </c>
      <c r="C1286" t="s">
        <v>16713</v>
      </c>
      <c r="D1286">
        <v>14767</v>
      </c>
      <c r="E1286" s="1">
        <v>4.0650000000000004</v>
      </c>
      <c r="F1286">
        <v>4.6230000000000002</v>
      </c>
      <c r="G1286">
        <v>0.72699999999999998</v>
      </c>
      <c r="H1286">
        <v>374</v>
      </c>
      <c r="I1286">
        <v>4.5999999999999996</v>
      </c>
      <c r="J1286">
        <v>4.1489999999999999E-2</v>
      </c>
      <c r="K1286">
        <v>1.222</v>
      </c>
      <c r="L1286">
        <v>2.9042420382165597</v>
      </c>
      <c r="M1286" s="2">
        <f t="shared" si="42"/>
        <v>15.923566878980891</v>
      </c>
      <c r="N1286" t="s">
        <v>2705</v>
      </c>
    </row>
    <row r="1287" spans="1:14">
      <c r="A1287">
        <v>26</v>
      </c>
      <c r="B1287" t="s">
        <v>16598</v>
      </c>
      <c r="C1287" t="s">
        <v>16599</v>
      </c>
      <c r="D1287">
        <v>6017</v>
      </c>
      <c r="E1287" s="1">
        <v>4.0190000000000001</v>
      </c>
      <c r="F1287">
        <v>3.742</v>
      </c>
      <c r="G1287">
        <v>0.77500000000000002</v>
      </c>
      <c r="H1287">
        <v>120</v>
      </c>
      <c r="I1287">
        <v>7.8</v>
      </c>
      <c r="J1287">
        <v>1.1469999999999999E-2</v>
      </c>
      <c r="K1287">
        <v>1.097</v>
      </c>
      <c r="L1287">
        <v>2.9042420382165597</v>
      </c>
      <c r="M1287" s="2">
        <f t="shared" si="42"/>
        <v>16.560509554140125</v>
      </c>
      <c r="N1287" t="s">
        <v>2705</v>
      </c>
    </row>
    <row r="1288" spans="1:14">
      <c r="A1288">
        <v>27</v>
      </c>
      <c r="B1288" t="s">
        <v>16672</v>
      </c>
      <c r="C1288" t="s">
        <v>16673</v>
      </c>
      <c r="D1288">
        <v>8743</v>
      </c>
      <c r="E1288" s="1">
        <v>3.9020000000000001</v>
      </c>
      <c r="F1288">
        <v>3.6030000000000002</v>
      </c>
      <c r="G1288">
        <v>1.369</v>
      </c>
      <c r="H1288">
        <v>111</v>
      </c>
      <c r="I1288">
        <v>7.9</v>
      </c>
      <c r="J1288">
        <v>1.524E-2</v>
      </c>
      <c r="K1288">
        <v>1.1459999999999999</v>
      </c>
      <c r="L1288">
        <v>2.9042420382165597</v>
      </c>
      <c r="M1288" s="2">
        <f t="shared" si="42"/>
        <v>17.197452229299362</v>
      </c>
      <c r="N1288" t="s">
        <v>2705</v>
      </c>
    </row>
    <row r="1289" spans="1:14">
      <c r="A1289">
        <v>28</v>
      </c>
      <c r="B1289" t="s">
        <v>16504</v>
      </c>
      <c r="C1289" t="s">
        <v>16505</v>
      </c>
      <c r="D1289">
        <v>1111</v>
      </c>
      <c r="E1289" s="1">
        <v>3.7719999999999998</v>
      </c>
      <c r="F1289">
        <v>5.907</v>
      </c>
      <c r="G1289">
        <v>0.72299999999999998</v>
      </c>
      <c r="H1289">
        <v>47</v>
      </c>
      <c r="I1289">
        <v>3.8</v>
      </c>
      <c r="J1289">
        <v>5.1900000000000002E-3</v>
      </c>
      <c r="K1289">
        <v>1.627</v>
      </c>
      <c r="L1289">
        <v>2.9042420382165597</v>
      </c>
      <c r="M1289" s="2">
        <f t="shared" si="42"/>
        <v>17.834394904458598</v>
      </c>
      <c r="N1289" t="s">
        <v>2705</v>
      </c>
    </row>
    <row r="1290" spans="1:14">
      <c r="A1290">
        <v>29</v>
      </c>
      <c r="B1290" t="s">
        <v>16490</v>
      </c>
      <c r="C1290" t="s">
        <v>16491</v>
      </c>
      <c r="D1290">
        <v>23998</v>
      </c>
      <c r="E1290" s="1">
        <v>3.6890000000000001</v>
      </c>
      <c r="F1290">
        <v>3.762</v>
      </c>
      <c r="G1290">
        <v>0.63800000000000001</v>
      </c>
      <c r="H1290">
        <v>680</v>
      </c>
      <c r="I1290">
        <v>6.4</v>
      </c>
      <c r="J1290">
        <v>5.1679999999999997E-2</v>
      </c>
      <c r="K1290">
        <v>1.02</v>
      </c>
      <c r="L1290">
        <v>2.9042420382165597</v>
      </c>
      <c r="M1290" s="2">
        <f t="shared" si="42"/>
        <v>18.471337579617835</v>
      </c>
      <c r="N1290" t="s">
        <v>2705</v>
      </c>
    </row>
    <row r="1291" spans="1:14">
      <c r="A1291">
        <v>30</v>
      </c>
      <c r="B1291" t="s">
        <v>16488</v>
      </c>
      <c r="C1291" t="s">
        <v>16489</v>
      </c>
      <c r="D1291">
        <v>86077</v>
      </c>
      <c r="E1291" s="1">
        <v>3.6779999999999999</v>
      </c>
      <c r="F1291">
        <v>4.4059999999999997</v>
      </c>
      <c r="G1291">
        <v>0.622</v>
      </c>
      <c r="H1291">
        <v>1132</v>
      </c>
      <c r="I1291">
        <v>9.6</v>
      </c>
      <c r="J1291">
        <v>0.12581999999999999</v>
      </c>
      <c r="K1291">
        <v>1.3620000000000001</v>
      </c>
      <c r="L1291">
        <v>2.9042420382165597</v>
      </c>
      <c r="M1291" s="2">
        <f t="shared" si="42"/>
        <v>19.108280254777071</v>
      </c>
      <c r="N1291" t="s">
        <v>2705</v>
      </c>
    </row>
    <row r="1292" spans="1:14">
      <c r="A1292">
        <v>31</v>
      </c>
      <c r="B1292" t="s">
        <v>16520</v>
      </c>
      <c r="C1292" t="s">
        <v>16521</v>
      </c>
      <c r="D1292">
        <v>21514</v>
      </c>
      <c r="E1292" s="1">
        <v>3.6480000000000001</v>
      </c>
      <c r="F1292">
        <v>3.879</v>
      </c>
      <c r="G1292">
        <v>0.82</v>
      </c>
      <c r="H1292">
        <v>322</v>
      </c>
      <c r="I1292">
        <v>8.9</v>
      </c>
      <c r="J1292">
        <v>3.5099999999999999E-2</v>
      </c>
      <c r="K1292">
        <v>1.0980000000000001</v>
      </c>
      <c r="L1292">
        <v>2.9042420382165597</v>
      </c>
      <c r="M1292" s="2">
        <f t="shared" si="42"/>
        <v>19.745222929936308</v>
      </c>
      <c r="N1292" t="s">
        <v>2705</v>
      </c>
    </row>
    <row r="1293" spans="1:14">
      <c r="A1293">
        <v>32</v>
      </c>
      <c r="B1293" t="s">
        <v>16698</v>
      </c>
      <c r="C1293" t="s">
        <v>16699</v>
      </c>
      <c r="D1293">
        <v>5049</v>
      </c>
      <c r="E1293" s="1">
        <v>3.633</v>
      </c>
      <c r="F1293">
        <v>2.73</v>
      </c>
      <c r="G1293">
        <v>0.59699999999999998</v>
      </c>
      <c r="H1293">
        <v>196</v>
      </c>
      <c r="I1293">
        <v>6.6</v>
      </c>
      <c r="J1293">
        <v>4.5999999999999999E-3</v>
      </c>
      <c r="K1293">
        <v>0.317</v>
      </c>
      <c r="L1293">
        <v>2.9042420382165597</v>
      </c>
      <c r="M1293" s="2">
        <f t="shared" si="42"/>
        <v>20.382165605095544</v>
      </c>
      <c r="N1293" t="s">
        <v>2705</v>
      </c>
    </row>
    <row r="1294" spans="1:14">
      <c r="A1294">
        <v>33</v>
      </c>
      <c r="B1294" t="s">
        <v>16690</v>
      </c>
      <c r="C1294" t="s">
        <v>16691</v>
      </c>
      <c r="D1294">
        <v>2996</v>
      </c>
      <c r="E1294" s="1">
        <v>3.6080000000000001</v>
      </c>
      <c r="F1294">
        <v>3.855</v>
      </c>
      <c r="G1294">
        <v>0.753</v>
      </c>
      <c r="H1294">
        <v>93</v>
      </c>
      <c r="I1294">
        <v>4.5</v>
      </c>
      <c r="J1294">
        <v>9.5600000000000008E-3</v>
      </c>
      <c r="K1294">
        <v>1.0109999999999999</v>
      </c>
      <c r="L1294">
        <v>2.9042420382165597</v>
      </c>
      <c r="M1294" s="2">
        <f t="shared" ref="M1294:M1325" si="43">A1294/157*100</f>
        <v>21.019108280254777</v>
      </c>
      <c r="N1294" t="s">
        <v>2705</v>
      </c>
    </row>
    <row r="1295" spans="1:14">
      <c r="A1295">
        <v>34</v>
      </c>
      <c r="B1295" t="s">
        <v>20175</v>
      </c>
      <c r="C1295" t="s">
        <v>20176</v>
      </c>
      <c r="D1295">
        <v>2238</v>
      </c>
      <c r="E1295" s="1">
        <v>3.4460000000000002</v>
      </c>
      <c r="G1295">
        <v>1.4379999999999999</v>
      </c>
      <c r="H1295">
        <v>121</v>
      </c>
      <c r="I1295">
        <v>3.4</v>
      </c>
      <c r="J1295">
        <v>8.8699999999999994E-3</v>
      </c>
      <c r="L1295">
        <v>2.9042420382165597</v>
      </c>
      <c r="M1295" s="2">
        <f t="shared" si="43"/>
        <v>21.656050955414013</v>
      </c>
      <c r="N1295" t="s">
        <v>2705</v>
      </c>
    </row>
    <row r="1296" spans="1:14">
      <c r="A1296">
        <v>35</v>
      </c>
      <c r="B1296" t="s">
        <v>16558</v>
      </c>
      <c r="C1296" t="s">
        <v>16559</v>
      </c>
      <c r="D1296">
        <v>1211</v>
      </c>
      <c r="E1296" s="1">
        <v>3.4159999999999999</v>
      </c>
      <c r="F1296">
        <v>2.7229999999999999</v>
      </c>
      <c r="H1296">
        <v>0</v>
      </c>
      <c r="I1296">
        <v>4.8</v>
      </c>
      <c r="J1296">
        <v>3.9399999999999999E-3</v>
      </c>
      <c r="K1296">
        <v>0.83</v>
      </c>
      <c r="L1296">
        <v>2.9042420382165597</v>
      </c>
      <c r="M1296" s="2">
        <f t="shared" si="43"/>
        <v>22.29299363057325</v>
      </c>
      <c r="N1296" t="s">
        <v>2705</v>
      </c>
    </row>
    <row r="1297" spans="1:14">
      <c r="A1297">
        <v>36</v>
      </c>
      <c r="B1297" t="s">
        <v>16582</v>
      </c>
      <c r="C1297" t="s">
        <v>16583</v>
      </c>
      <c r="D1297">
        <v>5173</v>
      </c>
      <c r="E1297" s="1">
        <v>3.407</v>
      </c>
      <c r="F1297">
        <v>3.8940000000000001</v>
      </c>
      <c r="G1297">
        <v>0.55500000000000005</v>
      </c>
      <c r="H1297">
        <v>191</v>
      </c>
      <c r="I1297">
        <v>5.4</v>
      </c>
      <c r="J1297">
        <v>1.2659999999999999E-2</v>
      </c>
      <c r="K1297">
        <v>1.0209999999999999</v>
      </c>
      <c r="L1297">
        <v>2.9042420382165597</v>
      </c>
      <c r="M1297" s="2">
        <f t="shared" si="43"/>
        <v>22.929936305732486</v>
      </c>
      <c r="N1297" t="s">
        <v>2705</v>
      </c>
    </row>
    <row r="1298" spans="1:14">
      <c r="A1298">
        <v>37</v>
      </c>
      <c r="B1298" t="s">
        <v>16502</v>
      </c>
      <c r="C1298" t="s">
        <v>16503</v>
      </c>
      <c r="D1298">
        <v>2168</v>
      </c>
      <c r="E1298" s="1">
        <v>3.3959999999999999</v>
      </c>
      <c r="F1298">
        <v>3.359</v>
      </c>
      <c r="G1298">
        <v>0.26500000000000001</v>
      </c>
      <c r="H1298">
        <v>83</v>
      </c>
      <c r="I1298">
        <v>5.4</v>
      </c>
      <c r="J1298">
        <v>4.9699999999999996E-3</v>
      </c>
      <c r="K1298">
        <v>0.82099999999999995</v>
      </c>
      <c r="L1298">
        <v>2.9042420382165597</v>
      </c>
      <c r="M1298" s="2">
        <f t="shared" si="43"/>
        <v>23.566878980891719</v>
      </c>
      <c r="N1298" t="s">
        <v>2705</v>
      </c>
    </row>
    <row r="1299" spans="1:14">
      <c r="A1299">
        <v>38</v>
      </c>
      <c r="B1299" t="s">
        <v>16572</v>
      </c>
      <c r="C1299" t="s">
        <v>16573</v>
      </c>
      <c r="D1299">
        <v>3225</v>
      </c>
      <c r="E1299" s="1">
        <v>3.3450000000000002</v>
      </c>
      <c r="F1299">
        <v>2.9079999999999999</v>
      </c>
      <c r="G1299">
        <v>0.72099999999999997</v>
      </c>
      <c r="H1299">
        <v>154</v>
      </c>
      <c r="I1299">
        <v>4.3</v>
      </c>
      <c r="J1299">
        <v>1.0749999999999999E-2</v>
      </c>
      <c r="K1299">
        <v>0.84199999999999997</v>
      </c>
      <c r="L1299">
        <v>2.9042420382165597</v>
      </c>
      <c r="M1299" s="2">
        <f t="shared" si="43"/>
        <v>24.203821656050955</v>
      </c>
      <c r="N1299" t="s">
        <v>2705</v>
      </c>
    </row>
    <row r="1300" spans="1:14">
      <c r="A1300">
        <v>39</v>
      </c>
      <c r="B1300" t="s">
        <v>16664</v>
      </c>
      <c r="C1300" t="s">
        <v>16665</v>
      </c>
      <c r="D1300">
        <v>2054</v>
      </c>
      <c r="E1300" s="1">
        <v>3.306</v>
      </c>
      <c r="F1300">
        <v>4.0999999999999996</v>
      </c>
      <c r="G1300">
        <v>0.55500000000000005</v>
      </c>
      <c r="H1300">
        <v>155</v>
      </c>
      <c r="I1300">
        <v>3.5</v>
      </c>
      <c r="J1300">
        <v>6.7200000000000003E-3</v>
      </c>
      <c r="K1300">
        <v>1.038</v>
      </c>
      <c r="L1300">
        <v>2.9042420382165597</v>
      </c>
      <c r="M1300" s="2">
        <f t="shared" si="43"/>
        <v>24.840764331210192</v>
      </c>
      <c r="N1300" t="s">
        <v>2705</v>
      </c>
    </row>
    <row r="1301" spans="1:14">
      <c r="A1301">
        <v>40</v>
      </c>
      <c r="B1301" t="s">
        <v>16710</v>
      </c>
      <c r="C1301" t="s">
        <v>16711</v>
      </c>
      <c r="D1301">
        <v>3819</v>
      </c>
      <c r="E1301" s="1">
        <v>3.2879999999999998</v>
      </c>
      <c r="F1301">
        <v>3.484</v>
      </c>
      <c r="G1301">
        <v>0.432</v>
      </c>
      <c r="H1301">
        <v>74</v>
      </c>
      <c r="I1301">
        <v>9.4</v>
      </c>
      <c r="J1301">
        <v>6.96E-3</v>
      </c>
      <c r="K1301">
        <v>1.232</v>
      </c>
      <c r="L1301">
        <v>2.9042420382165597</v>
      </c>
      <c r="M1301" s="2">
        <f t="shared" si="43"/>
        <v>25.477707006369428</v>
      </c>
      <c r="N1301" t="s">
        <v>2705</v>
      </c>
    </row>
    <row r="1302" spans="1:14">
      <c r="A1302">
        <v>41</v>
      </c>
      <c r="B1302" t="s">
        <v>16662</v>
      </c>
      <c r="C1302" t="s">
        <v>16663</v>
      </c>
      <c r="D1302">
        <v>771</v>
      </c>
      <c r="E1302" s="1">
        <v>3.214</v>
      </c>
      <c r="F1302">
        <v>3.2719999999999998</v>
      </c>
      <c r="G1302">
        <v>0.87</v>
      </c>
      <c r="H1302">
        <v>69</v>
      </c>
      <c r="I1302">
        <v>2.7</v>
      </c>
      <c r="J1302">
        <v>3.5699999999999998E-3</v>
      </c>
      <c r="K1302">
        <v>0.95599999999999996</v>
      </c>
      <c r="L1302">
        <v>2.9042420382165597</v>
      </c>
      <c r="M1302" s="2">
        <f t="shared" si="43"/>
        <v>26.114649681528661</v>
      </c>
      <c r="N1302" t="s">
        <v>2705</v>
      </c>
    </row>
    <row r="1303" spans="1:14">
      <c r="A1303">
        <v>42</v>
      </c>
      <c r="B1303" t="s">
        <v>16632</v>
      </c>
      <c r="C1303" t="s">
        <v>16633</v>
      </c>
      <c r="D1303">
        <v>11530</v>
      </c>
      <c r="E1303" s="1">
        <v>3.1829999999999998</v>
      </c>
      <c r="F1303">
        <v>3.34</v>
      </c>
      <c r="G1303">
        <v>0.503</v>
      </c>
      <c r="H1303">
        <v>294</v>
      </c>
      <c r="I1303">
        <v>7.1</v>
      </c>
      <c r="J1303">
        <v>2.1180000000000001E-2</v>
      </c>
      <c r="K1303">
        <v>0.90900000000000003</v>
      </c>
      <c r="L1303">
        <v>2.9042420382165597</v>
      </c>
      <c r="M1303" s="2">
        <f t="shared" si="43"/>
        <v>26.751592356687897</v>
      </c>
      <c r="N1303" t="s">
        <v>2705</v>
      </c>
    </row>
    <row r="1304" spans="1:14">
      <c r="A1304">
        <v>43</v>
      </c>
      <c r="B1304" t="s">
        <v>16604</v>
      </c>
      <c r="C1304" t="s">
        <v>16605</v>
      </c>
      <c r="D1304">
        <v>1478</v>
      </c>
      <c r="E1304" s="1">
        <v>3.1360000000000001</v>
      </c>
      <c r="F1304">
        <v>2.9390000000000001</v>
      </c>
      <c r="H1304">
        <v>0</v>
      </c>
      <c r="I1304">
        <v>2.7</v>
      </c>
      <c r="J1304">
        <v>7.0299999999999998E-3</v>
      </c>
      <c r="K1304">
        <v>0.86799999999999999</v>
      </c>
      <c r="L1304">
        <v>2.9042420382165597</v>
      </c>
      <c r="M1304" s="2">
        <f t="shared" si="43"/>
        <v>27.388535031847134</v>
      </c>
      <c r="N1304" t="s">
        <v>2705</v>
      </c>
    </row>
    <row r="1305" spans="1:14">
      <c r="A1305">
        <v>44</v>
      </c>
      <c r="B1305" t="s">
        <v>16642</v>
      </c>
      <c r="C1305" t="s">
        <v>16643</v>
      </c>
      <c r="D1305">
        <v>19514</v>
      </c>
      <c r="E1305" s="1">
        <v>3.1269999999999998</v>
      </c>
      <c r="F1305">
        <v>3.1789999999999998</v>
      </c>
      <c r="G1305">
        <v>0.82799999999999996</v>
      </c>
      <c r="H1305">
        <v>297</v>
      </c>
      <c r="I1305">
        <v>9.5</v>
      </c>
      <c r="J1305">
        <v>3.1189999999999999E-2</v>
      </c>
      <c r="K1305">
        <v>0.99199999999999999</v>
      </c>
      <c r="L1305">
        <v>2.9042420382165597</v>
      </c>
      <c r="M1305" s="2">
        <f t="shared" si="43"/>
        <v>28.02547770700637</v>
      </c>
      <c r="N1305" t="s">
        <v>2705</v>
      </c>
    </row>
    <row r="1306" spans="1:14">
      <c r="A1306">
        <v>45</v>
      </c>
      <c r="B1306" t="s">
        <v>16562</v>
      </c>
      <c r="C1306" t="s">
        <v>16563</v>
      </c>
      <c r="D1306">
        <v>2906</v>
      </c>
      <c r="E1306" s="1">
        <v>3.0550000000000002</v>
      </c>
      <c r="F1306">
        <v>3.2749999999999999</v>
      </c>
      <c r="G1306">
        <v>0.65900000000000003</v>
      </c>
      <c r="H1306">
        <v>123</v>
      </c>
      <c r="I1306">
        <v>4.9000000000000004</v>
      </c>
      <c r="J1306">
        <v>7.0800000000000004E-3</v>
      </c>
      <c r="K1306">
        <v>0.83399999999999996</v>
      </c>
      <c r="L1306">
        <v>2.9042420382165597</v>
      </c>
      <c r="M1306" s="2">
        <f t="shared" si="43"/>
        <v>28.662420382165603</v>
      </c>
      <c r="N1306" t="s">
        <v>2705</v>
      </c>
    </row>
    <row r="1307" spans="1:14">
      <c r="A1307">
        <v>46</v>
      </c>
      <c r="B1307" t="s">
        <v>20189</v>
      </c>
      <c r="C1307" t="s">
        <v>20190</v>
      </c>
      <c r="D1307">
        <v>17337</v>
      </c>
      <c r="E1307" s="1">
        <v>3.024</v>
      </c>
      <c r="F1307">
        <v>3.51</v>
      </c>
      <c r="G1307">
        <v>0.432</v>
      </c>
      <c r="H1307">
        <v>528</v>
      </c>
      <c r="I1307">
        <v>4.5999999999999996</v>
      </c>
      <c r="J1307">
        <v>8.1350000000000006E-2</v>
      </c>
      <c r="K1307">
        <v>1.3879999999999999</v>
      </c>
      <c r="L1307">
        <v>2.9042420382165597</v>
      </c>
      <c r="M1307" s="2">
        <f t="shared" si="43"/>
        <v>29.29936305732484</v>
      </c>
      <c r="N1307" t="s">
        <v>2705</v>
      </c>
    </row>
    <row r="1308" spans="1:14">
      <c r="A1308">
        <v>47</v>
      </c>
      <c r="B1308" t="s">
        <v>16596</v>
      </c>
      <c r="C1308" t="s">
        <v>16597</v>
      </c>
      <c r="D1308">
        <v>9661</v>
      </c>
      <c r="E1308" s="1">
        <v>3.01</v>
      </c>
      <c r="F1308">
        <v>2.9980000000000002</v>
      </c>
      <c r="G1308">
        <v>0.46500000000000002</v>
      </c>
      <c r="H1308">
        <v>99</v>
      </c>
      <c r="I1308" t="s">
        <v>18288</v>
      </c>
      <c r="J1308">
        <v>1.132E-2</v>
      </c>
      <c r="K1308">
        <v>1.0780000000000001</v>
      </c>
      <c r="L1308">
        <v>2.9042420382165597</v>
      </c>
      <c r="M1308" s="2">
        <f t="shared" si="43"/>
        <v>29.936305732484076</v>
      </c>
      <c r="N1308" t="s">
        <v>2705</v>
      </c>
    </row>
    <row r="1309" spans="1:14">
      <c r="A1309">
        <v>48</v>
      </c>
      <c r="B1309" t="s">
        <v>18375</v>
      </c>
      <c r="C1309" t="s">
        <v>18376</v>
      </c>
      <c r="D1309">
        <v>10805</v>
      </c>
      <c r="E1309" s="1">
        <v>2.9750000000000001</v>
      </c>
      <c r="F1309">
        <v>3.931</v>
      </c>
      <c r="G1309">
        <v>0.47</v>
      </c>
      <c r="H1309">
        <v>428</v>
      </c>
      <c r="I1309">
        <v>6.6</v>
      </c>
      <c r="J1309">
        <v>2.1190000000000001E-2</v>
      </c>
      <c r="K1309">
        <v>0.98</v>
      </c>
      <c r="L1309">
        <v>2.9042420382165597</v>
      </c>
      <c r="M1309" s="2">
        <f t="shared" si="43"/>
        <v>30.573248407643312</v>
      </c>
      <c r="N1309" t="s">
        <v>2705</v>
      </c>
    </row>
    <row r="1310" spans="1:14">
      <c r="A1310">
        <v>49</v>
      </c>
      <c r="B1310" t="s">
        <v>16544</v>
      </c>
      <c r="C1310" t="s">
        <v>16545</v>
      </c>
      <c r="D1310">
        <v>2700</v>
      </c>
      <c r="E1310" s="1">
        <v>2.9449999999999998</v>
      </c>
      <c r="F1310">
        <v>2.8050000000000002</v>
      </c>
      <c r="G1310">
        <v>0.42499999999999999</v>
      </c>
      <c r="H1310">
        <v>106</v>
      </c>
      <c r="I1310">
        <v>6.1</v>
      </c>
      <c r="J1310">
        <v>6.1199999999999996E-3</v>
      </c>
      <c r="K1310">
        <v>0.76600000000000001</v>
      </c>
      <c r="L1310">
        <v>2.9042420382165597</v>
      </c>
      <c r="M1310" s="2">
        <f t="shared" si="43"/>
        <v>31.210191082802545</v>
      </c>
      <c r="N1310" t="s">
        <v>2705</v>
      </c>
    </row>
    <row r="1311" spans="1:14">
      <c r="A1311">
        <v>50</v>
      </c>
      <c r="B1311" t="s">
        <v>16628</v>
      </c>
      <c r="C1311" t="s">
        <v>16629</v>
      </c>
      <c r="D1311">
        <v>3524</v>
      </c>
      <c r="E1311" s="1">
        <v>2.88</v>
      </c>
      <c r="F1311">
        <v>2.6869999999999998</v>
      </c>
      <c r="G1311">
        <v>0.22900000000000001</v>
      </c>
      <c r="H1311">
        <v>462</v>
      </c>
      <c r="I1311">
        <v>2.5</v>
      </c>
      <c r="J1311">
        <v>1.4290000000000001E-2</v>
      </c>
      <c r="K1311">
        <v>0.75</v>
      </c>
      <c r="L1311">
        <v>2.9042420382165597</v>
      </c>
      <c r="M1311" s="2">
        <f t="shared" si="43"/>
        <v>31.847133757961782</v>
      </c>
      <c r="N1311" t="s">
        <v>2705</v>
      </c>
    </row>
    <row r="1312" spans="1:14">
      <c r="A1312">
        <v>51</v>
      </c>
      <c r="B1312" t="s">
        <v>16654</v>
      </c>
      <c r="C1312" t="s">
        <v>16655</v>
      </c>
      <c r="D1312">
        <v>1470</v>
      </c>
      <c r="E1312" s="1">
        <v>2.8260000000000001</v>
      </c>
      <c r="F1312">
        <v>3.6989999999999998</v>
      </c>
      <c r="G1312">
        <v>0.90200000000000002</v>
      </c>
      <c r="H1312">
        <v>102</v>
      </c>
      <c r="I1312">
        <v>3.5</v>
      </c>
      <c r="J1312">
        <v>6.0800000000000003E-3</v>
      </c>
      <c r="K1312">
        <v>0.94</v>
      </c>
      <c r="L1312">
        <v>2.9042420382165597</v>
      </c>
      <c r="M1312" s="2">
        <f t="shared" si="43"/>
        <v>32.484076433121018</v>
      </c>
      <c r="N1312" t="s">
        <v>2705</v>
      </c>
    </row>
    <row r="1313" spans="1:14">
      <c r="A1313">
        <v>52</v>
      </c>
      <c r="B1313" t="s">
        <v>20546</v>
      </c>
      <c r="C1313" t="s">
        <v>20545</v>
      </c>
      <c r="D1313">
        <v>573</v>
      </c>
      <c r="E1313" s="1">
        <v>2.75</v>
      </c>
      <c r="F1313">
        <v>2.5739999999999998</v>
      </c>
      <c r="H1313">
        <v>0</v>
      </c>
      <c r="I1313">
        <v>4.7</v>
      </c>
      <c r="J1313">
        <v>2.0600000000000002E-3</v>
      </c>
      <c r="K1313">
        <v>0.75800000000000001</v>
      </c>
      <c r="L1313">
        <v>2.9042420382165597</v>
      </c>
      <c r="M1313" s="2">
        <f t="shared" si="43"/>
        <v>33.121019108280251</v>
      </c>
      <c r="N1313" t="s">
        <v>2705</v>
      </c>
    </row>
    <row r="1314" spans="1:14">
      <c r="A1314">
        <v>53</v>
      </c>
      <c r="B1314" t="s">
        <v>16546</v>
      </c>
      <c r="C1314" t="s">
        <v>16547</v>
      </c>
      <c r="D1314">
        <v>365</v>
      </c>
      <c r="E1314" s="1">
        <v>2.7440000000000002</v>
      </c>
      <c r="F1314">
        <v>2.7519999999999998</v>
      </c>
      <c r="G1314">
        <v>0.36399999999999999</v>
      </c>
      <c r="H1314">
        <v>55</v>
      </c>
      <c r="I1314">
        <v>2.2000000000000002</v>
      </c>
      <c r="J1314">
        <v>1.2899999999999999E-3</v>
      </c>
      <c r="K1314">
        <v>0.58699999999999997</v>
      </c>
      <c r="L1314">
        <v>2.9042420382165597</v>
      </c>
      <c r="M1314" s="2">
        <f t="shared" si="43"/>
        <v>33.757961783439491</v>
      </c>
      <c r="N1314" t="s">
        <v>2705</v>
      </c>
    </row>
    <row r="1315" spans="1:14">
      <c r="A1315">
        <v>54</v>
      </c>
      <c r="B1315" t="s">
        <v>16658</v>
      </c>
      <c r="C1315" t="s">
        <v>16659</v>
      </c>
      <c r="D1315">
        <v>2450</v>
      </c>
      <c r="E1315" s="1">
        <v>2.7389999999999999</v>
      </c>
      <c r="F1315">
        <v>2.9489999999999998</v>
      </c>
      <c r="G1315">
        <v>0.57699999999999996</v>
      </c>
      <c r="H1315">
        <v>71</v>
      </c>
      <c r="I1315">
        <v>5.8</v>
      </c>
      <c r="J1315">
        <v>5.11E-3</v>
      </c>
      <c r="K1315">
        <v>0.70699999999999996</v>
      </c>
      <c r="L1315">
        <v>2.9042420382165597</v>
      </c>
      <c r="M1315" s="2">
        <f t="shared" si="43"/>
        <v>34.394904458598724</v>
      </c>
      <c r="N1315" t="s">
        <v>2705</v>
      </c>
    </row>
    <row r="1316" spans="1:14">
      <c r="A1316">
        <v>55</v>
      </c>
      <c r="B1316" t="s">
        <v>16686</v>
      </c>
      <c r="C1316" t="s">
        <v>16687</v>
      </c>
      <c r="D1316">
        <v>890</v>
      </c>
      <c r="E1316" s="1">
        <v>2.73</v>
      </c>
      <c r="F1316">
        <v>2.5179999999999998</v>
      </c>
      <c r="G1316">
        <v>0.49299999999999999</v>
      </c>
      <c r="H1316">
        <v>67</v>
      </c>
      <c r="I1316">
        <v>3</v>
      </c>
      <c r="J1316">
        <v>3.3700000000000002E-3</v>
      </c>
      <c r="K1316">
        <v>0.75900000000000001</v>
      </c>
      <c r="L1316">
        <v>2.9042420382165597</v>
      </c>
      <c r="M1316" s="2">
        <f t="shared" si="43"/>
        <v>35.031847133757957</v>
      </c>
      <c r="N1316" t="s">
        <v>2705</v>
      </c>
    </row>
    <row r="1317" spans="1:14">
      <c r="A1317">
        <v>56</v>
      </c>
      <c r="B1317" t="s">
        <v>20195</v>
      </c>
      <c r="C1317" t="s">
        <v>20196</v>
      </c>
      <c r="D1317">
        <v>2675</v>
      </c>
      <c r="E1317" s="1">
        <v>2.609</v>
      </c>
      <c r="F1317">
        <v>2.508</v>
      </c>
      <c r="G1317">
        <v>0.44500000000000001</v>
      </c>
      <c r="H1317">
        <v>110</v>
      </c>
      <c r="I1317">
        <v>6.9</v>
      </c>
      <c r="J1317">
        <v>4.9500000000000004E-3</v>
      </c>
      <c r="K1317">
        <v>0.62</v>
      </c>
      <c r="L1317">
        <v>2.9042420382165597</v>
      </c>
      <c r="M1317" s="2">
        <f t="shared" si="43"/>
        <v>35.668789808917197</v>
      </c>
      <c r="N1317" t="s">
        <v>2705</v>
      </c>
    </row>
    <row r="1318" spans="1:14">
      <c r="A1318">
        <v>57</v>
      </c>
      <c r="B1318" t="s">
        <v>16570</v>
      </c>
      <c r="C1318" t="s">
        <v>16571</v>
      </c>
      <c r="D1318">
        <v>10953</v>
      </c>
      <c r="E1318" s="1">
        <v>2.5920000000000001</v>
      </c>
      <c r="F1318">
        <v>3.0030000000000001</v>
      </c>
      <c r="G1318">
        <v>0.35499999999999998</v>
      </c>
      <c r="H1318">
        <v>110</v>
      </c>
      <c r="I1318">
        <v>9.1</v>
      </c>
      <c r="J1318">
        <v>1.1849999999999999E-2</v>
      </c>
      <c r="K1318">
        <v>0.70399999999999996</v>
      </c>
      <c r="L1318">
        <v>2.9042420382165597</v>
      </c>
      <c r="M1318" s="2">
        <f t="shared" si="43"/>
        <v>36.30573248407643</v>
      </c>
      <c r="N1318" t="s">
        <v>2705</v>
      </c>
    </row>
    <row r="1319" spans="1:14">
      <c r="A1319">
        <v>58</v>
      </c>
      <c r="B1319" t="s">
        <v>20518</v>
      </c>
      <c r="C1319" t="s">
        <v>20517</v>
      </c>
      <c r="D1319">
        <v>5236</v>
      </c>
      <c r="E1319" s="1">
        <v>2.5880000000000001</v>
      </c>
      <c r="F1319">
        <v>2.7810000000000001</v>
      </c>
      <c r="G1319">
        <v>0.308</v>
      </c>
      <c r="H1319">
        <v>91</v>
      </c>
      <c r="I1319" t="s">
        <v>18288</v>
      </c>
      <c r="J1319">
        <v>7.7000000000000002E-3</v>
      </c>
      <c r="K1319">
        <v>0.99099999999999999</v>
      </c>
      <c r="L1319">
        <v>2.9042420382165597</v>
      </c>
      <c r="M1319" s="2">
        <f t="shared" si="43"/>
        <v>36.942675159235669</v>
      </c>
      <c r="N1319" t="s">
        <v>2705</v>
      </c>
    </row>
    <row r="1320" spans="1:14">
      <c r="A1320">
        <v>59</v>
      </c>
      <c r="B1320" t="s">
        <v>16494</v>
      </c>
      <c r="C1320" t="s">
        <v>16495</v>
      </c>
      <c r="D1320">
        <v>5701</v>
      </c>
      <c r="E1320" s="1">
        <v>2.5790000000000002</v>
      </c>
      <c r="F1320">
        <v>2.984</v>
      </c>
      <c r="G1320">
        <v>0.35399999999999998</v>
      </c>
      <c r="H1320">
        <v>192</v>
      </c>
      <c r="I1320">
        <v>5.4</v>
      </c>
      <c r="J1320">
        <v>1.2409999999999999E-2</v>
      </c>
      <c r="K1320">
        <v>0.67500000000000004</v>
      </c>
      <c r="L1320">
        <v>2.9042420382165597</v>
      </c>
      <c r="M1320" s="2">
        <f t="shared" si="43"/>
        <v>37.579617834394909</v>
      </c>
      <c r="N1320" t="s">
        <v>2705</v>
      </c>
    </row>
    <row r="1321" spans="1:14">
      <c r="A1321">
        <v>60</v>
      </c>
      <c r="B1321" t="s">
        <v>16614</v>
      </c>
      <c r="C1321" t="s">
        <v>16615</v>
      </c>
      <c r="D1321">
        <v>938</v>
      </c>
      <c r="E1321" s="1">
        <v>2.556</v>
      </c>
      <c r="F1321">
        <v>2.0699999999999998</v>
      </c>
      <c r="G1321">
        <v>0</v>
      </c>
      <c r="H1321">
        <v>15</v>
      </c>
      <c r="I1321">
        <v>7.9</v>
      </c>
      <c r="J1321">
        <v>1.4400000000000001E-3</v>
      </c>
      <c r="K1321">
        <v>0.57899999999999996</v>
      </c>
      <c r="L1321">
        <v>2.9042420382165597</v>
      </c>
      <c r="M1321" s="2">
        <f t="shared" si="43"/>
        <v>38.216560509554142</v>
      </c>
      <c r="N1321" t="s">
        <v>2705</v>
      </c>
    </row>
    <row r="1322" spans="1:14">
      <c r="A1322">
        <v>61</v>
      </c>
      <c r="B1322" t="s">
        <v>16634</v>
      </c>
      <c r="C1322" t="s">
        <v>16635</v>
      </c>
      <c r="D1322">
        <v>6796</v>
      </c>
      <c r="E1322" s="1">
        <v>2.504</v>
      </c>
      <c r="F1322">
        <v>2.4790000000000001</v>
      </c>
      <c r="G1322">
        <v>0.57299999999999995</v>
      </c>
      <c r="H1322">
        <v>220</v>
      </c>
      <c r="I1322">
        <v>7.6</v>
      </c>
      <c r="J1322">
        <v>1.081E-2</v>
      </c>
      <c r="K1322">
        <v>0.60199999999999998</v>
      </c>
      <c r="L1322">
        <v>2.9042420382165597</v>
      </c>
      <c r="M1322" s="2">
        <f t="shared" si="43"/>
        <v>38.853503184713375</v>
      </c>
      <c r="N1322" t="s">
        <v>2705</v>
      </c>
    </row>
    <row r="1323" spans="1:14">
      <c r="A1323">
        <v>62</v>
      </c>
      <c r="B1323" t="s">
        <v>16574</v>
      </c>
      <c r="C1323" t="s">
        <v>16575</v>
      </c>
      <c r="D1323">
        <v>2858</v>
      </c>
      <c r="E1323" s="1">
        <v>2.4620000000000002</v>
      </c>
      <c r="F1323">
        <v>2.4620000000000002</v>
      </c>
      <c r="G1323">
        <v>0.753</v>
      </c>
      <c r="H1323">
        <v>89</v>
      </c>
      <c r="I1323">
        <v>5.8</v>
      </c>
      <c r="J1323">
        <v>7.7099999999999998E-3</v>
      </c>
      <c r="K1323">
        <v>0.76700000000000002</v>
      </c>
      <c r="L1323">
        <v>2.9042420382165597</v>
      </c>
      <c r="M1323" s="2">
        <f t="shared" si="43"/>
        <v>39.490445859872615</v>
      </c>
      <c r="N1323" t="s">
        <v>2705</v>
      </c>
    </row>
    <row r="1324" spans="1:14">
      <c r="A1324">
        <v>63</v>
      </c>
      <c r="B1324" t="s">
        <v>16666</v>
      </c>
      <c r="C1324" t="s">
        <v>16667</v>
      </c>
      <c r="D1324">
        <v>721</v>
      </c>
      <c r="E1324" s="1">
        <v>2.444</v>
      </c>
      <c r="F1324">
        <v>2.2050000000000001</v>
      </c>
      <c r="G1324">
        <v>0.27500000000000002</v>
      </c>
      <c r="H1324">
        <v>80</v>
      </c>
      <c r="I1324">
        <v>4</v>
      </c>
      <c r="J1324">
        <v>2.3400000000000001E-3</v>
      </c>
      <c r="K1324">
        <v>0.53700000000000003</v>
      </c>
      <c r="L1324">
        <v>2.9042420382165597</v>
      </c>
      <c r="M1324" s="2">
        <f t="shared" si="43"/>
        <v>40.127388535031848</v>
      </c>
      <c r="N1324" t="s">
        <v>2705</v>
      </c>
    </row>
    <row r="1325" spans="1:14">
      <c r="A1325">
        <v>64</v>
      </c>
      <c r="B1325" t="s">
        <v>20490</v>
      </c>
      <c r="C1325" t="s">
        <v>20489</v>
      </c>
      <c r="D1325">
        <v>3160</v>
      </c>
      <c r="E1325" s="1">
        <v>2.419</v>
      </c>
      <c r="F1325">
        <v>2.6429999999999998</v>
      </c>
      <c r="G1325">
        <v>0.82399999999999995</v>
      </c>
      <c r="H1325">
        <v>68</v>
      </c>
      <c r="I1325">
        <v>9.4</v>
      </c>
      <c r="J1325">
        <v>5.8799999999999998E-3</v>
      </c>
      <c r="K1325">
        <v>0.96599999999999997</v>
      </c>
      <c r="L1325">
        <v>2.9042420382165597</v>
      </c>
      <c r="M1325" s="2">
        <f t="shared" si="43"/>
        <v>40.764331210191088</v>
      </c>
      <c r="N1325" t="s">
        <v>2705</v>
      </c>
    </row>
    <row r="1326" spans="1:14">
      <c r="A1326">
        <v>65</v>
      </c>
      <c r="B1326" t="s">
        <v>20488</v>
      </c>
      <c r="C1326" t="s">
        <v>20487</v>
      </c>
      <c r="D1326">
        <v>12134</v>
      </c>
      <c r="E1326" s="1">
        <v>2.4140000000000001</v>
      </c>
      <c r="F1326">
        <v>2.9830000000000001</v>
      </c>
      <c r="G1326">
        <v>0.35499999999999998</v>
      </c>
      <c r="H1326">
        <v>352</v>
      </c>
      <c r="I1326">
        <v>7.4</v>
      </c>
      <c r="J1326">
        <v>1.546E-2</v>
      </c>
      <c r="K1326">
        <v>0.68400000000000005</v>
      </c>
      <c r="L1326">
        <v>2.9042420382165597</v>
      </c>
      <c r="M1326" s="2">
        <f t="shared" ref="M1326:M1357" si="44">A1326/157*100</f>
        <v>41.401273885350321</v>
      </c>
      <c r="N1326" t="s">
        <v>2705</v>
      </c>
    </row>
    <row r="1327" spans="1:14">
      <c r="A1327">
        <v>66</v>
      </c>
      <c r="B1327" t="s">
        <v>16702</v>
      </c>
      <c r="C1327" t="s">
        <v>16703</v>
      </c>
      <c r="D1327">
        <v>791</v>
      </c>
      <c r="E1327" s="1">
        <v>2.34</v>
      </c>
      <c r="G1327">
        <v>0.28999999999999998</v>
      </c>
      <c r="H1327">
        <v>31</v>
      </c>
      <c r="I1327">
        <v>5.8</v>
      </c>
      <c r="J1327">
        <v>1.98E-3</v>
      </c>
      <c r="L1327">
        <v>2.9042420382165597</v>
      </c>
      <c r="M1327" s="2">
        <f t="shared" si="44"/>
        <v>42.038216560509554</v>
      </c>
      <c r="N1327" t="s">
        <v>2705</v>
      </c>
    </row>
    <row r="1328" spans="1:14">
      <c r="A1328">
        <v>67</v>
      </c>
      <c r="B1328" t="s">
        <v>16624</v>
      </c>
      <c r="C1328" t="s">
        <v>16625</v>
      </c>
      <c r="D1328">
        <v>3662</v>
      </c>
      <c r="E1328" s="1">
        <v>2.3260000000000001</v>
      </c>
      <c r="F1328">
        <v>2.4969999999999999</v>
      </c>
      <c r="G1328">
        <v>0.17599999999999999</v>
      </c>
      <c r="H1328">
        <v>182</v>
      </c>
      <c r="I1328">
        <v>9.1</v>
      </c>
      <c r="J1328">
        <v>5.1700000000000001E-3</v>
      </c>
      <c r="K1328">
        <v>0.56000000000000005</v>
      </c>
      <c r="L1328">
        <v>2.9042420382165597</v>
      </c>
      <c r="M1328" s="2">
        <f t="shared" si="44"/>
        <v>42.675159235668794</v>
      </c>
      <c r="N1328" t="s">
        <v>2705</v>
      </c>
    </row>
    <row r="1329" spans="1:14">
      <c r="A1329">
        <v>68</v>
      </c>
      <c r="B1329" t="s">
        <v>16646</v>
      </c>
      <c r="C1329" t="s">
        <v>16647</v>
      </c>
      <c r="D1329">
        <v>5401</v>
      </c>
      <c r="E1329" s="1">
        <v>2.3210000000000002</v>
      </c>
      <c r="F1329">
        <v>2.7250000000000001</v>
      </c>
      <c r="G1329">
        <v>0.27700000000000002</v>
      </c>
      <c r="H1329">
        <v>195</v>
      </c>
      <c r="I1329">
        <v>7.2</v>
      </c>
      <c r="J1329">
        <v>1.01E-2</v>
      </c>
      <c r="K1329">
        <v>0.7</v>
      </c>
      <c r="L1329">
        <v>2.9042420382165597</v>
      </c>
      <c r="M1329" s="2">
        <f t="shared" si="44"/>
        <v>43.312101910828027</v>
      </c>
      <c r="N1329" t="s">
        <v>2705</v>
      </c>
    </row>
    <row r="1330" spans="1:14">
      <c r="A1330">
        <v>69</v>
      </c>
      <c r="B1330" t="s">
        <v>20470</v>
      </c>
      <c r="C1330" t="s">
        <v>20469</v>
      </c>
      <c r="D1330">
        <v>2268</v>
      </c>
      <c r="E1330" s="1">
        <v>2.262</v>
      </c>
      <c r="F1330">
        <v>2.2320000000000002</v>
      </c>
      <c r="G1330">
        <v>0.66300000000000003</v>
      </c>
      <c r="H1330">
        <v>86</v>
      </c>
      <c r="I1330">
        <v>6.1</v>
      </c>
      <c r="J1330">
        <v>5.3E-3</v>
      </c>
      <c r="K1330">
        <v>0.63700000000000001</v>
      </c>
      <c r="L1330">
        <v>2.9042420382165597</v>
      </c>
      <c r="M1330" s="2">
        <f t="shared" si="44"/>
        <v>43.949044585987259</v>
      </c>
      <c r="N1330" t="s">
        <v>2705</v>
      </c>
    </row>
    <row r="1331" spans="1:14">
      <c r="A1331">
        <v>70</v>
      </c>
      <c r="B1331" t="s">
        <v>16586</v>
      </c>
      <c r="C1331" t="s">
        <v>16587</v>
      </c>
      <c r="D1331">
        <v>463</v>
      </c>
      <c r="E1331" s="1">
        <v>2.2349999999999999</v>
      </c>
      <c r="F1331">
        <v>1.865</v>
      </c>
      <c r="G1331">
        <v>0.25</v>
      </c>
      <c r="H1331">
        <v>4</v>
      </c>
      <c r="I1331" t="s">
        <v>18288</v>
      </c>
      <c r="J1331">
        <v>5.4000000000000001E-4</v>
      </c>
      <c r="K1331">
        <v>0.59299999999999997</v>
      </c>
      <c r="L1331">
        <v>2.9042420382165597</v>
      </c>
      <c r="M1331" s="2">
        <f t="shared" si="44"/>
        <v>44.585987261146499</v>
      </c>
      <c r="N1331" t="s">
        <v>2705</v>
      </c>
    </row>
    <row r="1332" spans="1:14">
      <c r="A1332">
        <v>71</v>
      </c>
      <c r="B1332" t="s">
        <v>16674</v>
      </c>
      <c r="C1332" t="s">
        <v>16675</v>
      </c>
      <c r="D1332">
        <v>6043</v>
      </c>
      <c r="E1332" s="1">
        <v>2.2200000000000002</v>
      </c>
      <c r="F1332">
        <v>2.843</v>
      </c>
      <c r="G1332">
        <v>0.86499999999999999</v>
      </c>
      <c r="H1332">
        <v>156</v>
      </c>
      <c r="I1332">
        <v>7.6</v>
      </c>
      <c r="J1332">
        <v>9.58E-3</v>
      </c>
      <c r="K1332">
        <v>0.67700000000000005</v>
      </c>
      <c r="L1332">
        <v>2.9042420382165597</v>
      </c>
      <c r="M1332" s="2">
        <f t="shared" si="44"/>
        <v>45.222929936305732</v>
      </c>
      <c r="N1332" t="s">
        <v>2705</v>
      </c>
    </row>
    <row r="1333" spans="1:14">
      <c r="A1333">
        <v>72</v>
      </c>
      <c r="B1333" t="s">
        <v>16626</v>
      </c>
      <c r="C1333" t="s">
        <v>16627</v>
      </c>
      <c r="D1333">
        <v>804</v>
      </c>
      <c r="E1333" s="1">
        <v>2.2069999999999999</v>
      </c>
      <c r="F1333">
        <v>2.0830000000000002</v>
      </c>
      <c r="G1333">
        <v>0.25600000000000001</v>
      </c>
      <c r="H1333">
        <v>43</v>
      </c>
      <c r="I1333">
        <v>5.4</v>
      </c>
      <c r="J1333">
        <v>1.2800000000000001E-3</v>
      </c>
      <c r="K1333">
        <v>0.35899999999999999</v>
      </c>
      <c r="L1333">
        <v>2.9042420382165597</v>
      </c>
      <c r="M1333" s="2">
        <f t="shared" si="44"/>
        <v>45.859872611464972</v>
      </c>
      <c r="N1333" t="s">
        <v>2705</v>
      </c>
    </row>
    <row r="1334" spans="1:14">
      <c r="A1334">
        <v>73</v>
      </c>
      <c r="B1334" t="s">
        <v>20217</v>
      </c>
      <c r="C1334" t="s">
        <v>20218</v>
      </c>
      <c r="D1334">
        <v>2357</v>
      </c>
      <c r="E1334" s="1">
        <v>2.2069999999999999</v>
      </c>
      <c r="F1334">
        <v>2.089</v>
      </c>
      <c r="G1334">
        <v>0.71899999999999997</v>
      </c>
      <c r="H1334">
        <v>128</v>
      </c>
      <c r="I1334">
        <v>5.4</v>
      </c>
      <c r="J1334">
        <v>5.7999999999999996E-3</v>
      </c>
      <c r="K1334">
        <v>0.57899999999999996</v>
      </c>
      <c r="L1334">
        <v>2.9042420382165597</v>
      </c>
      <c r="M1334" s="2">
        <f t="shared" si="44"/>
        <v>46.496815286624205</v>
      </c>
      <c r="N1334" t="s">
        <v>2705</v>
      </c>
    </row>
    <row r="1335" spans="1:14">
      <c r="A1335">
        <v>74</v>
      </c>
      <c r="B1335" t="s">
        <v>16622</v>
      </c>
      <c r="C1335" t="s">
        <v>16623</v>
      </c>
      <c r="D1335">
        <v>13187</v>
      </c>
      <c r="E1335" s="1">
        <v>2.1960000000000002</v>
      </c>
      <c r="F1335">
        <v>2.593</v>
      </c>
      <c r="G1335">
        <v>0.36499999999999999</v>
      </c>
      <c r="H1335">
        <v>274</v>
      </c>
      <c r="I1335">
        <v>7.2</v>
      </c>
      <c r="J1335">
        <v>2.777E-2</v>
      </c>
      <c r="K1335">
        <v>0.76100000000000001</v>
      </c>
      <c r="L1335">
        <v>2.9042420382165597</v>
      </c>
      <c r="M1335" s="2">
        <f t="shared" si="44"/>
        <v>47.133757961783438</v>
      </c>
      <c r="N1335" t="s">
        <v>2705</v>
      </c>
    </row>
    <row r="1336" spans="1:14">
      <c r="A1336">
        <v>75</v>
      </c>
      <c r="B1336" t="s">
        <v>16618</v>
      </c>
      <c r="C1336" t="s">
        <v>16619</v>
      </c>
      <c r="D1336">
        <v>6800</v>
      </c>
      <c r="E1336" s="1">
        <v>2.1909999999999998</v>
      </c>
      <c r="F1336">
        <v>1.8919999999999999</v>
      </c>
      <c r="G1336">
        <v>0.32500000000000001</v>
      </c>
      <c r="H1336">
        <v>117</v>
      </c>
      <c r="I1336" t="s">
        <v>18288</v>
      </c>
      <c r="J1336">
        <v>5.1799999999999997E-3</v>
      </c>
      <c r="K1336">
        <v>0.52300000000000002</v>
      </c>
      <c r="L1336">
        <v>2.9042420382165597</v>
      </c>
      <c r="M1336" s="2">
        <f t="shared" si="44"/>
        <v>47.770700636942678</v>
      </c>
      <c r="N1336" t="s">
        <v>2705</v>
      </c>
    </row>
    <row r="1337" spans="1:14">
      <c r="A1337">
        <v>76</v>
      </c>
      <c r="B1337" t="s">
        <v>16500</v>
      </c>
      <c r="C1337" t="s">
        <v>16501</v>
      </c>
      <c r="D1337">
        <v>2269</v>
      </c>
      <c r="E1337" s="1">
        <v>2.173</v>
      </c>
      <c r="F1337">
        <v>2.202</v>
      </c>
      <c r="G1337">
        <v>0.439</v>
      </c>
      <c r="H1337">
        <v>82</v>
      </c>
      <c r="I1337">
        <v>7</v>
      </c>
      <c r="J1337">
        <v>4.5199999999999997E-3</v>
      </c>
      <c r="K1337">
        <v>0.58599999999999997</v>
      </c>
      <c r="L1337">
        <v>2.9042420382165597</v>
      </c>
      <c r="M1337" s="2">
        <f t="shared" si="44"/>
        <v>48.407643312101911</v>
      </c>
      <c r="N1337" t="s">
        <v>2705</v>
      </c>
    </row>
    <row r="1338" spans="1:14">
      <c r="A1338">
        <v>77</v>
      </c>
      <c r="B1338" t="s">
        <v>16536</v>
      </c>
      <c r="C1338" t="s">
        <v>16537</v>
      </c>
      <c r="D1338">
        <v>1950</v>
      </c>
      <c r="E1338" s="1">
        <v>2.165</v>
      </c>
      <c r="F1338">
        <v>2.7610000000000001</v>
      </c>
      <c r="G1338">
        <v>0.17</v>
      </c>
      <c r="H1338">
        <v>94</v>
      </c>
      <c r="I1338">
        <v>4.7</v>
      </c>
      <c r="J1338">
        <v>7.5700000000000003E-3</v>
      </c>
      <c r="K1338">
        <v>0.85099999999999998</v>
      </c>
      <c r="L1338">
        <v>2.9042420382165597</v>
      </c>
      <c r="M1338" s="2">
        <f t="shared" si="44"/>
        <v>49.044585987261144</v>
      </c>
      <c r="N1338" t="s">
        <v>2705</v>
      </c>
    </row>
    <row r="1339" spans="1:14">
      <c r="A1339">
        <v>78</v>
      </c>
      <c r="B1339" t="s">
        <v>16644</v>
      </c>
      <c r="C1339" t="s">
        <v>16645</v>
      </c>
      <c r="D1339">
        <v>2993</v>
      </c>
      <c r="E1339" s="1">
        <v>2.1629999999999998</v>
      </c>
      <c r="F1339">
        <v>2.5070000000000001</v>
      </c>
      <c r="G1339">
        <v>0.50700000000000001</v>
      </c>
      <c r="H1339">
        <v>69</v>
      </c>
      <c r="I1339">
        <v>6.8</v>
      </c>
      <c r="J1339">
        <v>5.8100000000000001E-3</v>
      </c>
      <c r="K1339">
        <v>0.68600000000000005</v>
      </c>
      <c r="L1339">
        <v>2.9042420382165597</v>
      </c>
      <c r="M1339" s="2">
        <f t="shared" si="44"/>
        <v>49.681528662420384</v>
      </c>
      <c r="N1339" t="s">
        <v>2705</v>
      </c>
    </row>
    <row r="1340" spans="1:14">
      <c r="A1340">
        <v>79</v>
      </c>
      <c r="B1340" t="s">
        <v>16564</v>
      </c>
      <c r="C1340" t="s">
        <v>16565</v>
      </c>
      <c r="D1340">
        <v>1245</v>
      </c>
      <c r="E1340" s="1">
        <v>2.14</v>
      </c>
      <c r="F1340">
        <v>2.4790000000000001</v>
      </c>
      <c r="G1340">
        <v>0.19800000000000001</v>
      </c>
      <c r="H1340">
        <v>81</v>
      </c>
      <c r="I1340">
        <v>4.5999999999999996</v>
      </c>
      <c r="J1340">
        <v>4.0200000000000001E-3</v>
      </c>
      <c r="K1340">
        <v>0.69099999999999995</v>
      </c>
      <c r="L1340">
        <v>2.9042420382165597</v>
      </c>
      <c r="M1340" s="2">
        <f t="shared" si="44"/>
        <v>50.318471337579616</v>
      </c>
      <c r="N1340" t="s">
        <v>2705</v>
      </c>
    </row>
    <row r="1341" spans="1:14">
      <c r="A1341">
        <v>80</v>
      </c>
      <c r="B1341" t="s">
        <v>16688</v>
      </c>
      <c r="C1341" t="s">
        <v>16689</v>
      </c>
      <c r="D1341">
        <v>115</v>
      </c>
      <c r="E1341" s="1">
        <v>2.073</v>
      </c>
      <c r="F1341">
        <v>1.427</v>
      </c>
      <c r="G1341">
        <v>0.14799999999999999</v>
      </c>
      <c r="H1341">
        <v>54</v>
      </c>
      <c r="I1341">
        <v>2.4</v>
      </c>
      <c r="J1341">
        <v>5.4000000000000001E-4</v>
      </c>
      <c r="K1341">
        <v>0.41399999999999998</v>
      </c>
      <c r="L1341">
        <v>2.9042420382165597</v>
      </c>
      <c r="M1341" s="2">
        <f t="shared" si="44"/>
        <v>50.955414012738856</v>
      </c>
      <c r="N1341" t="s">
        <v>2705</v>
      </c>
    </row>
    <row r="1342" spans="1:14">
      <c r="A1342">
        <v>81</v>
      </c>
      <c r="B1342" t="s">
        <v>16554</v>
      </c>
      <c r="C1342" t="s">
        <v>16555</v>
      </c>
      <c r="D1342">
        <v>691</v>
      </c>
      <c r="E1342" s="1">
        <v>2.0649999999999999</v>
      </c>
      <c r="F1342">
        <v>2.7770000000000001</v>
      </c>
      <c r="G1342">
        <v>0.28599999999999998</v>
      </c>
      <c r="H1342">
        <v>28</v>
      </c>
      <c r="I1342">
        <v>7.4</v>
      </c>
      <c r="J1342">
        <v>1.5499999999999999E-3</v>
      </c>
      <c r="K1342">
        <v>0.86099999999999999</v>
      </c>
      <c r="L1342">
        <v>2.9042420382165597</v>
      </c>
      <c r="M1342" s="2">
        <f t="shared" si="44"/>
        <v>51.592356687898089</v>
      </c>
      <c r="N1342" t="s">
        <v>2705</v>
      </c>
    </row>
    <row r="1343" spans="1:14">
      <c r="A1343">
        <v>82</v>
      </c>
      <c r="B1343" t="s">
        <v>16610</v>
      </c>
      <c r="C1343" t="s">
        <v>16611</v>
      </c>
      <c r="D1343">
        <v>3447</v>
      </c>
      <c r="E1343" s="1">
        <v>2.0590000000000002</v>
      </c>
      <c r="F1343">
        <v>2.4420000000000002</v>
      </c>
      <c r="G1343">
        <v>0.39600000000000002</v>
      </c>
      <c r="H1343">
        <v>159</v>
      </c>
      <c r="I1343">
        <v>6.2</v>
      </c>
      <c r="J1343">
        <v>6.2399999999999999E-3</v>
      </c>
      <c r="K1343">
        <v>0.53500000000000003</v>
      </c>
      <c r="L1343">
        <v>2.9042420382165597</v>
      </c>
      <c r="M1343" s="2">
        <f t="shared" si="44"/>
        <v>52.229299363057322</v>
      </c>
      <c r="N1343" t="s">
        <v>2705</v>
      </c>
    </row>
    <row r="1344" spans="1:14">
      <c r="A1344">
        <v>83</v>
      </c>
      <c r="B1344" t="s">
        <v>20432</v>
      </c>
      <c r="C1344" t="s">
        <v>20431</v>
      </c>
      <c r="D1344">
        <v>4414</v>
      </c>
      <c r="E1344" s="1">
        <v>1.9550000000000001</v>
      </c>
      <c r="F1344">
        <v>1.94</v>
      </c>
      <c r="G1344">
        <v>0.2</v>
      </c>
      <c r="H1344">
        <v>50</v>
      </c>
      <c r="I1344" t="s">
        <v>18288</v>
      </c>
      <c r="J1344">
        <v>4.96E-3</v>
      </c>
      <c r="K1344">
        <v>0.80300000000000005</v>
      </c>
      <c r="L1344">
        <v>2.9042420382165597</v>
      </c>
      <c r="M1344" s="2">
        <f t="shared" si="44"/>
        <v>52.866242038216562</v>
      </c>
      <c r="N1344" t="s">
        <v>2705</v>
      </c>
    </row>
    <row r="1345" spans="1:14">
      <c r="A1345">
        <v>84</v>
      </c>
      <c r="B1345" t="s">
        <v>16508</v>
      </c>
      <c r="C1345" t="s">
        <v>16509</v>
      </c>
      <c r="D1345">
        <v>4547</v>
      </c>
      <c r="E1345" s="1">
        <v>1.917</v>
      </c>
      <c r="F1345">
        <v>2.29</v>
      </c>
      <c r="G1345">
        <v>0.27700000000000002</v>
      </c>
      <c r="H1345">
        <v>148</v>
      </c>
      <c r="I1345">
        <v>6.4</v>
      </c>
      <c r="J1345">
        <v>1.0670000000000001E-2</v>
      </c>
      <c r="K1345">
        <v>0.67100000000000004</v>
      </c>
      <c r="L1345">
        <v>2.9042420382165597</v>
      </c>
      <c r="M1345" s="2">
        <f t="shared" si="44"/>
        <v>53.503184713375795</v>
      </c>
      <c r="N1345" t="s">
        <v>2705</v>
      </c>
    </row>
    <row r="1346" spans="1:14">
      <c r="A1346">
        <v>85</v>
      </c>
      <c r="B1346" t="s">
        <v>20231</v>
      </c>
      <c r="C1346" t="s">
        <v>20232</v>
      </c>
      <c r="D1346">
        <v>6884</v>
      </c>
      <c r="E1346" s="1">
        <v>1.9</v>
      </c>
      <c r="F1346">
        <v>2.0649999999999999</v>
      </c>
      <c r="G1346">
        <v>0.39200000000000002</v>
      </c>
      <c r="H1346">
        <v>265</v>
      </c>
      <c r="I1346">
        <v>6.2</v>
      </c>
      <c r="J1346">
        <v>1.491E-2</v>
      </c>
      <c r="K1346">
        <v>0.55000000000000004</v>
      </c>
      <c r="L1346">
        <v>2.9042420382165597</v>
      </c>
      <c r="M1346" s="2">
        <f t="shared" si="44"/>
        <v>54.140127388535028</v>
      </c>
      <c r="N1346" t="s">
        <v>2705</v>
      </c>
    </row>
    <row r="1347" spans="1:14">
      <c r="A1347">
        <v>86</v>
      </c>
      <c r="B1347" t="s">
        <v>20420</v>
      </c>
      <c r="C1347" t="s">
        <v>20419</v>
      </c>
      <c r="D1347">
        <v>7010</v>
      </c>
      <c r="E1347" s="1">
        <v>1.893</v>
      </c>
      <c r="F1347">
        <v>2.0209999999999999</v>
      </c>
      <c r="G1347">
        <v>0.255</v>
      </c>
      <c r="H1347">
        <v>549</v>
      </c>
      <c r="I1347">
        <v>6.9</v>
      </c>
      <c r="J1347">
        <v>1.238E-2</v>
      </c>
      <c r="K1347">
        <v>0.46700000000000003</v>
      </c>
      <c r="L1347">
        <v>2.9042420382165597</v>
      </c>
      <c r="M1347" s="2">
        <f t="shared" si="44"/>
        <v>54.777070063694268</v>
      </c>
      <c r="N1347" t="s">
        <v>2705</v>
      </c>
    </row>
    <row r="1348" spans="1:14">
      <c r="A1348">
        <v>87</v>
      </c>
      <c r="B1348" t="s">
        <v>16510</v>
      </c>
      <c r="C1348" t="s">
        <v>16511</v>
      </c>
      <c r="D1348">
        <v>1446</v>
      </c>
      <c r="E1348" s="1">
        <v>1.879</v>
      </c>
      <c r="F1348">
        <v>2.23</v>
      </c>
      <c r="G1348">
        <v>0.4</v>
      </c>
      <c r="H1348">
        <v>95</v>
      </c>
      <c r="I1348">
        <v>4.7</v>
      </c>
      <c r="J1348">
        <v>3.9199999999999999E-3</v>
      </c>
      <c r="K1348">
        <v>0.61299999999999999</v>
      </c>
      <c r="L1348">
        <v>2.9042420382165597</v>
      </c>
      <c r="M1348" s="2">
        <f t="shared" si="44"/>
        <v>55.414012738853501</v>
      </c>
      <c r="N1348" t="s">
        <v>2705</v>
      </c>
    </row>
    <row r="1349" spans="1:14">
      <c r="A1349">
        <v>88</v>
      </c>
      <c r="B1349" t="s">
        <v>20235</v>
      </c>
      <c r="C1349" t="s">
        <v>20236</v>
      </c>
      <c r="D1349">
        <v>1695</v>
      </c>
      <c r="E1349" s="1">
        <v>1.873</v>
      </c>
      <c r="F1349">
        <v>1.9750000000000001</v>
      </c>
      <c r="G1349">
        <v>0.312</v>
      </c>
      <c r="H1349">
        <v>48</v>
      </c>
      <c r="I1349">
        <v>8.3000000000000007</v>
      </c>
      <c r="J1349">
        <v>2.6199999999999999E-3</v>
      </c>
      <c r="K1349">
        <v>0.53800000000000003</v>
      </c>
      <c r="L1349">
        <v>2.9042420382165597</v>
      </c>
      <c r="M1349" s="2">
        <f t="shared" si="44"/>
        <v>56.050955414012741</v>
      </c>
      <c r="N1349" t="s">
        <v>2705</v>
      </c>
    </row>
    <row r="1350" spans="1:14">
      <c r="A1350">
        <v>89</v>
      </c>
      <c r="B1350" t="s">
        <v>16514</v>
      </c>
      <c r="C1350" t="s">
        <v>16515</v>
      </c>
      <c r="D1350">
        <v>1404</v>
      </c>
      <c r="E1350" s="1">
        <v>1.869</v>
      </c>
      <c r="F1350">
        <v>2</v>
      </c>
      <c r="G1350">
        <v>0.26700000000000002</v>
      </c>
      <c r="H1350">
        <v>180</v>
      </c>
      <c r="I1350">
        <v>3.9</v>
      </c>
      <c r="J1350">
        <v>3.6900000000000001E-3</v>
      </c>
      <c r="K1350">
        <v>0.45300000000000001</v>
      </c>
      <c r="L1350">
        <v>2.9042420382165597</v>
      </c>
      <c r="M1350" s="2">
        <f t="shared" si="44"/>
        <v>56.687898089171973</v>
      </c>
      <c r="N1350" t="s">
        <v>2705</v>
      </c>
    </row>
    <row r="1351" spans="1:14">
      <c r="A1351">
        <v>90</v>
      </c>
      <c r="B1351" t="s">
        <v>20416</v>
      </c>
      <c r="C1351" t="s">
        <v>20415</v>
      </c>
      <c r="D1351">
        <v>792</v>
      </c>
      <c r="E1351" s="1">
        <v>1.861</v>
      </c>
      <c r="F1351">
        <v>1.8180000000000001</v>
      </c>
      <c r="G1351">
        <v>0.47099999999999997</v>
      </c>
      <c r="H1351">
        <v>34</v>
      </c>
      <c r="I1351">
        <v>6.7</v>
      </c>
      <c r="J1351">
        <v>1.7700000000000001E-3</v>
      </c>
      <c r="K1351">
        <v>0.55800000000000005</v>
      </c>
      <c r="L1351">
        <v>2.9042420382165597</v>
      </c>
      <c r="M1351" s="2">
        <f t="shared" si="44"/>
        <v>57.324840764331206</v>
      </c>
      <c r="N1351" t="s">
        <v>2705</v>
      </c>
    </row>
    <row r="1352" spans="1:14">
      <c r="A1352">
        <v>91</v>
      </c>
      <c r="B1352" t="s">
        <v>16482</v>
      </c>
      <c r="C1352" t="s">
        <v>16483</v>
      </c>
      <c r="D1352">
        <v>4703</v>
      </c>
      <c r="E1352" s="1">
        <v>1.8560000000000001</v>
      </c>
      <c r="F1352">
        <v>2.2669999999999999</v>
      </c>
      <c r="G1352">
        <v>0.309</v>
      </c>
      <c r="H1352">
        <v>68</v>
      </c>
      <c r="I1352" t="s">
        <v>18288</v>
      </c>
      <c r="J1352">
        <v>3.5300000000000002E-3</v>
      </c>
      <c r="K1352">
        <v>0.61799999999999999</v>
      </c>
      <c r="L1352">
        <v>2.9042420382165597</v>
      </c>
      <c r="M1352" s="2">
        <f t="shared" si="44"/>
        <v>57.961783439490446</v>
      </c>
      <c r="N1352" t="s">
        <v>2705</v>
      </c>
    </row>
    <row r="1353" spans="1:14">
      <c r="A1353">
        <v>92</v>
      </c>
      <c r="B1353" t="s">
        <v>16578</v>
      </c>
      <c r="C1353" t="s">
        <v>16579</v>
      </c>
      <c r="D1353">
        <v>968</v>
      </c>
      <c r="E1353" s="1">
        <v>1.855</v>
      </c>
      <c r="F1353">
        <v>2.0590000000000002</v>
      </c>
      <c r="G1353">
        <v>0.30199999999999999</v>
      </c>
      <c r="H1353">
        <v>106</v>
      </c>
      <c r="I1353">
        <v>5.2</v>
      </c>
      <c r="J1353">
        <v>2.1299999999999999E-3</v>
      </c>
      <c r="K1353">
        <v>0.47399999999999998</v>
      </c>
      <c r="L1353">
        <v>2.9042420382165597</v>
      </c>
      <c r="M1353" s="2">
        <f t="shared" si="44"/>
        <v>58.598726114649679</v>
      </c>
      <c r="N1353" t="s">
        <v>2705</v>
      </c>
    </row>
    <row r="1354" spans="1:14">
      <c r="A1354">
        <v>93</v>
      </c>
      <c r="B1354" t="s">
        <v>16532</v>
      </c>
      <c r="C1354" t="s">
        <v>16533</v>
      </c>
      <c r="D1354">
        <v>8414</v>
      </c>
      <c r="E1354" s="1">
        <v>1.853</v>
      </c>
      <c r="F1354">
        <v>1.964</v>
      </c>
      <c r="G1354">
        <v>0.30499999999999999</v>
      </c>
      <c r="H1354">
        <v>305</v>
      </c>
      <c r="I1354">
        <v>8.1999999999999993</v>
      </c>
      <c r="J1354">
        <v>1.2999999999999999E-2</v>
      </c>
      <c r="K1354">
        <v>0.495</v>
      </c>
      <c r="L1354">
        <v>2.9042420382165597</v>
      </c>
      <c r="M1354" s="2">
        <f t="shared" si="44"/>
        <v>59.235668789808912</v>
      </c>
      <c r="N1354" t="s">
        <v>2705</v>
      </c>
    </row>
    <row r="1355" spans="1:14">
      <c r="A1355">
        <v>94</v>
      </c>
      <c r="B1355" t="s">
        <v>16534</v>
      </c>
      <c r="C1355" t="s">
        <v>16535</v>
      </c>
      <c r="D1355">
        <v>7225</v>
      </c>
      <c r="E1355" s="1">
        <v>1.853</v>
      </c>
      <c r="F1355">
        <v>2.3980000000000001</v>
      </c>
      <c r="G1355">
        <v>0.373</v>
      </c>
      <c r="H1355">
        <v>185</v>
      </c>
      <c r="I1355">
        <v>8</v>
      </c>
      <c r="J1355">
        <v>1.153E-2</v>
      </c>
      <c r="K1355">
        <v>0.66200000000000003</v>
      </c>
      <c r="L1355">
        <v>2.9042420382165597</v>
      </c>
      <c r="M1355" s="2">
        <f t="shared" si="44"/>
        <v>59.872611464968152</v>
      </c>
      <c r="N1355" t="s">
        <v>2705</v>
      </c>
    </row>
    <row r="1356" spans="1:14">
      <c r="A1356">
        <v>95</v>
      </c>
      <c r="B1356" t="s">
        <v>16620</v>
      </c>
      <c r="C1356" t="s">
        <v>16621</v>
      </c>
      <c r="D1356">
        <v>852</v>
      </c>
      <c r="E1356" s="1">
        <v>1.847</v>
      </c>
      <c r="F1356">
        <v>1.6020000000000001</v>
      </c>
      <c r="G1356">
        <v>0.27500000000000002</v>
      </c>
      <c r="H1356">
        <v>51</v>
      </c>
      <c r="I1356">
        <v>5</v>
      </c>
      <c r="J1356">
        <v>1.9400000000000001E-3</v>
      </c>
      <c r="K1356">
        <v>0.376</v>
      </c>
      <c r="L1356">
        <v>2.9042420382165597</v>
      </c>
      <c r="M1356" s="2">
        <f t="shared" si="44"/>
        <v>60.509554140127385</v>
      </c>
      <c r="N1356" t="s">
        <v>2705</v>
      </c>
    </row>
    <row r="1357" spans="1:14">
      <c r="A1357">
        <v>96</v>
      </c>
      <c r="B1357" t="s">
        <v>16636</v>
      </c>
      <c r="C1357" t="s">
        <v>16637</v>
      </c>
      <c r="D1357">
        <v>12363</v>
      </c>
      <c r="E1357" s="1">
        <v>1.8320000000000001</v>
      </c>
      <c r="F1357">
        <v>2.1749999999999998</v>
      </c>
      <c r="G1357">
        <v>0.307</v>
      </c>
      <c r="H1357">
        <v>306</v>
      </c>
      <c r="I1357">
        <v>8.5</v>
      </c>
      <c r="J1357">
        <v>1.6310000000000002E-2</v>
      </c>
      <c r="K1357">
        <v>0.53800000000000003</v>
      </c>
      <c r="L1357">
        <v>2.9042420382165597</v>
      </c>
      <c r="M1357" s="2">
        <f t="shared" si="44"/>
        <v>61.146496815286625</v>
      </c>
      <c r="N1357" t="s">
        <v>2705</v>
      </c>
    </row>
    <row r="1358" spans="1:14">
      <c r="A1358">
        <v>97</v>
      </c>
      <c r="B1358" t="s">
        <v>16630</v>
      </c>
      <c r="C1358" t="s">
        <v>16631</v>
      </c>
      <c r="D1358">
        <v>5666</v>
      </c>
      <c r="E1358" s="1">
        <v>1.7370000000000001</v>
      </c>
      <c r="F1358">
        <v>1.992</v>
      </c>
      <c r="G1358">
        <v>0.28799999999999998</v>
      </c>
      <c r="H1358">
        <v>257</v>
      </c>
      <c r="I1358">
        <v>7</v>
      </c>
      <c r="J1358">
        <v>1.0540000000000001E-2</v>
      </c>
      <c r="K1358">
        <v>0.53200000000000003</v>
      </c>
      <c r="L1358">
        <v>2.9042420382165597</v>
      </c>
      <c r="M1358" s="2">
        <f t="shared" ref="M1358:M1389" si="45">A1358/157*100</f>
        <v>61.783439490445858</v>
      </c>
      <c r="N1358" t="s">
        <v>2705</v>
      </c>
    </row>
    <row r="1359" spans="1:14">
      <c r="A1359">
        <v>98</v>
      </c>
      <c r="B1359" t="s">
        <v>20239</v>
      </c>
      <c r="C1359" t="s">
        <v>20240</v>
      </c>
      <c r="D1359">
        <v>765</v>
      </c>
      <c r="E1359" s="1">
        <v>1.706</v>
      </c>
      <c r="F1359">
        <v>2.3380000000000001</v>
      </c>
      <c r="G1359">
        <v>0.42899999999999999</v>
      </c>
      <c r="H1359">
        <v>84</v>
      </c>
      <c r="I1359">
        <v>2.8</v>
      </c>
      <c r="J1359">
        <v>3.48E-3</v>
      </c>
      <c r="K1359">
        <v>0.63800000000000001</v>
      </c>
      <c r="L1359">
        <v>2.9042420382165597</v>
      </c>
      <c r="M1359" s="2">
        <f t="shared" si="45"/>
        <v>62.420382165605091</v>
      </c>
      <c r="N1359" t="s">
        <v>2705</v>
      </c>
    </row>
    <row r="1360" spans="1:14">
      <c r="A1360">
        <v>99</v>
      </c>
      <c r="B1360" t="s">
        <v>16650</v>
      </c>
      <c r="C1360" t="s">
        <v>16651</v>
      </c>
      <c r="D1360">
        <v>1502</v>
      </c>
      <c r="E1360" s="1">
        <v>1.679</v>
      </c>
      <c r="F1360">
        <v>2.3330000000000002</v>
      </c>
      <c r="G1360">
        <v>0.152</v>
      </c>
      <c r="H1360">
        <v>33</v>
      </c>
      <c r="I1360">
        <v>8.5</v>
      </c>
      <c r="J1360">
        <v>2.8300000000000001E-3</v>
      </c>
      <c r="K1360">
        <v>0.72699999999999998</v>
      </c>
      <c r="L1360">
        <v>2.9042420382165597</v>
      </c>
      <c r="M1360" s="2">
        <f t="shared" si="45"/>
        <v>63.057324840764331</v>
      </c>
      <c r="N1360" t="s">
        <v>2705</v>
      </c>
    </row>
    <row r="1361" spans="1:14">
      <c r="A1361">
        <v>100</v>
      </c>
      <c r="B1361" t="s">
        <v>16592</v>
      </c>
      <c r="C1361" t="s">
        <v>16593</v>
      </c>
      <c r="D1361">
        <v>4971</v>
      </c>
      <c r="E1361" s="1">
        <v>1.6679999999999999</v>
      </c>
      <c r="F1361">
        <v>1.9910000000000001</v>
      </c>
      <c r="G1361">
        <v>0.27</v>
      </c>
      <c r="H1361">
        <v>89</v>
      </c>
      <c r="I1361" t="s">
        <v>18288</v>
      </c>
      <c r="J1361">
        <v>5.2599999999999999E-3</v>
      </c>
      <c r="K1361">
        <v>0.55500000000000005</v>
      </c>
      <c r="L1361">
        <v>2.9042420382165597</v>
      </c>
      <c r="M1361" s="2">
        <f t="shared" si="45"/>
        <v>63.694267515923563</v>
      </c>
      <c r="N1361" t="s">
        <v>2705</v>
      </c>
    </row>
    <row r="1362" spans="1:14">
      <c r="A1362">
        <v>101</v>
      </c>
      <c r="B1362" t="s">
        <v>16568</v>
      </c>
      <c r="C1362" t="s">
        <v>16569</v>
      </c>
      <c r="D1362">
        <v>944</v>
      </c>
      <c r="E1362" s="1">
        <v>1.633</v>
      </c>
      <c r="F1362">
        <v>1.8280000000000001</v>
      </c>
      <c r="G1362">
        <v>0.51400000000000001</v>
      </c>
      <c r="H1362">
        <v>72</v>
      </c>
      <c r="I1362">
        <v>4.7</v>
      </c>
      <c r="J1362">
        <v>2.4199999999999998E-3</v>
      </c>
      <c r="K1362">
        <v>0.44</v>
      </c>
      <c r="L1362">
        <v>2.9042420382165597</v>
      </c>
      <c r="M1362" s="2">
        <f t="shared" si="45"/>
        <v>64.331210191082803</v>
      </c>
      <c r="N1362" t="s">
        <v>2705</v>
      </c>
    </row>
    <row r="1363" spans="1:14">
      <c r="A1363">
        <v>102</v>
      </c>
      <c r="B1363" t="s">
        <v>16656</v>
      </c>
      <c r="C1363" t="s">
        <v>16657</v>
      </c>
      <c r="D1363">
        <v>6273</v>
      </c>
      <c r="E1363" s="1">
        <v>1.629</v>
      </c>
      <c r="F1363">
        <v>1.8979999999999999</v>
      </c>
      <c r="G1363">
        <v>0.28299999999999997</v>
      </c>
      <c r="H1363">
        <v>152</v>
      </c>
      <c r="I1363">
        <v>8.6</v>
      </c>
      <c r="J1363">
        <v>1.022E-2</v>
      </c>
      <c r="K1363">
        <v>0.52200000000000002</v>
      </c>
      <c r="L1363">
        <v>2.9042420382165597</v>
      </c>
      <c r="M1363" s="2">
        <f t="shared" si="45"/>
        <v>64.968152866242036</v>
      </c>
      <c r="N1363" t="s">
        <v>2705</v>
      </c>
    </row>
    <row r="1364" spans="1:14">
      <c r="A1364">
        <v>103</v>
      </c>
      <c r="B1364" t="s">
        <v>20241</v>
      </c>
      <c r="C1364" t="s">
        <v>20242</v>
      </c>
      <c r="D1364">
        <v>1044</v>
      </c>
      <c r="E1364" s="1">
        <v>1.6160000000000001</v>
      </c>
      <c r="F1364">
        <v>1.538</v>
      </c>
      <c r="G1364">
        <v>0.3</v>
      </c>
      <c r="H1364">
        <v>80</v>
      </c>
      <c r="I1364">
        <v>5.7</v>
      </c>
      <c r="J1364">
        <v>2.31E-3</v>
      </c>
      <c r="K1364">
        <v>0.39600000000000002</v>
      </c>
      <c r="L1364">
        <v>2.9042420382165597</v>
      </c>
      <c r="M1364" s="2">
        <f t="shared" si="45"/>
        <v>65.605095541401269</v>
      </c>
      <c r="N1364" t="s">
        <v>2705</v>
      </c>
    </row>
    <row r="1365" spans="1:14">
      <c r="A1365">
        <v>104</v>
      </c>
      <c r="B1365" t="s">
        <v>20245</v>
      </c>
      <c r="C1365" t="s">
        <v>20246</v>
      </c>
      <c r="D1365">
        <v>247</v>
      </c>
      <c r="E1365" s="1">
        <v>1.6060000000000001</v>
      </c>
      <c r="F1365">
        <v>1.7709999999999999</v>
      </c>
      <c r="G1365">
        <v>0.156</v>
      </c>
      <c r="H1365">
        <v>32</v>
      </c>
      <c r="I1365">
        <v>3.6</v>
      </c>
      <c r="J1365">
        <v>1.5299999999999999E-3</v>
      </c>
      <c r="K1365">
        <v>0.8</v>
      </c>
      <c r="L1365">
        <v>2.9042420382165597</v>
      </c>
      <c r="M1365" s="2">
        <f t="shared" si="45"/>
        <v>66.242038216560502</v>
      </c>
      <c r="N1365" t="s">
        <v>2705</v>
      </c>
    </row>
    <row r="1366" spans="1:14">
      <c r="A1366">
        <v>105</v>
      </c>
      <c r="B1366" t="s">
        <v>16612</v>
      </c>
      <c r="C1366" t="s">
        <v>16613</v>
      </c>
      <c r="D1366">
        <v>634</v>
      </c>
      <c r="E1366" s="1">
        <v>1.5920000000000001</v>
      </c>
      <c r="F1366">
        <v>1.43</v>
      </c>
      <c r="I1366">
        <v>6.9</v>
      </c>
      <c r="J1366">
        <v>1.1900000000000001E-3</v>
      </c>
      <c r="K1366">
        <v>0.35099999999999998</v>
      </c>
      <c r="L1366">
        <v>2.9042420382165597</v>
      </c>
      <c r="M1366" s="2">
        <f t="shared" si="45"/>
        <v>66.878980891719735</v>
      </c>
      <c r="N1366" t="s">
        <v>2705</v>
      </c>
    </row>
    <row r="1367" spans="1:14">
      <c r="A1367">
        <v>106</v>
      </c>
      <c r="B1367" t="s">
        <v>20247</v>
      </c>
      <c r="C1367" t="s">
        <v>20248</v>
      </c>
      <c r="D1367">
        <v>2743</v>
      </c>
      <c r="E1367" s="1">
        <v>1.5640000000000001</v>
      </c>
      <c r="F1367">
        <v>1.722</v>
      </c>
      <c r="G1367">
        <v>0.23200000000000001</v>
      </c>
      <c r="H1367">
        <v>95</v>
      </c>
      <c r="I1367">
        <v>8.3000000000000007</v>
      </c>
      <c r="J1367">
        <v>8.43E-3</v>
      </c>
      <c r="K1367">
        <v>0.91400000000000003</v>
      </c>
      <c r="L1367">
        <v>2.9042420382165597</v>
      </c>
      <c r="M1367" s="2">
        <f t="shared" si="45"/>
        <v>67.515923566878982</v>
      </c>
      <c r="N1367" t="s">
        <v>2705</v>
      </c>
    </row>
    <row r="1368" spans="1:14">
      <c r="A1368">
        <v>107</v>
      </c>
      <c r="B1368" t="s">
        <v>16484</v>
      </c>
      <c r="C1368" t="s">
        <v>16485</v>
      </c>
      <c r="D1368">
        <v>941</v>
      </c>
      <c r="E1368" s="1">
        <v>1.5489999999999999</v>
      </c>
      <c r="F1368">
        <v>1.099</v>
      </c>
      <c r="G1368">
        <v>0.11799999999999999</v>
      </c>
      <c r="H1368">
        <v>212</v>
      </c>
      <c r="I1368">
        <v>3.9</v>
      </c>
      <c r="J1368">
        <v>2.4599999999999999E-3</v>
      </c>
      <c r="K1368">
        <v>0.24399999999999999</v>
      </c>
      <c r="L1368">
        <v>2.9042420382165597</v>
      </c>
      <c r="M1368" s="2">
        <f t="shared" si="45"/>
        <v>68.152866242038215</v>
      </c>
      <c r="N1368" t="s">
        <v>2705</v>
      </c>
    </row>
    <row r="1369" spans="1:14">
      <c r="A1369">
        <v>108</v>
      </c>
      <c r="B1369" t="s">
        <v>20253</v>
      </c>
      <c r="C1369" t="s">
        <v>20254</v>
      </c>
      <c r="D1369">
        <v>4668</v>
      </c>
      <c r="E1369" s="1">
        <v>1.429</v>
      </c>
      <c r="F1369">
        <v>1.5069999999999999</v>
      </c>
      <c r="G1369">
        <v>0.38300000000000001</v>
      </c>
      <c r="H1369">
        <v>206</v>
      </c>
      <c r="I1369">
        <v>7.2</v>
      </c>
      <c r="J1369">
        <v>8.3800000000000003E-3</v>
      </c>
      <c r="K1369">
        <v>0.42799999999999999</v>
      </c>
      <c r="L1369">
        <v>2.9042420382165597</v>
      </c>
      <c r="M1369" s="2">
        <f t="shared" si="45"/>
        <v>68.789808917197448</v>
      </c>
      <c r="N1369" t="s">
        <v>2705</v>
      </c>
    </row>
    <row r="1370" spans="1:14">
      <c r="A1370">
        <v>109</v>
      </c>
      <c r="B1370" t="s">
        <v>16648</v>
      </c>
      <c r="C1370" t="s">
        <v>16649</v>
      </c>
      <c r="D1370">
        <v>2696</v>
      </c>
      <c r="E1370" s="1">
        <v>1.399</v>
      </c>
      <c r="F1370">
        <v>1.4650000000000001</v>
      </c>
      <c r="G1370">
        <v>0.122</v>
      </c>
      <c r="H1370">
        <v>245</v>
      </c>
      <c r="I1370">
        <v>4.5999999999999996</v>
      </c>
      <c r="J1370">
        <v>8.3300000000000006E-3</v>
      </c>
      <c r="K1370">
        <v>0.371</v>
      </c>
      <c r="L1370">
        <v>2.9042420382165597</v>
      </c>
      <c r="M1370" s="2">
        <f t="shared" si="45"/>
        <v>69.42675159235668</v>
      </c>
      <c r="N1370" t="s">
        <v>2705</v>
      </c>
    </row>
    <row r="1371" spans="1:14">
      <c r="A1371">
        <v>110</v>
      </c>
      <c r="B1371" t="s">
        <v>16556</v>
      </c>
      <c r="C1371" t="s">
        <v>16557</v>
      </c>
      <c r="D1371">
        <v>821</v>
      </c>
      <c r="E1371" s="1">
        <v>1.3560000000000001</v>
      </c>
      <c r="F1371">
        <v>1.64</v>
      </c>
      <c r="G1371">
        <v>0.27400000000000002</v>
      </c>
      <c r="H1371">
        <v>146</v>
      </c>
      <c r="I1371">
        <v>3.5</v>
      </c>
      <c r="J1371">
        <v>1.89E-3</v>
      </c>
      <c r="K1371">
        <v>0.28299999999999997</v>
      </c>
      <c r="L1371">
        <v>2.9042420382165597</v>
      </c>
      <c r="M1371" s="2">
        <f t="shared" si="45"/>
        <v>70.063694267515913</v>
      </c>
      <c r="N1371" t="s">
        <v>2705</v>
      </c>
    </row>
    <row r="1372" spans="1:14">
      <c r="A1372">
        <v>111</v>
      </c>
      <c r="B1372" t="s">
        <v>20382</v>
      </c>
      <c r="C1372" t="s">
        <v>20381</v>
      </c>
      <c r="D1372">
        <v>1490</v>
      </c>
      <c r="E1372" s="1">
        <v>1.3480000000000001</v>
      </c>
      <c r="F1372">
        <v>1.3879999999999999</v>
      </c>
      <c r="G1372">
        <v>6.7000000000000004E-2</v>
      </c>
      <c r="H1372">
        <v>60</v>
      </c>
      <c r="I1372">
        <v>9.1</v>
      </c>
      <c r="J1372">
        <v>2E-3</v>
      </c>
      <c r="K1372">
        <v>0.33</v>
      </c>
      <c r="L1372">
        <v>2.9042420382165597</v>
      </c>
      <c r="M1372" s="2">
        <f t="shared" si="45"/>
        <v>70.70063694267516</v>
      </c>
      <c r="N1372" t="s">
        <v>2705</v>
      </c>
    </row>
    <row r="1373" spans="1:14">
      <c r="A1373">
        <v>112</v>
      </c>
      <c r="B1373" t="s">
        <v>16560</v>
      </c>
      <c r="C1373" t="s">
        <v>16561</v>
      </c>
      <c r="D1373">
        <v>1276</v>
      </c>
      <c r="E1373" s="1">
        <v>1.3149999999999999</v>
      </c>
      <c r="F1373">
        <v>1.593</v>
      </c>
      <c r="G1373">
        <v>0.41199999999999998</v>
      </c>
      <c r="H1373">
        <v>68</v>
      </c>
      <c r="I1373">
        <v>7.6</v>
      </c>
      <c r="J1373">
        <v>1.97E-3</v>
      </c>
      <c r="K1373">
        <v>0.35399999999999998</v>
      </c>
      <c r="L1373">
        <v>2.9042420382165597</v>
      </c>
      <c r="M1373" s="2">
        <f t="shared" si="45"/>
        <v>71.337579617834393</v>
      </c>
      <c r="N1373" t="s">
        <v>2705</v>
      </c>
    </row>
    <row r="1374" spans="1:14">
      <c r="A1374">
        <v>113</v>
      </c>
      <c r="B1374" t="s">
        <v>16528</v>
      </c>
      <c r="C1374" t="s">
        <v>16529</v>
      </c>
      <c r="D1374">
        <v>311</v>
      </c>
      <c r="E1374" s="1">
        <v>1.3120000000000001</v>
      </c>
      <c r="I1374" t="s">
        <v>18288</v>
      </c>
      <c r="J1374">
        <v>6.3000000000000003E-4</v>
      </c>
      <c r="L1374">
        <v>2.9042420382165597</v>
      </c>
      <c r="M1374" s="2">
        <f t="shared" si="45"/>
        <v>71.974522292993626</v>
      </c>
      <c r="N1374" t="s">
        <v>2705</v>
      </c>
    </row>
    <row r="1375" spans="1:14">
      <c r="A1375">
        <v>114</v>
      </c>
      <c r="B1375" t="s">
        <v>16524</v>
      </c>
      <c r="C1375" t="s">
        <v>16525</v>
      </c>
      <c r="D1375">
        <v>1283</v>
      </c>
      <c r="E1375" s="1">
        <v>1.2769999999999999</v>
      </c>
      <c r="F1375">
        <v>1.2829999999999999</v>
      </c>
      <c r="G1375">
        <v>9.6000000000000002E-2</v>
      </c>
      <c r="H1375">
        <v>156</v>
      </c>
      <c r="I1375">
        <v>4.4000000000000004</v>
      </c>
      <c r="J1375">
        <v>3.0599999999999998E-3</v>
      </c>
      <c r="K1375">
        <v>0.27500000000000002</v>
      </c>
      <c r="L1375">
        <v>2.9042420382165597</v>
      </c>
      <c r="M1375" s="2">
        <f t="shared" si="45"/>
        <v>72.611464968152859</v>
      </c>
      <c r="N1375" t="s">
        <v>2705</v>
      </c>
    </row>
    <row r="1376" spans="1:14">
      <c r="A1376">
        <v>115</v>
      </c>
      <c r="B1376" t="s">
        <v>20374</v>
      </c>
      <c r="C1376" t="s">
        <v>20373</v>
      </c>
      <c r="D1376">
        <v>10782</v>
      </c>
      <c r="E1376" s="1">
        <v>1.2689999999999999</v>
      </c>
      <c r="F1376">
        <v>1.476</v>
      </c>
      <c r="G1376">
        <v>0.183</v>
      </c>
      <c r="H1376">
        <v>442</v>
      </c>
      <c r="I1376">
        <v>8.6999999999999993</v>
      </c>
      <c r="J1376">
        <v>1.7010000000000001E-2</v>
      </c>
      <c r="K1376">
        <v>0.39800000000000002</v>
      </c>
      <c r="L1376">
        <v>2.9042420382165597</v>
      </c>
      <c r="M1376" s="2">
        <f t="shared" si="45"/>
        <v>73.248407643312092</v>
      </c>
      <c r="N1376" t="s">
        <v>2705</v>
      </c>
    </row>
    <row r="1377" spans="1:14">
      <c r="A1377">
        <v>116</v>
      </c>
      <c r="B1377" t="s">
        <v>16716</v>
      </c>
      <c r="C1377" t="s">
        <v>16717</v>
      </c>
      <c r="D1377">
        <v>5072</v>
      </c>
      <c r="E1377" s="1">
        <v>1.262</v>
      </c>
      <c r="F1377">
        <v>1.5509999999999999</v>
      </c>
      <c r="G1377">
        <v>0.26</v>
      </c>
      <c r="H1377">
        <v>366</v>
      </c>
      <c r="I1377">
        <v>6</v>
      </c>
      <c r="J1377">
        <v>9.9000000000000008E-3</v>
      </c>
      <c r="K1377">
        <v>0.35799999999999998</v>
      </c>
      <c r="L1377">
        <v>2.9042420382165597</v>
      </c>
      <c r="M1377" s="2">
        <f t="shared" si="45"/>
        <v>73.885350318471339</v>
      </c>
      <c r="N1377" t="s">
        <v>2705</v>
      </c>
    </row>
    <row r="1378" spans="1:14">
      <c r="A1378">
        <v>117</v>
      </c>
      <c r="B1378" t="s">
        <v>16542</v>
      </c>
      <c r="C1378" t="s">
        <v>16543</v>
      </c>
      <c r="D1378">
        <v>5593</v>
      </c>
      <c r="E1378" s="1">
        <v>1.1990000000000001</v>
      </c>
      <c r="F1378">
        <v>1.3680000000000001</v>
      </c>
      <c r="G1378">
        <v>0.191</v>
      </c>
      <c r="H1378">
        <v>157</v>
      </c>
      <c r="I1378" t="s">
        <v>18288</v>
      </c>
      <c r="J1378">
        <v>4.8399999999999997E-3</v>
      </c>
      <c r="K1378">
        <v>0.39300000000000002</v>
      </c>
      <c r="L1378">
        <v>2.9042420382165597</v>
      </c>
      <c r="M1378" s="2">
        <f t="shared" si="45"/>
        <v>74.522292993630572</v>
      </c>
      <c r="N1378" t="s">
        <v>2705</v>
      </c>
    </row>
    <row r="1379" spans="1:14">
      <c r="A1379">
        <v>118</v>
      </c>
      <c r="B1379" t="s">
        <v>18668</v>
      </c>
      <c r="C1379" t="s">
        <v>18669</v>
      </c>
      <c r="D1379">
        <v>2696</v>
      </c>
      <c r="E1379" s="1">
        <v>1.175</v>
      </c>
      <c r="F1379">
        <v>1.478</v>
      </c>
      <c r="G1379">
        <v>0.17100000000000001</v>
      </c>
      <c r="H1379">
        <v>117</v>
      </c>
      <c r="I1379">
        <v>8.6</v>
      </c>
      <c r="J1379">
        <v>4.0899999999999999E-3</v>
      </c>
      <c r="K1379">
        <v>0.40400000000000003</v>
      </c>
      <c r="L1379">
        <v>2.9042420382165597</v>
      </c>
      <c r="M1379" s="2">
        <f t="shared" si="45"/>
        <v>75.159235668789819</v>
      </c>
      <c r="N1379" t="s">
        <v>2705</v>
      </c>
    </row>
    <row r="1380" spans="1:14">
      <c r="A1380">
        <v>119</v>
      </c>
      <c r="B1380" t="s">
        <v>16684</v>
      </c>
      <c r="C1380" t="s">
        <v>16685</v>
      </c>
      <c r="D1380">
        <v>242</v>
      </c>
      <c r="E1380" s="1">
        <v>1.135</v>
      </c>
      <c r="F1380">
        <v>1.248</v>
      </c>
      <c r="G1380">
        <v>0.17399999999999999</v>
      </c>
      <c r="H1380">
        <v>23</v>
      </c>
      <c r="I1380">
        <v>4.5999999999999996</v>
      </c>
      <c r="J1380">
        <v>8.0000000000000004E-4</v>
      </c>
      <c r="K1380">
        <v>0.378</v>
      </c>
      <c r="L1380">
        <v>2.9042420382165597</v>
      </c>
      <c r="M1380" s="2">
        <f t="shared" si="45"/>
        <v>75.796178343949052</v>
      </c>
      <c r="N1380" t="s">
        <v>2705</v>
      </c>
    </row>
    <row r="1381" spans="1:14">
      <c r="A1381">
        <v>120</v>
      </c>
      <c r="B1381" t="s">
        <v>20358</v>
      </c>
      <c r="C1381" t="s">
        <v>20357</v>
      </c>
      <c r="D1381">
        <v>1150</v>
      </c>
      <c r="E1381" s="1">
        <v>1.1080000000000001</v>
      </c>
      <c r="F1381">
        <v>1.2849999999999999</v>
      </c>
      <c r="G1381">
        <v>0.19</v>
      </c>
      <c r="H1381">
        <v>116</v>
      </c>
      <c r="I1381">
        <v>4.5</v>
      </c>
      <c r="J1381">
        <v>3.31E-3</v>
      </c>
      <c r="K1381">
        <v>0.29199999999999998</v>
      </c>
      <c r="L1381">
        <v>2.9042420382165597</v>
      </c>
      <c r="M1381" s="2">
        <f t="shared" si="45"/>
        <v>76.433121019108285</v>
      </c>
      <c r="N1381" t="s">
        <v>2705</v>
      </c>
    </row>
    <row r="1382" spans="1:14">
      <c r="A1382">
        <v>121</v>
      </c>
      <c r="B1382" t="s">
        <v>16516</v>
      </c>
      <c r="C1382" t="s">
        <v>16517</v>
      </c>
      <c r="D1382">
        <v>599</v>
      </c>
      <c r="E1382" s="1">
        <v>1.0629999999999999</v>
      </c>
      <c r="F1382">
        <v>1.2689999999999999</v>
      </c>
      <c r="G1382">
        <v>0.155</v>
      </c>
      <c r="H1382">
        <v>71</v>
      </c>
      <c r="I1382">
        <v>9</v>
      </c>
      <c r="J1382">
        <v>1.09E-3</v>
      </c>
      <c r="K1382">
        <v>0.36299999999999999</v>
      </c>
      <c r="L1382">
        <v>2.9042420382165597</v>
      </c>
      <c r="M1382" s="2">
        <f t="shared" si="45"/>
        <v>77.070063694267517</v>
      </c>
      <c r="N1382" t="s">
        <v>2705</v>
      </c>
    </row>
    <row r="1383" spans="1:14">
      <c r="A1383">
        <v>122</v>
      </c>
      <c r="B1383" t="s">
        <v>16694</v>
      </c>
      <c r="C1383" t="s">
        <v>16695</v>
      </c>
      <c r="D1383">
        <v>229</v>
      </c>
      <c r="E1383" s="1">
        <v>1.0509999999999999</v>
      </c>
      <c r="F1383">
        <v>1.246</v>
      </c>
      <c r="G1383">
        <v>0.15</v>
      </c>
      <c r="H1383">
        <v>40</v>
      </c>
      <c r="I1383">
        <v>3.5</v>
      </c>
      <c r="J1383">
        <v>8.8999999999999995E-4</v>
      </c>
      <c r="K1383">
        <v>0.28199999999999997</v>
      </c>
      <c r="L1383">
        <v>2.9042420382165597</v>
      </c>
      <c r="M1383" s="2">
        <f t="shared" si="45"/>
        <v>77.70700636942675</v>
      </c>
      <c r="N1383" t="s">
        <v>2705</v>
      </c>
    </row>
    <row r="1384" spans="1:14">
      <c r="A1384">
        <v>123</v>
      </c>
      <c r="B1384" t="s">
        <v>16616</v>
      </c>
      <c r="C1384" t="s">
        <v>16617</v>
      </c>
      <c r="D1384">
        <v>602</v>
      </c>
      <c r="E1384" s="1">
        <v>1</v>
      </c>
      <c r="F1384">
        <v>0.86599999999999999</v>
      </c>
      <c r="G1384">
        <v>0.105</v>
      </c>
      <c r="H1384">
        <v>38</v>
      </c>
      <c r="I1384" t="s">
        <v>18288</v>
      </c>
      <c r="J1384">
        <v>5.9000000000000003E-4</v>
      </c>
      <c r="K1384">
        <v>0.189</v>
      </c>
      <c r="L1384">
        <v>2.9042420382165597</v>
      </c>
      <c r="M1384" s="2">
        <f t="shared" si="45"/>
        <v>78.343949044585997</v>
      </c>
      <c r="N1384" t="s">
        <v>2705</v>
      </c>
    </row>
    <row r="1385" spans="1:14">
      <c r="A1385">
        <v>124</v>
      </c>
      <c r="B1385" t="s">
        <v>16584</v>
      </c>
      <c r="C1385" t="s">
        <v>16585</v>
      </c>
      <c r="D1385">
        <v>1121</v>
      </c>
      <c r="E1385" s="1">
        <v>0.97699999999999998</v>
      </c>
      <c r="F1385">
        <v>1.3979999999999999</v>
      </c>
      <c r="G1385">
        <v>3.3000000000000002E-2</v>
      </c>
      <c r="H1385">
        <v>61</v>
      </c>
      <c r="I1385">
        <v>6.4</v>
      </c>
      <c r="J1385">
        <v>1.67E-3</v>
      </c>
      <c r="K1385">
        <v>0.30399999999999999</v>
      </c>
      <c r="L1385">
        <v>2.9042420382165597</v>
      </c>
      <c r="M1385" s="2">
        <f t="shared" si="45"/>
        <v>78.98089171974523</v>
      </c>
      <c r="N1385" t="s">
        <v>2705</v>
      </c>
    </row>
    <row r="1386" spans="1:14">
      <c r="A1386">
        <v>125</v>
      </c>
      <c r="B1386" t="s">
        <v>16696</v>
      </c>
      <c r="C1386" t="s">
        <v>16697</v>
      </c>
      <c r="D1386">
        <v>654</v>
      </c>
      <c r="E1386" s="1">
        <v>0.93500000000000005</v>
      </c>
      <c r="G1386">
        <v>0.22500000000000001</v>
      </c>
      <c r="H1386">
        <v>71</v>
      </c>
      <c r="I1386">
        <v>5.0999999999999996</v>
      </c>
      <c r="J1386">
        <v>1.4499999999999999E-3</v>
      </c>
      <c r="L1386">
        <v>2.9042420382165597</v>
      </c>
      <c r="M1386" s="2">
        <f t="shared" si="45"/>
        <v>79.617834394904463</v>
      </c>
      <c r="N1386" t="s">
        <v>2705</v>
      </c>
    </row>
    <row r="1387" spans="1:14">
      <c r="A1387">
        <v>126</v>
      </c>
      <c r="B1387" t="s">
        <v>20338</v>
      </c>
      <c r="C1387" t="s">
        <v>20337</v>
      </c>
      <c r="D1387">
        <v>361</v>
      </c>
      <c r="E1387" s="1">
        <v>0.92300000000000004</v>
      </c>
      <c r="F1387">
        <v>1.173</v>
      </c>
      <c r="G1387">
        <v>0.17699999999999999</v>
      </c>
      <c r="H1387">
        <v>62</v>
      </c>
      <c r="I1387">
        <v>8.4</v>
      </c>
      <c r="J1387">
        <v>4.0999999999999999E-4</v>
      </c>
      <c r="K1387">
        <v>0.311</v>
      </c>
      <c r="L1387">
        <v>2.9042420382165597</v>
      </c>
      <c r="M1387" s="2">
        <f t="shared" si="45"/>
        <v>80.254777070063696</v>
      </c>
      <c r="N1387" t="s">
        <v>2705</v>
      </c>
    </row>
    <row r="1388" spans="1:14">
      <c r="A1388">
        <v>127</v>
      </c>
      <c r="B1388" t="s">
        <v>20336</v>
      </c>
      <c r="C1388" t="s">
        <v>20335</v>
      </c>
      <c r="D1388">
        <v>802</v>
      </c>
      <c r="E1388" s="1">
        <v>0.89500000000000002</v>
      </c>
      <c r="F1388">
        <v>1.0509999999999999</v>
      </c>
      <c r="G1388">
        <v>0.189</v>
      </c>
      <c r="H1388">
        <v>53</v>
      </c>
      <c r="I1388">
        <v>7.7</v>
      </c>
      <c r="J1388">
        <v>1.0499999999999999E-3</v>
      </c>
      <c r="K1388">
        <v>0.23200000000000001</v>
      </c>
      <c r="L1388">
        <v>2.9042420382165597</v>
      </c>
      <c r="M1388" s="2">
        <f t="shared" si="45"/>
        <v>80.891719745222929</v>
      </c>
      <c r="N1388" t="s">
        <v>2705</v>
      </c>
    </row>
    <row r="1389" spans="1:14">
      <c r="A1389">
        <v>128</v>
      </c>
      <c r="B1389" t="s">
        <v>18453</v>
      </c>
      <c r="C1389" t="s">
        <v>18452</v>
      </c>
      <c r="D1389">
        <v>330</v>
      </c>
      <c r="E1389" s="1">
        <v>0.88200000000000001</v>
      </c>
      <c r="F1389">
        <v>0.90600000000000003</v>
      </c>
      <c r="G1389">
        <v>7.3999999999999996E-2</v>
      </c>
      <c r="H1389">
        <v>27</v>
      </c>
      <c r="I1389">
        <v>7.2</v>
      </c>
      <c r="J1389">
        <v>5.5000000000000003E-4</v>
      </c>
      <c r="K1389">
        <v>0.22700000000000001</v>
      </c>
      <c r="L1389">
        <v>2.9042420382165597</v>
      </c>
      <c r="M1389" s="2">
        <f t="shared" si="45"/>
        <v>81.528662420382176</v>
      </c>
      <c r="N1389" t="s">
        <v>2705</v>
      </c>
    </row>
    <row r="1390" spans="1:14">
      <c r="A1390">
        <v>129</v>
      </c>
      <c r="B1390" t="s">
        <v>16492</v>
      </c>
      <c r="C1390" t="s">
        <v>16493</v>
      </c>
      <c r="D1390">
        <v>435</v>
      </c>
      <c r="E1390" s="1">
        <v>0.85399999999999998</v>
      </c>
      <c r="F1390">
        <v>0.82599999999999996</v>
      </c>
      <c r="G1390">
        <v>0.13700000000000001</v>
      </c>
      <c r="H1390">
        <v>51</v>
      </c>
      <c r="I1390">
        <v>6.6</v>
      </c>
      <c r="J1390">
        <v>6.2E-4</v>
      </c>
      <c r="K1390">
        <v>0.16200000000000001</v>
      </c>
      <c r="L1390">
        <v>2.9042420382165597</v>
      </c>
      <c r="M1390" s="2">
        <f t="shared" ref="M1390:M1418" si="46">A1390/157*100</f>
        <v>82.165605095541409</v>
      </c>
      <c r="N1390" t="s">
        <v>2705</v>
      </c>
    </row>
    <row r="1391" spans="1:14">
      <c r="A1391">
        <v>130</v>
      </c>
      <c r="B1391" t="s">
        <v>16566</v>
      </c>
      <c r="C1391" t="s">
        <v>16567</v>
      </c>
      <c r="D1391">
        <v>884</v>
      </c>
      <c r="E1391" s="1">
        <v>0.82699999999999996</v>
      </c>
      <c r="F1391">
        <v>1.258</v>
      </c>
      <c r="G1391">
        <v>8.7999999999999995E-2</v>
      </c>
      <c r="H1391">
        <v>68</v>
      </c>
      <c r="I1391">
        <v>6.3</v>
      </c>
      <c r="J1391">
        <v>1.5900000000000001E-3</v>
      </c>
      <c r="K1391">
        <v>0.28199999999999997</v>
      </c>
      <c r="L1391">
        <v>2.9042420382165597</v>
      </c>
      <c r="M1391" s="2">
        <f t="shared" si="46"/>
        <v>82.802547770700642</v>
      </c>
      <c r="N1391" t="s">
        <v>2705</v>
      </c>
    </row>
    <row r="1392" spans="1:14">
      <c r="A1392">
        <v>131</v>
      </c>
      <c r="B1392" t="s">
        <v>16638</v>
      </c>
      <c r="C1392" t="s">
        <v>16639</v>
      </c>
      <c r="D1392">
        <v>700</v>
      </c>
      <c r="E1392" s="1">
        <v>0.82</v>
      </c>
      <c r="F1392">
        <v>0.89600000000000002</v>
      </c>
      <c r="G1392">
        <v>0.20300000000000001</v>
      </c>
      <c r="H1392">
        <v>64</v>
      </c>
      <c r="I1392">
        <v>9.5</v>
      </c>
      <c r="J1392">
        <v>1.01E-3</v>
      </c>
      <c r="K1392">
        <v>0.20699999999999999</v>
      </c>
      <c r="L1392">
        <v>2.9042420382165597</v>
      </c>
      <c r="M1392" s="2">
        <f t="shared" si="46"/>
        <v>83.439490445859875</v>
      </c>
      <c r="N1392" t="s">
        <v>2705</v>
      </c>
    </row>
    <row r="1393" spans="1:14">
      <c r="A1393">
        <v>132</v>
      </c>
      <c r="B1393" t="s">
        <v>16576</v>
      </c>
      <c r="C1393" t="s">
        <v>16577</v>
      </c>
      <c r="D1393">
        <v>1277</v>
      </c>
      <c r="E1393" s="1">
        <v>0.79100000000000004</v>
      </c>
      <c r="F1393">
        <v>0.91600000000000004</v>
      </c>
      <c r="G1393">
        <v>8.4000000000000005E-2</v>
      </c>
      <c r="H1393">
        <v>83</v>
      </c>
      <c r="I1393">
        <v>9.3000000000000007</v>
      </c>
      <c r="J1393">
        <v>1.7700000000000001E-3</v>
      </c>
      <c r="K1393">
        <v>0.223</v>
      </c>
      <c r="L1393">
        <v>2.9042420382165597</v>
      </c>
      <c r="M1393" s="2">
        <f t="shared" si="46"/>
        <v>84.076433121019107</v>
      </c>
      <c r="N1393" t="s">
        <v>2705</v>
      </c>
    </row>
    <row r="1394" spans="1:14">
      <c r="A1394">
        <v>133</v>
      </c>
      <c r="B1394" t="s">
        <v>16640</v>
      </c>
      <c r="C1394" t="s">
        <v>16641</v>
      </c>
      <c r="D1394">
        <v>1260</v>
      </c>
      <c r="E1394" s="1">
        <v>0.74299999999999999</v>
      </c>
      <c r="F1394">
        <v>1.121</v>
      </c>
      <c r="G1394">
        <v>1.9E-2</v>
      </c>
      <c r="H1394">
        <v>53</v>
      </c>
      <c r="I1394" t="s">
        <v>18288</v>
      </c>
      <c r="J1394">
        <v>1.82E-3</v>
      </c>
      <c r="K1394">
        <v>0.39100000000000001</v>
      </c>
      <c r="L1394">
        <v>2.9042420382165597</v>
      </c>
      <c r="M1394" s="2">
        <f t="shared" si="46"/>
        <v>84.713375796178354</v>
      </c>
      <c r="N1394" t="s">
        <v>2705</v>
      </c>
    </row>
    <row r="1395" spans="1:14">
      <c r="A1395">
        <v>134</v>
      </c>
      <c r="B1395" t="s">
        <v>16498</v>
      </c>
      <c r="C1395" t="s">
        <v>16499</v>
      </c>
      <c r="D1395">
        <v>1271</v>
      </c>
      <c r="E1395" s="1">
        <v>0.71199999999999997</v>
      </c>
      <c r="F1395">
        <v>0.86599999999999999</v>
      </c>
      <c r="G1395">
        <v>0.13900000000000001</v>
      </c>
      <c r="H1395">
        <v>115</v>
      </c>
      <c r="I1395">
        <v>8.6</v>
      </c>
      <c r="J1395">
        <v>1.98E-3</v>
      </c>
      <c r="K1395">
        <v>0.23799999999999999</v>
      </c>
      <c r="L1395">
        <v>2.9042420382165597</v>
      </c>
      <c r="M1395" s="2">
        <f t="shared" si="46"/>
        <v>85.350318471337587</v>
      </c>
      <c r="N1395" t="s">
        <v>2705</v>
      </c>
    </row>
    <row r="1396" spans="1:14">
      <c r="A1396">
        <v>135</v>
      </c>
      <c r="B1396" t="s">
        <v>16486</v>
      </c>
      <c r="C1396" t="s">
        <v>16487</v>
      </c>
      <c r="D1396">
        <v>986</v>
      </c>
      <c r="E1396" s="1">
        <v>0.68899999999999995</v>
      </c>
      <c r="F1396">
        <v>0.79700000000000004</v>
      </c>
      <c r="G1396">
        <v>9.1999999999999998E-2</v>
      </c>
      <c r="H1396">
        <v>98</v>
      </c>
      <c r="I1396">
        <v>6.5</v>
      </c>
      <c r="J1396">
        <v>2.0600000000000002E-3</v>
      </c>
      <c r="K1396">
        <v>0.20899999999999999</v>
      </c>
      <c r="L1396">
        <v>2.9042420382165597</v>
      </c>
      <c r="M1396" s="2">
        <f t="shared" si="46"/>
        <v>85.98726114649682</v>
      </c>
      <c r="N1396" t="s">
        <v>2705</v>
      </c>
    </row>
    <row r="1397" spans="1:14">
      <c r="A1397">
        <v>136</v>
      </c>
      <c r="B1397" t="s">
        <v>16526</v>
      </c>
      <c r="C1397" t="s">
        <v>16527</v>
      </c>
      <c r="D1397">
        <v>395</v>
      </c>
      <c r="E1397" s="1">
        <v>0.622</v>
      </c>
      <c r="F1397">
        <v>0.623</v>
      </c>
      <c r="G1397">
        <v>0.14599999999999999</v>
      </c>
      <c r="H1397">
        <v>130</v>
      </c>
      <c r="I1397">
        <v>3.8</v>
      </c>
      <c r="J1397">
        <v>1E-3</v>
      </c>
      <c r="K1397">
        <v>0.124</v>
      </c>
      <c r="L1397">
        <v>2.9042420382165597</v>
      </c>
      <c r="M1397" s="2">
        <f t="shared" si="46"/>
        <v>86.624203821656053</v>
      </c>
      <c r="N1397" t="s">
        <v>2705</v>
      </c>
    </row>
    <row r="1398" spans="1:14">
      <c r="A1398">
        <v>137</v>
      </c>
      <c r="B1398" t="s">
        <v>16496</v>
      </c>
      <c r="C1398" t="s">
        <v>16497</v>
      </c>
      <c r="D1398">
        <v>128</v>
      </c>
      <c r="E1398" s="1">
        <v>0.60399999999999998</v>
      </c>
      <c r="G1398">
        <v>0.08</v>
      </c>
      <c r="H1398">
        <v>25</v>
      </c>
      <c r="I1398">
        <v>4.7</v>
      </c>
      <c r="J1398">
        <v>3.6999999999999999E-4</v>
      </c>
      <c r="L1398">
        <v>2.9042420382165597</v>
      </c>
      <c r="M1398" s="2">
        <f t="shared" si="46"/>
        <v>87.261146496815286</v>
      </c>
      <c r="N1398" t="s">
        <v>2705</v>
      </c>
    </row>
    <row r="1399" spans="1:14">
      <c r="A1399">
        <v>138</v>
      </c>
      <c r="B1399" t="s">
        <v>16548</v>
      </c>
      <c r="C1399" t="s">
        <v>16549</v>
      </c>
      <c r="D1399">
        <v>395</v>
      </c>
      <c r="E1399" s="1">
        <v>0.56899999999999995</v>
      </c>
      <c r="F1399">
        <v>0.66400000000000003</v>
      </c>
      <c r="G1399">
        <v>2.1000000000000001E-2</v>
      </c>
      <c r="H1399">
        <v>48</v>
      </c>
      <c r="I1399">
        <v>6.2</v>
      </c>
      <c r="J1399">
        <v>8.4999999999999995E-4</v>
      </c>
      <c r="K1399">
        <v>0.17199999999999999</v>
      </c>
      <c r="L1399">
        <v>2.9042420382165597</v>
      </c>
      <c r="M1399" s="2">
        <f t="shared" si="46"/>
        <v>87.898089171974519</v>
      </c>
      <c r="N1399" t="s">
        <v>2705</v>
      </c>
    </row>
    <row r="1400" spans="1:14">
      <c r="A1400">
        <v>139</v>
      </c>
      <c r="B1400" t="s">
        <v>16550</v>
      </c>
      <c r="C1400" t="s">
        <v>16551</v>
      </c>
      <c r="D1400">
        <v>386</v>
      </c>
      <c r="E1400" s="1">
        <v>0.53900000000000003</v>
      </c>
      <c r="F1400">
        <v>0.40400000000000003</v>
      </c>
      <c r="G1400">
        <v>4.7E-2</v>
      </c>
      <c r="H1400">
        <v>106</v>
      </c>
      <c r="I1400">
        <v>4.4000000000000004</v>
      </c>
      <c r="J1400">
        <v>1.15E-3</v>
      </c>
      <c r="K1400">
        <v>0.105</v>
      </c>
      <c r="L1400">
        <v>2.9042420382165597</v>
      </c>
      <c r="M1400" s="2">
        <f t="shared" si="46"/>
        <v>88.535031847133766</v>
      </c>
      <c r="N1400" t="s">
        <v>2705</v>
      </c>
    </row>
    <row r="1401" spans="1:14">
      <c r="A1401">
        <v>140</v>
      </c>
      <c r="B1401" t="s">
        <v>18710</v>
      </c>
      <c r="C1401" t="s">
        <v>18711</v>
      </c>
      <c r="D1401">
        <v>307</v>
      </c>
      <c r="E1401" s="1">
        <v>0.52400000000000002</v>
      </c>
      <c r="F1401">
        <v>0.57899999999999996</v>
      </c>
      <c r="G1401">
        <v>0.217</v>
      </c>
      <c r="H1401">
        <v>60</v>
      </c>
      <c r="I1401">
        <v>5.0999999999999996</v>
      </c>
      <c r="J1401">
        <v>6.2E-4</v>
      </c>
      <c r="K1401">
        <v>0.12</v>
      </c>
      <c r="L1401">
        <v>2.9042420382165597</v>
      </c>
      <c r="M1401" s="2">
        <f t="shared" si="46"/>
        <v>89.171974522292999</v>
      </c>
      <c r="N1401" t="s">
        <v>2705</v>
      </c>
    </row>
    <row r="1402" spans="1:14">
      <c r="A1402">
        <v>141</v>
      </c>
      <c r="B1402" t="s">
        <v>20300</v>
      </c>
      <c r="C1402" t="s">
        <v>20299</v>
      </c>
      <c r="D1402">
        <v>138</v>
      </c>
      <c r="E1402" s="1">
        <v>0.497</v>
      </c>
      <c r="F1402">
        <v>0.47299999999999998</v>
      </c>
      <c r="G1402">
        <v>8.4000000000000005E-2</v>
      </c>
      <c r="H1402">
        <v>83</v>
      </c>
      <c r="I1402">
        <v>2.6</v>
      </c>
      <c r="J1402">
        <v>4.6000000000000001E-4</v>
      </c>
      <c r="K1402">
        <v>9.5000000000000001E-2</v>
      </c>
      <c r="L1402">
        <v>2.9042420382165597</v>
      </c>
      <c r="M1402" s="2">
        <f t="shared" si="46"/>
        <v>89.808917197452232</v>
      </c>
      <c r="N1402" t="s">
        <v>2705</v>
      </c>
    </row>
    <row r="1403" spans="1:14">
      <c r="A1403">
        <v>142</v>
      </c>
      <c r="B1403" t="s">
        <v>16580</v>
      </c>
      <c r="C1403" t="s">
        <v>16581</v>
      </c>
      <c r="D1403">
        <v>326</v>
      </c>
      <c r="E1403" s="1">
        <v>0.48899999999999999</v>
      </c>
      <c r="F1403">
        <v>0.66700000000000004</v>
      </c>
      <c r="G1403">
        <v>0</v>
      </c>
      <c r="H1403">
        <v>23</v>
      </c>
      <c r="I1403" t="s">
        <v>18288</v>
      </c>
      <c r="J1403">
        <v>3.3E-4</v>
      </c>
      <c r="K1403">
        <v>0.159</v>
      </c>
      <c r="L1403">
        <v>2.9042420382165597</v>
      </c>
      <c r="M1403" s="2">
        <f t="shared" si="46"/>
        <v>90.445859872611464</v>
      </c>
      <c r="N1403" t="s">
        <v>2705</v>
      </c>
    </row>
    <row r="1404" spans="1:14">
      <c r="A1404">
        <v>143</v>
      </c>
      <c r="B1404" t="s">
        <v>16606</v>
      </c>
      <c r="C1404" t="s">
        <v>16607</v>
      </c>
      <c r="D1404">
        <v>387</v>
      </c>
      <c r="E1404" s="1">
        <v>0.47699999999999998</v>
      </c>
      <c r="G1404">
        <v>1.7999999999999999E-2</v>
      </c>
      <c r="H1404">
        <v>55</v>
      </c>
      <c r="I1404">
        <v>5.6</v>
      </c>
      <c r="J1404">
        <v>8.5999999999999998E-4</v>
      </c>
      <c r="L1404">
        <v>2.9042420382165597</v>
      </c>
      <c r="M1404" s="2">
        <f t="shared" si="46"/>
        <v>91.082802547770697</v>
      </c>
      <c r="N1404" t="s">
        <v>2705</v>
      </c>
    </row>
    <row r="1405" spans="1:14">
      <c r="A1405">
        <v>144</v>
      </c>
      <c r="B1405" t="s">
        <v>16608</v>
      </c>
      <c r="C1405" t="s">
        <v>16609</v>
      </c>
      <c r="D1405">
        <v>419</v>
      </c>
      <c r="E1405" s="1">
        <v>0.45700000000000002</v>
      </c>
      <c r="G1405">
        <v>2.7E-2</v>
      </c>
      <c r="H1405">
        <v>113</v>
      </c>
      <c r="I1405">
        <v>4.8</v>
      </c>
      <c r="J1405">
        <v>1.2199999999999999E-3</v>
      </c>
      <c r="L1405">
        <v>2.9042420382165597</v>
      </c>
      <c r="M1405" s="2">
        <f t="shared" si="46"/>
        <v>91.719745222929944</v>
      </c>
      <c r="N1405" t="s">
        <v>2705</v>
      </c>
    </row>
    <row r="1406" spans="1:14">
      <c r="A1406">
        <v>145</v>
      </c>
      <c r="B1406" t="s">
        <v>20279</v>
      </c>
      <c r="C1406" t="s">
        <v>20280</v>
      </c>
      <c r="D1406">
        <v>331</v>
      </c>
      <c r="E1406" s="1">
        <v>0.40600000000000003</v>
      </c>
      <c r="F1406">
        <v>0.63800000000000001</v>
      </c>
      <c r="G1406">
        <v>0.214</v>
      </c>
      <c r="H1406">
        <v>42</v>
      </c>
      <c r="I1406">
        <v>8.8000000000000007</v>
      </c>
      <c r="J1406">
        <v>3.8000000000000002E-4</v>
      </c>
      <c r="K1406">
        <v>0.124</v>
      </c>
      <c r="L1406">
        <v>2.9042420382165597</v>
      </c>
      <c r="M1406" s="2">
        <f t="shared" si="46"/>
        <v>92.356687898089177</v>
      </c>
      <c r="N1406" t="s">
        <v>2705</v>
      </c>
    </row>
    <row r="1407" spans="1:14">
      <c r="A1407">
        <v>146</v>
      </c>
      <c r="B1407" t="s">
        <v>16668</v>
      </c>
      <c r="C1407" t="s">
        <v>16669</v>
      </c>
      <c r="D1407">
        <v>47</v>
      </c>
      <c r="E1407" s="1">
        <v>0.379</v>
      </c>
      <c r="F1407">
        <v>0.23899999999999999</v>
      </c>
      <c r="G1407">
        <v>0</v>
      </c>
      <c r="H1407">
        <v>22</v>
      </c>
      <c r="J1407">
        <v>8.0000000000000007E-5</v>
      </c>
      <c r="K1407">
        <v>4.7E-2</v>
      </c>
      <c r="L1407">
        <v>2.9042420382165597</v>
      </c>
      <c r="M1407" s="2">
        <f t="shared" si="46"/>
        <v>92.99363057324841</v>
      </c>
      <c r="N1407" t="s">
        <v>2705</v>
      </c>
    </row>
    <row r="1408" spans="1:14">
      <c r="A1408">
        <v>147</v>
      </c>
      <c r="B1408" t="s">
        <v>16704</v>
      </c>
      <c r="C1408" t="s">
        <v>16705</v>
      </c>
      <c r="D1408">
        <v>223</v>
      </c>
      <c r="E1408" s="1">
        <v>0.36299999999999999</v>
      </c>
      <c r="F1408">
        <v>0.35699999999999998</v>
      </c>
      <c r="G1408">
        <v>4.2999999999999997E-2</v>
      </c>
      <c r="H1408">
        <v>116</v>
      </c>
      <c r="I1408">
        <v>2.8</v>
      </c>
      <c r="J1408">
        <v>7.2000000000000005E-4</v>
      </c>
      <c r="K1408">
        <v>7.0999999999999994E-2</v>
      </c>
      <c r="L1408">
        <v>2.9042420382165597</v>
      </c>
      <c r="M1408" s="2">
        <f t="shared" si="46"/>
        <v>93.630573248407643</v>
      </c>
      <c r="N1408" t="s">
        <v>2705</v>
      </c>
    </row>
    <row r="1409" spans="1:14">
      <c r="A1409">
        <v>148</v>
      </c>
      <c r="B1409" t="s">
        <v>20281</v>
      </c>
      <c r="C1409" t="s">
        <v>20282</v>
      </c>
      <c r="D1409">
        <v>517</v>
      </c>
      <c r="E1409" s="1">
        <v>0.33300000000000002</v>
      </c>
      <c r="F1409">
        <v>0.33200000000000002</v>
      </c>
      <c r="G1409">
        <v>0.218</v>
      </c>
      <c r="H1409">
        <v>101</v>
      </c>
      <c r="I1409" t="s">
        <v>18288</v>
      </c>
      <c r="J1409">
        <v>9.3000000000000005E-4</v>
      </c>
      <c r="K1409">
        <v>0.10299999999999999</v>
      </c>
      <c r="L1409">
        <v>2.9042420382165597</v>
      </c>
      <c r="M1409" s="2">
        <f t="shared" si="46"/>
        <v>94.267515923566876</v>
      </c>
      <c r="N1409" t="s">
        <v>2705</v>
      </c>
    </row>
    <row r="1410" spans="1:14">
      <c r="A1410">
        <v>149</v>
      </c>
      <c r="B1410" t="s">
        <v>16588</v>
      </c>
      <c r="C1410" t="s">
        <v>16589</v>
      </c>
      <c r="D1410">
        <v>396</v>
      </c>
      <c r="E1410" s="1">
        <v>0.316</v>
      </c>
      <c r="F1410">
        <v>0.53700000000000003</v>
      </c>
      <c r="G1410">
        <v>0</v>
      </c>
      <c r="H1410">
        <v>47</v>
      </c>
      <c r="I1410">
        <v>9.1999999999999993</v>
      </c>
      <c r="J1410">
        <v>5.9999999999999995E-4</v>
      </c>
      <c r="K1410">
        <v>0.14699999999999999</v>
      </c>
      <c r="L1410">
        <v>2.9042420382165597</v>
      </c>
      <c r="M1410" s="2">
        <f t="shared" si="46"/>
        <v>94.904458598726109</v>
      </c>
      <c r="N1410" t="s">
        <v>2705</v>
      </c>
    </row>
    <row r="1411" spans="1:14">
      <c r="A1411">
        <v>150</v>
      </c>
      <c r="B1411" t="s">
        <v>16512</v>
      </c>
      <c r="C1411" t="s">
        <v>16513</v>
      </c>
      <c r="D1411">
        <v>183</v>
      </c>
      <c r="E1411" s="1">
        <v>0.30399999999999999</v>
      </c>
      <c r="F1411">
        <v>0.33100000000000002</v>
      </c>
      <c r="G1411">
        <v>8.1000000000000003E-2</v>
      </c>
      <c r="H1411">
        <v>74</v>
      </c>
      <c r="I1411">
        <v>4.5</v>
      </c>
      <c r="J1411">
        <v>6.6E-4</v>
      </c>
      <c r="K1411">
        <v>9.7000000000000003E-2</v>
      </c>
      <c r="L1411">
        <v>2.9042420382165597</v>
      </c>
      <c r="M1411" s="2">
        <f t="shared" si="46"/>
        <v>95.541401273885356</v>
      </c>
      <c r="N1411" t="s">
        <v>2705</v>
      </c>
    </row>
    <row r="1412" spans="1:14">
      <c r="A1412">
        <v>151</v>
      </c>
      <c r="B1412" t="s">
        <v>16700</v>
      </c>
      <c r="C1412" t="s">
        <v>16701</v>
      </c>
      <c r="D1412">
        <v>49</v>
      </c>
      <c r="E1412" s="1">
        <v>0.29399999999999998</v>
      </c>
      <c r="F1412">
        <v>0.191</v>
      </c>
      <c r="G1412">
        <v>1.2E-2</v>
      </c>
      <c r="H1412">
        <v>86</v>
      </c>
      <c r="J1412">
        <v>2.9999999999999997E-4</v>
      </c>
      <c r="K1412">
        <v>7.0000000000000007E-2</v>
      </c>
      <c r="L1412">
        <v>2.9042420382165597</v>
      </c>
      <c r="M1412" s="2">
        <f t="shared" si="46"/>
        <v>96.178343949044589</v>
      </c>
      <c r="N1412" t="s">
        <v>2705</v>
      </c>
    </row>
    <row r="1413" spans="1:14">
      <c r="A1413">
        <v>152</v>
      </c>
      <c r="B1413" t="s">
        <v>16480</v>
      </c>
      <c r="C1413" t="s">
        <v>16481</v>
      </c>
      <c r="D1413">
        <v>208</v>
      </c>
      <c r="E1413" s="1">
        <v>0.23400000000000001</v>
      </c>
      <c r="F1413">
        <v>0.22700000000000001</v>
      </c>
      <c r="G1413">
        <v>8.3000000000000004E-2</v>
      </c>
      <c r="H1413">
        <v>84</v>
      </c>
      <c r="I1413">
        <v>4.5999999999999996</v>
      </c>
      <c r="J1413">
        <v>4.8000000000000001E-4</v>
      </c>
      <c r="K1413">
        <v>4.8000000000000001E-2</v>
      </c>
      <c r="L1413">
        <v>2.9042420382165597</v>
      </c>
      <c r="M1413" s="2">
        <f t="shared" si="46"/>
        <v>96.815286624203821</v>
      </c>
      <c r="N1413" t="s">
        <v>2705</v>
      </c>
    </row>
    <row r="1414" spans="1:14">
      <c r="A1414">
        <v>153</v>
      </c>
      <c r="B1414" t="s">
        <v>16530</v>
      </c>
      <c r="C1414" t="s">
        <v>16531</v>
      </c>
      <c r="D1414">
        <v>19</v>
      </c>
      <c r="E1414" s="1">
        <v>0.217</v>
      </c>
      <c r="F1414">
        <v>0.16900000000000001</v>
      </c>
      <c r="G1414">
        <v>0</v>
      </c>
      <c r="H1414">
        <v>39</v>
      </c>
      <c r="J1414">
        <v>5.0000000000000002E-5</v>
      </c>
      <c r="K1414">
        <v>3.6999999999999998E-2</v>
      </c>
      <c r="L1414">
        <v>2.9042420382165597</v>
      </c>
      <c r="M1414" s="2">
        <f t="shared" si="46"/>
        <v>97.452229299363054</v>
      </c>
      <c r="N1414" t="s">
        <v>2705</v>
      </c>
    </row>
    <row r="1415" spans="1:14">
      <c r="A1415">
        <v>154</v>
      </c>
      <c r="B1415" t="s">
        <v>16590</v>
      </c>
      <c r="C1415" t="s">
        <v>16591</v>
      </c>
      <c r="D1415">
        <v>125</v>
      </c>
      <c r="E1415" s="1">
        <v>8.4000000000000005E-2</v>
      </c>
      <c r="F1415">
        <v>6.5000000000000002E-2</v>
      </c>
      <c r="G1415">
        <v>0.02</v>
      </c>
      <c r="H1415">
        <v>247</v>
      </c>
      <c r="I1415">
        <v>3.8</v>
      </c>
      <c r="J1415">
        <v>4.0000000000000002E-4</v>
      </c>
      <c r="K1415">
        <v>1.6E-2</v>
      </c>
      <c r="L1415">
        <v>2.9042420382165597</v>
      </c>
      <c r="M1415" s="2">
        <f t="shared" si="46"/>
        <v>98.089171974522287</v>
      </c>
      <c r="N1415" t="s">
        <v>2705</v>
      </c>
    </row>
    <row r="1416" spans="1:14">
      <c r="A1416">
        <v>155</v>
      </c>
      <c r="B1416" t="s">
        <v>16652</v>
      </c>
      <c r="C1416" t="s">
        <v>16653</v>
      </c>
      <c r="D1416">
        <v>51</v>
      </c>
      <c r="E1416" s="1">
        <v>5.3999999999999999E-2</v>
      </c>
      <c r="G1416">
        <v>1.2999999999999999E-2</v>
      </c>
      <c r="H1416">
        <v>300</v>
      </c>
      <c r="J1416">
        <v>1.1E-4</v>
      </c>
      <c r="L1416">
        <v>2.9042420382165597</v>
      </c>
      <c r="M1416" s="2">
        <f t="shared" si="46"/>
        <v>98.726114649681534</v>
      </c>
      <c r="N1416" t="s">
        <v>2705</v>
      </c>
    </row>
    <row r="1417" spans="1:14">
      <c r="A1417">
        <v>156</v>
      </c>
      <c r="B1417" t="s">
        <v>16506</v>
      </c>
      <c r="C1417" t="s">
        <v>16507</v>
      </c>
      <c r="D1417">
        <v>35</v>
      </c>
      <c r="E1417" s="1">
        <v>5.0999999999999997E-2</v>
      </c>
      <c r="F1417">
        <v>4.2000000000000003E-2</v>
      </c>
      <c r="G1417">
        <v>1.0999999999999999E-2</v>
      </c>
      <c r="H1417">
        <v>93</v>
      </c>
      <c r="J1417">
        <v>1.2E-4</v>
      </c>
      <c r="K1417">
        <v>1.4E-2</v>
      </c>
      <c r="L1417">
        <v>2.9042420382165597</v>
      </c>
      <c r="M1417" s="2">
        <f t="shared" si="46"/>
        <v>99.363057324840767</v>
      </c>
      <c r="N1417" t="s">
        <v>2705</v>
      </c>
    </row>
    <row r="1418" spans="1:14">
      <c r="A1418">
        <v>157</v>
      </c>
      <c r="B1418" t="s">
        <v>16600</v>
      </c>
      <c r="C1418" t="s">
        <v>16601</v>
      </c>
      <c r="D1418">
        <v>7</v>
      </c>
      <c r="E1418" s="1">
        <v>0</v>
      </c>
      <c r="H1418">
        <v>33</v>
      </c>
      <c r="J1418">
        <v>0</v>
      </c>
      <c r="L1418">
        <v>2.9042420382165597</v>
      </c>
      <c r="M1418" s="2">
        <f t="shared" si="46"/>
        <v>100</v>
      </c>
      <c r="N1418" t="s">
        <v>2705</v>
      </c>
    </row>
    <row r="1419" spans="1:14" s="3" customFormat="1">
      <c r="E1419" s="4"/>
      <c r="M1419" s="5"/>
    </row>
    <row r="1420" spans="1:14">
      <c r="A1420">
        <v>1</v>
      </c>
      <c r="B1420" t="s">
        <v>1307</v>
      </c>
      <c r="C1420" t="s">
        <v>1306</v>
      </c>
      <c r="D1420">
        <v>16810</v>
      </c>
      <c r="E1420" s="1">
        <v>7.8949999999999996</v>
      </c>
      <c r="F1420">
        <v>11.577999999999999</v>
      </c>
      <c r="G1420">
        <v>1.2</v>
      </c>
      <c r="H1420">
        <v>30</v>
      </c>
      <c r="I1420" t="s">
        <v>18288</v>
      </c>
      <c r="J1420">
        <v>2.0500000000000001E-2</v>
      </c>
      <c r="K1420">
        <v>6.2519999999999998</v>
      </c>
      <c r="L1420">
        <f>AVERAGE(E1420:E1537)</f>
        <v>1.5815384615384616</v>
      </c>
      <c r="M1420" s="2">
        <f t="shared" ref="M1420:M1451" si="47">A1420/116*100</f>
        <v>0.86206896551724133</v>
      </c>
      <c r="N1420" t="s">
        <v>2798</v>
      </c>
    </row>
    <row r="1421" spans="1:14">
      <c r="A1421">
        <v>2</v>
      </c>
      <c r="B1421" t="s">
        <v>1305</v>
      </c>
      <c r="C1421" t="s">
        <v>1304</v>
      </c>
      <c r="D1421">
        <v>8294</v>
      </c>
      <c r="E1421" s="1">
        <v>6.7039999999999997</v>
      </c>
      <c r="F1421">
        <v>7.7539999999999996</v>
      </c>
      <c r="G1421">
        <v>0.84199999999999997</v>
      </c>
      <c r="H1421">
        <v>57</v>
      </c>
      <c r="I1421" t="s">
        <v>18288</v>
      </c>
      <c r="J1421">
        <v>1.719E-2</v>
      </c>
      <c r="K1421">
        <v>4.0839999999999996</v>
      </c>
      <c r="L1421">
        <v>1.5578189655172414</v>
      </c>
      <c r="M1421" s="2">
        <f t="shared" si="47"/>
        <v>1.7241379310344827</v>
      </c>
      <c r="N1421" t="s">
        <v>2798</v>
      </c>
    </row>
    <row r="1422" spans="1:14">
      <c r="A1422">
        <v>3</v>
      </c>
      <c r="B1422" t="s">
        <v>1303</v>
      </c>
      <c r="C1422" t="s">
        <v>1302</v>
      </c>
      <c r="D1422">
        <v>18591</v>
      </c>
      <c r="E1422" s="1">
        <v>5.9059999999999997</v>
      </c>
      <c r="F1422">
        <v>10.031000000000001</v>
      </c>
      <c r="G1422">
        <v>0.55000000000000004</v>
      </c>
      <c r="H1422">
        <v>60</v>
      </c>
      <c r="I1422" t="s">
        <v>18288</v>
      </c>
      <c r="J1422">
        <v>2.8840000000000001E-2</v>
      </c>
      <c r="K1422">
        <v>5.5940000000000003</v>
      </c>
      <c r="L1422">
        <v>1.5578189655172414</v>
      </c>
      <c r="M1422" s="2">
        <f t="shared" si="47"/>
        <v>2.5862068965517242</v>
      </c>
      <c r="N1422" t="s">
        <v>2798</v>
      </c>
    </row>
    <row r="1423" spans="1:14">
      <c r="A1423">
        <v>4</v>
      </c>
      <c r="B1423" t="s">
        <v>1301</v>
      </c>
      <c r="C1423" t="s">
        <v>1300</v>
      </c>
      <c r="D1423">
        <v>430</v>
      </c>
      <c r="E1423" s="1">
        <v>5.0529999999999999</v>
      </c>
      <c r="G1423">
        <v>0.192</v>
      </c>
      <c r="H1423">
        <v>26</v>
      </c>
      <c r="I1423">
        <v>2.6</v>
      </c>
      <c r="J1423">
        <v>1.49E-3</v>
      </c>
      <c r="L1423">
        <v>1.5578189655172414</v>
      </c>
      <c r="M1423" s="2">
        <f t="shared" si="47"/>
        <v>3.4482758620689653</v>
      </c>
      <c r="N1423" t="s">
        <v>2798</v>
      </c>
    </row>
    <row r="1424" spans="1:14">
      <c r="A1424">
        <v>5</v>
      </c>
      <c r="B1424" t="s">
        <v>1299</v>
      </c>
      <c r="C1424" t="s">
        <v>1298</v>
      </c>
      <c r="D1424">
        <v>11743</v>
      </c>
      <c r="E1424" s="1">
        <v>4.1820000000000004</v>
      </c>
      <c r="F1424">
        <v>7.6929999999999996</v>
      </c>
      <c r="G1424">
        <v>0.375</v>
      </c>
      <c r="H1424">
        <v>16</v>
      </c>
      <c r="I1424" t="s">
        <v>18288</v>
      </c>
      <c r="J1424">
        <v>8.6700000000000006E-3</v>
      </c>
      <c r="K1424">
        <v>5.6210000000000004</v>
      </c>
      <c r="L1424">
        <v>1.5578189655172414</v>
      </c>
      <c r="M1424" s="2">
        <f t="shared" si="47"/>
        <v>4.3103448275862073</v>
      </c>
      <c r="N1424" t="s">
        <v>2798</v>
      </c>
    </row>
    <row r="1425" spans="1:14">
      <c r="A1425">
        <v>6</v>
      </c>
      <c r="B1425" t="s">
        <v>1297</v>
      </c>
      <c r="C1425" t="s">
        <v>1296</v>
      </c>
      <c r="D1425">
        <v>5000</v>
      </c>
      <c r="E1425" s="1">
        <v>3.7989999999999999</v>
      </c>
      <c r="F1425">
        <v>4.7439999999999998</v>
      </c>
      <c r="G1425">
        <v>1.127</v>
      </c>
      <c r="H1425">
        <v>63</v>
      </c>
      <c r="I1425">
        <v>8.5</v>
      </c>
      <c r="J1425">
        <v>1.056E-2</v>
      </c>
      <c r="K1425">
        <v>1.93</v>
      </c>
      <c r="L1425">
        <v>1.5578189655172414</v>
      </c>
      <c r="M1425" s="2">
        <f t="shared" si="47"/>
        <v>5.1724137931034484</v>
      </c>
      <c r="N1425" t="s">
        <v>2798</v>
      </c>
    </row>
    <row r="1426" spans="1:14">
      <c r="A1426">
        <v>7</v>
      </c>
      <c r="B1426" t="s">
        <v>1295</v>
      </c>
      <c r="C1426" t="s">
        <v>1294</v>
      </c>
      <c r="D1426">
        <v>2347</v>
      </c>
      <c r="E1426" s="1">
        <v>3.7869999999999999</v>
      </c>
      <c r="F1426">
        <v>2.4670000000000001</v>
      </c>
      <c r="G1426">
        <v>0.17299999999999999</v>
      </c>
      <c r="H1426">
        <v>98</v>
      </c>
      <c r="I1426">
        <v>6.3</v>
      </c>
      <c r="J1426">
        <v>5.5300000000000002E-3</v>
      </c>
      <c r="K1426">
        <v>0.69499999999999995</v>
      </c>
      <c r="L1426">
        <v>1.5578189655172414</v>
      </c>
      <c r="M1426" s="2">
        <f t="shared" si="47"/>
        <v>6.0344827586206895</v>
      </c>
      <c r="N1426" t="s">
        <v>2798</v>
      </c>
    </row>
    <row r="1427" spans="1:14">
      <c r="A1427">
        <v>8</v>
      </c>
      <c r="B1427" t="s">
        <v>1293</v>
      </c>
      <c r="C1427" t="s">
        <v>1292</v>
      </c>
      <c r="D1427">
        <v>1413</v>
      </c>
      <c r="E1427" s="1">
        <v>3.6669999999999998</v>
      </c>
      <c r="F1427">
        <v>2.8849999999999998</v>
      </c>
      <c r="G1427">
        <v>0.52900000000000003</v>
      </c>
      <c r="H1427">
        <v>17</v>
      </c>
      <c r="I1427" t="s">
        <v>18288</v>
      </c>
      <c r="J1427">
        <v>2.32E-3</v>
      </c>
      <c r="K1427">
        <v>1.0169999999999999</v>
      </c>
      <c r="L1427">
        <v>1.5578189655172414</v>
      </c>
      <c r="M1427" s="2">
        <f t="shared" si="47"/>
        <v>6.8965517241379306</v>
      </c>
      <c r="N1427" t="s">
        <v>2798</v>
      </c>
    </row>
    <row r="1428" spans="1:14">
      <c r="A1428">
        <v>9</v>
      </c>
      <c r="B1428" t="s">
        <v>1291</v>
      </c>
      <c r="C1428" t="s">
        <v>1290</v>
      </c>
      <c r="D1428">
        <v>5433</v>
      </c>
      <c r="E1428" s="1">
        <v>3.6259999999999999</v>
      </c>
      <c r="F1428">
        <v>4.226</v>
      </c>
      <c r="G1428">
        <v>0.51600000000000001</v>
      </c>
      <c r="H1428">
        <v>64</v>
      </c>
      <c r="I1428" t="s">
        <v>18288</v>
      </c>
      <c r="J1428">
        <v>9.7400000000000004E-3</v>
      </c>
      <c r="K1428">
        <v>2.0960000000000001</v>
      </c>
      <c r="L1428">
        <v>1.5578189655172414</v>
      </c>
      <c r="M1428" s="2">
        <f t="shared" si="47"/>
        <v>7.7586206896551726</v>
      </c>
      <c r="N1428" t="s">
        <v>2798</v>
      </c>
    </row>
    <row r="1429" spans="1:14">
      <c r="A1429">
        <v>10</v>
      </c>
      <c r="B1429" t="s">
        <v>1289</v>
      </c>
      <c r="C1429" t="s">
        <v>1288</v>
      </c>
      <c r="D1429">
        <v>10337</v>
      </c>
      <c r="E1429" s="1">
        <v>3.5419999999999998</v>
      </c>
      <c r="F1429">
        <v>4.641</v>
      </c>
      <c r="G1429">
        <v>0.45200000000000001</v>
      </c>
      <c r="H1429">
        <v>84</v>
      </c>
      <c r="I1429" t="s">
        <v>18288</v>
      </c>
      <c r="J1429">
        <v>1.4109999999999999E-2</v>
      </c>
      <c r="K1429">
        <v>2.2229999999999999</v>
      </c>
      <c r="L1429">
        <v>1.5578189655172414</v>
      </c>
      <c r="M1429" s="2">
        <f t="shared" si="47"/>
        <v>8.6206896551724146</v>
      </c>
      <c r="N1429" t="s">
        <v>2798</v>
      </c>
    </row>
    <row r="1430" spans="1:14">
      <c r="A1430">
        <v>11</v>
      </c>
      <c r="B1430" t="s">
        <v>1287</v>
      </c>
      <c r="C1430" t="s">
        <v>1286</v>
      </c>
      <c r="D1430">
        <v>13275</v>
      </c>
      <c r="E1430" s="1">
        <v>3.3679999999999999</v>
      </c>
      <c r="F1430">
        <v>5.7169999999999996</v>
      </c>
      <c r="G1430">
        <v>0.25</v>
      </c>
      <c r="H1430">
        <v>48</v>
      </c>
      <c r="I1430" t="s">
        <v>18288</v>
      </c>
      <c r="J1430">
        <v>1.2370000000000001E-2</v>
      </c>
      <c r="K1430">
        <v>2.6219999999999999</v>
      </c>
      <c r="L1430">
        <v>1.5578189655172414</v>
      </c>
      <c r="M1430" s="2">
        <f t="shared" si="47"/>
        <v>9.4827586206896548</v>
      </c>
      <c r="N1430" t="s">
        <v>2798</v>
      </c>
    </row>
    <row r="1431" spans="1:14">
      <c r="A1431">
        <v>12</v>
      </c>
      <c r="B1431" t="s">
        <v>1285</v>
      </c>
      <c r="C1431" t="s">
        <v>1284</v>
      </c>
      <c r="D1431">
        <v>16677</v>
      </c>
      <c r="E1431" s="1">
        <v>3.367</v>
      </c>
      <c r="F1431">
        <v>6.3929999999999998</v>
      </c>
      <c r="G1431">
        <v>0.39700000000000002</v>
      </c>
      <c r="H1431">
        <v>78</v>
      </c>
      <c r="I1431" t="s">
        <v>18288</v>
      </c>
      <c r="J1431">
        <v>1.9480000000000001E-2</v>
      </c>
      <c r="K1431">
        <v>3.137</v>
      </c>
      <c r="L1431">
        <v>1.5578189655172414</v>
      </c>
      <c r="M1431" s="2">
        <f t="shared" si="47"/>
        <v>10.344827586206897</v>
      </c>
      <c r="N1431" t="s">
        <v>2798</v>
      </c>
    </row>
    <row r="1432" spans="1:14">
      <c r="A1432">
        <v>13</v>
      </c>
      <c r="B1432" t="s">
        <v>1283</v>
      </c>
      <c r="C1432" t="s">
        <v>1282</v>
      </c>
      <c r="D1432">
        <v>915</v>
      </c>
      <c r="E1432" s="1">
        <v>3.3330000000000002</v>
      </c>
      <c r="F1432">
        <v>4.9809999999999999</v>
      </c>
      <c r="G1432">
        <v>0.25</v>
      </c>
      <c r="H1432">
        <v>24</v>
      </c>
      <c r="I1432">
        <v>5.6</v>
      </c>
      <c r="J1432">
        <v>3.3500000000000001E-3</v>
      </c>
      <c r="K1432">
        <v>1.8520000000000001</v>
      </c>
      <c r="L1432">
        <v>1.5578189655172414</v>
      </c>
      <c r="M1432" s="2">
        <f t="shared" si="47"/>
        <v>11.206896551724139</v>
      </c>
      <c r="N1432" t="s">
        <v>2798</v>
      </c>
    </row>
    <row r="1433" spans="1:14">
      <c r="A1433">
        <v>14</v>
      </c>
      <c r="B1433" t="s">
        <v>1281</v>
      </c>
      <c r="C1433" t="s">
        <v>1280</v>
      </c>
      <c r="D1433">
        <v>1436</v>
      </c>
      <c r="E1433" s="1">
        <v>3.2360000000000002</v>
      </c>
      <c r="G1433">
        <v>0.26300000000000001</v>
      </c>
      <c r="H1433">
        <v>38</v>
      </c>
      <c r="I1433">
        <v>7.2</v>
      </c>
      <c r="J1433">
        <v>2.2100000000000002E-3</v>
      </c>
      <c r="L1433">
        <v>1.5578189655172414</v>
      </c>
      <c r="M1433" s="2">
        <f t="shared" si="47"/>
        <v>12.068965517241379</v>
      </c>
      <c r="N1433" t="s">
        <v>2798</v>
      </c>
    </row>
    <row r="1434" spans="1:14">
      <c r="A1434">
        <v>15</v>
      </c>
      <c r="B1434" t="s">
        <v>1279</v>
      </c>
      <c r="C1434" t="s">
        <v>1278</v>
      </c>
      <c r="D1434">
        <v>581</v>
      </c>
      <c r="E1434" s="1">
        <v>3.1739999999999999</v>
      </c>
      <c r="F1434">
        <v>3.3180000000000001</v>
      </c>
      <c r="G1434">
        <v>0.4</v>
      </c>
      <c r="H1434">
        <v>25</v>
      </c>
      <c r="I1434">
        <v>3.9</v>
      </c>
      <c r="J1434">
        <v>4.2500000000000003E-3</v>
      </c>
      <c r="K1434">
        <v>1.6359999999999999</v>
      </c>
      <c r="L1434">
        <v>1.5578189655172414</v>
      </c>
      <c r="M1434" s="2">
        <f t="shared" si="47"/>
        <v>12.931034482758621</v>
      </c>
      <c r="N1434" t="s">
        <v>2798</v>
      </c>
    </row>
    <row r="1435" spans="1:14">
      <c r="A1435">
        <v>16</v>
      </c>
      <c r="B1435" t="s">
        <v>1277</v>
      </c>
      <c r="C1435" t="s">
        <v>1276</v>
      </c>
      <c r="D1435">
        <v>6345</v>
      </c>
      <c r="E1435" s="1">
        <v>3.0619999999999998</v>
      </c>
      <c r="F1435">
        <v>5.1829999999999998</v>
      </c>
      <c r="G1435">
        <v>0.51200000000000001</v>
      </c>
      <c r="H1435">
        <v>41</v>
      </c>
      <c r="I1435">
        <v>9.9</v>
      </c>
      <c r="J1435">
        <v>1.1730000000000001E-2</v>
      </c>
      <c r="K1435">
        <v>1.827</v>
      </c>
      <c r="L1435">
        <v>1.5578189655172414</v>
      </c>
      <c r="M1435" s="2">
        <f t="shared" si="47"/>
        <v>13.793103448275861</v>
      </c>
      <c r="N1435" t="s">
        <v>2798</v>
      </c>
    </row>
    <row r="1436" spans="1:14">
      <c r="A1436">
        <v>17</v>
      </c>
      <c r="B1436" t="s">
        <v>1275</v>
      </c>
      <c r="C1436" t="s">
        <v>1274</v>
      </c>
      <c r="D1436">
        <v>3674</v>
      </c>
      <c r="E1436" s="1">
        <v>2.976</v>
      </c>
      <c r="F1436">
        <v>3.9540000000000002</v>
      </c>
      <c r="G1436">
        <v>0.39</v>
      </c>
      <c r="H1436">
        <v>41</v>
      </c>
      <c r="I1436">
        <v>9.9</v>
      </c>
      <c r="J1436">
        <v>5.47E-3</v>
      </c>
      <c r="K1436">
        <v>1.591</v>
      </c>
      <c r="L1436">
        <v>1.5578189655172414</v>
      </c>
      <c r="M1436" s="2">
        <f t="shared" si="47"/>
        <v>14.655172413793101</v>
      </c>
      <c r="N1436" t="s">
        <v>2798</v>
      </c>
    </row>
    <row r="1437" spans="1:14">
      <c r="A1437">
        <v>18</v>
      </c>
      <c r="B1437" t="s">
        <v>1273</v>
      </c>
      <c r="C1437" t="s">
        <v>1272</v>
      </c>
      <c r="D1437">
        <v>1583</v>
      </c>
      <c r="E1437" s="1">
        <v>2.714</v>
      </c>
      <c r="F1437">
        <v>3.5339999999999998</v>
      </c>
      <c r="G1437">
        <v>0.13800000000000001</v>
      </c>
      <c r="H1437">
        <v>29</v>
      </c>
      <c r="I1437">
        <v>8.3000000000000007</v>
      </c>
      <c r="J1437">
        <v>2.31E-3</v>
      </c>
      <c r="K1437">
        <v>1.0029999999999999</v>
      </c>
      <c r="L1437">
        <v>1.5578189655172414</v>
      </c>
      <c r="M1437" s="2">
        <f t="shared" si="47"/>
        <v>15.517241379310345</v>
      </c>
      <c r="N1437" t="s">
        <v>2798</v>
      </c>
    </row>
    <row r="1438" spans="1:14">
      <c r="A1438">
        <v>19</v>
      </c>
      <c r="B1438" t="s">
        <v>1271</v>
      </c>
      <c r="C1438" t="s">
        <v>1270</v>
      </c>
      <c r="D1438">
        <v>1222</v>
      </c>
      <c r="E1438" s="1">
        <v>2.6219999999999999</v>
      </c>
      <c r="F1438">
        <v>3.238</v>
      </c>
      <c r="G1438">
        <v>2.4209999999999998</v>
      </c>
      <c r="H1438">
        <v>19</v>
      </c>
      <c r="I1438">
        <v>9</v>
      </c>
      <c r="J1438">
        <v>1.34E-3</v>
      </c>
      <c r="K1438">
        <v>0.72799999999999998</v>
      </c>
      <c r="L1438">
        <v>1.5578189655172414</v>
      </c>
      <c r="M1438" s="2">
        <f t="shared" si="47"/>
        <v>16.379310344827587</v>
      </c>
      <c r="N1438" t="s">
        <v>2798</v>
      </c>
    </row>
    <row r="1439" spans="1:14">
      <c r="A1439">
        <v>20</v>
      </c>
      <c r="B1439" t="s">
        <v>1269</v>
      </c>
      <c r="C1439" t="s">
        <v>1268</v>
      </c>
      <c r="D1439">
        <v>1340</v>
      </c>
      <c r="E1439" s="1">
        <v>2.617</v>
      </c>
      <c r="F1439">
        <v>3.33</v>
      </c>
      <c r="G1439">
        <v>0.16700000000000001</v>
      </c>
      <c r="H1439">
        <v>66</v>
      </c>
      <c r="I1439">
        <v>6</v>
      </c>
      <c r="J1439">
        <v>3.5100000000000001E-3</v>
      </c>
      <c r="K1439">
        <v>1.0009999999999999</v>
      </c>
      <c r="L1439">
        <v>1.5578189655172414</v>
      </c>
      <c r="M1439" s="2">
        <f t="shared" si="47"/>
        <v>17.241379310344829</v>
      </c>
      <c r="N1439" t="s">
        <v>2798</v>
      </c>
    </row>
    <row r="1440" spans="1:14">
      <c r="A1440">
        <v>21</v>
      </c>
      <c r="B1440" t="s">
        <v>1267</v>
      </c>
      <c r="C1440" t="s">
        <v>1266</v>
      </c>
      <c r="D1440">
        <v>4396</v>
      </c>
      <c r="E1440" s="1">
        <v>2.57</v>
      </c>
      <c r="F1440">
        <v>3.7949999999999999</v>
      </c>
      <c r="G1440">
        <v>0.91700000000000004</v>
      </c>
      <c r="H1440">
        <v>48</v>
      </c>
      <c r="I1440" t="s">
        <v>18288</v>
      </c>
      <c r="J1440">
        <v>5.4900000000000001E-3</v>
      </c>
      <c r="K1440">
        <v>1.3979999999999999</v>
      </c>
      <c r="L1440">
        <v>1.5578189655172414</v>
      </c>
      <c r="M1440" s="2">
        <f t="shared" si="47"/>
        <v>18.103448275862068</v>
      </c>
      <c r="N1440" t="s">
        <v>2798</v>
      </c>
    </row>
    <row r="1441" spans="1:14">
      <c r="A1441">
        <v>22</v>
      </c>
      <c r="B1441" t="s">
        <v>1265</v>
      </c>
      <c r="C1441" t="s">
        <v>1264</v>
      </c>
      <c r="D1441">
        <v>652</v>
      </c>
      <c r="E1441" s="1">
        <v>2.3109999999999999</v>
      </c>
      <c r="F1441">
        <v>2.4700000000000002</v>
      </c>
      <c r="G1441">
        <v>0.24299999999999999</v>
      </c>
      <c r="H1441">
        <v>37</v>
      </c>
      <c r="I1441">
        <v>5.0999999999999996</v>
      </c>
      <c r="J1441">
        <v>1.4400000000000001E-3</v>
      </c>
      <c r="K1441">
        <v>0.55100000000000005</v>
      </c>
      <c r="L1441">
        <v>1.5578189655172414</v>
      </c>
      <c r="M1441" s="2">
        <f t="shared" si="47"/>
        <v>18.96551724137931</v>
      </c>
      <c r="N1441" t="s">
        <v>2798</v>
      </c>
    </row>
    <row r="1442" spans="1:14">
      <c r="A1442">
        <v>23</v>
      </c>
      <c r="B1442" t="s">
        <v>1263</v>
      </c>
      <c r="C1442" t="s">
        <v>1262</v>
      </c>
      <c r="D1442">
        <v>10501</v>
      </c>
      <c r="E1442" s="1">
        <v>2.254</v>
      </c>
      <c r="F1442">
        <v>3.5270000000000001</v>
      </c>
      <c r="G1442">
        <v>0.36599999999999999</v>
      </c>
      <c r="H1442">
        <v>71</v>
      </c>
      <c r="I1442" t="s">
        <v>18288</v>
      </c>
      <c r="J1442">
        <v>1.4460000000000001E-2</v>
      </c>
      <c r="K1442">
        <v>2.3359999999999999</v>
      </c>
      <c r="L1442">
        <v>1.5578189655172414</v>
      </c>
      <c r="M1442" s="2">
        <f t="shared" si="47"/>
        <v>19.827586206896552</v>
      </c>
      <c r="N1442" t="s">
        <v>2798</v>
      </c>
    </row>
    <row r="1443" spans="1:14">
      <c r="A1443">
        <v>24</v>
      </c>
      <c r="B1443" t="s">
        <v>1261</v>
      </c>
      <c r="C1443" t="s">
        <v>1260</v>
      </c>
      <c r="D1443">
        <v>2830</v>
      </c>
      <c r="E1443" s="1">
        <v>2.242</v>
      </c>
      <c r="F1443">
        <v>3.4510000000000001</v>
      </c>
      <c r="G1443">
        <v>0.64</v>
      </c>
      <c r="H1443">
        <v>50</v>
      </c>
      <c r="I1443">
        <v>7.8</v>
      </c>
      <c r="J1443">
        <v>5.4200000000000003E-3</v>
      </c>
      <c r="K1443">
        <v>1.222</v>
      </c>
      <c r="L1443">
        <v>1.5578189655172414</v>
      </c>
      <c r="M1443" s="2">
        <f t="shared" si="47"/>
        <v>20.689655172413794</v>
      </c>
      <c r="N1443" t="s">
        <v>2798</v>
      </c>
    </row>
    <row r="1444" spans="1:14">
      <c r="A1444">
        <v>25</v>
      </c>
      <c r="B1444" t="s">
        <v>1259</v>
      </c>
      <c r="C1444" t="s">
        <v>1258</v>
      </c>
      <c r="D1444">
        <v>3861</v>
      </c>
      <c r="E1444" s="1">
        <v>2.2010000000000001</v>
      </c>
      <c r="F1444">
        <v>2.681</v>
      </c>
      <c r="G1444">
        <v>0.64200000000000002</v>
      </c>
      <c r="H1444">
        <v>53</v>
      </c>
      <c r="I1444" t="s">
        <v>18288</v>
      </c>
      <c r="J1444">
        <v>1.191E-2</v>
      </c>
      <c r="K1444">
        <v>2.0270000000000001</v>
      </c>
      <c r="L1444">
        <v>1.5578189655172414</v>
      </c>
      <c r="M1444" s="2">
        <f t="shared" si="47"/>
        <v>21.551724137931032</v>
      </c>
      <c r="N1444" t="s">
        <v>2798</v>
      </c>
    </row>
    <row r="1445" spans="1:14">
      <c r="A1445">
        <v>26</v>
      </c>
      <c r="B1445" t="s">
        <v>1257</v>
      </c>
      <c r="C1445" t="s">
        <v>1256</v>
      </c>
      <c r="D1445">
        <v>958</v>
      </c>
      <c r="E1445" s="1">
        <v>2.1960000000000002</v>
      </c>
      <c r="F1445">
        <v>2.5550000000000002</v>
      </c>
      <c r="G1445">
        <v>1.083</v>
      </c>
      <c r="H1445">
        <v>24</v>
      </c>
      <c r="I1445">
        <v>9.1</v>
      </c>
      <c r="J1445">
        <v>1.9E-3</v>
      </c>
      <c r="K1445">
        <v>0.91</v>
      </c>
      <c r="L1445">
        <v>1.5578189655172414</v>
      </c>
      <c r="M1445" s="2">
        <f t="shared" si="47"/>
        <v>22.413793103448278</v>
      </c>
      <c r="N1445" t="s">
        <v>2798</v>
      </c>
    </row>
    <row r="1446" spans="1:14">
      <c r="A1446">
        <v>27</v>
      </c>
      <c r="B1446" t="s">
        <v>1255</v>
      </c>
      <c r="C1446" t="s">
        <v>1254</v>
      </c>
      <c r="D1446">
        <v>2658</v>
      </c>
      <c r="E1446" s="1">
        <v>2.1059999999999999</v>
      </c>
      <c r="F1446">
        <v>2.6349999999999998</v>
      </c>
      <c r="G1446">
        <v>0.36799999999999999</v>
      </c>
      <c r="H1446">
        <v>136</v>
      </c>
      <c r="I1446">
        <v>5.7</v>
      </c>
      <c r="J1446">
        <v>6.6800000000000002E-3</v>
      </c>
      <c r="K1446">
        <v>0.73099999999999998</v>
      </c>
      <c r="L1446">
        <v>1.5578189655172414</v>
      </c>
      <c r="M1446" s="2">
        <f t="shared" si="47"/>
        <v>23.275862068965516</v>
      </c>
      <c r="N1446" t="s">
        <v>2798</v>
      </c>
    </row>
    <row r="1447" spans="1:14">
      <c r="A1447">
        <v>28</v>
      </c>
      <c r="B1447" t="s">
        <v>1253</v>
      </c>
      <c r="C1447" t="s">
        <v>1252</v>
      </c>
      <c r="D1447">
        <v>865</v>
      </c>
      <c r="E1447" s="1">
        <v>2.0499999999999998</v>
      </c>
      <c r="F1447">
        <v>3.2120000000000002</v>
      </c>
      <c r="G1447">
        <v>0.2</v>
      </c>
      <c r="H1447">
        <v>20</v>
      </c>
      <c r="I1447">
        <v>8.4</v>
      </c>
      <c r="J1447">
        <v>1.73E-3</v>
      </c>
      <c r="K1447">
        <v>0.996</v>
      </c>
      <c r="L1447">
        <v>1.5578189655172414</v>
      </c>
      <c r="M1447" s="2">
        <f t="shared" si="47"/>
        <v>24.137931034482758</v>
      </c>
      <c r="N1447" t="s">
        <v>2798</v>
      </c>
    </row>
    <row r="1448" spans="1:14">
      <c r="A1448">
        <v>29</v>
      </c>
      <c r="B1448" t="s">
        <v>1251</v>
      </c>
      <c r="C1448" t="s">
        <v>1250</v>
      </c>
      <c r="D1448">
        <v>1589</v>
      </c>
      <c r="E1448" s="1">
        <v>2.044</v>
      </c>
      <c r="F1448">
        <v>2.391</v>
      </c>
      <c r="G1448">
        <v>0.19600000000000001</v>
      </c>
      <c r="H1448">
        <v>46</v>
      </c>
      <c r="I1448">
        <v>7.5</v>
      </c>
      <c r="J1448">
        <v>3.4399999999999999E-3</v>
      </c>
      <c r="K1448">
        <v>0.83499999999999996</v>
      </c>
      <c r="L1448">
        <v>1.5578189655172414</v>
      </c>
      <c r="M1448" s="2">
        <f t="shared" si="47"/>
        <v>25</v>
      </c>
      <c r="N1448" t="s">
        <v>2798</v>
      </c>
    </row>
    <row r="1449" spans="1:14">
      <c r="A1449">
        <v>30</v>
      </c>
      <c r="B1449" t="s">
        <v>1249</v>
      </c>
      <c r="C1449" t="s">
        <v>1248</v>
      </c>
      <c r="D1449">
        <v>3350</v>
      </c>
      <c r="E1449" s="1">
        <v>1.9690000000000001</v>
      </c>
      <c r="F1449">
        <v>2.97</v>
      </c>
      <c r="G1449">
        <v>0.379</v>
      </c>
      <c r="H1449">
        <v>58</v>
      </c>
      <c r="I1449" t="s">
        <v>18288</v>
      </c>
      <c r="J1449">
        <v>8.4200000000000004E-3</v>
      </c>
      <c r="K1449">
        <v>2.0699999999999998</v>
      </c>
      <c r="L1449">
        <v>1.5578189655172414</v>
      </c>
      <c r="M1449" s="2">
        <f t="shared" si="47"/>
        <v>25.862068965517242</v>
      </c>
      <c r="N1449" t="s">
        <v>2798</v>
      </c>
    </row>
    <row r="1450" spans="1:14">
      <c r="A1450">
        <v>31</v>
      </c>
      <c r="B1450" t="s">
        <v>1247</v>
      </c>
      <c r="C1450" t="s">
        <v>1246</v>
      </c>
      <c r="D1450">
        <v>763</v>
      </c>
      <c r="E1450" s="1">
        <v>1.9359999999999999</v>
      </c>
      <c r="G1450">
        <v>0.45500000000000002</v>
      </c>
      <c r="H1450">
        <v>22</v>
      </c>
      <c r="I1450" t="s">
        <v>18288</v>
      </c>
      <c r="J1450">
        <v>1.23E-3</v>
      </c>
      <c r="L1450">
        <v>1.5578189655172414</v>
      </c>
      <c r="M1450" s="2">
        <f t="shared" si="47"/>
        <v>26.72413793103448</v>
      </c>
      <c r="N1450" t="s">
        <v>2798</v>
      </c>
    </row>
    <row r="1451" spans="1:14">
      <c r="A1451">
        <v>32</v>
      </c>
      <c r="B1451" t="s">
        <v>1245</v>
      </c>
      <c r="C1451" t="s">
        <v>1244</v>
      </c>
      <c r="D1451">
        <v>3440</v>
      </c>
      <c r="E1451" s="1">
        <v>1.9330000000000001</v>
      </c>
      <c r="F1451">
        <v>2.3759999999999999</v>
      </c>
      <c r="G1451">
        <v>0.43</v>
      </c>
      <c r="H1451">
        <v>121</v>
      </c>
      <c r="I1451">
        <v>7.5</v>
      </c>
      <c r="J1451">
        <v>4.5799999999999999E-3</v>
      </c>
      <c r="K1451">
        <v>0.48199999999999998</v>
      </c>
      <c r="L1451">
        <v>1.5578189655172414</v>
      </c>
      <c r="M1451" s="2">
        <f t="shared" si="47"/>
        <v>27.586206896551722</v>
      </c>
      <c r="N1451" t="s">
        <v>2798</v>
      </c>
    </row>
    <row r="1452" spans="1:14">
      <c r="A1452">
        <v>33</v>
      </c>
      <c r="B1452" t="s">
        <v>1243</v>
      </c>
      <c r="C1452" t="s">
        <v>1242</v>
      </c>
      <c r="D1452">
        <v>305</v>
      </c>
      <c r="E1452" s="1">
        <v>1.881</v>
      </c>
      <c r="F1452">
        <v>1.5580000000000001</v>
      </c>
      <c r="G1452">
        <v>0.157</v>
      </c>
      <c r="H1452">
        <v>51</v>
      </c>
      <c r="I1452">
        <v>3.3</v>
      </c>
      <c r="J1452">
        <v>6.6E-4</v>
      </c>
      <c r="K1452">
        <v>0.22600000000000001</v>
      </c>
      <c r="L1452">
        <v>1.5578189655172414</v>
      </c>
      <c r="M1452" s="2">
        <f t="shared" ref="M1452:M1483" si="48">A1452/116*100</f>
        <v>28.448275862068968</v>
      </c>
      <c r="N1452" t="s">
        <v>2798</v>
      </c>
    </row>
    <row r="1453" spans="1:14">
      <c r="A1453">
        <v>34</v>
      </c>
      <c r="B1453" t="s">
        <v>1241</v>
      </c>
      <c r="C1453" t="s">
        <v>1240</v>
      </c>
      <c r="D1453">
        <v>1360</v>
      </c>
      <c r="E1453" s="1">
        <v>1.849</v>
      </c>
      <c r="F1453">
        <v>2.33</v>
      </c>
      <c r="G1453">
        <v>0.155</v>
      </c>
      <c r="H1453">
        <v>84</v>
      </c>
      <c r="I1453">
        <v>7.5</v>
      </c>
      <c r="J1453">
        <v>1.92E-3</v>
      </c>
      <c r="K1453">
        <v>0.495</v>
      </c>
      <c r="L1453">
        <v>1.5578189655172414</v>
      </c>
      <c r="M1453" s="2">
        <f t="shared" si="48"/>
        <v>29.310344827586203</v>
      </c>
      <c r="N1453" t="s">
        <v>2798</v>
      </c>
    </row>
    <row r="1454" spans="1:14">
      <c r="A1454">
        <v>35</v>
      </c>
      <c r="B1454" t="s">
        <v>1239</v>
      </c>
      <c r="C1454" t="s">
        <v>1238</v>
      </c>
      <c r="D1454">
        <v>1532</v>
      </c>
      <c r="E1454" s="1">
        <v>1.788</v>
      </c>
      <c r="F1454">
        <v>1.472</v>
      </c>
      <c r="G1454">
        <v>0.59499999999999997</v>
      </c>
      <c r="H1454">
        <v>37</v>
      </c>
      <c r="I1454" t="s">
        <v>18288</v>
      </c>
      <c r="J1454">
        <v>1.8799999999999999E-3</v>
      </c>
      <c r="K1454">
        <v>0.495</v>
      </c>
      <c r="L1454">
        <v>1.5578189655172414</v>
      </c>
      <c r="M1454" s="2">
        <f t="shared" si="48"/>
        <v>30.172413793103448</v>
      </c>
      <c r="N1454" t="s">
        <v>2798</v>
      </c>
    </row>
    <row r="1455" spans="1:14">
      <c r="A1455">
        <v>36</v>
      </c>
      <c r="B1455" t="s">
        <v>1237</v>
      </c>
      <c r="C1455" t="s">
        <v>1236</v>
      </c>
      <c r="D1455">
        <v>1602</v>
      </c>
      <c r="E1455" s="1">
        <v>1.7809999999999999</v>
      </c>
      <c r="F1455">
        <v>2.4670000000000001</v>
      </c>
      <c r="G1455">
        <v>0.45900000000000002</v>
      </c>
      <c r="H1455">
        <v>37</v>
      </c>
      <c r="I1455" t="s">
        <v>18288</v>
      </c>
      <c r="J1455">
        <v>3.2599999999999999E-3</v>
      </c>
      <c r="K1455">
        <v>1.222</v>
      </c>
      <c r="L1455">
        <v>1.5578189655172414</v>
      </c>
      <c r="M1455" s="2">
        <f t="shared" si="48"/>
        <v>31.03448275862069</v>
      </c>
      <c r="N1455" t="s">
        <v>2798</v>
      </c>
    </row>
    <row r="1456" spans="1:14">
      <c r="A1456">
        <v>37</v>
      </c>
      <c r="B1456" t="s">
        <v>1235</v>
      </c>
      <c r="C1456" t="s">
        <v>1234</v>
      </c>
      <c r="D1456">
        <v>437</v>
      </c>
      <c r="E1456" s="1">
        <v>1.7689999999999999</v>
      </c>
      <c r="F1456">
        <v>3.63</v>
      </c>
      <c r="G1456">
        <v>0.12</v>
      </c>
      <c r="H1456">
        <v>25</v>
      </c>
      <c r="I1456">
        <v>6.5</v>
      </c>
      <c r="J1456">
        <v>2.32E-3</v>
      </c>
      <c r="K1456">
        <v>2.4540000000000002</v>
      </c>
      <c r="L1456">
        <v>1.5578189655172414</v>
      </c>
      <c r="M1456" s="2">
        <f t="shared" si="48"/>
        <v>31.896551724137932</v>
      </c>
      <c r="N1456" t="s">
        <v>2798</v>
      </c>
    </row>
    <row r="1457" spans="1:14">
      <c r="A1457">
        <v>38</v>
      </c>
      <c r="B1457" t="s">
        <v>1233</v>
      </c>
      <c r="C1457" t="s">
        <v>1232</v>
      </c>
      <c r="D1457">
        <v>939</v>
      </c>
      <c r="E1457" s="1">
        <v>1.7370000000000001</v>
      </c>
      <c r="F1457">
        <v>1.702</v>
      </c>
      <c r="G1457">
        <v>0.14699999999999999</v>
      </c>
      <c r="H1457">
        <v>34</v>
      </c>
      <c r="I1457">
        <v>8.6999999999999993</v>
      </c>
      <c r="J1457">
        <v>2.3700000000000001E-3</v>
      </c>
      <c r="K1457">
        <v>0.70699999999999996</v>
      </c>
      <c r="L1457">
        <v>1.5578189655172414</v>
      </c>
      <c r="M1457" s="2">
        <f t="shared" si="48"/>
        <v>32.758620689655174</v>
      </c>
      <c r="N1457" t="s">
        <v>2798</v>
      </c>
    </row>
    <row r="1458" spans="1:14">
      <c r="A1458">
        <v>39</v>
      </c>
      <c r="B1458" t="s">
        <v>1231</v>
      </c>
      <c r="C1458" t="s">
        <v>1230</v>
      </c>
      <c r="D1458">
        <v>446</v>
      </c>
      <c r="E1458" s="1">
        <v>1.69</v>
      </c>
      <c r="G1458">
        <v>0.185</v>
      </c>
      <c r="H1458">
        <v>27</v>
      </c>
      <c r="I1458">
        <v>4.7</v>
      </c>
      <c r="J1458">
        <v>1.17E-3</v>
      </c>
      <c r="L1458">
        <v>1.5578189655172414</v>
      </c>
      <c r="M1458" s="2">
        <f t="shared" si="48"/>
        <v>33.620689655172413</v>
      </c>
      <c r="N1458" t="s">
        <v>2798</v>
      </c>
    </row>
    <row r="1459" spans="1:14">
      <c r="A1459">
        <v>40</v>
      </c>
      <c r="B1459" t="s">
        <v>1229</v>
      </c>
      <c r="C1459" t="s">
        <v>1228</v>
      </c>
      <c r="D1459">
        <v>1873</v>
      </c>
      <c r="E1459" s="1">
        <v>1.6839999999999999</v>
      </c>
      <c r="F1459">
        <v>3.4510000000000001</v>
      </c>
      <c r="G1459">
        <v>0.35599999999999998</v>
      </c>
      <c r="H1459">
        <v>45</v>
      </c>
      <c r="I1459">
        <v>7.1</v>
      </c>
      <c r="J1459">
        <v>3.49E-3</v>
      </c>
      <c r="K1459">
        <v>0.92500000000000004</v>
      </c>
      <c r="L1459">
        <v>1.5578189655172414</v>
      </c>
      <c r="M1459" s="2">
        <f t="shared" si="48"/>
        <v>34.482758620689658</v>
      </c>
      <c r="N1459" t="s">
        <v>2798</v>
      </c>
    </row>
    <row r="1460" spans="1:14">
      <c r="A1460">
        <v>41</v>
      </c>
      <c r="B1460" t="s">
        <v>1227</v>
      </c>
      <c r="C1460" t="s">
        <v>1226</v>
      </c>
      <c r="D1460">
        <v>2716</v>
      </c>
      <c r="E1460" s="1">
        <v>1.667</v>
      </c>
      <c r="F1460">
        <v>2.5539999999999998</v>
      </c>
      <c r="G1460">
        <v>0.14299999999999999</v>
      </c>
      <c r="H1460">
        <v>14</v>
      </c>
      <c r="I1460" t="s">
        <v>18288</v>
      </c>
      <c r="J1460">
        <v>2.7799999999999999E-3</v>
      </c>
      <c r="K1460">
        <v>1.1399999999999999</v>
      </c>
      <c r="L1460">
        <v>1.5578189655172414</v>
      </c>
      <c r="M1460" s="2">
        <f t="shared" si="48"/>
        <v>35.344827586206897</v>
      </c>
      <c r="N1460" t="s">
        <v>2798</v>
      </c>
    </row>
    <row r="1461" spans="1:14">
      <c r="A1461">
        <v>42</v>
      </c>
      <c r="B1461" t="s">
        <v>1225</v>
      </c>
      <c r="C1461" t="s">
        <v>1224</v>
      </c>
      <c r="D1461">
        <v>1323</v>
      </c>
      <c r="E1461" s="1">
        <v>1.58</v>
      </c>
      <c r="F1461">
        <v>2.2330000000000001</v>
      </c>
      <c r="G1461">
        <v>0.188</v>
      </c>
      <c r="H1461">
        <v>32</v>
      </c>
      <c r="I1461">
        <v>8.1</v>
      </c>
      <c r="J1461">
        <v>2.15E-3</v>
      </c>
      <c r="K1461">
        <v>0.71099999999999997</v>
      </c>
      <c r="L1461">
        <v>1.5578189655172414</v>
      </c>
      <c r="M1461" s="2">
        <f t="shared" si="48"/>
        <v>36.206896551724135</v>
      </c>
      <c r="N1461" t="s">
        <v>2798</v>
      </c>
    </row>
    <row r="1462" spans="1:14">
      <c r="A1462">
        <v>43</v>
      </c>
      <c r="B1462" t="s">
        <v>17617</v>
      </c>
      <c r="C1462" t="s">
        <v>17618</v>
      </c>
      <c r="D1462">
        <v>3157</v>
      </c>
      <c r="E1462" s="1">
        <v>1.5720000000000001</v>
      </c>
      <c r="F1462">
        <v>3.1110000000000002</v>
      </c>
      <c r="G1462">
        <v>0.191</v>
      </c>
      <c r="H1462">
        <v>89</v>
      </c>
      <c r="I1462">
        <v>9.6</v>
      </c>
      <c r="J1462">
        <v>4.2199999999999998E-3</v>
      </c>
      <c r="K1462">
        <v>0.91800000000000004</v>
      </c>
      <c r="L1462">
        <v>1.5578189655172414</v>
      </c>
      <c r="M1462" s="2">
        <f t="shared" si="48"/>
        <v>37.068965517241381</v>
      </c>
      <c r="N1462" t="s">
        <v>2798</v>
      </c>
    </row>
    <row r="1463" spans="1:14">
      <c r="A1463">
        <v>44</v>
      </c>
      <c r="B1463" t="s">
        <v>1223</v>
      </c>
      <c r="C1463" t="s">
        <v>1222</v>
      </c>
      <c r="D1463">
        <v>208</v>
      </c>
      <c r="E1463" s="1">
        <v>1.5529999999999999</v>
      </c>
      <c r="G1463">
        <v>5.2999999999999999E-2</v>
      </c>
      <c r="H1463">
        <v>19</v>
      </c>
      <c r="I1463">
        <v>5.7</v>
      </c>
      <c r="J1463">
        <v>2.7999999999999998E-4</v>
      </c>
      <c r="L1463">
        <v>1.5578189655172414</v>
      </c>
      <c r="M1463" s="2">
        <f t="shared" si="48"/>
        <v>37.931034482758619</v>
      </c>
      <c r="N1463" t="s">
        <v>2798</v>
      </c>
    </row>
    <row r="1464" spans="1:14">
      <c r="A1464">
        <v>45</v>
      </c>
      <c r="B1464" t="s">
        <v>1221</v>
      </c>
      <c r="C1464" t="s">
        <v>1220</v>
      </c>
      <c r="D1464">
        <v>8123</v>
      </c>
      <c r="E1464" s="1">
        <v>1.5189999999999999</v>
      </c>
      <c r="F1464">
        <v>1.998</v>
      </c>
      <c r="G1464">
        <v>0.23400000000000001</v>
      </c>
      <c r="H1464">
        <v>128</v>
      </c>
      <c r="I1464" t="s">
        <v>18288</v>
      </c>
      <c r="J1464">
        <v>1.01E-2</v>
      </c>
      <c r="K1464">
        <v>0.98899999999999999</v>
      </c>
      <c r="L1464">
        <v>1.5578189655172414</v>
      </c>
      <c r="M1464" s="2">
        <f t="shared" si="48"/>
        <v>38.793103448275865</v>
      </c>
      <c r="N1464" t="s">
        <v>2798</v>
      </c>
    </row>
    <row r="1465" spans="1:14">
      <c r="A1465">
        <v>46</v>
      </c>
      <c r="B1465" t="s">
        <v>15138</v>
      </c>
      <c r="C1465" t="s">
        <v>15139</v>
      </c>
      <c r="D1465">
        <v>577</v>
      </c>
      <c r="E1465" s="1">
        <v>1.5</v>
      </c>
      <c r="F1465">
        <v>1.5449999999999999</v>
      </c>
      <c r="G1465">
        <v>6.9000000000000006E-2</v>
      </c>
      <c r="H1465">
        <v>29</v>
      </c>
      <c r="I1465">
        <v>7.1</v>
      </c>
      <c r="J1465">
        <v>1.0399999999999999E-3</v>
      </c>
      <c r="K1465">
        <v>0.38400000000000001</v>
      </c>
      <c r="L1465">
        <v>1.5578189655172414</v>
      </c>
      <c r="M1465" s="2">
        <f t="shared" si="48"/>
        <v>39.655172413793103</v>
      </c>
      <c r="N1465" t="s">
        <v>2798</v>
      </c>
    </row>
    <row r="1466" spans="1:14">
      <c r="A1466">
        <v>47</v>
      </c>
      <c r="B1466" t="s">
        <v>1219</v>
      </c>
      <c r="C1466" t="s">
        <v>1218</v>
      </c>
      <c r="D1466">
        <v>5911</v>
      </c>
      <c r="E1466" s="1">
        <v>1.484</v>
      </c>
      <c r="F1466">
        <v>2.2029999999999998</v>
      </c>
      <c r="G1466">
        <v>0.219</v>
      </c>
      <c r="H1466">
        <v>233</v>
      </c>
      <c r="I1466">
        <v>7.8</v>
      </c>
      <c r="J1466">
        <v>9.5999999999999992E-3</v>
      </c>
      <c r="K1466">
        <v>0.65600000000000003</v>
      </c>
      <c r="L1466">
        <v>1.5578189655172414</v>
      </c>
      <c r="M1466" s="2">
        <f t="shared" si="48"/>
        <v>40.517241379310342</v>
      </c>
      <c r="N1466" t="s">
        <v>2798</v>
      </c>
    </row>
    <row r="1467" spans="1:14">
      <c r="A1467">
        <v>48</v>
      </c>
      <c r="B1467" t="s">
        <v>15060</v>
      </c>
      <c r="C1467" t="s">
        <v>15061</v>
      </c>
      <c r="D1467">
        <v>536</v>
      </c>
      <c r="E1467" s="1">
        <v>1.48</v>
      </c>
      <c r="F1467">
        <v>1.8089999999999999</v>
      </c>
      <c r="G1467">
        <v>0.23400000000000001</v>
      </c>
      <c r="H1467">
        <v>47</v>
      </c>
      <c r="I1467">
        <v>4.5</v>
      </c>
      <c r="J1467">
        <v>1.75E-3</v>
      </c>
      <c r="K1467">
        <v>0.5</v>
      </c>
      <c r="L1467">
        <v>1.5578189655172414</v>
      </c>
      <c r="M1467" s="2">
        <f t="shared" si="48"/>
        <v>41.379310344827587</v>
      </c>
      <c r="N1467" t="s">
        <v>2798</v>
      </c>
    </row>
    <row r="1468" spans="1:14">
      <c r="A1468">
        <v>49</v>
      </c>
      <c r="B1468" t="s">
        <v>1217</v>
      </c>
      <c r="C1468" t="s">
        <v>1216</v>
      </c>
      <c r="D1468">
        <v>727</v>
      </c>
      <c r="E1468" s="1">
        <v>1.4690000000000001</v>
      </c>
      <c r="F1468">
        <v>2.1190000000000002</v>
      </c>
      <c r="G1468">
        <v>4.7E-2</v>
      </c>
      <c r="H1468">
        <v>43</v>
      </c>
      <c r="I1468">
        <v>7</v>
      </c>
      <c r="J1468">
        <v>1.1999999999999999E-3</v>
      </c>
      <c r="K1468">
        <v>0.48</v>
      </c>
      <c r="L1468">
        <v>1.5578189655172414</v>
      </c>
      <c r="M1468" s="2">
        <f t="shared" si="48"/>
        <v>42.241379310344826</v>
      </c>
      <c r="N1468" t="s">
        <v>2798</v>
      </c>
    </row>
    <row r="1469" spans="1:14">
      <c r="A1469">
        <v>50</v>
      </c>
      <c r="B1469" t="s">
        <v>19206</v>
      </c>
      <c r="C1469" t="s">
        <v>19207</v>
      </c>
      <c r="D1469">
        <v>771</v>
      </c>
      <c r="E1469" s="1">
        <v>1.425</v>
      </c>
      <c r="F1469">
        <v>2.29</v>
      </c>
      <c r="G1469">
        <v>0</v>
      </c>
      <c r="H1469">
        <v>20</v>
      </c>
      <c r="I1469">
        <v>8.6999999999999993</v>
      </c>
      <c r="J1469">
        <v>1.1900000000000001E-3</v>
      </c>
      <c r="K1469">
        <v>0.67600000000000005</v>
      </c>
      <c r="L1469">
        <v>1.5578189655172414</v>
      </c>
      <c r="M1469" s="2">
        <f t="shared" si="48"/>
        <v>43.103448275862064</v>
      </c>
      <c r="N1469" t="s">
        <v>2798</v>
      </c>
    </row>
    <row r="1470" spans="1:14">
      <c r="A1470">
        <v>51</v>
      </c>
      <c r="B1470" t="s">
        <v>1215</v>
      </c>
      <c r="C1470" t="s">
        <v>1214</v>
      </c>
      <c r="D1470">
        <v>1019</v>
      </c>
      <c r="E1470" s="1">
        <v>1.4159999999999999</v>
      </c>
      <c r="G1470">
        <v>0.127</v>
      </c>
      <c r="H1470">
        <v>55</v>
      </c>
      <c r="I1470" t="s">
        <v>18288</v>
      </c>
      <c r="J1470">
        <v>1.7799999999999999E-3</v>
      </c>
      <c r="L1470">
        <v>1.5578189655172414</v>
      </c>
      <c r="M1470" s="2">
        <f t="shared" si="48"/>
        <v>43.96551724137931</v>
      </c>
      <c r="N1470" t="s">
        <v>2798</v>
      </c>
    </row>
    <row r="1471" spans="1:14">
      <c r="A1471">
        <v>52</v>
      </c>
      <c r="B1471" t="s">
        <v>1213</v>
      </c>
      <c r="C1471" t="s">
        <v>1212</v>
      </c>
      <c r="D1471">
        <v>1083</v>
      </c>
      <c r="E1471" s="1">
        <v>1.413</v>
      </c>
      <c r="F1471">
        <v>1.704</v>
      </c>
      <c r="G1471">
        <v>0.23300000000000001</v>
      </c>
      <c r="H1471">
        <v>30</v>
      </c>
      <c r="I1471">
        <v>7.7</v>
      </c>
      <c r="J1471">
        <v>2.3700000000000001E-3</v>
      </c>
      <c r="K1471">
        <v>0.75600000000000001</v>
      </c>
      <c r="L1471">
        <v>1.5578189655172414</v>
      </c>
      <c r="M1471" s="2">
        <f t="shared" si="48"/>
        <v>44.827586206896555</v>
      </c>
      <c r="N1471" t="s">
        <v>2798</v>
      </c>
    </row>
    <row r="1472" spans="1:14">
      <c r="A1472">
        <v>53</v>
      </c>
      <c r="B1472" t="s">
        <v>1211</v>
      </c>
      <c r="C1472" t="s">
        <v>1210</v>
      </c>
      <c r="D1472">
        <v>770</v>
      </c>
      <c r="E1472" s="1">
        <v>1.4</v>
      </c>
      <c r="F1472">
        <v>1.581</v>
      </c>
      <c r="G1472">
        <v>0.156</v>
      </c>
      <c r="H1472">
        <v>32</v>
      </c>
      <c r="I1472">
        <v>5.8</v>
      </c>
      <c r="J1472">
        <v>1.66E-3</v>
      </c>
      <c r="K1472">
        <v>0.36599999999999999</v>
      </c>
      <c r="L1472">
        <v>1.5578189655172414</v>
      </c>
      <c r="M1472" s="2">
        <f t="shared" si="48"/>
        <v>45.689655172413794</v>
      </c>
      <c r="N1472" t="s">
        <v>2798</v>
      </c>
    </row>
    <row r="1473" spans="1:14">
      <c r="A1473">
        <v>54</v>
      </c>
      <c r="B1473" t="s">
        <v>1209</v>
      </c>
      <c r="C1473" t="s">
        <v>1208</v>
      </c>
      <c r="D1473">
        <v>882</v>
      </c>
      <c r="E1473" s="1">
        <v>1.3480000000000001</v>
      </c>
      <c r="F1473">
        <v>1.7190000000000001</v>
      </c>
      <c r="G1473">
        <v>0.5</v>
      </c>
      <c r="H1473">
        <v>26</v>
      </c>
      <c r="I1473" t="s">
        <v>18288</v>
      </c>
      <c r="J1473">
        <v>1.24E-3</v>
      </c>
      <c r="K1473">
        <v>0.622</v>
      </c>
      <c r="L1473">
        <v>1.5578189655172414</v>
      </c>
      <c r="M1473" s="2">
        <f t="shared" si="48"/>
        <v>46.551724137931032</v>
      </c>
      <c r="N1473" t="s">
        <v>2798</v>
      </c>
    </row>
    <row r="1474" spans="1:14">
      <c r="A1474">
        <v>55</v>
      </c>
      <c r="B1474" t="s">
        <v>1207</v>
      </c>
      <c r="C1474" t="s">
        <v>1206</v>
      </c>
      <c r="D1474">
        <v>170</v>
      </c>
      <c r="E1474" s="1">
        <v>1.333</v>
      </c>
      <c r="F1474">
        <v>0.91800000000000004</v>
      </c>
      <c r="G1474">
        <v>1.556</v>
      </c>
      <c r="H1474">
        <v>27</v>
      </c>
      <c r="I1474">
        <v>2.5</v>
      </c>
      <c r="J1474">
        <v>2.5999999999999998E-4</v>
      </c>
      <c r="K1474">
        <v>0.13600000000000001</v>
      </c>
      <c r="L1474">
        <v>1.5578189655172414</v>
      </c>
      <c r="M1474" s="2">
        <f t="shared" si="48"/>
        <v>47.413793103448278</v>
      </c>
      <c r="N1474" t="s">
        <v>2798</v>
      </c>
    </row>
    <row r="1475" spans="1:14">
      <c r="A1475">
        <v>56</v>
      </c>
      <c r="B1475" t="s">
        <v>1205</v>
      </c>
      <c r="C1475" t="s">
        <v>1204</v>
      </c>
      <c r="D1475">
        <v>823</v>
      </c>
      <c r="E1475" s="1">
        <v>1.333</v>
      </c>
      <c r="F1475">
        <v>1.9510000000000001</v>
      </c>
      <c r="G1475">
        <v>0.105</v>
      </c>
      <c r="H1475">
        <v>38</v>
      </c>
      <c r="I1475">
        <v>8</v>
      </c>
      <c r="J1475">
        <v>1.2899999999999999E-3</v>
      </c>
      <c r="K1475">
        <v>0.51300000000000001</v>
      </c>
      <c r="L1475">
        <v>1.5578189655172414</v>
      </c>
      <c r="M1475" s="2">
        <f t="shared" si="48"/>
        <v>48.275862068965516</v>
      </c>
      <c r="N1475" t="s">
        <v>2798</v>
      </c>
    </row>
    <row r="1476" spans="1:14">
      <c r="A1476">
        <v>57</v>
      </c>
      <c r="B1476" t="s">
        <v>1203</v>
      </c>
      <c r="C1476" t="s">
        <v>1202</v>
      </c>
      <c r="D1476">
        <v>2054</v>
      </c>
      <c r="E1476" s="1">
        <v>1.331</v>
      </c>
      <c r="F1476">
        <v>2.1970000000000001</v>
      </c>
      <c r="G1476">
        <v>0.312</v>
      </c>
      <c r="H1476">
        <v>48</v>
      </c>
      <c r="I1476">
        <v>9.9</v>
      </c>
      <c r="J1476">
        <v>4.9300000000000004E-3</v>
      </c>
      <c r="K1476">
        <v>1.1519999999999999</v>
      </c>
      <c r="L1476">
        <v>1.5578189655172414</v>
      </c>
      <c r="M1476" s="2">
        <f t="shared" si="48"/>
        <v>49.137931034482754</v>
      </c>
      <c r="N1476" t="s">
        <v>2798</v>
      </c>
    </row>
    <row r="1477" spans="1:14">
      <c r="A1477">
        <v>58</v>
      </c>
      <c r="B1477" t="s">
        <v>1201</v>
      </c>
      <c r="C1477" t="s">
        <v>1200</v>
      </c>
      <c r="D1477">
        <v>2243</v>
      </c>
      <c r="E1477" s="1">
        <v>1.3089999999999999</v>
      </c>
      <c r="F1477">
        <v>2.1240000000000001</v>
      </c>
      <c r="G1477">
        <v>0.13900000000000001</v>
      </c>
      <c r="H1477">
        <v>79</v>
      </c>
      <c r="I1477">
        <v>9.6</v>
      </c>
      <c r="J1477">
        <v>2.7399999999999998E-3</v>
      </c>
      <c r="K1477">
        <v>0.58599999999999997</v>
      </c>
      <c r="L1477">
        <v>1.5578189655172414</v>
      </c>
      <c r="M1477" s="2">
        <f t="shared" si="48"/>
        <v>50</v>
      </c>
      <c r="N1477" t="s">
        <v>2798</v>
      </c>
    </row>
    <row r="1478" spans="1:14">
      <c r="A1478">
        <v>59</v>
      </c>
      <c r="B1478" t="s">
        <v>1199</v>
      </c>
      <c r="C1478" t="s">
        <v>1198</v>
      </c>
      <c r="D1478">
        <v>294</v>
      </c>
      <c r="E1478" s="1">
        <v>1.276</v>
      </c>
      <c r="F1478">
        <v>1.77</v>
      </c>
      <c r="G1478">
        <v>0.188</v>
      </c>
      <c r="H1478">
        <v>16</v>
      </c>
      <c r="I1478">
        <v>6.5</v>
      </c>
      <c r="J1478">
        <v>2.6900000000000001E-3</v>
      </c>
      <c r="K1478">
        <v>2.0699999999999998</v>
      </c>
      <c r="L1478">
        <v>1.5578189655172414</v>
      </c>
      <c r="M1478" s="2">
        <f t="shared" si="48"/>
        <v>50.862068965517238</v>
      </c>
      <c r="N1478" t="s">
        <v>2798</v>
      </c>
    </row>
    <row r="1479" spans="1:14">
      <c r="A1479">
        <v>60</v>
      </c>
      <c r="B1479" t="s">
        <v>1197</v>
      </c>
      <c r="C1479" t="s">
        <v>1196</v>
      </c>
      <c r="D1479">
        <v>175</v>
      </c>
      <c r="E1479" s="1">
        <v>1.2729999999999999</v>
      </c>
      <c r="F1479">
        <v>1.012</v>
      </c>
      <c r="G1479">
        <v>0.214</v>
      </c>
      <c r="H1479">
        <v>14</v>
      </c>
      <c r="I1479">
        <v>6.3</v>
      </c>
      <c r="J1479">
        <v>3.5E-4</v>
      </c>
      <c r="K1479">
        <v>0.248</v>
      </c>
      <c r="L1479">
        <v>1.5578189655172414</v>
      </c>
      <c r="M1479" s="2">
        <f t="shared" si="48"/>
        <v>51.724137931034484</v>
      </c>
      <c r="N1479" t="s">
        <v>2798</v>
      </c>
    </row>
    <row r="1480" spans="1:14">
      <c r="A1480">
        <v>61</v>
      </c>
      <c r="B1480" t="s">
        <v>1195</v>
      </c>
      <c r="C1480" t="s">
        <v>1194</v>
      </c>
      <c r="D1480">
        <v>6595</v>
      </c>
      <c r="E1480" s="1">
        <v>1.27</v>
      </c>
      <c r="F1480">
        <v>1.6279999999999999</v>
      </c>
      <c r="G1480">
        <v>0.247</v>
      </c>
      <c r="H1480">
        <v>263</v>
      </c>
      <c r="I1480">
        <v>6.8</v>
      </c>
      <c r="J1480">
        <v>1.4069999999999999E-2</v>
      </c>
      <c r="K1480">
        <v>0.45400000000000001</v>
      </c>
      <c r="L1480">
        <v>1.5578189655172414</v>
      </c>
      <c r="M1480" s="2">
        <f t="shared" si="48"/>
        <v>52.586206896551722</v>
      </c>
      <c r="N1480" t="s">
        <v>2798</v>
      </c>
    </row>
    <row r="1481" spans="1:14">
      <c r="A1481">
        <v>62</v>
      </c>
      <c r="B1481" t="s">
        <v>1193</v>
      </c>
      <c r="C1481" t="s">
        <v>1192</v>
      </c>
      <c r="D1481">
        <v>335</v>
      </c>
      <c r="E1481" s="1">
        <v>1.2050000000000001</v>
      </c>
      <c r="F1481">
        <v>3.105</v>
      </c>
      <c r="G1481">
        <v>0.35</v>
      </c>
      <c r="H1481">
        <v>20</v>
      </c>
      <c r="I1481">
        <v>4.9000000000000004</v>
      </c>
      <c r="J1481">
        <v>2.5699999999999998E-3</v>
      </c>
      <c r="K1481">
        <v>1.5429999999999999</v>
      </c>
      <c r="L1481">
        <v>1.5578189655172414</v>
      </c>
      <c r="M1481" s="2">
        <f t="shared" si="48"/>
        <v>53.448275862068961</v>
      </c>
      <c r="N1481" t="s">
        <v>2798</v>
      </c>
    </row>
    <row r="1482" spans="1:14">
      <c r="A1482">
        <v>63</v>
      </c>
      <c r="B1482" t="s">
        <v>1191</v>
      </c>
      <c r="C1482" t="s">
        <v>1190</v>
      </c>
      <c r="D1482">
        <v>420</v>
      </c>
      <c r="E1482" s="1">
        <v>1.19</v>
      </c>
      <c r="F1482">
        <v>1.2130000000000001</v>
      </c>
      <c r="G1482">
        <v>7.8E-2</v>
      </c>
      <c r="H1482">
        <v>90</v>
      </c>
      <c r="I1482">
        <v>4.4000000000000004</v>
      </c>
      <c r="J1482">
        <v>3.3E-4</v>
      </c>
      <c r="K1482">
        <v>8.5000000000000006E-2</v>
      </c>
      <c r="L1482">
        <v>1.5578189655172414</v>
      </c>
      <c r="M1482" s="2">
        <f t="shared" si="48"/>
        <v>54.310344827586206</v>
      </c>
      <c r="N1482" t="s">
        <v>2798</v>
      </c>
    </row>
    <row r="1483" spans="1:14">
      <c r="A1483">
        <v>64</v>
      </c>
      <c r="B1483" t="s">
        <v>1189</v>
      </c>
      <c r="C1483" t="s">
        <v>1188</v>
      </c>
      <c r="D1483">
        <v>1003</v>
      </c>
      <c r="E1483" s="1">
        <v>1.1719999999999999</v>
      </c>
      <c r="F1483">
        <v>1.538</v>
      </c>
      <c r="G1483">
        <v>0.222</v>
      </c>
      <c r="H1483">
        <v>27</v>
      </c>
      <c r="I1483" t="s">
        <v>18288</v>
      </c>
      <c r="J1483">
        <v>1.1999999999999999E-3</v>
      </c>
      <c r="K1483">
        <v>0.439</v>
      </c>
      <c r="L1483">
        <v>1.5578189655172414</v>
      </c>
      <c r="M1483" s="2">
        <f t="shared" si="48"/>
        <v>55.172413793103445</v>
      </c>
      <c r="N1483" t="s">
        <v>2798</v>
      </c>
    </row>
    <row r="1484" spans="1:14">
      <c r="A1484">
        <v>65</v>
      </c>
      <c r="B1484" t="s">
        <v>1187</v>
      </c>
      <c r="C1484" t="s">
        <v>1186</v>
      </c>
      <c r="D1484">
        <v>3410</v>
      </c>
      <c r="E1484" s="1">
        <v>1.1519999999999999</v>
      </c>
      <c r="F1484">
        <v>3.11</v>
      </c>
      <c r="G1484">
        <v>0.56799999999999995</v>
      </c>
      <c r="H1484">
        <v>37</v>
      </c>
      <c r="I1484" t="s">
        <v>18288</v>
      </c>
      <c r="J1484">
        <v>3.1199999999999999E-3</v>
      </c>
      <c r="K1484">
        <v>0.98299999999999998</v>
      </c>
      <c r="L1484">
        <v>1.5578189655172414</v>
      </c>
      <c r="M1484" s="2">
        <f t="shared" ref="M1484:M1515" si="49">A1484/116*100</f>
        <v>56.034482758620683</v>
      </c>
      <c r="N1484" t="s">
        <v>2798</v>
      </c>
    </row>
    <row r="1485" spans="1:14">
      <c r="A1485">
        <v>66</v>
      </c>
      <c r="B1485" t="s">
        <v>1185</v>
      </c>
      <c r="C1485" t="s">
        <v>1184</v>
      </c>
      <c r="D1485">
        <v>1997</v>
      </c>
      <c r="E1485" s="1">
        <v>1.1299999999999999</v>
      </c>
      <c r="F1485">
        <v>2.2280000000000002</v>
      </c>
      <c r="G1485">
        <v>0.186</v>
      </c>
      <c r="H1485">
        <v>86</v>
      </c>
      <c r="I1485">
        <v>8</v>
      </c>
      <c r="J1485">
        <v>3.7599999999999999E-3</v>
      </c>
      <c r="K1485">
        <v>0.78900000000000003</v>
      </c>
      <c r="L1485">
        <v>1.5578189655172414</v>
      </c>
      <c r="M1485" s="2">
        <f t="shared" si="49"/>
        <v>56.896551724137936</v>
      </c>
      <c r="N1485" t="s">
        <v>2798</v>
      </c>
    </row>
    <row r="1486" spans="1:14">
      <c r="A1486">
        <v>67</v>
      </c>
      <c r="B1486" t="s">
        <v>1183</v>
      </c>
      <c r="C1486" t="s">
        <v>1182</v>
      </c>
      <c r="D1486">
        <v>1033</v>
      </c>
      <c r="E1486" s="1">
        <v>1.0680000000000001</v>
      </c>
      <c r="F1486">
        <v>1.2989999999999999</v>
      </c>
      <c r="G1486">
        <v>0.106</v>
      </c>
      <c r="H1486">
        <v>47</v>
      </c>
      <c r="I1486" t="s">
        <v>18288</v>
      </c>
      <c r="J1486">
        <v>2.5600000000000002E-3</v>
      </c>
      <c r="K1486">
        <v>0.82599999999999996</v>
      </c>
      <c r="L1486">
        <v>1.5578189655172414</v>
      </c>
      <c r="M1486" s="2">
        <f t="shared" si="49"/>
        <v>57.758620689655174</v>
      </c>
      <c r="N1486" t="s">
        <v>2798</v>
      </c>
    </row>
    <row r="1487" spans="1:14">
      <c r="A1487">
        <v>68</v>
      </c>
      <c r="B1487" t="s">
        <v>4911</v>
      </c>
      <c r="C1487" t="s">
        <v>4910</v>
      </c>
      <c r="D1487">
        <v>683</v>
      </c>
      <c r="E1487" s="1">
        <v>1.0469999999999999</v>
      </c>
      <c r="F1487">
        <v>1.4810000000000001</v>
      </c>
      <c r="G1487">
        <v>0.44</v>
      </c>
      <c r="H1487">
        <v>25</v>
      </c>
      <c r="I1487">
        <v>9.1999999999999993</v>
      </c>
      <c r="J1487">
        <v>9.7000000000000005E-4</v>
      </c>
      <c r="K1487">
        <v>0.42399999999999999</v>
      </c>
      <c r="L1487">
        <v>1.5578189655172414</v>
      </c>
      <c r="M1487" s="2">
        <f t="shared" si="49"/>
        <v>58.620689655172406</v>
      </c>
      <c r="N1487" t="s">
        <v>2798</v>
      </c>
    </row>
    <row r="1488" spans="1:14">
      <c r="A1488">
        <v>69</v>
      </c>
      <c r="B1488" t="s">
        <v>4909</v>
      </c>
      <c r="C1488" t="s">
        <v>4908</v>
      </c>
      <c r="D1488">
        <v>1779</v>
      </c>
      <c r="E1488" s="1">
        <v>1.016</v>
      </c>
      <c r="F1488">
        <v>1.859</v>
      </c>
      <c r="G1488">
        <v>0</v>
      </c>
      <c r="H1488">
        <v>15</v>
      </c>
      <c r="I1488" t="s">
        <v>18288</v>
      </c>
      <c r="J1488">
        <v>2.2100000000000002E-3</v>
      </c>
      <c r="K1488">
        <v>0.71199999999999997</v>
      </c>
      <c r="L1488">
        <v>1.5578189655172414</v>
      </c>
      <c r="M1488" s="2">
        <f t="shared" si="49"/>
        <v>59.482758620689658</v>
      </c>
      <c r="N1488" t="s">
        <v>2798</v>
      </c>
    </row>
    <row r="1489" spans="1:14">
      <c r="A1489">
        <v>70</v>
      </c>
      <c r="B1489" t="s">
        <v>4907</v>
      </c>
      <c r="C1489" t="s">
        <v>4906</v>
      </c>
      <c r="D1489">
        <v>923</v>
      </c>
      <c r="E1489" s="1">
        <v>1</v>
      </c>
      <c r="F1489">
        <v>1.377</v>
      </c>
      <c r="G1489">
        <v>0.109</v>
      </c>
      <c r="H1489">
        <v>55</v>
      </c>
      <c r="I1489">
        <v>7.5</v>
      </c>
      <c r="J1489">
        <v>1.1999999999999999E-3</v>
      </c>
      <c r="K1489">
        <v>0.26400000000000001</v>
      </c>
      <c r="L1489">
        <v>1.5578189655172414</v>
      </c>
      <c r="M1489" s="2">
        <f t="shared" si="49"/>
        <v>60.344827586206897</v>
      </c>
      <c r="N1489" t="s">
        <v>2798</v>
      </c>
    </row>
    <row r="1490" spans="1:14">
      <c r="A1490">
        <v>71</v>
      </c>
      <c r="B1490" t="s">
        <v>4905</v>
      </c>
      <c r="C1490" t="s">
        <v>4904</v>
      </c>
      <c r="D1490">
        <v>895</v>
      </c>
      <c r="E1490" s="1">
        <v>1</v>
      </c>
      <c r="F1490">
        <v>2.6019999999999999</v>
      </c>
      <c r="G1490">
        <v>0.14299999999999999</v>
      </c>
      <c r="H1490">
        <v>21</v>
      </c>
      <c r="I1490">
        <v>8.1999999999999993</v>
      </c>
      <c r="J1490">
        <v>1.9599999999999999E-3</v>
      </c>
      <c r="K1490">
        <v>1.036</v>
      </c>
      <c r="L1490">
        <v>1.5578189655172414</v>
      </c>
      <c r="M1490" s="2">
        <f t="shared" si="49"/>
        <v>61.206896551724135</v>
      </c>
      <c r="N1490" t="s">
        <v>2798</v>
      </c>
    </row>
    <row r="1491" spans="1:14">
      <c r="A1491">
        <v>72</v>
      </c>
      <c r="B1491" t="s">
        <v>4903</v>
      </c>
      <c r="C1491" t="s">
        <v>4902</v>
      </c>
      <c r="D1491">
        <v>946</v>
      </c>
      <c r="E1491" s="1">
        <v>1</v>
      </c>
      <c r="F1491">
        <v>1.492</v>
      </c>
      <c r="G1491">
        <v>8.6999999999999994E-2</v>
      </c>
      <c r="H1491">
        <v>69</v>
      </c>
      <c r="I1491" t="s">
        <v>18288</v>
      </c>
      <c r="J1491">
        <v>1.67E-3</v>
      </c>
      <c r="K1491">
        <v>0.73399999999999999</v>
      </c>
      <c r="L1491">
        <v>1.5578189655172414</v>
      </c>
      <c r="M1491" s="2">
        <f t="shared" si="49"/>
        <v>62.068965517241381</v>
      </c>
      <c r="N1491" t="s">
        <v>2798</v>
      </c>
    </row>
    <row r="1492" spans="1:14">
      <c r="A1492">
        <v>73</v>
      </c>
      <c r="B1492" t="s">
        <v>4901</v>
      </c>
      <c r="C1492" t="s">
        <v>4900</v>
      </c>
      <c r="D1492">
        <v>288</v>
      </c>
      <c r="E1492" s="1">
        <v>0.97699999999999998</v>
      </c>
      <c r="G1492">
        <v>0.44</v>
      </c>
      <c r="H1492">
        <v>25</v>
      </c>
      <c r="I1492">
        <v>6.8</v>
      </c>
      <c r="J1492">
        <v>5.1000000000000004E-4</v>
      </c>
      <c r="L1492">
        <v>1.5578189655172414</v>
      </c>
      <c r="M1492" s="2">
        <f t="shared" si="49"/>
        <v>62.931034482758619</v>
      </c>
      <c r="N1492" t="s">
        <v>2798</v>
      </c>
    </row>
    <row r="1493" spans="1:14">
      <c r="A1493">
        <v>74</v>
      </c>
      <c r="B1493" t="s">
        <v>17611</v>
      </c>
      <c r="C1493" t="s">
        <v>17612</v>
      </c>
      <c r="D1493">
        <v>598</v>
      </c>
      <c r="E1493" s="1">
        <v>0.96699999999999997</v>
      </c>
      <c r="F1493">
        <v>2.0350000000000001</v>
      </c>
      <c r="G1493">
        <v>0.27600000000000002</v>
      </c>
      <c r="H1493">
        <v>29</v>
      </c>
      <c r="I1493">
        <v>8.9</v>
      </c>
      <c r="J1493">
        <v>6.3000000000000003E-4</v>
      </c>
      <c r="K1493">
        <v>0.41599999999999998</v>
      </c>
      <c r="L1493">
        <v>1.5578189655172414</v>
      </c>
      <c r="M1493" s="2">
        <f t="shared" si="49"/>
        <v>63.793103448275865</v>
      </c>
      <c r="N1493" t="s">
        <v>2798</v>
      </c>
    </row>
    <row r="1494" spans="1:14">
      <c r="A1494">
        <v>75</v>
      </c>
      <c r="B1494" t="s">
        <v>4899</v>
      </c>
      <c r="C1494" t="s">
        <v>4898</v>
      </c>
      <c r="D1494">
        <v>413</v>
      </c>
      <c r="E1494" s="1">
        <v>0.95299999999999996</v>
      </c>
      <c r="G1494">
        <v>4.2999999999999997E-2</v>
      </c>
      <c r="H1494">
        <v>23</v>
      </c>
      <c r="I1494">
        <v>6.3</v>
      </c>
      <c r="J1494">
        <v>9.6000000000000002E-4</v>
      </c>
      <c r="L1494">
        <v>1.5578189655172414</v>
      </c>
      <c r="M1494" s="2">
        <f t="shared" si="49"/>
        <v>64.65517241379311</v>
      </c>
      <c r="N1494" t="s">
        <v>2798</v>
      </c>
    </row>
    <row r="1495" spans="1:14">
      <c r="A1495">
        <v>76</v>
      </c>
      <c r="B1495" t="s">
        <v>17593</v>
      </c>
      <c r="C1495" t="s">
        <v>17594</v>
      </c>
      <c r="D1495">
        <v>1704</v>
      </c>
      <c r="E1495" s="1">
        <v>0.89300000000000002</v>
      </c>
      <c r="F1495">
        <v>1.7210000000000001</v>
      </c>
      <c r="G1495">
        <v>7.0000000000000007E-2</v>
      </c>
      <c r="H1495">
        <v>57</v>
      </c>
      <c r="I1495" t="s">
        <v>18288</v>
      </c>
      <c r="J1495">
        <v>2.6199999999999999E-3</v>
      </c>
      <c r="K1495">
        <v>0.59499999999999997</v>
      </c>
      <c r="L1495">
        <v>1.5578189655172414</v>
      </c>
      <c r="M1495" s="2">
        <f t="shared" si="49"/>
        <v>65.517241379310349</v>
      </c>
      <c r="N1495" t="s">
        <v>2798</v>
      </c>
    </row>
    <row r="1496" spans="1:14">
      <c r="A1496">
        <v>77</v>
      </c>
      <c r="B1496" t="s">
        <v>4897</v>
      </c>
      <c r="C1496" t="s">
        <v>4896</v>
      </c>
      <c r="D1496">
        <v>410</v>
      </c>
      <c r="E1496" s="1">
        <v>0.84599999999999997</v>
      </c>
      <c r="G1496">
        <v>0.23300000000000001</v>
      </c>
      <c r="H1496">
        <v>30</v>
      </c>
      <c r="I1496">
        <v>7.5</v>
      </c>
      <c r="J1496">
        <v>6.7000000000000002E-4</v>
      </c>
      <c r="L1496">
        <v>1.5578189655172414</v>
      </c>
      <c r="M1496" s="2">
        <f t="shared" si="49"/>
        <v>66.379310344827587</v>
      </c>
      <c r="N1496" t="s">
        <v>2798</v>
      </c>
    </row>
    <row r="1497" spans="1:14">
      <c r="A1497">
        <v>78</v>
      </c>
      <c r="B1497" t="s">
        <v>4895</v>
      </c>
      <c r="C1497" t="s">
        <v>4894</v>
      </c>
      <c r="D1497">
        <v>171</v>
      </c>
      <c r="E1497" s="1">
        <v>0.78300000000000003</v>
      </c>
      <c r="G1497">
        <v>0.68799999999999994</v>
      </c>
      <c r="H1497">
        <v>32</v>
      </c>
      <c r="I1497">
        <v>4.8</v>
      </c>
      <c r="J1497">
        <v>3.2000000000000003E-4</v>
      </c>
      <c r="L1497">
        <v>1.5578189655172414</v>
      </c>
      <c r="M1497" s="2">
        <f t="shared" si="49"/>
        <v>67.241379310344826</v>
      </c>
      <c r="N1497" t="s">
        <v>2798</v>
      </c>
    </row>
    <row r="1498" spans="1:14">
      <c r="A1498">
        <v>79</v>
      </c>
      <c r="B1498" t="s">
        <v>4893</v>
      </c>
      <c r="C1498" t="s">
        <v>4892</v>
      </c>
      <c r="D1498">
        <v>2718</v>
      </c>
      <c r="E1498" s="1">
        <v>0.78100000000000003</v>
      </c>
      <c r="F1498">
        <v>1.575</v>
      </c>
      <c r="G1498">
        <v>4.9000000000000002E-2</v>
      </c>
      <c r="H1498">
        <v>81</v>
      </c>
      <c r="I1498" t="s">
        <v>18288</v>
      </c>
      <c r="J1498">
        <v>3.1099999999999999E-3</v>
      </c>
      <c r="K1498">
        <v>0.52100000000000002</v>
      </c>
      <c r="L1498">
        <v>1.5578189655172414</v>
      </c>
      <c r="M1498" s="2">
        <f t="shared" si="49"/>
        <v>68.103448275862064</v>
      </c>
      <c r="N1498" t="s">
        <v>2798</v>
      </c>
    </row>
    <row r="1499" spans="1:14">
      <c r="A1499">
        <v>80</v>
      </c>
      <c r="B1499" t="s">
        <v>4891</v>
      </c>
      <c r="C1499" t="s">
        <v>4890</v>
      </c>
      <c r="D1499">
        <v>1219</v>
      </c>
      <c r="E1499" s="1">
        <v>0.75700000000000001</v>
      </c>
      <c r="F1499">
        <v>0.92500000000000004</v>
      </c>
      <c r="G1499">
        <v>8.3000000000000004E-2</v>
      </c>
      <c r="H1499">
        <v>36</v>
      </c>
      <c r="I1499" t="s">
        <v>18288</v>
      </c>
      <c r="J1499">
        <v>1.08E-3</v>
      </c>
      <c r="K1499">
        <v>0.38100000000000001</v>
      </c>
      <c r="L1499">
        <v>1.5578189655172414</v>
      </c>
      <c r="M1499" s="2">
        <f t="shared" si="49"/>
        <v>68.965517241379317</v>
      </c>
      <c r="N1499" t="s">
        <v>2798</v>
      </c>
    </row>
    <row r="1500" spans="1:14">
      <c r="A1500">
        <v>81</v>
      </c>
      <c r="B1500" t="s">
        <v>4889</v>
      </c>
      <c r="C1500" t="s">
        <v>4888</v>
      </c>
      <c r="D1500">
        <v>929</v>
      </c>
      <c r="E1500" s="1">
        <v>0.749</v>
      </c>
      <c r="F1500">
        <v>1.0980000000000001</v>
      </c>
      <c r="G1500">
        <v>3.1E-2</v>
      </c>
      <c r="H1500">
        <v>127</v>
      </c>
      <c r="I1500">
        <v>6.6</v>
      </c>
      <c r="J1500">
        <v>1.6800000000000001E-3</v>
      </c>
      <c r="K1500">
        <v>0.247</v>
      </c>
      <c r="L1500">
        <v>1.5578189655172414</v>
      </c>
      <c r="M1500" s="2">
        <f t="shared" si="49"/>
        <v>69.827586206896555</v>
      </c>
      <c r="N1500" t="s">
        <v>2798</v>
      </c>
    </row>
    <row r="1501" spans="1:14">
      <c r="A1501">
        <v>82</v>
      </c>
      <c r="B1501" t="s">
        <v>4887</v>
      </c>
      <c r="C1501" t="s">
        <v>4886</v>
      </c>
      <c r="D1501">
        <v>460</v>
      </c>
      <c r="E1501" s="1">
        <v>0.746</v>
      </c>
      <c r="G1501">
        <v>0.02</v>
      </c>
      <c r="H1501">
        <v>50</v>
      </c>
      <c r="I1501">
        <v>6.1</v>
      </c>
      <c r="J1501">
        <v>1.23E-3</v>
      </c>
      <c r="L1501">
        <v>1.5578189655172414</v>
      </c>
      <c r="M1501" s="2">
        <f t="shared" si="49"/>
        <v>70.689655172413794</v>
      </c>
      <c r="N1501" t="s">
        <v>2798</v>
      </c>
    </row>
    <row r="1502" spans="1:14">
      <c r="A1502">
        <v>83</v>
      </c>
      <c r="B1502" t="s">
        <v>17639</v>
      </c>
      <c r="C1502" t="s">
        <v>17640</v>
      </c>
      <c r="D1502">
        <v>554</v>
      </c>
      <c r="E1502" s="1">
        <v>0.71199999999999997</v>
      </c>
      <c r="F1502">
        <v>0.88200000000000001</v>
      </c>
      <c r="G1502">
        <v>0.23100000000000001</v>
      </c>
      <c r="H1502">
        <v>26</v>
      </c>
      <c r="I1502" t="s">
        <v>18288</v>
      </c>
      <c r="J1502">
        <v>6.7000000000000002E-4</v>
      </c>
      <c r="K1502">
        <v>0.23699999999999999</v>
      </c>
      <c r="L1502">
        <v>1.5578189655172414</v>
      </c>
      <c r="M1502" s="2">
        <f t="shared" si="49"/>
        <v>71.551724137931032</v>
      </c>
      <c r="N1502" t="s">
        <v>2798</v>
      </c>
    </row>
    <row r="1503" spans="1:14">
      <c r="A1503">
        <v>84</v>
      </c>
      <c r="B1503" t="s">
        <v>4885</v>
      </c>
      <c r="C1503" t="s">
        <v>4884</v>
      </c>
      <c r="D1503">
        <v>400</v>
      </c>
      <c r="E1503" s="1">
        <v>0.70299999999999996</v>
      </c>
      <c r="F1503">
        <v>1.056</v>
      </c>
      <c r="G1503">
        <v>0.188</v>
      </c>
      <c r="H1503">
        <v>32</v>
      </c>
      <c r="I1503">
        <v>6.2</v>
      </c>
      <c r="J1503">
        <v>1.09E-3</v>
      </c>
      <c r="K1503">
        <v>0.34599999999999997</v>
      </c>
      <c r="L1503">
        <v>1.5578189655172414</v>
      </c>
      <c r="M1503" s="2">
        <f t="shared" si="49"/>
        <v>72.41379310344827</v>
      </c>
      <c r="N1503" t="s">
        <v>2798</v>
      </c>
    </row>
    <row r="1504" spans="1:14">
      <c r="A1504">
        <v>85</v>
      </c>
      <c r="B1504" t="s">
        <v>4883</v>
      </c>
      <c r="C1504" t="s">
        <v>4882</v>
      </c>
      <c r="D1504">
        <v>1266</v>
      </c>
      <c r="E1504" s="1">
        <v>0.65900000000000003</v>
      </c>
      <c r="G1504">
        <v>2.1999999999999999E-2</v>
      </c>
      <c r="H1504">
        <v>46</v>
      </c>
      <c r="I1504">
        <v>9.6999999999999993</v>
      </c>
      <c r="J1504">
        <v>1.2199999999999999E-3</v>
      </c>
      <c r="L1504">
        <v>1.5578189655172414</v>
      </c>
      <c r="M1504" s="2">
        <f t="shared" si="49"/>
        <v>73.275862068965509</v>
      </c>
      <c r="N1504" t="s">
        <v>2798</v>
      </c>
    </row>
    <row r="1505" spans="1:14">
      <c r="A1505">
        <v>86</v>
      </c>
      <c r="B1505" t="s">
        <v>4881</v>
      </c>
      <c r="C1505" t="s">
        <v>4880</v>
      </c>
      <c r="D1505">
        <v>109</v>
      </c>
      <c r="E1505" s="1">
        <v>0.60499999999999998</v>
      </c>
      <c r="G1505">
        <v>0.111</v>
      </c>
      <c r="H1505">
        <v>27</v>
      </c>
      <c r="I1505">
        <v>4.5</v>
      </c>
      <c r="J1505">
        <v>3.4000000000000002E-4</v>
      </c>
      <c r="L1505">
        <v>1.5578189655172414</v>
      </c>
      <c r="M1505" s="2">
        <f t="shared" si="49"/>
        <v>74.137931034482762</v>
      </c>
      <c r="N1505" t="s">
        <v>2798</v>
      </c>
    </row>
    <row r="1506" spans="1:14">
      <c r="A1506">
        <v>87</v>
      </c>
      <c r="B1506" t="s">
        <v>4879</v>
      </c>
      <c r="C1506" t="s">
        <v>4878</v>
      </c>
      <c r="D1506">
        <v>92</v>
      </c>
      <c r="E1506" s="1">
        <v>0.57099999999999995</v>
      </c>
      <c r="F1506">
        <v>0.84</v>
      </c>
      <c r="G1506">
        <v>7.3999999999999996E-2</v>
      </c>
      <c r="H1506">
        <v>27</v>
      </c>
      <c r="J1506">
        <v>2.1000000000000001E-4</v>
      </c>
      <c r="K1506">
        <v>0.115</v>
      </c>
      <c r="L1506">
        <v>1.5578189655172414</v>
      </c>
      <c r="M1506" s="2">
        <f t="shared" si="49"/>
        <v>75</v>
      </c>
      <c r="N1506" t="s">
        <v>2798</v>
      </c>
    </row>
    <row r="1507" spans="1:14">
      <c r="A1507">
        <v>88</v>
      </c>
      <c r="B1507" t="s">
        <v>4877</v>
      </c>
      <c r="C1507" t="s">
        <v>4876</v>
      </c>
      <c r="D1507">
        <v>1209</v>
      </c>
      <c r="E1507" s="1">
        <v>0.56599999999999995</v>
      </c>
      <c r="G1507">
        <v>0.27300000000000002</v>
      </c>
      <c r="H1507">
        <v>44</v>
      </c>
      <c r="I1507">
        <v>9.3000000000000007</v>
      </c>
      <c r="J1507">
        <v>1.4599999999999999E-3</v>
      </c>
      <c r="L1507">
        <v>1.5578189655172414</v>
      </c>
      <c r="M1507" s="2">
        <f t="shared" si="49"/>
        <v>75.862068965517238</v>
      </c>
      <c r="N1507" t="s">
        <v>2798</v>
      </c>
    </row>
    <row r="1508" spans="1:14">
      <c r="A1508">
        <v>89</v>
      </c>
      <c r="B1508" t="s">
        <v>4875</v>
      </c>
      <c r="C1508" t="s">
        <v>4874</v>
      </c>
      <c r="D1508">
        <v>291</v>
      </c>
      <c r="E1508" s="1">
        <v>0.55700000000000005</v>
      </c>
      <c r="F1508">
        <v>0.72599999999999998</v>
      </c>
      <c r="G1508">
        <v>0.13300000000000001</v>
      </c>
      <c r="H1508">
        <v>30</v>
      </c>
      <c r="I1508">
        <v>9.6</v>
      </c>
      <c r="J1508">
        <v>5.4000000000000001E-4</v>
      </c>
      <c r="K1508">
        <v>0.249</v>
      </c>
      <c r="L1508">
        <v>1.5578189655172414</v>
      </c>
      <c r="M1508" s="2">
        <f t="shared" si="49"/>
        <v>76.724137931034491</v>
      </c>
      <c r="N1508" t="s">
        <v>2798</v>
      </c>
    </row>
    <row r="1509" spans="1:14">
      <c r="A1509">
        <v>90</v>
      </c>
      <c r="B1509" t="s">
        <v>4873</v>
      </c>
      <c r="C1509" t="s">
        <v>4872</v>
      </c>
      <c r="D1509">
        <v>341</v>
      </c>
      <c r="E1509" s="1">
        <v>0.54800000000000004</v>
      </c>
      <c r="F1509">
        <v>0.65700000000000003</v>
      </c>
      <c r="G1509">
        <v>6.7000000000000004E-2</v>
      </c>
      <c r="H1509">
        <v>15</v>
      </c>
      <c r="I1509" t="s">
        <v>18288</v>
      </c>
      <c r="J1509">
        <v>8.8999999999999995E-4</v>
      </c>
      <c r="K1509">
        <v>0.51400000000000001</v>
      </c>
      <c r="L1509">
        <v>1.5578189655172414</v>
      </c>
      <c r="M1509" s="2">
        <f t="shared" si="49"/>
        <v>77.58620689655173</v>
      </c>
      <c r="N1509" t="s">
        <v>2798</v>
      </c>
    </row>
    <row r="1510" spans="1:14">
      <c r="A1510">
        <v>91</v>
      </c>
      <c r="B1510" t="s">
        <v>4871</v>
      </c>
      <c r="C1510" t="s">
        <v>4870</v>
      </c>
      <c r="D1510">
        <v>358</v>
      </c>
      <c r="E1510" s="1">
        <v>0.54400000000000004</v>
      </c>
      <c r="G1510">
        <v>0</v>
      </c>
      <c r="H1510">
        <v>31</v>
      </c>
      <c r="I1510">
        <v>6.9</v>
      </c>
      <c r="J1510">
        <v>6.4000000000000005E-4</v>
      </c>
      <c r="L1510">
        <v>1.5578189655172414</v>
      </c>
      <c r="M1510" s="2">
        <f t="shared" si="49"/>
        <v>78.448275862068968</v>
      </c>
      <c r="N1510" t="s">
        <v>2798</v>
      </c>
    </row>
    <row r="1511" spans="1:14">
      <c r="A1511">
        <v>92</v>
      </c>
      <c r="B1511" t="s">
        <v>4869</v>
      </c>
      <c r="C1511" t="s">
        <v>4868</v>
      </c>
      <c r="D1511">
        <v>526</v>
      </c>
      <c r="E1511" s="1">
        <v>0.52100000000000002</v>
      </c>
      <c r="G1511">
        <v>4.9000000000000002E-2</v>
      </c>
      <c r="H1511">
        <v>82</v>
      </c>
      <c r="I1511">
        <v>5.4</v>
      </c>
      <c r="J1511">
        <v>1.3500000000000001E-3</v>
      </c>
      <c r="L1511">
        <v>1.5578189655172414</v>
      </c>
      <c r="M1511" s="2">
        <f t="shared" si="49"/>
        <v>79.310344827586206</v>
      </c>
      <c r="N1511" t="s">
        <v>2798</v>
      </c>
    </row>
    <row r="1512" spans="1:14">
      <c r="A1512">
        <v>93</v>
      </c>
      <c r="B1512" t="s">
        <v>4867</v>
      </c>
      <c r="C1512" t="s">
        <v>4866</v>
      </c>
      <c r="D1512">
        <v>247</v>
      </c>
      <c r="E1512" s="1">
        <v>0.5</v>
      </c>
      <c r="G1512">
        <v>5.8999999999999997E-2</v>
      </c>
      <c r="H1512">
        <v>17</v>
      </c>
      <c r="I1512">
        <v>7</v>
      </c>
      <c r="J1512">
        <v>4.6000000000000001E-4</v>
      </c>
      <c r="L1512">
        <v>1.5578189655172414</v>
      </c>
      <c r="M1512" s="2">
        <f t="shared" si="49"/>
        <v>80.172413793103445</v>
      </c>
      <c r="N1512" t="s">
        <v>2798</v>
      </c>
    </row>
    <row r="1513" spans="1:14">
      <c r="A1513">
        <v>94</v>
      </c>
      <c r="B1513" t="s">
        <v>4865</v>
      </c>
      <c r="C1513" t="s">
        <v>4864</v>
      </c>
      <c r="D1513">
        <v>341</v>
      </c>
      <c r="E1513" s="1">
        <v>0.47399999999999998</v>
      </c>
      <c r="F1513">
        <v>0.63800000000000001</v>
      </c>
      <c r="G1513">
        <v>7.6999999999999999E-2</v>
      </c>
      <c r="H1513">
        <v>52</v>
      </c>
      <c r="I1513">
        <v>8.9</v>
      </c>
      <c r="J1513">
        <v>1.08E-3</v>
      </c>
      <c r="K1513">
        <v>0.29399999999999998</v>
      </c>
      <c r="L1513">
        <v>1.5578189655172414</v>
      </c>
      <c r="M1513" s="2">
        <f t="shared" si="49"/>
        <v>81.034482758620683</v>
      </c>
      <c r="N1513" t="s">
        <v>2798</v>
      </c>
    </row>
    <row r="1514" spans="1:14">
      <c r="A1514">
        <v>95</v>
      </c>
      <c r="B1514" t="s">
        <v>4863</v>
      </c>
      <c r="C1514" t="s">
        <v>4862</v>
      </c>
      <c r="D1514">
        <v>152</v>
      </c>
      <c r="E1514" s="1">
        <v>0.45900000000000002</v>
      </c>
      <c r="F1514">
        <v>0.51300000000000001</v>
      </c>
      <c r="G1514">
        <v>0.13200000000000001</v>
      </c>
      <c r="H1514">
        <v>53</v>
      </c>
      <c r="I1514">
        <v>3.5</v>
      </c>
      <c r="J1514">
        <v>2.7E-4</v>
      </c>
      <c r="K1514">
        <v>5.8999999999999997E-2</v>
      </c>
      <c r="L1514">
        <v>1.5578189655172414</v>
      </c>
      <c r="M1514" s="2">
        <f t="shared" si="49"/>
        <v>81.896551724137936</v>
      </c>
      <c r="N1514" t="s">
        <v>2798</v>
      </c>
    </row>
    <row r="1515" spans="1:14">
      <c r="A1515">
        <v>96</v>
      </c>
      <c r="B1515" t="s">
        <v>4861</v>
      </c>
      <c r="C1515" t="s">
        <v>4860</v>
      </c>
      <c r="D1515">
        <v>192</v>
      </c>
      <c r="E1515" s="1">
        <v>0.44</v>
      </c>
      <c r="F1515">
        <v>1</v>
      </c>
      <c r="G1515">
        <v>0</v>
      </c>
      <c r="H1515">
        <v>13</v>
      </c>
      <c r="I1515">
        <v>7.9</v>
      </c>
      <c r="J1515">
        <v>2.5000000000000001E-4</v>
      </c>
      <c r="K1515">
        <v>0.25900000000000001</v>
      </c>
      <c r="L1515">
        <v>1.5578189655172414</v>
      </c>
      <c r="M1515" s="2">
        <f t="shared" si="49"/>
        <v>82.758620689655174</v>
      </c>
      <c r="N1515" t="s">
        <v>2798</v>
      </c>
    </row>
    <row r="1516" spans="1:14">
      <c r="A1516">
        <v>97</v>
      </c>
      <c r="B1516" t="s">
        <v>4859</v>
      </c>
      <c r="C1516" t="s">
        <v>4858</v>
      </c>
      <c r="D1516">
        <v>260</v>
      </c>
      <c r="E1516" s="1">
        <v>0.42899999999999999</v>
      </c>
      <c r="G1516">
        <v>0.13600000000000001</v>
      </c>
      <c r="H1516">
        <v>22</v>
      </c>
      <c r="I1516">
        <v>8.5</v>
      </c>
      <c r="J1516">
        <v>3.1E-4</v>
      </c>
      <c r="L1516">
        <v>1.5578189655172414</v>
      </c>
      <c r="M1516" s="2">
        <f t="shared" ref="M1516:M1535" si="50">A1516/116*100</f>
        <v>83.620689655172413</v>
      </c>
      <c r="N1516" t="s">
        <v>2798</v>
      </c>
    </row>
    <row r="1517" spans="1:14">
      <c r="A1517">
        <v>98</v>
      </c>
      <c r="B1517" t="s">
        <v>4857</v>
      </c>
      <c r="C1517" t="s">
        <v>4856</v>
      </c>
      <c r="D1517">
        <v>81</v>
      </c>
      <c r="E1517" s="1">
        <v>0.39500000000000002</v>
      </c>
      <c r="G1517">
        <v>0</v>
      </c>
      <c r="H1517">
        <v>20</v>
      </c>
      <c r="J1517">
        <v>1.1E-4</v>
      </c>
      <c r="L1517">
        <v>1.5578189655172414</v>
      </c>
      <c r="M1517" s="2">
        <f t="shared" si="50"/>
        <v>84.482758620689651</v>
      </c>
      <c r="N1517" t="s">
        <v>2798</v>
      </c>
    </row>
    <row r="1518" spans="1:14">
      <c r="A1518">
        <v>99</v>
      </c>
      <c r="B1518" t="s">
        <v>17587</v>
      </c>
      <c r="C1518" t="s">
        <v>17588</v>
      </c>
      <c r="D1518">
        <v>218</v>
      </c>
      <c r="E1518" s="1">
        <v>0.371</v>
      </c>
      <c r="G1518">
        <v>0</v>
      </c>
      <c r="H1518">
        <v>17</v>
      </c>
      <c r="I1518">
        <v>9.1999999999999993</v>
      </c>
      <c r="J1518">
        <v>2.5999999999999998E-4</v>
      </c>
      <c r="L1518">
        <v>1.5578189655172414</v>
      </c>
      <c r="M1518" s="2">
        <f t="shared" si="50"/>
        <v>85.34482758620689</v>
      </c>
      <c r="N1518" t="s">
        <v>2798</v>
      </c>
    </row>
    <row r="1519" spans="1:14">
      <c r="A1519">
        <v>100</v>
      </c>
      <c r="B1519" t="s">
        <v>4855</v>
      </c>
      <c r="C1519" t="s">
        <v>4854</v>
      </c>
      <c r="D1519">
        <v>236</v>
      </c>
      <c r="E1519" s="1">
        <v>0.36599999999999999</v>
      </c>
      <c r="G1519">
        <v>0</v>
      </c>
      <c r="H1519">
        <v>20</v>
      </c>
      <c r="I1519" t="s">
        <v>18288</v>
      </c>
      <c r="J1519">
        <v>1.2999999999999999E-4</v>
      </c>
      <c r="L1519">
        <v>1.5578189655172414</v>
      </c>
      <c r="M1519" s="2">
        <f t="shared" si="50"/>
        <v>86.206896551724128</v>
      </c>
      <c r="N1519" t="s">
        <v>2798</v>
      </c>
    </row>
    <row r="1520" spans="1:14">
      <c r="A1520">
        <v>101</v>
      </c>
      <c r="B1520" t="s">
        <v>4853</v>
      </c>
      <c r="C1520" t="s">
        <v>4852</v>
      </c>
      <c r="D1520">
        <v>117</v>
      </c>
      <c r="E1520" s="1">
        <v>0.35299999999999998</v>
      </c>
      <c r="F1520">
        <v>0.45100000000000001</v>
      </c>
      <c r="G1520">
        <v>0.13300000000000001</v>
      </c>
      <c r="H1520">
        <v>15</v>
      </c>
      <c r="I1520">
        <v>9.5</v>
      </c>
      <c r="J1520">
        <v>3.1E-4</v>
      </c>
      <c r="K1520">
        <v>0.215</v>
      </c>
      <c r="L1520">
        <v>1.5578189655172414</v>
      </c>
      <c r="M1520" s="2">
        <f t="shared" si="50"/>
        <v>87.068965517241381</v>
      </c>
      <c r="N1520" t="s">
        <v>2798</v>
      </c>
    </row>
    <row r="1521" spans="1:14">
      <c r="A1521">
        <v>102</v>
      </c>
      <c r="B1521" t="s">
        <v>4851</v>
      </c>
      <c r="C1521" t="s">
        <v>4850</v>
      </c>
      <c r="D1521">
        <v>45</v>
      </c>
      <c r="E1521" s="1">
        <v>0.3</v>
      </c>
      <c r="G1521">
        <v>0</v>
      </c>
      <c r="H1521">
        <v>28</v>
      </c>
      <c r="J1521">
        <v>1.4999999999999999E-4</v>
      </c>
      <c r="L1521">
        <v>1.5578189655172414</v>
      </c>
      <c r="M1521" s="2">
        <f t="shared" si="50"/>
        <v>87.931034482758619</v>
      </c>
      <c r="N1521" t="s">
        <v>2798</v>
      </c>
    </row>
    <row r="1522" spans="1:14">
      <c r="A1522">
        <v>103</v>
      </c>
      <c r="B1522" t="s">
        <v>4849</v>
      </c>
      <c r="C1522" t="s">
        <v>4848</v>
      </c>
      <c r="D1522">
        <v>112</v>
      </c>
      <c r="E1522" s="1">
        <v>0.23300000000000001</v>
      </c>
      <c r="F1522">
        <v>0.50900000000000001</v>
      </c>
      <c r="G1522">
        <v>4.2000000000000003E-2</v>
      </c>
      <c r="H1522">
        <v>24</v>
      </c>
      <c r="I1522">
        <v>5.9</v>
      </c>
      <c r="J1522">
        <v>7.9000000000000001E-4</v>
      </c>
      <c r="K1522">
        <v>0.39</v>
      </c>
      <c r="L1522">
        <v>1.5578189655172414</v>
      </c>
      <c r="M1522" s="2">
        <f t="shared" si="50"/>
        <v>88.793103448275872</v>
      </c>
      <c r="N1522" t="s">
        <v>2798</v>
      </c>
    </row>
    <row r="1523" spans="1:14">
      <c r="A1523">
        <v>104</v>
      </c>
      <c r="B1523" t="s">
        <v>4847</v>
      </c>
      <c r="C1523" t="s">
        <v>4846</v>
      </c>
      <c r="D1523">
        <v>15</v>
      </c>
      <c r="E1523" s="1">
        <v>0.214</v>
      </c>
      <c r="F1523">
        <v>0.27500000000000002</v>
      </c>
      <c r="G1523">
        <v>4.8000000000000001E-2</v>
      </c>
      <c r="H1523">
        <v>21</v>
      </c>
      <c r="J1523">
        <v>8.0000000000000007E-5</v>
      </c>
      <c r="K1523">
        <v>8.7999999999999995E-2</v>
      </c>
      <c r="L1523">
        <v>1.5578189655172414</v>
      </c>
      <c r="M1523" s="2">
        <f t="shared" si="50"/>
        <v>89.65517241379311</v>
      </c>
      <c r="N1523" t="s">
        <v>2798</v>
      </c>
    </row>
    <row r="1524" spans="1:14">
      <c r="A1524">
        <v>105</v>
      </c>
      <c r="B1524" t="s">
        <v>4845</v>
      </c>
      <c r="C1524" t="s">
        <v>4844</v>
      </c>
      <c r="D1524">
        <v>28</v>
      </c>
      <c r="E1524" s="1">
        <v>0.17199999999999999</v>
      </c>
      <c r="F1524">
        <v>0.314</v>
      </c>
      <c r="G1524">
        <v>0</v>
      </c>
      <c r="H1524">
        <v>11</v>
      </c>
      <c r="J1524">
        <v>5.0000000000000002E-5</v>
      </c>
      <c r="K1524">
        <v>3.9E-2</v>
      </c>
      <c r="L1524">
        <v>1.5578189655172414</v>
      </c>
      <c r="M1524" s="2">
        <f t="shared" si="50"/>
        <v>90.517241379310349</v>
      </c>
      <c r="N1524" t="s">
        <v>2798</v>
      </c>
    </row>
    <row r="1525" spans="1:14">
      <c r="A1525">
        <v>106</v>
      </c>
      <c r="B1525" t="s">
        <v>4843</v>
      </c>
      <c r="C1525" t="s">
        <v>4842</v>
      </c>
      <c r="D1525">
        <v>13</v>
      </c>
      <c r="E1525" s="1">
        <v>0.16200000000000001</v>
      </c>
      <c r="F1525">
        <v>0.123</v>
      </c>
      <c r="G1525">
        <v>0</v>
      </c>
      <c r="H1525">
        <v>23</v>
      </c>
      <c r="J1525">
        <v>3.0000000000000001E-5</v>
      </c>
      <c r="K1525">
        <v>2.1999999999999999E-2</v>
      </c>
      <c r="L1525">
        <v>1.5578189655172414</v>
      </c>
      <c r="M1525" s="2">
        <f t="shared" si="50"/>
        <v>91.379310344827587</v>
      </c>
      <c r="N1525" t="s">
        <v>2798</v>
      </c>
    </row>
    <row r="1526" spans="1:14">
      <c r="A1526">
        <v>107</v>
      </c>
      <c r="B1526" t="s">
        <v>4841</v>
      </c>
      <c r="C1526" t="s">
        <v>4840</v>
      </c>
      <c r="D1526">
        <v>340</v>
      </c>
      <c r="E1526" s="1">
        <v>0.152</v>
      </c>
      <c r="F1526">
        <v>8.5000000000000006E-2</v>
      </c>
      <c r="G1526">
        <v>3.7999999999999999E-2</v>
      </c>
      <c r="H1526">
        <v>104</v>
      </c>
      <c r="I1526" t="s">
        <v>18288</v>
      </c>
      <c r="J1526">
        <v>8.7000000000000001E-4</v>
      </c>
      <c r="K1526">
        <v>5.1999999999999998E-2</v>
      </c>
      <c r="L1526">
        <v>1.5578189655172414</v>
      </c>
      <c r="M1526" s="2">
        <f t="shared" si="50"/>
        <v>92.241379310344826</v>
      </c>
      <c r="N1526" t="s">
        <v>2798</v>
      </c>
    </row>
    <row r="1527" spans="1:14">
      <c r="A1527">
        <v>108</v>
      </c>
      <c r="B1527" t="s">
        <v>4839</v>
      </c>
      <c r="C1527" t="s">
        <v>4838</v>
      </c>
      <c r="D1527">
        <v>97</v>
      </c>
      <c r="E1527" s="1">
        <v>0.14299999999999999</v>
      </c>
      <c r="F1527">
        <v>0.17899999999999999</v>
      </c>
      <c r="G1527">
        <v>2.9000000000000001E-2</v>
      </c>
      <c r="H1527">
        <v>35</v>
      </c>
      <c r="J1527">
        <v>1.9000000000000001E-4</v>
      </c>
      <c r="K1527">
        <v>6.3E-2</v>
      </c>
      <c r="L1527">
        <v>1.5578189655172414</v>
      </c>
      <c r="M1527" s="2">
        <f t="shared" si="50"/>
        <v>93.103448275862064</v>
      </c>
      <c r="N1527" t="s">
        <v>2798</v>
      </c>
    </row>
    <row r="1528" spans="1:14">
      <c r="A1528">
        <v>109</v>
      </c>
      <c r="B1528" t="s">
        <v>4837</v>
      </c>
      <c r="C1528" t="s">
        <v>4836</v>
      </c>
      <c r="D1528">
        <v>19</v>
      </c>
      <c r="E1528" s="1">
        <v>0.14299999999999999</v>
      </c>
      <c r="G1528">
        <v>4.2000000000000003E-2</v>
      </c>
      <c r="H1528">
        <v>24</v>
      </c>
      <c r="J1528">
        <v>1E-4</v>
      </c>
      <c r="L1528">
        <v>1.5578189655172414</v>
      </c>
      <c r="M1528" s="2">
        <f t="shared" si="50"/>
        <v>93.965517241379317</v>
      </c>
      <c r="N1528" t="s">
        <v>2798</v>
      </c>
    </row>
    <row r="1529" spans="1:14">
      <c r="A1529">
        <v>110</v>
      </c>
      <c r="B1529" t="s">
        <v>4835</v>
      </c>
      <c r="C1529" t="s">
        <v>4834</v>
      </c>
      <c r="D1529">
        <v>50</v>
      </c>
      <c r="E1529" s="1">
        <v>0.13800000000000001</v>
      </c>
      <c r="G1529">
        <v>0</v>
      </c>
      <c r="H1529">
        <v>27</v>
      </c>
      <c r="J1529">
        <v>8.0000000000000007E-5</v>
      </c>
      <c r="L1529">
        <v>1.5578189655172414</v>
      </c>
      <c r="M1529" s="2">
        <f t="shared" si="50"/>
        <v>94.827586206896555</v>
      </c>
      <c r="N1529" t="s">
        <v>2798</v>
      </c>
    </row>
    <row r="1530" spans="1:14">
      <c r="A1530">
        <v>111</v>
      </c>
      <c r="B1530" t="s">
        <v>4833</v>
      </c>
      <c r="C1530" t="s">
        <v>4832</v>
      </c>
      <c r="D1530">
        <v>72</v>
      </c>
      <c r="E1530" s="1">
        <v>0.111</v>
      </c>
      <c r="F1530">
        <v>0.23599999999999999</v>
      </c>
      <c r="G1530">
        <v>0</v>
      </c>
      <c r="H1530">
        <v>14</v>
      </c>
      <c r="J1530">
        <v>1E-4</v>
      </c>
      <c r="K1530">
        <v>5.6000000000000001E-2</v>
      </c>
      <c r="L1530">
        <v>1.5578189655172414</v>
      </c>
      <c r="M1530" s="2">
        <f t="shared" si="50"/>
        <v>95.689655172413794</v>
      </c>
      <c r="N1530" t="s">
        <v>2798</v>
      </c>
    </row>
    <row r="1531" spans="1:14">
      <c r="A1531">
        <v>112</v>
      </c>
      <c r="B1531" t="s">
        <v>4831</v>
      </c>
      <c r="C1531" t="s">
        <v>4830</v>
      </c>
      <c r="D1531">
        <v>28</v>
      </c>
      <c r="E1531" s="1">
        <v>5.8000000000000003E-2</v>
      </c>
      <c r="G1531">
        <v>2.8000000000000001E-2</v>
      </c>
      <c r="H1531">
        <v>36</v>
      </c>
      <c r="J1531">
        <v>3.0000000000000001E-5</v>
      </c>
      <c r="L1531">
        <v>1.5578189655172414</v>
      </c>
      <c r="M1531" s="2">
        <f t="shared" si="50"/>
        <v>96.551724137931032</v>
      </c>
      <c r="N1531" t="s">
        <v>2798</v>
      </c>
    </row>
    <row r="1532" spans="1:14">
      <c r="A1532">
        <v>113</v>
      </c>
      <c r="B1532" t="s">
        <v>4829</v>
      </c>
      <c r="C1532" t="s">
        <v>4828</v>
      </c>
      <c r="D1532">
        <v>3</v>
      </c>
      <c r="E1532" s="1">
        <v>0.04</v>
      </c>
      <c r="F1532">
        <v>1.6E-2</v>
      </c>
      <c r="G1532">
        <v>0</v>
      </c>
      <c r="H1532">
        <v>8</v>
      </c>
      <c r="J1532">
        <v>1.0000000000000001E-5</v>
      </c>
      <c r="K1532">
        <v>6.0000000000000001E-3</v>
      </c>
      <c r="L1532">
        <v>1.5578189655172414</v>
      </c>
      <c r="M1532" s="2">
        <f t="shared" si="50"/>
        <v>97.41379310344827</v>
      </c>
      <c r="N1532" t="s">
        <v>2798</v>
      </c>
    </row>
    <row r="1533" spans="1:14">
      <c r="A1533">
        <v>114</v>
      </c>
      <c r="B1533" t="s">
        <v>4827</v>
      </c>
      <c r="C1533" t="s">
        <v>4826</v>
      </c>
      <c r="D1533">
        <v>54</v>
      </c>
      <c r="E1533" s="1">
        <v>3.3000000000000002E-2</v>
      </c>
      <c r="G1533">
        <v>6.7000000000000004E-2</v>
      </c>
      <c r="H1533">
        <v>15</v>
      </c>
      <c r="J1533">
        <v>6.9999999999999994E-5</v>
      </c>
      <c r="L1533">
        <v>1.5578189655172414</v>
      </c>
      <c r="M1533" s="2">
        <f t="shared" si="50"/>
        <v>98.275862068965509</v>
      </c>
      <c r="N1533" t="s">
        <v>2798</v>
      </c>
    </row>
    <row r="1534" spans="1:14">
      <c r="A1534">
        <v>115</v>
      </c>
      <c r="B1534" t="s">
        <v>4825</v>
      </c>
      <c r="C1534" t="s">
        <v>4824</v>
      </c>
      <c r="D1534">
        <v>3</v>
      </c>
      <c r="E1534" s="1">
        <v>2.1000000000000001E-2</v>
      </c>
      <c r="G1534">
        <v>0</v>
      </c>
      <c r="H1534">
        <v>24</v>
      </c>
      <c r="J1534">
        <v>0</v>
      </c>
      <c r="L1534">
        <v>1.5578189655172414</v>
      </c>
      <c r="M1534" s="2">
        <f t="shared" si="50"/>
        <v>99.137931034482762</v>
      </c>
      <c r="N1534" t="s">
        <v>2798</v>
      </c>
    </row>
    <row r="1535" spans="1:14">
      <c r="A1535">
        <v>116</v>
      </c>
      <c r="B1535" t="s">
        <v>4823</v>
      </c>
      <c r="C1535" t="s">
        <v>4822</v>
      </c>
      <c r="D1535">
        <v>9</v>
      </c>
      <c r="E1535" s="1">
        <v>0.01</v>
      </c>
      <c r="F1535">
        <v>3.1E-2</v>
      </c>
      <c r="G1535">
        <v>0</v>
      </c>
      <c r="H1535">
        <v>37</v>
      </c>
      <c r="J1535">
        <v>2.0000000000000002E-5</v>
      </c>
      <c r="K1535">
        <v>4.0000000000000001E-3</v>
      </c>
      <c r="L1535">
        <v>1.5578189655172414</v>
      </c>
      <c r="M1535" s="2">
        <f t="shared" si="50"/>
        <v>100</v>
      </c>
      <c r="N1535" t="s">
        <v>2798</v>
      </c>
    </row>
    <row r="1536" spans="1:14" s="3" customFormat="1">
      <c r="E1536" s="4"/>
      <c r="M1536" s="5"/>
    </row>
    <row r="1537" spans="1:14">
      <c r="A1537">
        <v>1</v>
      </c>
      <c r="B1537" t="s">
        <v>1471</v>
      </c>
      <c r="C1537" t="s">
        <v>1470</v>
      </c>
      <c r="D1537">
        <v>18729</v>
      </c>
      <c r="E1537" s="1">
        <v>4.3330000000000002</v>
      </c>
      <c r="F1537">
        <v>6.1849999999999996</v>
      </c>
      <c r="G1537">
        <v>0.86699999999999999</v>
      </c>
      <c r="H1537">
        <v>60</v>
      </c>
      <c r="I1537" t="s">
        <v>18288</v>
      </c>
      <c r="J1537">
        <v>5.799E-2</v>
      </c>
      <c r="K1537">
        <v>8.8889999999999993</v>
      </c>
      <c r="L1537">
        <f>AVERAGE(E1537:E1622)</f>
        <v>1.0241860465116279</v>
      </c>
      <c r="M1537" s="2">
        <f t="shared" ref="M1537:M1568" si="51">A1537/86*100</f>
        <v>1.1627906976744187</v>
      </c>
      <c r="N1537" t="s">
        <v>25</v>
      </c>
    </row>
    <row r="1538" spans="1:14">
      <c r="A1538">
        <v>2</v>
      </c>
      <c r="B1538" t="s">
        <v>1469</v>
      </c>
      <c r="C1538" t="s">
        <v>1468</v>
      </c>
      <c r="D1538">
        <v>3494</v>
      </c>
      <c r="E1538" s="1">
        <v>3.9119999999999999</v>
      </c>
      <c r="F1538">
        <v>4.0229999999999997</v>
      </c>
      <c r="G1538">
        <v>0.28899999999999998</v>
      </c>
      <c r="H1538">
        <v>45</v>
      </c>
      <c r="I1538" t="s">
        <v>18288</v>
      </c>
      <c r="J1538">
        <v>7.4799999999999997E-3</v>
      </c>
      <c r="K1538">
        <v>2.4649999999999999</v>
      </c>
      <c r="L1538">
        <v>1.0241860465116279</v>
      </c>
      <c r="M1538" s="2">
        <f t="shared" si="51"/>
        <v>2.3255813953488373</v>
      </c>
      <c r="N1538" t="s">
        <v>25</v>
      </c>
    </row>
    <row r="1539" spans="1:14">
      <c r="A1539">
        <v>3</v>
      </c>
      <c r="B1539" t="s">
        <v>1467</v>
      </c>
      <c r="C1539" t="s">
        <v>1466</v>
      </c>
      <c r="D1539">
        <v>13075</v>
      </c>
      <c r="E1539" s="1">
        <v>3.4239999999999999</v>
      </c>
      <c r="F1539">
        <v>5.0869999999999997</v>
      </c>
      <c r="G1539">
        <v>0.66900000000000004</v>
      </c>
      <c r="H1539">
        <v>124</v>
      </c>
      <c r="I1539" t="s">
        <v>18288</v>
      </c>
      <c r="J1539">
        <v>5.9040000000000002E-2</v>
      </c>
      <c r="K1539">
        <v>6.3760000000000003</v>
      </c>
      <c r="L1539">
        <v>1.0241860465116279</v>
      </c>
      <c r="M1539" s="2">
        <f t="shared" si="51"/>
        <v>3.4883720930232558</v>
      </c>
      <c r="N1539" t="s">
        <v>25</v>
      </c>
    </row>
    <row r="1540" spans="1:14">
      <c r="A1540">
        <v>4</v>
      </c>
      <c r="B1540" t="s">
        <v>1465</v>
      </c>
      <c r="C1540" t="s">
        <v>1464</v>
      </c>
      <c r="D1540">
        <v>6280</v>
      </c>
      <c r="E1540" s="1">
        <v>3.2559999999999998</v>
      </c>
      <c r="F1540">
        <v>5.367</v>
      </c>
      <c r="G1540">
        <v>0.42099999999999999</v>
      </c>
      <c r="H1540">
        <v>95</v>
      </c>
      <c r="I1540">
        <v>7.4</v>
      </c>
      <c r="J1540">
        <v>6.5530000000000005E-2</v>
      </c>
      <c r="K1540">
        <v>7.298</v>
      </c>
      <c r="L1540">
        <v>1.0241860465116279</v>
      </c>
      <c r="M1540" s="2">
        <f t="shared" si="51"/>
        <v>4.6511627906976747</v>
      </c>
      <c r="N1540" t="s">
        <v>25</v>
      </c>
    </row>
    <row r="1541" spans="1:14">
      <c r="A1541">
        <v>5</v>
      </c>
      <c r="B1541" t="s">
        <v>1463</v>
      </c>
      <c r="C1541" t="s">
        <v>1462</v>
      </c>
      <c r="D1541">
        <v>88</v>
      </c>
      <c r="E1541" s="1">
        <v>2.5289999999999999</v>
      </c>
      <c r="F1541">
        <v>2.5590000000000002</v>
      </c>
      <c r="G1541">
        <v>0</v>
      </c>
      <c r="H1541">
        <v>19</v>
      </c>
      <c r="J1541">
        <v>2.5100000000000001E-3</v>
      </c>
      <c r="K1541">
        <v>4.2060000000000004</v>
      </c>
      <c r="L1541">
        <v>1.0241860465116279</v>
      </c>
      <c r="M1541" s="2">
        <f t="shared" si="51"/>
        <v>5.8139534883720927</v>
      </c>
      <c r="N1541" t="s">
        <v>25</v>
      </c>
    </row>
    <row r="1542" spans="1:14">
      <c r="A1542">
        <v>6</v>
      </c>
      <c r="B1542" t="s">
        <v>1461</v>
      </c>
      <c r="C1542" t="s">
        <v>1460</v>
      </c>
      <c r="D1542">
        <v>3969</v>
      </c>
      <c r="E1542" s="1">
        <v>2.319</v>
      </c>
      <c r="F1542">
        <v>3.2040000000000002</v>
      </c>
      <c r="G1542">
        <v>0.60299999999999998</v>
      </c>
      <c r="H1542">
        <v>73</v>
      </c>
      <c r="I1542" t="s">
        <v>18288</v>
      </c>
      <c r="J1542">
        <v>8.0199999999999994E-3</v>
      </c>
      <c r="K1542">
        <v>1.4790000000000001</v>
      </c>
      <c r="L1542">
        <v>1.0241860465116279</v>
      </c>
      <c r="M1542" s="2">
        <f t="shared" si="51"/>
        <v>6.9767441860465116</v>
      </c>
      <c r="N1542" t="s">
        <v>25</v>
      </c>
    </row>
    <row r="1543" spans="1:14">
      <c r="A1543">
        <v>7</v>
      </c>
      <c r="B1543" t="s">
        <v>1459</v>
      </c>
      <c r="C1543" t="s">
        <v>1458</v>
      </c>
      <c r="D1543">
        <v>872</v>
      </c>
      <c r="E1543" s="1">
        <v>2.3119999999999998</v>
      </c>
      <c r="F1543">
        <v>1.3440000000000001</v>
      </c>
      <c r="H1543">
        <v>0</v>
      </c>
      <c r="I1543" t="s">
        <v>18288</v>
      </c>
      <c r="J1543">
        <v>2.47E-3</v>
      </c>
      <c r="K1543">
        <v>1.4650000000000001</v>
      </c>
      <c r="L1543">
        <v>1.0241860465116279</v>
      </c>
      <c r="M1543" s="2">
        <f t="shared" si="51"/>
        <v>8.1395348837209305</v>
      </c>
      <c r="N1543" t="s">
        <v>25</v>
      </c>
    </row>
    <row r="1544" spans="1:14">
      <c r="A1544">
        <v>8</v>
      </c>
      <c r="B1544" t="s">
        <v>1457</v>
      </c>
      <c r="C1544" t="s">
        <v>1456</v>
      </c>
      <c r="D1544">
        <v>859</v>
      </c>
      <c r="E1544" s="1">
        <v>2.2080000000000002</v>
      </c>
      <c r="F1544">
        <v>2.46</v>
      </c>
      <c r="G1544">
        <v>0.107</v>
      </c>
      <c r="H1544">
        <v>28</v>
      </c>
      <c r="I1544">
        <v>8.5</v>
      </c>
      <c r="J1544">
        <v>5.8900000000000003E-3</v>
      </c>
      <c r="K1544">
        <v>2.7090000000000001</v>
      </c>
      <c r="L1544">
        <v>1.0241860465116279</v>
      </c>
      <c r="M1544" s="2">
        <f t="shared" si="51"/>
        <v>9.3023255813953494</v>
      </c>
      <c r="N1544" t="s">
        <v>25</v>
      </c>
    </row>
    <row r="1545" spans="1:14">
      <c r="A1545">
        <v>9</v>
      </c>
      <c r="B1545" t="s">
        <v>1455</v>
      </c>
      <c r="C1545" t="s">
        <v>1454</v>
      </c>
      <c r="D1545">
        <v>3609</v>
      </c>
      <c r="E1545" s="1">
        <v>2.1920000000000002</v>
      </c>
      <c r="F1545">
        <v>3.3679999999999999</v>
      </c>
      <c r="G1545">
        <v>0.25600000000000001</v>
      </c>
      <c r="H1545">
        <v>39</v>
      </c>
      <c r="I1545" t="s">
        <v>18288</v>
      </c>
      <c r="J1545">
        <v>7.0899999999999999E-3</v>
      </c>
      <c r="K1545">
        <v>2.2210000000000001</v>
      </c>
      <c r="L1545">
        <v>1.0241860465116279</v>
      </c>
      <c r="M1545" s="2">
        <f t="shared" si="51"/>
        <v>10.465116279069768</v>
      </c>
      <c r="N1545" t="s">
        <v>25</v>
      </c>
    </row>
    <row r="1546" spans="1:14">
      <c r="A1546">
        <v>10</v>
      </c>
      <c r="B1546" t="s">
        <v>1453</v>
      </c>
      <c r="C1546" t="s">
        <v>1452</v>
      </c>
      <c r="D1546">
        <v>2271</v>
      </c>
      <c r="E1546" s="1">
        <v>1.867</v>
      </c>
      <c r="F1546">
        <v>3.1429999999999998</v>
      </c>
      <c r="G1546">
        <v>0.125</v>
      </c>
      <c r="H1546">
        <v>32</v>
      </c>
      <c r="I1546" t="s">
        <v>18288</v>
      </c>
      <c r="J1546">
        <v>3.6800000000000001E-3</v>
      </c>
      <c r="K1546">
        <v>1.034</v>
      </c>
      <c r="L1546">
        <v>1.0241860465116279</v>
      </c>
      <c r="M1546" s="2">
        <f t="shared" si="51"/>
        <v>11.627906976744185</v>
      </c>
      <c r="N1546" t="s">
        <v>25</v>
      </c>
    </row>
    <row r="1547" spans="1:14">
      <c r="A1547">
        <v>11</v>
      </c>
      <c r="B1547" t="s">
        <v>1451</v>
      </c>
      <c r="C1547" t="s">
        <v>1450</v>
      </c>
      <c r="D1547">
        <v>1647</v>
      </c>
      <c r="E1547" s="1">
        <v>1.7709999999999999</v>
      </c>
      <c r="F1547">
        <v>2.016</v>
      </c>
      <c r="G1547">
        <v>0.16700000000000001</v>
      </c>
      <c r="H1547">
        <v>24</v>
      </c>
      <c r="I1547" t="s">
        <v>18288</v>
      </c>
      <c r="J1547">
        <v>3.64E-3</v>
      </c>
      <c r="K1547">
        <v>1.6319999999999999</v>
      </c>
      <c r="L1547">
        <v>1.0241860465116279</v>
      </c>
      <c r="M1547" s="2">
        <f t="shared" si="51"/>
        <v>12.790697674418606</v>
      </c>
      <c r="N1547" t="s">
        <v>25</v>
      </c>
    </row>
    <row r="1548" spans="1:14">
      <c r="A1548">
        <v>12</v>
      </c>
      <c r="B1548" t="s">
        <v>1449</v>
      </c>
      <c r="C1548" t="s">
        <v>1448</v>
      </c>
      <c r="D1548">
        <v>4930</v>
      </c>
      <c r="E1548" s="1">
        <v>1.649</v>
      </c>
      <c r="F1548">
        <v>2.5289999999999999</v>
      </c>
      <c r="G1548">
        <v>0.16300000000000001</v>
      </c>
      <c r="H1548">
        <v>49</v>
      </c>
      <c r="I1548" t="s">
        <v>18288</v>
      </c>
      <c r="J1548">
        <v>2.7490000000000001E-2</v>
      </c>
      <c r="K1548">
        <v>3.7679999999999998</v>
      </c>
      <c r="L1548">
        <v>1.0241860465116279</v>
      </c>
      <c r="M1548" s="2">
        <f t="shared" si="51"/>
        <v>13.953488372093023</v>
      </c>
      <c r="N1548" t="s">
        <v>25</v>
      </c>
    </row>
    <row r="1549" spans="1:14">
      <c r="A1549">
        <v>13</v>
      </c>
      <c r="B1549" t="s">
        <v>1447</v>
      </c>
      <c r="C1549" t="s">
        <v>1446</v>
      </c>
      <c r="D1549">
        <v>2571</v>
      </c>
      <c r="E1549" s="1">
        <v>1.6359999999999999</v>
      </c>
      <c r="F1549">
        <v>2.13</v>
      </c>
      <c r="G1549">
        <v>0.214</v>
      </c>
      <c r="H1549">
        <v>42</v>
      </c>
      <c r="I1549" t="s">
        <v>18288</v>
      </c>
      <c r="J1549">
        <v>1.183E-2</v>
      </c>
      <c r="K1549">
        <v>2.665</v>
      </c>
      <c r="L1549">
        <v>1.0241860465116279</v>
      </c>
      <c r="M1549" s="2">
        <f t="shared" si="51"/>
        <v>15.11627906976744</v>
      </c>
      <c r="N1549" t="s">
        <v>25</v>
      </c>
    </row>
    <row r="1550" spans="1:14">
      <c r="A1550">
        <v>14</v>
      </c>
      <c r="B1550" t="s">
        <v>1445</v>
      </c>
      <c r="C1550" t="s">
        <v>1444</v>
      </c>
      <c r="D1550">
        <v>1324</v>
      </c>
      <c r="E1550" s="1">
        <v>1.5640000000000001</v>
      </c>
      <c r="F1550">
        <v>2.1539999999999999</v>
      </c>
      <c r="G1550">
        <v>0.186</v>
      </c>
      <c r="H1550">
        <v>43</v>
      </c>
      <c r="I1550">
        <v>8.9</v>
      </c>
      <c r="J1550">
        <v>3.5000000000000001E-3</v>
      </c>
      <c r="K1550">
        <v>1.0980000000000001</v>
      </c>
      <c r="L1550">
        <v>1.0241860465116279</v>
      </c>
      <c r="M1550" s="2">
        <f t="shared" si="51"/>
        <v>16.279069767441861</v>
      </c>
      <c r="N1550" t="s">
        <v>25</v>
      </c>
    </row>
    <row r="1551" spans="1:14">
      <c r="A1551">
        <v>15</v>
      </c>
      <c r="B1551" t="s">
        <v>1443</v>
      </c>
      <c r="C1551" t="s">
        <v>1442</v>
      </c>
      <c r="D1551">
        <v>187</v>
      </c>
      <c r="E1551" s="1">
        <v>1.4630000000000001</v>
      </c>
      <c r="G1551">
        <v>0.20799999999999999</v>
      </c>
      <c r="H1551">
        <v>24</v>
      </c>
      <c r="I1551">
        <v>3.8</v>
      </c>
      <c r="J1551">
        <v>9.6000000000000002E-4</v>
      </c>
      <c r="L1551">
        <v>1.0241860465116279</v>
      </c>
      <c r="M1551" s="2">
        <f t="shared" si="51"/>
        <v>17.441860465116278</v>
      </c>
      <c r="N1551" t="s">
        <v>25</v>
      </c>
    </row>
    <row r="1552" spans="1:14">
      <c r="A1552">
        <v>16</v>
      </c>
      <c r="B1552" t="s">
        <v>1441</v>
      </c>
      <c r="C1552" t="s">
        <v>1440</v>
      </c>
      <c r="D1552">
        <v>381</v>
      </c>
      <c r="E1552" s="1">
        <v>1.44</v>
      </c>
      <c r="G1552">
        <v>0.35699999999999998</v>
      </c>
      <c r="H1552">
        <v>28</v>
      </c>
      <c r="I1552">
        <v>4.9000000000000004</v>
      </c>
      <c r="J1552">
        <v>4.8300000000000001E-3</v>
      </c>
      <c r="L1552">
        <v>1.0241860465116279</v>
      </c>
      <c r="M1552" s="2">
        <f t="shared" si="51"/>
        <v>18.604651162790699</v>
      </c>
      <c r="N1552" t="s">
        <v>25</v>
      </c>
    </row>
    <row r="1553" spans="1:14">
      <c r="A1553">
        <v>17</v>
      </c>
      <c r="B1553" t="s">
        <v>1211</v>
      </c>
      <c r="C1553" t="s">
        <v>1210</v>
      </c>
      <c r="D1553">
        <v>770</v>
      </c>
      <c r="E1553" s="1">
        <v>1.4</v>
      </c>
      <c r="F1553">
        <v>1.581</v>
      </c>
      <c r="G1553">
        <v>0.156</v>
      </c>
      <c r="H1553">
        <v>32</v>
      </c>
      <c r="I1553">
        <v>5.8</v>
      </c>
      <c r="J1553">
        <v>1.66E-3</v>
      </c>
      <c r="K1553">
        <v>0.36599999999999999</v>
      </c>
      <c r="L1553">
        <v>1.0241860465116279</v>
      </c>
      <c r="M1553" s="2">
        <f t="shared" si="51"/>
        <v>19.767441860465116</v>
      </c>
      <c r="N1553" t="s">
        <v>25</v>
      </c>
    </row>
    <row r="1554" spans="1:14">
      <c r="A1554">
        <v>18</v>
      </c>
      <c r="B1554" t="s">
        <v>1439</v>
      </c>
      <c r="C1554" t="s">
        <v>1438</v>
      </c>
      <c r="D1554">
        <v>838</v>
      </c>
      <c r="E1554" s="1">
        <v>1.3660000000000001</v>
      </c>
      <c r="G1554">
        <v>0.11799999999999999</v>
      </c>
      <c r="H1554">
        <v>17</v>
      </c>
      <c r="I1554" t="s">
        <v>18288</v>
      </c>
      <c r="J1554">
        <v>1.06E-3</v>
      </c>
      <c r="L1554">
        <v>1.0241860465116279</v>
      </c>
      <c r="M1554" s="2">
        <f t="shared" si="51"/>
        <v>20.930232558139537</v>
      </c>
      <c r="N1554" t="s">
        <v>25</v>
      </c>
    </row>
    <row r="1555" spans="1:14">
      <c r="A1555">
        <v>19</v>
      </c>
      <c r="B1555" t="s">
        <v>1437</v>
      </c>
      <c r="C1555" t="s">
        <v>1436</v>
      </c>
      <c r="D1555">
        <v>665</v>
      </c>
      <c r="E1555" s="1">
        <v>1.3640000000000001</v>
      </c>
      <c r="F1555">
        <v>1.899</v>
      </c>
      <c r="G1555">
        <v>0.219</v>
      </c>
      <c r="H1555">
        <v>32</v>
      </c>
      <c r="I1555">
        <v>8.1999999999999993</v>
      </c>
      <c r="J1555">
        <v>2.33E-3</v>
      </c>
      <c r="K1555">
        <v>1.2190000000000001</v>
      </c>
      <c r="L1555">
        <v>1.0241860465116279</v>
      </c>
      <c r="M1555" s="2">
        <f t="shared" si="51"/>
        <v>22.093023255813954</v>
      </c>
      <c r="N1555" t="s">
        <v>25</v>
      </c>
    </row>
    <row r="1556" spans="1:14">
      <c r="A1556">
        <v>20</v>
      </c>
      <c r="B1556" t="s">
        <v>1435</v>
      </c>
      <c r="C1556" t="s">
        <v>1434</v>
      </c>
      <c r="D1556">
        <v>1162</v>
      </c>
      <c r="E1556" s="1">
        <v>1.33</v>
      </c>
      <c r="F1556">
        <v>1.5680000000000001</v>
      </c>
      <c r="G1556">
        <v>0.23499999999999999</v>
      </c>
      <c r="H1556">
        <v>34</v>
      </c>
      <c r="I1556" t="s">
        <v>18288</v>
      </c>
      <c r="J1556">
        <v>3.49E-3</v>
      </c>
      <c r="K1556">
        <v>1.0760000000000001</v>
      </c>
      <c r="L1556">
        <v>1.0241860465116279</v>
      </c>
      <c r="M1556" s="2">
        <f t="shared" si="51"/>
        <v>23.255813953488371</v>
      </c>
      <c r="N1556" t="s">
        <v>25</v>
      </c>
    </row>
    <row r="1557" spans="1:14">
      <c r="A1557">
        <v>21</v>
      </c>
      <c r="B1557" t="s">
        <v>1433</v>
      </c>
      <c r="C1557" t="s">
        <v>1432</v>
      </c>
      <c r="D1557">
        <v>1323</v>
      </c>
      <c r="E1557" s="1">
        <v>1.325</v>
      </c>
      <c r="F1557">
        <v>2.7040000000000002</v>
      </c>
      <c r="G1557">
        <v>0.14299999999999999</v>
      </c>
      <c r="H1557">
        <v>21</v>
      </c>
      <c r="I1557" t="s">
        <v>18288</v>
      </c>
      <c r="J1557">
        <v>4.0400000000000002E-3</v>
      </c>
      <c r="K1557">
        <v>2.1309999999999998</v>
      </c>
      <c r="L1557">
        <v>1.0241860465116279</v>
      </c>
      <c r="M1557" s="2">
        <f t="shared" si="51"/>
        <v>24.418604651162788</v>
      </c>
      <c r="N1557" t="s">
        <v>25</v>
      </c>
    </row>
    <row r="1558" spans="1:14">
      <c r="A1558">
        <v>22</v>
      </c>
      <c r="B1558" t="s">
        <v>1431</v>
      </c>
      <c r="C1558" t="s">
        <v>1430</v>
      </c>
      <c r="D1558">
        <v>737</v>
      </c>
      <c r="E1558" s="1">
        <v>1.288</v>
      </c>
      <c r="G1558">
        <v>0.33300000000000002</v>
      </c>
      <c r="H1558">
        <v>27</v>
      </c>
      <c r="I1558">
        <v>9.6999999999999993</v>
      </c>
      <c r="J1558">
        <v>1.1800000000000001E-3</v>
      </c>
      <c r="L1558">
        <v>1.0241860465116279</v>
      </c>
      <c r="M1558" s="2">
        <f t="shared" si="51"/>
        <v>25.581395348837212</v>
      </c>
      <c r="N1558" t="s">
        <v>25</v>
      </c>
    </row>
    <row r="1559" spans="1:14">
      <c r="A1559">
        <v>23</v>
      </c>
      <c r="B1559" t="s">
        <v>1429</v>
      </c>
      <c r="C1559" t="s">
        <v>1428</v>
      </c>
      <c r="D1559">
        <v>4806</v>
      </c>
      <c r="E1559" s="1">
        <v>1.2869999999999999</v>
      </c>
      <c r="F1559">
        <v>1.7210000000000001</v>
      </c>
      <c r="G1559">
        <v>0.21199999999999999</v>
      </c>
      <c r="H1559">
        <v>255</v>
      </c>
      <c r="I1559">
        <v>7.2</v>
      </c>
      <c r="J1559">
        <v>1.5820000000000001E-2</v>
      </c>
      <c r="K1559">
        <v>0.80100000000000005</v>
      </c>
      <c r="L1559">
        <v>1.0241860465116279</v>
      </c>
      <c r="M1559" s="2">
        <f t="shared" si="51"/>
        <v>26.744186046511626</v>
      </c>
      <c r="N1559" t="s">
        <v>25</v>
      </c>
    </row>
    <row r="1560" spans="1:14">
      <c r="A1560">
        <v>24</v>
      </c>
      <c r="B1560" t="s">
        <v>1427</v>
      </c>
      <c r="C1560" t="s">
        <v>1426</v>
      </c>
      <c r="D1560">
        <v>1004</v>
      </c>
      <c r="E1560" s="1">
        <v>1.2370000000000001</v>
      </c>
      <c r="F1560">
        <v>1.39</v>
      </c>
      <c r="G1560">
        <v>0.11600000000000001</v>
      </c>
      <c r="H1560">
        <v>43</v>
      </c>
      <c r="I1560" t="s">
        <v>18288</v>
      </c>
      <c r="J1560">
        <v>2.2699999999999999E-3</v>
      </c>
      <c r="K1560">
        <v>0.64700000000000002</v>
      </c>
      <c r="L1560">
        <v>1.0241860465116279</v>
      </c>
      <c r="M1560" s="2">
        <f t="shared" si="51"/>
        <v>27.906976744186046</v>
      </c>
      <c r="N1560" t="s">
        <v>25</v>
      </c>
    </row>
    <row r="1561" spans="1:14">
      <c r="A1561">
        <v>25</v>
      </c>
      <c r="B1561" t="s">
        <v>14259</v>
      </c>
      <c r="C1561" t="s">
        <v>14260</v>
      </c>
      <c r="D1561">
        <v>701</v>
      </c>
      <c r="E1561" s="1">
        <v>1.212</v>
      </c>
      <c r="F1561">
        <v>1.597</v>
      </c>
      <c r="G1561">
        <v>0.26700000000000002</v>
      </c>
      <c r="H1561">
        <v>30</v>
      </c>
      <c r="I1561">
        <v>9</v>
      </c>
      <c r="J1561">
        <v>3.8800000000000002E-3</v>
      </c>
      <c r="K1561">
        <v>1.782</v>
      </c>
      <c r="L1561">
        <v>1.0241860465116279</v>
      </c>
      <c r="M1561" s="2">
        <f t="shared" si="51"/>
        <v>29.069767441860467</v>
      </c>
      <c r="N1561" t="s">
        <v>25</v>
      </c>
    </row>
    <row r="1562" spans="1:14">
      <c r="A1562">
        <v>26</v>
      </c>
      <c r="B1562" t="s">
        <v>1425</v>
      </c>
      <c r="C1562" t="s">
        <v>1424</v>
      </c>
      <c r="D1562">
        <v>1757</v>
      </c>
      <c r="E1562" s="1">
        <v>1.194</v>
      </c>
      <c r="F1562">
        <v>1.5389999999999999</v>
      </c>
      <c r="G1562">
        <v>0.192</v>
      </c>
      <c r="H1562">
        <v>26</v>
      </c>
      <c r="I1562" t="s">
        <v>18288</v>
      </c>
      <c r="J1562">
        <v>5.45E-3</v>
      </c>
      <c r="K1562">
        <v>1.86</v>
      </c>
      <c r="L1562">
        <v>1.0241860465116279</v>
      </c>
      <c r="M1562" s="2">
        <f t="shared" si="51"/>
        <v>30.232558139534881</v>
      </c>
      <c r="N1562" t="s">
        <v>25</v>
      </c>
    </row>
    <row r="1563" spans="1:14">
      <c r="A1563">
        <v>27</v>
      </c>
      <c r="B1563" t="s">
        <v>1423</v>
      </c>
      <c r="C1563" t="s">
        <v>1422</v>
      </c>
      <c r="D1563">
        <v>504</v>
      </c>
      <c r="E1563" s="1">
        <v>1.1759999999999999</v>
      </c>
      <c r="G1563">
        <v>0.63200000000000001</v>
      </c>
      <c r="H1563">
        <v>19</v>
      </c>
      <c r="I1563">
        <v>8.5</v>
      </c>
      <c r="J1563">
        <v>9.8999999999999999E-4</v>
      </c>
      <c r="L1563">
        <v>1.0241860465116279</v>
      </c>
      <c r="M1563" s="2">
        <f t="shared" si="51"/>
        <v>31.395348837209301</v>
      </c>
      <c r="N1563" t="s">
        <v>25</v>
      </c>
    </row>
    <row r="1564" spans="1:14">
      <c r="A1564">
        <v>28</v>
      </c>
      <c r="B1564" t="s">
        <v>1421</v>
      </c>
      <c r="C1564" t="s">
        <v>1420</v>
      </c>
      <c r="D1564">
        <v>280</v>
      </c>
      <c r="E1564" s="1">
        <v>1.167</v>
      </c>
      <c r="G1564">
        <v>0.36099999999999999</v>
      </c>
      <c r="H1564">
        <v>36</v>
      </c>
      <c r="I1564">
        <v>6.6</v>
      </c>
      <c r="J1564">
        <v>3.4000000000000002E-4</v>
      </c>
      <c r="L1564">
        <v>1.0241860465116279</v>
      </c>
      <c r="M1564" s="2">
        <f t="shared" si="51"/>
        <v>32.558139534883722</v>
      </c>
      <c r="N1564" t="s">
        <v>25</v>
      </c>
    </row>
    <row r="1565" spans="1:14">
      <c r="A1565">
        <v>29</v>
      </c>
      <c r="B1565" t="s">
        <v>1419</v>
      </c>
      <c r="C1565" t="s">
        <v>1418</v>
      </c>
      <c r="D1565">
        <v>2712</v>
      </c>
      <c r="E1565" s="1">
        <v>1.1040000000000001</v>
      </c>
      <c r="F1565">
        <v>1.7</v>
      </c>
      <c r="G1565">
        <v>0.31</v>
      </c>
      <c r="H1565">
        <v>87</v>
      </c>
      <c r="I1565">
        <v>9</v>
      </c>
      <c r="J1565">
        <v>1.2829999999999999E-2</v>
      </c>
      <c r="K1565">
        <v>1.702</v>
      </c>
      <c r="L1565">
        <v>1.0241860465116279</v>
      </c>
      <c r="M1565" s="2">
        <f t="shared" si="51"/>
        <v>33.720930232558139</v>
      </c>
      <c r="N1565" t="s">
        <v>25</v>
      </c>
    </row>
    <row r="1566" spans="1:14">
      <c r="A1566">
        <v>30</v>
      </c>
      <c r="B1566" t="s">
        <v>1417</v>
      </c>
      <c r="C1566" t="s">
        <v>1416</v>
      </c>
      <c r="D1566">
        <v>534</v>
      </c>
      <c r="E1566" s="1">
        <v>1.093</v>
      </c>
      <c r="F1566">
        <v>1.5049999999999999</v>
      </c>
      <c r="G1566">
        <v>0.222</v>
      </c>
      <c r="H1566">
        <v>18</v>
      </c>
      <c r="I1566">
        <v>9.1</v>
      </c>
      <c r="J1566">
        <v>3.2000000000000002E-3</v>
      </c>
      <c r="K1566">
        <v>1.706</v>
      </c>
      <c r="L1566">
        <v>1.0241860465116279</v>
      </c>
      <c r="M1566" s="2">
        <f t="shared" si="51"/>
        <v>34.883720930232556</v>
      </c>
      <c r="N1566" t="s">
        <v>25</v>
      </c>
    </row>
    <row r="1567" spans="1:14">
      <c r="A1567">
        <v>31</v>
      </c>
      <c r="B1567" t="s">
        <v>1415</v>
      </c>
      <c r="C1567" t="s">
        <v>1414</v>
      </c>
      <c r="D1567">
        <v>1102</v>
      </c>
      <c r="E1567" s="1">
        <v>1.0349999999999999</v>
      </c>
      <c r="F1567">
        <v>1.774</v>
      </c>
      <c r="G1567">
        <v>0.16</v>
      </c>
      <c r="H1567">
        <v>75</v>
      </c>
      <c r="I1567">
        <v>6.5</v>
      </c>
      <c r="J1567">
        <v>5.0800000000000003E-3</v>
      </c>
      <c r="K1567">
        <v>1.0569999999999999</v>
      </c>
      <c r="L1567">
        <v>1.0241860465116279</v>
      </c>
      <c r="M1567" s="2">
        <f t="shared" si="51"/>
        <v>36.046511627906973</v>
      </c>
      <c r="N1567" t="s">
        <v>25</v>
      </c>
    </row>
    <row r="1568" spans="1:14">
      <c r="A1568">
        <v>32</v>
      </c>
      <c r="B1568" t="s">
        <v>1413</v>
      </c>
      <c r="C1568" t="s">
        <v>1412</v>
      </c>
      <c r="D1568">
        <v>680</v>
      </c>
      <c r="E1568" s="1">
        <v>1.02</v>
      </c>
      <c r="F1568">
        <v>1.3069999999999999</v>
      </c>
      <c r="G1568">
        <v>0.11799999999999999</v>
      </c>
      <c r="H1568">
        <v>34</v>
      </c>
      <c r="I1568">
        <v>9.8000000000000007</v>
      </c>
      <c r="J1568">
        <v>1.74E-3</v>
      </c>
      <c r="K1568">
        <v>0.78100000000000003</v>
      </c>
      <c r="L1568">
        <v>1.0241860465116279</v>
      </c>
      <c r="M1568" s="2">
        <f t="shared" si="51"/>
        <v>37.209302325581397</v>
      </c>
      <c r="N1568" t="s">
        <v>25</v>
      </c>
    </row>
    <row r="1569" spans="1:14">
      <c r="A1569">
        <v>33</v>
      </c>
      <c r="B1569" t="s">
        <v>1411</v>
      </c>
      <c r="C1569" t="s">
        <v>1410</v>
      </c>
      <c r="D1569">
        <v>776</v>
      </c>
      <c r="E1569" s="1">
        <v>1.0149999999999999</v>
      </c>
      <c r="F1569">
        <v>1.4079999999999999</v>
      </c>
      <c r="G1569">
        <v>0.2</v>
      </c>
      <c r="H1569">
        <v>35</v>
      </c>
      <c r="I1569">
        <v>9.6</v>
      </c>
      <c r="J1569">
        <v>1.1000000000000001E-3</v>
      </c>
      <c r="K1569">
        <v>0.48399999999999999</v>
      </c>
      <c r="L1569">
        <v>1.0241860465116279</v>
      </c>
      <c r="M1569" s="2">
        <f t="shared" ref="M1569:M1600" si="52">A1569/86*100</f>
        <v>38.372093023255815</v>
      </c>
      <c r="N1569" t="s">
        <v>25</v>
      </c>
    </row>
    <row r="1570" spans="1:14">
      <c r="A1570">
        <v>34</v>
      </c>
      <c r="B1570" t="s">
        <v>1409</v>
      </c>
      <c r="C1570" t="s">
        <v>1408</v>
      </c>
      <c r="D1570">
        <v>1034</v>
      </c>
      <c r="E1570" s="1">
        <v>1.01</v>
      </c>
      <c r="F1570">
        <v>1.0609999999999999</v>
      </c>
      <c r="G1570">
        <v>0.128</v>
      </c>
      <c r="H1570">
        <v>47</v>
      </c>
      <c r="I1570">
        <v>9.1999999999999993</v>
      </c>
      <c r="J1570">
        <v>1.4499999999999999E-3</v>
      </c>
      <c r="K1570">
        <v>0.314</v>
      </c>
      <c r="L1570">
        <v>1.0241860465116279</v>
      </c>
      <c r="M1570" s="2">
        <f t="shared" si="52"/>
        <v>39.534883720930232</v>
      </c>
      <c r="N1570" t="s">
        <v>25</v>
      </c>
    </row>
    <row r="1571" spans="1:14">
      <c r="A1571">
        <v>35</v>
      </c>
      <c r="B1571" t="s">
        <v>14297</v>
      </c>
      <c r="C1571" t="s">
        <v>14298</v>
      </c>
      <c r="D1571">
        <v>1165</v>
      </c>
      <c r="E1571" s="1">
        <v>1</v>
      </c>
      <c r="F1571">
        <v>1.4630000000000001</v>
      </c>
      <c r="G1571">
        <v>0.375</v>
      </c>
      <c r="H1571">
        <v>32</v>
      </c>
      <c r="I1571" t="s">
        <v>18288</v>
      </c>
      <c r="J1571">
        <v>3.9100000000000003E-3</v>
      </c>
      <c r="K1571">
        <v>1.516</v>
      </c>
      <c r="L1571">
        <v>1.0241860465116279</v>
      </c>
      <c r="M1571" s="2">
        <f t="shared" si="52"/>
        <v>40.697674418604649</v>
      </c>
      <c r="N1571" t="s">
        <v>25</v>
      </c>
    </row>
    <row r="1572" spans="1:14">
      <c r="A1572">
        <v>36</v>
      </c>
      <c r="B1572" t="s">
        <v>1407</v>
      </c>
      <c r="C1572" t="s">
        <v>1406</v>
      </c>
      <c r="D1572">
        <v>448</v>
      </c>
      <c r="E1572" s="1">
        <v>0.97599999999999998</v>
      </c>
      <c r="F1572">
        <v>1.58</v>
      </c>
      <c r="G1572">
        <v>9.0999999999999998E-2</v>
      </c>
      <c r="H1572">
        <v>22</v>
      </c>
      <c r="I1572">
        <v>6.6</v>
      </c>
      <c r="J1572">
        <v>3.0400000000000002E-3</v>
      </c>
      <c r="K1572">
        <v>1.736</v>
      </c>
      <c r="L1572">
        <v>1.0241860465116279</v>
      </c>
      <c r="M1572" s="2">
        <f t="shared" si="52"/>
        <v>41.860465116279073</v>
      </c>
      <c r="N1572" t="s">
        <v>25</v>
      </c>
    </row>
    <row r="1573" spans="1:14">
      <c r="A1573">
        <v>37</v>
      </c>
      <c r="B1573" t="s">
        <v>1405</v>
      </c>
      <c r="C1573" t="s">
        <v>1404</v>
      </c>
      <c r="D1573">
        <v>1120</v>
      </c>
      <c r="E1573" s="1">
        <v>0.95199999999999996</v>
      </c>
      <c r="F1573">
        <v>0.95899999999999996</v>
      </c>
      <c r="G1573">
        <v>0.41199999999999998</v>
      </c>
      <c r="H1573">
        <v>34</v>
      </c>
      <c r="I1573" t="s">
        <v>18288</v>
      </c>
      <c r="J1573">
        <v>2.3700000000000001E-3</v>
      </c>
      <c r="K1573">
        <v>0.79600000000000004</v>
      </c>
      <c r="L1573">
        <v>1.0241860465116279</v>
      </c>
      <c r="M1573" s="2">
        <f t="shared" si="52"/>
        <v>43.02325581395349</v>
      </c>
      <c r="N1573" t="s">
        <v>25</v>
      </c>
    </row>
    <row r="1574" spans="1:14">
      <c r="A1574">
        <v>38</v>
      </c>
      <c r="B1574" t="s">
        <v>1403</v>
      </c>
      <c r="C1574" t="s">
        <v>1402</v>
      </c>
      <c r="D1574">
        <v>1075</v>
      </c>
      <c r="E1574" s="1">
        <v>0.93400000000000005</v>
      </c>
      <c r="G1574">
        <v>0.12</v>
      </c>
      <c r="H1574">
        <v>50</v>
      </c>
      <c r="I1574">
        <v>8.6</v>
      </c>
      <c r="J1574">
        <v>4.8300000000000001E-3</v>
      </c>
      <c r="L1574">
        <v>1.0241860465116279</v>
      </c>
      <c r="M1574" s="2">
        <f t="shared" si="52"/>
        <v>44.186046511627907</v>
      </c>
      <c r="N1574" t="s">
        <v>25</v>
      </c>
    </row>
    <row r="1575" spans="1:14">
      <c r="A1575">
        <v>39</v>
      </c>
      <c r="B1575" t="s">
        <v>1401</v>
      </c>
      <c r="C1575" t="s">
        <v>1400</v>
      </c>
      <c r="D1575">
        <v>503</v>
      </c>
      <c r="E1575" s="1">
        <v>0.92500000000000004</v>
      </c>
      <c r="F1575">
        <v>1.069</v>
      </c>
      <c r="G1575">
        <v>0.38100000000000001</v>
      </c>
      <c r="H1575">
        <v>21</v>
      </c>
      <c r="I1575" t="s">
        <v>18288</v>
      </c>
      <c r="J1575">
        <v>9.1E-4</v>
      </c>
      <c r="K1575">
        <v>0.51200000000000001</v>
      </c>
      <c r="L1575">
        <v>1.0241860465116279</v>
      </c>
      <c r="M1575" s="2">
        <f t="shared" si="52"/>
        <v>45.348837209302324</v>
      </c>
      <c r="N1575" t="s">
        <v>25</v>
      </c>
    </row>
    <row r="1576" spans="1:14">
      <c r="A1576">
        <v>40</v>
      </c>
      <c r="B1576" t="s">
        <v>1399</v>
      </c>
      <c r="C1576" t="s">
        <v>1398</v>
      </c>
      <c r="D1576">
        <v>259</v>
      </c>
      <c r="E1576" s="1">
        <v>0.89500000000000002</v>
      </c>
      <c r="G1576">
        <v>8.7999999999999995E-2</v>
      </c>
      <c r="H1576">
        <v>34</v>
      </c>
      <c r="I1576">
        <v>5.7</v>
      </c>
      <c r="J1576">
        <v>2.0500000000000002E-3</v>
      </c>
      <c r="L1576">
        <v>1.0241860465116279</v>
      </c>
      <c r="M1576" s="2">
        <f t="shared" si="52"/>
        <v>46.511627906976742</v>
      </c>
      <c r="N1576" t="s">
        <v>25</v>
      </c>
    </row>
    <row r="1577" spans="1:14">
      <c r="A1577">
        <v>41</v>
      </c>
      <c r="B1577" t="s">
        <v>1397</v>
      </c>
      <c r="C1577" t="s">
        <v>1396</v>
      </c>
      <c r="D1577">
        <v>309</v>
      </c>
      <c r="E1577" s="1">
        <v>0.875</v>
      </c>
      <c r="F1577">
        <v>0.79400000000000004</v>
      </c>
      <c r="G1577">
        <v>4.5999999999999999E-2</v>
      </c>
      <c r="H1577">
        <v>65</v>
      </c>
      <c r="I1577">
        <v>5.9</v>
      </c>
      <c r="J1577">
        <v>6.6E-4</v>
      </c>
      <c r="K1577">
        <v>0.193</v>
      </c>
      <c r="L1577">
        <v>1.0241860465116279</v>
      </c>
      <c r="M1577" s="2">
        <f t="shared" si="52"/>
        <v>47.674418604651166</v>
      </c>
      <c r="N1577" t="s">
        <v>25</v>
      </c>
    </row>
    <row r="1578" spans="1:14">
      <c r="A1578">
        <v>42</v>
      </c>
      <c r="B1578" t="s">
        <v>1395</v>
      </c>
      <c r="C1578" t="s">
        <v>1394</v>
      </c>
      <c r="D1578">
        <v>1097</v>
      </c>
      <c r="E1578" s="1">
        <v>0.872</v>
      </c>
      <c r="F1578">
        <v>1.244</v>
      </c>
      <c r="G1578">
        <v>0.13500000000000001</v>
      </c>
      <c r="H1578">
        <v>89</v>
      </c>
      <c r="I1578">
        <v>6.3</v>
      </c>
      <c r="J1578">
        <v>5.1399999999999996E-3</v>
      </c>
      <c r="K1578">
        <v>0.73199999999999998</v>
      </c>
      <c r="L1578">
        <v>1.0241860465116279</v>
      </c>
      <c r="M1578" s="2">
        <f t="shared" si="52"/>
        <v>48.837209302325576</v>
      </c>
      <c r="N1578" t="s">
        <v>25</v>
      </c>
    </row>
    <row r="1579" spans="1:14">
      <c r="A1579">
        <v>43</v>
      </c>
      <c r="B1579" t="s">
        <v>1393</v>
      </c>
      <c r="C1579" t="s">
        <v>1392</v>
      </c>
      <c r="D1579">
        <v>1812</v>
      </c>
      <c r="E1579" s="1">
        <v>0.85799999999999998</v>
      </c>
      <c r="F1579">
        <v>1.4339999999999999</v>
      </c>
      <c r="G1579">
        <v>0.30499999999999999</v>
      </c>
      <c r="H1579">
        <v>105</v>
      </c>
      <c r="I1579">
        <v>8.3000000000000007</v>
      </c>
      <c r="J1579">
        <v>6.4799999999999996E-3</v>
      </c>
      <c r="K1579">
        <v>0.92100000000000004</v>
      </c>
      <c r="L1579">
        <v>1.0241860465116279</v>
      </c>
      <c r="M1579" s="2">
        <f t="shared" si="52"/>
        <v>50</v>
      </c>
      <c r="N1579" t="s">
        <v>25</v>
      </c>
    </row>
    <row r="1580" spans="1:14">
      <c r="A1580">
        <v>44</v>
      </c>
      <c r="B1580" t="s">
        <v>1391</v>
      </c>
      <c r="C1580" t="s">
        <v>1390</v>
      </c>
      <c r="D1580">
        <v>494</v>
      </c>
      <c r="E1580" s="1">
        <v>0.85499999999999998</v>
      </c>
      <c r="G1580">
        <v>0.23100000000000001</v>
      </c>
      <c r="H1580">
        <v>78</v>
      </c>
      <c r="I1580">
        <v>5.3</v>
      </c>
      <c r="J1580">
        <v>1.2600000000000001E-3</v>
      </c>
      <c r="L1580">
        <v>1.0241860465116279</v>
      </c>
      <c r="M1580" s="2">
        <f t="shared" si="52"/>
        <v>51.162790697674424</v>
      </c>
      <c r="N1580" t="s">
        <v>25</v>
      </c>
    </row>
    <row r="1581" spans="1:14">
      <c r="A1581">
        <v>45</v>
      </c>
      <c r="B1581" t="s">
        <v>1389</v>
      </c>
      <c r="C1581" t="s">
        <v>1388</v>
      </c>
      <c r="D1581">
        <v>285</v>
      </c>
      <c r="E1581" s="1">
        <v>0.85</v>
      </c>
      <c r="F1581">
        <v>1.01</v>
      </c>
      <c r="G1581">
        <v>0.105</v>
      </c>
      <c r="H1581">
        <v>19</v>
      </c>
      <c r="I1581">
        <v>7.9</v>
      </c>
      <c r="J1581">
        <v>5.1000000000000004E-4</v>
      </c>
      <c r="K1581">
        <v>0.28499999999999998</v>
      </c>
      <c r="L1581">
        <v>1.0241860465116279</v>
      </c>
      <c r="M1581" s="2">
        <f t="shared" si="52"/>
        <v>52.325581395348841</v>
      </c>
      <c r="N1581" t="s">
        <v>25</v>
      </c>
    </row>
    <row r="1582" spans="1:14">
      <c r="A1582">
        <v>46</v>
      </c>
      <c r="B1582" t="s">
        <v>1387</v>
      </c>
      <c r="C1582" t="s">
        <v>1386</v>
      </c>
      <c r="D1582">
        <v>1065</v>
      </c>
      <c r="E1582" s="1">
        <v>0.83499999999999996</v>
      </c>
      <c r="G1582">
        <v>0.38600000000000001</v>
      </c>
      <c r="H1582">
        <v>44</v>
      </c>
      <c r="I1582">
        <v>10</v>
      </c>
      <c r="J1582">
        <v>1.33E-3</v>
      </c>
      <c r="L1582">
        <v>1.0241860465116279</v>
      </c>
      <c r="M1582" s="2">
        <f t="shared" si="52"/>
        <v>53.488372093023251</v>
      </c>
      <c r="N1582" t="s">
        <v>25</v>
      </c>
    </row>
    <row r="1583" spans="1:14">
      <c r="A1583">
        <v>47</v>
      </c>
      <c r="B1583" t="s">
        <v>1385</v>
      </c>
      <c r="C1583" t="s">
        <v>1384</v>
      </c>
      <c r="D1583">
        <v>185</v>
      </c>
      <c r="E1583" s="1">
        <v>0.83299999999999996</v>
      </c>
      <c r="G1583">
        <v>0.52900000000000003</v>
      </c>
      <c r="H1583">
        <v>34</v>
      </c>
      <c r="I1583">
        <v>6</v>
      </c>
      <c r="J1583">
        <v>2.7999999999999998E-4</v>
      </c>
      <c r="L1583">
        <v>1.0241860465116279</v>
      </c>
      <c r="M1583" s="2">
        <f t="shared" si="52"/>
        <v>54.651162790697668</v>
      </c>
      <c r="N1583" t="s">
        <v>25</v>
      </c>
    </row>
    <row r="1584" spans="1:14">
      <c r="A1584">
        <v>48</v>
      </c>
      <c r="B1584" t="s">
        <v>1383</v>
      </c>
      <c r="C1584" t="s">
        <v>1382</v>
      </c>
      <c r="D1584">
        <v>215</v>
      </c>
      <c r="E1584" s="1">
        <v>0.82499999999999996</v>
      </c>
      <c r="G1584">
        <v>0.14299999999999999</v>
      </c>
      <c r="H1584">
        <v>21</v>
      </c>
      <c r="I1584">
        <v>6.8</v>
      </c>
      <c r="J1584">
        <v>5.1000000000000004E-4</v>
      </c>
      <c r="L1584">
        <v>1.0241860465116279</v>
      </c>
      <c r="M1584" s="2">
        <f t="shared" si="52"/>
        <v>55.813953488372093</v>
      </c>
      <c r="N1584" t="s">
        <v>25</v>
      </c>
    </row>
    <row r="1585" spans="1:14">
      <c r="A1585">
        <v>49</v>
      </c>
      <c r="B1585" t="s">
        <v>10518</v>
      </c>
      <c r="C1585" t="s">
        <v>10519</v>
      </c>
      <c r="D1585">
        <v>938</v>
      </c>
      <c r="E1585" s="1">
        <v>0.82399999999999995</v>
      </c>
      <c r="F1585">
        <v>0.95699999999999996</v>
      </c>
      <c r="G1585">
        <v>8.5000000000000006E-2</v>
      </c>
      <c r="H1585">
        <v>130</v>
      </c>
      <c r="I1585">
        <v>6.9</v>
      </c>
      <c r="J1585">
        <v>4.6699999999999997E-3</v>
      </c>
      <c r="K1585">
        <v>0.64</v>
      </c>
      <c r="L1585">
        <v>1.0241860465116279</v>
      </c>
      <c r="M1585" s="2">
        <f t="shared" si="52"/>
        <v>56.97674418604651</v>
      </c>
      <c r="N1585" t="s">
        <v>25</v>
      </c>
    </row>
    <row r="1586" spans="1:14">
      <c r="A1586">
        <v>50</v>
      </c>
      <c r="B1586" t="s">
        <v>1381</v>
      </c>
      <c r="C1586" t="s">
        <v>1380</v>
      </c>
      <c r="D1586">
        <v>322</v>
      </c>
      <c r="E1586" s="1">
        <v>0.78400000000000003</v>
      </c>
      <c r="F1586">
        <v>0.77600000000000002</v>
      </c>
      <c r="G1586">
        <v>0.2</v>
      </c>
      <c r="H1586">
        <v>25</v>
      </c>
      <c r="I1586">
        <v>8.4</v>
      </c>
      <c r="J1586">
        <v>9.1E-4</v>
      </c>
      <c r="K1586">
        <v>0.41499999999999998</v>
      </c>
      <c r="L1586">
        <v>1.0241860465116279</v>
      </c>
      <c r="M1586" s="2">
        <f t="shared" si="52"/>
        <v>58.139534883720934</v>
      </c>
      <c r="N1586" t="s">
        <v>25</v>
      </c>
    </row>
    <row r="1587" spans="1:14">
      <c r="A1587">
        <v>51</v>
      </c>
      <c r="B1587" t="s">
        <v>1379</v>
      </c>
      <c r="C1587" t="s">
        <v>1378</v>
      </c>
      <c r="D1587">
        <v>812</v>
      </c>
      <c r="E1587" s="1">
        <v>0.78200000000000003</v>
      </c>
      <c r="F1587">
        <v>0.85499999999999998</v>
      </c>
      <c r="G1587">
        <v>0.152</v>
      </c>
      <c r="H1587">
        <v>46</v>
      </c>
      <c r="I1587" t="s">
        <v>18288</v>
      </c>
      <c r="J1587">
        <v>1.9300000000000001E-3</v>
      </c>
      <c r="K1587">
        <v>0.42899999999999999</v>
      </c>
      <c r="L1587">
        <v>1.0241860465116279</v>
      </c>
      <c r="M1587" s="2">
        <f t="shared" si="52"/>
        <v>59.302325581395351</v>
      </c>
      <c r="N1587" t="s">
        <v>25</v>
      </c>
    </row>
    <row r="1588" spans="1:14">
      <c r="A1588">
        <v>52</v>
      </c>
      <c r="B1588" t="s">
        <v>1377</v>
      </c>
      <c r="C1588" t="s">
        <v>1376</v>
      </c>
      <c r="D1588">
        <v>582</v>
      </c>
      <c r="E1588" s="1">
        <v>0.77</v>
      </c>
      <c r="G1588">
        <v>0.129</v>
      </c>
      <c r="H1588">
        <v>31</v>
      </c>
      <c r="I1588">
        <v>8.3000000000000007</v>
      </c>
      <c r="J1588">
        <v>1.01E-3</v>
      </c>
      <c r="L1588">
        <v>1.0241860465116279</v>
      </c>
      <c r="M1588" s="2">
        <f t="shared" si="52"/>
        <v>60.465116279069761</v>
      </c>
      <c r="N1588" t="s">
        <v>25</v>
      </c>
    </row>
    <row r="1589" spans="1:14">
      <c r="A1589">
        <v>53</v>
      </c>
      <c r="B1589" t="s">
        <v>1375</v>
      </c>
      <c r="C1589" t="s">
        <v>1374</v>
      </c>
      <c r="D1589">
        <v>536</v>
      </c>
      <c r="E1589" s="1">
        <v>0.73799999999999999</v>
      </c>
      <c r="F1589">
        <v>1.431</v>
      </c>
      <c r="G1589">
        <v>0.111</v>
      </c>
      <c r="H1589">
        <v>36</v>
      </c>
      <c r="I1589">
        <v>6.2</v>
      </c>
      <c r="J1589">
        <v>2.4499999999999999E-3</v>
      </c>
      <c r="K1589">
        <v>0.80400000000000005</v>
      </c>
      <c r="L1589">
        <v>1.0241860465116279</v>
      </c>
      <c r="M1589" s="2">
        <f t="shared" si="52"/>
        <v>61.627906976744185</v>
      </c>
      <c r="N1589" t="s">
        <v>25</v>
      </c>
    </row>
    <row r="1590" spans="1:14">
      <c r="A1590">
        <v>54</v>
      </c>
      <c r="B1590" t="s">
        <v>1373</v>
      </c>
      <c r="C1590" t="s">
        <v>1372</v>
      </c>
      <c r="D1590">
        <v>45</v>
      </c>
      <c r="E1590" s="1">
        <v>0.72199999999999998</v>
      </c>
      <c r="F1590">
        <v>0.73199999999999998</v>
      </c>
      <c r="G1590">
        <v>9.0999999999999998E-2</v>
      </c>
      <c r="H1590">
        <v>11</v>
      </c>
      <c r="J1590">
        <v>3.2000000000000003E-4</v>
      </c>
      <c r="K1590">
        <v>0.443</v>
      </c>
      <c r="L1590">
        <v>1.0241860465116279</v>
      </c>
      <c r="M1590" s="2">
        <f t="shared" si="52"/>
        <v>62.790697674418603</v>
      </c>
      <c r="N1590" t="s">
        <v>25</v>
      </c>
    </row>
    <row r="1591" spans="1:14">
      <c r="A1591">
        <v>55</v>
      </c>
      <c r="B1591" t="s">
        <v>1371</v>
      </c>
      <c r="C1591" t="s">
        <v>1370</v>
      </c>
      <c r="D1591">
        <v>884</v>
      </c>
      <c r="E1591" s="1">
        <v>0.69799999999999995</v>
      </c>
      <c r="F1591">
        <v>0.73199999999999998</v>
      </c>
      <c r="G1591">
        <v>0.25</v>
      </c>
      <c r="H1591">
        <v>40</v>
      </c>
      <c r="I1591" t="s">
        <v>18288</v>
      </c>
      <c r="J1591">
        <v>2.1299999999999999E-3</v>
      </c>
      <c r="K1591">
        <v>0.58199999999999996</v>
      </c>
      <c r="L1591">
        <v>1.0241860465116279</v>
      </c>
      <c r="M1591" s="2">
        <f t="shared" si="52"/>
        <v>63.953488372093027</v>
      </c>
      <c r="N1591" t="s">
        <v>25</v>
      </c>
    </row>
    <row r="1592" spans="1:14">
      <c r="A1592">
        <v>56</v>
      </c>
      <c r="B1592" t="s">
        <v>1369</v>
      </c>
      <c r="C1592" t="s">
        <v>1368</v>
      </c>
      <c r="D1592">
        <v>34</v>
      </c>
      <c r="E1592" s="1">
        <v>0.69399999999999995</v>
      </c>
      <c r="F1592">
        <v>0.627</v>
      </c>
      <c r="G1592">
        <v>0.105</v>
      </c>
      <c r="H1592">
        <v>19</v>
      </c>
      <c r="J1592">
        <v>1E-3</v>
      </c>
      <c r="K1592">
        <v>1.1200000000000001</v>
      </c>
      <c r="L1592">
        <v>1.0241860465116279</v>
      </c>
      <c r="M1592" s="2">
        <f t="shared" si="52"/>
        <v>65.116279069767444</v>
      </c>
      <c r="N1592" t="s">
        <v>25</v>
      </c>
    </row>
    <row r="1593" spans="1:14">
      <c r="A1593">
        <v>57</v>
      </c>
      <c r="B1593" t="s">
        <v>1367</v>
      </c>
      <c r="C1593" t="s">
        <v>1366</v>
      </c>
      <c r="D1593">
        <v>511</v>
      </c>
      <c r="E1593" s="1">
        <v>0.65400000000000003</v>
      </c>
      <c r="F1593">
        <v>1.4650000000000001</v>
      </c>
      <c r="G1593">
        <v>0</v>
      </c>
      <c r="H1593">
        <v>26</v>
      </c>
      <c r="I1593">
        <v>7.7</v>
      </c>
      <c r="J1593">
        <v>1.0300000000000001E-3</v>
      </c>
      <c r="K1593">
        <v>0.45400000000000001</v>
      </c>
      <c r="L1593">
        <v>1.0241860465116279</v>
      </c>
      <c r="M1593" s="2">
        <f t="shared" si="52"/>
        <v>66.279069767441854</v>
      </c>
      <c r="N1593" t="s">
        <v>25</v>
      </c>
    </row>
    <row r="1594" spans="1:14">
      <c r="A1594">
        <v>58</v>
      </c>
      <c r="B1594" t="s">
        <v>1365</v>
      </c>
      <c r="C1594" t="s">
        <v>1364</v>
      </c>
      <c r="D1594">
        <v>341</v>
      </c>
      <c r="E1594" s="1">
        <v>0.64</v>
      </c>
      <c r="F1594">
        <v>0.748</v>
      </c>
      <c r="G1594">
        <v>0.125</v>
      </c>
      <c r="H1594">
        <v>24</v>
      </c>
      <c r="I1594">
        <v>7.7</v>
      </c>
      <c r="J1594">
        <v>1.8600000000000001E-3</v>
      </c>
      <c r="K1594">
        <v>0.78600000000000003</v>
      </c>
      <c r="L1594">
        <v>1.0241860465116279</v>
      </c>
      <c r="M1594" s="2">
        <f t="shared" si="52"/>
        <v>67.441860465116278</v>
      </c>
      <c r="N1594" t="s">
        <v>25</v>
      </c>
    </row>
    <row r="1595" spans="1:14">
      <c r="A1595">
        <v>59</v>
      </c>
      <c r="B1595" t="s">
        <v>1363</v>
      </c>
      <c r="C1595" t="s">
        <v>1362</v>
      </c>
      <c r="D1595">
        <v>1035</v>
      </c>
      <c r="E1595" s="1">
        <v>0.621</v>
      </c>
      <c r="F1595">
        <v>1.2030000000000001</v>
      </c>
      <c r="G1595">
        <v>0.11</v>
      </c>
      <c r="H1595">
        <v>73</v>
      </c>
      <c r="I1595" t="s">
        <v>18288</v>
      </c>
      <c r="J1595">
        <v>2.1900000000000001E-3</v>
      </c>
      <c r="K1595">
        <v>0.53800000000000003</v>
      </c>
      <c r="L1595">
        <v>1.0241860465116279</v>
      </c>
      <c r="M1595" s="2">
        <f t="shared" si="52"/>
        <v>68.604651162790702</v>
      </c>
      <c r="N1595" t="s">
        <v>25</v>
      </c>
    </row>
    <row r="1596" spans="1:14">
      <c r="A1596">
        <v>60</v>
      </c>
      <c r="B1596" t="s">
        <v>1361</v>
      </c>
      <c r="C1596" t="s">
        <v>1360</v>
      </c>
      <c r="D1596">
        <v>225</v>
      </c>
      <c r="E1596" s="1">
        <v>0.6</v>
      </c>
      <c r="F1596">
        <v>0.92700000000000005</v>
      </c>
      <c r="G1596">
        <v>0.11799999999999999</v>
      </c>
      <c r="H1596">
        <v>17</v>
      </c>
      <c r="I1596">
        <v>7.9</v>
      </c>
      <c r="J1596">
        <v>6.6E-4</v>
      </c>
      <c r="K1596">
        <v>0.45600000000000002</v>
      </c>
      <c r="L1596">
        <v>1.0241860465116279</v>
      </c>
      <c r="M1596" s="2">
        <f t="shared" si="52"/>
        <v>69.767441860465112</v>
      </c>
      <c r="N1596" t="s">
        <v>25</v>
      </c>
    </row>
    <row r="1597" spans="1:14">
      <c r="A1597">
        <v>61</v>
      </c>
      <c r="B1597" t="s">
        <v>1359</v>
      </c>
      <c r="C1597" t="s">
        <v>1358</v>
      </c>
      <c r="D1597">
        <v>169</v>
      </c>
      <c r="E1597" s="1">
        <v>0.57599999999999996</v>
      </c>
      <c r="G1597">
        <v>0</v>
      </c>
      <c r="H1597">
        <v>16</v>
      </c>
      <c r="I1597">
        <v>5.7</v>
      </c>
      <c r="J1597">
        <v>7.2000000000000005E-4</v>
      </c>
      <c r="L1597">
        <v>1.0241860465116279</v>
      </c>
      <c r="M1597" s="2">
        <f t="shared" si="52"/>
        <v>70.930232558139537</v>
      </c>
      <c r="N1597" t="s">
        <v>25</v>
      </c>
    </row>
    <row r="1598" spans="1:14">
      <c r="A1598">
        <v>62</v>
      </c>
      <c r="B1598" t="s">
        <v>1357</v>
      </c>
      <c r="C1598" t="s">
        <v>1356</v>
      </c>
      <c r="D1598">
        <v>354</v>
      </c>
      <c r="E1598" s="1">
        <v>0.57099999999999995</v>
      </c>
      <c r="G1598">
        <v>6.8000000000000005E-2</v>
      </c>
      <c r="H1598">
        <v>44</v>
      </c>
      <c r="I1598">
        <v>9.4</v>
      </c>
      <c r="J1598">
        <v>8.0000000000000004E-4</v>
      </c>
      <c r="L1598">
        <v>1.0241860465116279</v>
      </c>
      <c r="M1598" s="2">
        <f t="shared" si="52"/>
        <v>72.093023255813947</v>
      </c>
      <c r="N1598" t="s">
        <v>25</v>
      </c>
    </row>
    <row r="1599" spans="1:14">
      <c r="A1599">
        <v>63</v>
      </c>
      <c r="B1599" t="s">
        <v>1355</v>
      </c>
      <c r="C1599" t="s">
        <v>1354</v>
      </c>
      <c r="D1599">
        <v>96</v>
      </c>
      <c r="E1599" s="1">
        <v>0.53300000000000003</v>
      </c>
      <c r="F1599">
        <v>0.79200000000000004</v>
      </c>
      <c r="G1599">
        <v>4.4999999999999998E-2</v>
      </c>
      <c r="H1599">
        <v>22</v>
      </c>
      <c r="J1599">
        <v>4.2000000000000002E-4</v>
      </c>
      <c r="K1599">
        <v>0.22700000000000001</v>
      </c>
      <c r="L1599">
        <v>1.0241860465116279</v>
      </c>
      <c r="M1599" s="2">
        <f t="shared" si="52"/>
        <v>73.255813953488371</v>
      </c>
      <c r="N1599" t="s">
        <v>25</v>
      </c>
    </row>
    <row r="1600" spans="1:14">
      <c r="A1600">
        <v>64</v>
      </c>
      <c r="B1600" t="s">
        <v>1353</v>
      </c>
      <c r="C1600" t="s">
        <v>1352</v>
      </c>
      <c r="D1600">
        <v>686</v>
      </c>
      <c r="E1600" s="1">
        <v>0.52500000000000002</v>
      </c>
      <c r="F1600">
        <v>0.56200000000000006</v>
      </c>
      <c r="G1600">
        <v>9.2999999999999999E-2</v>
      </c>
      <c r="H1600">
        <v>43</v>
      </c>
      <c r="I1600" t="s">
        <v>18288</v>
      </c>
      <c r="J1600">
        <v>1.58E-3</v>
      </c>
      <c r="K1600">
        <v>0.34899999999999998</v>
      </c>
      <c r="L1600">
        <v>1.0241860465116279</v>
      </c>
      <c r="M1600" s="2">
        <f t="shared" si="52"/>
        <v>74.418604651162795</v>
      </c>
      <c r="N1600" t="s">
        <v>25</v>
      </c>
    </row>
    <row r="1601" spans="1:14">
      <c r="A1601">
        <v>65</v>
      </c>
      <c r="B1601" t="s">
        <v>1351</v>
      </c>
      <c r="C1601" t="s">
        <v>1350</v>
      </c>
      <c r="D1601">
        <v>102</v>
      </c>
      <c r="E1601" s="1">
        <v>0.41799999999999998</v>
      </c>
      <c r="G1601">
        <v>4.2999999999999997E-2</v>
      </c>
      <c r="H1601">
        <v>23</v>
      </c>
      <c r="I1601">
        <v>6.1</v>
      </c>
      <c r="J1601">
        <v>5.5999999999999995E-4</v>
      </c>
      <c r="L1601">
        <v>1.0241860465116279</v>
      </c>
      <c r="M1601" s="2">
        <f t="shared" ref="M1601:M1622" si="53">A1601/86*100</f>
        <v>75.581395348837205</v>
      </c>
      <c r="N1601" t="s">
        <v>25</v>
      </c>
    </row>
    <row r="1602" spans="1:14">
      <c r="A1602">
        <v>66</v>
      </c>
      <c r="B1602" t="s">
        <v>1349</v>
      </c>
      <c r="C1602" t="s">
        <v>1348</v>
      </c>
      <c r="D1602">
        <v>66</v>
      </c>
      <c r="E1602" s="1">
        <v>0.41699999999999998</v>
      </c>
      <c r="F1602">
        <v>0.35099999999999998</v>
      </c>
      <c r="G1602">
        <v>0.1</v>
      </c>
      <c r="H1602">
        <v>30</v>
      </c>
      <c r="J1602">
        <v>1.2999999999999999E-4</v>
      </c>
      <c r="K1602">
        <v>4.9000000000000002E-2</v>
      </c>
      <c r="L1602">
        <v>1.0241860465116279</v>
      </c>
      <c r="M1602" s="2">
        <f t="shared" si="53"/>
        <v>76.744186046511629</v>
      </c>
      <c r="N1602" t="s">
        <v>25</v>
      </c>
    </row>
    <row r="1603" spans="1:14">
      <c r="A1603">
        <v>67</v>
      </c>
      <c r="B1603" t="s">
        <v>1347</v>
      </c>
      <c r="C1603" t="s">
        <v>1346</v>
      </c>
      <c r="D1603">
        <v>370</v>
      </c>
      <c r="E1603" s="1">
        <v>0.40600000000000003</v>
      </c>
      <c r="F1603">
        <v>0.75800000000000001</v>
      </c>
      <c r="G1603">
        <v>5.2999999999999999E-2</v>
      </c>
      <c r="H1603">
        <v>19</v>
      </c>
      <c r="I1603" t="s">
        <v>18288</v>
      </c>
      <c r="J1603">
        <v>8.4999999999999995E-4</v>
      </c>
      <c r="K1603">
        <v>0.53400000000000003</v>
      </c>
      <c r="L1603">
        <v>1.0241860465116279</v>
      </c>
      <c r="M1603" s="2">
        <f t="shared" si="53"/>
        <v>77.906976744186053</v>
      </c>
      <c r="N1603" t="s">
        <v>25</v>
      </c>
    </row>
    <row r="1604" spans="1:14">
      <c r="A1604">
        <v>68</v>
      </c>
      <c r="B1604" t="s">
        <v>1345</v>
      </c>
      <c r="C1604" t="s">
        <v>1344</v>
      </c>
      <c r="D1604">
        <v>180</v>
      </c>
      <c r="E1604" s="1">
        <v>0.38200000000000001</v>
      </c>
      <c r="F1604">
        <v>0.53100000000000003</v>
      </c>
      <c r="G1604">
        <v>2.9000000000000001E-2</v>
      </c>
      <c r="H1604">
        <v>34</v>
      </c>
      <c r="I1604">
        <v>4.9000000000000004</v>
      </c>
      <c r="J1604">
        <v>5.5000000000000003E-4</v>
      </c>
      <c r="K1604">
        <v>0.161</v>
      </c>
      <c r="L1604">
        <v>1.0241860465116279</v>
      </c>
      <c r="M1604" s="2">
        <f t="shared" si="53"/>
        <v>79.069767441860463</v>
      </c>
      <c r="N1604" t="s">
        <v>25</v>
      </c>
    </row>
    <row r="1605" spans="1:14">
      <c r="A1605">
        <v>69</v>
      </c>
      <c r="B1605" t="s">
        <v>1343</v>
      </c>
      <c r="C1605" t="s">
        <v>1342</v>
      </c>
      <c r="D1605">
        <v>94</v>
      </c>
      <c r="E1605" s="1">
        <v>0.34</v>
      </c>
      <c r="F1605">
        <v>0.41399999999999998</v>
      </c>
      <c r="G1605">
        <v>0.2</v>
      </c>
      <c r="H1605">
        <v>25</v>
      </c>
      <c r="J1605">
        <v>2.7E-4</v>
      </c>
      <c r="K1605">
        <v>0.11700000000000001</v>
      </c>
      <c r="L1605">
        <v>1.0241860465116279</v>
      </c>
      <c r="M1605" s="2">
        <f t="shared" si="53"/>
        <v>80.232558139534888</v>
      </c>
      <c r="N1605" t="s">
        <v>25</v>
      </c>
    </row>
    <row r="1606" spans="1:14">
      <c r="A1606">
        <v>70</v>
      </c>
      <c r="B1606" t="s">
        <v>1341</v>
      </c>
      <c r="C1606" t="s">
        <v>1340</v>
      </c>
      <c r="D1606">
        <v>108</v>
      </c>
      <c r="E1606" s="1">
        <v>0.33300000000000002</v>
      </c>
      <c r="G1606">
        <v>0</v>
      </c>
      <c r="H1606">
        <v>9</v>
      </c>
      <c r="I1606" t="s">
        <v>18288</v>
      </c>
      <c r="J1606">
        <v>1.2999999999999999E-4</v>
      </c>
      <c r="L1606">
        <v>1.0241860465116279</v>
      </c>
      <c r="M1606" s="2">
        <f t="shared" si="53"/>
        <v>81.395348837209298</v>
      </c>
      <c r="N1606" t="s">
        <v>25</v>
      </c>
    </row>
    <row r="1607" spans="1:14">
      <c r="A1607">
        <v>71</v>
      </c>
      <c r="B1607" t="s">
        <v>1339</v>
      </c>
      <c r="C1607" t="s">
        <v>1338</v>
      </c>
      <c r="D1607">
        <v>113</v>
      </c>
      <c r="E1607" s="1">
        <v>0.3</v>
      </c>
      <c r="G1607">
        <v>3.6999999999999998E-2</v>
      </c>
      <c r="H1607">
        <v>27</v>
      </c>
      <c r="I1607">
        <v>6.2</v>
      </c>
      <c r="J1607">
        <v>4.2999999999999999E-4</v>
      </c>
      <c r="L1607">
        <v>1.0241860465116279</v>
      </c>
      <c r="M1607" s="2">
        <f t="shared" si="53"/>
        <v>82.558139534883722</v>
      </c>
      <c r="N1607" t="s">
        <v>25</v>
      </c>
    </row>
    <row r="1608" spans="1:14">
      <c r="A1608">
        <v>72</v>
      </c>
      <c r="B1608" t="s">
        <v>1337</v>
      </c>
      <c r="C1608" t="s">
        <v>1336</v>
      </c>
      <c r="D1608">
        <v>292</v>
      </c>
      <c r="E1608" s="1">
        <v>0.29499999999999998</v>
      </c>
      <c r="F1608">
        <v>0.61599999999999999</v>
      </c>
      <c r="G1608">
        <v>9.0999999999999998E-2</v>
      </c>
      <c r="H1608">
        <v>22</v>
      </c>
      <c r="I1608" t="s">
        <v>18288</v>
      </c>
      <c r="J1608">
        <v>8.4000000000000003E-4</v>
      </c>
      <c r="K1608">
        <v>0.48299999999999998</v>
      </c>
      <c r="L1608">
        <v>1.0241860465116279</v>
      </c>
      <c r="M1608" s="2">
        <f t="shared" si="53"/>
        <v>83.720930232558146</v>
      </c>
      <c r="N1608" t="s">
        <v>25</v>
      </c>
    </row>
    <row r="1609" spans="1:14">
      <c r="A1609">
        <v>73</v>
      </c>
      <c r="B1609" t="s">
        <v>1335</v>
      </c>
      <c r="C1609" t="s">
        <v>1334</v>
      </c>
      <c r="D1609">
        <v>118</v>
      </c>
      <c r="E1609" s="1">
        <v>0.29099999999999998</v>
      </c>
      <c r="G1609">
        <v>0.04</v>
      </c>
      <c r="H1609">
        <v>25</v>
      </c>
      <c r="I1609">
        <v>6.4</v>
      </c>
      <c r="J1609">
        <v>6.7000000000000002E-4</v>
      </c>
      <c r="L1609">
        <v>1.0241860465116279</v>
      </c>
      <c r="M1609" s="2">
        <f t="shared" si="53"/>
        <v>84.883720930232556</v>
      </c>
      <c r="N1609" t="s">
        <v>25</v>
      </c>
    </row>
    <row r="1610" spans="1:14">
      <c r="A1610">
        <v>74</v>
      </c>
      <c r="B1610" t="s">
        <v>1333</v>
      </c>
      <c r="C1610" t="s">
        <v>1332</v>
      </c>
      <c r="D1610">
        <v>113</v>
      </c>
      <c r="E1610" s="1">
        <v>0.27800000000000002</v>
      </c>
      <c r="G1610">
        <v>0.23499999999999999</v>
      </c>
      <c r="H1610">
        <v>51</v>
      </c>
      <c r="I1610">
        <v>4.3</v>
      </c>
      <c r="J1610">
        <v>6.9999999999999994E-5</v>
      </c>
      <c r="L1610">
        <v>1.0241860465116279</v>
      </c>
      <c r="M1610" s="2">
        <f t="shared" si="53"/>
        <v>86.04651162790698</v>
      </c>
      <c r="N1610" t="s">
        <v>25</v>
      </c>
    </row>
    <row r="1611" spans="1:14">
      <c r="A1611">
        <v>75</v>
      </c>
      <c r="B1611" t="s">
        <v>1331</v>
      </c>
      <c r="C1611" t="s">
        <v>1330</v>
      </c>
      <c r="D1611">
        <v>234</v>
      </c>
      <c r="E1611" s="1">
        <v>0.26200000000000001</v>
      </c>
      <c r="G1611">
        <v>8.5000000000000006E-2</v>
      </c>
      <c r="H1611">
        <v>47</v>
      </c>
      <c r="I1611">
        <v>5.5</v>
      </c>
      <c r="J1611">
        <v>1.2199999999999999E-3</v>
      </c>
      <c r="L1611">
        <v>1.0241860465116279</v>
      </c>
      <c r="M1611" s="2">
        <f t="shared" si="53"/>
        <v>87.20930232558139</v>
      </c>
      <c r="N1611" t="s">
        <v>25</v>
      </c>
    </row>
    <row r="1612" spans="1:14">
      <c r="A1612">
        <v>76</v>
      </c>
      <c r="B1612" t="s">
        <v>1329</v>
      </c>
      <c r="C1612" t="s">
        <v>1328</v>
      </c>
      <c r="D1612">
        <v>445</v>
      </c>
      <c r="E1612" s="1">
        <v>0.251</v>
      </c>
      <c r="F1612">
        <v>0.123</v>
      </c>
      <c r="G1612">
        <v>0.13100000000000001</v>
      </c>
      <c r="H1612">
        <v>321</v>
      </c>
      <c r="I1612">
        <v>4.3</v>
      </c>
      <c r="J1612">
        <v>2.5799999999999998E-3</v>
      </c>
      <c r="K1612">
        <v>7.6999999999999999E-2</v>
      </c>
      <c r="L1612">
        <v>1.0241860465116279</v>
      </c>
      <c r="M1612" s="2">
        <f t="shared" si="53"/>
        <v>88.372093023255815</v>
      </c>
      <c r="N1612" t="s">
        <v>25</v>
      </c>
    </row>
    <row r="1613" spans="1:14">
      <c r="A1613">
        <v>77</v>
      </c>
      <c r="B1613" t="s">
        <v>1327</v>
      </c>
      <c r="C1613" t="s">
        <v>1326</v>
      </c>
      <c r="D1613">
        <v>132</v>
      </c>
      <c r="E1613" s="1">
        <v>0.22900000000000001</v>
      </c>
      <c r="F1613">
        <v>0.312</v>
      </c>
      <c r="G1613">
        <v>5.6000000000000001E-2</v>
      </c>
      <c r="H1613">
        <v>18</v>
      </c>
      <c r="I1613">
        <v>7.8</v>
      </c>
      <c r="J1613">
        <v>3.8000000000000002E-4</v>
      </c>
      <c r="K1613">
        <v>0.20100000000000001</v>
      </c>
      <c r="L1613">
        <v>1.0241860465116279</v>
      </c>
      <c r="M1613" s="2">
        <f t="shared" si="53"/>
        <v>89.534883720930239</v>
      </c>
      <c r="N1613" t="s">
        <v>25</v>
      </c>
    </row>
    <row r="1614" spans="1:14">
      <c r="A1614">
        <v>78</v>
      </c>
      <c r="B1614" t="s">
        <v>1325</v>
      </c>
      <c r="C1614" t="s">
        <v>1324</v>
      </c>
      <c r="D1614">
        <v>48</v>
      </c>
      <c r="E1614" s="1">
        <v>0.20599999999999999</v>
      </c>
      <c r="G1614">
        <v>0.13600000000000001</v>
      </c>
      <c r="H1614">
        <v>22</v>
      </c>
      <c r="J1614">
        <v>1.1E-4</v>
      </c>
      <c r="L1614">
        <v>1.0241860465116279</v>
      </c>
      <c r="M1614" s="2">
        <f t="shared" si="53"/>
        <v>90.697674418604649</v>
      </c>
      <c r="N1614" t="s">
        <v>25</v>
      </c>
    </row>
    <row r="1615" spans="1:14">
      <c r="A1615">
        <v>79</v>
      </c>
      <c r="B1615" t="s">
        <v>1323</v>
      </c>
      <c r="C1615" t="s">
        <v>1322</v>
      </c>
      <c r="D1615">
        <v>50</v>
      </c>
      <c r="E1615" s="1">
        <v>0.182</v>
      </c>
      <c r="F1615">
        <v>0.42699999999999999</v>
      </c>
      <c r="J1615">
        <v>3.2000000000000003E-4</v>
      </c>
      <c r="K1615">
        <v>0.22600000000000001</v>
      </c>
      <c r="L1615">
        <v>1.0241860465116279</v>
      </c>
      <c r="M1615" s="2">
        <f t="shared" si="53"/>
        <v>91.860465116279073</v>
      </c>
      <c r="N1615" t="s">
        <v>25</v>
      </c>
    </row>
    <row r="1616" spans="1:14">
      <c r="A1616">
        <v>80</v>
      </c>
      <c r="B1616" t="s">
        <v>1321</v>
      </c>
      <c r="C1616" t="s">
        <v>1320</v>
      </c>
      <c r="D1616">
        <v>35</v>
      </c>
      <c r="E1616" s="1">
        <v>0.17599999999999999</v>
      </c>
      <c r="F1616">
        <v>0.313</v>
      </c>
      <c r="G1616">
        <v>0.182</v>
      </c>
      <c r="H1616">
        <v>11</v>
      </c>
      <c r="J1616">
        <v>3.0000000000000001E-5</v>
      </c>
      <c r="K1616">
        <v>3.4000000000000002E-2</v>
      </c>
      <c r="L1616">
        <v>1.0241860465116279</v>
      </c>
      <c r="M1616" s="2">
        <f t="shared" si="53"/>
        <v>93.023255813953483</v>
      </c>
      <c r="N1616" t="s">
        <v>25</v>
      </c>
    </row>
    <row r="1617" spans="1:14">
      <c r="A1617">
        <v>81</v>
      </c>
      <c r="B1617" t="s">
        <v>1319</v>
      </c>
      <c r="C1617" t="s">
        <v>1318</v>
      </c>
      <c r="D1617">
        <v>118</v>
      </c>
      <c r="E1617" s="1">
        <v>0.16</v>
      </c>
      <c r="G1617">
        <v>0</v>
      </c>
      <c r="H1617">
        <v>10</v>
      </c>
      <c r="I1617" t="s">
        <v>18288</v>
      </c>
      <c r="J1617">
        <v>2.2000000000000001E-4</v>
      </c>
      <c r="L1617">
        <v>1.0241860465116279</v>
      </c>
      <c r="M1617" s="2">
        <f t="shared" si="53"/>
        <v>94.186046511627907</v>
      </c>
      <c r="N1617" t="s">
        <v>25</v>
      </c>
    </row>
    <row r="1618" spans="1:14">
      <c r="A1618">
        <v>82</v>
      </c>
      <c r="B1618" t="s">
        <v>1317</v>
      </c>
      <c r="C1618" t="s">
        <v>1316</v>
      </c>
      <c r="D1618">
        <v>269</v>
      </c>
      <c r="E1618" s="1">
        <v>0.152</v>
      </c>
      <c r="I1618" t="s">
        <v>18288</v>
      </c>
      <c r="J1618">
        <v>3.8000000000000002E-4</v>
      </c>
      <c r="L1618">
        <v>1.0241860465116279</v>
      </c>
      <c r="M1618" s="2">
        <f t="shared" si="53"/>
        <v>95.348837209302332</v>
      </c>
      <c r="N1618" t="s">
        <v>25</v>
      </c>
    </row>
    <row r="1619" spans="1:14">
      <c r="A1619">
        <v>83</v>
      </c>
      <c r="B1619" t="s">
        <v>1315</v>
      </c>
      <c r="C1619" t="s">
        <v>1314</v>
      </c>
      <c r="D1619">
        <v>15</v>
      </c>
      <c r="E1619" s="1">
        <v>0.15</v>
      </c>
      <c r="G1619">
        <v>0</v>
      </c>
      <c r="H1619">
        <v>9</v>
      </c>
      <c r="J1619">
        <v>6.0000000000000002E-5</v>
      </c>
      <c r="L1619">
        <v>1.0241860465116279</v>
      </c>
      <c r="M1619" s="2">
        <f t="shared" si="53"/>
        <v>96.511627906976756</v>
      </c>
      <c r="N1619" t="s">
        <v>25</v>
      </c>
    </row>
    <row r="1620" spans="1:14">
      <c r="A1620">
        <v>84</v>
      </c>
      <c r="B1620" t="s">
        <v>1313</v>
      </c>
      <c r="C1620" t="s">
        <v>1312</v>
      </c>
      <c r="D1620">
        <v>42</v>
      </c>
      <c r="E1620" s="1">
        <v>0.106</v>
      </c>
      <c r="G1620">
        <v>4.8000000000000001E-2</v>
      </c>
      <c r="H1620">
        <v>21</v>
      </c>
      <c r="J1620">
        <v>4.0000000000000003E-5</v>
      </c>
      <c r="L1620">
        <v>1.0241860465116279</v>
      </c>
      <c r="M1620" s="2">
        <f t="shared" si="53"/>
        <v>97.674418604651152</v>
      </c>
      <c r="N1620" t="s">
        <v>25</v>
      </c>
    </row>
    <row r="1621" spans="1:14">
      <c r="A1621">
        <v>85</v>
      </c>
      <c r="B1621" t="s">
        <v>1311</v>
      </c>
      <c r="C1621" t="s">
        <v>1310</v>
      </c>
      <c r="D1621">
        <v>7</v>
      </c>
      <c r="E1621" s="1">
        <v>3.1E-2</v>
      </c>
      <c r="J1621">
        <v>1E-4</v>
      </c>
      <c r="L1621">
        <v>1.0241860465116279</v>
      </c>
      <c r="M1621" s="2">
        <f t="shared" si="53"/>
        <v>98.837209302325576</v>
      </c>
      <c r="N1621" t="s">
        <v>25</v>
      </c>
    </row>
    <row r="1622" spans="1:14">
      <c r="A1622">
        <v>86</v>
      </c>
      <c r="B1622" t="s">
        <v>1309</v>
      </c>
      <c r="C1622" t="s">
        <v>1308</v>
      </c>
      <c r="D1622">
        <v>4</v>
      </c>
      <c r="E1622" s="1">
        <v>0</v>
      </c>
      <c r="G1622">
        <v>0</v>
      </c>
      <c r="H1622">
        <v>11</v>
      </c>
      <c r="J1622">
        <v>1.0000000000000001E-5</v>
      </c>
      <c r="L1622">
        <v>1.0241860465116279</v>
      </c>
      <c r="M1622" s="2">
        <f t="shared" si="53"/>
        <v>100</v>
      </c>
      <c r="N1622" t="s">
        <v>25</v>
      </c>
    </row>
    <row r="1623" spans="1:14" s="3" customFormat="1">
      <c r="E1623" s="4"/>
      <c r="M1623" s="5"/>
    </row>
    <row r="1624" spans="1:14">
      <c r="A1624">
        <v>1</v>
      </c>
      <c r="B1624" t="s">
        <v>16804</v>
      </c>
      <c r="C1624" t="s">
        <v>16805</v>
      </c>
      <c r="D1624">
        <v>152281</v>
      </c>
      <c r="E1624" s="1">
        <v>15.202</v>
      </c>
      <c r="F1624">
        <v>15.385</v>
      </c>
      <c r="G1624">
        <v>2.98</v>
      </c>
      <c r="H1624">
        <v>592</v>
      </c>
      <c r="I1624">
        <v>8.6999999999999993</v>
      </c>
      <c r="J1624">
        <v>0.31494</v>
      </c>
      <c r="K1624">
        <v>5.9880000000000004</v>
      </c>
      <c r="L1624">
        <f>AVERAGE(E1624:E1743)</f>
        <v>2.9011166666666668</v>
      </c>
      <c r="M1624" s="2">
        <f t="shared" ref="M1624:M1655" si="54">A1624/120*100</f>
        <v>0.83333333333333337</v>
      </c>
      <c r="N1624" t="s">
        <v>2706</v>
      </c>
    </row>
    <row r="1625" spans="1:14">
      <c r="A1625">
        <v>2</v>
      </c>
      <c r="B1625" t="s">
        <v>16818</v>
      </c>
      <c r="C1625" t="s">
        <v>16819</v>
      </c>
      <c r="D1625">
        <v>32629</v>
      </c>
      <c r="E1625" s="1">
        <v>14.097</v>
      </c>
      <c r="F1625">
        <v>11.991</v>
      </c>
      <c r="G1625">
        <v>3.4510000000000001</v>
      </c>
      <c r="H1625">
        <v>273</v>
      </c>
      <c r="I1625">
        <v>5.3</v>
      </c>
      <c r="J1625">
        <v>0.11298</v>
      </c>
      <c r="K1625">
        <v>4.3559999999999999</v>
      </c>
      <c r="L1625">
        <v>2.9011166666666668</v>
      </c>
      <c r="M1625" s="2">
        <f t="shared" si="54"/>
        <v>1.6666666666666667</v>
      </c>
      <c r="N1625" t="s">
        <v>2706</v>
      </c>
    </row>
    <row r="1626" spans="1:14">
      <c r="A1626">
        <v>3</v>
      </c>
      <c r="B1626" t="s">
        <v>16864</v>
      </c>
      <c r="C1626" t="s">
        <v>16865</v>
      </c>
      <c r="D1626">
        <v>73021</v>
      </c>
      <c r="E1626" s="1">
        <v>14.086</v>
      </c>
      <c r="F1626">
        <v>13.71</v>
      </c>
      <c r="G1626">
        <v>3.34</v>
      </c>
      <c r="H1626">
        <v>427</v>
      </c>
      <c r="I1626">
        <v>6.6</v>
      </c>
      <c r="J1626">
        <v>0.20649000000000001</v>
      </c>
      <c r="K1626">
        <v>5.1100000000000003</v>
      </c>
      <c r="L1626">
        <v>2.9011166666666668</v>
      </c>
      <c r="M1626" s="2">
        <f t="shared" si="54"/>
        <v>2.5</v>
      </c>
      <c r="N1626" t="s">
        <v>2706</v>
      </c>
    </row>
    <row r="1627" spans="1:14">
      <c r="A1627">
        <v>4</v>
      </c>
      <c r="B1627" t="s">
        <v>16790</v>
      </c>
      <c r="C1627" t="s">
        <v>16791</v>
      </c>
      <c r="D1627">
        <v>46448</v>
      </c>
      <c r="E1627" s="1">
        <v>11.861000000000001</v>
      </c>
      <c r="F1627">
        <v>11.028</v>
      </c>
      <c r="G1627">
        <v>2.4649999999999999</v>
      </c>
      <c r="H1627">
        <v>275</v>
      </c>
      <c r="I1627">
        <v>8.1999999999999993</v>
      </c>
      <c r="J1627">
        <v>9.9129999999999996E-2</v>
      </c>
      <c r="K1627">
        <v>3.827</v>
      </c>
      <c r="L1627">
        <v>2.9011166666666668</v>
      </c>
      <c r="M1627" s="2">
        <f t="shared" si="54"/>
        <v>3.3333333333333335</v>
      </c>
      <c r="N1627" t="s">
        <v>2706</v>
      </c>
    </row>
    <row r="1628" spans="1:14">
      <c r="A1628">
        <v>5</v>
      </c>
      <c r="B1628" t="s">
        <v>16924</v>
      </c>
      <c r="C1628" t="s">
        <v>16925</v>
      </c>
      <c r="D1628">
        <v>1672</v>
      </c>
      <c r="E1628" s="1">
        <v>10.4</v>
      </c>
      <c r="F1628">
        <v>10.154999999999999</v>
      </c>
      <c r="G1628">
        <v>1.647</v>
      </c>
      <c r="H1628">
        <v>51</v>
      </c>
      <c r="I1628">
        <v>2.4</v>
      </c>
      <c r="J1628">
        <v>1.069E-2</v>
      </c>
      <c r="K1628">
        <v>3.9319999999999999</v>
      </c>
      <c r="L1628">
        <v>2.9011166666666668</v>
      </c>
      <c r="M1628" s="2">
        <f t="shared" si="54"/>
        <v>4.1666666666666661</v>
      </c>
      <c r="N1628" t="s">
        <v>2706</v>
      </c>
    </row>
    <row r="1629" spans="1:14">
      <c r="A1629">
        <v>6</v>
      </c>
      <c r="B1629" t="s">
        <v>16794</v>
      </c>
      <c r="C1629" t="s">
        <v>16795</v>
      </c>
      <c r="D1629">
        <v>1641</v>
      </c>
      <c r="E1629" s="1">
        <v>6.7279999999999998</v>
      </c>
      <c r="F1629">
        <v>6.3979999999999997</v>
      </c>
      <c r="G1629">
        <v>1.171</v>
      </c>
      <c r="H1629">
        <v>82</v>
      </c>
      <c r="I1629">
        <v>2.5</v>
      </c>
      <c r="J1629">
        <v>1.0749999999999999E-2</v>
      </c>
      <c r="K1629">
        <v>2.5449999999999999</v>
      </c>
      <c r="L1629">
        <v>2.9011166666666668</v>
      </c>
      <c r="M1629" s="2">
        <f t="shared" si="54"/>
        <v>5</v>
      </c>
      <c r="N1629" t="s">
        <v>2706</v>
      </c>
    </row>
    <row r="1630" spans="1:14">
      <c r="A1630">
        <v>7</v>
      </c>
      <c r="B1630" t="s">
        <v>16802</v>
      </c>
      <c r="C1630" t="s">
        <v>16803</v>
      </c>
      <c r="D1630">
        <v>2007</v>
      </c>
      <c r="E1630" s="1">
        <v>6.6840000000000002</v>
      </c>
      <c r="F1630">
        <v>6.67</v>
      </c>
      <c r="G1630">
        <v>1.419</v>
      </c>
      <c r="H1630">
        <v>93</v>
      </c>
      <c r="I1630">
        <v>2.6</v>
      </c>
      <c r="J1630">
        <v>1.387E-2</v>
      </c>
      <c r="K1630">
        <v>2.835</v>
      </c>
      <c r="L1630">
        <v>2.9011166666666668</v>
      </c>
      <c r="M1630" s="2">
        <f t="shared" si="54"/>
        <v>5.833333333333333</v>
      </c>
      <c r="N1630" t="s">
        <v>2706</v>
      </c>
    </row>
    <row r="1631" spans="1:14">
      <c r="A1631">
        <v>8</v>
      </c>
      <c r="B1631" t="s">
        <v>16916</v>
      </c>
      <c r="C1631" t="s">
        <v>16917</v>
      </c>
      <c r="D1631">
        <v>3378</v>
      </c>
      <c r="E1631" s="1">
        <v>6.5519999999999996</v>
      </c>
      <c r="F1631">
        <v>6.8339999999999996</v>
      </c>
      <c r="G1631">
        <v>1.603</v>
      </c>
      <c r="H1631">
        <v>126</v>
      </c>
      <c r="I1631">
        <v>2.8</v>
      </c>
      <c r="J1631">
        <v>2.3599999999999999E-2</v>
      </c>
      <c r="K1631">
        <v>2.9</v>
      </c>
      <c r="L1631">
        <v>2.9011166666666668</v>
      </c>
      <c r="M1631" s="2">
        <f t="shared" si="54"/>
        <v>6.666666666666667</v>
      </c>
      <c r="N1631" t="s">
        <v>2706</v>
      </c>
    </row>
    <row r="1632" spans="1:14">
      <c r="A1632">
        <v>9</v>
      </c>
      <c r="B1632" t="s">
        <v>16798</v>
      </c>
      <c r="C1632" t="s">
        <v>16799</v>
      </c>
      <c r="D1632">
        <v>1534</v>
      </c>
      <c r="E1632" s="1">
        <v>6.5430000000000001</v>
      </c>
      <c r="F1632">
        <v>6.2389999999999999</v>
      </c>
      <c r="G1632">
        <v>1.2370000000000001</v>
      </c>
      <c r="H1632">
        <v>97</v>
      </c>
      <c r="I1632">
        <v>2.5</v>
      </c>
      <c r="J1632">
        <v>1.017E-2</v>
      </c>
      <c r="K1632">
        <v>2.5659999999999998</v>
      </c>
      <c r="L1632">
        <v>2.9011166666666668</v>
      </c>
      <c r="M1632" s="2">
        <f t="shared" si="54"/>
        <v>7.5</v>
      </c>
      <c r="N1632" t="s">
        <v>2706</v>
      </c>
    </row>
    <row r="1633" spans="1:14">
      <c r="A1633">
        <v>10</v>
      </c>
      <c r="B1633" t="s">
        <v>16914</v>
      </c>
      <c r="C1633" t="s">
        <v>16915</v>
      </c>
      <c r="D1633">
        <v>2977</v>
      </c>
      <c r="E1633" s="1">
        <v>6.1639999999999997</v>
      </c>
      <c r="F1633">
        <v>6.7030000000000003</v>
      </c>
      <c r="G1633">
        <v>1.7170000000000001</v>
      </c>
      <c r="H1633">
        <v>113</v>
      </c>
      <c r="I1633">
        <v>2.9</v>
      </c>
      <c r="J1633">
        <v>1.8290000000000001E-2</v>
      </c>
      <c r="K1633">
        <v>2.5190000000000001</v>
      </c>
      <c r="L1633">
        <v>2.9011166666666668</v>
      </c>
      <c r="M1633" s="2">
        <f t="shared" si="54"/>
        <v>8.3333333333333321</v>
      </c>
      <c r="N1633" t="s">
        <v>2706</v>
      </c>
    </row>
    <row r="1634" spans="1:14">
      <c r="A1634">
        <v>11</v>
      </c>
      <c r="B1634" t="s">
        <v>16792</v>
      </c>
      <c r="C1634" t="s">
        <v>16793</v>
      </c>
      <c r="D1634">
        <v>2173</v>
      </c>
      <c r="E1634" s="1">
        <v>5.9470000000000001</v>
      </c>
      <c r="F1634">
        <v>6.4340000000000002</v>
      </c>
      <c r="G1634">
        <v>1.175</v>
      </c>
      <c r="H1634">
        <v>143</v>
      </c>
      <c r="I1634">
        <v>2.7</v>
      </c>
      <c r="J1634">
        <v>1.5559999999999999E-2</v>
      </c>
      <c r="K1634">
        <v>2.8530000000000002</v>
      </c>
      <c r="L1634">
        <v>2.9011166666666668</v>
      </c>
      <c r="M1634" s="2">
        <f t="shared" si="54"/>
        <v>9.1666666666666661</v>
      </c>
      <c r="N1634" t="s">
        <v>2706</v>
      </c>
    </row>
    <row r="1635" spans="1:14">
      <c r="A1635">
        <v>12</v>
      </c>
      <c r="B1635" t="s">
        <v>16776</v>
      </c>
      <c r="C1635" t="s">
        <v>16777</v>
      </c>
      <c r="D1635">
        <v>20689</v>
      </c>
      <c r="E1635" s="1">
        <v>5.94</v>
      </c>
      <c r="F1635">
        <v>6.1130000000000004</v>
      </c>
      <c r="G1635">
        <v>1.6890000000000001</v>
      </c>
      <c r="H1635">
        <v>222</v>
      </c>
      <c r="I1635">
        <v>7</v>
      </c>
      <c r="J1635">
        <v>4.6339999999999999E-2</v>
      </c>
      <c r="K1635">
        <v>1.9330000000000001</v>
      </c>
      <c r="L1635">
        <v>2.9011166666666668</v>
      </c>
      <c r="M1635" s="2">
        <f t="shared" si="54"/>
        <v>10</v>
      </c>
      <c r="N1635" t="s">
        <v>2706</v>
      </c>
    </row>
    <row r="1636" spans="1:14">
      <c r="A1636">
        <v>13</v>
      </c>
      <c r="B1636" t="s">
        <v>16746</v>
      </c>
      <c r="C1636" t="s">
        <v>16747</v>
      </c>
      <c r="D1636">
        <v>3292</v>
      </c>
      <c r="E1636" s="1">
        <v>5.9039999999999999</v>
      </c>
      <c r="F1636">
        <v>5.3620000000000001</v>
      </c>
      <c r="G1636">
        <v>1.167</v>
      </c>
      <c r="H1636">
        <v>72</v>
      </c>
      <c r="I1636">
        <v>4.5999999999999996</v>
      </c>
      <c r="J1636">
        <v>8.4700000000000001E-3</v>
      </c>
      <c r="K1636">
        <v>1.357</v>
      </c>
      <c r="L1636">
        <v>2.9011166666666668</v>
      </c>
      <c r="M1636" s="2">
        <f t="shared" si="54"/>
        <v>10.833333333333334</v>
      </c>
      <c r="N1636" t="s">
        <v>2706</v>
      </c>
    </row>
    <row r="1637" spans="1:14">
      <c r="A1637">
        <v>14</v>
      </c>
      <c r="B1637" t="s">
        <v>16796</v>
      </c>
      <c r="C1637" t="s">
        <v>16797</v>
      </c>
      <c r="D1637">
        <v>1650</v>
      </c>
      <c r="E1637" s="1">
        <v>5.7949999999999999</v>
      </c>
      <c r="F1637">
        <v>6.5789999999999997</v>
      </c>
      <c r="G1637">
        <v>1.179</v>
      </c>
      <c r="H1637">
        <v>84</v>
      </c>
      <c r="I1637">
        <v>2.6</v>
      </c>
      <c r="J1637">
        <v>1.133E-2</v>
      </c>
      <c r="K1637">
        <v>2.75</v>
      </c>
      <c r="L1637">
        <v>2.9011166666666668</v>
      </c>
      <c r="M1637" s="2">
        <f t="shared" si="54"/>
        <v>11.666666666666666</v>
      </c>
      <c r="N1637" t="s">
        <v>2706</v>
      </c>
    </row>
    <row r="1638" spans="1:14">
      <c r="A1638">
        <v>15</v>
      </c>
      <c r="B1638" t="s">
        <v>16800</v>
      </c>
      <c r="C1638" t="s">
        <v>16801</v>
      </c>
      <c r="D1638">
        <v>1551</v>
      </c>
      <c r="E1638" s="1">
        <v>5.6580000000000004</v>
      </c>
      <c r="F1638">
        <v>5.6470000000000002</v>
      </c>
      <c r="G1638">
        <v>1.43</v>
      </c>
      <c r="H1638">
        <v>100</v>
      </c>
      <c r="I1638">
        <v>2.6</v>
      </c>
      <c r="J1638">
        <v>1.255E-2</v>
      </c>
      <c r="K1638">
        <v>2.8730000000000002</v>
      </c>
      <c r="L1638">
        <v>2.9011166666666668</v>
      </c>
      <c r="M1638" s="2">
        <f t="shared" si="54"/>
        <v>12.5</v>
      </c>
      <c r="N1638" t="s">
        <v>2706</v>
      </c>
    </row>
    <row r="1639" spans="1:14">
      <c r="A1639">
        <v>16</v>
      </c>
      <c r="B1639" t="s">
        <v>16858</v>
      </c>
      <c r="C1639" t="s">
        <v>16859</v>
      </c>
      <c r="D1639">
        <v>12371</v>
      </c>
      <c r="E1639" s="1">
        <v>5.5090000000000003</v>
      </c>
      <c r="F1639">
        <v>4.125</v>
      </c>
      <c r="G1639">
        <v>1.681</v>
      </c>
      <c r="H1639">
        <v>326</v>
      </c>
      <c r="I1639">
        <v>4.4000000000000004</v>
      </c>
      <c r="J1639">
        <v>3.3599999999999998E-2</v>
      </c>
      <c r="K1639">
        <v>1.0389999999999999</v>
      </c>
      <c r="L1639">
        <v>2.9011166666666668</v>
      </c>
      <c r="M1639" s="2">
        <f t="shared" si="54"/>
        <v>13.333333333333334</v>
      </c>
      <c r="N1639" t="s">
        <v>2706</v>
      </c>
    </row>
    <row r="1640" spans="1:14">
      <c r="A1640">
        <v>17</v>
      </c>
      <c r="B1640" t="s">
        <v>16828</v>
      </c>
      <c r="C1640" t="s">
        <v>16829</v>
      </c>
      <c r="D1640">
        <v>5824</v>
      </c>
      <c r="E1640" s="1">
        <v>5.2469999999999999</v>
      </c>
      <c r="F1640">
        <v>4.7380000000000004</v>
      </c>
      <c r="G1640">
        <v>1.4690000000000001</v>
      </c>
      <c r="H1640">
        <v>147</v>
      </c>
      <c r="I1640">
        <v>4.2</v>
      </c>
      <c r="J1640">
        <v>2.1000000000000001E-2</v>
      </c>
      <c r="K1640">
        <v>1.4670000000000001</v>
      </c>
      <c r="L1640">
        <v>2.9011166666666668</v>
      </c>
      <c r="M1640" s="2">
        <f t="shared" si="54"/>
        <v>14.166666666666666</v>
      </c>
      <c r="N1640" t="s">
        <v>2706</v>
      </c>
    </row>
    <row r="1641" spans="1:14">
      <c r="A1641">
        <v>18</v>
      </c>
      <c r="B1641" t="s">
        <v>16908</v>
      </c>
      <c r="C1641" t="s">
        <v>16909</v>
      </c>
      <c r="D1641">
        <v>11674</v>
      </c>
      <c r="E1641" s="1">
        <v>5.1479999999999997</v>
      </c>
      <c r="F1641">
        <v>5.0339999999999998</v>
      </c>
      <c r="G1641">
        <v>1.478</v>
      </c>
      <c r="H1641">
        <v>232</v>
      </c>
      <c r="I1641">
        <v>6.3</v>
      </c>
      <c r="J1641">
        <v>3.0949999999999998E-2</v>
      </c>
      <c r="K1641">
        <v>1.673</v>
      </c>
      <c r="L1641">
        <v>2.9011166666666668</v>
      </c>
      <c r="M1641" s="2">
        <f t="shared" si="54"/>
        <v>15</v>
      </c>
      <c r="N1641" t="s">
        <v>2706</v>
      </c>
    </row>
    <row r="1642" spans="1:14">
      <c r="A1642">
        <v>19</v>
      </c>
      <c r="B1642" t="s">
        <v>16898</v>
      </c>
      <c r="C1642" t="s">
        <v>16899</v>
      </c>
      <c r="D1642">
        <v>7139</v>
      </c>
      <c r="E1642" s="1">
        <v>5.1120000000000001</v>
      </c>
      <c r="F1642">
        <v>3.6269999999999998</v>
      </c>
      <c r="G1642">
        <v>0.97499999999999998</v>
      </c>
      <c r="H1642">
        <v>159</v>
      </c>
      <c r="I1642">
        <v>5.6</v>
      </c>
      <c r="J1642">
        <v>2.3210000000000001E-2</v>
      </c>
      <c r="K1642">
        <v>1.3180000000000001</v>
      </c>
      <c r="L1642">
        <v>2.9011166666666668</v>
      </c>
      <c r="M1642" s="2">
        <f t="shared" si="54"/>
        <v>15.833333333333332</v>
      </c>
      <c r="N1642" t="s">
        <v>2706</v>
      </c>
    </row>
    <row r="1643" spans="1:14">
      <c r="A1643">
        <v>20</v>
      </c>
      <c r="B1643" t="s">
        <v>16820</v>
      </c>
      <c r="C1643" t="s">
        <v>16821</v>
      </c>
      <c r="D1643">
        <v>977</v>
      </c>
      <c r="E1643" s="1">
        <v>5.0650000000000004</v>
      </c>
      <c r="F1643">
        <v>1.8169999999999999</v>
      </c>
      <c r="G1643">
        <v>1.9</v>
      </c>
      <c r="H1643">
        <v>10</v>
      </c>
      <c r="I1643">
        <v>9.1999999999999993</v>
      </c>
      <c r="J1643">
        <v>1.81E-3</v>
      </c>
      <c r="K1643">
        <v>0.59099999999999997</v>
      </c>
      <c r="L1643">
        <v>2.9011166666666668</v>
      </c>
      <c r="M1643" s="2">
        <f t="shared" si="54"/>
        <v>16.666666666666664</v>
      </c>
      <c r="N1643" t="s">
        <v>2706</v>
      </c>
    </row>
    <row r="1644" spans="1:14">
      <c r="A1644">
        <v>21</v>
      </c>
      <c r="B1644" t="s">
        <v>16846</v>
      </c>
      <c r="C1644" t="s">
        <v>16847</v>
      </c>
      <c r="D1644">
        <v>7449</v>
      </c>
      <c r="E1644" s="1">
        <v>5.0449999999999999</v>
      </c>
      <c r="F1644">
        <v>4.7190000000000003</v>
      </c>
      <c r="G1644">
        <v>2.089</v>
      </c>
      <c r="H1644">
        <v>237</v>
      </c>
      <c r="I1644">
        <v>3.6</v>
      </c>
      <c r="J1644">
        <v>3.628E-2</v>
      </c>
      <c r="K1644">
        <v>1.788</v>
      </c>
      <c r="L1644">
        <v>2.9011166666666668</v>
      </c>
      <c r="M1644" s="2">
        <f t="shared" si="54"/>
        <v>17.5</v>
      </c>
      <c r="N1644" t="s">
        <v>2706</v>
      </c>
    </row>
    <row r="1645" spans="1:14">
      <c r="A1645">
        <v>22</v>
      </c>
      <c r="B1645" t="s">
        <v>16838</v>
      </c>
      <c r="C1645" t="s">
        <v>16839</v>
      </c>
      <c r="D1645">
        <v>13857</v>
      </c>
      <c r="E1645" s="1">
        <v>5.0140000000000002</v>
      </c>
      <c r="F1645">
        <v>4.7690000000000001</v>
      </c>
      <c r="G1645">
        <v>1.667</v>
      </c>
      <c r="H1645">
        <v>243</v>
      </c>
      <c r="I1645">
        <v>6.2</v>
      </c>
      <c r="J1645">
        <v>3.7839999999999999E-2</v>
      </c>
      <c r="K1645">
        <v>1.6259999999999999</v>
      </c>
      <c r="L1645">
        <v>2.9011166666666668</v>
      </c>
      <c r="M1645" s="2">
        <f t="shared" si="54"/>
        <v>18.333333333333332</v>
      </c>
      <c r="N1645" t="s">
        <v>2706</v>
      </c>
    </row>
    <row r="1646" spans="1:14">
      <c r="A1646">
        <v>23</v>
      </c>
      <c r="B1646" t="s">
        <v>16722</v>
      </c>
      <c r="C1646" t="s">
        <v>16723</v>
      </c>
      <c r="D1646">
        <v>20000</v>
      </c>
      <c r="E1646" s="1">
        <v>4.4969999999999999</v>
      </c>
      <c r="F1646">
        <v>4.5590000000000002</v>
      </c>
      <c r="G1646">
        <v>0.84299999999999997</v>
      </c>
      <c r="H1646">
        <v>249</v>
      </c>
      <c r="I1646">
        <v>7.8</v>
      </c>
      <c r="J1646">
        <v>5.271E-2</v>
      </c>
      <c r="K1646">
        <v>1.86</v>
      </c>
      <c r="L1646">
        <v>2.9011166666666668</v>
      </c>
      <c r="M1646" s="2">
        <f t="shared" si="54"/>
        <v>19.166666666666668</v>
      </c>
      <c r="N1646" t="s">
        <v>2706</v>
      </c>
    </row>
    <row r="1647" spans="1:14">
      <c r="A1647">
        <v>24</v>
      </c>
      <c r="B1647" t="s">
        <v>16840</v>
      </c>
      <c r="C1647" t="s">
        <v>16841</v>
      </c>
      <c r="D1647">
        <v>1461</v>
      </c>
      <c r="E1647" s="1">
        <v>4.4530000000000003</v>
      </c>
      <c r="F1647">
        <v>4.07</v>
      </c>
      <c r="G1647">
        <v>1.19</v>
      </c>
      <c r="H1647">
        <v>63</v>
      </c>
      <c r="I1647">
        <v>4.7</v>
      </c>
      <c r="J1647">
        <v>4.7699999999999999E-3</v>
      </c>
      <c r="K1647">
        <v>1.276</v>
      </c>
      <c r="L1647">
        <v>2.9011166666666668</v>
      </c>
      <c r="M1647" s="2">
        <f t="shared" si="54"/>
        <v>20</v>
      </c>
      <c r="N1647" t="s">
        <v>2706</v>
      </c>
    </row>
    <row r="1648" spans="1:14">
      <c r="A1648">
        <v>25</v>
      </c>
      <c r="B1648" t="s">
        <v>16882</v>
      </c>
      <c r="C1648" t="s">
        <v>16883</v>
      </c>
      <c r="D1648">
        <v>1841</v>
      </c>
      <c r="E1648" s="1">
        <v>4.4349999999999996</v>
      </c>
      <c r="F1648">
        <v>3.8530000000000002</v>
      </c>
      <c r="G1648">
        <v>0.59599999999999997</v>
      </c>
      <c r="H1648">
        <v>89</v>
      </c>
      <c r="I1648">
        <v>3.9</v>
      </c>
      <c r="J1648">
        <v>7.1199999999999996E-3</v>
      </c>
      <c r="K1648">
        <v>1.216</v>
      </c>
      <c r="L1648">
        <v>2.9011166666666668</v>
      </c>
      <c r="M1648" s="2">
        <f t="shared" si="54"/>
        <v>20.833333333333336</v>
      </c>
      <c r="N1648" t="s">
        <v>2706</v>
      </c>
    </row>
    <row r="1649" spans="1:14">
      <c r="A1649">
        <v>26</v>
      </c>
      <c r="B1649" t="s">
        <v>16866</v>
      </c>
      <c r="C1649" t="s">
        <v>16867</v>
      </c>
      <c r="D1649">
        <v>7727</v>
      </c>
      <c r="E1649" s="1">
        <v>4.2770000000000001</v>
      </c>
      <c r="F1649">
        <v>3.83</v>
      </c>
      <c r="G1649">
        <v>1.135</v>
      </c>
      <c r="H1649">
        <v>148</v>
      </c>
      <c r="I1649">
        <v>5.9</v>
      </c>
      <c r="J1649">
        <v>1.8790000000000001E-2</v>
      </c>
      <c r="K1649">
        <v>1.101</v>
      </c>
      <c r="L1649">
        <v>2.9011166666666668</v>
      </c>
      <c r="M1649" s="2">
        <f t="shared" si="54"/>
        <v>21.666666666666668</v>
      </c>
      <c r="N1649" t="s">
        <v>2706</v>
      </c>
    </row>
    <row r="1650" spans="1:14">
      <c r="A1650">
        <v>27</v>
      </c>
      <c r="B1650" t="s">
        <v>16764</v>
      </c>
      <c r="C1650" t="s">
        <v>16765</v>
      </c>
      <c r="D1650">
        <v>1712</v>
      </c>
      <c r="E1650" s="1">
        <v>4.2089999999999996</v>
      </c>
      <c r="F1650">
        <v>3.774</v>
      </c>
      <c r="G1650">
        <v>0.83399999999999996</v>
      </c>
      <c r="H1650">
        <v>157</v>
      </c>
      <c r="I1650">
        <v>2.6</v>
      </c>
      <c r="J1650">
        <v>4.6699999999999997E-3</v>
      </c>
      <c r="K1650">
        <v>0.77200000000000002</v>
      </c>
      <c r="L1650">
        <v>2.9011166666666668</v>
      </c>
      <c r="M1650" s="2">
        <f t="shared" si="54"/>
        <v>22.5</v>
      </c>
      <c r="N1650" t="s">
        <v>2706</v>
      </c>
    </row>
    <row r="1651" spans="1:14">
      <c r="A1651">
        <v>28</v>
      </c>
      <c r="B1651" t="s">
        <v>16938</v>
      </c>
      <c r="C1651" t="s">
        <v>16939</v>
      </c>
      <c r="D1651">
        <v>2171</v>
      </c>
      <c r="E1651" s="1">
        <v>4</v>
      </c>
      <c r="F1651">
        <v>4.641</v>
      </c>
      <c r="G1651">
        <v>0.16900000000000001</v>
      </c>
      <c r="H1651">
        <v>65</v>
      </c>
      <c r="I1651">
        <v>6.4</v>
      </c>
      <c r="J1651">
        <v>6.4799999999999996E-3</v>
      </c>
      <c r="K1651">
        <v>1.6579999999999999</v>
      </c>
      <c r="L1651">
        <v>2.9011166666666668</v>
      </c>
      <c r="M1651" s="2">
        <f t="shared" si="54"/>
        <v>23.333333333333332</v>
      </c>
      <c r="N1651" t="s">
        <v>2706</v>
      </c>
    </row>
    <row r="1652" spans="1:14">
      <c r="A1652">
        <v>29</v>
      </c>
      <c r="B1652" t="s">
        <v>16928</v>
      </c>
      <c r="C1652" t="s">
        <v>16929</v>
      </c>
      <c r="D1652">
        <v>2856</v>
      </c>
      <c r="E1652" s="1">
        <v>3.9780000000000002</v>
      </c>
      <c r="F1652">
        <v>3.8279999999999998</v>
      </c>
      <c r="G1652">
        <v>0.89700000000000002</v>
      </c>
      <c r="H1652">
        <v>145</v>
      </c>
      <c r="I1652">
        <v>3.9</v>
      </c>
      <c r="J1652">
        <v>9.7699999999999992E-3</v>
      </c>
      <c r="K1652">
        <v>1.077</v>
      </c>
      <c r="L1652">
        <v>2.9011166666666668</v>
      </c>
      <c r="M1652" s="2">
        <f t="shared" si="54"/>
        <v>24.166666666666668</v>
      </c>
      <c r="N1652" t="s">
        <v>2706</v>
      </c>
    </row>
    <row r="1653" spans="1:14">
      <c r="A1653">
        <v>30</v>
      </c>
      <c r="B1653" t="s">
        <v>16808</v>
      </c>
      <c r="C1653" t="s">
        <v>16809</v>
      </c>
      <c r="D1653">
        <v>1604</v>
      </c>
      <c r="E1653" s="1">
        <v>3.6669999999999998</v>
      </c>
      <c r="F1653">
        <v>2.8570000000000002</v>
      </c>
      <c r="G1653">
        <v>0.90400000000000003</v>
      </c>
      <c r="H1653">
        <v>104</v>
      </c>
      <c r="I1653">
        <v>2.9</v>
      </c>
      <c r="J1653">
        <v>6.1399999999999996E-3</v>
      </c>
      <c r="K1653">
        <v>0.73599999999999999</v>
      </c>
      <c r="L1653">
        <v>2.9011166666666668</v>
      </c>
      <c r="M1653" s="2">
        <f t="shared" si="54"/>
        <v>25</v>
      </c>
      <c r="N1653" t="s">
        <v>2706</v>
      </c>
    </row>
    <row r="1654" spans="1:14">
      <c r="A1654">
        <v>31</v>
      </c>
      <c r="B1654" t="s">
        <v>16728</v>
      </c>
      <c r="C1654" t="s">
        <v>16729</v>
      </c>
      <c r="D1654">
        <v>32717</v>
      </c>
      <c r="E1654" s="1">
        <v>3.629</v>
      </c>
      <c r="F1654">
        <v>3.855</v>
      </c>
      <c r="G1654">
        <v>0.71699999999999997</v>
      </c>
      <c r="H1654">
        <v>400</v>
      </c>
      <c r="I1654">
        <v>8.1</v>
      </c>
      <c r="J1654">
        <v>6.123E-2</v>
      </c>
      <c r="K1654">
        <v>1.214</v>
      </c>
      <c r="L1654">
        <v>2.9011166666666668</v>
      </c>
      <c r="M1654" s="2">
        <f t="shared" si="54"/>
        <v>25.833333333333336</v>
      </c>
      <c r="N1654" t="s">
        <v>2706</v>
      </c>
    </row>
    <row r="1655" spans="1:14">
      <c r="A1655">
        <v>32</v>
      </c>
      <c r="B1655" t="s">
        <v>16788</v>
      </c>
      <c r="C1655" t="s">
        <v>16789</v>
      </c>
      <c r="D1655">
        <v>6738</v>
      </c>
      <c r="E1655" s="1">
        <v>3.5779999999999998</v>
      </c>
      <c r="F1655">
        <v>2.8029999999999999</v>
      </c>
      <c r="G1655">
        <v>0.79900000000000004</v>
      </c>
      <c r="H1655">
        <v>338</v>
      </c>
      <c r="I1655">
        <v>3.6</v>
      </c>
      <c r="J1655">
        <v>2.138E-2</v>
      </c>
      <c r="K1655">
        <v>0.70299999999999996</v>
      </c>
      <c r="L1655">
        <v>2.9011166666666668</v>
      </c>
      <c r="M1655" s="2">
        <f t="shared" si="54"/>
        <v>26.666666666666668</v>
      </c>
      <c r="N1655" t="s">
        <v>2706</v>
      </c>
    </row>
    <row r="1656" spans="1:14">
      <c r="A1656">
        <v>33</v>
      </c>
      <c r="B1656" t="s">
        <v>16912</v>
      </c>
      <c r="C1656" t="s">
        <v>16913</v>
      </c>
      <c r="D1656">
        <v>20004</v>
      </c>
      <c r="E1656" s="1">
        <v>3.5259999999999998</v>
      </c>
      <c r="F1656">
        <v>3.5390000000000001</v>
      </c>
      <c r="G1656">
        <v>0.85899999999999999</v>
      </c>
      <c r="H1656">
        <v>419</v>
      </c>
      <c r="I1656">
        <v>8</v>
      </c>
      <c r="J1656">
        <v>4.895E-2</v>
      </c>
      <c r="K1656">
        <v>1.3580000000000001</v>
      </c>
      <c r="L1656">
        <v>2.9011166666666668</v>
      </c>
      <c r="M1656" s="2">
        <f t="shared" ref="M1656:M1687" si="55">A1656/120*100</f>
        <v>27.500000000000004</v>
      </c>
      <c r="N1656" t="s">
        <v>2706</v>
      </c>
    </row>
    <row r="1657" spans="1:14">
      <c r="A1657">
        <v>34</v>
      </c>
      <c r="B1657" t="s">
        <v>16880</v>
      </c>
      <c r="C1657" t="s">
        <v>16881</v>
      </c>
      <c r="D1657">
        <v>7121</v>
      </c>
      <c r="E1657" s="1">
        <v>3.4750000000000001</v>
      </c>
      <c r="F1657">
        <v>3.226</v>
      </c>
      <c r="G1657">
        <v>0.626</v>
      </c>
      <c r="H1657">
        <v>222</v>
      </c>
      <c r="I1657">
        <v>6.5</v>
      </c>
      <c r="J1657">
        <v>1.9310000000000001E-2</v>
      </c>
      <c r="K1657">
        <v>1.127</v>
      </c>
      <c r="L1657">
        <v>2.9011166666666668</v>
      </c>
      <c r="M1657" s="2">
        <f t="shared" si="55"/>
        <v>28.333333333333332</v>
      </c>
      <c r="N1657" t="s">
        <v>2706</v>
      </c>
    </row>
    <row r="1658" spans="1:14">
      <c r="A1658">
        <v>35</v>
      </c>
      <c r="B1658" t="s">
        <v>16740</v>
      </c>
      <c r="C1658" t="s">
        <v>16741</v>
      </c>
      <c r="D1658">
        <v>28097</v>
      </c>
      <c r="E1658" s="1">
        <v>3.4540000000000002</v>
      </c>
      <c r="F1658">
        <v>3.6640000000000001</v>
      </c>
      <c r="G1658">
        <v>0.96299999999999997</v>
      </c>
      <c r="H1658">
        <v>510</v>
      </c>
      <c r="I1658">
        <v>8.1999999999999993</v>
      </c>
      <c r="J1658">
        <v>6.2269999999999999E-2</v>
      </c>
      <c r="K1658">
        <v>1.35</v>
      </c>
      <c r="L1658">
        <v>2.9011166666666668</v>
      </c>
      <c r="M1658" s="2">
        <f t="shared" si="55"/>
        <v>29.166666666666668</v>
      </c>
      <c r="N1658" t="s">
        <v>2706</v>
      </c>
    </row>
    <row r="1659" spans="1:14">
      <c r="A1659">
        <v>36</v>
      </c>
      <c r="B1659" t="s">
        <v>16868</v>
      </c>
      <c r="C1659" t="s">
        <v>16869</v>
      </c>
      <c r="D1659">
        <v>3507</v>
      </c>
      <c r="E1659" s="1">
        <v>3.32</v>
      </c>
      <c r="F1659">
        <v>3.4369999999999998</v>
      </c>
      <c r="G1659">
        <v>0.60699999999999998</v>
      </c>
      <c r="H1659">
        <v>117</v>
      </c>
      <c r="I1659">
        <v>5.2</v>
      </c>
      <c r="J1659">
        <v>1.242E-2</v>
      </c>
      <c r="K1659">
        <v>1.238</v>
      </c>
      <c r="L1659">
        <v>2.9011166666666668</v>
      </c>
      <c r="M1659" s="2">
        <f t="shared" si="55"/>
        <v>30</v>
      </c>
      <c r="N1659" t="s">
        <v>2706</v>
      </c>
    </row>
    <row r="1660" spans="1:14">
      <c r="A1660">
        <v>37</v>
      </c>
      <c r="B1660" t="s">
        <v>16724</v>
      </c>
      <c r="C1660" t="s">
        <v>16725</v>
      </c>
      <c r="D1660">
        <v>34877</v>
      </c>
      <c r="E1660" s="1">
        <v>3.2090000000000001</v>
      </c>
      <c r="F1660">
        <v>3.4079999999999999</v>
      </c>
      <c r="G1660">
        <v>0.72099999999999997</v>
      </c>
      <c r="H1660">
        <v>594</v>
      </c>
      <c r="I1660">
        <v>8.8000000000000007</v>
      </c>
      <c r="J1660">
        <v>7.0360000000000006E-2</v>
      </c>
      <c r="K1660">
        <v>1.2330000000000001</v>
      </c>
      <c r="L1660">
        <v>2.9011166666666668</v>
      </c>
      <c r="M1660" s="2">
        <f t="shared" si="55"/>
        <v>30.833333333333336</v>
      </c>
      <c r="N1660" t="s">
        <v>2706</v>
      </c>
    </row>
    <row r="1661" spans="1:14">
      <c r="A1661">
        <v>38</v>
      </c>
      <c r="B1661" t="s">
        <v>16944</v>
      </c>
      <c r="C1661" t="s">
        <v>16945</v>
      </c>
      <c r="D1661">
        <v>2196</v>
      </c>
      <c r="E1661" s="1">
        <v>3.2040000000000002</v>
      </c>
      <c r="F1661">
        <v>2.5009999999999999</v>
      </c>
      <c r="G1661">
        <v>0.78200000000000003</v>
      </c>
      <c r="H1661">
        <v>101</v>
      </c>
      <c r="I1661">
        <v>3.9</v>
      </c>
      <c r="J1661">
        <v>4.6899999999999997E-3</v>
      </c>
      <c r="K1661">
        <v>0.47499999999999998</v>
      </c>
      <c r="L1661">
        <v>2.9011166666666668</v>
      </c>
      <c r="M1661" s="2">
        <f t="shared" si="55"/>
        <v>31.666666666666664</v>
      </c>
      <c r="N1661" t="s">
        <v>2706</v>
      </c>
    </row>
    <row r="1662" spans="1:14">
      <c r="A1662">
        <v>39</v>
      </c>
      <c r="B1662" t="s">
        <v>16832</v>
      </c>
      <c r="C1662" t="s">
        <v>16833</v>
      </c>
      <c r="D1662">
        <v>2257</v>
      </c>
      <c r="E1662" s="1">
        <v>3.173</v>
      </c>
      <c r="G1662">
        <v>0.90300000000000002</v>
      </c>
      <c r="H1662">
        <v>155</v>
      </c>
      <c r="I1662">
        <v>3</v>
      </c>
      <c r="J1662">
        <v>1.0829999999999999E-2</v>
      </c>
      <c r="L1662">
        <v>2.9011166666666668</v>
      </c>
      <c r="M1662" s="2">
        <f t="shared" si="55"/>
        <v>32.5</v>
      </c>
      <c r="N1662" t="s">
        <v>2706</v>
      </c>
    </row>
    <row r="1663" spans="1:14">
      <c r="A1663">
        <v>40</v>
      </c>
      <c r="B1663" t="s">
        <v>16750</v>
      </c>
      <c r="C1663" t="s">
        <v>16751</v>
      </c>
      <c r="D1663">
        <v>2735</v>
      </c>
      <c r="E1663" s="1">
        <v>3.1219999999999999</v>
      </c>
      <c r="F1663">
        <v>2.754</v>
      </c>
      <c r="G1663">
        <v>1.06</v>
      </c>
      <c r="H1663">
        <v>116</v>
      </c>
      <c r="I1663">
        <v>5.3</v>
      </c>
      <c r="J1663">
        <v>7.8200000000000006E-3</v>
      </c>
      <c r="K1663">
        <v>0.89300000000000002</v>
      </c>
      <c r="L1663">
        <v>2.9011166666666668</v>
      </c>
      <c r="M1663" s="2">
        <f t="shared" si="55"/>
        <v>33.333333333333329</v>
      </c>
      <c r="N1663" t="s">
        <v>2706</v>
      </c>
    </row>
    <row r="1664" spans="1:14">
      <c r="A1664">
        <v>41</v>
      </c>
      <c r="B1664" t="s">
        <v>16756</v>
      </c>
      <c r="C1664" t="s">
        <v>16757</v>
      </c>
      <c r="D1664">
        <v>880</v>
      </c>
      <c r="E1664" s="1">
        <v>3.0750000000000002</v>
      </c>
      <c r="G1664">
        <v>0.442</v>
      </c>
      <c r="H1664">
        <v>43</v>
      </c>
      <c r="I1664">
        <v>4.5999999999999996</v>
      </c>
      <c r="J1664">
        <v>3.0000000000000001E-3</v>
      </c>
      <c r="L1664">
        <v>2.9011166666666668</v>
      </c>
      <c r="M1664" s="2">
        <f t="shared" si="55"/>
        <v>34.166666666666664</v>
      </c>
      <c r="N1664" t="s">
        <v>2706</v>
      </c>
    </row>
    <row r="1665" spans="1:14">
      <c r="A1665">
        <v>42</v>
      </c>
      <c r="B1665" t="s">
        <v>16894</v>
      </c>
      <c r="C1665" t="s">
        <v>16895</v>
      </c>
      <c r="D1665">
        <v>616</v>
      </c>
      <c r="E1665" s="1">
        <v>3.0619999999999998</v>
      </c>
      <c r="F1665">
        <v>2.23</v>
      </c>
      <c r="G1665">
        <v>0.26500000000000001</v>
      </c>
      <c r="H1665">
        <v>83</v>
      </c>
      <c r="I1665">
        <v>2.2999999999999998</v>
      </c>
      <c r="J1665">
        <v>3.5000000000000001E-3</v>
      </c>
      <c r="K1665">
        <v>0.753</v>
      </c>
      <c r="L1665">
        <v>2.9011166666666668</v>
      </c>
      <c r="M1665" s="2">
        <f t="shared" si="55"/>
        <v>35</v>
      </c>
      <c r="N1665" t="s">
        <v>2706</v>
      </c>
    </row>
    <row r="1666" spans="1:14">
      <c r="A1666">
        <v>43</v>
      </c>
      <c r="B1666" t="s">
        <v>16778</v>
      </c>
      <c r="C1666" t="s">
        <v>16779</v>
      </c>
      <c r="D1666">
        <v>571</v>
      </c>
      <c r="E1666" s="1">
        <v>2.8519999999999999</v>
      </c>
      <c r="F1666">
        <v>2.9580000000000002</v>
      </c>
      <c r="G1666">
        <v>0.82599999999999996</v>
      </c>
      <c r="H1666">
        <v>69</v>
      </c>
      <c r="I1666">
        <v>2.6</v>
      </c>
      <c r="J1666">
        <v>2.64E-3</v>
      </c>
      <c r="K1666">
        <v>0.89700000000000002</v>
      </c>
      <c r="L1666">
        <v>2.9011166666666668</v>
      </c>
      <c r="M1666" s="2">
        <f t="shared" si="55"/>
        <v>35.833333333333336</v>
      </c>
      <c r="N1666" t="s">
        <v>2706</v>
      </c>
    </row>
    <row r="1667" spans="1:14">
      <c r="A1667">
        <v>44</v>
      </c>
      <c r="B1667" t="s">
        <v>16910</v>
      </c>
      <c r="C1667" t="s">
        <v>16911</v>
      </c>
      <c r="D1667">
        <v>2399</v>
      </c>
      <c r="E1667" s="1">
        <v>2.847</v>
      </c>
      <c r="F1667">
        <v>2.8210000000000002</v>
      </c>
      <c r="G1667">
        <v>0.752</v>
      </c>
      <c r="H1667">
        <v>101</v>
      </c>
      <c r="I1667">
        <v>5.3</v>
      </c>
      <c r="J1667">
        <v>6.6899999999999998E-3</v>
      </c>
      <c r="K1667">
        <v>0.78600000000000003</v>
      </c>
      <c r="L1667">
        <v>2.9011166666666668</v>
      </c>
      <c r="M1667" s="2">
        <f t="shared" si="55"/>
        <v>36.666666666666664</v>
      </c>
      <c r="N1667" t="s">
        <v>2706</v>
      </c>
    </row>
    <row r="1668" spans="1:14">
      <c r="A1668">
        <v>45</v>
      </c>
      <c r="B1668" t="s">
        <v>16834</v>
      </c>
      <c r="C1668" t="s">
        <v>16835</v>
      </c>
      <c r="D1668">
        <v>4475</v>
      </c>
      <c r="E1668" s="1">
        <v>2.7650000000000001</v>
      </c>
      <c r="F1668">
        <v>2.419</v>
      </c>
      <c r="G1668">
        <v>0.83699999999999997</v>
      </c>
      <c r="H1668">
        <v>276</v>
      </c>
      <c r="I1668">
        <v>3.6</v>
      </c>
      <c r="J1668">
        <v>1.992E-2</v>
      </c>
      <c r="K1668">
        <v>0.80700000000000005</v>
      </c>
      <c r="L1668">
        <v>2.9011166666666668</v>
      </c>
      <c r="M1668" s="2">
        <f t="shared" si="55"/>
        <v>37.5</v>
      </c>
      <c r="N1668" t="s">
        <v>2706</v>
      </c>
    </row>
    <row r="1669" spans="1:14">
      <c r="A1669">
        <v>46</v>
      </c>
      <c r="B1669" t="s">
        <v>16824</v>
      </c>
      <c r="C1669" t="s">
        <v>16825</v>
      </c>
      <c r="D1669">
        <v>11143</v>
      </c>
      <c r="E1669" s="1">
        <v>2.6739999999999999</v>
      </c>
      <c r="F1669">
        <v>2.5790000000000002</v>
      </c>
      <c r="G1669">
        <v>1.01</v>
      </c>
      <c r="H1669">
        <v>420</v>
      </c>
      <c r="I1669">
        <v>6.3</v>
      </c>
      <c r="J1669">
        <v>2.869E-2</v>
      </c>
      <c r="K1669">
        <v>0.85099999999999998</v>
      </c>
      <c r="L1669">
        <v>2.9011166666666668</v>
      </c>
      <c r="M1669" s="2">
        <f t="shared" si="55"/>
        <v>38.333333333333336</v>
      </c>
      <c r="N1669" t="s">
        <v>2706</v>
      </c>
    </row>
    <row r="1670" spans="1:14">
      <c r="A1670">
        <v>47</v>
      </c>
      <c r="B1670" t="s">
        <v>16766</v>
      </c>
      <c r="C1670" t="s">
        <v>16767</v>
      </c>
      <c r="D1670">
        <v>1480</v>
      </c>
      <c r="E1670" s="1">
        <v>2.673</v>
      </c>
      <c r="F1670">
        <v>2.7530000000000001</v>
      </c>
      <c r="G1670">
        <v>0.6</v>
      </c>
      <c r="H1670">
        <v>50</v>
      </c>
      <c r="I1670">
        <v>6.2</v>
      </c>
      <c r="J1670">
        <v>3.8E-3</v>
      </c>
      <c r="K1670">
        <v>0.86199999999999999</v>
      </c>
      <c r="L1670">
        <v>2.9011166666666668</v>
      </c>
      <c r="M1670" s="2">
        <f t="shared" si="55"/>
        <v>39.166666666666664</v>
      </c>
      <c r="N1670" t="s">
        <v>2706</v>
      </c>
    </row>
    <row r="1671" spans="1:14">
      <c r="A1671">
        <v>48</v>
      </c>
      <c r="B1671" t="s">
        <v>16884</v>
      </c>
      <c r="C1671" t="s">
        <v>16885</v>
      </c>
      <c r="D1671">
        <v>1226</v>
      </c>
      <c r="E1671" s="1">
        <v>2.657</v>
      </c>
      <c r="F1671">
        <v>1.3759999999999999</v>
      </c>
      <c r="G1671">
        <v>0.123</v>
      </c>
      <c r="H1671">
        <v>81</v>
      </c>
      <c r="I1671">
        <v>3</v>
      </c>
      <c r="J1671">
        <v>4.3E-3</v>
      </c>
      <c r="K1671">
        <v>0.3</v>
      </c>
      <c r="L1671">
        <v>2.9011166666666668</v>
      </c>
      <c r="M1671" s="2">
        <f t="shared" si="55"/>
        <v>40</v>
      </c>
      <c r="N1671" t="s">
        <v>2706</v>
      </c>
    </row>
    <row r="1672" spans="1:14">
      <c r="A1672">
        <v>49</v>
      </c>
      <c r="B1672" t="s">
        <v>16860</v>
      </c>
      <c r="C1672" t="s">
        <v>16861</v>
      </c>
      <c r="D1672">
        <v>1642</v>
      </c>
      <c r="E1672" s="1">
        <v>2.6480000000000001</v>
      </c>
      <c r="F1672">
        <v>2.2999999999999998</v>
      </c>
      <c r="G1672">
        <v>0.38300000000000001</v>
      </c>
      <c r="H1672">
        <v>209</v>
      </c>
      <c r="I1672">
        <v>3.3</v>
      </c>
      <c r="J1672">
        <v>6.0200000000000002E-3</v>
      </c>
      <c r="K1672">
        <v>0.63100000000000001</v>
      </c>
      <c r="L1672">
        <v>2.9011166666666668</v>
      </c>
      <c r="M1672" s="2">
        <f t="shared" si="55"/>
        <v>40.833333333333336</v>
      </c>
      <c r="N1672" t="s">
        <v>2706</v>
      </c>
    </row>
    <row r="1673" spans="1:14">
      <c r="A1673">
        <v>50</v>
      </c>
      <c r="B1673" t="s">
        <v>16940</v>
      </c>
      <c r="C1673" t="s">
        <v>16941</v>
      </c>
      <c r="D1673">
        <v>7026</v>
      </c>
      <c r="E1673" s="1">
        <v>2.585</v>
      </c>
      <c r="F1673">
        <v>2.6589999999999998</v>
      </c>
      <c r="G1673">
        <v>0.67200000000000004</v>
      </c>
      <c r="H1673">
        <v>232</v>
      </c>
      <c r="I1673">
        <v>5.6</v>
      </c>
      <c r="J1673">
        <v>1.9699999999999999E-2</v>
      </c>
      <c r="K1673">
        <v>0.81599999999999995</v>
      </c>
      <c r="L1673">
        <v>2.9011166666666668</v>
      </c>
      <c r="M1673" s="2">
        <f t="shared" si="55"/>
        <v>41.666666666666671</v>
      </c>
      <c r="N1673" t="s">
        <v>2706</v>
      </c>
    </row>
    <row r="1674" spans="1:14">
      <c r="A1674">
        <v>51</v>
      </c>
      <c r="B1674" t="s">
        <v>16812</v>
      </c>
      <c r="C1674" t="s">
        <v>16813</v>
      </c>
      <c r="D1674">
        <v>1733</v>
      </c>
      <c r="E1674" s="1">
        <v>2.5640000000000001</v>
      </c>
      <c r="F1674">
        <v>2.347</v>
      </c>
      <c r="G1674">
        <v>0.435</v>
      </c>
      <c r="H1674">
        <v>85</v>
      </c>
      <c r="I1674">
        <v>5.0999999999999996</v>
      </c>
      <c r="J1674">
        <v>6.1399999999999996E-3</v>
      </c>
      <c r="K1674">
        <v>0.88</v>
      </c>
      <c r="L1674">
        <v>2.9011166666666668</v>
      </c>
      <c r="M1674" s="2">
        <f t="shared" si="55"/>
        <v>42.5</v>
      </c>
      <c r="N1674" t="s">
        <v>2706</v>
      </c>
    </row>
    <row r="1675" spans="1:14">
      <c r="A1675">
        <v>52</v>
      </c>
      <c r="B1675" t="s">
        <v>16878</v>
      </c>
      <c r="C1675" t="s">
        <v>16879</v>
      </c>
      <c r="D1675">
        <v>524</v>
      </c>
      <c r="E1675" s="1">
        <v>2.552</v>
      </c>
      <c r="G1675">
        <v>0.28899999999999998</v>
      </c>
      <c r="H1675">
        <v>45</v>
      </c>
      <c r="I1675">
        <v>3.1</v>
      </c>
      <c r="J1675">
        <v>3.1199999999999999E-3</v>
      </c>
      <c r="L1675">
        <v>2.9011166666666668</v>
      </c>
      <c r="M1675" s="2">
        <f t="shared" si="55"/>
        <v>43.333333333333336</v>
      </c>
      <c r="N1675" t="s">
        <v>2706</v>
      </c>
    </row>
    <row r="1676" spans="1:14">
      <c r="A1676">
        <v>53</v>
      </c>
      <c r="B1676" t="s">
        <v>16814</v>
      </c>
      <c r="C1676" t="s">
        <v>16815</v>
      </c>
      <c r="D1676">
        <v>386</v>
      </c>
      <c r="E1676" s="1">
        <v>2.5419999999999998</v>
      </c>
      <c r="F1676">
        <v>2.6779999999999999</v>
      </c>
      <c r="G1676">
        <v>0.25</v>
      </c>
      <c r="H1676">
        <v>12</v>
      </c>
      <c r="I1676">
        <v>7</v>
      </c>
      <c r="J1676">
        <v>1E-3</v>
      </c>
      <c r="K1676">
        <v>0.96699999999999997</v>
      </c>
      <c r="L1676">
        <v>2.9011166666666668</v>
      </c>
      <c r="M1676" s="2">
        <f t="shared" si="55"/>
        <v>44.166666666666664</v>
      </c>
      <c r="N1676" t="s">
        <v>2706</v>
      </c>
    </row>
    <row r="1677" spans="1:14">
      <c r="A1677">
        <v>54</v>
      </c>
      <c r="B1677" t="s">
        <v>16786</v>
      </c>
      <c r="C1677" t="s">
        <v>16787</v>
      </c>
      <c r="D1677">
        <v>6859</v>
      </c>
      <c r="E1677" s="1">
        <v>2.5139999999999998</v>
      </c>
      <c r="F1677">
        <v>2.3079999999999998</v>
      </c>
      <c r="G1677">
        <v>0.78200000000000003</v>
      </c>
      <c r="H1677">
        <v>308</v>
      </c>
      <c r="I1677">
        <v>5.7</v>
      </c>
      <c r="J1677">
        <v>1.932E-2</v>
      </c>
      <c r="K1677">
        <v>0.753</v>
      </c>
      <c r="L1677">
        <v>2.9011166666666668</v>
      </c>
      <c r="M1677" s="2">
        <f t="shared" si="55"/>
        <v>45</v>
      </c>
      <c r="N1677" t="s">
        <v>2706</v>
      </c>
    </row>
    <row r="1678" spans="1:14">
      <c r="A1678">
        <v>55</v>
      </c>
      <c r="B1678" t="s">
        <v>16826</v>
      </c>
      <c r="C1678" t="s">
        <v>16827</v>
      </c>
      <c r="D1678">
        <v>2413</v>
      </c>
      <c r="E1678" s="1">
        <v>2.3940000000000001</v>
      </c>
      <c r="F1678">
        <v>2.2349999999999999</v>
      </c>
      <c r="H1678">
        <v>0</v>
      </c>
      <c r="I1678">
        <v>3.7</v>
      </c>
      <c r="J1678">
        <v>9.8700000000000003E-3</v>
      </c>
      <c r="K1678">
        <v>0.71199999999999997</v>
      </c>
      <c r="L1678">
        <v>2.9011166666666668</v>
      </c>
      <c r="M1678" s="2">
        <f t="shared" si="55"/>
        <v>45.833333333333329</v>
      </c>
      <c r="N1678" t="s">
        <v>2706</v>
      </c>
    </row>
    <row r="1679" spans="1:14">
      <c r="A1679">
        <v>56</v>
      </c>
      <c r="B1679" t="s">
        <v>16888</v>
      </c>
      <c r="C1679" t="s">
        <v>16889</v>
      </c>
      <c r="D1679">
        <v>6230</v>
      </c>
      <c r="E1679" s="1">
        <v>2.383</v>
      </c>
      <c r="F1679">
        <v>2.5939999999999999</v>
      </c>
      <c r="G1679">
        <v>0.53600000000000003</v>
      </c>
      <c r="H1679">
        <v>140</v>
      </c>
      <c r="I1679">
        <v>8.8000000000000007</v>
      </c>
      <c r="J1679">
        <v>1.017E-2</v>
      </c>
      <c r="K1679">
        <v>0.745</v>
      </c>
      <c r="L1679">
        <v>2.9011166666666668</v>
      </c>
      <c r="M1679" s="2">
        <f t="shared" si="55"/>
        <v>46.666666666666664</v>
      </c>
      <c r="N1679" t="s">
        <v>2706</v>
      </c>
    </row>
    <row r="1680" spans="1:14">
      <c r="A1680">
        <v>57</v>
      </c>
      <c r="B1680" t="s">
        <v>16890</v>
      </c>
      <c r="C1680" t="s">
        <v>16891</v>
      </c>
      <c r="D1680">
        <v>657</v>
      </c>
      <c r="E1680" s="1">
        <v>2.38</v>
      </c>
      <c r="F1680">
        <v>1.97</v>
      </c>
      <c r="G1680">
        <v>0.54</v>
      </c>
      <c r="H1680">
        <v>50</v>
      </c>
      <c r="I1680">
        <v>4</v>
      </c>
      <c r="J1680">
        <v>2.2000000000000001E-3</v>
      </c>
      <c r="K1680">
        <v>0.63400000000000001</v>
      </c>
      <c r="L1680">
        <v>2.9011166666666668</v>
      </c>
      <c r="M1680" s="2">
        <f t="shared" si="55"/>
        <v>47.5</v>
      </c>
      <c r="N1680" t="s">
        <v>2706</v>
      </c>
    </row>
    <row r="1681" spans="1:14">
      <c r="A1681">
        <v>58</v>
      </c>
      <c r="B1681" t="s">
        <v>16774</v>
      </c>
      <c r="C1681" t="s">
        <v>16775</v>
      </c>
      <c r="D1681">
        <v>1276</v>
      </c>
      <c r="E1681" s="1">
        <v>2.3519999999999999</v>
      </c>
      <c r="F1681">
        <v>2.004</v>
      </c>
      <c r="G1681">
        <v>0.52400000000000002</v>
      </c>
      <c r="H1681">
        <v>63</v>
      </c>
      <c r="I1681">
        <v>6.7</v>
      </c>
      <c r="J1681">
        <v>2.8800000000000002E-3</v>
      </c>
      <c r="K1681">
        <v>0.59899999999999998</v>
      </c>
      <c r="L1681">
        <v>2.9011166666666668</v>
      </c>
      <c r="M1681" s="2">
        <f t="shared" si="55"/>
        <v>48.333333333333336</v>
      </c>
      <c r="N1681" t="s">
        <v>2706</v>
      </c>
    </row>
    <row r="1682" spans="1:14">
      <c r="A1682">
        <v>59</v>
      </c>
      <c r="B1682" t="s">
        <v>16782</v>
      </c>
      <c r="C1682" t="s">
        <v>16783</v>
      </c>
      <c r="D1682">
        <v>647</v>
      </c>
      <c r="E1682" s="1">
        <v>2.351</v>
      </c>
      <c r="F1682">
        <v>2.4140000000000001</v>
      </c>
      <c r="G1682">
        <v>0.30199999999999999</v>
      </c>
      <c r="H1682">
        <v>43</v>
      </c>
      <c r="I1682">
        <v>5.4</v>
      </c>
      <c r="J1682">
        <v>1.7099999999999999E-3</v>
      </c>
      <c r="K1682">
        <v>0.621</v>
      </c>
      <c r="L1682">
        <v>2.9011166666666668</v>
      </c>
      <c r="M1682" s="2">
        <f t="shared" si="55"/>
        <v>49.166666666666664</v>
      </c>
      <c r="N1682" t="s">
        <v>2706</v>
      </c>
    </row>
    <row r="1683" spans="1:14">
      <c r="A1683">
        <v>60</v>
      </c>
      <c r="B1683" t="s">
        <v>16872</v>
      </c>
      <c r="C1683" t="s">
        <v>16873</v>
      </c>
      <c r="D1683">
        <v>1174</v>
      </c>
      <c r="E1683" s="1">
        <v>2.298</v>
      </c>
      <c r="G1683">
        <v>0.53700000000000003</v>
      </c>
      <c r="H1683">
        <v>134</v>
      </c>
      <c r="I1683">
        <v>3.4</v>
      </c>
      <c r="J1683">
        <v>2.8700000000000002E-3</v>
      </c>
      <c r="L1683">
        <v>2.9011166666666668</v>
      </c>
      <c r="M1683" s="2">
        <f t="shared" si="55"/>
        <v>50</v>
      </c>
      <c r="N1683" t="s">
        <v>2706</v>
      </c>
    </row>
    <row r="1684" spans="1:14">
      <c r="A1684">
        <v>61</v>
      </c>
      <c r="B1684" t="s">
        <v>16770</v>
      </c>
      <c r="C1684" t="s">
        <v>16771</v>
      </c>
      <c r="D1684">
        <v>3535</v>
      </c>
      <c r="E1684" s="1">
        <v>2.1379999999999999</v>
      </c>
      <c r="F1684">
        <v>1.966</v>
      </c>
      <c r="G1684">
        <v>0.33200000000000002</v>
      </c>
      <c r="H1684">
        <v>196</v>
      </c>
      <c r="I1684">
        <v>5.0999999999999996</v>
      </c>
      <c r="J1684">
        <v>9.6799999999999994E-3</v>
      </c>
      <c r="K1684">
        <v>0.53700000000000003</v>
      </c>
      <c r="L1684">
        <v>2.9011166666666668</v>
      </c>
      <c r="M1684" s="2">
        <f t="shared" si="55"/>
        <v>50.833333333333329</v>
      </c>
      <c r="N1684" t="s">
        <v>2706</v>
      </c>
    </row>
    <row r="1685" spans="1:14">
      <c r="A1685">
        <v>62</v>
      </c>
      <c r="B1685" t="s">
        <v>16850</v>
      </c>
      <c r="C1685" t="s">
        <v>16851</v>
      </c>
      <c r="D1685">
        <v>1217</v>
      </c>
      <c r="E1685" s="1">
        <v>2.1259999999999999</v>
      </c>
      <c r="F1685">
        <v>1.702</v>
      </c>
      <c r="G1685">
        <v>0.308</v>
      </c>
      <c r="H1685">
        <v>91</v>
      </c>
      <c r="I1685">
        <v>4.5</v>
      </c>
      <c r="J1685">
        <v>2.5100000000000001E-3</v>
      </c>
      <c r="K1685">
        <v>0.34899999999999998</v>
      </c>
      <c r="L1685">
        <v>2.9011166666666668</v>
      </c>
      <c r="M1685" s="2">
        <f t="shared" si="55"/>
        <v>51.666666666666671</v>
      </c>
      <c r="N1685" t="s">
        <v>2706</v>
      </c>
    </row>
    <row r="1686" spans="1:14">
      <c r="A1686">
        <v>63</v>
      </c>
      <c r="B1686" t="s">
        <v>16726</v>
      </c>
      <c r="C1686" t="s">
        <v>16727</v>
      </c>
      <c r="D1686">
        <v>708</v>
      </c>
      <c r="E1686" s="1">
        <v>2.069</v>
      </c>
      <c r="F1686">
        <v>1.8720000000000001</v>
      </c>
      <c r="G1686">
        <v>0.48699999999999999</v>
      </c>
      <c r="H1686">
        <v>39</v>
      </c>
      <c r="I1686">
        <v>5.2</v>
      </c>
      <c r="J1686">
        <v>1.92E-3</v>
      </c>
      <c r="K1686">
        <v>0.51900000000000002</v>
      </c>
      <c r="L1686">
        <v>2.9011166666666668</v>
      </c>
      <c r="M1686" s="2">
        <f t="shared" si="55"/>
        <v>52.5</v>
      </c>
      <c r="N1686" t="s">
        <v>2706</v>
      </c>
    </row>
    <row r="1687" spans="1:14">
      <c r="A1687">
        <v>64</v>
      </c>
      <c r="B1687" t="s">
        <v>16806</v>
      </c>
      <c r="C1687" t="s">
        <v>16807</v>
      </c>
      <c r="D1687">
        <v>2474</v>
      </c>
      <c r="E1687" s="1">
        <v>1.8340000000000001</v>
      </c>
      <c r="F1687">
        <v>1.88</v>
      </c>
      <c r="G1687">
        <v>0.42099999999999999</v>
      </c>
      <c r="H1687">
        <v>121</v>
      </c>
      <c r="I1687">
        <v>8.1</v>
      </c>
      <c r="J1687">
        <v>5.7099999999999998E-3</v>
      </c>
      <c r="K1687">
        <v>0.60099999999999998</v>
      </c>
      <c r="L1687">
        <v>2.9011166666666668</v>
      </c>
      <c r="M1687" s="2">
        <f t="shared" si="55"/>
        <v>53.333333333333336</v>
      </c>
      <c r="N1687" t="s">
        <v>2706</v>
      </c>
    </row>
    <row r="1688" spans="1:14">
      <c r="A1688">
        <v>65</v>
      </c>
      <c r="B1688" t="s">
        <v>16930</v>
      </c>
      <c r="C1688" t="s">
        <v>16931</v>
      </c>
      <c r="D1688">
        <v>5689</v>
      </c>
      <c r="E1688" s="1">
        <v>1.746</v>
      </c>
      <c r="F1688">
        <v>1.6359999999999999</v>
      </c>
      <c r="G1688">
        <v>0.25</v>
      </c>
      <c r="H1688">
        <v>308</v>
      </c>
      <c r="I1688">
        <v>7.6</v>
      </c>
      <c r="J1688">
        <v>1.3729999999999999E-2</v>
      </c>
      <c r="K1688">
        <v>0.58199999999999996</v>
      </c>
      <c r="L1688">
        <v>2.9011166666666668</v>
      </c>
      <c r="M1688" s="2">
        <f t="shared" ref="M1688:M1719" si="56">A1688/120*100</f>
        <v>54.166666666666664</v>
      </c>
      <c r="N1688" t="s">
        <v>2706</v>
      </c>
    </row>
    <row r="1689" spans="1:14">
      <c r="A1689">
        <v>66</v>
      </c>
      <c r="B1689" t="s">
        <v>16742</v>
      </c>
      <c r="C1689" t="s">
        <v>16743</v>
      </c>
      <c r="D1689">
        <v>505</v>
      </c>
      <c r="E1689" s="1">
        <v>1.6619999999999999</v>
      </c>
      <c r="F1689">
        <v>1.5309999999999999</v>
      </c>
      <c r="G1689">
        <v>0.186</v>
      </c>
      <c r="H1689">
        <v>86</v>
      </c>
      <c r="I1689">
        <v>3.1</v>
      </c>
      <c r="J1689">
        <v>2.8700000000000002E-3</v>
      </c>
      <c r="K1689">
        <v>0.51400000000000001</v>
      </c>
      <c r="L1689">
        <v>2.9011166666666668</v>
      </c>
      <c r="M1689" s="2">
        <f t="shared" si="56"/>
        <v>55.000000000000007</v>
      </c>
      <c r="N1689" t="s">
        <v>2706</v>
      </c>
    </row>
    <row r="1690" spans="1:14">
      <c r="A1690">
        <v>67</v>
      </c>
      <c r="B1690" t="s">
        <v>16874</v>
      </c>
      <c r="C1690" t="s">
        <v>16875</v>
      </c>
      <c r="D1690">
        <v>1236</v>
      </c>
      <c r="E1690" s="1">
        <v>1.585</v>
      </c>
      <c r="F1690">
        <v>1.7569999999999999</v>
      </c>
      <c r="G1690">
        <v>0.29399999999999998</v>
      </c>
      <c r="H1690">
        <v>51</v>
      </c>
      <c r="I1690">
        <v>7.9</v>
      </c>
      <c r="J1690">
        <v>2.5000000000000001E-3</v>
      </c>
      <c r="K1690">
        <v>0.55100000000000005</v>
      </c>
      <c r="L1690">
        <v>2.9011166666666668</v>
      </c>
      <c r="M1690" s="2">
        <f t="shared" si="56"/>
        <v>55.833333333333336</v>
      </c>
      <c r="N1690" t="s">
        <v>2706</v>
      </c>
    </row>
    <row r="1691" spans="1:14">
      <c r="A1691">
        <v>68</v>
      </c>
      <c r="B1691" t="s">
        <v>16906</v>
      </c>
      <c r="C1691" t="s">
        <v>16907</v>
      </c>
      <c r="D1691">
        <v>1551</v>
      </c>
      <c r="E1691" s="1">
        <v>1.569</v>
      </c>
      <c r="G1691">
        <v>0.16800000000000001</v>
      </c>
      <c r="H1691">
        <v>190</v>
      </c>
      <c r="I1691">
        <v>5.3</v>
      </c>
      <c r="J1691">
        <v>4.9199999999999999E-3</v>
      </c>
      <c r="L1691">
        <v>2.9011166666666668</v>
      </c>
      <c r="M1691" s="2">
        <f t="shared" si="56"/>
        <v>56.666666666666664</v>
      </c>
      <c r="N1691" t="s">
        <v>2706</v>
      </c>
    </row>
    <row r="1692" spans="1:14">
      <c r="A1692">
        <v>69</v>
      </c>
      <c r="B1692" t="s">
        <v>16762</v>
      </c>
      <c r="C1692" t="s">
        <v>16763</v>
      </c>
      <c r="D1692">
        <v>50</v>
      </c>
      <c r="E1692" s="1">
        <v>1.556</v>
      </c>
      <c r="F1692">
        <v>1.556</v>
      </c>
      <c r="G1692">
        <v>0.22900000000000001</v>
      </c>
      <c r="H1692">
        <v>35</v>
      </c>
      <c r="J1692">
        <v>1.2999999999999999E-4</v>
      </c>
      <c r="K1692">
        <v>0.28199999999999997</v>
      </c>
      <c r="L1692">
        <v>2.9011166666666668</v>
      </c>
      <c r="M1692" s="2">
        <f t="shared" si="56"/>
        <v>57.499999999999993</v>
      </c>
      <c r="N1692" t="s">
        <v>2706</v>
      </c>
    </row>
    <row r="1693" spans="1:14">
      <c r="A1693">
        <v>70</v>
      </c>
      <c r="B1693" t="s">
        <v>16760</v>
      </c>
      <c r="C1693" t="s">
        <v>16761</v>
      </c>
      <c r="D1693">
        <v>1870</v>
      </c>
      <c r="E1693" s="1">
        <v>1.5189999999999999</v>
      </c>
      <c r="F1693">
        <v>1.454</v>
      </c>
      <c r="G1693">
        <v>0.58599999999999997</v>
      </c>
      <c r="H1693">
        <v>87</v>
      </c>
      <c r="I1693">
        <v>6.7</v>
      </c>
      <c r="J1693">
        <v>4.5599999999999998E-3</v>
      </c>
      <c r="K1693">
        <v>0.46100000000000002</v>
      </c>
      <c r="L1693">
        <v>2.9011166666666668</v>
      </c>
      <c r="M1693" s="2">
        <f t="shared" si="56"/>
        <v>58.333333333333336</v>
      </c>
      <c r="N1693" t="s">
        <v>2706</v>
      </c>
    </row>
    <row r="1694" spans="1:14">
      <c r="A1694">
        <v>71</v>
      </c>
      <c r="B1694" t="s">
        <v>16892</v>
      </c>
      <c r="C1694" t="s">
        <v>16893</v>
      </c>
      <c r="D1694">
        <v>1726</v>
      </c>
      <c r="E1694" s="1">
        <v>1.51</v>
      </c>
      <c r="F1694">
        <v>1.296</v>
      </c>
      <c r="G1694">
        <v>0.22500000000000001</v>
      </c>
      <c r="H1694">
        <v>120</v>
      </c>
      <c r="I1694">
        <v>9.4</v>
      </c>
      <c r="J1694">
        <v>3.79E-3</v>
      </c>
      <c r="K1694">
        <v>0.436</v>
      </c>
      <c r="L1694">
        <v>2.9011166666666668</v>
      </c>
      <c r="M1694" s="2">
        <f t="shared" si="56"/>
        <v>59.166666666666664</v>
      </c>
      <c r="N1694" t="s">
        <v>2706</v>
      </c>
    </row>
    <row r="1695" spans="1:14">
      <c r="A1695">
        <v>72</v>
      </c>
      <c r="B1695" t="s">
        <v>16904</v>
      </c>
      <c r="C1695" t="s">
        <v>16905</v>
      </c>
      <c r="D1695">
        <v>921</v>
      </c>
      <c r="E1695" s="1">
        <v>1.5</v>
      </c>
      <c r="G1695">
        <v>0.13400000000000001</v>
      </c>
      <c r="H1695">
        <v>82</v>
      </c>
      <c r="I1695">
        <v>5</v>
      </c>
      <c r="J1695">
        <v>3.0699999999999998E-3</v>
      </c>
      <c r="L1695">
        <v>2.9011166666666668</v>
      </c>
      <c r="M1695" s="2">
        <f t="shared" si="56"/>
        <v>60</v>
      </c>
      <c r="N1695" t="s">
        <v>2706</v>
      </c>
    </row>
    <row r="1696" spans="1:14">
      <c r="A1696">
        <v>73</v>
      </c>
      <c r="B1696" t="s">
        <v>16886</v>
      </c>
      <c r="C1696" t="s">
        <v>16887</v>
      </c>
      <c r="D1696">
        <v>907</v>
      </c>
      <c r="E1696" s="1">
        <v>1.4730000000000001</v>
      </c>
      <c r="F1696">
        <v>1.778</v>
      </c>
      <c r="G1696">
        <v>0.40799999999999997</v>
      </c>
      <c r="H1696">
        <v>49</v>
      </c>
      <c r="I1696">
        <v>4.9000000000000004</v>
      </c>
      <c r="J1696">
        <v>2.9199999999999999E-3</v>
      </c>
      <c r="K1696">
        <v>0.55100000000000005</v>
      </c>
      <c r="L1696">
        <v>2.9011166666666668</v>
      </c>
      <c r="M1696" s="2">
        <f t="shared" si="56"/>
        <v>60.833333333333329</v>
      </c>
      <c r="N1696" t="s">
        <v>2706</v>
      </c>
    </row>
    <row r="1697" spans="1:14">
      <c r="A1697">
        <v>74</v>
      </c>
      <c r="B1697" t="s">
        <v>16958</v>
      </c>
      <c r="C1697" t="s">
        <v>16959</v>
      </c>
      <c r="D1697">
        <v>2166</v>
      </c>
      <c r="E1697" s="1">
        <v>1.466</v>
      </c>
      <c r="F1697">
        <v>3.41</v>
      </c>
      <c r="G1697">
        <v>0.05</v>
      </c>
      <c r="H1697">
        <v>40</v>
      </c>
      <c r="I1697">
        <v>7.6</v>
      </c>
      <c r="J1697">
        <v>4.6800000000000001E-3</v>
      </c>
      <c r="K1697">
        <v>1.139</v>
      </c>
      <c r="L1697">
        <v>2.9011166666666668</v>
      </c>
      <c r="M1697" s="2">
        <f t="shared" si="56"/>
        <v>61.666666666666671</v>
      </c>
      <c r="N1697" t="s">
        <v>2706</v>
      </c>
    </row>
    <row r="1698" spans="1:14">
      <c r="A1698">
        <v>75</v>
      </c>
      <c r="B1698" t="s">
        <v>16748</v>
      </c>
      <c r="C1698" t="s">
        <v>16749</v>
      </c>
      <c r="D1698">
        <v>773</v>
      </c>
      <c r="E1698" s="1">
        <v>1.4570000000000001</v>
      </c>
      <c r="G1698">
        <v>0.09</v>
      </c>
      <c r="H1698">
        <v>122</v>
      </c>
      <c r="I1698">
        <v>4.4000000000000004</v>
      </c>
      <c r="J1698">
        <v>2.9499999999999999E-3</v>
      </c>
      <c r="L1698">
        <v>2.9011166666666668</v>
      </c>
      <c r="M1698" s="2">
        <f t="shared" si="56"/>
        <v>62.5</v>
      </c>
      <c r="N1698" t="s">
        <v>2706</v>
      </c>
    </row>
    <row r="1699" spans="1:14">
      <c r="A1699">
        <v>76</v>
      </c>
      <c r="B1699" t="s">
        <v>18888</v>
      </c>
      <c r="C1699" t="s">
        <v>18889</v>
      </c>
      <c r="D1699">
        <v>2386</v>
      </c>
      <c r="E1699" s="1">
        <v>1.448</v>
      </c>
      <c r="F1699">
        <v>1.2789999999999999</v>
      </c>
      <c r="G1699">
        <v>0.28599999999999998</v>
      </c>
      <c r="H1699">
        <v>189</v>
      </c>
      <c r="I1699">
        <v>6.3</v>
      </c>
      <c r="J1699">
        <v>5.5500000000000002E-3</v>
      </c>
      <c r="K1699">
        <v>0.373</v>
      </c>
      <c r="L1699">
        <v>2.9011166666666668</v>
      </c>
      <c r="M1699" s="2">
        <f t="shared" si="56"/>
        <v>63.333333333333329</v>
      </c>
      <c r="N1699" t="s">
        <v>2706</v>
      </c>
    </row>
    <row r="1700" spans="1:14">
      <c r="A1700">
        <v>77</v>
      </c>
      <c r="B1700" t="s">
        <v>16926</v>
      </c>
      <c r="C1700" t="s">
        <v>16927</v>
      </c>
      <c r="D1700">
        <v>537</v>
      </c>
      <c r="E1700" s="1">
        <v>1.411</v>
      </c>
      <c r="F1700">
        <v>1.3779999999999999</v>
      </c>
      <c r="G1700">
        <v>0.49299999999999999</v>
      </c>
      <c r="H1700">
        <v>67</v>
      </c>
      <c r="I1700">
        <v>3.4</v>
      </c>
      <c r="J1700">
        <v>2.0200000000000001E-3</v>
      </c>
      <c r="K1700">
        <v>0.34</v>
      </c>
      <c r="L1700">
        <v>2.9011166666666668</v>
      </c>
      <c r="M1700" s="2">
        <f t="shared" si="56"/>
        <v>64.166666666666671</v>
      </c>
      <c r="N1700" t="s">
        <v>2706</v>
      </c>
    </row>
    <row r="1701" spans="1:14">
      <c r="A1701">
        <v>78</v>
      </c>
      <c r="B1701" t="s">
        <v>16842</v>
      </c>
      <c r="C1701" t="s">
        <v>16843</v>
      </c>
      <c r="D1701">
        <v>1645</v>
      </c>
      <c r="E1701" s="1">
        <v>1.4039999999999999</v>
      </c>
      <c r="F1701">
        <v>1.5189999999999999</v>
      </c>
      <c r="G1701">
        <v>0.29599999999999999</v>
      </c>
      <c r="H1701">
        <v>81</v>
      </c>
      <c r="I1701">
        <v>9.9</v>
      </c>
      <c r="J1701">
        <v>2.5000000000000001E-3</v>
      </c>
      <c r="K1701">
        <v>0.46200000000000002</v>
      </c>
      <c r="L1701">
        <v>2.9011166666666668</v>
      </c>
      <c r="M1701" s="2">
        <f t="shared" si="56"/>
        <v>65</v>
      </c>
      <c r="N1701" t="s">
        <v>2706</v>
      </c>
    </row>
    <row r="1702" spans="1:14">
      <c r="A1702">
        <v>79</v>
      </c>
      <c r="B1702" t="s">
        <v>16902</v>
      </c>
      <c r="C1702" t="s">
        <v>16903</v>
      </c>
      <c r="D1702">
        <v>1074</v>
      </c>
      <c r="E1702" s="1">
        <v>1.3859999999999999</v>
      </c>
      <c r="F1702">
        <v>1.294</v>
      </c>
      <c r="G1702">
        <v>0.27100000000000002</v>
      </c>
      <c r="H1702">
        <v>107</v>
      </c>
      <c r="I1702">
        <v>5.4</v>
      </c>
      <c r="J1702">
        <v>3.5899999999999999E-3</v>
      </c>
      <c r="K1702">
        <v>0.48499999999999999</v>
      </c>
      <c r="L1702">
        <v>2.9011166666666668</v>
      </c>
      <c r="M1702" s="2">
        <f t="shared" si="56"/>
        <v>65.833333333333329</v>
      </c>
      <c r="N1702" t="s">
        <v>2706</v>
      </c>
    </row>
    <row r="1703" spans="1:14">
      <c r="A1703">
        <v>80</v>
      </c>
      <c r="B1703" t="s">
        <v>16870</v>
      </c>
      <c r="C1703" t="s">
        <v>16871</v>
      </c>
      <c r="D1703">
        <v>1232</v>
      </c>
      <c r="E1703" s="1">
        <v>1.351</v>
      </c>
      <c r="F1703">
        <v>0.94</v>
      </c>
      <c r="G1703">
        <v>5.5E-2</v>
      </c>
      <c r="H1703">
        <v>181</v>
      </c>
      <c r="I1703">
        <v>6.1</v>
      </c>
      <c r="J1703">
        <v>3.9199999999999999E-3</v>
      </c>
      <c r="K1703">
        <v>0.35399999999999998</v>
      </c>
      <c r="L1703">
        <v>2.9011166666666668</v>
      </c>
      <c r="M1703" s="2">
        <f t="shared" si="56"/>
        <v>66.666666666666657</v>
      </c>
      <c r="N1703" t="s">
        <v>2706</v>
      </c>
    </row>
    <row r="1704" spans="1:14">
      <c r="A1704">
        <v>81</v>
      </c>
      <c r="B1704" t="s">
        <v>16752</v>
      </c>
      <c r="C1704" t="s">
        <v>16753</v>
      </c>
      <c r="D1704">
        <v>748</v>
      </c>
      <c r="E1704" s="1">
        <v>1.3220000000000001</v>
      </c>
      <c r="F1704">
        <v>1.1140000000000001</v>
      </c>
      <c r="G1704">
        <v>0.10199999999999999</v>
      </c>
      <c r="H1704">
        <v>49</v>
      </c>
      <c r="I1704">
        <v>8.8000000000000007</v>
      </c>
      <c r="J1704">
        <v>1.5399999999999999E-3</v>
      </c>
      <c r="K1704">
        <v>0.373</v>
      </c>
      <c r="L1704">
        <v>2.9011166666666668</v>
      </c>
      <c r="M1704" s="2">
        <f t="shared" si="56"/>
        <v>67.5</v>
      </c>
      <c r="N1704" t="s">
        <v>2706</v>
      </c>
    </row>
    <row r="1705" spans="1:14">
      <c r="A1705">
        <v>82</v>
      </c>
      <c r="B1705" t="s">
        <v>16784</v>
      </c>
      <c r="C1705" t="s">
        <v>16785</v>
      </c>
      <c r="D1705">
        <v>608</v>
      </c>
      <c r="E1705" s="1">
        <v>1.32</v>
      </c>
      <c r="G1705">
        <v>0.14899999999999999</v>
      </c>
      <c r="H1705">
        <v>47</v>
      </c>
      <c r="I1705">
        <v>4.5</v>
      </c>
      <c r="J1705">
        <v>2.4199999999999998E-3</v>
      </c>
      <c r="L1705">
        <v>2.9011166666666668</v>
      </c>
      <c r="M1705" s="2">
        <f t="shared" si="56"/>
        <v>68.333333333333329</v>
      </c>
      <c r="N1705" t="s">
        <v>2706</v>
      </c>
    </row>
    <row r="1706" spans="1:14">
      <c r="A1706">
        <v>83</v>
      </c>
      <c r="B1706" t="s">
        <v>16816</v>
      </c>
      <c r="C1706" t="s">
        <v>16817</v>
      </c>
      <c r="D1706">
        <v>2178</v>
      </c>
      <c r="E1706" s="1">
        <v>1.2609999999999999</v>
      </c>
      <c r="F1706">
        <v>1.4179999999999999</v>
      </c>
      <c r="G1706">
        <v>0.19900000000000001</v>
      </c>
      <c r="H1706">
        <v>256</v>
      </c>
      <c r="I1706">
        <v>5.0999999999999996</v>
      </c>
      <c r="J1706">
        <v>5.7200000000000003E-3</v>
      </c>
      <c r="K1706">
        <v>0.35399999999999998</v>
      </c>
      <c r="L1706">
        <v>2.9011166666666668</v>
      </c>
      <c r="M1706" s="2">
        <f t="shared" si="56"/>
        <v>69.166666666666671</v>
      </c>
      <c r="N1706" t="s">
        <v>2706</v>
      </c>
    </row>
    <row r="1707" spans="1:14">
      <c r="A1707">
        <v>84</v>
      </c>
      <c r="B1707" t="s">
        <v>16844</v>
      </c>
      <c r="C1707" t="s">
        <v>16845</v>
      </c>
      <c r="D1707">
        <v>786</v>
      </c>
      <c r="E1707" s="1">
        <v>1.254</v>
      </c>
      <c r="G1707">
        <v>0.41199999999999998</v>
      </c>
      <c r="H1707">
        <v>131</v>
      </c>
      <c r="I1707">
        <v>3.8</v>
      </c>
      <c r="J1707">
        <v>3.2100000000000002E-3</v>
      </c>
      <c r="L1707">
        <v>2.9011166666666668</v>
      </c>
      <c r="M1707" s="2">
        <f t="shared" si="56"/>
        <v>70</v>
      </c>
      <c r="N1707" t="s">
        <v>2706</v>
      </c>
    </row>
    <row r="1708" spans="1:14">
      <c r="A1708">
        <v>85</v>
      </c>
      <c r="B1708" t="s">
        <v>16856</v>
      </c>
      <c r="C1708" t="s">
        <v>16857</v>
      </c>
      <c r="D1708">
        <v>642</v>
      </c>
      <c r="E1708" s="1">
        <v>1.2330000000000001</v>
      </c>
      <c r="F1708">
        <v>1.1879999999999999</v>
      </c>
      <c r="G1708">
        <v>6.6000000000000003E-2</v>
      </c>
      <c r="H1708">
        <v>61</v>
      </c>
      <c r="I1708">
        <v>4.2</v>
      </c>
      <c r="J1708">
        <v>2.1800000000000001E-3</v>
      </c>
      <c r="K1708">
        <v>0.32400000000000001</v>
      </c>
      <c r="L1708">
        <v>2.9011166666666668</v>
      </c>
      <c r="M1708" s="2">
        <f t="shared" si="56"/>
        <v>70.833333333333343</v>
      </c>
      <c r="N1708" t="s">
        <v>2706</v>
      </c>
    </row>
    <row r="1709" spans="1:14">
      <c r="A1709">
        <v>86</v>
      </c>
      <c r="B1709" t="s">
        <v>16852</v>
      </c>
      <c r="C1709" t="s">
        <v>16853</v>
      </c>
      <c r="D1709">
        <v>432</v>
      </c>
      <c r="E1709" s="1">
        <v>1.2270000000000001</v>
      </c>
      <c r="G1709">
        <v>0.14799999999999999</v>
      </c>
      <c r="H1709">
        <v>61</v>
      </c>
      <c r="I1709">
        <v>3.4</v>
      </c>
      <c r="J1709">
        <v>1.0300000000000001E-3</v>
      </c>
      <c r="L1709">
        <v>2.9011166666666668</v>
      </c>
      <c r="M1709" s="2">
        <f t="shared" si="56"/>
        <v>71.666666666666671</v>
      </c>
      <c r="N1709" t="s">
        <v>2706</v>
      </c>
    </row>
    <row r="1710" spans="1:14">
      <c r="A1710">
        <v>87</v>
      </c>
      <c r="B1710" t="s">
        <v>16768</v>
      </c>
      <c r="C1710" t="s">
        <v>16769</v>
      </c>
      <c r="D1710">
        <v>169</v>
      </c>
      <c r="E1710" s="1">
        <v>1.2</v>
      </c>
      <c r="I1710">
        <v>4.7</v>
      </c>
      <c r="J1710">
        <v>6.8000000000000005E-4</v>
      </c>
      <c r="L1710">
        <v>2.9011166666666668</v>
      </c>
      <c r="M1710" s="2">
        <f t="shared" si="56"/>
        <v>72.5</v>
      </c>
      <c r="N1710" t="s">
        <v>2706</v>
      </c>
    </row>
    <row r="1711" spans="1:14">
      <c r="A1711">
        <v>88</v>
      </c>
      <c r="B1711" t="s">
        <v>16932</v>
      </c>
      <c r="C1711" t="s">
        <v>16933</v>
      </c>
      <c r="D1711">
        <v>2438</v>
      </c>
      <c r="E1711" s="1">
        <v>1.1970000000000001</v>
      </c>
      <c r="F1711">
        <v>1.2629999999999999</v>
      </c>
      <c r="G1711">
        <v>0.3</v>
      </c>
      <c r="H1711">
        <v>217</v>
      </c>
      <c r="I1711">
        <v>6.4</v>
      </c>
      <c r="J1711">
        <v>6.7400000000000003E-3</v>
      </c>
      <c r="K1711">
        <v>0.437</v>
      </c>
      <c r="L1711">
        <v>2.9011166666666668</v>
      </c>
      <c r="M1711" s="2">
        <f t="shared" si="56"/>
        <v>73.333333333333329</v>
      </c>
      <c r="N1711" t="s">
        <v>2706</v>
      </c>
    </row>
    <row r="1712" spans="1:14">
      <c r="A1712">
        <v>89</v>
      </c>
      <c r="B1712" t="s">
        <v>16754</v>
      </c>
      <c r="C1712" t="s">
        <v>16755</v>
      </c>
      <c r="D1712">
        <v>472</v>
      </c>
      <c r="E1712" s="1">
        <v>1.147</v>
      </c>
      <c r="G1712">
        <v>0.14899999999999999</v>
      </c>
      <c r="H1712">
        <v>101</v>
      </c>
      <c r="I1712">
        <v>3</v>
      </c>
      <c r="J1712">
        <v>2.3800000000000002E-3</v>
      </c>
      <c r="L1712">
        <v>2.9011166666666668</v>
      </c>
      <c r="M1712" s="2">
        <f t="shared" si="56"/>
        <v>74.166666666666671</v>
      </c>
      <c r="N1712" t="s">
        <v>2706</v>
      </c>
    </row>
    <row r="1713" spans="1:14">
      <c r="A1713">
        <v>90</v>
      </c>
      <c r="B1713" t="s">
        <v>16744</v>
      </c>
      <c r="C1713" t="s">
        <v>16745</v>
      </c>
      <c r="D1713">
        <v>1843</v>
      </c>
      <c r="E1713" s="1">
        <v>1.1299999999999999</v>
      </c>
      <c r="F1713">
        <v>1.21</v>
      </c>
      <c r="G1713">
        <v>0.222</v>
      </c>
      <c r="H1713">
        <v>167</v>
      </c>
      <c r="I1713">
        <v>5</v>
      </c>
      <c r="J1713">
        <v>3.7699999999999999E-3</v>
      </c>
      <c r="K1713">
        <v>0.23799999999999999</v>
      </c>
      <c r="L1713">
        <v>2.9011166666666668</v>
      </c>
      <c r="M1713" s="2">
        <f t="shared" si="56"/>
        <v>75</v>
      </c>
      <c r="N1713" t="s">
        <v>2706</v>
      </c>
    </row>
    <row r="1714" spans="1:14">
      <c r="A1714">
        <v>91</v>
      </c>
      <c r="B1714" t="s">
        <v>16738</v>
      </c>
      <c r="C1714" t="s">
        <v>16739</v>
      </c>
      <c r="D1714">
        <v>203</v>
      </c>
      <c r="E1714" s="1">
        <v>1.123</v>
      </c>
      <c r="G1714">
        <v>0.22600000000000001</v>
      </c>
      <c r="H1714">
        <v>31</v>
      </c>
      <c r="I1714">
        <v>3.3</v>
      </c>
      <c r="J1714">
        <v>8.4000000000000003E-4</v>
      </c>
      <c r="L1714">
        <v>2.9011166666666668</v>
      </c>
      <c r="M1714" s="2">
        <f t="shared" si="56"/>
        <v>75.833333333333329</v>
      </c>
      <c r="N1714" t="s">
        <v>2706</v>
      </c>
    </row>
    <row r="1715" spans="1:14">
      <c r="A1715">
        <v>92</v>
      </c>
      <c r="B1715" t="s">
        <v>16862</v>
      </c>
      <c r="C1715" t="s">
        <v>16863</v>
      </c>
      <c r="D1715">
        <v>2599</v>
      </c>
      <c r="E1715" s="1">
        <v>1.1120000000000001</v>
      </c>
      <c r="G1715">
        <v>0.35399999999999998</v>
      </c>
      <c r="H1715">
        <v>474</v>
      </c>
      <c r="I1715">
        <v>3.2</v>
      </c>
      <c r="J1715">
        <v>1.176E-2</v>
      </c>
      <c r="L1715">
        <v>2.9011166666666668</v>
      </c>
      <c r="M1715" s="2">
        <f t="shared" si="56"/>
        <v>76.666666666666671</v>
      </c>
      <c r="N1715" t="s">
        <v>2706</v>
      </c>
    </row>
    <row r="1716" spans="1:14">
      <c r="A1716">
        <v>93</v>
      </c>
      <c r="B1716" t="s">
        <v>16836</v>
      </c>
      <c r="C1716" t="s">
        <v>16837</v>
      </c>
      <c r="D1716">
        <v>275</v>
      </c>
      <c r="E1716" s="1">
        <v>1.1000000000000001</v>
      </c>
      <c r="G1716">
        <v>3.4000000000000002E-2</v>
      </c>
      <c r="H1716">
        <v>59</v>
      </c>
      <c r="I1716">
        <v>5.4</v>
      </c>
      <c r="J1716">
        <v>7.9000000000000001E-4</v>
      </c>
      <c r="L1716">
        <v>2.9011166666666668</v>
      </c>
      <c r="M1716" s="2">
        <f t="shared" si="56"/>
        <v>77.5</v>
      </c>
      <c r="N1716" t="s">
        <v>2706</v>
      </c>
    </row>
    <row r="1717" spans="1:14">
      <c r="A1717">
        <v>94</v>
      </c>
      <c r="B1717" t="s">
        <v>16896</v>
      </c>
      <c r="C1717" t="s">
        <v>16897</v>
      </c>
      <c r="D1717">
        <v>1657</v>
      </c>
      <c r="E1717" s="1">
        <v>1.093</v>
      </c>
      <c r="F1717">
        <v>1.093</v>
      </c>
      <c r="G1717">
        <v>0.31900000000000001</v>
      </c>
      <c r="H1717">
        <v>135</v>
      </c>
      <c r="I1717">
        <v>7.3</v>
      </c>
      <c r="J1717">
        <v>3.3600000000000001E-3</v>
      </c>
      <c r="K1717">
        <v>0.313</v>
      </c>
      <c r="L1717">
        <v>2.9011166666666668</v>
      </c>
      <c r="M1717" s="2">
        <f t="shared" si="56"/>
        <v>78.333333333333329</v>
      </c>
      <c r="N1717" t="s">
        <v>2706</v>
      </c>
    </row>
    <row r="1718" spans="1:14">
      <c r="A1718">
        <v>95</v>
      </c>
      <c r="B1718" t="s">
        <v>16734</v>
      </c>
      <c r="C1718" t="s">
        <v>16735</v>
      </c>
      <c r="D1718">
        <v>634</v>
      </c>
      <c r="E1718" s="1">
        <v>1.0840000000000001</v>
      </c>
      <c r="F1718">
        <v>1.056</v>
      </c>
      <c r="G1718">
        <v>0.111</v>
      </c>
      <c r="H1718">
        <v>54</v>
      </c>
      <c r="I1718">
        <v>6.7</v>
      </c>
      <c r="J1718">
        <v>1.3600000000000001E-3</v>
      </c>
      <c r="K1718">
        <v>0.28899999999999998</v>
      </c>
      <c r="L1718">
        <v>2.9011166666666668</v>
      </c>
      <c r="M1718" s="2">
        <f t="shared" si="56"/>
        <v>79.166666666666657</v>
      </c>
      <c r="N1718" t="s">
        <v>2706</v>
      </c>
    </row>
    <row r="1719" spans="1:14">
      <c r="A1719">
        <v>96</v>
      </c>
      <c r="B1719" t="s">
        <v>16900</v>
      </c>
      <c r="C1719" t="s">
        <v>16901</v>
      </c>
      <c r="D1719">
        <v>1835</v>
      </c>
      <c r="E1719" s="1">
        <v>1.071</v>
      </c>
      <c r="F1719">
        <v>1.109</v>
      </c>
      <c r="G1719">
        <v>0.16800000000000001</v>
      </c>
      <c r="H1719">
        <v>119</v>
      </c>
      <c r="I1719">
        <v>8.1</v>
      </c>
      <c r="J1719">
        <v>3.9500000000000004E-3</v>
      </c>
      <c r="K1719">
        <v>0.41599999999999998</v>
      </c>
      <c r="L1719">
        <v>2.9011166666666668</v>
      </c>
      <c r="M1719" s="2">
        <f t="shared" si="56"/>
        <v>80</v>
      </c>
      <c r="N1719" t="s">
        <v>2706</v>
      </c>
    </row>
    <row r="1720" spans="1:14">
      <c r="A1720">
        <v>97</v>
      </c>
      <c r="B1720" t="s">
        <v>16810</v>
      </c>
      <c r="C1720" t="s">
        <v>16811</v>
      </c>
      <c r="D1720">
        <v>374</v>
      </c>
      <c r="E1720" s="1">
        <v>1.0129999999999999</v>
      </c>
      <c r="G1720">
        <v>0.13500000000000001</v>
      </c>
      <c r="H1720">
        <v>96</v>
      </c>
      <c r="I1720">
        <v>3.3</v>
      </c>
      <c r="J1720">
        <v>2.2399999999999998E-3</v>
      </c>
      <c r="L1720">
        <v>2.9011166666666668</v>
      </c>
      <c r="M1720" s="2">
        <f t="shared" ref="M1720:M1743" si="57">A1720/120*100</f>
        <v>80.833333333333329</v>
      </c>
      <c r="N1720" t="s">
        <v>2706</v>
      </c>
    </row>
    <row r="1721" spans="1:14">
      <c r="A1721">
        <v>98</v>
      </c>
      <c r="B1721" t="s">
        <v>16758</v>
      </c>
      <c r="C1721" t="s">
        <v>16759</v>
      </c>
      <c r="D1721">
        <v>1335</v>
      </c>
      <c r="E1721" s="1">
        <v>0.94799999999999995</v>
      </c>
      <c r="F1721">
        <v>1.06</v>
      </c>
      <c r="G1721">
        <v>0.123</v>
      </c>
      <c r="H1721">
        <v>130</v>
      </c>
      <c r="I1721">
        <v>5.8</v>
      </c>
      <c r="J1721">
        <v>4.3699999999999998E-3</v>
      </c>
      <c r="K1721">
        <v>0.39200000000000002</v>
      </c>
      <c r="L1721">
        <v>2.9011166666666668</v>
      </c>
      <c r="M1721" s="2">
        <f t="shared" si="57"/>
        <v>81.666666666666671</v>
      </c>
      <c r="N1721" t="s">
        <v>2706</v>
      </c>
    </row>
    <row r="1722" spans="1:14">
      <c r="A1722">
        <v>99</v>
      </c>
      <c r="B1722" t="s">
        <v>16934</v>
      </c>
      <c r="C1722" t="s">
        <v>16935</v>
      </c>
      <c r="D1722">
        <v>696</v>
      </c>
      <c r="E1722" s="1">
        <v>0.94</v>
      </c>
      <c r="F1722">
        <v>0.95299999999999996</v>
      </c>
      <c r="G1722">
        <v>0.45500000000000002</v>
      </c>
      <c r="H1722">
        <v>77</v>
      </c>
      <c r="I1722">
        <v>6.7</v>
      </c>
      <c r="J1722">
        <v>1.4400000000000001E-3</v>
      </c>
      <c r="K1722">
        <v>0.27600000000000002</v>
      </c>
      <c r="L1722">
        <v>2.9011166666666668</v>
      </c>
      <c r="M1722" s="2">
        <f t="shared" si="57"/>
        <v>82.5</v>
      </c>
      <c r="N1722" t="s">
        <v>2706</v>
      </c>
    </row>
    <row r="1723" spans="1:14">
      <c r="A1723">
        <v>100</v>
      </c>
      <c r="B1723" t="s">
        <v>16956</v>
      </c>
      <c r="C1723" t="s">
        <v>16957</v>
      </c>
      <c r="D1723">
        <v>1351</v>
      </c>
      <c r="E1723" s="1">
        <v>0.92500000000000004</v>
      </c>
      <c r="F1723">
        <v>0.80500000000000005</v>
      </c>
      <c r="G1723">
        <v>0.25700000000000001</v>
      </c>
      <c r="H1723">
        <v>101</v>
      </c>
      <c r="I1723">
        <v>7.4</v>
      </c>
      <c r="J1723">
        <v>3.13E-3</v>
      </c>
      <c r="K1723">
        <v>0.26100000000000001</v>
      </c>
      <c r="L1723">
        <v>2.9011166666666668</v>
      </c>
      <c r="M1723" s="2">
        <f t="shared" si="57"/>
        <v>83.333333333333343</v>
      </c>
      <c r="N1723" t="s">
        <v>2706</v>
      </c>
    </row>
    <row r="1724" spans="1:14">
      <c r="A1724">
        <v>101</v>
      </c>
      <c r="B1724" t="s">
        <v>16876</v>
      </c>
      <c r="C1724" t="s">
        <v>16877</v>
      </c>
      <c r="D1724">
        <v>522</v>
      </c>
      <c r="E1724" s="1">
        <v>0.9</v>
      </c>
      <c r="F1724">
        <v>1.006</v>
      </c>
      <c r="G1724">
        <v>9.8000000000000004E-2</v>
      </c>
      <c r="H1724">
        <v>122</v>
      </c>
      <c r="I1724">
        <v>2.9</v>
      </c>
      <c r="J1724">
        <v>2.65E-3</v>
      </c>
      <c r="K1724">
        <v>0.32</v>
      </c>
      <c r="L1724">
        <v>2.9011166666666668</v>
      </c>
      <c r="M1724" s="2">
        <f t="shared" si="57"/>
        <v>84.166666666666671</v>
      </c>
      <c r="N1724" t="s">
        <v>2706</v>
      </c>
    </row>
    <row r="1725" spans="1:14">
      <c r="A1725">
        <v>102</v>
      </c>
      <c r="B1725" t="s">
        <v>16772</v>
      </c>
      <c r="C1725" t="s">
        <v>16773</v>
      </c>
      <c r="D1725">
        <v>243</v>
      </c>
      <c r="E1725" s="1">
        <v>0.84799999999999998</v>
      </c>
      <c r="G1725">
        <v>9.1999999999999998E-2</v>
      </c>
      <c r="H1725">
        <v>130</v>
      </c>
      <c r="I1725">
        <v>3.5</v>
      </c>
      <c r="J1725">
        <v>1.0300000000000001E-3</v>
      </c>
      <c r="L1725">
        <v>2.9011166666666668</v>
      </c>
      <c r="M1725" s="2">
        <f t="shared" si="57"/>
        <v>85</v>
      </c>
      <c r="N1725" t="s">
        <v>2706</v>
      </c>
    </row>
    <row r="1726" spans="1:14">
      <c r="A1726">
        <v>103</v>
      </c>
      <c r="B1726" t="s">
        <v>16952</v>
      </c>
      <c r="C1726" t="s">
        <v>16953</v>
      </c>
      <c r="D1726">
        <v>603</v>
      </c>
      <c r="E1726" s="1">
        <v>0.81899999999999995</v>
      </c>
      <c r="F1726">
        <v>1.0249999999999999</v>
      </c>
      <c r="G1726">
        <v>0.151</v>
      </c>
      <c r="H1726">
        <v>53</v>
      </c>
      <c r="I1726">
        <v>6.2</v>
      </c>
      <c r="J1726">
        <v>1.6999999999999999E-3</v>
      </c>
      <c r="K1726">
        <v>0.35099999999999998</v>
      </c>
      <c r="L1726">
        <v>2.9011166666666668</v>
      </c>
      <c r="M1726" s="2">
        <f t="shared" si="57"/>
        <v>85.833333333333329</v>
      </c>
      <c r="N1726" t="s">
        <v>2706</v>
      </c>
    </row>
    <row r="1727" spans="1:14">
      <c r="A1727">
        <v>104</v>
      </c>
      <c r="B1727" t="s">
        <v>16942</v>
      </c>
      <c r="C1727" t="s">
        <v>16943</v>
      </c>
      <c r="D1727">
        <v>409</v>
      </c>
      <c r="E1727" s="1">
        <v>0.80900000000000005</v>
      </c>
      <c r="G1727">
        <v>0.24199999999999999</v>
      </c>
      <c r="H1727">
        <v>62</v>
      </c>
      <c r="I1727">
        <v>3.6</v>
      </c>
      <c r="J1727">
        <v>6.8999999999999997E-4</v>
      </c>
      <c r="L1727">
        <v>2.9011166666666668</v>
      </c>
      <c r="M1727" s="2">
        <f t="shared" si="57"/>
        <v>86.666666666666671</v>
      </c>
      <c r="N1727" t="s">
        <v>2706</v>
      </c>
    </row>
    <row r="1728" spans="1:14">
      <c r="A1728">
        <v>105</v>
      </c>
      <c r="B1728" t="s">
        <v>16854</v>
      </c>
      <c r="C1728" t="s">
        <v>16855</v>
      </c>
      <c r="D1728">
        <v>851</v>
      </c>
      <c r="E1728" s="1">
        <v>0.77900000000000003</v>
      </c>
      <c r="F1728">
        <v>0.751</v>
      </c>
      <c r="G1728">
        <v>0.23100000000000001</v>
      </c>
      <c r="H1728">
        <v>117</v>
      </c>
      <c r="I1728">
        <v>7.5</v>
      </c>
      <c r="J1728">
        <v>1.1800000000000001E-3</v>
      </c>
      <c r="K1728">
        <v>0.17399999999999999</v>
      </c>
      <c r="L1728">
        <v>2.9011166666666668</v>
      </c>
      <c r="M1728" s="2">
        <f t="shared" si="57"/>
        <v>87.5</v>
      </c>
      <c r="N1728" t="s">
        <v>2706</v>
      </c>
    </row>
    <row r="1729" spans="1:14">
      <c r="A1729">
        <v>106</v>
      </c>
      <c r="B1729" t="s">
        <v>16730</v>
      </c>
      <c r="C1729" t="s">
        <v>16731</v>
      </c>
      <c r="D1729">
        <v>466</v>
      </c>
      <c r="E1729" s="1">
        <v>0.71499999999999997</v>
      </c>
      <c r="F1729">
        <v>0.57899999999999996</v>
      </c>
      <c r="G1729">
        <v>0.35299999999999998</v>
      </c>
      <c r="H1729">
        <v>102</v>
      </c>
      <c r="I1729">
        <v>3.4</v>
      </c>
      <c r="J1729">
        <v>1.1800000000000001E-3</v>
      </c>
      <c r="K1729">
        <v>0.115</v>
      </c>
      <c r="L1729">
        <v>2.9011166666666668</v>
      </c>
      <c r="M1729" s="2">
        <f t="shared" si="57"/>
        <v>88.333333333333329</v>
      </c>
      <c r="N1729" t="s">
        <v>2706</v>
      </c>
    </row>
    <row r="1730" spans="1:14">
      <c r="A1730">
        <v>107</v>
      </c>
      <c r="B1730" t="s">
        <v>16954</v>
      </c>
      <c r="C1730" t="s">
        <v>16955</v>
      </c>
      <c r="D1730">
        <v>1186</v>
      </c>
      <c r="E1730" s="1">
        <v>0.67400000000000004</v>
      </c>
      <c r="F1730">
        <v>0.747</v>
      </c>
      <c r="G1730">
        <v>0.154</v>
      </c>
      <c r="H1730">
        <v>195</v>
      </c>
      <c r="I1730">
        <v>6.7</v>
      </c>
      <c r="J1730">
        <v>2.9199999999999999E-3</v>
      </c>
      <c r="K1730">
        <v>0.25600000000000001</v>
      </c>
      <c r="L1730">
        <v>2.9011166666666668</v>
      </c>
      <c r="M1730" s="2">
        <f t="shared" si="57"/>
        <v>89.166666666666671</v>
      </c>
      <c r="N1730" t="s">
        <v>2706</v>
      </c>
    </row>
    <row r="1731" spans="1:14">
      <c r="A1731">
        <v>108</v>
      </c>
      <c r="B1731" t="s">
        <v>16720</v>
      </c>
      <c r="C1731" t="s">
        <v>16721</v>
      </c>
      <c r="D1731">
        <v>97</v>
      </c>
      <c r="E1731" s="1">
        <v>0.66700000000000004</v>
      </c>
      <c r="F1731">
        <v>0.38300000000000001</v>
      </c>
      <c r="G1731">
        <v>2.4E-2</v>
      </c>
      <c r="H1731">
        <v>42</v>
      </c>
      <c r="J1731">
        <v>1E-4</v>
      </c>
      <c r="K1731">
        <v>2.8000000000000001E-2</v>
      </c>
      <c r="L1731">
        <v>2.9011166666666668</v>
      </c>
      <c r="M1731" s="2">
        <f t="shared" si="57"/>
        <v>90</v>
      </c>
      <c r="N1731" t="s">
        <v>2706</v>
      </c>
    </row>
    <row r="1732" spans="1:14">
      <c r="A1732">
        <v>109</v>
      </c>
      <c r="B1732" t="s">
        <v>16718</v>
      </c>
      <c r="C1732" t="s">
        <v>16719</v>
      </c>
      <c r="D1732">
        <v>750</v>
      </c>
      <c r="E1732" s="1">
        <v>0.60699999999999998</v>
      </c>
      <c r="F1732">
        <v>0.63</v>
      </c>
      <c r="G1732">
        <v>3.6999999999999998E-2</v>
      </c>
      <c r="H1732">
        <v>107</v>
      </c>
      <c r="I1732">
        <v>6.6</v>
      </c>
      <c r="J1732">
        <v>1.5900000000000001E-3</v>
      </c>
      <c r="K1732">
        <v>0.16600000000000001</v>
      </c>
      <c r="L1732">
        <v>2.9011166666666668</v>
      </c>
      <c r="M1732" s="2">
        <f t="shared" si="57"/>
        <v>90.833333333333329</v>
      </c>
      <c r="N1732" t="s">
        <v>2706</v>
      </c>
    </row>
    <row r="1733" spans="1:14">
      <c r="A1733">
        <v>110</v>
      </c>
      <c r="B1733" t="s">
        <v>16946</v>
      </c>
      <c r="C1733" t="s">
        <v>16947</v>
      </c>
      <c r="D1733">
        <v>405</v>
      </c>
      <c r="E1733" s="1">
        <v>0.59199999999999997</v>
      </c>
      <c r="G1733">
        <v>6.5000000000000002E-2</v>
      </c>
      <c r="H1733">
        <v>107</v>
      </c>
      <c r="I1733">
        <v>4.5</v>
      </c>
      <c r="J1733">
        <v>1.0399999999999999E-3</v>
      </c>
      <c r="L1733">
        <v>2.9011166666666668</v>
      </c>
      <c r="M1733" s="2">
        <f t="shared" si="57"/>
        <v>91.666666666666657</v>
      </c>
      <c r="N1733" t="s">
        <v>2706</v>
      </c>
    </row>
    <row r="1734" spans="1:14">
      <c r="A1734">
        <v>111</v>
      </c>
      <c r="B1734" t="s">
        <v>16918</v>
      </c>
      <c r="C1734" t="s">
        <v>16919</v>
      </c>
      <c r="D1734">
        <v>826</v>
      </c>
      <c r="E1734" s="1">
        <v>0.53600000000000003</v>
      </c>
      <c r="F1734">
        <v>0.48599999999999999</v>
      </c>
      <c r="G1734">
        <v>0.43099999999999999</v>
      </c>
      <c r="H1734">
        <v>216</v>
      </c>
      <c r="I1734">
        <v>4.0999999999999996</v>
      </c>
      <c r="J1734">
        <v>1.5499999999999999E-3</v>
      </c>
      <c r="K1734">
        <v>0.09</v>
      </c>
      <c r="L1734">
        <v>2.9011166666666668</v>
      </c>
      <c r="M1734" s="2">
        <f t="shared" si="57"/>
        <v>92.5</v>
      </c>
      <c r="N1734" t="s">
        <v>2706</v>
      </c>
    </row>
    <row r="1735" spans="1:14">
      <c r="A1735">
        <v>112</v>
      </c>
      <c r="B1735" t="s">
        <v>16736</v>
      </c>
      <c r="C1735" t="s">
        <v>16737</v>
      </c>
      <c r="D1735">
        <v>680</v>
      </c>
      <c r="E1735" s="1">
        <v>0.46600000000000003</v>
      </c>
      <c r="G1735">
        <v>6.9000000000000006E-2</v>
      </c>
      <c r="H1735">
        <v>116</v>
      </c>
      <c r="I1735">
        <v>6.2</v>
      </c>
      <c r="J1735">
        <v>1.57E-3</v>
      </c>
      <c r="L1735">
        <v>2.9011166666666668</v>
      </c>
      <c r="M1735" s="2">
        <f t="shared" si="57"/>
        <v>93.333333333333329</v>
      </c>
      <c r="N1735" t="s">
        <v>2706</v>
      </c>
    </row>
    <row r="1736" spans="1:14">
      <c r="A1736">
        <v>113</v>
      </c>
      <c r="B1736" t="s">
        <v>16848</v>
      </c>
      <c r="C1736" t="s">
        <v>16849</v>
      </c>
      <c r="D1736">
        <v>487</v>
      </c>
      <c r="E1736" s="1">
        <v>0.45800000000000002</v>
      </c>
      <c r="F1736">
        <v>0.45400000000000001</v>
      </c>
      <c r="G1736">
        <v>0</v>
      </c>
      <c r="H1736">
        <v>84</v>
      </c>
      <c r="I1736">
        <v>7.1</v>
      </c>
      <c r="J1736">
        <v>1.1999999999999999E-3</v>
      </c>
      <c r="K1736">
        <v>0.15</v>
      </c>
      <c r="L1736">
        <v>2.9011166666666668</v>
      </c>
      <c r="M1736" s="2">
        <f t="shared" si="57"/>
        <v>94.166666666666671</v>
      </c>
      <c r="N1736" t="s">
        <v>2706</v>
      </c>
    </row>
    <row r="1737" spans="1:14">
      <c r="A1737">
        <v>114</v>
      </c>
      <c r="B1737" t="s">
        <v>16922</v>
      </c>
      <c r="C1737" t="s">
        <v>16923</v>
      </c>
      <c r="D1737">
        <v>293</v>
      </c>
      <c r="E1737" s="1">
        <v>0.42699999999999999</v>
      </c>
      <c r="G1737">
        <v>0.11799999999999999</v>
      </c>
      <c r="H1737">
        <v>17</v>
      </c>
      <c r="I1737">
        <v>5.5</v>
      </c>
      <c r="J1737">
        <v>1E-3</v>
      </c>
      <c r="L1737">
        <v>2.9011166666666668</v>
      </c>
      <c r="M1737" s="2">
        <f t="shared" si="57"/>
        <v>95</v>
      </c>
      <c r="N1737" t="s">
        <v>2706</v>
      </c>
    </row>
    <row r="1738" spans="1:14">
      <c r="A1738">
        <v>115</v>
      </c>
      <c r="B1738" t="s">
        <v>16732</v>
      </c>
      <c r="C1738" t="s">
        <v>16733</v>
      </c>
      <c r="D1738">
        <v>198</v>
      </c>
      <c r="E1738" s="1">
        <v>0.29499999999999998</v>
      </c>
      <c r="F1738">
        <v>0.23899999999999999</v>
      </c>
      <c r="G1738">
        <v>2.4E-2</v>
      </c>
      <c r="H1738">
        <v>82</v>
      </c>
      <c r="I1738">
        <v>6.9</v>
      </c>
      <c r="J1738">
        <v>3.1E-4</v>
      </c>
      <c r="K1738">
        <v>5.1999999999999998E-2</v>
      </c>
      <c r="L1738">
        <v>2.9011166666666668</v>
      </c>
      <c r="M1738" s="2">
        <f t="shared" si="57"/>
        <v>95.833333333333343</v>
      </c>
      <c r="N1738" t="s">
        <v>2706</v>
      </c>
    </row>
    <row r="1739" spans="1:14">
      <c r="A1739">
        <v>116</v>
      </c>
      <c r="B1739" t="s">
        <v>16920</v>
      </c>
      <c r="C1739" t="s">
        <v>16921</v>
      </c>
      <c r="D1739">
        <v>397</v>
      </c>
      <c r="E1739" s="1">
        <v>0.245</v>
      </c>
      <c r="F1739">
        <v>0.21199999999999999</v>
      </c>
      <c r="G1739">
        <v>5.6000000000000001E-2</v>
      </c>
      <c r="H1739">
        <v>160</v>
      </c>
      <c r="I1739">
        <v>6.6</v>
      </c>
      <c r="J1739">
        <v>3.6000000000000002E-4</v>
      </c>
      <c r="K1739">
        <v>2.5000000000000001E-2</v>
      </c>
      <c r="L1739">
        <v>2.9011166666666668</v>
      </c>
      <c r="M1739" s="2">
        <f t="shared" si="57"/>
        <v>96.666666666666671</v>
      </c>
      <c r="N1739" t="s">
        <v>2706</v>
      </c>
    </row>
    <row r="1740" spans="1:14">
      <c r="A1740">
        <v>117</v>
      </c>
      <c r="B1740" t="s">
        <v>16936</v>
      </c>
      <c r="C1740" t="s">
        <v>16937</v>
      </c>
      <c r="D1740">
        <v>32</v>
      </c>
      <c r="E1740" s="1">
        <v>0.16200000000000001</v>
      </c>
      <c r="F1740">
        <v>0.13</v>
      </c>
      <c r="G1740">
        <v>6.6000000000000003E-2</v>
      </c>
      <c r="H1740">
        <v>61</v>
      </c>
      <c r="J1740">
        <v>5.0000000000000002E-5</v>
      </c>
      <c r="K1740">
        <v>1.4999999999999999E-2</v>
      </c>
      <c r="L1740">
        <v>2.9011166666666668</v>
      </c>
      <c r="M1740" s="2">
        <f t="shared" si="57"/>
        <v>97.5</v>
      </c>
      <c r="N1740" t="s">
        <v>2706</v>
      </c>
    </row>
    <row r="1741" spans="1:14">
      <c r="A1741">
        <v>118</v>
      </c>
      <c r="B1741" t="s">
        <v>16950</v>
      </c>
      <c r="C1741" t="s">
        <v>16951</v>
      </c>
      <c r="D1741">
        <v>23</v>
      </c>
      <c r="E1741" s="1">
        <v>7.9000000000000001E-2</v>
      </c>
      <c r="F1741">
        <v>4.9000000000000002E-2</v>
      </c>
      <c r="G1741">
        <v>0</v>
      </c>
      <c r="H1741">
        <v>32</v>
      </c>
      <c r="J1741">
        <v>2.0000000000000002E-5</v>
      </c>
      <c r="K1741">
        <v>4.0000000000000001E-3</v>
      </c>
      <c r="L1741">
        <v>2.9011166666666668</v>
      </c>
      <c r="M1741" s="2">
        <f t="shared" si="57"/>
        <v>98.333333333333329</v>
      </c>
      <c r="N1741" t="s">
        <v>2706</v>
      </c>
    </row>
    <row r="1742" spans="1:14">
      <c r="A1742">
        <v>119</v>
      </c>
      <c r="B1742" t="s">
        <v>16948</v>
      </c>
      <c r="C1742" t="s">
        <v>16949</v>
      </c>
      <c r="D1742">
        <v>25</v>
      </c>
      <c r="E1742" s="1">
        <v>6.7000000000000004E-2</v>
      </c>
      <c r="F1742">
        <v>4.8000000000000001E-2</v>
      </c>
      <c r="G1742">
        <v>0</v>
      </c>
      <c r="H1742">
        <v>79</v>
      </c>
      <c r="J1742">
        <v>6.0000000000000002E-5</v>
      </c>
      <c r="K1742">
        <v>8.0000000000000002E-3</v>
      </c>
      <c r="L1742">
        <v>2.9011166666666668</v>
      </c>
      <c r="M1742" s="2">
        <f t="shared" si="57"/>
        <v>99.166666666666671</v>
      </c>
      <c r="N1742" t="s">
        <v>2706</v>
      </c>
    </row>
    <row r="1743" spans="1:14">
      <c r="A1743">
        <v>120</v>
      </c>
      <c r="B1743" t="s">
        <v>16780</v>
      </c>
      <c r="C1743" t="s">
        <v>16781</v>
      </c>
      <c r="D1743">
        <v>1</v>
      </c>
      <c r="E1743" s="1">
        <v>4.0000000000000001E-3</v>
      </c>
      <c r="F1743">
        <v>1E-3</v>
      </c>
      <c r="G1743">
        <v>0</v>
      </c>
      <c r="H1743">
        <v>75</v>
      </c>
      <c r="J1743">
        <v>0</v>
      </c>
      <c r="K1743">
        <v>0</v>
      </c>
      <c r="L1743">
        <v>2.9011166666666668</v>
      </c>
      <c r="M1743" s="2">
        <f t="shared" si="57"/>
        <v>100</v>
      </c>
      <c r="N1743" t="s">
        <v>2706</v>
      </c>
    </row>
    <row r="1744" spans="1:14" s="3" customFormat="1">
      <c r="E1744" s="4"/>
      <c r="M1744" s="5"/>
    </row>
    <row r="1745" spans="1:14">
      <c r="A1745">
        <v>1</v>
      </c>
      <c r="B1745" t="s">
        <v>16960</v>
      </c>
      <c r="C1745" t="s">
        <v>16961</v>
      </c>
      <c r="D1745">
        <v>12593</v>
      </c>
      <c r="E1745" s="1">
        <v>25.315000000000001</v>
      </c>
      <c r="F1745">
        <v>27.361000000000001</v>
      </c>
      <c r="G1745">
        <v>4.3360000000000003</v>
      </c>
      <c r="H1745">
        <v>122</v>
      </c>
      <c r="I1745">
        <v>3.3</v>
      </c>
      <c r="J1745">
        <v>0.10100000000000001</v>
      </c>
      <c r="K1745">
        <v>13.09</v>
      </c>
      <c r="L1745">
        <f>AVERAGE(E1745:E1760)</f>
        <v>4.8403749999999981</v>
      </c>
      <c r="M1745" s="2">
        <f t="shared" ref="M1745:M1760" si="58">A1745/16*100</f>
        <v>6.25</v>
      </c>
      <c r="N1745" t="s">
        <v>2707</v>
      </c>
    </row>
    <row r="1746" spans="1:14">
      <c r="A1746">
        <v>2</v>
      </c>
      <c r="B1746" t="s">
        <v>16708</v>
      </c>
      <c r="C1746" t="s">
        <v>16709</v>
      </c>
      <c r="D1746">
        <v>18253</v>
      </c>
      <c r="E1746" s="1">
        <v>7.7009999999999996</v>
      </c>
      <c r="F1746">
        <v>8.3680000000000003</v>
      </c>
      <c r="G1746">
        <v>1.2969999999999999</v>
      </c>
      <c r="H1746">
        <v>269</v>
      </c>
      <c r="I1746">
        <v>5</v>
      </c>
      <c r="J1746">
        <v>6.7909999999999998E-2</v>
      </c>
      <c r="K1746">
        <v>2.7440000000000002</v>
      </c>
      <c r="L1746">
        <v>4.8403749999999981</v>
      </c>
      <c r="M1746" s="2">
        <f t="shared" si="58"/>
        <v>12.5</v>
      </c>
      <c r="N1746" t="s">
        <v>2707</v>
      </c>
    </row>
    <row r="1747" spans="1:14">
      <c r="A1747">
        <v>3</v>
      </c>
      <c r="B1747" t="s">
        <v>16976</v>
      </c>
      <c r="C1747" t="s">
        <v>16977</v>
      </c>
      <c r="D1747">
        <v>4295</v>
      </c>
      <c r="E1747" s="1">
        <v>4.67</v>
      </c>
      <c r="F1747">
        <v>4.7</v>
      </c>
      <c r="G1747">
        <v>0.84899999999999998</v>
      </c>
      <c r="H1747">
        <v>304</v>
      </c>
      <c r="I1747">
        <v>3.2</v>
      </c>
      <c r="J1747">
        <v>1.668E-2</v>
      </c>
      <c r="K1747">
        <v>1.327</v>
      </c>
      <c r="L1747">
        <v>4.8403749999999981</v>
      </c>
      <c r="M1747" s="2">
        <f t="shared" si="58"/>
        <v>18.75</v>
      </c>
      <c r="N1747" t="s">
        <v>2707</v>
      </c>
    </row>
    <row r="1748" spans="1:14">
      <c r="A1748">
        <v>4</v>
      </c>
      <c r="B1748" t="s">
        <v>16966</v>
      </c>
      <c r="C1748" t="s">
        <v>16967</v>
      </c>
      <c r="D1748">
        <v>1620</v>
      </c>
      <c r="E1748" s="1">
        <v>4.5579999999999998</v>
      </c>
      <c r="F1748">
        <v>5.702</v>
      </c>
      <c r="G1748">
        <v>0.56499999999999995</v>
      </c>
      <c r="H1748">
        <v>46</v>
      </c>
      <c r="I1748">
        <v>4.9000000000000004</v>
      </c>
      <c r="J1748">
        <v>5.0400000000000002E-3</v>
      </c>
      <c r="K1748">
        <v>1.7090000000000001</v>
      </c>
      <c r="L1748">
        <v>4.8403749999999981</v>
      </c>
      <c r="M1748" s="2">
        <f t="shared" si="58"/>
        <v>25</v>
      </c>
      <c r="N1748" t="s">
        <v>2707</v>
      </c>
    </row>
    <row r="1749" spans="1:14">
      <c r="A1749">
        <v>5</v>
      </c>
      <c r="B1749" t="s">
        <v>16972</v>
      </c>
      <c r="C1749" t="s">
        <v>16973</v>
      </c>
      <c r="D1749">
        <v>956</v>
      </c>
      <c r="E1749" s="1">
        <v>4.5229999999999997</v>
      </c>
      <c r="F1749">
        <v>4.4530000000000003</v>
      </c>
      <c r="G1749">
        <v>0.47399999999999998</v>
      </c>
      <c r="H1749">
        <v>116</v>
      </c>
      <c r="I1749">
        <v>2.1</v>
      </c>
      <c r="J1749">
        <v>4.3899999999999998E-3</v>
      </c>
      <c r="K1749">
        <v>1.244</v>
      </c>
      <c r="L1749">
        <v>4.8403749999999981</v>
      </c>
      <c r="M1749" s="2">
        <f t="shared" si="58"/>
        <v>31.25</v>
      </c>
      <c r="N1749" t="s">
        <v>2707</v>
      </c>
    </row>
    <row r="1750" spans="1:14">
      <c r="A1750">
        <v>6</v>
      </c>
      <c r="B1750" t="s">
        <v>16706</v>
      </c>
      <c r="C1750" t="s">
        <v>16707</v>
      </c>
      <c r="D1750">
        <v>757</v>
      </c>
      <c r="E1750" s="1">
        <v>4.4669999999999996</v>
      </c>
      <c r="F1750">
        <v>4.76</v>
      </c>
      <c r="G1750">
        <v>0.92300000000000004</v>
      </c>
      <c r="H1750">
        <v>65</v>
      </c>
      <c r="I1750">
        <v>2.6</v>
      </c>
      <c r="J1750">
        <v>3.9100000000000003E-3</v>
      </c>
      <c r="K1750">
        <v>1.528</v>
      </c>
      <c r="L1750">
        <v>4.8403749999999981</v>
      </c>
      <c r="M1750" s="2">
        <f t="shared" si="58"/>
        <v>37.5</v>
      </c>
      <c r="N1750" t="s">
        <v>2707</v>
      </c>
    </row>
    <row r="1751" spans="1:14">
      <c r="A1751">
        <v>7</v>
      </c>
      <c r="B1751" t="s">
        <v>16962</v>
      </c>
      <c r="C1751" t="s">
        <v>16963</v>
      </c>
      <c r="D1751">
        <v>4014</v>
      </c>
      <c r="E1751" s="1">
        <v>4.4219999999999997</v>
      </c>
      <c r="F1751">
        <v>3.9820000000000002</v>
      </c>
      <c r="G1751">
        <v>0.43</v>
      </c>
      <c r="H1751">
        <v>230</v>
      </c>
      <c r="I1751">
        <v>4.2</v>
      </c>
      <c r="J1751">
        <v>8.7399999999999995E-3</v>
      </c>
      <c r="K1751">
        <v>0.79500000000000004</v>
      </c>
      <c r="L1751">
        <v>4.8403749999999981</v>
      </c>
      <c r="M1751" s="2">
        <f t="shared" si="58"/>
        <v>43.75</v>
      </c>
      <c r="N1751" t="s">
        <v>2707</v>
      </c>
    </row>
    <row r="1752" spans="1:14">
      <c r="A1752">
        <v>8</v>
      </c>
      <c r="B1752" t="s">
        <v>16712</v>
      </c>
      <c r="C1752" t="s">
        <v>16713</v>
      </c>
      <c r="D1752">
        <v>14767</v>
      </c>
      <c r="E1752" s="1">
        <v>4.0650000000000004</v>
      </c>
      <c r="F1752">
        <v>4.6230000000000002</v>
      </c>
      <c r="G1752">
        <v>0.72699999999999998</v>
      </c>
      <c r="H1752">
        <v>374</v>
      </c>
      <c r="I1752">
        <v>4.5999999999999996</v>
      </c>
      <c r="J1752">
        <v>4.1489999999999999E-2</v>
      </c>
      <c r="K1752">
        <v>1.222</v>
      </c>
      <c r="L1752">
        <v>4.8403749999999981</v>
      </c>
      <c r="M1752" s="2">
        <f t="shared" si="58"/>
        <v>50</v>
      </c>
      <c r="N1752" t="s">
        <v>2707</v>
      </c>
    </row>
    <row r="1753" spans="1:14">
      <c r="A1753">
        <v>9</v>
      </c>
      <c r="B1753" t="s">
        <v>16970</v>
      </c>
      <c r="C1753" t="s">
        <v>16971</v>
      </c>
      <c r="D1753">
        <v>1169</v>
      </c>
      <c r="E1753" s="1">
        <v>3.8730000000000002</v>
      </c>
      <c r="F1753">
        <v>3.7839999999999998</v>
      </c>
      <c r="G1753">
        <v>0.61299999999999999</v>
      </c>
      <c r="H1753">
        <v>62</v>
      </c>
      <c r="I1753">
        <v>3.5</v>
      </c>
      <c r="J1753">
        <v>4.7299999999999998E-3</v>
      </c>
      <c r="K1753">
        <v>1.0409999999999999</v>
      </c>
      <c r="L1753">
        <v>4.8403749999999981</v>
      </c>
      <c r="M1753" s="2">
        <f t="shared" si="58"/>
        <v>56.25</v>
      </c>
      <c r="N1753" t="s">
        <v>2707</v>
      </c>
    </row>
    <row r="1754" spans="1:14">
      <c r="A1754">
        <v>10</v>
      </c>
      <c r="B1754" t="s">
        <v>16562</v>
      </c>
      <c r="C1754" t="s">
        <v>16563</v>
      </c>
      <c r="D1754">
        <v>2906</v>
      </c>
      <c r="E1754" s="1">
        <v>3.0550000000000002</v>
      </c>
      <c r="F1754">
        <v>3.2749999999999999</v>
      </c>
      <c r="G1754">
        <v>0.65900000000000003</v>
      </c>
      <c r="H1754">
        <v>123</v>
      </c>
      <c r="I1754">
        <v>4.9000000000000004</v>
      </c>
      <c r="J1754">
        <v>7.0800000000000004E-3</v>
      </c>
      <c r="K1754">
        <v>0.83399999999999996</v>
      </c>
      <c r="L1754">
        <v>4.8403749999999981</v>
      </c>
      <c r="M1754" s="2">
        <f t="shared" si="58"/>
        <v>62.5</v>
      </c>
      <c r="N1754" t="s">
        <v>2707</v>
      </c>
    </row>
    <row r="1755" spans="1:14">
      <c r="A1755">
        <v>11</v>
      </c>
      <c r="B1755" t="s">
        <v>16964</v>
      </c>
      <c r="C1755" t="s">
        <v>16965</v>
      </c>
      <c r="D1755">
        <v>683</v>
      </c>
      <c r="E1755" s="1">
        <v>2.9630000000000001</v>
      </c>
      <c r="G1755">
        <v>0.67400000000000004</v>
      </c>
      <c r="H1755">
        <v>46</v>
      </c>
      <c r="I1755">
        <v>3.5</v>
      </c>
      <c r="J1755">
        <v>2.3800000000000002E-3</v>
      </c>
      <c r="L1755">
        <v>4.8403749999999981</v>
      </c>
      <c r="M1755" s="2">
        <f t="shared" si="58"/>
        <v>68.75</v>
      </c>
      <c r="N1755" t="s">
        <v>2707</v>
      </c>
    </row>
    <row r="1756" spans="1:14">
      <c r="A1756">
        <v>12</v>
      </c>
      <c r="B1756" t="s">
        <v>16654</v>
      </c>
      <c r="C1756" t="s">
        <v>16655</v>
      </c>
      <c r="D1756">
        <v>1470</v>
      </c>
      <c r="E1756" s="1">
        <v>2.8260000000000001</v>
      </c>
      <c r="F1756">
        <v>3.6989999999999998</v>
      </c>
      <c r="G1756">
        <v>0.90200000000000002</v>
      </c>
      <c r="H1756">
        <v>102</v>
      </c>
      <c r="I1756">
        <v>3.5</v>
      </c>
      <c r="J1756">
        <v>6.0800000000000003E-3</v>
      </c>
      <c r="K1756">
        <v>0.94</v>
      </c>
      <c r="L1756">
        <v>4.8403749999999981</v>
      </c>
      <c r="M1756" s="2">
        <f t="shared" si="58"/>
        <v>75</v>
      </c>
      <c r="N1756" t="s">
        <v>2707</v>
      </c>
    </row>
    <row r="1757" spans="1:14">
      <c r="A1757">
        <v>13</v>
      </c>
      <c r="B1757" t="s">
        <v>16546</v>
      </c>
      <c r="C1757" t="s">
        <v>16547</v>
      </c>
      <c r="D1757">
        <v>365</v>
      </c>
      <c r="E1757" s="1">
        <v>2.7440000000000002</v>
      </c>
      <c r="F1757">
        <v>2.7519999999999998</v>
      </c>
      <c r="G1757">
        <v>0.36399999999999999</v>
      </c>
      <c r="H1757">
        <v>55</v>
      </c>
      <c r="I1757">
        <v>2.2000000000000002</v>
      </c>
      <c r="J1757">
        <v>1.2899999999999999E-3</v>
      </c>
      <c r="K1757">
        <v>0.58699999999999997</v>
      </c>
      <c r="L1757">
        <v>4.8403749999999981</v>
      </c>
      <c r="M1757" s="2">
        <f t="shared" si="58"/>
        <v>81.25</v>
      </c>
      <c r="N1757" t="s">
        <v>2707</v>
      </c>
    </row>
    <row r="1758" spans="1:14">
      <c r="A1758">
        <v>14</v>
      </c>
      <c r="B1758" t="s">
        <v>16442</v>
      </c>
      <c r="C1758" t="s">
        <v>16443</v>
      </c>
      <c r="D1758">
        <v>334</v>
      </c>
      <c r="E1758" s="1">
        <v>1.4430000000000001</v>
      </c>
      <c r="F1758">
        <v>1.778</v>
      </c>
      <c r="G1758">
        <v>7.0999999999999994E-2</v>
      </c>
      <c r="H1758">
        <v>42</v>
      </c>
      <c r="I1758">
        <v>3.2</v>
      </c>
      <c r="J1758">
        <v>2.33E-3</v>
      </c>
      <c r="K1758">
        <v>0.71799999999999997</v>
      </c>
      <c r="L1758">
        <v>4.8403749999999981</v>
      </c>
      <c r="M1758" s="2">
        <f t="shared" si="58"/>
        <v>87.5</v>
      </c>
      <c r="N1758" t="s">
        <v>2707</v>
      </c>
    </row>
    <row r="1759" spans="1:14">
      <c r="A1759">
        <v>15</v>
      </c>
      <c r="B1759" t="s">
        <v>16968</v>
      </c>
      <c r="C1759" t="s">
        <v>16969</v>
      </c>
      <c r="D1759">
        <v>12</v>
      </c>
      <c r="E1759" s="1">
        <v>0.47599999999999998</v>
      </c>
      <c r="F1759">
        <v>0.47599999999999998</v>
      </c>
      <c r="G1759">
        <v>5.0999999999999997E-2</v>
      </c>
      <c r="H1759">
        <v>39</v>
      </c>
      <c r="J1759">
        <v>4.0000000000000003E-5</v>
      </c>
      <c r="K1759">
        <v>9.7000000000000003E-2</v>
      </c>
      <c r="L1759">
        <v>4.8403749999999981</v>
      </c>
      <c r="M1759" s="2">
        <f t="shared" si="58"/>
        <v>93.75</v>
      </c>
      <c r="N1759" t="s">
        <v>2707</v>
      </c>
    </row>
    <row r="1760" spans="1:14">
      <c r="A1760">
        <v>16</v>
      </c>
      <c r="B1760" t="s">
        <v>16978</v>
      </c>
      <c r="C1760" t="s">
        <v>16979</v>
      </c>
      <c r="D1760">
        <v>137</v>
      </c>
      <c r="E1760" s="1">
        <v>0.34499999999999997</v>
      </c>
      <c r="F1760">
        <v>0.22500000000000001</v>
      </c>
      <c r="G1760">
        <v>0.19600000000000001</v>
      </c>
      <c r="H1760">
        <v>51</v>
      </c>
      <c r="I1760">
        <v>2.9</v>
      </c>
      <c r="J1760">
        <v>4.4000000000000002E-4</v>
      </c>
      <c r="K1760">
        <v>4.5999999999999999E-2</v>
      </c>
      <c r="L1760">
        <v>4.8403749999999981</v>
      </c>
      <c r="M1760" s="2">
        <f t="shared" si="58"/>
        <v>100</v>
      </c>
      <c r="N1760" t="s">
        <v>2707</v>
      </c>
    </row>
    <row r="1761" spans="1:14" s="3" customFormat="1">
      <c r="E1761" s="4"/>
      <c r="M1761" s="5"/>
    </row>
    <row r="1762" spans="1:14">
      <c r="A1762">
        <v>1</v>
      </c>
      <c r="B1762" t="s">
        <v>17168</v>
      </c>
      <c r="C1762" t="s">
        <v>17169</v>
      </c>
      <c r="D1762">
        <v>31341</v>
      </c>
      <c r="E1762" s="1">
        <v>37.161999999999999</v>
      </c>
      <c r="F1762">
        <v>44.026000000000003</v>
      </c>
      <c r="G1762">
        <v>5.9850000000000003</v>
      </c>
      <c r="H1762">
        <v>65</v>
      </c>
      <c r="I1762">
        <v>5.7</v>
      </c>
      <c r="J1762">
        <v>0.15051999999999999</v>
      </c>
      <c r="K1762">
        <v>22.646000000000001</v>
      </c>
      <c r="L1762">
        <f>AVERAGE(E1762:E1945)</f>
        <v>4.8070491803278728</v>
      </c>
      <c r="M1762" s="2">
        <f t="shared" ref="M1762:M1793" si="59">A1762/182*100</f>
        <v>0.5494505494505495</v>
      </c>
      <c r="N1762" t="s">
        <v>2708</v>
      </c>
    </row>
    <row r="1763" spans="1:14">
      <c r="A1763">
        <v>2</v>
      </c>
      <c r="B1763" t="s">
        <v>20834</v>
      </c>
      <c r="C1763" t="s">
        <v>20833</v>
      </c>
      <c r="D1763">
        <v>178762</v>
      </c>
      <c r="E1763" s="1">
        <v>31.957000000000001</v>
      </c>
      <c r="F1763">
        <v>34.366</v>
      </c>
      <c r="G1763">
        <v>6.4989999999999997</v>
      </c>
      <c r="H1763">
        <v>415</v>
      </c>
      <c r="I1763">
        <v>8.5</v>
      </c>
      <c r="J1763">
        <v>0.58942000000000005</v>
      </c>
      <c r="K1763">
        <v>19.327000000000002</v>
      </c>
      <c r="L1763">
        <v>4.7862087912087947</v>
      </c>
      <c r="M1763" s="2">
        <f t="shared" si="59"/>
        <v>1.098901098901099</v>
      </c>
      <c r="N1763" t="s">
        <v>2708</v>
      </c>
    </row>
    <row r="1764" spans="1:14">
      <c r="A1764">
        <v>3</v>
      </c>
      <c r="B1764" t="s">
        <v>16960</v>
      </c>
      <c r="C1764" t="s">
        <v>16961</v>
      </c>
      <c r="D1764">
        <v>12593</v>
      </c>
      <c r="E1764" s="1">
        <v>25.315000000000001</v>
      </c>
      <c r="F1764">
        <v>27.361000000000001</v>
      </c>
      <c r="G1764">
        <v>4.3360000000000003</v>
      </c>
      <c r="H1764">
        <v>122</v>
      </c>
      <c r="I1764">
        <v>3.3</v>
      </c>
      <c r="J1764">
        <v>0.10100000000000001</v>
      </c>
      <c r="K1764">
        <v>13.09</v>
      </c>
      <c r="L1764">
        <v>4.7862087912087947</v>
      </c>
      <c r="M1764" s="2">
        <f t="shared" si="59"/>
        <v>1.6483516483516485</v>
      </c>
      <c r="N1764" t="s">
        <v>2708</v>
      </c>
    </row>
    <row r="1765" spans="1:14">
      <c r="A1765">
        <v>4</v>
      </c>
      <c r="B1765" t="s">
        <v>17018</v>
      </c>
      <c r="C1765" t="s">
        <v>17019</v>
      </c>
      <c r="D1765">
        <v>22200</v>
      </c>
      <c r="E1765" s="1">
        <v>24.754999999999999</v>
      </c>
      <c r="F1765">
        <v>27.059000000000001</v>
      </c>
      <c r="G1765">
        <v>4.4649999999999999</v>
      </c>
      <c r="H1765">
        <v>114</v>
      </c>
      <c r="I1765">
        <v>5.4</v>
      </c>
      <c r="J1765">
        <v>0.10904</v>
      </c>
      <c r="K1765">
        <v>14.067</v>
      </c>
      <c r="L1765">
        <v>4.7862087912087947</v>
      </c>
      <c r="M1765" s="2">
        <f t="shared" si="59"/>
        <v>2.197802197802198</v>
      </c>
      <c r="N1765" t="s">
        <v>2708</v>
      </c>
    </row>
    <row r="1766" spans="1:14">
      <c r="A1766">
        <v>5</v>
      </c>
      <c r="B1766" t="s">
        <v>20830</v>
      </c>
      <c r="C1766" t="s">
        <v>20829</v>
      </c>
      <c r="D1766">
        <v>57350</v>
      </c>
      <c r="E1766" s="1">
        <v>22.864000000000001</v>
      </c>
      <c r="F1766">
        <v>26.440999999999999</v>
      </c>
      <c r="G1766">
        <v>5.7629999999999999</v>
      </c>
      <c r="H1766">
        <v>186</v>
      </c>
      <c r="I1766">
        <v>7.8</v>
      </c>
      <c r="J1766">
        <v>0.16503999999999999</v>
      </c>
      <c r="K1766">
        <v>12.097</v>
      </c>
      <c r="L1766">
        <v>4.7862087912087947</v>
      </c>
      <c r="M1766" s="2">
        <f t="shared" si="59"/>
        <v>2.7472527472527473</v>
      </c>
      <c r="N1766" t="s">
        <v>2708</v>
      </c>
    </row>
    <row r="1767" spans="1:14">
      <c r="A1767">
        <v>6</v>
      </c>
      <c r="B1767" t="s">
        <v>17166</v>
      </c>
      <c r="C1767" t="s">
        <v>17167</v>
      </c>
      <c r="D1767">
        <v>32221</v>
      </c>
      <c r="E1767" s="1">
        <v>20.760999999999999</v>
      </c>
      <c r="F1767">
        <v>20.690999999999999</v>
      </c>
      <c r="G1767">
        <v>3.97</v>
      </c>
      <c r="H1767">
        <v>132</v>
      </c>
      <c r="I1767">
        <v>6</v>
      </c>
      <c r="J1767">
        <v>0.14362</v>
      </c>
      <c r="K1767">
        <v>10.948</v>
      </c>
      <c r="L1767">
        <v>4.7862087912087947</v>
      </c>
      <c r="M1767" s="2">
        <f t="shared" si="59"/>
        <v>3.296703296703297</v>
      </c>
      <c r="N1767" t="s">
        <v>2708</v>
      </c>
    </row>
    <row r="1768" spans="1:14">
      <c r="A1768">
        <v>7</v>
      </c>
      <c r="B1768" t="s">
        <v>17002</v>
      </c>
      <c r="C1768" t="s">
        <v>17003</v>
      </c>
      <c r="D1768">
        <v>8866</v>
      </c>
      <c r="E1768" s="1">
        <v>17.983000000000001</v>
      </c>
      <c r="F1768">
        <v>19.806000000000001</v>
      </c>
      <c r="G1768">
        <v>0.78600000000000003</v>
      </c>
      <c r="H1768">
        <v>28</v>
      </c>
      <c r="I1768">
        <v>8.5</v>
      </c>
      <c r="J1768">
        <v>2.6169999999999999E-2</v>
      </c>
      <c r="K1768">
        <v>11.138</v>
      </c>
      <c r="L1768">
        <v>4.7862087912087947</v>
      </c>
      <c r="M1768" s="2">
        <f t="shared" si="59"/>
        <v>3.8461538461538463</v>
      </c>
      <c r="N1768" t="s">
        <v>2708</v>
      </c>
    </row>
    <row r="1769" spans="1:14">
      <c r="A1769">
        <v>8</v>
      </c>
      <c r="B1769" t="s">
        <v>20828</v>
      </c>
      <c r="C1769" t="s">
        <v>20827</v>
      </c>
      <c r="D1769">
        <v>47818</v>
      </c>
      <c r="E1769" s="1">
        <v>15.28</v>
      </c>
      <c r="F1769">
        <v>14.901999999999999</v>
      </c>
      <c r="G1769">
        <v>2.8180000000000001</v>
      </c>
      <c r="H1769">
        <v>296</v>
      </c>
      <c r="I1769">
        <v>6.2</v>
      </c>
      <c r="J1769">
        <v>0.22992000000000001</v>
      </c>
      <c r="K1769">
        <v>8.7349999999999994</v>
      </c>
      <c r="L1769">
        <v>4.7862087912087947</v>
      </c>
      <c r="M1769" s="2">
        <f t="shared" si="59"/>
        <v>4.395604395604396</v>
      </c>
      <c r="N1769" t="s">
        <v>2708</v>
      </c>
    </row>
    <row r="1770" spans="1:14">
      <c r="A1770">
        <v>9</v>
      </c>
      <c r="B1770" t="s">
        <v>17040</v>
      </c>
      <c r="C1770" t="s">
        <v>17041</v>
      </c>
      <c r="D1770">
        <v>12432</v>
      </c>
      <c r="E1770" s="1">
        <v>14.619</v>
      </c>
      <c r="F1770">
        <v>17.550999999999998</v>
      </c>
      <c r="G1770">
        <v>3.25</v>
      </c>
      <c r="H1770">
        <v>148</v>
      </c>
      <c r="I1770">
        <v>4.3</v>
      </c>
      <c r="J1770">
        <v>7.2800000000000004E-2</v>
      </c>
      <c r="K1770">
        <v>8.2040000000000006</v>
      </c>
      <c r="L1770">
        <v>4.7862087912087947</v>
      </c>
      <c r="M1770" s="2">
        <f t="shared" si="59"/>
        <v>4.9450549450549453</v>
      </c>
      <c r="N1770" t="s">
        <v>2708</v>
      </c>
    </row>
    <row r="1771" spans="1:14">
      <c r="A1771">
        <v>10</v>
      </c>
      <c r="B1771" t="s">
        <v>17082</v>
      </c>
      <c r="C1771" t="s">
        <v>17083</v>
      </c>
      <c r="D1771">
        <v>20306</v>
      </c>
      <c r="E1771" s="1">
        <v>12.861000000000001</v>
      </c>
      <c r="F1771">
        <v>14.090999999999999</v>
      </c>
      <c r="G1771">
        <v>2.1739999999999999</v>
      </c>
      <c r="H1771">
        <v>201</v>
      </c>
      <c r="I1771">
        <v>5.6</v>
      </c>
      <c r="J1771">
        <v>0.10680000000000001</v>
      </c>
      <c r="K1771">
        <v>8.23</v>
      </c>
      <c r="L1771">
        <v>4.7862087912087947</v>
      </c>
      <c r="M1771" s="2">
        <f t="shared" si="59"/>
        <v>5.4945054945054945</v>
      </c>
      <c r="N1771" t="s">
        <v>2708</v>
      </c>
    </row>
    <row r="1772" spans="1:14">
      <c r="A1772">
        <v>11</v>
      </c>
      <c r="B1772" t="s">
        <v>17098</v>
      </c>
      <c r="C1772" t="s">
        <v>17099</v>
      </c>
      <c r="D1772">
        <v>57627</v>
      </c>
      <c r="E1772" s="1">
        <v>12.444000000000001</v>
      </c>
      <c r="F1772">
        <v>12.741</v>
      </c>
      <c r="G1772">
        <v>2.149</v>
      </c>
      <c r="H1772">
        <v>249</v>
      </c>
      <c r="I1772">
        <v>8.9</v>
      </c>
      <c r="J1772">
        <v>0.17305000000000001</v>
      </c>
      <c r="K1772">
        <v>7.1449999999999996</v>
      </c>
      <c r="L1772">
        <v>4.7862087912087947</v>
      </c>
      <c r="M1772" s="2">
        <f t="shared" si="59"/>
        <v>6.0439560439560438</v>
      </c>
      <c r="N1772" t="s">
        <v>2708</v>
      </c>
    </row>
    <row r="1773" spans="1:14">
      <c r="A1773">
        <v>12</v>
      </c>
      <c r="B1773" t="s">
        <v>17006</v>
      </c>
      <c r="C1773" t="s">
        <v>17007</v>
      </c>
      <c r="D1773">
        <v>6661</v>
      </c>
      <c r="E1773" s="1">
        <v>12.042</v>
      </c>
      <c r="F1773">
        <v>8.5030000000000001</v>
      </c>
      <c r="G1773">
        <v>1.982</v>
      </c>
      <c r="H1773">
        <v>114</v>
      </c>
      <c r="I1773">
        <v>3.7</v>
      </c>
      <c r="J1773">
        <v>3.5049999999999998E-2</v>
      </c>
      <c r="K1773">
        <v>2.9129999999999998</v>
      </c>
      <c r="L1773">
        <v>4.7862087912087947</v>
      </c>
      <c r="M1773" s="2">
        <f t="shared" si="59"/>
        <v>6.593406593406594</v>
      </c>
      <c r="N1773" t="s">
        <v>2708</v>
      </c>
    </row>
    <row r="1774" spans="1:14">
      <c r="A1774">
        <v>13</v>
      </c>
      <c r="B1774" t="s">
        <v>20816</v>
      </c>
      <c r="C1774" t="s">
        <v>20815</v>
      </c>
      <c r="D1774">
        <v>24299</v>
      </c>
      <c r="E1774" s="1">
        <v>11.901999999999999</v>
      </c>
      <c r="F1774">
        <v>12.307</v>
      </c>
      <c r="G1774">
        <v>2.5760000000000001</v>
      </c>
      <c r="H1774">
        <v>184</v>
      </c>
      <c r="I1774">
        <v>6.2</v>
      </c>
      <c r="J1774">
        <v>0.12359000000000001</v>
      </c>
      <c r="K1774">
        <v>7.61</v>
      </c>
      <c r="L1774">
        <v>4.7862087912087947</v>
      </c>
      <c r="M1774" s="2">
        <f t="shared" si="59"/>
        <v>7.1428571428571423</v>
      </c>
      <c r="N1774" t="s">
        <v>2708</v>
      </c>
    </row>
    <row r="1775" spans="1:14">
      <c r="A1775">
        <v>14</v>
      </c>
      <c r="B1775" t="s">
        <v>17204</v>
      </c>
      <c r="C1775" t="s">
        <v>17205</v>
      </c>
      <c r="D1775">
        <v>11039</v>
      </c>
      <c r="E1775" s="1">
        <v>11.721</v>
      </c>
      <c r="F1775">
        <v>12.095000000000001</v>
      </c>
      <c r="G1775">
        <v>2.3239999999999998</v>
      </c>
      <c r="H1775">
        <v>74</v>
      </c>
      <c r="I1775">
        <v>6.6</v>
      </c>
      <c r="J1775">
        <v>4.3470000000000002E-2</v>
      </c>
      <c r="K1775">
        <v>6.2130000000000001</v>
      </c>
      <c r="L1775">
        <v>4.7862087912087947</v>
      </c>
      <c r="M1775" s="2">
        <f t="shared" si="59"/>
        <v>7.6923076923076925</v>
      </c>
      <c r="N1775" t="s">
        <v>2708</v>
      </c>
    </row>
    <row r="1776" spans="1:14">
      <c r="A1776">
        <v>15</v>
      </c>
      <c r="B1776" t="s">
        <v>17070</v>
      </c>
      <c r="C1776" t="s">
        <v>17071</v>
      </c>
      <c r="D1776">
        <v>13866</v>
      </c>
      <c r="E1776" s="1">
        <v>11.41</v>
      </c>
      <c r="F1776">
        <v>12.034000000000001</v>
      </c>
      <c r="G1776">
        <v>1.2909999999999999</v>
      </c>
      <c r="H1776">
        <v>110</v>
      </c>
      <c r="I1776">
        <v>6.9</v>
      </c>
      <c r="J1776">
        <v>5.4530000000000002E-2</v>
      </c>
      <c r="K1776">
        <v>6.2569999999999997</v>
      </c>
      <c r="L1776">
        <v>4.7862087912087947</v>
      </c>
      <c r="M1776" s="2">
        <f t="shared" si="59"/>
        <v>8.2417582417582409</v>
      </c>
      <c r="N1776" t="s">
        <v>2708</v>
      </c>
    </row>
    <row r="1777" spans="1:14">
      <c r="A1777">
        <v>16</v>
      </c>
      <c r="B1777" t="s">
        <v>17130</v>
      </c>
      <c r="C1777" t="s">
        <v>17131</v>
      </c>
      <c r="D1777">
        <v>72974</v>
      </c>
      <c r="E1777" s="1">
        <v>10.821999999999999</v>
      </c>
      <c r="F1777">
        <v>10.367000000000001</v>
      </c>
      <c r="G1777">
        <v>1.657</v>
      </c>
      <c r="H1777">
        <v>283</v>
      </c>
      <c r="I1777" t="s">
        <v>18288</v>
      </c>
      <c r="J1777">
        <v>0.16902</v>
      </c>
      <c r="K1777">
        <v>5.4580000000000002</v>
      </c>
      <c r="L1777">
        <v>4.7862087912087947</v>
      </c>
      <c r="M1777" s="2">
        <f t="shared" si="59"/>
        <v>8.791208791208792</v>
      </c>
      <c r="N1777" t="s">
        <v>2708</v>
      </c>
    </row>
    <row r="1778" spans="1:14">
      <c r="A1778">
        <v>17</v>
      </c>
      <c r="B1778" t="s">
        <v>17194</v>
      </c>
      <c r="C1778" t="s">
        <v>17195</v>
      </c>
      <c r="D1778">
        <v>5574</v>
      </c>
      <c r="E1778" s="1">
        <v>10.757</v>
      </c>
      <c r="F1778">
        <v>10.481</v>
      </c>
      <c r="G1778">
        <v>3.694</v>
      </c>
      <c r="H1778">
        <v>219</v>
      </c>
      <c r="I1778">
        <v>1.8</v>
      </c>
      <c r="J1778">
        <v>4.1000000000000002E-2</v>
      </c>
      <c r="K1778">
        <v>5.1840000000000002</v>
      </c>
      <c r="L1778">
        <v>4.7862087912087947</v>
      </c>
      <c r="M1778" s="2">
        <f t="shared" si="59"/>
        <v>9.3406593406593412</v>
      </c>
      <c r="N1778" t="s">
        <v>2708</v>
      </c>
    </row>
    <row r="1779" spans="1:14">
      <c r="A1779">
        <v>18</v>
      </c>
      <c r="B1779" t="s">
        <v>17054</v>
      </c>
      <c r="C1779" t="s">
        <v>17055</v>
      </c>
      <c r="D1779">
        <v>7026</v>
      </c>
      <c r="E1779" s="1">
        <v>10.526</v>
      </c>
      <c r="F1779">
        <v>10.215999999999999</v>
      </c>
      <c r="G1779">
        <v>2.8479999999999999</v>
      </c>
      <c r="H1779">
        <v>99</v>
      </c>
      <c r="I1779">
        <v>4</v>
      </c>
      <c r="J1779">
        <v>3.5090000000000003E-2</v>
      </c>
      <c r="K1779">
        <v>4.01</v>
      </c>
      <c r="L1779">
        <v>4.7862087912087947</v>
      </c>
      <c r="M1779" s="2">
        <f t="shared" si="59"/>
        <v>9.8901098901098905</v>
      </c>
      <c r="N1779" t="s">
        <v>2708</v>
      </c>
    </row>
    <row r="1780" spans="1:14">
      <c r="A1780">
        <v>19</v>
      </c>
      <c r="B1780" t="s">
        <v>20804</v>
      </c>
      <c r="C1780" t="s">
        <v>20803</v>
      </c>
      <c r="D1780">
        <v>75950</v>
      </c>
      <c r="E1780" s="1">
        <v>9.8219999999999992</v>
      </c>
      <c r="F1780">
        <v>9.6020000000000003</v>
      </c>
      <c r="G1780">
        <v>2.5529999999999999</v>
      </c>
      <c r="H1780">
        <v>333</v>
      </c>
      <c r="I1780" t="s">
        <v>18288</v>
      </c>
      <c r="J1780">
        <v>0.16128000000000001</v>
      </c>
      <c r="K1780">
        <v>5.1870000000000003</v>
      </c>
      <c r="L1780">
        <v>4.7862087912087947</v>
      </c>
      <c r="M1780" s="2">
        <f t="shared" si="59"/>
        <v>10.43956043956044</v>
      </c>
      <c r="N1780" t="s">
        <v>2708</v>
      </c>
    </row>
    <row r="1781" spans="1:14">
      <c r="A1781">
        <v>20</v>
      </c>
      <c r="B1781" t="s">
        <v>17068</v>
      </c>
      <c r="C1781" t="s">
        <v>17069</v>
      </c>
      <c r="D1781">
        <v>3921</v>
      </c>
      <c r="E1781" s="1">
        <v>9.6300000000000008</v>
      </c>
      <c r="F1781">
        <v>10.367000000000001</v>
      </c>
      <c r="G1781">
        <v>0.88400000000000001</v>
      </c>
      <c r="H1781">
        <v>155</v>
      </c>
      <c r="I1781">
        <v>2.4</v>
      </c>
      <c r="J1781">
        <v>3.4950000000000002E-2</v>
      </c>
      <c r="K1781">
        <v>5.46</v>
      </c>
      <c r="L1781">
        <v>4.7862087912087947</v>
      </c>
      <c r="M1781" s="2">
        <f t="shared" si="59"/>
        <v>10.989010989010989</v>
      </c>
      <c r="N1781" t="s">
        <v>2708</v>
      </c>
    </row>
    <row r="1782" spans="1:14">
      <c r="A1782">
        <v>21</v>
      </c>
      <c r="B1782" t="s">
        <v>20802</v>
      </c>
      <c r="C1782" t="s">
        <v>20801</v>
      </c>
      <c r="D1782">
        <v>5945</v>
      </c>
      <c r="E1782" s="1">
        <v>9.5709999999999997</v>
      </c>
      <c r="F1782">
        <v>10.141999999999999</v>
      </c>
      <c r="G1782">
        <v>1.4870000000000001</v>
      </c>
      <c r="H1782">
        <v>76</v>
      </c>
      <c r="I1782">
        <v>5.4</v>
      </c>
      <c r="J1782">
        <v>2.1749999999999999E-2</v>
      </c>
      <c r="K1782">
        <v>3.84</v>
      </c>
      <c r="L1782">
        <v>4.7862087912087947</v>
      </c>
      <c r="M1782" s="2">
        <f t="shared" si="59"/>
        <v>11.538461538461538</v>
      </c>
      <c r="N1782" t="s">
        <v>2708</v>
      </c>
    </row>
    <row r="1783" spans="1:14">
      <c r="A1783">
        <v>22</v>
      </c>
      <c r="B1783" t="s">
        <v>20800</v>
      </c>
      <c r="C1783" t="s">
        <v>20799</v>
      </c>
      <c r="D1783">
        <v>43191</v>
      </c>
      <c r="E1783" s="1">
        <v>9.4939999999999998</v>
      </c>
      <c r="F1783">
        <v>10.445</v>
      </c>
      <c r="G1783">
        <v>2.3069999999999999</v>
      </c>
      <c r="H1783">
        <v>371</v>
      </c>
      <c r="I1783">
        <v>6.8</v>
      </c>
      <c r="J1783">
        <v>0.16750999999999999</v>
      </c>
      <c r="K1783">
        <v>5.5659999999999998</v>
      </c>
      <c r="L1783">
        <v>4.7862087912087947</v>
      </c>
      <c r="M1783" s="2">
        <f t="shared" si="59"/>
        <v>12.087912087912088</v>
      </c>
      <c r="N1783" t="s">
        <v>2708</v>
      </c>
    </row>
    <row r="1784" spans="1:14">
      <c r="A1784">
        <v>23</v>
      </c>
      <c r="B1784" t="s">
        <v>20796</v>
      </c>
      <c r="C1784" t="s">
        <v>20795</v>
      </c>
      <c r="D1784">
        <v>39067</v>
      </c>
      <c r="E1784" s="1">
        <v>9.2509999999999994</v>
      </c>
      <c r="F1784">
        <v>10.125</v>
      </c>
      <c r="G1784">
        <v>1.526</v>
      </c>
      <c r="H1784">
        <v>325</v>
      </c>
      <c r="I1784">
        <v>8</v>
      </c>
      <c r="J1784">
        <v>8.8910000000000003E-2</v>
      </c>
      <c r="K1784">
        <v>3.8</v>
      </c>
      <c r="L1784">
        <v>4.7862087912087947</v>
      </c>
      <c r="M1784" s="2">
        <f t="shared" si="59"/>
        <v>12.637362637362637</v>
      </c>
      <c r="N1784" t="s">
        <v>2708</v>
      </c>
    </row>
    <row r="1785" spans="1:14">
      <c r="A1785">
        <v>24</v>
      </c>
      <c r="B1785" t="s">
        <v>20792</v>
      </c>
      <c r="C1785" t="s">
        <v>20791</v>
      </c>
      <c r="D1785">
        <v>4587</v>
      </c>
      <c r="E1785" s="1">
        <v>8.8309999999999995</v>
      </c>
      <c r="F1785">
        <v>7.9189999999999996</v>
      </c>
      <c r="G1785">
        <v>0.58799999999999997</v>
      </c>
      <c r="H1785">
        <v>34</v>
      </c>
      <c r="I1785">
        <v>7.2</v>
      </c>
      <c r="J1785">
        <v>1.095E-2</v>
      </c>
      <c r="K1785">
        <v>2.8119999999999998</v>
      </c>
      <c r="L1785">
        <v>4.7862087912087947</v>
      </c>
      <c r="M1785" s="2">
        <f t="shared" si="59"/>
        <v>13.186813186813188</v>
      </c>
      <c r="N1785" t="s">
        <v>2708</v>
      </c>
    </row>
    <row r="1786" spans="1:14">
      <c r="A1786">
        <v>25</v>
      </c>
      <c r="B1786" t="s">
        <v>20790</v>
      </c>
      <c r="C1786" t="s">
        <v>20789</v>
      </c>
      <c r="D1786">
        <v>10116</v>
      </c>
      <c r="E1786" s="1">
        <v>8.7379999999999995</v>
      </c>
      <c r="F1786">
        <v>9.02</v>
      </c>
      <c r="G1786">
        <v>1.452</v>
      </c>
      <c r="H1786">
        <v>93</v>
      </c>
      <c r="I1786">
        <v>7.2</v>
      </c>
      <c r="J1786">
        <v>3.7080000000000002E-2</v>
      </c>
      <c r="K1786">
        <v>4.5970000000000004</v>
      </c>
      <c r="L1786">
        <v>4.7862087912087947</v>
      </c>
      <c r="M1786" s="2">
        <f t="shared" si="59"/>
        <v>13.736263736263737</v>
      </c>
      <c r="N1786" t="s">
        <v>2708</v>
      </c>
    </row>
    <row r="1787" spans="1:14">
      <c r="A1787">
        <v>26</v>
      </c>
      <c r="B1787" t="s">
        <v>20786</v>
      </c>
      <c r="C1787" t="s">
        <v>20785</v>
      </c>
      <c r="D1787">
        <v>14551</v>
      </c>
      <c r="E1787" s="1">
        <v>8.3710000000000004</v>
      </c>
      <c r="F1787">
        <v>8.3949999999999996</v>
      </c>
      <c r="G1787">
        <v>2.2789999999999999</v>
      </c>
      <c r="H1787">
        <v>190</v>
      </c>
      <c r="I1787">
        <v>5.5</v>
      </c>
      <c r="J1787">
        <v>4.972E-2</v>
      </c>
      <c r="K1787">
        <v>3.1160000000000001</v>
      </c>
      <c r="L1787">
        <v>4.7862087912087947</v>
      </c>
      <c r="M1787" s="2">
        <f t="shared" si="59"/>
        <v>14.285714285714285</v>
      </c>
      <c r="N1787" t="s">
        <v>2708</v>
      </c>
    </row>
    <row r="1788" spans="1:14">
      <c r="A1788">
        <v>27</v>
      </c>
      <c r="B1788" t="s">
        <v>16708</v>
      </c>
      <c r="C1788" t="s">
        <v>16709</v>
      </c>
      <c r="D1788">
        <v>18253</v>
      </c>
      <c r="E1788" s="1">
        <v>7.7009999999999996</v>
      </c>
      <c r="F1788">
        <v>8.3680000000000003</v>
      </c>
      <c r="G1788">
        <v>1.2969999999999999</v>
      </c>
      <c r="H1788">
        <v>269</v>
      </c>
      <c r="I1788">
        <v>5</v>
      </c>
      <c r="J1788">
        <v>6.7909999999999998E-2</v>
      </c>
      <c r="K1788">
        <v>2.7440000000000002</v>
      </c>
      <c r="L1788">
        <v>4.7862087912087947</v>
      </c>
      <c r="M1788" s="2">
        <f t="shared" si="59"/>
        <v>14.835164835164836</v>
      </c>
      <c r="N1788" t="s">
        <v>2708</v>
      </c>
    </row>
    <row r="1789" spans="1:14">
      <c r="A1789">
        <v>28</v>
      </c>
      <c r="B1789" t="s">
        <v>20780</v>
      </c>
      <c r="C1789" t="s">
        <v>20779</v>
      </c>
      <c r="D1789">
        <v>5168</v>
      </c>
      <c r="E1789" s="1">
        <v>7.6479999999999997</v>
      </c>
      <c r="F1789">
        <v>7.6029999999999998</v>
      </c>
      <c r="G1789">
        <v>1.478</v>
      </c>
      <c r="H1789">
        <v>182</v>
      </c>
      <c r="I1789">
        <v>2.8</v>
      </c>
      <c r="J1789">
        <v>4.0809999999999999E-2</v>
      </c>
      <c r="K1789">
        <v>3.6360000000000001</v>
      </c>
      <c r="L1789">
        <v>4.7862087912087947</v>
      </c>
      <c r="M1789" s="2">
        <f t="shared" si="59"/>
        <v>15.384615384615385</v>
      </c>
      <c r="N1789" t="s">
        <v>2708</v>
      </c>
    </row>
    <row r="1790" spans="1:14">
      <c r="A1790">
        <v>29</v>
      </c>
      <c r="B1790" t="s">
        <v>17072</v>
      </c>
      <c r="C1790" t="s">
        <v>17073</v>
      </c>
      <c r="D1790">
        <v>8178</v>
      </c>
      <c r="E1790" s="1">
        <v>7.47</v>
      </c>
      <c r="F1790">
        <v>8.2089999999999996</v>
      </c>
      <c r="G1790">
        <v>1.538</v>
      </c>
      <c r="H1790">
        <v>80</v>
      </c>
      <c r="I1790">
        <v>6.8</v>
      </c>
      <c r="J1790">
        <v>3.354E-2</v>
      </c>
      <c r="K1790">
        <v>4.3860000000000001</v>
      </c>
      <c r="L1790">
        <v>4.7862087912087947</v>
      </c>
      <c r="M1790" s="2">
        <f t="shared" si="59"/>
        <v>15.934065934065933</v>
      </c>
      <c r="N1790" t="s">
        <v>2708</v>
      </c>
    </row>
    <row r="1791" spans="1:14">
      <c r="A1791">
        <v>30</v>
      </c>
      <c r="B1791" t="s">
        <v>20776</v>
      </c>
      <c r="C1791" t="s">
        <v>20775</v>
      </c>
      <c r="D1791">
        <v>60526</v>
      </c>
      <c r="E1791" s="1">
        <v>7.3570000000000002</v>
      </c>
      <c r="F1791">
        <v>7.18</v>
      </c>
      <c r="G1791">
        <v>2.218</v>
      </c>
      <c r="H1791">
        <v>458</v>
      </c>
      <c r="I1791">
        <v>7.7</v>
      </c>
      <c r="J1791">
        <v>0.14510999999999999</v>
      </c>
      <c r="K1791">
        <v>2.7669999999999999</v>
      </c>
      <c r="L1791">
        <v>4.7862087912087947</v>
      </c>
      <c r="M1791" s="2">
        <f t="shared" si="59"/>
        <v>16.483516483516482</v>
      </c>
      <c r="N1791" t="s">
        <v>2708</v>
      </c>
    </row>
    <row r="1792" spans="1:14">
      <c r="A1792">
        <v>31</v>
      </c>
      <c r="B1792" t="s">
        <v>17144</v>
      </c>
      <c r="C1792" t="s">
        <v>17145</v>
      </c>
      <c r="D1792">
        <v>651</v>
      </c>
      <c r="E1792" s="1">
        <v>7.3079999999999998</v>
      </c>
      <c r="F1792">
        <v>8.2710000000000008</v>
      </c>
      <c r="G1792">
        <v>1.7569999999999999</v>
      </c>
      <c r="H1792">
        <v>37</v>
      </c>
      <c r="I1792">
        <v>2</v>
      </c>
      <c r="J1792">
        <v>3.4499999999999999E-3</v>
      </c>
      <c r="K1792">
        <v>2.8090000000000002</v>
      </c>
      <c r="L1792">
        <v>4.7862087912087947</v>
      </c>
      <c r="M1792" s="2">
        <f t="shared" si="59"/>
        <v>17.032967032967033</v>
      </c>
      <c r="N1792" t="s">
        <v>2708</v>
      </c>
    </row>
    <row r="1793" spans="1:14">
      <c r="A1793">
        <v>32</v>
      </c>
      <c r="B1793" t="s">
        <v>20772</v>
      </c>
      <c r="C1793" t="s">
        <v>20771</v>
      </c>
      <c r="D1793">
        <v>10574</v>
      </c>
      <c r="E1793" s="1">
        <v>7.1890000000000001</v>
      </c>
      <c r="F1793">
        <v>7.3959999999999999</v>
      </c>
      <c r="G1793">
        <v>1.6870000000000001</v>
      </c>
      <c r="H1793">
        <v>99</v>
      </c>
      <c r="I1793">
        <v>6.1</v>
      </c>
      <c r="J1793">
        <v>4.6269999999999999E-2</v>
      </c>
      <c r="K1793">
        <v>3.8849999999999998</v>
      </c>
      <c r="L1793">
        <v>4.7862087912087947</v>
      </c>
      <c r="M1793" s="2">
        <f t="shared" si="59"/>
        <v>17.582417582417584</v>
      </c>
      <c r="N1793" t="s">
        <v>2708</v>
      </c>
    </row>
    <row r="1794" spans="1:14">
      <c r="A1794">
        <v>33</v>
      </c>
      <c r="B1794" t="s">
        <v>17172</v>
      </c>
      <c r="C1794" t="s">
        <v>17173</v>
      </c>
      <c r="D1794">
        <v>1450</v>
      </c>
      <c r="E1794" s="1">
        <v>6.6360000000000001</v>
      </c>
      <c r="F1794">
        <v>6.6360000000000001</v>
      </c>
      <c r="G1794">
        <v>1.3160000000000001</v>
      </c>
      <c r="H1794">
        <v>114</v>
      </c>
      <c r="I1794">
        <v>1.8</v>
      </c>
      <c r="J1794">
        <v>6.4900000000000001E-3</v>
      </c>
      <c r="K1794">
        <v>1.897</v>
      </c>
      <c r="L1794">
        <v>4.7862087912087947</v>
      </c>
      <c r="M1794" s="2">
        <f t="shared" ref="M1794:M1825" si="60">A1794/182*100</f>
        <v>18.131868131868131</v>
      </c>
      <c r="N1794" t="s">
        <v>2708</v>
      </c>
    </row>
    <row r="1795" spans="1:14">
      <c r="A1795">
        <v>34</v>
      </c>
      <c r="B1795" t="s">
        <v>17196</v>
      </c>
      <c r="C1795" t="s">
        <v>17197</v>
      </c>
      <c r="D1795">
        <v>5613</v>
      </c>
      <c r="E1795" s="1">
        <v>6.202</v>
      </c>
      <c r="F1795">
        <v>6.51</v>
      </c>
      <c r="G1795">
        <v>1.034</v>
      </c>
      <c r="H1795">
        <v>116</v>
      </c>
      <c r="I1795">
        <v>4.5999999999999996</v>
      </c>
      <c r="J1795">
        <v>2.6409999999999999E-2</v>
      </c>
      <c r="K1795">
        <v>2.8690000000000002</v>
      </c>
      <c r="L1795">
        <v>4.7862087912087947</v>
      </c>
      <c r="M1795" s="2">
        <f t="shared" si="60"/>
        <v>18.681318681318682</v>
      </c>
      <c r="N1795" t="s">
        <v>2708</v>
      </c>
    </row>
    <row r="1796" spans="1:14">
      <c r="A1796">
        <v>35</v>
      </c>
      <c r="B1796" t="s">
        <v>17032</v>
      </c>
      <c r="C1796" t="s">
        <v>17033</v>
      </c>
      <c r="D1796">
        <v>1481</v>
      </c>
      <c r="E1796" s="1">
        <v>6.0439999999999996</v>
      </c>
      <c r="F1796">
        <v>6.0439999999999996</v>
      </c>
      <c r="G1796">
        <v>0.56499999999999995</v>
      </c>
      <c r="H1796">
        <v>191</v>
      </c>
      <c r="I1796">
        <v>2</v>
      </c>
      <c r="J1796">
        <v>6.4799999999999996E-3</v>
      </c>
      <c r="K1796">
        <v>1.635</v>
      </c>
      <c r="L1796">
        <v>4.7862087912087947</v>
      </c>
      <c r="M1796" s="2">
        <f t="shared" si="60"/>
        <v>19.230769230769234</v>
      </c>
      <c r="N1796" t="s">
        <v>2708</v>
      </c>
    </row>
    <row r="1797" spans="1:14">
      <c r="A1797">
        <v>36</v>
      </c>
      <c r="B1797" t="s">
        <v>20756</v>
      </c>
      <c r="C1797" t="s">
        <v>20755</v>
      </c>
      <c r="D1797">
        <v>12441</v>
      </c>
      <c r="E1797" s="1">
        <v>5.9939999999999998</v>
      </c>
      <c r="F1797">
        <v>6.0810000000000004</v>
      </c>
      <c r="G1797">
        <v>1.466</v>
      </c>
      <c r="H1797">
        <v>191</v>
      </c>
      <c r="I1797">
        <v>7.6</v>
      </c>
      <c r="J1797">
        <v>4.4740000000000002E-2</v>
      </c>
      <c r="K1797">
        <v>3.262</v>
      </c>
      <c r="L1797">
        <v>4.7862087912087947</v>
      </c>
      <c r="M1797" s="2">
        <f t="shared" si="60"/>
        <v>19.780219780219781</v>
      </c>
      <c r="N1797" t="s">
        <v>2708</v>
      </c>
    </row>
    <row r="1798" spans="1:14">
      <c r="A1798">
        <v>37</v>
      </c>
      <c r="B1798" t="s">
        <v>16988</v>
      </c>
      <c r="C1798" t="s">
        <v>16989</v>
      </c>
      <c r="D1798">
        <v>1965</v>
      </c>
      <c r="E1798" s="1">
        <v>5.9530000000000003</v>
      </c>
      <c r="F1798">
        <v>6.5490000000000004</v>
      </c>
      <c r="G1798">
        <v>1.4390000000000001</v>
      </c>
      <c r="H1798">
        <v>41</v>
      </c>
      <c r="I1798">
        <v>4</v>
      </c>
      <c r="J1798">
        <v>6.2599999999999999E-3</v>
      </c>
      <c r="K1798">
        <v>1.94</v>
      </c>
      <c r="L1798">
        <v>4.7862087912087947</v>
      </c>
      <c r="M1798" s="2">
        <f t="shared" si="60"/>
        <v>20.329670329670328</v>
      </c>
      <c r="N1798" t="s">
        <v>2708</v>
      </c>
    </row>
    <row r="1799" spans="1:14">
      <c r="A1799">
        <v>38</v>
      </c>
      <c r="B1799" t="s">
        <v>17136</v>
      </c>
      <c r="C1799" t="s">
        <v>17137</v>
      </c>
      <c r="D1799">
        <v>40261</v>
      </c>
      <c r="E1799" s="1">
        <v>5.8769999999999998</v>
      </c>
      <c r="F1799">
        <v>6.375</v>
      </c>
      <c r="G1799">
        <v>1.032</v>
      </c>
      <c r="H1799">
        <v>535</v>
      </c>
      <c r="I1799">
        <v>8</v>
      </c>
      <c r="J1799">
        <v>0.10682999999999999</v>
      </c>
      <c r="K1799">
        <v>2.891</v>
      </c>
      <c r="L1799">
        <v>4.7862087912087947</v>
      </c>
      <c r="M1799" s="2">
        <f t="shared" si="60"/>
        <v>20.87912087912088</v>
      </c>
      <c r="N1799" t="s">
        <v>2708</v>
      </c>
    </row>
    <row r="1800" spans="1:14">
      <c r="A1800">
        <v>39</v>
      </c>
      <c r="B1800" t="s">
        <v>17180</v>
      </c>
      <c r="C1800" t="s">
        <v>17181</v>
      </c>
      <c r="D1800">
        <v>3385</v>
      </c>
      <c r="E1800" s="1">
        <v>5.8390000000000004</v>
      </c>
      <c r="F1800">
        <v>5.4340000000000002</v>
      </c>
      <c r="G1800">
        <v>1.397</v>
      </c>
      <c r="H1800">
        <v>68</v>
      </c>
      <c r="I1800">
        <v>6.2</v>
      </c>
      <c r="J1800">
        <v>1.0030000000000001E-2</v>
      </c>
      <c r="K1800">
        <v>2</v>
      </c>
      <c r="L1800">
        <v>4.7862087912087947</v>
      </c>
      <c r="M1800" s="2">
        <f t="shared" si="60"/>
        <v>21.428571428571427</v>
      </c>
      <c r="N1800" t="s">
        <v>2708</v>
      </c>
    </row>
    <row r="1801" spans="1:14">
      <c r="A1801">
        <v>40</v>
      </c>
      <c r="B1801" t="s">
        <v>16990</v>
      </c>
      <c r="C1801" t="s">
        <v>16991</v>
      </c>
      <c r="D1801">
        <v>4134</v>
      </c>
      <c r="E1801" s="1">
        <v>5.7050000000000001</v>
      </c>
      <c r="F1801">
        <v>6.415</v>
      </c>
      <c r="G1801">
        <v>1.4850000000000001</v>
      </c>
      <c r="H1801">
        <v>130</v>
      </c>
      <c r="I1801">
        <v>4.5</v>
      </c>
      <c r="J1801">
        <v>1.7579999999999998E-2</v>
      </c>
      <c r="K1801">
        <v>2.3370000000000002</v>
      </c>
      <c r="L1801">
        <v>4.7862087912087947</v>
      </c>
      <c r="M1801" s="2">
        <f t="shared" si="60"/>
        <v>21.978021978021978</v>
      </c>
      <c r="N1801" t="s">
        <v>2708</v>
      </c>
    </row>
    <row r="1802" spans="1:14">
      <c r="A1802">
        <v>41</v>
      </c>
      <c r="B1802" t="s">
        <v>20750</v>
      </c>
      <c r="C1802" t="s">
        <v>20749</v>
      </c>
      <c r="D1802">
        <v>39540</v>
      </c>
      <c r="E1802" s="1">
        <v>5.7039999999999997</v>
      </c>
      <c r="F1802">
        <v>6.2220000000000004</v>
      </c>
      <c r="G1802">
        <v>1.1299999999999999</v>
      </c>
      <c r="H1802">
        <v>462</v>
      </c>
      <c r="I1802">
        <v>8.1</v>
      </c>
      <c r="J1802">
        <v>0.08</v>
      </c>
      <c r="K1802">
        <v>2.1920000000000002</v>
      </c>
      <c r="L1802">
        <v>4.7862087912087947</v>
      </c>
      <c r="M1802" s="2">
        <f t="shared" si="60"/>
        <v>22.527472527472529</v>
      </c>
      <c r="N1802" t="s">
        <v>2708</v>
      </c>
    </row>
    <row r="1803" spans="1:14">
      <c r="A1803">
        <v>42</v>
      </c>
      <c r="B1803" t="s">
        <v>20748</v>
      </c>
      <c r="C1803" t="s">
        <v>20747</v>
      </c>
      <c r="D1803">
        <v>17974</v>
      </c>
      <c r="E1803" s="1">
        <v>5.6150000000000002</v>
      </c>
      <c r="F1803">
        <v>6.359</v>
      </c>
      <c r="G1803">
        <v>1.0720000000000001</v>
      </c>
      <c r="H1803">
        <v>290</v>
      </c>
      <c r="I1803">
        <v>5.6</v>
      </c>
      <c r="J1803">
        <v>5.8869999999999999E-2</v>
      </c>
      <c r="K1803">
        <v>2.2919999999999998</v>
      </c>
      <c r="L1803">
        <v>4.7862087912087947</v>
      </c>
      <c r="M1803" s="2">
        <f t="shared" si="60"/>
        <v>23.076923076923077</v>
      </c>
      <c r="N1803" t="s">
        <v>2708</v>
      </c>
    </row>
    <row r="1804" spans="1:14">
      <c r="A1804">
        <v>43</v>
      </c>
      <c r="B1804" t="s">
        <v>20738</v>
      </c>
      <c r="C1804" t="s">
        <v>20737</v>
      </c>
      <c r="D1804">
        <v>67211</v>
      </c>
      <c r="E1804" s="1">
        <v>5.3719999999999999</v>
      </c>
      <c r="F1804">
        <v>5.7450000000000001</v>
      </c>
      <c r="G1804">
        <v>1.036</v>
      </c>
      <c r="H1804">
        <v>415</v>
      </c>
      <c r="I1804">
        <v>9.6</v>
      </c>
      <c r="J1804">
        <v>0.13366</v>
      </c>
      <c r="K1804">
        <v>2.7879999999999998</v>
      </c>
      <c r="L1804">
        <v>4.7862087912087947</v>
      </c>
      <c r="M1804" s="2">
        <f t="shared" si="60"/>
        <v>23.626373626373624</v>
      </c>
      <c r="N1804" t="s">
        <v>2708</v>
      </c>
    </row>
    <row r="1805" spans="1:14">
      <c r="A1805">
        <v>44</v>
      </c>
      <c r="B1805" t="s">
        <v>17030</v>
      </c>
      <c r="C1805" t="s">
        <v>17031</v>
      </c>
      <c r="D1805">
        <v>15668</v>
      </c>
      <c r="E1805" s="1">
        <v>5.2430000000000003</v>
      </c>
      <c r="F1805">
        <v>4.806</v>
      </c>
      <c r="G1805">
        <v>1.079</v>
      </c>
      <c r="H1805">
        <v>444</v>
      </c>
      <c r="I1805">
        <v>3.8</v>
      </c>
      <c r="J1805">
        <v>7.324E-2</v>
      </c>
      <c r="K1805">
        <v>1.7190000000000001</v>
      </c>
      <c r="L1805">
        <v>4.7862087912087947</v>
      </c>
      <c r="M1805" s="2">
        <f t="shared" si="60"/>
        <v>24.175824175824175</v>
      </c>
      <c r="N1805" t="s">
        <v>2708</v>
      </c>
    </row>
    <row r="1806" spans="1:14">
      <c r="A1806">
        <v>45</v>
      </c>
      <c r="B1806" t="s">
        <v>16908</v>
      </c>
      <c r="C1806" t="s">
        <v>16909</v>
      </c>
      <c r="D1806">
        <v>11674</v>
      </c>
      <c r="E1806" s="1">
        <v>5.1479999999999997</v>
      </c>
      <c r="F1806">
        <v>5.0339999999999998</v>
      </c>
      <c r="G1806">
        <v>1.478</v>
      </c>
      <c r="H1806">
        <v>232</v>
      </c>
      <c r="I1806">
        <v>6.3</v>
      </c>
      <c r="J1806">
        <v>3.0949999999999998E-2</v>
      </c>
      <c r="K1806">
        <v>1.673</v>
      </c>
      <c r="L1806">
        <v>4.7862087912087947</v>
      </c>
      <c r="M1806" s="2">
        <f t="shared" si="60"/>
        <v>24.725274725274726</v>
      </c>
      <c r="N1806" t="s">
        <v>2708</v>
      </c>
    </row>
    <row r="1807" spans="1:14">
      <c r="A1807">
        <v>46</v>
      </c>
      <c r="B1807" t="s">
        <v>17028</v>
      </c>
      <c r="C1807" t="s">
        <v>17029</v>
      </c>
      <c r="D1807">
        <v>520</v>
      </c>
      <c r="E1807" s="1">
        <v>5.093</v>
      </c>
      <c r="G1807">
        <v>0.20499999999999999</v>
      </c>
      <c r="H1807">
        <v>39</v>
      </c>
      <c r="I1807">
        <v>2.9</v>
      </c>
      <c r="J1807">
        <v>2.9199999999999999E-3</v>
      </c>
      <c r="L1807">
        <v>4.7862087912087947</v>
      </c>
      <c r="M1807" s="2">
        <f t="shared" si="60"/>
        <v>25.274725274725274</v>
      </c>
      <c r="N1807" t="s">
        <v>2708</v>
      </c>
    </row>
    <row r="1808" spans="1:14">
      <c r="A1808">
        <v>47</v>
      </c>
      <c r="B1808" t="s">
        <v>20728</v>
      </c>
      <c r="C1808" t="s">
        <v>20727</v>
      </c>
      <c r="D1808">
        <v>825</v>
      </c>
      <c r="E1808" s="1">
        <v>4.9729999999999999</v>
      </c>
      <c r="F1808">
        <v>4.944</v>
      </c>
      <c r="G1808">
        <v>0.40799999999999997</v>
      </c>
      <c r="H1808">
        <v>49</v>
      </c>
      <c r="I1808">
        <v>3.1</v>
      </c>
      <c r="J1808">
        <v>5.4099999999999999E-3</v>
      </c>
      <c r="K1808">
        <v>1.9039999999999999</v>
      </c>
      <c r="L1808">
        <v>4.7862087912087947</v>
      </c>
      <c r="M1808" s="2">
        <f t="shared" si="60"/>
        <v>25.824175824175828</v>
      </c>
      <c r="N1808" t="s">
        <v>2708</v>
      </c>
    </row>
    <row r="1809" spans="1:14">
      <c r="A1809">
        <v>48</v>
      </c>
      <c r="B1809" t="s">
        <v>17090</v>
      </c>
      <c r="C1809" t="s">
        <v>17091</v>
      </c>
      <c r="D1809">
        <v>1212</v>
      </c>
      <c r="E1809" s="1">
        <v>4.9589999999999996</v>
      </c>
      <c r="F1809">
        <v>5.0090000000000003</v>
      </c>
      <c r="G1809">
        <v>0.98899999999999999</v>
      </c>
      <c r="H1809">
        <v>88</v>
      </c>
      <c r="I1809">
        <v>2.4</v>
      </c>
      <c r="J1809">
        <v>8.2799999999999992E-3</v>
      </c>
      <c r="K1809">
        <v>2.109</v>
      </c>
      <c r="L1809">
        <v>4.7862087912087947</v>
      </c>
      <c r="M1809" s="2">
        <f t="shared" si="60"/>
        <v>26.373626373626376</v>
      </c>
      <c r="N1809" t="s">
        <v>2708</v>
      </c>
    </row>
    <row r="1810" spans="1:14">
      <c r="A1810">
        <v>49</v>
      </c>
      <c r="B1810" t="s">
        <v>17042</v>
      </c>
      <c r="C1810" t="s">
        <v>17043</v>
      </c>
      <c r="D1810">
        <v>7588</v>
      </c>
      <c r="E1810" s="1">
        <v>4.8109999999999999</v>
      </c>
      <c r="F1810">
        <v>5.0860000000000003</v>
      </c>
      <c r="G1810">
        <v>1.3120000000000001</v>
      </c>
      <c r="H1810">
        <v>144</v>
      </c>
      <c r="I1810">
        <v>5.3</v>
      </c>
      <c r="J1810">
        <v>2.8340000000000001E-2</v>
      </c>
      <c r="K1810">
        <v>1.847</v>
      </c>
      <c r="L1810">
        <v>4.7862087912087947</v>
      </c>
      <c r="M1810" s="2">
        <f t="shared" si="60"/>
        <v>26.923076923076923</v>
      </c>
      <c r="N1810" t="s">
        <v>2708</v>
      </c>
    </row>
    <row r="1811" spans="1:14">
      <c r="A1811">
        <v>50</v>
      </c>
      <c r="B1811" t="s">
        <v>20718</v>
      </c>
      <c r="C1811" t="s">
        <v>20717</v>
      </c>
      <c r="D1811">
        <v>8853</v>
      </c>
      <c r="E1811" s="1">
        <v>4.8079999999999998</v>
      </c>
      <c r="F1811">
        <v>4.9470000000000001</v>
      </c>
      <c r="G1811">
        <v>1.0389999999999999</v>
      </c>
      <c r="H1811">
        <v>228</v>
      </c>
      <c r="I1811">
        <v>5.4</v>
      </c>
      <c r="J1811">
        <v>3.1060000000000001E-2</v>
      </c>
      <c r="K1811">
        <v>1.86</v>
      </c>
      <c r="L1811">
        <v>4.7862087912087947</v>
      </c>
      <c r="M1811" s="2">
        <f t="shared" si="60"/>
        <v>27.472527472527474</v>
      </c>
      <c r="N1811" t="s">
        <v>2708</v>
      </c>
    </row>
    <row r="1812" spans="1:14">
      <c r="A1812">
        <v>51</v>
      </c>
      <c r="B1812" t="s">
        <v>17132</v>
      </c>
      <c r="C1812" t="s">
        <v>17133</v>
      </c>
      <c r="D1812">
        <v>7122</v>
      </c>
      <c r="E1812" s="1">
        <v>4.7530000000000001</v>
      </c>
      <c r="F1812">
        <v>4.6509999999999998</v>
      </c>
      <c r="G1812">
        <v>0.76900000000000002</v>
      </c>
      <c r="H1812">
        <v>286</v>
      </c>
      <c r="I1812">
        <v>3.6</v>
      </c>
      <c r="J1812">
        <v>2.8969999999999999E-2</v>
      </c>
      <c r="K1812">
        <v>1.3779999999999999</v>
      </c>
      <c r="L1812">
        <v>4.7862087912087947</v>
      </c>
      <c r="M1812" s="2">
        <f t="shared" si="60"/>
        <v>28.021978021978022</v>
      </c>
      <c r="N1812" t="s">
        <v>2708</v>
      </c>
    </row>
    <row r="1813" spans="1:14">
      <c r="A1813">
        <v>52</v>
      </c>
      <c r="B1813" t="s">
        <v>16992</v>
      </c>
      <c r="C1813" t="s">
        <v>16993</v>
      </c>
      <c r="D1813">
        <v>1835</v>
      </c>
      <c r="E1813" s="1">
        <v>4.6959999999999997</v>
      </c>
      <c r="F1813">
        <v>4.625</v>
      </c>
      <c r="G1813">
        <v>0.82899999999999996</v>
      </c>
      <c r="H1813">
        <v>70</v>
      </c>
      <c r="I1813">
        <v>2.4</v>
      </c>
      <c r="J1813">
        <v>9.7999999999999997E-3</v>
      </c>
      <c r="K1813">
        <v>1.4550000000000001</v>
      </c>
      <c r="L1813">
        <v>4.7862087912087947</v>
      </c>
      <c r="M1813" s="2">
        <f t="shared" si="60"/>
        <v>28.571428571428569</v>
      </c>
      <c r="N1813" t="s">
        <v>2708</v>
      </c>
    </row>
    <row r="1814" spans="1:14">
      <c r="A1814">
        <v>53</v>
      </c>
      <c r="B1814" t="s">
        <v>17202</v>
      </c>
      <c r="C1814" t="s">
        <v>17203</v>
      </c>
      <c r="D1814">
        <v>6629</v>
      </c>
      <c r="E1814" s="1">
        <v>4.6520000000000001</v>
      </c>
      <c r="F1814">
        <v>5.0759999999999996</v>
      </c>
      <c r="G1814">
        <v>1.294</v>
      </c>
      <c r="H1814">
        <v>136</v>
      </c>
      <c r="I1814">
        <v>5.0999999999999996</v>
      </c>
      <c r="J1814">
        <v>3.0960000000000001E-2</v>
      </c>
      <c r="K1814">
        <v>2.367</v>
      </c>
      <c r="L1814">
        <v>4.7862087912087947</v>
      </c>
      <c r="M1814" s="2">
        <f t="shared" si="60"/>
        <v>29.120879120879124</v>
      </c>
      <c r="N1814" t="s">
        <v>2708</v>
      </c>
    </row>
    <row r="1815" spans="1:14">
      <c r="A1815">
        <v>54</v>
      </c>
      <c r="B1815" t="s">
        <v>17158</v>
      </c>
      <c r="C1815" t="s">
        <v>17159</v>
      </c>
      <c r="D1815">
        <v>31128</v>
      </c>
      <c r="E1815" s="1">
        <v>4.6040000000000001</v>
      </c>
      <c r="F1815">
        <v>5.3460000000000001</v>
      </c>
      <c r="G1815">
        <v>1.0680000000000001</v>
      </c>
      <c r="H1815">
        <v>414</v>
      </c>
      <c r="I1815">
        <v>7.4</v>
      </c>
      <c r="J1815">
        <v>0.10024</v>
      </c>
      <c r="K1815">
        <v>2.5750000000000002</v>
      </c>
      <c r="L1815">
        <v>4.7862087912087947</v>
      </c>
      <c r="M1815" s="2">
        <f t="shared" si="60"/>
        <v>29.670329670329672</v>
      </c>
      <c r="N1815" t="s">
        <v>2708</v>
      </c>
    </row>
    <row r="1816" spans="1:14">
      <c r="A1816">
        <v>55</v>
      </c>
      <c r="B1816" t="s">
        <v>17142</v>
      </c>
      <c r="C1816" t="s">
        <v>17143</v>
      </c>
      <c r="D1816">
        <v>16040</v>
      </c>
      <c r="E1816" s="1">
        <v>4.5679999999999996</v>
      </c>
      <c r="F1816">
        <v>4.8769999999999998</v>
      </c>
      <c r="G1816">
        <v>0.98499999999999999</v>
      </c>
      <c r="H1816">
        <v>201</v>
      </c>
      <c r="I1816">
        <v>6.9</v>
      </c>
      <c r="J1816">
        <v>4.1059999999999999E-2</v>
      </c>
      <c r="K1816">
        <v>1.732</v>
      </c>
      <c r="L1816">
        <v>4.7862087912087947</v>
      </c>
      <c r="M1816" s="2">
        <f t="shared" si="60"/>
        <v>30.219780219780219</v>
      </c>
      <c r="N1816" t="s">
        <v>2708</v>
      </c>
    </row>
    <row r="1817" spans="1:14">
      <c r="A1817">
        <v>56</v>
      </c>
      <c r="B1817" t="s">
        <v>16972</v>
      </c>
      <c r="C1817" t="s">
        <v>16973</v>
      </c>
      <c r="D1817">
        <v>956</v>
      </c>
      <c r="E1817" s="1">
        <v>4.5229999999999997</v>
      </c>
      <c r="F1817">
        <v>4.4530000000000003</v>
      </c>
      <c r="G1817">
        <v>0.47399999999999998</v>
      </c>
      <c r="H1817">
        <v>116</v>
      </c>
      <c r="I1817">
        <v>2.1</v>
      </c>
      <c r="J1817">
        <v>4.3899999999999998E-3</v>
      </c>
      <c r="K1817">
        <v>1.244</v>
      </c>
      <c r="L1817">
        <v>4.7862087912087947</v>
      </c>
      <c r="M1817" s="2">
        <f t="shared" si="60"/>
        <v>30.76923076923077</v>
      </c>
      <c r="N1817" t="s">
        <v>2708</v>
      </c>
    </row>
    <row r="1818" spans="1:14">
      <c r="A1818">
        <v>57</v>
      </c>
      <c r="B1818" t="s">
        <v>20708</v>
      </c>
      <c r="C1818" t="s">
        <v>20707</v>
      </c>
      <c r="D1818">
        <v>3760</v>
      </c>
      <c r="E1818" s="1">
        <v>4.4690000000000003</v>
      </c>
      <c r="F1818">
        <v>4.9930000000000003</v>
      </c>
      <c r="G1818">
        <v>0.78100000000000003</v>
      </c>
      <c r="H1818">
        <v>146</v>
      </c>
      <c r="I1818">
        <v>5.0999999999999996</v>
      </c>
      <c r="J1818">
        <v>1.073E-2</v>
      </c>
      <c r="K1818">
        <v>1.496</v>
      </c>
      <c r="L1818">
        <v>4.7862087912087947</v>
      </c>
      <c r="M1818" s="2">
        <f t="shared" si="60"/>
        <v>31.318681318681318</v>
      </c>
      <c r="N1818" t="s">
        <v>2708</v>
      </c>
    </row>
    <row r="1819" spans="1:14">
      <c r="A1819">
        <v>58</v>
      </c>
      <c r="B1819" t="s">
        <v>16706</v>
      </c>
      <c r="C1819" t="s">
        <v>16707</v>
      </c>
      <c r="D1819">
        <v>757</v>
      </c>
      <c r="E1819" s="1">
        <v>4.4669999999999996</v>
      </c>
      <c r="F1819">
        <v>4.76</v>
      </c>
      <c r="G1819">
        <v>0.92300000000000004</v>
      </c>
      <c r="H1819">
        <v>65</v>
      </c>
      <c r="I1819">
        <v>2.6</v>
      </c>
      <c r="J1819">
        <v>3.9100000000000003E-3</v>
      </c>
      <c r="K1819">
        <v>1.528</v>
      </c>
      <c r="L1819">
        <v>4.7862087912087947</v>
      </c>
      <c r="M1819" s="2">
        <f t="shared" si="60"/>
        <v>31.868131868131865</v>
      </c>
      <c r="N1819" t="s">
        <v>2708</v>
      </c>
    </row>
    <row r="1820" spans="1:14">
      <c r="A1820">
        <v>59</v>
      </c>
      <c r="B1820" t="s">
        <v>17160</v>
      </c>
      <c r="C1820" t="s">
        <v>17161</v>
      </c>
      <c r="D1820">
        <v>5607</v>
      </c>
      <c r="E1820" s="1">
        <v>4.3529999999999998</v>
      </c>
      <c r="F1820">
        <v>4.9370000000000003</v>
      </c>
      <c r="G1820">
        <v>0.78600000000000003</v>
      </c>
      <c r="H1820">
        <v>140</v>
      </c>
      <c r="I1820">
        <v>4.4000000000000004</v>
      </c>
      <c r="J1820">
        <v>2.4920000000000001E-2</v>
      </c>
      <c r="K1820">
        <v>1.788</v>
      </c>
      <c r="L1820">
        <v>4.7862087912087947</v>
      </c>
      <c r="M1820" s="2">
        <f t="shared" si="60"/>
        <v>32.417582417582416</v>
      </c>
      <c r="N1820" t="s">
        <v>2708</v>
      </c>
    </row>
    <row r="1821" spans="1:14">
      <c r="A1821">
        <v>60</v>
      </c>
      <c r="B1821" t="s">
        <v>17026</v>
      </c>
      <c r="C1821" t="s">
        <v>17027</v>
      </c>
      <c r="D1821">
        <v>4915</v>
      </c>
      <c r="E1821" s="1">
        <v>4.327</v>
      </c>
      <c r="F1821">
        <v>3.9169999999999998</v>
      </c>
      <c r="G1821">
        <v>0.85799999999999998</v>
      </c>
      <c r="H1821">
        <v>106</v>
      </c>
      <c r="I1821">
        <v>6.8</v>
      </c>
      <c r="J1821">
        <v>1.2460000000000001E-2</v>
      </c>
      <c r="K1821">
        <v>1.3460000000000001</v>
      </c>
      <c r="L1821">
        <v>4.7862087912087947</v>
      </c>
      <c r="M1821" s="2">
        <f t="shared" si="60"/>
        <v>32.967032967032964</v>
      </c>
      <c r="N1821" t="s">
        <v>2708</v>
      </c>
    </row>
    <row r="1822" spans="1:14">
      <c r="A1822">
        <v>61</v>
      </c>
      <c r="B1822" t="s">
        <v>17128</v>
      </c>
      <c r="C1822" t="s">
        <v>17129</v>
      </c>
      <c r="D1822">
        <v>1037</v>
      </c>
      <c r="E1822" s="1">
        <v>4.3209999999999997</v>
      </c>
      <c r="F1822">
        <v>4.4459999999999997</v>
      </c>
      <c r="G1822">
        <v>0.61399999999999999</v>
      </c>
      <c r="H1822">
        <v>145</v>
      </c>
      <c r="I1822">
        <v>2.2000000000000002</v>
      </c>
      <c r="J1822">
        <v>5.7800000000000004E-3</v>
      </c>
      <c r="K1822">
        <v>1.548</v>
      </c>
      <c r="L1822">
        <v>4.7862087912087947</v>
      </c>
      <c r="M1822" s="2">
        <f t="shared" si="60"/>
        <v>33.516483516483511</v>
      </c>
      <c r="N1822" t="s">
        <v>2708</v>
      </c>
    </row>
    <row r="1823" spans="1:14">
      <c r="A1823">
        <v>62</v>
      </c>
      <c r="B1823" t="s">
        <v>17056</v>
      </c>
      <c r="C1823" t="s">
        <v>17057</v>
      </c>
      <c r="D1823">
        <v>8107</v>
      </c>
      <c r="E1823" s="1">
        <v>4.3040000000000003</v>
      </c>
      <c r="F1823">
        <v>4.0599999999999996</v>
      </c>
      <c r="G1823">
        <v>1.0189999999999999</v>
      </c>
      <c r="H1823">
        <v>265</v>
      </c>
      <c r="I1823">
        <v>5.0999999999999996</v>
      </c>
      <c r="J1823">
        <v>2.9180000000000001E-2</v>
      </c>
      <c r="K1823">
        <v>1.4550000000000001</v>
      </c>
      <c r="L1823">
        <v>4.7862087912087947</v>
      </c>
      <c r="M1823" s="2">
        <f t="shared" si="60"/>
        <v>34.065934065934066</v>
      </c>
      <c r="N1823" t="s">
        <v>2708</v>
      </c>
    </row>
    <row r="1824" spans="1:14">
      <c r="A1824">
        <v>63</v>
      </c>
      <c r="B1824" t="s">
        <v>17134</v>
      </c>
      <c r="C1824" t="s">
        <v>17135</v>
      </c>
      <c r="D1824">
        <v>16527</v>
      </c>
      <c r="E1824" s="1">
        <v>4.218</v>
      </c>
      <c r="F1824">
        <v>4.2569999999999997</v>
      </c>
      <c r="G1824">
        <v>1.363</v>
      </c>
      <c r="H1824">
        <v>416</v>
      </c>
      <c r="I1824">
        <v>6</v>
      </c>
      <c r="J1824">
        <v>4.2709999999999998E-2</v>
      </c>
      <c r="K1824">
        <v>1.34</v>
      </c>
      <c r="L1824">
        <v>4.7862087912087947</v>
      </c>
      <c r="M1824" s="2">
        <f t="shared" si="60"/>
        <v>34.615384615384613</v>
      </c>
      <c r="N1824" t="s">
        <v>2708</v>
      </c>
    </row>
    <row r="1825" spans="1:14">
      <c r="A1825">
        <v>64</v>
      </c>
      <c r="B1825" t="s">
        <v>17206</v>
      </c>
      <c r="C1825" t="s">
        <v>17207</v>
      </c>
      <c r="D1825">
        <v>466</v>
      </c>
      <c r="E1825" s="1">
        <v>4.1859999999999999</v>
      </c>
      <c r="F1825">
        <v>4.1859999999999999</v>
      </c>
      <c r="G1825">
        <v>1.073</v>
      </c>
      <c r="H1825">
        <v>55</v>
      </c>
      <c r="I1825">
        <v>1.7</v>
      </c>
      <c r="J1825">
        <v>3.62E-3</v>
      </c>
      <c r="K1825">
        <v>2.1269999999999998</v>
      </c>
      <c r="L1825">
        <v>4.7862087912087947</v>
      </c>
      <c r="M1825" s="2">
        <f t="shared" si="60"/>
        <v>35.164835164835168</v>
      </c>
      <c r="N1825" t="s">
        <v>2708</v>
      </c>
    </row>
    <row r="1826" spans="1:14">
      <c r="A1826">
        <v>65</v>
      </c>
      <c r="B1826" t="s">
        <v>20690</v>
      </c>
      <c r="C1826" t="s">
        <v>20689</v>
      </c>
      <c r="D1826">
        <v>12465</v>
      </c>
      <c r="E1826" s="1">
        <v>4.1520000000000001</v>
      </c>
      <c r="F1826">
        <v>4.907</v>
      </c>
      <c r="G1826">
        <v>0.628</v>
      </c>
      <c r="H1826">
        <v>274</v>
      </c>
      <c r="I1826">
        <v>5.9</v>
      </c>
      <c r="J1826">
        <v>3.6479999999999999E-2</v>
      </c>
      <c r="K1826">
        <v>1.647</v>
      </c>
      <c r="L1826">
        <v>4.7862087912087947</v>
      </c>
      <c r="M1826" s="2">
        <f t="shared" ref="M1826:M1857" si="61">A1826/182*100</f>
        <v>35.714285714285715</v>
      </c>
      <c r="N1826" t="s">
        <v>2708</v>
      </c>
    </row>
    <row r="1827" spans="1:14">
      <c r="A1827">
        <v>66</v>
      </c>
      <c r="B1827" t="s">
        <v>20688</v>
      </c>
      <c r="C1827" t="s">
        <v>20687</v>
      </c>
      <c r="D1827">
        <v>10561</v>
      </c>
      <c r="E1827" s="1">
        <v>4.1479999999999997</v>
      </c>
      <c r="F1827">
        <v>4.2939999999999996</v>
      </c>
      <c r="G1827">
        <v>0.86</v>
      </c>
      <c r="H1827">
        <v>193</v>
      </c>
      <c r="I1827">
        <v>7.7</v>
      </c>
      <c r="J1827">
        <v>2.392E-2</v>
      </c>
      <c r="K1827">
        <v>1.4810000000000001</v>
      </c>
      <c r="L1827">
        <v>4.7862087912087947</v>
      </c>
      <c r="M1827" s="2">
        <f t="shared" si="61"/>
        <v>36.263736263736263</v>
      </c>
      <c r="N1827" t="s">
        <v>2708</v>
      </c>
    </row>
    <row r="1828" spans="1:14">
      <c r="A1828">
        <v>67</v>
      </c>
      <c r="B1828" t="s">
        <v>20686</v>
      </c>
      <c r="C1828" t="s">
        <v>20685</v>
      </c>
      <c r="D1828">
        <v>6024</v>
      </c>
      <c r="E1828" s="1">
        <v>4.1340000000000003</v>
      </c>
      <c r="F1828">
        <v>4.6559999999999997</v>
      </c>
      <c r="G1828">
        <v>1.2609999999999999</v>
      </c>
      <c r="H1828">
        <v>157</v>
      </c>
      <c r="I1828">
        <v>5.7</v>
      </c>
      <c r="J1828">
        <v>1.7770000000000001E-2</v>
      </c>
      <c r="K1828">
        <v>1.5609999999999999</v>
      </c>
      <c r="L1828">
        <v>4.7862087912087947</v>
      </c>
      <c r="M1828" s="2">
        <f t="shared" si="61"/>
        <v>36.813186813186817</v>
      </c>
      <c r="N1828" t="s">
        <v>2708</v>
      </c>
    </row>
    <row r="1829" spans="1:14">
      <c r="A1829">
        <v>68</v>
      </c>
      <c r="B1829" t="s">
        <v>17182</v>
      </c>
      <c r="C1829" t="s">
        <v>17183</v>
      </c>
      <c r="D1829">
        <v>10979</v>
      </c>
      <c r="E1829" s="1">
        <v>4.1340000000000003</v>
      </c>
      <c r="F1829">
        <v>4.3</v>
      </c>
      <c r="G1829">
        <v>1.0649999999999999</v>
      </c>
      <c r="H1829">
        <v>186</v>
      </c>
      <c r="I1829">
        <v>7.9</v>
      </c>
      <c r="J1829">
        <v>2.146E-2</v>
      </c>
      <c r="K1829">
        <v>1.3480000000000001</v>
      </c>
      <c r="L1829">
        <v>4.7862087912087947</v>
      </c>
      <c r="M1829" s="2">
        <f t="shared" si="61"/>
        <v>37.362637362637365</v>
      </c>
      <c r="N1829" t="s">
        <v>2708</v>
      </c>
    </row>
    <row r="1830" spans="1:14">
      <c r="A1830">
        <v>69</v>
      </c>
      <c r="B1830" t="s">
        <v>16712</v>
      </c>
      <c r="C1830" t="s">
        <v>16713</v>
      </c>
      <c r="D1830">
        <v>14767</v>
      </c>
      <c r="E1830" s="1">
        <v>4.0650000000000004</v>
      </c>
      <c r="F1830">
        <v>4.6230000000000002</v>
      </c>
      <c r="G1830">
        <v>0.72699999999999998</v>
      </c>
      <c r="H1830">
        <v>374</v>
      </c>
      <c r="I1830">
        <v>4.5999999999999996</v>
      </c>
      <c r="J1830">
        <v>4.1489999999999999E-2</v>
      </c>
      <c r="K1830">
        <v>1.222</v>
      </c>
      <c r="L1830">
        <v>4.7862087912087947</v>
      </c>
      <c r="M1830" s="2">
        <f t="shared" si="61"/>
        <v>37.912087912087912</v>
      </c>
      <c r="N1830" t="s">
        <v>2708</v>
      </c>
    </row>
    <row r="1831" spans="1:14">
      <c r="A1831">
        <v>70</v>
      </c>
      <c r="B1831" t="s">
        <v>17164</v>
      </c>
      <c r="C1831" t="s">
        <v>17165</v>
      </c>
      <c r="D1831">
        <v>11517</v>
      </c>
      <c r="E1831" s="1">
        <v>4.0389999999999997</v>
      </c>
      <c r="F1831">
        <v>3.8239999999999998</v>
      </c>
      <c r="G1831">
        <v>1.244</v>
      </c>
      <c r="H1831">
        <v>369</v>
      </c>
      <c r="I1831">
        <v>6</v>
      </c>
      <c r="J1831">
        <v>2.8150000000000001E-2</v>
      </c>
      <c r="K1831">
        <v>1.1579999999999999</v>
      </c>
      <c r="L1831">
        <v>4.7862087912087947</v>
      </c>
      <c r="M1831" s="2">
        <f t="shared" si="61"/>
        <v>38.461538461538467</v>
      </c>
      <c r="N1831" t="s">
        <v>2708</v>
      </c>
    </row>
    <row r="1832" spans="1:14">
      <c r="A1832">
        <v>71</v>
      </c>
      <c r="B1832" t="s">
        <v>17156</v>
      </c>
      <c r="C1832" t="s">
        <v>17157</v>
      </c>
      <c r="D1832">
        <v>2176</v>
      </c>
      <c r="E1832" s="1">
        <v>4.0250000000000004</v>
      </c>
      <c r="F1832">
        <v>4.1849999999999996</v>
      </c>
      <c r="G1832">
        <v>1.038</v>
      </c>
      <c r="H1832">
        <v>79</v>
      </c>
      <c r="I1832">
        <v>3.9</v>
      </c>
      <c r="J1832">
        <v>8.6899999999999998E-3</v>
      </c>
      <c r="K1832">
        <v>1.3069999999999999</v>
      </c>
      <c r="L1832">
        <v>4.7862087912087947</v>
      </c>
      <c r="M1832" s="2">
        <f t="shared" si="61"/>
        <v>39.010989010989015</v>
      </c>
      <c r="N1832" t="s">
        <v>2708</v>
      </c>
    </row>
    <row r="1833" spans="1:14">
      <c r="A1833">
        <v>72</v>
      </c>
      <c r="B1833" t="s">
        <v>20674</v>
      </c>
      <c r="C1833" t="s">
        <v>20673</v>
      </c>
      <c r="D1833">
        <v>5048</v>
      </c>
      <c r="E1833" s="1">
        <v>3.9489999999999998</v>
      </c>
      <c r="F1833">
        <v>4.1619999999999999</v>
      </c>
      <c r="G1833">
        <v>0.628</v>
      </c>
      <c r="H1833">
        <v>113</v>
      </c>
      <c r="I1833">
        <v>5.5</v>
      </c>
      <c r="J1833">
        <v>1.469E-2</v>
      </c>
      <c r="K1833">
        <v>1.2370000000000001</v>
      </c>
      <c r="L1833">
        <v>4.7862087912087947</v>
      </c>
      <c r="M1833" s="2">
        <f t="shared" si="61"/>
        <v>39.560439560439562</v>
      </c>
      <c r="N1833" t="s">
        <v>2708</v>
      </c>
    </row>
    <row r="1834" spans="1:14">
      <c r="A1834">
        <v>73</v>
      </c>
      <c r="B1834" t="s">
        <v>17116</v>
      </c>
      <c r="C1834" t="s">
        <v>17117</v>
      </c>
      <c r="D1834">
        <v>3482</v>
      </c>
      <c r="E1834" s="1">
        <v>3.9249999999999998</v>
      </c>
      <c r="F1834">
        <v>3.8109999999999999</v>
      </c>
      <c r="G1834">
        <v>1.411</v>
      </c>
      <c r="H1834">
        <v>112</v>
      </c>
      <c r="I1834">
        <v>5.7</v>
      </c>
      <c r="J1834">
        <v>1.167E-2</v>
      </c>
      <c r="K1834">
        <v>1.496</v>
      </c>
      <c r="L1834">
        <v>4.7862087912087947</v>
      </c>
      <c r="M1834" s="2">
        <f t="shared" si="61"/>
        <v>40.109890109890109</v>
      </c>
      <c r="N1834" t="s">
        <v>2708</v>
      </c>
    </row>
    <row r="1835" spans="1:14">
      <c r="A1835">
        <v>74</v>
      </c>
      <c r="B1835" t="s">
        <v>17152</v>
      </c>
      <c r="C1835" t="s">
        <v>17153</v>
      </c>
      <c r="D1835">
        <v>1999</v>
      </c>
      <c r="E1835" s="1">
        <v>3.8820000000000001</v>
      </c>
      <c r="F1835">
        <v>3.3809999999999998</v>
      </c>
      <c r="G1835">
        <v>0.17499999999999999</v>
      </c>
      <c r="H1835">
        <v>200</v>
      </c>
      <c r="I1835">
        <v>4.5</v>
      </c>
      <c r="J1835">
        <v>5.5700000000000003E-3</v>
      </c>
      <c r="K1835">
        <v>0.89700000000000002</v>
      </c>
      <c r="L1835">
        <v>4.7862087912087947</v>
      </c>
      <c r="M1835" s="2">
        <f t="shared" si="61"/>
        <v>40.659340659340657</v>
      </c>
      <c r="N1835" t="s">
        <v>2708</v>
      </c>
    </row>
    <row r="1836" spans="1:14">
      <c r="A1836">
        <v>75</v>
      </c>
      <c r="B1836" t="s">
        <v>17188</v>
      </c>
      <c r="C1836" t="s">
        <v>17189</v>
      </c>
      <c r="D1836">
        <v>285</v>
      </c>
      <c r="E1836" s="1">
        <v>3.778</v>
      </c>
      <c r="F1836">
        <v>5.5419999999999998</v>
      </c>
      <c r="G1836">
        <v>1.333</v>
      </c>
      <c r="H1836">
        <v>6</v>
      </c>
      <c r="I1836">
        <v>6.1</v>
      </c>
      <c r="J1836">
        <v>6.6E-4</v>
      </c>
      <c r="K1836">
        <v>1.5649999999999999</v>
      </c>
      <c r="L1836">
        <v>4.7862087912087947</v>
      </c>
      <c r="M1836" s="2">
        <f t="shared" si="61"/>
        <v>41.208791208791204</v>
      </c>
      <c r="N1836" t="s">
        <v>2708</v>
      </c>
    </row>
    <row r="1837" spans="1:14">
      <c r="A1837">
        <v>76</v>
      </c>
      <c r="B1837" t="s">
        <v>16994</v>
      </c>
      <c r="C1837" t="s">
        <v>16995</v>
      </c>
      <c r="D1837">
        <v>17400</v>
      </c>
      <c r="E1837" s="1">
        <v>3.7109999999999999</v>
      </c>
      <c r="F1837">
        <v>3.98</v>
      </c>
      <c r="G1837">
        <v>0.96799999999999997</v>
      </c>
      <c r="H1837">
        <v>282</v>
      </c>
      <c r="I1837">
        <v>7.6</v>
      </c>
      <c r="J1837">
        <v>3.8359999999999998E-2</v>
      </c>
      <c r="K1837">
        <v>1.33</v>
      </c>
      <c r="L1837">
        <v>4.7862087912087947</v>
      </c>
      <c r="M1837" s="2">
        <f t="shared" si="61"/>
        <v>41.758241758241759</v>
      </c>
      <c r="N1837" t="s">
        <v>2708</v>
      </c>
    </row>
    <row r="1838" spans="1:14">
      <c r="A1838">
        <v>77</v>
      </c>
      <c r="B1838" t="s">
        <v>20167</v>
      </c>
      <c r="C1838" t="s">
        <v>20168</v>
      </c>
      <c r="D1838">
        <v>2910</v>
      </c>
      <c r="E1838" s="1">
        <v>3.7109999999999999</v>
      </c>
      <c r="F1838">
        <v>3.2029999999999998</v>
      </c>
      <c r="G1838">
        <v>0.71399999999999997</v>
      </c>
      <c r="H1838">
        <v>112</v>
      </c>
      <c r="I1838">
        <v>4.7</v>
      </c>
      <c r="J1838">
        <v>9.3500000000000007E-3</v>
      </c>
      <c r="K1838">
        <v>0.98399999999999999</v>
      </c>
      <c r="L1838">
        <v>4.7862087912087947</v>
      </c>
      <c r="M1838" s="2">
        <f t="shared" si="61"/>
        <v>42.307692307692307</v>
      </c>
      <c r="N1838" t="s">
        <v>2708</v>
      </c>
    </row>
    <row r="1839" spans="1:14">
      <c r="A1839">
        <v>78</v>
      </c>
      <c r="B1839" t="s">
        <v>17064</v>
      </c>
      <c r="C1839" t="s">
        <v>17065</v>
      </c>
      <c r="D1839">
        <v>9857</v>
      </c>
      <c r="E1839" s="1">
        <v>3.677</v>
      </c>
      <c r="F1839">
        <v>3.0470000000000002</v>
      </c>
      <c r="G1839">
        <v>1.1220000000000001</v>
      </c>
      <c r="H1839">
        <v>230</v>
      </c>
      <c r="I1839">
        <v>9.5</v>
      </c>
      <c r="J1839">
        <v>1.5180000000000001E-2</v>
      </c>
      <c r="K1839">
        <v>0.91200000000000003</v>
      </c>
      <c r="L1839">
        <v>4.7862087912087947</v>
      </c>
      <c r="M1839" s="2">
        <f t="shared" si="61"/>
        <v>42.857142857142854</v>
      </c>
      <c r="N1839" t="s">
        <v>2708</v>
      </c>
    </row>
    <row r="1840" spans="1:14">
      <c r="A1840">
        <v>79</v>
      </c>
      <c r="B1840" t="s">
        <v>17198</v>
      </c>
      <c r="C1840" t="s">
        <v>17199</v>
      </c>
      <c r="D1840">
        <v>280</v>
      </c>
      <c r="E1840" s="1">
        <v>3.6520000000000001</v>
      </c>
      <c r="F1840">
        <v>3.6669999999999998</v>
      </c>
      <c r="G1840">
        <v>0.58699999999999997</v>
      </c>
      <c r="H1840">
        <v>46</v>
      </c>
      <c r="I1840">
        <v>2.1</v>
      </c>
      <c r="J1840">
        <v>1.1900000000000001E-3</v>
      </c>
      <c r="K1840">
        <v>0.98499999999999999</v>
      </c>
      <c r="L1840">
        <v>4.7862087912087947</v>
      </c>
      <c r="M1840" s="2">
        <f t="shared" si="61"/>
        <v>43.406593406593409</v>
      </c>
      <c r="N1840" t="s">
        <v>2708</v>
      </c>
    </row>
    <row r="1841" spans="1:14">
      <c r="A1841">
        <v>80</v>
      </c>
      <c r="B1841" t="s">
        <v>20650</v>
      </c>
      <c r="C1841" t="s">
        <v>20649</v>
      </c>
      <c r="D1841">
        <v>51863</v>
      </c>
      <c r="E1841" s="1">
        <v>3.5819999999999999</v>
      </c>
      <c r="F1841">
        <v>3.4780000000000002</v>
      </c>
      <c r="G1841">
        <v>0.51400000000000001</v>
      </c>
      <c r="H1841">
        <v>636</v>
      </c>
      <c r="I1841" t="s">
        <v>18288</v>
      </c>
      <c r="J1841">
        <v>8.4349999999999994E-2</v>
      </c>
      <c r="K1841">
        <v>1.343</v>
      </c>
      <c r="L1841">
        <v>4.7862087912087947</v>
      </c>
      <c r="M1841" s="2">
        <f t="shared" si="61"/>
        <v>43.956043956043956</v>
      </c>
      <c r="N1841" t="s">
        <v>2708</v>
      </c>
    </row>
    <row r="1842" spans="1:14">
      <c r="A1842">
        <v>81</v>
      </c>
      <c r="B1842" t="s">
        <v>17096</v>
      </c>
      <c r="C1842" t="s">
        <v>17097</v>
      </c>
      <c r="D1842">
        <v>19730</v>
      </c>
      <c r="E1842" s="1">
        <v>3.5569999999999999</v>
      </c>
      <c r="F1842">
        <v>3.6030000000000002</v>
      </c>
      <c r="G1842">
        <v>0.66</v>
      </c>
      <c r="H1842">
        <v>259</v>
      </c>
      <c r="I1842">
        <v>9.3000000000000007</v>
      </c>
      <c r="J1842">
        <v>3.5920000000000001E-2</v>
      </c>
      <c r="K1842">
        <v>1.286</v>
      </c>
      <c r="L1842">
        <v>4.7862087912087947</v>
      </c>
      <c r="M1842" s="2">
        <f t="shared" si="61"/>
        <v>44.505494505494504</v>
      </c>
      <c r="N1842" t="s">
        <v>2708</v>
      </c>
    </row>
    <row r="1843" spans="1:14">
      <c r="A1843">
        <v>82</v>
      </c>
      <c r="B1843" t="s">
        <v>17008</v>
      </c>
      <c r="C1843" t="s">
        <v>17009</v>
      </c>
      <c r="D1843">
        <v>2679</v>
      </c>
      <c r="E1843" s="1">
        <v>3.488</v>
      </c>
      <c r="F1843">
        <v>4.016</v>
      </c>
      <c r="G1843">
        <v>0.72899999999999998</v>
      </c>
      <c r="H1843">
        <v>48</v>
      </c>
      <c r="I1843">
        <v>7.5</v>
      </c>
      <c r="J1843">
        <v>6.94E-3</v>
      </c>
      <c r="K1843">
        <v>1.5640000000000001</v>
      </c>
      <c r="L1843">
        <v>4.7862087912087947</v>
      </c>
      <c r="M1843" s="2">
        <f t="shared" si="61"/>
        <v>45.054945054945058</v>
      </c>
      <c r="N1843" t="s">
        <v>2708</v>
      </c>
    </row>
    <row r="1844" spans="1:14">
      <c r="A1844">
        <v>83</v>
      </c>
      <c r="B1844" t="s">
        <v>17034</v>
      </c>
      <c r="C1844" t="s">
        <v>17035</v>
      </c>
      <c r="D1844">
        <v>525</v>
      </c>
      <c r="E1844" s="1">
        <v>3.4710000000000001</v>
      </c>
      <c r="F1844">
        <v>3.9009999999999998</v>
      </c>
      <c r="G1844">
        <v>0.4</v>
      </c>
      <c r="H1844">
        <v>25</v>
      </c>
      <c r="I1844">
        <v>4</v>
      </c>
      <c r="J1844">
        <v>3.2200000000000002E-3</v>
      </c>
      <c r="K1844">
        <v>1.655</v>
      </c>
      <c r="L1844">
        <v>4.7862087912087947</v>
      </c>
      <c r="M1844" s="2">
        <f t="shared" si="61"/>
        <v>45.604395604395606</v>
      </c>
      <c r="N1844" t="s">
        <v>2708</v>
      </c>
    </row>
    <row r="1845" spans="1:14">
      <c r="A1845">
        <v>84</v>
      </c>
      <c r="B1845" t="s">
        <v>17048</v>
      </c>
      <c r="C1845" t="s">
        <v>17049</v>
      </c>
      <c r="D1845">
        <v>3193</v>
      </c>
      <c r="E1845" s="1">
        <v>3.415</v>
      </c>
      <c r="F1845">
        <v>3.169</v>
      </c>
      <c r="G1845">
        <v>0.38100000000000001</v>
      </c>
      <c r="H1845">
        <v>226</v>
      </c>
      <c r="I1845">
        <v>3.4</v>
      </c>
      <c r="J1845">
        <v>1.1010000000000001E-2</v>
      </c>
      <c r="K1845">
        <v>0.82699999999999996</v>
      </c>
      <c r="L1845">
        <v>4.7862087912087947</v>
      </c>
      <c r="M1845" s="2">
        <f t="shared" si="61"/>
        <v>46.153846153846153</v>
      </c>
      <c r="N1845" t="s">
        <v>2708</v>
      </c>
    </row>
    <row r="1846" spans="1:14">
      <c r="A1846">
        <v>85</v>
      </c>
      <c r="B1846" t="s">
        <v>17174</v>
      </c>
      <c r="C1846" t="s">
        <v>17175</v>
      </c>
      <c r="D1846">
        <v>535</v>
      </c>
      <c r="E1846" s="1">
        <v>3.3929999999999998</v>
      </c>
      <c r="F1846">
        <v>3.74</v>
      </c>
      <c r="G1846">
        <v>0.28999999999999998</v>
      </c>
      <c r="H1846">
        <v>155</v>
      </c>
      <c r="I1846">
        <v>2.7</v>
      </c>
      <c r="J1846">
        <v>1.82E-3</v>
      </c>
      <c r="K1846">
        <v>0.79100000000000004</v>
      </c>
      <c r="L1846">
        <v>4.7862087912087947</v>
      </c>
      <c r="M1846" s="2">
        <f t="shared" si="61"/>
        <v>46.703296703296701</v>
      </c>
      <c r="N1846" t="s">
        <v>2708</v>
      </c>
    </row>
    <row r="1847" spans="1:14">
      <c r="A1847">
        <v>86</v>
      </c>
      <c r="B1847" t="s">
        <v>20636</v>
      </c>
      <c r="C1847" t="s">
        <v>20635</v>
      </c>
      <c r="D1847">
        <v>7844</v>
      </c>
      <c r="E1847" s="1">
        <v>3.3610000000000002</v>
      </c>
      <c r="F1847">
        <v>3.5489999999999999</v>
      </c>
      <c r="G1847">
        <v>0.82499999999999996</v>
      </c>
      <c r="H1847">
        <v>211</v>
      </c>
      <c r="I1847">
        <v>6.8</v>
      </c>
      <c r="J1847">
        <v>2.631E-2</v>
      </c>
      <c r="K1847">
        <v>1.6180000000000001</v>
      </c>
      <c r="L1847">
        <v>4.7862087912087947</v>
      </c>
      <c r="M1847" s="2">
        <f t="shared" si="61"/>
        <v>47.252747252747248</v>
      </c>
      <c r="N1847" t="s">
        <v>2708</v>
      </c>
    </row>
    <row r="1848" spans="1:14">
      <c r="A1848">
        <v>87</v>
      </c>
      <c r="B1848" t="s">
        <v>20626</v>
      </c>
      <c r="C1848" t="s">
        <v>20625</v>
      </c>
      <c r="D1848">
        <v>2890</v>
      </c>
      <c r="E1848" s="1">
        <v>3.2970000000000002</v>
      </c>
      <c r="F1848">
        <v>2.83</v>
      </c>
      <c r="G1848">
        <v>0.20499999999999999</v>
      </c>
      <c r="H1848">
        <v>73</v>
      </c>
      <c r="I1848">
        <v>7.3</v>
      </c>
      <c r="J1848">
        <v>7.3699999999999998E-3</v>
      </c>
      <c r="K1848">
        <v>0.99299999999999999</v>
      </c>
      <c r="L1848">
        <v>4.7862087912087947</v>
      </c>
      <c r="M1848" s="2">
        <f t="shared" si="61"/>
        <v>47.802197802197803</v>
      </c>
      <c r="N1848" t="s">
        <v>2708</v>
      </c>
    </row>
    <row r="1849" spans="1:14">
      <c r="A1849">
        <v>88</v>
      </c>
      <c r="B1849" t="s">
        <v>20624</v>
      </c>
      <c r="C1849" t="s">
        <v>20623</v>
      </c>
      <c r="D1849">
        <v>9463</v>
      </c>
      <c r="E1849" s="1">
        <v>3.286</v>
      </c>
      <c r="F1849">
        <v>3.234</v>
      </c>
      <c r="G1849">
        <v>1.347</v>
      </c>
      <c r="H1849">
        <v>173</v>
      </c>
      <c r="I1849">
        <v>5.3</v>
      </c>
      <c r="J1849">
        <v>3.0200000000000001E-2</v>
      </c>
      <c r="K1849">
        <v>1.06</v>
      </c>
      <c r="L1849">
        <v>4.7862087912087947</v>
      </c>
      <c r="M1849" s="2">
        <f t="shared" si="61"/>
        <v>48.35164835164835</v>
      </c>
      <c r="N1849" t="s">
        <v>2708</v>
      </c>
    </row>
    <row r="1850" spans="1:14">
      <c r="A1850">
        <v>89</v>
      </c>
      <c r="B1850" t="s">
        <v>20618</v>
      </c>
      <c r="C1850" t="s">
        <v>20617</v>
      </c>
      <c r="D1850">
        <v>2526</v>
      </c>
      <c r="E1850" s="1">
        <v>3.2650000000000001</v>
      </c>
      <c r="F1850">
        <v>3.07</v>
      </c>
      <c r="G1850">
        <v>0.73099999999999998</v>
      </c>
      <c r="H1850">
        <v>67</v>
      </c>
      <c r="I1850">
        <v>6.2</v>
      </c>
      <c r="J1850">
        <v>5.8199999999999997E-3</v>
      </c>
      <c r="K1850">
        <v>0.86599999999999999</v>
      </c>
      <c r="L1850">
        <v>4.7862087912087947</v>
      </c>
      <c r="M1850" s="2">
        <f t="shared" si="61"/>
        <v>48.901098901098898</v>
      </c>
      <c r="N1850" t="s">
        <v>2708</v>
      </c>
    </row>
    <row r="1851" spans="1:14">
      <c r="A1851">
        <v>90</v>
      </c>
      <c r="B1851" t="s">
        <v>17150</v>
      </c>
      <c r="C1851" t="s">
        <v>17151</v>
      </c>
      <c r="D1851">
        <v>5030</v>
      </c>
      <c r="E1851" s="1">
        <v>3.2639999999999998</v>
      </c>
      <c r="F1851">
        <v>3.8119999999999998</v>
      </c>
      <c r="G1851">
        <v>0.58399999999999996</v>
      </c>
      <c r="H1851">
        <v>77</v>
      </c>
      <c r="I1851">
        <v>8.1</v>
      </c>
      <c r="J1851">
        <v>8.94E-3</v>
      </c>
      <c r="K1851">
        <v>1.1990000000000001</v>
      </c>
      <c r="L1851">
        <v>4.7862087912087947</v>
      </c>
      <c r="M1851" s="2">
        <f t="shared" si="61"/>
        <v>49.450549450549453</v>
      </c>
      <c r="N1851" t="s">
        <v>2708</v>
      </c>
    </row>
    <row r="1852" spans="1:14">
      <c r="A1852">
        <v>91</v>
      </c>
      <c r="B1852" t="s">
        <v>17190</v>
      </c>
      <c r="C1852" t="s">
        <v>17191</v>
      </c>
      <c r="D1852">
        <v>715</v>
      </c>
      <c r="E1852" s="1">
        <v>3.22</v>
      </c>
      <c r="F1852">
        <v>3.22</v>
      </c>
      <c r="G1852">
        <v>0.52500000000000002</v>
      </c>
      <c r="H1852">
        <v>99</v>
      </c>
      <c r="I1852">
        <v>2.1</v>
      </c>
      <c r="J1852">
        <v>4.1799999999999997E-3</v>
      </c>
      <c r="K1852">
        <v>1.163</v>
      </c>
      <c r="L1852">
        <v>4.7862087912087947</v>
      </c>
      <c r="M1852" s="2">
        <f t="shared" si="61"/>
        <v>50</v>
      </c>
      <c r="N1852" t="s">
        <v>2708</v>
      </c>
    </row>
    <row r="1853" spans="1:14">
      <c r="A1853">
        <v>92</v>
      </c>
      <c r="B1853" t="s">
        <v>17092</v>
      </c>
      <c r="C1853" t="s">
        <v>17093</v>
      </c>
      <c r="D1853">
        <v>4048</v>
      </c>
      <c r="E1853" s="1">
        <v>3.2130000000000001</v>
      </c>
      <c r="F1853">
        <v>3.32</v>
      </c>
      <c r="G1853">
        <v>0.65400000000000003</v>
      </c>
      <c r="H1853">
        <v>104</v>
      </c>
      <c r="I1853">
        <v>7.8</v>
      </c>
      <c r="J1853">
        <v>9.3500000000000007E-3</v>
      </c>
      <c r="K1853">
        <v>1.2629999999999999</v>
      </c>
      <c r="L1853">
        <v>4.7862087912087947</v>
      </c>
      <c r="M1853" s="2">
        <f t="shared" si="61"/>
        <v>50.549450549450547</v>
      </c>
      <c r="N1853" t="s">
        <v>2708</v>
      </c>
    </row>
    <row r="1854" spans="1:14">
      <c r="A1854">
        <v>93</v>
      </c>
      <c r="B1854" t="s">
        <v>18806</v>
      </c>
      <c r="C1854" t="s">
        <v>18807</v>
      </c>
      <c r="D1854">
        <v>352</v>
      </c>
      <c r="E1854" s="1">
        <v>3.2</v>
      </c>
      <c r="F1854">
        <v>3.2080000000000002</v>
      </c>
      <c r="I1854" t="s">
        <v>18288</v>
      </c>
      <c r="J1854">
        <v>5.0000000000000001E-4</v>
      </c>
      <c r="K1854">
        <v>1.1879999999999999</v>
      </c>
      <c r="L1854">
        <v>4.7862087912087947</v>
      </c>
      <c r="M1854" s="2">
        <f t="shared" si="61"/>
        <v>51.098901098901095</v>
      </c>
      <c r="N1854" t="s">
        <v>2708</v>
      </c>
    </row>
    <row r="1855" spans="1:14">
      <c r="A1855">
        <v>94</v>
      </c>
      <c r="B1855" t="s">
        <v>20612</v>
      </c>
      <c r="C1855" t="s">
        <v>20611</v>
      </c>
      <c r="D1855">
        <v>3149</v>
      </c>
      <c r="E1855" s="1">
        <v>3.19</v>
      </c>
      <c r="F1855">
        <v>3.4550000000000001</v>
      </c>
      <c r="G1855">
        <v>1.0680000000000001</v>
      </c>
      <c r="H1855">
        <v>44</v>
      </c>
      <c r="I1855">
        <v>8.5</v>
      </c>
      <c r="J1855">
        <v>6.2899999999999996E-3</v>
      </c>
      <c r="K1855">
        <v>1.1839999999999999</v>
      </c>
      <c r="L1855">
        <v>4.7862087912087947</v>
      </c>
      <c r="M1855" s="2">
        <f t="shared" si="61"/>
        <v>51.648351648351657</v>
      </c>
      <c r="N1855" t="s">
        <v>2708</v>
      </c>
    </row>
    <row r="1856" spans="1:14">
      <c r="A1856">
        <v>95</v>
      </c>
      <c r="B1856" t="s">
        <v>20602</v>
      </c>
      <c r="C1856" t="s">
        <v>20601</v>
      </c>
      <c r="D1856">
        <v>1265</v>
      </c>
      <c r="E1856" s="1">
        <v>3.13</v>
      </c>
      <c r="F1856">
        <v>2.3460000000000001</v>
      </c>
      <c r="G1856">
        <v>0.37</v>
      </c>
      <c r="H1856">
        <v>27</v>
      </c>
      <c r="I1856">
        <v>6.7</v>
      </c>
      <c r="J1856">
        <v>3.5500000000000002E-3</v>
      </c>
      <c r="K1856">
        <v>0.93400000000000005</v>
      </c>
      <c r="L1856">
        <v>4.7862087912087947</v>
      </c>
      <c r="M1856" s="2">
        <f t="shared" si="61"/>
        <v>52.197802197802204</v>
      </c>
      <c r="N1856" t="s">
        <v>2708</v>
      </c>
    </row>
    <row r="1857" spans="1:14">
      <c r="A1857">
        <v>96</v>
      </c>
      <c r="B1857" t="s">
        <v>20594</v>
      </c>
      <c r="C1857" t="s">
        <v>20593</v>
      </c>
      <c r="D1857">
        <v>15068</v>
      </c>
      <c r="E1857" s="1">
        <v>3.0619999999999998</v>
      </c>
      <c r="F1857">
        <v>3.1469999999999998</v>
      </c>
      <c r="G1857">
        <v>0.70499999999999996</v>
      </c>
      <c r="H1857">
        <v>386</v>
      </c>
      <c r="I1857">
        <v>6.3</v>
      </c>
      <c r="J1857">
        <v>3.739E-2</v>
      </c>
      <c r="K1857">
        <v>0.98199999999999998</v>
      </c>
      <c r="L1857">
        <v>4.7862087912087947</v>
      </c>
      <c r="M1857" s="2">
        <f t="shared" si="61"/>
        <v>52.747252747252752</v>
      </c>
      <c r="N1857" t="s">
        <v>2708</v>
      </c>
    </row>
    <row r="1858" spans="1:14">
      <c r="A1858">
        <v>97</v>
      </c>
      <c r="B1858" t="s">
        <v>16562</v>
      </c>
      <c r="C1858" t="s">
        <v>16563</v>
      </c>
      <c r="D1858">
        <v>2906</v>
      </c>
      <c r="E1858" s="1">
        <v>3.0550000000000002</v>
      </c>
      <c r="F1858">
        <v>3.2749999999999999</v>
      </c>
      <c r="G1858">
        <v>0.65900000000000003</v>
      </c>
      <c r="H1858">
        <v>123</v>
      </c>
      <c r="I1858">
        <v>4.9000000000000004</v>
      </c>
      <c r="J1858">
        <v>7.0800000000000004E-3</v>
      </c>
      <c r="K1858">
        <v>0.83399999999999996</v>
      </c>
      <c r="L1858">
        <v>4.7862087912087947</v>
      </c>
      <c r="M1858" s="2">
        <f t="shared" ref="M1858:M1889" si="62">A1858/182*100</f>
        <v>53.296703296703299</v>
      </c>
      <c r="N1858" t="s">
        <v>2708</v>
      </c>
    </row>
    <row r="1859" spans="1:14">
      <c r="A1859">
        <v>98</v>
      </c>
      <c r="B1859" t="s">
        <v>16964</v>
      </c>
      <c r="C1859" t="s">
        <v>16965</v>
      </c>
      <c r="D1859">
        <v>683</v>
      </c>
      <c r="E1859" s="1">
        <v>2.9630000000000001</v>
      </c>
      <c r="G1859">
        <v>0.67400000000000004</v>
      </c>
      <c r="H1859">
        <v>46</v>
      </c>
      <c r="I1859">
        <v>3.5</v>
      </c>
      <c r="J1859">
        <v>2.3800000000000002E-3</v>
      </c>
      <c r="L1859">
        <v>4.7862087912087947</v>
      </c>
      <c r="M1859" s="2">
        <f t="shared" si="62"/>
        <v>53.846153846153847</v>
      </c>
      <c r="N1859" t="s">
        <v>2708</v>
      </c>
    </row>
    <row r="1860" spans="1:14">
      <c r="A1860">
        <v>99</v>
      </c>
      <c r="B1860" t="s">
        <v>17200</v>
      </c>
      <c r="C1860" t="s">
        <v>17201</v>
      </c>
      <c r="D1860">
        <v>4143</v>
      </c>
      <c r="E1860" s="1">
        <v>2.9340000000000002</v>
      </c>
      <c r="F1860">
        <v>2.3759999999999999</v>
      </c>
      <c r="G1860">
        <v>1.573</v>
      </c>
      <c r="H1860">
        <v>143</v>
      </c>
      <c r="I1860">
        <v>7.5</v>
      </c>
      <c r="J1860">
        <v>6.3200000000000001E-3</v>
      </c>
      <c r="K1860">
        <v>0.54600000000000004</v>
      </c>
      <c r="L1860">
        <v>4.7862087912087947</v>
      </c>
      <c r="M1860" s="2">
        <f t="shared" si="62"/>
        <v>54.395604395604394</v>
      </c>
      <c r="N1860" t="s">
        <v>2708</v>
      </c>
    </row>
    <row r="1861" spans="1:14">
      <c r="A1861">
        <v>100</v>
      </c>
      <c r="B1861" t="s">
        <v>20576</v>
      </c>
      <c r="C1861" t="s">
        <v>20575</v>
      </c>
      <c r="D1861">
        <v>2736</v>
      </c>
      <c r="E1861" s="1">
        <v>2.915</v>
      </c>
      <c r="F1861">
        <v>2.6640000000000001</v>
      </c>
      <c r="G1861">
        <v>0.43099999999999999</v>
      </c>
      <c r="H1861">
        <v>72</v>
      </c>
      <c r="I1861">
        <v>7.9</v>
      </c>
      <c r="J1861">
        <v>6.6600000000000001E-3</v>
      </c>
      <c r="K1861">
        <v>1.081</v>
      </c>
      <c r="L1861">
        <v>4.7862087912087947</v>
      </c>
      <c r="M1861" s="2">
        <f t="shared" si="62"/>
        <v>54.945054945054949</v>
      </c>
      <c r="N1861" t="s">
        <v>2708</v>
      </c>
    </row>
    <row r="1862" spans="1:14">
      <c r="A1862">
        <v>101</v>
      </c>
      <c r="B1862" t="s">
        <v>17080</v>
      </c>
      <c r="C1862" t="s">
        <v>17081</v>
      </c>
      <c r="D1862">
        <v>395</v>
      </c>
      <c r="E1862" s="1">
        <v>2.8650000000000002</v>
      </c>
      <c r="F1862">
        <v>2.8650000000000002</v>
      </c>
      <c r="G1862">
        <v>0.36099999999999999</v>
      </c>
      <c r="H1862">
        <v>83</v>
      </c>
      <c r="I1862">
        <v>2.2000000000000002</v>
      </c>
      <c r="J1862">
        <v>3.15E-3</v>
      </c>
      <c r="K1862">
        <v>1.427</v>
      </c>
      <c r="L1862">
        <v>4.7862087912087947</v>
      </c>
      <c r="M1862" s="2">
        <f t="shared" si="62"/>
        <v>55.494505494505496</v>
      </c>
      <c r="N1862" t="s">
        <v>2708</v>
      </c>
    </row>
    <row r="1863" spans="1:14">
      <c r="A1863">
        <v>102</v>
      </c>
      <c r="B1863" t="s">
        <v>17110</v>
      </c>
      <c r="C1863" t="s">
        <v>17111</v>
      </c>
      <c r="D1863">
        <v>7813</v>
      </c>
      <c r="E1863" s="1">
        <v>2.8570000000000002</v>
      </c>
      <c r="F1863">
        <v>3.5049999999999999</v>
      </c>
      <c r="G1863">
        <v>0.70899999999999996</v>
      </c>
      <c r="H1863">
        <v>230</v>
      </c>
      <c r="I1863">
        <v>7.4</v>
      </c>
      <c r="J1863">
        <v>1.6559999999999998E-2</v>
      </c>
      <c r="K1863">
        <v>1.115</v>
      </c>
      <c r="L1863">
        <v>4.7862087912087947</v>
      </c>
      <c r="M1863" s="2">
        <f t="shared" si="62"/>
        <v>56.043956043956044</v>
      </c>
      <c r="N1863" t="s">
        <v>2708</v>
      </c>
    </row>
    <row r="1864" spans="1:14">
      <c r="A1864">
        <v>103</v>
      </c>
      <c r="B1864" t="s">
        <v>17088</v>
      </c>
      <c r="C1864" t="s">
        <v>17089</v>
      </c>
      <c r="D1864">
        <v>3042</v>
      </c>
      <c r="E1864" s="1">
        <v>2.855</v>
      </c>
      <c r="F1864">
        <v>3.0110000000000001</v>
      </c>
      <c r="G1864">
        <v>0.86099999999999999</v>
      </c>
      <c r="H1864">
        <v>79</v>
      </c>
      <c r="I1864">
        <v>7.9</v>
      </c>
      <c r="J1864">
        <v>6.6600000000000001E-3</v>
      </c>
      <c r="K1864">
        <v>1.0049999999999999</v>
      </c>
      <c r="L1864">
        <v>4.7862087912087947</v>
      </c>
      <c r="M1864" s="2">
        <f t="shared" si="62"/>
        <v>56.593406593406591</v>
      </c>
      <c r="N1864" t="s">
        <v>2708</v>
      </c>
    </row>
    <row r="1865" spans="1:14">
      <c r="A1865">
        <v>104</v>
      </c>
      <c r="B1865" t="s">
        <v>17192</v>
      </c>
      <c r="C1865" t="s">
        <v>17193</v>
      </c>
      <c r="D1865">
        <v>2872</v>
      </c>
      <c r="E1865" s="1">
        <v>2.855</v>
      </c>
      <c r="F1865">
        <v>2.36</v>
      </c>
      <c r="G1865">
        <v>0.51800000000000002</v>
      </c>
      <c r="H1865">
        <v>114</v>
      </c>
      <c r="I1865" t="s">
        <v>18288</v>
      </c>
      <c r="J1865">
        <v>3.7000000000000002E-3</v>
      </c>
      <c r="K1865">
        <v>0.65</v>
      </c>
      <c r="L1865">
        <v>4.7862087912087947</v>
      </c>
      <c r="M1865" s="2">
        <f t="shared" si="62"/>
        <v>57.142857142857139</v>
      </c>
      <c r="N1865" t="s">
        <v>2708</v>
      </c>
    </row>
    <row r="1866" spans="1:14">
      <c r="A1866">
        <v>105</v>
      </c>
      <c r="B1866" t="s">
        <v>16654</v>
      </c>
      <c r="C1866" t="s">
        <v>16655</v>
      </c>
      <c r="D1866">
        <v>1470</v>
      </c>
      <c r="E1866" s="1">
        <v>2.8260000000000001</v>
      </c>
      <c r="F1866">
        <v>3.6989999999999998</v>
      </c>
      <c r="G1866">
        <v>0.90200000000000002</v>
      </c>
      <c r="H1866">
        <v>102</v>
      </c>
      <c r="I1866">
        <v>3.5</v>
      </c>
      <c r="J1866">
        <v>6.0800000000000003E-3</v>
      </c>
      <c r="K1866">
        <v>0.94</v>
      </c>
      <c r="L1866">
        <v>4.7862087912087947</v>
      </c>
      <c r="M1866" s="2">
        <f t="shared" si="62"/>
        <v>57.692307692307686</v>
      </c>
      <c r="N1866" t="s">
        <v>2708</v>
      </c>
    </row>
    <row r="1867" spans="1:14">
      <c r="A1867">
        <v>106</v>
      </c>
      <c r="B1867" t="s">
        <v>20554</v>
      </c>
      <c r="C1867" t="s">
        <v>20553</v>
      </c>
      <c r="D1867">
        <v>5719</v>
      </c>
      <c r="E1867" s="1">
        <v>2.8119999999999998</v>
      </c>
      <c r="F1867">
        <v>2.41</v>
      </c>
      <c r="G1867">
        <v>0.375</v>
      </c>
      <c r="H1867">
        <v>80</v>
      </c>
      <c r="I1867">
        <v>9.8000000000000007</v>
      </c>
      <c r="J1867">
        <v>7.9100000000000004E-3</v>
      </c>
      <c r="K1867">
        <v>0.68</v>
      </c>
      <c r="L1867">
        <v>4.7862087912087947</v>
      </c>
      <c r="M1867" s="2">
        <f t="shared" si="62"/>
        <v>58.241758241758248</v>
      </c>
      <c r="N1867" t="s">
        <v>2708</v>
      </c>
    </row>
    <row r="1868" spans="1:14">
      <c r="A1868">
        <v>107</v>
      </c>
      <c r="B1868" t="s">
        <v>17016</v>
      </c>
      <c r="C1868" t="s">
        <v>17017</v>
      </c>
      <c r="D1868">
        <v>1686</v>
      </c>
      <c r="E1868" s="1">
        <v>2.8079999999999998</v>
      </c>
      <c r="F1868">
        <v>3.0830000000000002</v>
      </c>
      <c r="G1868">
        <v>0.2</v>
      </c>
      <c r="H1868">
        <v>35</v>
      </c>
      <c r="I1868">
        <v>4.4000000000000004</v>
      </c>
      <c r="J1868">
        <v>7.5900000000000004E-3</v>
      </c>
      <c r="K1868">
        <v>1.1240000000000001</v>
      </c>
      <c r="L1868">
        <v>4.7862087912087947</v>
      </c>
      <c r="M1868" s="2">
        <f t="shared" si="62"/>
        <v>58.791208791208796</v>
      </c>
      <c r="N1868" t="s">
        <v>2708</v>
      </c>
    </row>
    <row r="1869" spans="1:14">
      <c r="A1869">
        <v>108</v>
      </c>
      <c r="B1869" t="s">
        <v>17178</v>
      </c>
      <c r="C1869" t="s">
        <v>17179</v>
      </c>
      <c r="D1869">
        <v>4514</v>
      </c>
      <c r="E1869" s="1">
        <v>2.806</v>
      </c>
      <c r="F1869">
        <v>3.4780000000000002</v>
      </c>
      <c r="G1869">
        <v>0.52300000000000002</v>
      </c>
      <c r="H1869">
        <v>107</v>
      </c>
      <c r="I1869">
        <v>6</v>
      </c>
      <c r="J1869">
        <v>1.2449999999999999E-2</v>
      </c>
      <c r="K1869">
        <v>1.105</v>
      </c>
      <c r="L1869">
        <v>4.7862087912087947</v>
      </c>
      <c r="M1869" s="2">
        <f t="shared" si="62"/>
        <v>59.340659340659343</v>
      </c>
      <c r="N1869" t="s">
        <v>2708</v>
      </c>
    </row>
    <row r="1870" spans="1:14">
      <c r="A1870">
        <v>109</v>
      </c>
      <c r="B1870" t="s">
        <v>20548</v>
      </c>
      <c r="C1870" t="s">
        <v>20547</v>
      </c>
      <c r="D1870">
        <v>3402</v>
      </c>
      <c r="E1870" s="1">
        <v>2.7890000000000001</v>
      </c>
      <c r="F1870">
        <v>3.508</v>
      </c>
      <c r="G1870">
        <v>0.443</v>
      </c>
      <c r="H1870">
        <v>122</v>
      </c>
      <c r="I1870">
        <v>5.2</v>
      </c>
      <c r="J1870">
        <v>1.1039999999999999E-2</v>
      </c>
      <c r="K1870">
        <v>1.173</v>
      </c>
      <c r="L1870">
        <v>4.7862087912087947</v>
      </c>
      <c r="M1870" s="2">
        <f t="shared" si="62"/>
        <v>59.890109890109891</v>
      </c>
      <c r="N1870" t="s">
        <v>2708</v>
      </c>
    </row>
    <row r="1871" spans="1:14">
      <c r="A1871">
        <v>110</v>
      </c>
      <c r="B1871" t="s">
        <v>17208</v>
      </c>
      <c r="C1871" t="s">
        <v>17209</v>
      </c>
      <c r="D1871">
        <v>3730</v>
      </c>
      <c r="E1871" s="1">
        <v>2.7570000000000001</v>
      </c>
      <c r="F1871">
        <v>3.8069999999999999</v>
      </c>
      <c r="G1871">
        <v>0.38</v>
      </c>
      <c r="H1871">
        <v>92</v>
      </c>
      <c r="I1871">
        <v>5.9</v>
      </c>
      <c r="J1871">
        <v>8.8900000000000003E-3</v>
      </c>
      <c r="K1871">
        <v>1.0389999999999999</v>
      </c>
      <c r="L1871">
        <v>4.7862087912087947</v>
      </c>
      <c r="M1871" s="2">
        <f t="shared" si="62"/>
        <v>60.439560439560438</v>
      </c>
      <c r="N1871" t="s">
        <v>2708</v>
      </c>
    </row>
    <row r="1872" spans="1:14">
      <c r="A1872">
        <v>111</v>
      </c>
      <c r="B1872" t="s">
        <v>20540</v>
      </c>
      <c r="C1872" t="s">
        <v>20539</v>
      </c>
      <c r="D1872">
        <v>3062</v>
      </c>
      <c r="E1872" s="1">
        <v>2.7320000000000002</v>
      </c>
      <c r="F1872">
        <v>2.8660000000000001</v>
      </c>
      <c r="G1872">
        <v>0.28100000000000003</v>
      </c>
      <c r="H1872">
        <v>57</v>
      </c>
      <c r="I1872">
        <v>7.4</v>
      </c>
      <c r="J1872">
        <v>5.4400000000000004E-3</v>
      </c>
      <c r="K1872">
        <v>0.76800000000000002</v>
      </c>
      <c r="L1872">
        <v>4.7862087912087947</v>
      </c>
      <c r="M1872" s="2">
        <f t="shared" si="62"/>
        <v>60.989010989010993</v>
      </c>
      <c r="N1872" t="s">
        <v>2708</v>
      </c>
    </row>
    <row r="1873" spans="1:14">
      <c r="A1873">
        <v>112</v>
      </c>
      <c r="B1873" t="s">
        <v>17100</v>
      </c>
      <c r="C1873" t="s">
        <v>17101</v>
      </c>
      <c r="D1873">
        <v>3972</v>
      </c>
      <c r="E1873" s="1">
        <v>2.7309999999999999</v>
      </c>
      <c r="F1873">
        <v>2.8410000000000002</v>
      </c>
      <c r="G1873">
        <v>0.49299999999999999</v>
      </c>
      <c r="H1873">
        <v>75</v>
      </c>
      <c r="I1873">
        <v>7.6</v>
      </c>
      <c r="J1873">
        <v>1.167E-2</v>
      </c>
      <c r="K1873">
        <v>1.3049999999999999</v>
      </c>
      <c r="L1873">
        <v>4.7862087912087947</v>
      </c>
      <c r="M1873" s="2">
        <f t="shared" si="62"/>
        <v>61.53846153846154</v>
      </c>
      <c r="N1873" t="s">
        <v>2708</v>
      </c>
    </row>
    <row r="1874" spans="1:14">
      <c r="A1874">
        <v>113</v>
      </c>
      <c r="B1874" t="s">
        <v>17106</v>
      </c>
      <c r="C1874" t="s">
        <v>17107</v>
      </c>
      <c r="D1874">
        <v>3916</v>
      </c>
      <c r="E1874" s="1">
        <v>2.613</v>
      </c>
      <c r="F1874">
        <v>2.8919999999999999</v>
      </c>
      <c r="G1874">
        <v>0.48899999999999999</v>
      </c>
      <c r="H1874">
        <v>135</v>
      </c>
      <c r="I1874">
        <v>6.2</v>
      </c>
      <c r="J1874">
        <v>9.4000000000000004E-3</v>
      </c>
      <c r="K1874">
        <v>0.83799999999999997</v>
      </c>
      <c r="L1874">
        <v>4.7862087912087947</v>
      </c>
      <c r="M1874" s="2">
        <f t="shared" si="62"/>
        <v>62.087912087912088</v>
      </c>
      <c r="N1874" t="s">
        <v>2708</v>
      </c>
    </row>
    <row r="1875" spans="1:14">
      <c r="A1875">
        <v>114</v>
      </c>
      <c r="B1875" t="s">
        <v>20512</v>
      </c>
      <c r="C1875" t="s">
        <v>20511</v>
      </c>
      <c r="D1875">
        <v>692</v>
      </c>
      <c r="E1875" s="1">
        <v>2.5609999999999999</v>
      </c>
      <c r="F1875">
        <v>3.51</v>
      </c>
      <c r="G1875">
        <v>0.73699999999999999</v>
      </c>
      <c r="H1875">
        <v>19</v>
      </c>
      <c r="I1875">
        <v>5</v>
      </c>
      <c r="J1875">
        <v>1.91E-3</v>
      </c>
      <c r="K1875">
        <v>1.133</v>
      </c>
      <c r="L1875">
        <v>4.7862087912087947</v>
      </c>
      <c r="M1875" s="2">
        <f t="shared" si="62"/>
        <v>62.637362637362635</v>
      </c>
      <c r="N1875" t="s">
        <v>2708</v>
      </c>
    </row>
    <row r="1876" spans="1:14">
      <c r="A1876">
        <v>115</v>
      </c>
      <c r="B1876" t="s">
        <v>20506</v>
      </c>
      <c r="C1876" t="s">
        <v>20505</v>
      </c>
      <c r="D1876">
        <v>5872</v>
      </c>
      <c r="E1876" s="1">
        <v>2.5179999999999998</v>
      </c>
      <c r="F1876">
        <v>3.121</v>
      </c>
      <c r="G1876">
        <v>0.36399999999999999</v>
      </c>
      <c r="H1876">
        <v>321</v>
      </c>
      <c r="I1876">
        <v>6.1</v>
      </c>
      <c r="J1876">
        <v>1.49E-2</v>
      </c>
      <c r="K1876">
        <v>0.94599999999999995</v>
      </c>
      <c r="L1876">
        <v>4.7862087912087947</v>
      </c>
      <c r="M1876" s="2">
        <f t="shared" si="62"/>
        <v>63.186813186813183</v>
      </c>
      <c r="N1876" t="s">
        <v>2708</v>
      </c>
    </row>
    <row r="1877" spans="1:14">
      <c r="A1877">
        <v>116</v>
      </c>
      <c r="B1877" t="s">
        <v>17058</v>
      </c>
      <c r="C1877" t="s">
        <v>17059</v>
      </c>
      <c r="D1877">
        <v>2092</v>
      </c>
      <c r="E1877" s="1">
        <v>2.484</v>
      </c>
      <c r="F1877">
        <v>2.7349999999999999</v>
      </c>
      <c r="G1877">
        <v>0.45100000000000001</v>
      </c>
      <c r="H1877">
        <v>71</v>
      </c>
      <c r="I1877">
        <v>7.5</v>
      </c>
      <c r="J1877">
        <v>4.1099999999999999E-3</v>
      </c>
      <c r="K1877">
        <v>0.755</v>
      </c>
      <c r="L1877">
        <v>4.7862087912087947</v>
      </c>
      <c r="M1877" s="2">
        <f t="shared" si="62"/>
        <v>63.73626373626373</v>
      </c>
      <c r="N1877" t="s">
        <v>2708</v>
      </c>
    </row>
    <row r="1878" spans="1:14">
      <c r="A1878">
        <v>117</v>
      </c>
      <c r="B1878" t="s">
        <v>20502</v>
      </c>
      <c r="C1878" t="s">
        <v>20501</v>
      </c>
      <c r="D1878">
        <v>4393</v>
      </c>
      <c r="E1878" s="1">
        <v>2.4780000000000002</v>
      </c>
      <c r="F1878">
        <v>2.2149999999999999</v>
      </c>
      <c r="G1878">
        <v>0.21</v>
      </c>
      <c r="H1878">
        <v>81</v>
      </c>
      <c r="I1878" t="s">
        <v>18288</v>
      </c>
      <c r="J1878">
        <v>4.7400000000000003E-3</v>
      </c>
      <c r="K1878">
        <v>0.68400000000000005</v>
      </c>
      <c r="L1878">
        <v>4.7862087912087947</v>
      </c>
      <c r="M1878" s="2">
        <f t="shared" si="62"/>
        <v>64.285714285714292</v>
      </c>
      <c r="N1878" t="s">
        <v>2708</v>
      </c>
    </row>
    <row r="1879" spans="1:14">
      <c r="A1879">
        <v>118</v>
      </c>
      <c r="B1879" t="s">
        <v>17124</v>
      </c>
      <c r="C1879" t="s">
        <v>17125</v>
      </c>
      <c r="D1879">
        <v>1256</v>
      </c>
      <c r="E1879" s="1">
        <v>2.4569999999999999</v>
      </c>
      <c r="F1879">
        <v>2.1419999999999999</v>
      </c>
      <c r="G1879">
        <v>0.42299999999999999</v>
      </c>
      <c r="H1879">
        <v>222</v>
      </c>
      <c r="I1879">
        <v>5.6</v>
      </c>
      <c r="J1879">
        <v>2.4299999999999999E-3</v>
      </c>
      <c r="K1879">
        <v>0.53</v>
      </c>
      <c r="L1879">
        <v>4.7862087912087947</v>
      </c>
      <c r="M1879" s="2">
        <f t="shared" si="62"/>
        <v>64.835164835164832</v>
      </c>
      <c r="N1879" t="s">
        <v>2708</v>
      </c>
    </row>
    <row r="1880" spans="1:14">
      <c r="A1880">
        <v>119</v>
      </c>
      <c r="B1880" t="s">
        <v>20492</v>
      </c>
      <c r="C1880" t="s">
        <v>20491</v>
      </c>
      <c r="D1880">
        <v>1967</v>
      </c>
      <c r="E1880" s="1">
        <v>2.4220000000000002</v>
      </c>
      <c r="F1880">
        <v>2.391</v>
      </c>
      <c r="G1880">
        <v>0.28799999999999998</v>
      </c>
      <c r="H1880">
        <v>52</v>
      </c>
      <c r="I1880" t="s">
        <v>18288</v>
      </c>
      <c r="J1880">
        <v>3.1900000000000001E-3</v>
      </c>
      <c r="K1880">
        <v>0.71799999999999997</v>
      </c>
      <c r="L1880">
        <v>4.7862087912087947</v>
      </c>
      <c r="M1880" s="2">
        <f t="shared" si="62"/>
        <v>65.384615384615387</v>
      </c>
      <c r="N1880" t="s">
        <v>2708</v>
      </c>
    </row>
    <row r="1881" spans="1:14">
      <c r="A1881">
        <v>120</v>
      </c>
      <c r="B1881" t="s">
        <v>17094</v>
      </c>
      <c r="C1881" t="s">
        <v>17095</v>
      </c>
      <c r="D1881">
        <v>700</v>
      </c>
      <c r="E1881" s="1">
        <v>2.4119999999999999</v>
      </c>
      <c r="F1881">
        <v>1.5940000000000001</v>
      </c>
      <c r="G1881">
        <v>0.84299999999999997</v>
      </c>
      <c r="H1881">
        <v>51</v>
      </c>
      <c r="I1881">
        <v>5.5</v>
      </c>
      <c r="J1881">
        <v>8.4999999999999995E-4</v>
      </c>
      <c r="K1881">
        <v>0.23499999999999999</v>
      </c>
      <c r="L1881">
        <v>4.7862087912087947</v>
      </c>
      <c r="M1881" s="2">
        <f t="shared" si="62"/>
        <v>65.934065934065927</v>
      </c>
      <c r="N1881" t="s">
        <v>2708</v>
      </c>
    </row>
    <row r="1882" spans="1:14">
      <c r="A1882">
        <v>121</v>
      </c>
      <c r="B1882" t="s">
        <v>17046</v>
      </c>
      <c r="C1882" t="s">
        <v>17047</v>
      </c>
      <c r="D1882">
        <v>620</v>
      </c>
      <c r="E1882" s="1">
        <v>2.4</v>
      </c>
      <c r="F1882">
        <v>2.774</v>
      </c>
      <c r="G1882">
        <v>0.378</v>
      </c>
      <c r="H1882">
        <v>45</v>
      </c>
      <c r="I1882">
        <v>4</v>
      </c>
      <c r="J1882">
        <v>2.5300000000000001E-3</v>
      </c>
      <c r="K1882">
        <v>0.85799999999999998</v>
      </c>
      <c r="L1882">
        <v>4.7862087912087947</v>
      </c>
      <c r="M1882" s="2">
        <f t="shared" si="62"/>
        <v>66.483516483516482</v>
      </c>
      <c r="N1882" t="s">
        <v>2708</v>
      </c>
    </row>
    <row r="1883" spans="1:14">
      <c r="A1883">
        <v>122</v>
      </c>
      <c r="B1883" t="s">
        <v>17086</v>
      </c>
      <c r="C1883" t="s">
        <v>17087</v>
      </c>
      <c r="D1883">
        <v>1974</v>
      </c>
      <c r="E1883" s="1">
        <v>2.3969999999999998</v>
      </c>
      <c r="F1883">
        <v>2.3410000000000002</v>
      </c>
      <c r="G1883">
        <v>0.58599999999999997</v>
      </c>
      <c r="H1883">
        <v>70</v>
      </c>
      <c r="I1883">
        <v>6.2</v>
      </c>
      <c r="J1883">
        <v>6.4999999999999997E-3</v>
      </c>
      <c r="K1883">
        <v>0.94299999999999995</v>
      </c>
      <c r="L1883">
        <v>4.7862087912087947</v>
      </c>
      <c r="M1883" s="2">
        <f t="shared" si="62"/>
        <v>67.032967032967022</v>
      </c>
      <c r="N1883" t="s">
        <v>2708</v>
      </c>
    </row>
    <row r="1884" spans="1:14">
      <c r="A1884">
        <v>123</v>
      </c>
      <c r="B1884" t="s">
        <v>20484</v>
      </c>
      <c r="C1884" t="s">
        <v>20483</v>
      </c>
      <c r="D1884">
        <v>2712</v>
      </c>
      <c r="E1884" s="1">
        <v>2.3439999999999999</v>
      </c>
      <c r="F1884">
        <v>2.3959999999999999</v>
      </c>
      <c r="G1884">
        <v>0.60099999999999998</v>
      </c>
      <c r="H1884">
        <v>218</v>
      </c>
      <c r="I1884">
        <v>7</v>
      </c>
      <c r="J1884">
        <v>4.8700000000000002E-3</v>
      </c>
      <c r="K1884">
        <v>0.59399999999999997</v>
      </c>
      <c r="L1884">
        <v>4.7862087912087947</v>
      </c>
      <c r="M1884" s="2">
        <f t="shared" si="62"/>
        <v>67.582417582417591</v>
      </c>
      <c r="N1884" t="s">
        <v>2708</v>
      </c>
    </row>
    <row r="1885" spans="1:14">
      <c r="A1885">
        <v>124</v>
      </c>
      <c r="B1885" t="s">
        <v>17024</v>
      </c>
      <c r="C1885" t="s">
        <v>17025</v>
      </c>
      <c r="D1885">
        <v>1253</v>
      </c>
      <c r="E1885" s="1">
        <v>2.3380000000000001</v>
      </c>
      <c r="F1885">
        <v>2.1589999999999998</v>
      </c>
      <c r="G1885">
        <v>0.47099999999999997</v>
      </c>
      <c r="H1885">
        <v>34</v>
      </c>
      <c r="I1885">
        <v>6.9</v>
      </c>
      <c r="J1885">
        <v>2.3600000000000001E-3</v>
      </c>
      <c r="K1885">
        <v>0.54700000000000004</v>
      </c>
      <c r="L1885">
        <v>4.7862087912087947</v>
      </c>
      <c r="M1885" s="2">
        <f t="shared" si="62"/>
        <v>68.131868131868131</v>
      </c>
      <c r="N1885" t="s">
        <v>2708</v>
      </c>
    </row>
    <row r="1886" spans="1:14">
      <c r="A1886">
        <v>125</v>
      </c>
      <c r="B1886" t="s">
        <v>17020</v>
      </c>
      <c r="C1886" t="s">
        <v>17021</v>
      </c>
      <c r="D1886">
        <v>764</v>
      </c>
      <c r="E1886" s="1">
        <v>2.3359999999999999</v>
      </c>
      <c r="F1886">
        <v>2.298</v>
      </c>
      <c r="G1886">
        <v>0.53600000000000003</v>
      </c>
      <c r="H1886">
        <v>56</v>
      </c>
      <c r="I1886">
        <v>3</v>
      </c>
      <c r="J1886">
        <v>5.0000000000000001E-3</v>
      </c>
      <c r="K1886">
        <v>0.89400000000000002</v>
      </c>
      <c r="L1886">
        <v>4.7862087912087947</v>
      </c>
      <c r="M1886" s="2">
        <f t="shared" si="62"/>
        <v>68.681318681318686</v>
      </c>
      <c r="N1886" t="s">
        <v>2708</v>
      </c>
    </row>
    <row r="1887" spans="1:14">
      <c r="A1887">
        <v>126</v>
      </c>
      <c r="B1887" t="s">
        <v>17162</v>
      </c>
      <c r="C1887" t="s">
        <v>17163</v>
      </c>
      <c r="D1887">
        <v>9825</v>
      </c>
      <c r="E1887" s="1">
        <v>2.3290000000000002</v>
      </c>
      <c r="F1887">
        <v>2.1850000000000001</v>
      </c>
      <c r="G1887">
        <v>0.55300000000000005</v>
      </c>
      <c r="H1887">
        <v>436</v>
      </c>
      <c r="I1887">
        <v>8</v>
      </c>
      <c r="J1887">
        <v>1.771E-2</v>
      </c>
      <c r="K1887">
        <v>0.58599999999999997</v>
      </c>
      <c r="L1887">
        <v>4.7862087912087947</v>
      </c>
      <c r="M1887" s="2">
        <f t="shared" si="62"/>
        <v>69.230769230769226</v>
      </c>
      <c r="N1887" t="s">
        <v>2708</v>
      </c>
    </row>
    <row r="1888" spans="1:14">
      <c r="A1888">
        <v>127</v>
      </c>
      <c r="B1888" t="s">
        <v>17044</v>
      </c>
      <c r="C1888" t="s">
        <v>17045</v>
      </c>
      <c r="D1888">
        <v>3041</v>
      </c>
      <c r="E1888" s="1">
        <v>2.2930000000000001</v>
      </c>
      <c r="F1888">
        <v>2.2370000000000001</v>
      </c>
      <c r="G1888">
        <v>0.54500000000000004</v>
      </c>
      <c r="H1888">
        <v>134</v>
      </c>
      <c r="I1888">
        <v>6.3</v>
      </c>
      <c r="J1888">
        <v>6.3499999999999997E-3</v>
      </c>
      <c r="K1888">
        <v>0.60299999999999998</v>
      </c>
      <c r="L1888">
        <v>4.7862087912087947</v>
      </c>
      <c r="M1888" s="2">
        <f t="shared" si="62"/>
        <v>69.780219780219781</v>
      </c>
      <c r="N1888" t="s">
        <v>2708</v>
      </c>
    </row>
    <row r="1889" spans="1:14">
      <c r="A1889">
        <v>128</v>
      </c>
      <c r="B1889" t="s">
        <v>17108</v>
      </c>
      <c r="C1889" t="s">
        <v>17109</v>
      </c>
      <c r="D1889">
        <v>3576</v>
      </c>
      <c r="E1889" s="1">
        <v>2.2810000000000001</v>
      </c>
      <c r="F1889">
        <v>2.226</v>
      </c>
      <c r="G1889">
        <v>0.55100000000000005</v>
      </c>
      <c r="H1889">
        <v>156</v>
      </c>
      <c r="I1889">
        <v>6</v>
      </c>
      <c r="J1889">
        <v>8.5000000000000006E-3</v>
      </c>
      <c r="K1889">
        <v>0.63800000000000001</v>
      </c>
      <c r="L1889">
        <v>4.7862087912087947</v>
      </c>
      <c r="M1889" s="2">
        <f t="shared" si="62"/>
        <v>70.329670329670336</v>
      </c>
      <c r="N1889" t="s">
        <v>2708</v>
      </c>
    </row>
    <row r="1890" spans="1:14">
      <c r="A1890">
        <v>129</v>
      </c>
      <c r="B1890" t="s">
        <v>17050</v>
      </c>
      <c r="C1890" t="s">
        <v>17051</v>
      </c>
      <c r="D1890">
        <v>1736</v>
      </c>
      <c r="E1890" s="1">
        <v>2.2650000000000001</v>
      </c>
      <c r="F1890">
        <v>2.8180000000000001</v>
      </c>
      <c r="G1890">
        <v>0.433</v>
      </c>
      <c r="H1890">
        <v>60</v>
      </c>
      <c r="I1890">
        <v>5.2</v>
      </c>
      <c r="J1890">
        <v>4.8900000000000002E-3</v>
      </c>
      <c r="K1890">
        <v>0.78100000000000003</v>
      </c>
      <c r="L1890">
        <v>4.7862087912087947</v>
      </c>
      <c r="M1890" s="2">
        <f t="shared" ref="M1890:M1921" si="63">A1890/182*100</f>
        <v>70.879120879120876</v>
      </c>
      <c r="N1890" t="s">
        <v>2708</v>
      </c>
    </row>
    <row r="1891" spans="1:14">
      <c r="A1891">
        <v>130</v>
      </c>
      <c r="B1891" t="s">
        <v>17104</v>
      </c>
      <c r="C1891" t="s">
        <v>17105</v>
      </c>
      <c r="D1891">
        <v>1257</v>
      </c>
      <c r="E1891" s="1">
        <v>2.2559999999999998</v>
      </c>
      <c r="F1891">
        <v>2.0819999999999999</v>
      </c>
      <c r="G1891">
        <v>0.2</v>
      </c>
      <c r="H1891">
        <v>40</v>
      </c>
      <c r="I1891">
        <v>5.6</v>
      </c>
      <c r="J1891">
        <v>3.2000000000000002E-3</v>
      </c>
      <c r="K1891">
        <v>0.57799999999999996</v>
      </c>
      <c r="L1891">
        <v>4.7862087912087947</v>
      </c>
      <c r="M1891" s="2">
        <f t="shared" si="63"/>
        <v>71.428571428571431</v>
      </c>
      <c r="N1891" t="s">
        <v>2708</v>
      </c>
    </row>
    <row r="1892" spans="1:14">
      <c r="A1892">
        <v>131</v>
      </c>
      <c r="B1892" t="s">
        <v>17138</v>
      </c>
      <c r="C1892" t="s">
        <v>17139</v>
      </c>
      <c r="D1892">
        <v>7572</v>
      </c>
      <c r="E1892" s="1">
        <v>2.2549999999999999</v>
      </c>
      <c r="F1892">
        <v>2.5339999999999998</v>
      </c>
      <c r="G1892">
        <v>0.55600000000000005</v>
      </c>
      <c r="H1892">
        <v>81</v>
      </c>
      <c r="I1892" t="s">
        <v>18288</v>
      </c>
      <c r="J1892">
        <v>7.6099999999999996E-3</v>
      </c>
      <c r="K1892">
        <v>0.79900000000000004</v>
      </c>
      <c r="L1892">
        <v>4.7862087912087947</v>
      </c>
      <c r="M1892" s="2">
        <f t="shared" si="63"/>
        <v>71.978021978021971</v>
      </c>
      <c r="N1892" t="s">
        <v>2708</v>
      </c>
    </row>
    <row r="1893" spans="1:14">
      <c r="A1893">
        <v>132</v>
      </c>
      <c r="B1893" t="s">
        <v>17184</v>
      </c>
      <c r="C1893" t="s">
        <v>17185</v>
      </c>
      <c r="D1893">
        <v>1748</v>
      </c>
      <c r="E1893" s="1">
        <v>2.2400000000000002</v>
      </c>
      <c r="F1893">
        <v>2.391</v>
      </c>
      <c r="G1893">
        <v>0.53800000000000003</v>
      </c>
      <c r="H1893">
        <v>78</v>
      </c>
      <c r="I1893">
        <v>5.3</v>
      </c>
      <c r="J1893">
        <v>4.5500000000000002E-3</v>
      </c>
      <c r="K1893">
        <v>0.63700000000000001</v>
      </c>
      <c r="L1893">
        <v>4.7862087912087947</v>
      </c>
      <c r="M1893" s="2">
        <f t="shared" si="63"/>
        <v>72.527472527472526</v>
      </c>
      <c r="N1893" t="s">
        <v>2708</v>
      </c>
    </row>
    <row r="1894" spans="1:14">
      <c r="A1894">
        <v>133</v>
      </c>
      <c r="B1894" t="s">
        <v>20468</v>
      </c>
      <c r="C1894" t="s">
        <v>20467</v>
      </c>
      <c r="D1894">
        <v>2731</v>
      </c>
      <c r="E1894" s="1">
        <v>2.21</v>
      </c>
      <c r="F1894">
        <v>2.077</v>
      </c>
      <c r="G1894">
        <v>0.27700000000000002</v>
      </c>
      <c r="H1894">
        <v>148</v>
      </c>
      <c r="I1894">
        <v>5</v>
      </c>
      <c r="J1894">
        <v>7.92E-3</v>
      </c>
      <c r="K1894">
        <v>0.61</v>
      </c>
      <c r="L1894">
        <v>4.7862087912087947</v>
      </c>
      <c r="M1894" s="2">
        <f t="shared" si="63"/>
        <v>73.076923076923066</v>
      </c>
      <c r="N1894" t="s">
        <v>2708</v>
      </c>
    </row>
    <row r="1895" spans="1:14">
      <c r="A1895">
        <v>134</v>
      </c>
      <c r="B1895" t="s">
        <v>17102</v>
      </c>
      <c r="C1895" t="s">
        <v>17103</v>
      </c>
      <c r="D1895">
        <v>1345</v>
      </c>
      <c r="E1895" s="1">
        <v>2.1949999999999998</v>
      </c>
      <c r="F1895">
        <v>2.3370000000000002</v>
      </c>
      <c r="G1895">
        <v>0.48599999999999999</v>
      </c>
      <c r="H1895">
        <v>37</v>
      </c>
      <c r="I1895">
        <v>8.1</v>
      </c>
      <c r="J1895">
        <v>2.2399999999999998E-3</v>
      </c>
      <c r="K1895">
        <v>0.67200000000000004</v>
      </c>
      <c r="L1895">
        <v>4.7862087912087947</v>
      </c>
      <c r="M1895" s="2">
        <f t="shared" si="63"/>
        <v>73.626373626373635</v>
      </c>
      <c r="N1895" t="s">
        <v>2708</v>
      </c>
    </row>
    <row r="1896" spans="1:14">
      <c r="A1896">
        <v>135</v>
      </c>
      <c r="B1896" t="s">
        <v>17122</v>
      </c>
      <c r="C1896" t="s">
        <v>17123</v>
      </c>
      <c r="D1896">
        <v>2852</v>
      </c>
      <c r="E1896" s="1">
        <v>1.964</v>
      </c>
      <c r="F1896">
        <v>2.0419999999999998</v>
      </c>
      <c r="G1896">
        <v>0.35699999999999998</v>
      </c>
      <c r="H1896">
        <v>154</v>
      </c>
      <c r="I1896">
        <v>6.6</v>
      </c>
      <c r="J1896">
        <v>6.2700000000000004E-3</v>
      </c>
      <c r="K1896">
        <v>0.57599999999999996</v>
      </c>
      <c r="L1896">
        <v>4.7862087912087947</v>
      </c>
      <c r="M1896" s="2">
        <f t="shared" si="63"/>
        <v>74.175824175824175</v>
      </c>
      <c r="N1896" t="s">
        <v>2708</v>
      </c>
    </row>
    <row r="1897" spans="1:14">
      <c r="A1897">
        <v>136</v>
      </c>
      <c r="B1897" t="s">
        <v>18812</v>
      </c>
      <c r="C1897" t="s">
        <v>18813</v>
      </c>
      <c r="D1897">
        <v>1951</v>
      </c>
      <c r="E1897" s="1">
        <v>1.9610000000000001</v>
      </c>
      <c r="F1897">
        <v>2.4329999999999998</v>
      </c>
      <c r="G1897">
        <v>0.45500000000000002</v>
      </c>
      <c r="H1897">
        <v>99</v>
      </c>
      <c r="I1897">
        <v>5.9</v>
      </c>
      <c r="J1897">
        <v>4.8900000000000002E-3</v>
      </c>
      <c r="K1897">
        <v>0.70499999999999996</v>
      </c>
      <c r="L1897">
        <v>4.7862087912087947</v>
      </c>
      <c r="M1897" s="2">
        <f t="shared" si="63"/>
        <v>74.72527472527473</v>
      </c>
      <c r="N1897" t="s">
        <v>2708</v>
      </c>
    </row>
    <row r="1898" spans="1:14">
      <c r="A1898">
        <v>137</v>
      </c>
      <c r="B1898" t="s">
        <v>20430</v>
      </c>
      <c r="C1898" t="s">
        <v>20429</v>
      </c>
      <c r="D1898">
        <v>932</v>
      </c>
      <c r="E1898" s="1">
        <v>1.9530000000000001</v>
      </c>
      <c r="F1898">
        <v>1.385</v>
      </c>
      <c r="G1898">
        <v>0.30399999999999999</v>
      </c>
      <c r="H1898">
        <v>46</v>
      </c>
      <c r="I1898">
        <v>7.2</v>
      </c>
      <c r="J1898">
        <v>1.48E-3</v>
      </c>
      <c r="K1898">
        <v>0.36</v>
      </c>
      <c r="L1898">
        <v>4.7862087912087947</v>
      </c>
      <c r="M1898" s="2">
        <f t="shared" si="63"/>
        <v>75.27472527472527</v>
      </c>
      <c r="N1898" t="s">
        <v>2708</v>
      </c>
    </row>
    <row r="1899" spans="1:14">
      <c r="A1899">
        <v>138</v>
      </c>
      <c r="B1899" t="s">
        <v>17176</v>
      </c>
      <c r="C1899" t="s">
        <v>17177</v>
      </c>
      <c r="D1899">
        <v>874</v>
      </c>
      <c r="E1899" s="1">
        <v>1.948</v>
      </c>
      <c r="F1899">
        <v>2</v>
      </c>
      <c r="G1899">
        <v>0.57599999999999996</v>
      </c>
      <c r="H1899">
        <v>33</v>
      </c>
      <c r="I1899">
        <v>6.5</v>
      </c>
      <c r="J1899">
        <v>2.0400000000000001E-3</v>
      </c>
      <c r="K1899">
        <v>0.58599999999999997</v>
      </c>
      <c r="L1899">
        <v>4.7862087912087947</v>
      </c>
      <c r="M1899" s="2">
        <f t="shared" si="63"/>
        <v>75.824175824175825</v>
      </c>
      <c r="N1899" t="s">
        <v>2708</v>
      </c>
    </row>
    <row r="1900" spans="1:14">
      <c r="A1900">
        <v>139</v>
      </c>
      <c r="B1900" t="s">
        <v>20426</v>
      </c>
      <c r="C1900" t="s">
        <v>20425</v>
      </c>
      <c r="D1900">
        <v>1596</v>
      </c>
      <c r="E1900" s="1">
        <v>1.9119999999999999</v>
      </c>
      <c r="F1900">
        <v>2.7</v>
      </c>
      <c r="G1900">
        <v>0.44800000000000001</v>
      </c>
      <c r="H1900">
        <v>116</v>
      </c>
      <c r="I1900">
        <v>5.6</v>
      </c>
      <c r="J1900">
        <v>5.0099999999999997E-3</v>
      </c>
      <c r="K1900">
        <v>0.92200000000000004</v>
      </c>
      <c r="L1900">
        <v>4.7862087912087947</v>
      </c>
      <c r="M1900" s="2">
        <f t="shared" si="63"/>
        <v>76.373626373626365</v>
      </c>
      <c r="N1900" t="s">
        <v>2708</v>
      </c>
    </row>
    <row r="1901" spans="1:14">
      <c r="A1901">
        <v>140</v>
      </c>
      <c r="B1901" t="s">
        <v>20422</v>
      </c>
      <c r="C1901" t="s">
        <v>20421</v>
      </c>
      <c r="D1901">
        <v>1132</v>
      </c>
      <c r="E1901" s="1">
        <v>1.8959999999999999</v>
      </c>
      <c r="F1901">
        <v>2.0390000000000001</v>
      </c>
      <c r="G1901">
        <v>3.3000000000000002E-2</v>
      </c>
      <c r="H1901">
        <v>30</v>
      </c>
      <c r="I1901">
        <v>8.1999999999999993</v>
      </c>
      <c r="J1901">
        <v>1.5399999999999999E-3</v>
      </c>
      <c r="K1901">
        <v>0.57499999999999996</v>
      </c>
      <c r="L1901">
        <v>4.7862087912087947</v>
      </c>
      <c r="M1901" s="2">
        <f t="shared" si="63"/>
        <v>76.923076923076934</v>
      </c>
      <c r="N1901" t="s">
        <v>2708</v>
      </c>
    </row>
    <row r="1902" spans="1:14">
      <c r="A1902">
        <v>141</v>
      </c>
      <c r="B1902" t="s">
        <v>17014</v>
      </c>
      <c r="C1902" t="s">
        <v>17015</v>
      </c>
      <c r="D1902">
        <v>1505</v>
      </c>
      <c r="E1902" s="1">
        <v>1.8759999999999999</v>
      </c>
      <c r="F1902">
        <v>2.173</v>
      </c>
      <c r="G1902">
        <v>0.9</v>
      </c>
      <c r="H1902">
        <v>60</v>
      </c>
      <c r="I1902" t="s">
        <v>18288</v>
      </c>
      <c r="J1902">
        <v>2.33E-3</v>
      </c>
      <c r="K1902">
        <v>0.65600000000000003</v>
      </c>
      <c r="L1902">
        <v>4.7862087912087947</v>
      </c>
      <c r="M1902" s="2">
        <f t="shared" si="63"/>
        <v>77.472527472527474</v>
      </c>
      <c r="N1902" t="s">
        <v>2708</v>
      </c>
    </row>
    <row r="1903" spans="1:14">
      <c r="A1903">
        <v>142</v>
      </c>
      <c r="B1903" t="s">
        <v>20235</v>
      </c>
      <c r="C1903" t="s">
        <v>20236</v>
      </c>
      <c r="D1903">
        <v>1695</v>
      </c>
      <c r="E1903" s="1">
        <v>1.873</v>
      </c>
      <c r="F1903">
        <v>1.9750000000000001</v>
      </c>
      <c r="G1903">
        <v>0.312</v>
      </c>
      <c r="H1903">
        <v>48</v>
      </c>
      <c r="I1903">
        <v>8.3000000000000007</v>
      </c>
      <c r="J1903">
        <v>2.6199999999999999E-3</v>
      </c>
      <c r="K1903">
        <v>0.53800000000000003</v>
      </c>
      <c r="L1903">
        <v>4.7862087912087947</v>
      </c>
      <c r="M1903" s="2">
        <f t="shared" si="63"/>
        <v>78.021978021978029</v>
      </c>
      <c r="N1903" t="s">
        <v>2708</v>
      </c>
    </row>
    <row r="1904" spans="1:14">
      <c r="A1904">
        <v>143</v>
      </c>
      <c r="B1904" t="s">
        <v>20414</v>
      </c>
      <c r="C1904" t="s">
        <v>20413</v>
      </c>
      <c r="D1904">
        <v>1636</v>
      </c>
      <c r="E1904" s="1">
        <v>1.8540000000000001</v>
      </c>
      <c r="F1904">
        <v>1.819</v>
      </c>
      <c r="G1904">
        <v>0.33300000000000002</v>
      </c>
      <c r="H1904">
        <v>96</v>
      </c>
      <c r="I1904">
        <v>5.2</v>
      </c>
      <c r="J1904">
        <v>3.82E-3</v>
      </c>
      <c r="K1904">
        <v>0.438</v>
      </c>
      <c r="L1904">
        <v>4.7862087912087947</v>
      </c>
      <c r="M1904" s="2">
        <f t="shared" si="63"/>
        <v>78.571428571428569</v>
      </c>
      <c r="N1904" t="s">
        <v>2708</v>
      </c>
    </row>
    <row r="1905" spans="1:14">
      <c r="A1905">
        <v>144</v>
      </c>
      <c r="B1905" t="s">
        <v>17074</v>
      </c>
      <c r="C1905" t="s">
        <v>17075</v>
      </c>
      <c r="D1905">
        <v>2986</v>
      </c>
      <c r="E1905" s="1">
        <v>1.839</v>
      </c>
      <c r="F1905">
        <v>1.885</v>
      </c>
      <c r="G1905">
        <v>0.28799999999999998</v>
      </c>
      <c r="H1905">
        <v>73</v>
      </c>
      <c r="I1905">
        <v>6.4</v>
      </c>
      <c r="J1905">
        <v>7.7799999999999996E-3</v>
      </c>
      <c r="K1905">
        <v>0.627</v>
      </c>
      <c r="L1905">
        <v>4.7862087912087947</v>
      </c>
      <c r="M1905" s="2">
        <f t="shared" si="63"/>
        <v>79.120879120879124</v>
      </c>
      <c r="N1905" t="s">
        <v>2708</v>
      </c>
    </row>
    <row r="1906" spans="1:14">
      <c r="A1906">
        <v>145</v>
      </c>
      <c r="B1906" t="s">
        <v>17066</v>
      </c>
      <c r="C1906" t="s">
        <v>17067</v>
      </c>
      <c r="D1906">
        <v>1734</v>
      </c>
      <c r="E1906" s="1">
        <v>1.788</v>
      </c>
      <c r="F1906">
        <v>1.8540000000000001</v>
      </c>
      <c r="G1906">
        <v>0.27900000000000003</v>
      </c>
      <c r="H1906">
        <v>61</v>
      </c>
      <c r="I1906" t="s">
        <v>18288</v>
      </c>
      <c r="J1906">
        <v>2.5899999999999999E-3</v>
      </c>
      <c r="K1906">
        <v>0.58399999999999996</v>
      </c>
      <c r="L1906">
        <v>4.7862087912087947</v>
      </c>
      <c r="M1906" s="2">
        <f t="shared" si="63"/>
        <v>79.670329670329664</v>
      </c>
      <c r="N1906" t="s">
        <v>2708</v>
      </c>
    </row>
    <row r="1907" spans="1:14">
      <c r="A1907">
        <v>146</v>
      </c>
      <c r="B1907" t="s">
        <v>16996</v>
      </c>
      <c r="C1907" t="s">
        <v>16997</v>
      </c>
      <c r="D1907">
        <v>305</v>
      </c>
      <c r="E1907" s="1">
        <v>1.7709999999999999</v>
      </c>
      <c r="F1907">
        <v>1.7709999999999999</v>
      </c>
      <c r="G1907">
        <v>0.34200000000000003</v>
      </c>
      <c r="H1907">
        <v>38</v>
      </c>
      <c r="I1907" t="s">
        <v>18288</v>
      </c>
      <c r="J1907">
        <v>4.4000000000000002E-4</v>
      </c>
      <c r="K1907">
        <v>0.52600000000000002</v>
      </c>
      <c r="L1907">
        <v>4.7862087912087947</v>
      </c>
      <c r="M1907" s="2">
        <f t="shared" si="63"/>
        <v>80.219780219780219</v>
      </c>
      <c r="N1907" t="s">
        <v>2708</v>
      </c>
    </row>
    <row r="1908" spans="1:14">
      <c r="A1908">
        <v>147</v>
      </c>
      <c r="B1908" t="s">
        <v>17036</v>
      </c>
      <c r="C1908" t="s">
        <v>17037</v>
      </c>
      <c r="D1908">
        <v>3679</v>
      </c>
      <c r="E1908" s="1">
        <v>1.7430000000000001</v>
      </c>
      <c r="F1908">
        <v>2.0699999999999998</v>
      </c>
      <c r="G1908">
        <v>0.28199999999999997</v>
      </c>
      <c r="H1908">
        <v>174</v>
      </c>
      <c r="I1908" t="s">
        <v>18288</v>
      </c>
      <c r="J1908">
        <v>6.2199999999999998E-3</v>
      </c>
      <c r="K1908">
        <v>0.625</v>
      </c>
      <c r="L1908">
        <v>4.7862087912087947</v>
      </c>
      <c r="M1908" s="2">
        <f t="shared" si="63"/>
        <v>80.769230769230774</v>
      </c>
      <c r="N1908" t="s">
        <v>2708</v>
      </c>
    </row>
    <row r="1909" spans="1:14">
      <c r="A1909">
        <v>148</v>
      </c>
      <c r="B1909" t="s">
        <v>17078</v>
      </c>
      <c r="C1909" t="s">
        <v>17079</v>
      </c>
      <c r="D1909">
        <v>911</v>
      </c>
      <c r="E1909" s="1">
        <v>1.714</v>
      </c>
      <c r="F1909">
        <v>1.5720000000000001</v>
      </c>
      <c r="G1909">
        <v>0.66100000000000003</v>
      </c>
      <c r="H1909">
        <v>59</v>
      </c>
      <c r="I1909">
        <v>5.7</v>
      </c>
      <c r="J1909">
        <v>1.97E-3</v>
      </c>
      <c r="K1909">
        <v>0.40300000000000002</v>
      </c>
      <c r="L1909">
        <v>4.7862087912087947</v>
      </c>
      <c r="M1909" s="2">
        <f t="shared" si="63"/>
        <v>81.318681318681314</v>
      </c>
      <c r="N1909" t="s">
        <v>2708</v>
      </c>
    </row>
    <row r="1910" spans="1:14">
      <c r="A1910">
        <v>149</v>
      </c>
      <c r="B1910" t="s">
        <v>17084</v>
      </c>
      <c r="C1910" t="s">
        <v>17085</v>
      </c>
      <c r="D1910">
        <v>1739</v>
      </c>
      <c r="E1910" s="1">
        <v>1.6950000000000001</v>
      </c>
      <c r="F1910">
        <v>1.9730000000000001</v>
      </c>
      <c r="G1910">
        <v>0.438</v>
      </c>
      <c r="H1910">
        <v>32</v>
      </c>
      <c r="I1910">
        <v>8.5</v>
      </c>
      <c r="J1910">
        <v>3.8E-3</v>
      </c>
      <c r="K1910">
        <v>0.82399999999999995</v>
      </c>
      <c r="L1910">
        <v>4.7862087912087947</v>
      </c>
      <c r="M1910" s="2">
        <f t="shared" si="63"/>
        <v>81.868131868131869</v>
      </c>
      <c r="N1910" t="s">
        <v>2708</v>
      </c>
    </row>
    <row r="1911" spans="1:14">
      <c r="A1911">
        <v>150</v>
      </c>
      <c r="B1911" t="s">
        <v>17060</v>
      </c>
      <c r="C1911" t="s">
        <v>17061</v>
      </c>
      <c r="D1911">
        <v>1063</v>
      </c>
      <c r="E1911" s="1">
        <v>1.647</v>
      </c>
      <c r="F1911">
        <v>2.3809999999999998</v>
      </c>
      <c r="G1911">
        <v>0.58799999999999997</v>
      </c>
      <c r="H1911">
        <v>17</v>
      </c>
      <c r="I1911" t="s">
        <v>18288</v>
      </c>
      <c r="J1911">
        <v>1.5200000000000001E-3</v>
      </c>
      <c r="K1911">
        <v>1.0289999999999999</v>
      </c>
      <c r="L1911">
        <v>4.7862087912087947</v>
      </c>
      <c r="M1911" s="2">
        <f t="shared" si="63"/>
        <v>82.417582417582409</v>
      </c>
      <c r="N1911" t="s">
        <v>2708</v>
      </c>
    </row>
    <row r="1912" spans="1:14">
      <c r="A1912">
        <v>151</v>
      </c>
      <c r="B1912" t="s">
        <v>17022</v>
      </c>
      <c r="C1912" t="s">
        <v>17023</v>
      </c>
      <c r="D1912">
        <v>3174</v>
      </c>
      <c r="E1912" s="1">
        <v>1.64</v>
      </c>
      <c r="F1912">
        <v>1.681</v>
      </c>
      <c r="G1912">
        <v>0.26500000000000001</v>
      </c>
      <c r="H1912">
        <v>166</v>
      </c>
      <c r="I1912">
        <v>6</v>
      </c>
      <c r="J1912">
        <v>6.9199999999999999E-3</v>
      </c>
      <c r="K1912">
        <v>0.43099999999999999</v>
      </c>
      <c r="L1912">
        <v>4.7862087912087947</v>
      </c>
      <c r="M1912" s="2">
        <f t="shared" si="63"/>
        <v>82.967032967032978</v>
      </c>
      <c r="N1912" t="s">
        <v>2708</v>
      </c>
    </row>
    <row r="1913" spans="1:14">
      <c r="A1913">
        <v>152</v>
      </c>
      <c r="B1913" t="s">
        <v>20396</v>
      </c>
      <c r="C1913" t="s">
        <v>20395</v>
      </c>
      <c r="D1913">
        <v>617</v>
      </c>
      <c r="E1913" s="1">
        <v>1.63</v>
      </c>
      <c r="F1913">
        <v>1.4059999999999999</v>
      </c>
      <c r="G1913">
        <v>0.34899999999999998</v>
      </c>
      <c r="H1913">
        <v>43</v>
      </c>
      <c r="I1913">
        <v>6.2</v>
      </c>
      <c r="J1913">
        <v>1.49E-3</v>
      </c>
      <c r="K1913">
        <v>0.43</v>
      </c>
      <c r="L1913">
        <v>4.7862087912087947</v>
      </c>
      <c r="M1913" s="2">
        <f t="shared" si="63"/>
        <v>83.516483516483518</v>
      </c>
      <c r="N1913" t="s">
        <v>2708</v>
      </c>
    </row>
    <row r="1914" spans="1:14">
      <c r="A1914">
        <v>153</v>
      </c>
      <c r="B1914" t="s">
        <v>16982</v>
      </c>
      <c r="C1914" t="s">
        <v>16983</v>
      </c>
      <c r="D1914">
        <v>1090</v>
      </c>
      <c r="E1914" s="1">
        <v>1.6080000000000001</v>
      </c>
      <c r="F1914">
        <v>1.589</v>
      </c>
      <c r="G1914">
        <v>0.307</v>
      </c>
      <c r="H1914">
        <v>114</v>
      </c>
      <c r="I1914">
        <v>5.4</v>
      </c>
      <c r="J1914">
        <v>2.4299999999999999E-3</v>
      </c>
      <c r="K1914">
        <v>0.39300000000000002</v>
      </c>
      <c r="L1914">
        <v>4.7862087912087947</v>
      </c>
      <c r="M1914" s="2">
        <f t="shared" si="63"/>
        <v>84.065934065934073</v>
      </c>
      <c r="N1914" t="s">
        <v>2708</v>
      </c>
    </row>
    <row r="1915" spans="1:14">
      <c r="A1915">
        <v>154</v>
      </c>
      <c r="B1915" t="s">
        <v>16458</v>
      </c>
      <c r="C1915" t="s">
        <v>16459</v>
      </c>
      <c r="D1915">
        <v>2679</v>
      </c>
      <c r="E1915" s="1">
        <v>1.6040000000000001</v>
      </c>
      <c r="F1915">
        <v>2.944</v>
      </c>
      <c r="G1915">
        <v>0.71199999999999997</v>
      </c>
      <c r="H1915">
        <v>66</v>
      </c>
      <c r="I1915">
        <v>8.5</v>
      </c>
      <c r="J1915">
        <v>5.2900000000000004E-3</v>
      </c>
      <c r="K1915">
        <v>0.89600000000000002</v>
      </c>
      <c r="L1915">
        <v>4.7862087912087947</v>
      </c>
      <c r="M1915" s="2">
        <f t="shared" si="63"/>
        <v>84.615384615384613</v>
      </c>
      <c r="N1915" t="s">
        <v>2708</v>
      </c>
    </row>
    <row r="1916" spans="1:14">
      <c r="A1916">
        <v>155</v>
      </c>
      <c r="B1916" t="s">
        <v>17146</v>
      </c>
      <c r="C1916" t="s">
        <v>17147</v>
      </c>
      <c r="D1916">
        <v>864</v>
      </c>
      <c r="E1916" s="1">
        <v>1.5509999999999999</v>
      </c>
      <c r="F1916">
        <v>1.744</v>
      </c>
      <c r="G1916">
        <v>0.13600000000000001</v>
      </c>
      <c r="H1916">
        <v>81</v>
      </c>
      <c r="I1916">
        <v>5.4</v>
      </c>
      <c r="J1916">
        <v>2.48E-3</v>
      </c>
      <c r="K1916">
        <v>0.48899999999999999</v>
      </c>
      <c r="L1916">
        <v>4.7862087912087947</v>
      </c>
      <c r="M1916" s="2">
        <f t="shared" si="63"/>
        <v>85.164835164835168</v>
      </c>
      <c r="N1916" t="s">
        <v>2708</v>
      </c>
    </row>
    <row r="1917" spans="1:14">
      <c r="A1917">
        <v>156</v>
      </c>
      <c r="B1917" t="s">
        <v>17114</v>
      </c>
      <c r="C1917" t="s">
        <v>17115</v>
      </c>
      <c r="D1917">
        <v>343</v>
      </c>
      <c r="E1917" s="1">
        <v>1.5349999999999999</v>
      </c>
      <c r="F1917">
        <v>1.7829999999999999</v>
      </c>
      <c r="G1917">
        <v>0.12</v>
      </c>
      <c r="H1917">
        <v>25</v>
      </c>
      <c r="I1917">
        <v>3.9</v>
      </c>
      <c r="J1917">
        <v>2.4199999999999998E-3</v>
      </c>
      <c r="K1917">
        <v>0.73099999999999998</v>
      </c>
      <c r="L1917">
        <v>4.7862087912087947</v>
      </c>
      <c r="M1917" s="2">
        <f t="shared" si="63"/>
        <v>85.714285714285708</v>
      </c>
      <c r="N1917" t="s">
        <v>2708</v>
      </c>
    </row>
    <row r="1918" spans="1:14">
      <c r="A1918">
        <v>157</v>
      </c>
      <c r="B1918" t="s">
        <v>17012</v>
      </c>
      <c r="C1918" t="s">
        <v>17013</v>
      </c>
      <c r="D1918">
        <v>113</v>
      </c>
      <c r="E1918" s="1">
        <v>1.5</v>
      </c>
      <c r="F1918">
        <v>1.256</v>
      </c>
      <c r="G1918">
        <v>0.27500000000000002</v>
      </c>
      <c r="H1918">
        <v>51</v>
      </c>
      <c r="I1918">
        <v>1.8</v>
      </c>
      <c r="J1918">
        <v>4.6999999999999999E-4</v>
      </c>
      <c r="K1918">
        <v>0.34</v>
      </c>
      <c r="L1918">
        <v>4.7862087912087947</v>
      </c>
      <c r="M1918" s="2">
        <f t="shared" si="63"/>
        <v>86.263736263736263</v>
      </c>
      <c r="N1918" t="s">
        <v>2708</v>
      </c>
    </row>
    <row r="1919" spans="1:14">
      <c r="A1919">
        <v>158</v>
      </c>
      <c r="B1919" t="s">
        <v>17210</v>
      </c>
      <c r="C1919" t="s">
        <v>17211</v>
      </c>
      <c r="D1919">
        <v>709</v>
      </c>
      <c r="E1919" s="1">
        <v>1.5</v>
      </c>
      <c r="F1919">
        <v>1.3560000000000001</v>
      </c>
      <c r="G1919">
        <v>0.18</v>
      </c>
      <c r="H1919">
        <v>50</v>
      </c>
      <c r="I1919">
        <v>7.9</v>
      </c>
      <c r="J1919">
        <v>1.1800000000000001E-3</v>
      </c>
      <c r="K1919">
        <v>0.32900000000000001</v>
      </c>
      <c r="L1919">
        <v>4.7862087912087947</v>
      </c>
      <c r="M1919" s="2">
        <f t="shared" si="63"/>
        <v>86.813186813186817</v>
      </c>
      <c r="N1919" t="s">
        <v>2708</v>
      </c>
    </row>
    <row r="1920" spans="1:14">
      <c r="A1920">
        <v>159</v>
      </c>
      <c r="B1920" t="s">
        <v>16984</v>
      </c>
      <c r="C1920" t="s">
        <v>16985</v>
      </c>
      <c r="D1920">
        <v>366</v>
      </c>
      <c r="E1920" s="1">
        <v>1.48</v>
      </c>
      <c r="F1920">
        <v>1.6839999999999999</v>
      </c>
      <c r="G1920">
        <v>0.16200000000000001</v>
      </c>
      <c r="H1920">
        <v>37</v>
      </c>
      <c r="I1920">
        <v>5.6</v>
      </c>
      <c r="J1920">
        <v>8.8000000000000003E-4</v>
      </c>
      <c r="K1920">
        <v>0.42899999999999999</v>
      </c>
      <c r="L1920">
        <v>4.7862087912087947</v>
      </c>
      <c r="M1920" s="2">
        <f t="shared" si="63"/>
        <v>87.362637362637358</v>
      </c>
      <c r="N1920" t="s">
        <v>2708</v>
      </c>
    </row>
    <row r="1921" spans="1:14">
      <c r="A1921">
        <v>160</v>
      </c>
      <c r="B1921" t="s">
        <v>17154</v>
      </c>
      <c r="C1921" t="s">
        <v>17155</v>
      </c>
      <c r="D1921">
        <v>2760</v>
      </c>
      <c r="E1921" s="1">
        <v>1.444</v>
      </c>
      <c r="F1921">
        <v>1.9319999999999999</v>
      </c>
      <c r="G1921">
        <v>0.29199999999999998</v>
      </c>
      <c r="H1921">
        <v>106</v>
      </c>
      <c r="I1921">
        <v>8.9</v>
      </c>
      <c r="J1921">
        <v>8.6499999999999997E-3</v>
      </c>
      <c r="K1921">
        <v>0.82199999999999995</v>
      </c>
      <c r="L1921">
        <v>4.7862087912087947</v>
      </c>
      <c r="M1921" s="2">
        <f t="shared" si="63"/>
        <v>87.912087912087912</v>
      </c>
      <c r="N1921" t="s">
        <v>2708</v>
      </c>
    </row>
    <row r="1922" spans="1:14">
      <c r="A1922">
        <v>161</v>
      </c>
      <c r="B1922" t="s">
        <v>16442</v>
      </c>
      <c r="C1922" t="s">
        <v>16443</v>
      </c>
      <c r="D1922">
        <v>334</v>
      </c>
      <c r="E1922" s="1">
        <v>1.4430000000000001</v>
      </c>
      <c r="F1922">
        <v>1.778</v>
      </c>
      <c r="G1922">
        <v>7.0999999999999994E-2</v>
      </c>
      <c r="H1922">
        <v>42</v>
      </c>
      <c r="I1922">
        <v>3.2</v>
      </c>
      <c r="J1922">
        <v>2.33E-3</v>
      </c>
      <c r="K1922">
        <v>0.71799999999999997</v>
      </c>
      <c r="L1922">
        <v>4.7862087912087947</v>
      </c>
      <c r="M1922" s="2">
        <f t="shared" ref="M1922:M1943" si="64">A1922/182*100</f>
        <v>88.461538461538453</v>
      </c>
      <c r="N1922" t="s">
        <v>2708</v>
      </c>
    </row>
    <row r="1923" spans="1:14">
      <c r="A1923">
        <v>162</v>
      </c>
      <c r="B1923" t="s">
        <v>17112</v>
      </c>
      <c r="C1923" t="s">
        <v>17113</v>
      </c>
      <c r="D1923">
        <v>314</v>
      </c>
      <c r="E1923" s="1">
        <v>1.409</v>
      </c>
      <c r="F1923">
        <v>1.2090000000000001</v>
      </c>
      <c r="G1923">
        <v>0.6</v>
      </c>
      <c r="H1923">
        <v>15</v>
      </c>
      <c r="I1923">
        <v>8.3000000000000007</v>
      </c>
      <c r="J1923">
        <v>4.8999999999999998E-4</v>
      </c>
      <c r="K1923">
        <v>0.309</v>
      </c>
      <c r="L1923">
        <v>4.7862087912087947</v>
      </c>
      <c r="M1923" s="2">
        <f t="shared" si="64"/>
        <v>89.010989010989007</v>
      </c>
      <c r="N1923" t="s">
        <v>2708</v>
      </c>
    </row>
    <row r="1924" spans="1:14">
      <c r="A1924">
        <v>163</v>
      </c>
      <c r="B1924" t="s">
        <v>17148</v>
      </c>
      <c r="C1924" t="s">
        <v>17149</v>
      </c>
      <c r="D1924">
        <v>1331</v>
      </c>
      <c r="E1924" s="1">
        <v>1.3580000000000001</v>
      </c>
      <c r="F1924">
        <v>1.57</v>
      </c>
      <c r="G1924">
        <v>0.57799999999999996</v>
      </c>
      <c r="H1924">
        <v>45</v>
      </c>
      <c r="I1924" t="s">
        <v>18288</v>
      </c>
      <c r="J1924">
        <v>1.4300000000000001E-3</v>
      </c>
      <c r="K1924">
        <v>0.54100000000000004</v>
      </c>
      <c r="L1924">
        <v>4.7862087912087947</v>
      </c>
      <c r="M1924" s="2">
        <f t="shared" si="64"/>
        <v>89.560439560439562</v>
      </c>
      <c r="N1924" t="s">
        <v>2708</v>
      </c>
    </row>
    <row r="1925" spans="1:14">
      <c r="A1925">
        <v>164</v>
      </c>
      <c r="B1925" t="s">
        <v>16560</v>
      </c>
      <c r="C1925" t="s">
        <v>16561</v>
      </c>
      <c r="D1925">
        <v>1276</v>
      </c>
      <c r="E1925" s="1">
        <v>1.3149999999999999</v>
      </c>
      <c r="F1925">
        <v>1.593</v>
      </c>
      <c r="G1925">
        <v>0.41199999999999998</v>
      </c>
      <c r="H1925">
        <v>68</v>
      </c>
      <c r="I1925">
        <v>7.6</v>
      </c>
      <c r="J1925">
        <v>1.97E-3</v>
      </c>
      <c r="K1925">
        <v>0.35399999999999998</v>
      </c>
      <c r="L1925">
        <v>4.7862087912087947</v>
      </c>
      <c r="M1925" s="2">
        <f t="shared" si="64"/>
        <v>90.109890109890117</v>
      </c>
      <c r="N1925" t="s">
        <v>2708</v>
      </c>
    </row>
    <row r="1926" spans="1:14">
      <c r="A1926">
        <v>165</v>
      </c>
      <c r="B1926" t="s">
        <v>17118</v>
      </c>
      <c r="C1926" t="s">
        <v>17119</v>
      </c>
      <c r="D1926">
        <v>1567</v>
      </c>
      <c r="E1926" s="1">
        <v>1.2889999999999999</v>
      </c>
      <c r="F1926">
        <v>1.306</v>
      </c>
      <c r="G1926">
        <v>0.14799999999999999</v>
      </c>
      <c r="H1926">
        <v>81</v>
      </c>
      <c r="I1926" t="s">
        <v>18288</v>
      </c>
      <c r="J1926">
        <v>2.4599999999999999E-3</v>
      </c>
      <c r="K1926">
        <v>0.35899999999999999</v>
      </c>
      <c r="L1926">
        <v>4.7862087912087947</v>
      </c>
      <c r="M1926" s="2">
        <f t="shared" si="64"/>
        <v>90.659340659340657</v>
      </c>
      <c r="N1926" t="s">
        <v>2708</v>
      </c>
    </row>
    <row r="1927" spans="1:14">
      <c r="A1927">
        <v>166</v>
      </c>
      <c r="B1927" t="s">
        <v>17062</v>
      </c>
      <c r="C1927" t="s">
        <v>17063</v>
      </c>
      <c r="D1927">
        <v>549</v>
      </c>
      <c r="E1927" s="1">
        <v>1.171</v>
      </c>
      <c r="G1927">
        <v>0.23200000000000001</v>
      </c>
      <c r="H1927">
        <v>69</v>
      </c>
      <c r="I1927">
        <v>5.2</v>
      </c>
      <c r="J1927">
        <v>1.58E-3</v>
      </c>
      <c r="L1927">
        <v>4.7862087912087947</v>
      </c>
      <c r="M1927" s="2">
        <f t="shared" si="64"/>
        <v>91.208791208791212</v>
      </c>
      <c r="N1927" t="s">
        <v>2708</v>
      </c>
    </row>
    <row r="1928" spans="1:14">
      <c r="A1928">
        <v>167</v>
      </c>
      <c r="B1928" t="s">
        <v>17120</v>
      </c>
      <c r="C1928" t="s">
        <v>17121</v>
      </c>
      <c r="D1928">
        <v>1747</v>
      </c>
      <c r="E1928" s="1">
        <v>1.139</v>
      </c>
      <c r="F1928">
        <v>1.5329999999999999</v>
      </c>
      <c r="G1928">
        <v>0.17599999999999999</v>
      </c>
      <c r="H1928">
        <v>74</v>
      </c>
      <c r="I1928">
        <v>8</v>
      </c>
      <c r="J1928">
        <v>2.3400000000000001E-3</v>
      </c>
      <c r="K1928">
        <v>0.35599999999999998</v>
      </c>
      <c r="L1928">
        <v>4.7862087912087947</v>
      </c>
      <c r="M1928" s="2">
        <f t="shared" si="64"/>
        <v>91.758241758241752</v>
      </c>
      <c r="N1928" t="s">
        <v>2708</v>
      </c>
    </row>
    <row r="1929" spans="1:14">
      <c r="A1929">
        <v>168</v>
      </c>
      <c r="B1929" t="s">
        <v>20354</v>
      </c>
      <c r="C1929" t="s">
        <v>20353</v>
      </c>
      <c r="D1929">
        <v>939</v>
      </c>
      <c r="E1929" s="1">
        <v>1.101</v>
      </c>
      <c r="F1929">
        <v>1.284</v>
      </c>
      <c r="G1929">
        <v>0.186</v>
      </c>
      <c r="H1929">
        <v>86</v>
      </c>
      <c r="I1929">
        <v>4.8</v>
      </c>
      <c r="J1929">
        <v>2.3700000000000001E-3</v>
      </c>
      <c r="K1929">
        <v>0.29599999999999999</v>
      </c>
      <c r="L1929">
        <v>4.7862087912087947</v>
      </c>
      <c r="M1929" s="2">
        <f t="shared" si="64"/>
        <v>92.307692307692307</v>
      </c>
      <c r="N1929" t="s">
        <v>2708</v>
      </c>
    </row>
    <row r="1930" spans="1:14">
      <c r="A1930">
        <v>169</v>
      </c>
      <c r="B1930" t="s">
        <v>16516</v>
      </c>
      <c r="C1930" t="s">
        <v>16517</v>
      </c>
      <c r="D1930">
        <v>599</v>
      </c>
      <c r="E1930" s="1">
        <v>1.0629999999999999</v>
      </c>
      <c r="F1930">
        <v>1.2689999999999999</v>
      </c>
      <c r="G1930">
        <v>0.155</v>
      </c>
      <c r="H1930">
        <v>71</v>
      </c>
      <c r="I1930">
        <v>9</v>
      </c>
      <c r="J1930">
        <v>1.09E-3</v>
      </c>
      <c r="K1930">
        <v>0.36299999999999999</v>
      </c>
      <c r="L1930">
        <v>4.7862087912087947</v>
      </c>
      <c r="M1930" s="2">
        <f t="shared" si="64"/>
        <v>92.857142857142861</v>
      </c>
      <c r="N1930" t="s">
        <v>2708</v>
      </c>
    </row>
    <row r="1931" spans="1:14">
      <c r="A1931">
        <v>170</v>
      </c>
      <c r="B1931" t="s">
        <v>20348</v>
      </c>
      <c r="C1931" t="s">
        <v>20347</v>
      </c>
      <c r="D1931">
        <v>495</v>
      </c>
      <c r="E1931" s="1">
        <v>1.048</v>
      </c>
      <c r="F1931">
        <v>2.3370000000000002</v>
      </c>
      <c r="G1931">
        <v>9.0999999999999998E-2</v>
      </c>
      <c r="H1931">
        <v>11</v>
      </c>
      <c r="I1931">
        <v>7.6</v>
      </c>
      <c r="J1931">
        <v>1E-3</v>
      </c>
      <c r="K1931">
        <v>0.68700000000000006</v>
      </c>
      <c r="L1931">
        <v>4.7862087912087947</v>
      </c>
      <c r="M1931" s="2">
        <f t="shared" si="64"/>
        <v>93.406593406593402</v>
      </c>
      <c r="N1931" t="s">
        <v>2708</v>
      </c>
    </row>
    <row r="1932" spans="1:14">
      <c r="A1932">
        <v>171</v>
      </c>
      <c r="B1932" t="s">
        <v>20326</v>
      </c>
      <c r="C1932" t="s">
        <v>20325</v>
      </c>
      <c r="D1932">
        <v>1484</v>
      </c>
      <c r="E1932" s="1">
        <v>0.81200000000000006</v>
      </c>
      <c r="F1932">
        <v>1.0309999999999999</v>
      </c>
      <c r="I1932" t="s">
        <v>18288</v>
      </c>
      <c r="J1932">
        <v>1.0200000000000001E-3</v>
      </c>
      <c r="K1932">
        <v>0.30299999999999999</v>
      </c>
      <c r="L1932">
        <v>4.7862087912087947</v>
      </c>
      <c r="M1932" s="2">
        <f t="shared" si="64"/>
        <v>93.956043956043956</v>
      </c>
      <c r="N1932" t="s">
        <v>2708</v>
      </c>
    </row>
    <row r="1933" spans="1:14">
      <c r="A1933">
        <v>172</v>
      </c>
      <c r="B1933" t="s">
        <v>16980</v>
      </c>
      <c r="C1933" t="s">
        <v>16981</v>
      </c>
      <c r="D1933">
        <v>2268</v>
      </c>
      <c r="E1933" s="1">
        <v>0.69299999999999995</v>
      </c>
      <c r="F1933">
        <v>0.69599999999999995</v>
      </c>
      <c r="G1933">
        <v>0.22500000000000001</v>
      </c>
      <c r="H1933">
        <v>102</v>
      </c>
      <c r="I1933" t="s">
        <v>18288</v>
      </c>
      <c r="J1933">
        <v>2.0600000000000002E-3</v>
      </c>
      <c r="K1933">
        <v>0.185</v>
      </c>
      <c r="L1933">
        <v>4.7862087912087947</v>
      </c>
      <c r="M1933" s="2">
        <f t="shared" si="64"/>
        <v>94.505494505494497</v>
      </c>
      <c r="N1933" t="s">
        <v>2708</v>
      </c>
    </row>
    <row r="1934" spans="1:14">
      <c r="A1934">
        <v>173</v>
      </c>
      <c r="B1934" t="s">
        <v>17000</v>
      </c>
      <c r="C1934" t="s">
        <v>17001</v>
      </c>
      <c r="D1934">
        <v>106</v>
      </c>
      <c r="E1934" s="1">
        <v>0.63900000000000001</v>
      </c>
      <c r="F1934">
        <v>0.52500000000000002</v>
      </c>
      <c r="G1934">
        <v>0.14499999999999999</v>
      </c>
      <c r="H1934">
        <v>62</v>
      </c>
      <c r="I1934">
        <v>2.7</v>
      </c>
      <c r="J1934">
        <v>2.5000000000000001E-4</v>
      </c>
      <c r="K1934">
        <v>7.6999999999999999E-2</v>
      </c>
      <c r="L1934">
        <v>4.7862087912087947</v>
      </c>
      <c r="M1934" s="2">
        <f t="shared" si="64"/>
        <v>95.054945054945051</v>
      </c>
      <c r="N1934" t="s">
        <v>2708</v>
      </c>
    </row>
    <row r="1935" spans="1:14">
      <c r="A1935">
        <v>174</v>
      </c>
      <c r="B1935" t="s">
        <v>16998</v>
      </c>
      <c r="C1935" t="s">
        <v>16999</v>
      </c>
      <c r="D1935">
        <v>570</v>
      </c>
      <c r="E1935" s="1">
        <v>0.6</v>
      </c>
      <c r="F1935">
        <v>0.77</v>
      </c>
      <c r="G1935">
        <v>0.105</v>
      </c>
      <c r="H1935">
        <v>38</v>
      </c>
      <c r="I1935">
        <v>9.5</v>
      </c>
      <c r="J1935">
        <v>8.0999999999999996E-4</v>
      </c>
      <c r="K1935">
        <v>0.20799999999999999</v>
      </c>
      <c r="L1935">
        <v>4.7862087912087947</v>
      </c>
      <c r="M1935" s="2">
        <f t="shared" si="64"/>
        <v>95.604395604395606</v>
      </c>
      <c r="N1935" t="s">
        <v>2708</v>
      </c>
    </row>
    <row r="1936" spans="1:14">
      <c r="A1936">
        <v>175</v>
      </c>
      <c r="B1936" t="s">
        <v>17004</v>
      </c>
      <c r="C1936" t="s">
        <v>17005</v>
      </c>
      <c r="D1936">
        <v>953</v>
      </c>
      <c r="E1936" s="1">
        <v>0.6</v>
      </c>
      <c r="F1936">
        <v>1.1859999999999999</v>
      </c>
      <c r="I1936" t="s">
        <v>18288</v>
      </c>
      <c r="J1936">
        <v>6.4000000000000005E-4</v>
      </c>
      <c r="K1936">
        <v>0.377</v>
      </c>
      <c r="L1936">
        <v>4.7862087912087947</v>
      </c>
      <c r="M1936" s="2">
        <f t="shared" si="64"/>
        <v>96.15384615384616</v>
      </c>
      <c r="N1936" t="s">
        <v>2708</v>
      </c>
    </row>
    <row r="1937" spans="1:14">
      <c r="A1937">
        <v>176</v>
      </c>
      <c r="B1937" t="s">
        <v>16986</v>
      </c>
      <c r="C1937" t="s">
        <v>16987</v>
      </c>
      <c r="D1937">
        <v>61</v>
      </c>
      <c r="E1937" s="1">
        <v>0.47699999999999998</v>
      </c>
      <c r="G1937">
        <v>0.10299999999999999</v>
      </c>
      <c r="H1937">
        <v>29</v>
      </c>
      <c r="J1937">
        <v>3.5E-4</v>
      </c>
      <c r="L1937">
        <v>4.7862087912087947</v>
      </c>
      <c r="M1937" s="2">
        <f t="shared" si="64"/>
        <v>96.703296703296701</v>
      </c>
      <c r="N1937" t="s">
        <v>2708</v>
      </c>
    </row>
    <row r="1938" spans="1:14">
      <c r="A1938">
        <v>177</v>
      </c>
      <c r="B1938" t="s">
        <v>17076</v>
      </c>
      <c r="C1938" t="s">
        <v>17077</v>
      </c>
      <c r="D1938">
        <v>684</v>
      </c>
      <c r="E1938" s="1">
        <v>0.30599999999999999</v>
      </c>
      <c r="G1938">
        <v>2.9000000000000001E-2</v>
      </c>
      <c r="H1938">
        <v>34</v>
      </c>
      <c r="I1938" t="s">
        <v>18288</v>
      </c>
      <c r="J1938">
        <v>3.6000000000000002E-4</v>
      </c>
      <c r="L1938">
        <v>4.7862087912087947</v>
      </c>
      <c r="M1938" s="2">
        <f t="shared" si="64"/>
        <v>97.252747252747255</v>
      </c>
      <c r="N1938" t="s">
        <v>2708</v>
      </c>
    </row>
    <row r="1939" spans="1:14">
      <c r="A1939">
        <v>178</v>
      </c>
      <c r="B1939" t="s">
        <v>17038</v>
      </c>
      <c r="C1939" t="s">
        <v>17039</v>
      </c>
      <c r="D1939">
        <v>11</v>
      </c>
      <c r="E1939" s="1">
        <v>0.23300000000000001</v>
      </c>
      <c r="F1939">
        <v>0.3</v>
      </c>
      <c r="G1939">
        <v>4.8000000000000001E-2</v>
      </c>
      <c r="H1939">
        <v>42</v>
      </c>
      <c r="J1939">
        <v>1.0000000000000001E-5</v>
      </c>
      <c r="K1939">
        <v>1.2999999999999999E-2</v>
      </c>
      <c r="L1939">
        <v>4.7862087912087947</v>
      </c>
      <c r="M1939" s="2">
        <f t="shared" si="64"/>
        <v>97.802197802197796</v>
      </c>
      <c r="N1939" t="s">
        <v>2708</v>
      </c>
    </row>
    <row r="1940" spans="1:14">
      <c r="A1940">
        <v>179</v>
      </c>
      <c r="B1940" t="s">
        <v>17140</v>
      </c>
      <c r="C1940" t="s">
        <v>17141</v>
      </c>
      <c r="D1940">
        <v>103</v>
      </c>
      <c r="E1940" s="1">
        <v>0.154</v>
      </c>
      <c r="F1940">
        <v>0.16500000000000001</v>
      </c>
      <c r="G1940">
        <v>5.2999999999999999E-2</v>
      </c>
      <c r="H1940">
        <v>19</v>
      </c>
      <c r="I1940" t="s">
        <v>18288</v>
      </c>
      <c r="J1940">
        <v>1E-4</v>
      </c>
      <c r="K1940">
        <v>0.05</v>
      </c>
      <c r="L1940">
        <v>4.7862087912087947</v>
      </c>
      <c r="M1940" s="2">
        <f t="shared" si="64"/>
        <v>98.35164835164835</v>
      </c>
      <c r="N1940" t="s">
        <v>2708</v>
      </c>
    </row>
    <row r="1941" spans="1:14">
      <c r="A1941">
        <v>180</v>
      </c>
      <c r="B1941" t="s">
        <v>17170</v>
      </c>
      <c r="C1941" t="s">
        <v>17171</v>
      </c>
      <c r="D1941">
        <v>147</v>
      </c>
      <c r="E1941" s="1">
        <v>0.14399999999999999</v>
      </c>
      <c r="G1941">
        <v>2.1999999999999999E-2</v>
      </c>
      <c r="H1941">
        <v>403</v>
      </c>
      <c r="I1941">
        <v>2.1</v>
      </c>
      <c r="J1941">
        <v>3.6000000000000002E-4</v>
      </c>
      <c r="L1941">
        <v>4.7862087912087947</v>
      </c>
      <c r="M1941" s="2">
        <f t="shared" si="64"/>
        <v>98.901098901098905</v>
      </c>
      <c r="N1941" t="s">
        <v>2708</v>
      </c>
    </row>
    <row r="1942" spans="1:14">
      <c r="A1942">
        <v>181</v>
      </c>
      <c r="B1942" t="s">
        <v>17186</v>
      </c>
      <c r="C1942" t="s">
        <v>17187</v>
      </c>
      <c r="D1942">
        <v>50</v>
      </c>
      <c r="E1942" s="1">
        <v>8.6999999999999994E-2</v>
      </c>
      <c r="G1942">
        <v>7.0999999999999994E-2</v>
      </c>
      <c r="H1942">
        <v>28</v>
      </c>
      <c r="J1942">
        <v>5.0000000000000002E-5</v>
      </c>
      <c r="L1942">
        <v>4.7862087912087947</v>
      </c>
      <c r="M1942" s="2">
        <f t="shared" si="64"/>
        <v>99.45054945054946</v>
      </c>
      <c r="N1942" t="s">
        <v>2708</v>
      </c>
    </row>
    <row r="1943" spans="1:14">
      <c r="A1943">
        <v>182</v>
      </c>
      <c r="B1943" t="s">
        <v>17010</v>
      </c>
      <c r="C1943" t="s">
        <v>17011</v>
      </c>
      <c r="D1943">
        <v>93</v>
      </c>
      <c r="E1943" s="1">
        <v>8.4000000000000005E-2</v>
      </c>
      <c r="F1943">
        <v>0.11</v>
      </c>
      <c r="G1943">
        <v>0</v>
      </c>
      <c r="H1943">
        <v>51</v>
      </c>
      <c r="J1943">
        <v>1.2E-4</v>
      </c>
      <c r="K1943">
        <v>2.4E-2</v>
      </c>
      <c r="L1943">
        <v>4.7862087912087947</v>
      </c>
      <c r="M1943" s="2">
        <f t="shared" si="64"/>
        <v>100</v>
      </c>
      <c r="N1943" t="s">
        <v>2708</v>
      </c>
    </row>
    <row r="1944" spans="1:14" s="3" customFormat="1">
      <c r="E1944" s="4"/>
      <c r="M1944" s="5"/>
    </row>
    <row r="1945" spans="1:14">
      <c r="A1945">
        <v>1</v>
      </c>
      <c r="B1945" t="s">
        <v>17232</v>
      </c>
      <c r="C1945" t="s">
        <v>17233</v>
      </c>
      <c r="D1945">
        <v>1149</v>
      </c>
      <c r="E1945" s="1">
        <v>8.6</v>
      </c>
      <c r="F1945">
        <v>12.282999999999999</v>
      </c>
      <c r="G1945">
        <v>0.69599999999999995</v>
      </c>
      <c r="H1945">
        <v>23</v>
      </c>
      <c r="I1945">
        <v>3.9</v>
      </c>
      <c r="J1945">
        <v>7.1599999999999997E-3</v>
      </c>
      <c r="K1945">
        <v>4.4409999999999998</v>
      </c>
      <c r="L1945">
        <f>AVERAGE(E1945:E2018)</f>
        <v>2.2143648648648657</v>
      </c>
      <c r="M1945" s="2">
        <f t="shared" ref="M1945:M1976" si="65">A1945/74*100</f>
        <v>1.3513513513513513</v>
      </c>
      <c r="N1945" t="s">
        <v>2709</v>
      </c>
    </row>
    <row r="1946" spans="1:14">
      <c r="A1946">
        <v>2</v>
      </c>
      <c r="B1946" t="s">
        <v>21105</v>
      </c>
      <c r="C1946" t="s">
        <v>21106</v>
      </c>
      <c r="D1946">
        <v>7327</v>
      </c>
      <c r="E1946" s="1">
        <v>6.351</v>
      </c>
      <c r="F1946">
        <v>6.7610000000000001</v>
      </c>
      <c r="G1946">
        <v>0.92</v>
      </c>
      <c r="H1946">
        <v>138</v>
      </c>
      <c r="I1946">
        <v>5.8</v>
      </c>
      <c r="J1946">
        <v>1.695E-2</v>
      </c>
      <c r="K1946">
        <v>1.794</v>
      </c>
      <c r="L1946">
        <v>2.2143648648648657</v>
      </c>
      <c r="M1946" s="2">
        <f t="shared" si="65"/>
        <v>2.7027027027027026</v>
      </c>
      <c r="N1946" t="s">
        <v>2709</v>
      </c>
    </row>
    <row r="1947" spans="1:14">
      <c r="A1947">
        <v>3</v>
      </c>
      <c r="B1947" t="s">
        <v>17220</v>
      </c>
      <c r="C1947" t="s">
        <v>17221</v>
      </c>
      <c r="D1947">
        <v>96794</v>
      </c>
      <c r="E1947" s="1">
        <v>5.6950000000000003</v>
      </c>
      <c r="F1947">
        <v>5.7690000000000001</v>
      </c>
      <c r="G1947">
        <v>0.94799999999999995</v>
      </c>
      <c r="H1947">
        <v>1479</v>
      </c>
      <c r="I1947">
        <v>7.8</v>
      </c>
      <c r="J1947">
        <v>0.17236000000000001</v>
      </c>
      <c r="K1947">
        <v>1.5329999999999999</v>
      </c>
      <c r="L1947">
        <v>2.2143648648648657</v>
      </c>
      <c r="M1947" s="2">
        <f t="shared" si="65"/>
        <v>4.0540540540540544</v>
      </c>
      <c r="N1947" t="s">
        <v>2709</v>
      </c>
    </row>
    <row r="1948" spans="1:14">
      <c r="A1948">
        <v>4</v>
      </c>
      <c r="B1948" t="s">
        <v>16436</v>
      </c>
      <c r="C1948" t="s">
        <v>16437</v>
      </c>
      <c r="D1948">
        <v>22068</v>
      </c>
      <c r="E1948" s="1">
        <v>5.4370000000000003</v>
      </c>
      <c r="F1948">
        <v>5.3890000000000002</v>
      </c>
      <c r="G1948">
        <v>1.105</v>
      </c>
      <c r="H1948">
        <v>448</v>
      </c>
      <c r="I1948">
        <v>4.0999999999999996</v>
      </c>
      <c r="J1948">
        <v>5.9290000000000002E-2</v>
      </c>
      <c r="K1948">
        <v>1.252</v>
      </c>
      <c r="L1948">
        <v>2.2143648648648657</v>
      </c>
      <c r="M1948" s="2">
        <f t="shared" si="65"/>
        <v>5.4054054054054053</v>
      </c>
      <c r="N1948" t="s">
        <v>2709</v>
      </c>
    </row>
    <row r="1949" spans="1:14">
      <c r="A1949">
        <v>5</v>
      </c>
      <c r="B1949" t="s">
        <v>17248</v>
      </c>
      <c r="C1949" t="s">
        <v>17249</v>
      </c>
      <c r="D1949">
        <v>377</v>
      </c>
      <c r="E1949" s="1">
        <v>5</v>
      </c>
      <c r="F1949">
        <v>7.5</v>
      </c>
      <c r="G1949">
        <v>0.25</v>
      </c>
      <c r="H1949">
        <v>4</v>
      </c>
      <c r="I1949" t="s">
        <v>18288</v>
      </c>
      <c r="J1949">
        <v>1.6000000000000001E-4</v>
      </c>
      <c r="K1949">
        <v>2.2160000000000002</v>
      </c>
      <c r="L1949">
        <v>2.2143648648648657</v>
      </c>
      <c r="M1949" s="2">
        <f t="shared" si="65"/>
        <v>6.756756756756757</v>
      </c>
      <c r="N1949" t="s">
        <v>2709</v>
      </c>
    </row>
    <row r="1950" spans="1:14">
      <c r="A1950">
        <v>6</v>
      </c>
      <c r="B1950" t="s">
        <v>20157</v>
      </c>
      <c r="C1950" t="s">
        <v>20158</v>
      </c>
      <c r="D1950">
        <v>63419</v>
      </c>
      <c r="E1950" s="1">
        <v>4.6120000000000001</v>
      </c>
      <c r="F1950">
        <v>4.5819999999999999</v>
      </c>
      <c r="G1950">
        <v>0.71399999999999997</v>
      </c>
      <c r="H1950">
        <v>1144</v>
      </c>
      <c r="I1950">
        <v>7.1</v>
      </c>
      <c r="J1950">
        <v>9.0459999999999999E-2</v>
      </c>
      <c r="K1950">
        <v>0.92100000000000004</v>
      </c>
      <c r="L1950">
        <v>2.2143648648648657</v>
      </c>
      <c r="M1950" s="2">
        <f t="shared" si="65"/>
        <v>8.1081081081081088</v>
      </c>
      <c r="N1950" t="s">
        <v>2709</v>
      </c>
    </row>
    <row r="1951" spans="1:14">
      <c r="A1951">
        <v>7</v>
      </c>
      <c r="B1951" t="s">
        <v>17222</v>
      </c>
      <c r="C1951" t="s">
        <v>17223</v>
      </c>
      <c r="D1951">
        <v>39448</v>
      </c>
      <c r="E1951" s="1">
        <v>4.3869999999999996</v>
      </c>
      <c r="F1951">
        <v>4.3440000000000003</v>
      </c>
      <c r="G1951">
        <v>0.68400000000000005</v>
      </c>
      <c r="H1951">
        <v>727</v>
      </c>
      <c r="I1951">
        <v>7.1</v>
      </c>
      <c r="J1951">
        <v>6.5850000000000006E-2</v>
      </c>
      <c r="K1951">
        <v>1.038</v>
      </c>
      <c r="L1951">
        <v>2.2143648648648657</v>
      </c>
      <c r="M1951" s="2">
        <f t="shared" si="65"/>
        <v>9.4594594594594597</v>
      </c>
      <c r="N1951" t="s">
        <v>2709</v>
      </c>
    </row>
    <row r="1952" spans="1:14">
      <c r="A1952">
        <v>8</v>
      </c>
      <c r="B1952" t="s">
        <v>17230</v>
      </c>
      <c r="C1952" t="s">
        <v>17231</v>
      </c>
      <c r="D1952">
        <v>16152</v>
      </c>
      <c r="E1952" s="1">
        <v>3.9689999999999999</v>
      </c>
      <c r="F1952">
        <v>3.9039999999999999</v>
      </c>
      <c r="G1952">
        <v>0.78500000000000003</v>
      </c>
      <c r="H1952">
        <v>817</v>
      </c>
      <c r="I1952">
        <v>6.6</v>
      </c>
      <c r="J1952">
        <v>3.1350000000000003E-2</v>
      </c>
      <c r="K1952">
        <v>0.98499999999999999</v>
      </c>
      <c r="L1952">
        <v>2.2143648648648657</v>
      </c>
      <c r="M1952" s="2">
        <f t="shared" si="65"/>
        <v>10.810810810810811</v>
      </c>
      <c r="N1952" t="s">
        <v>2709</v>
      </c>
    </row>
    <row r="1953" spans="1:14">
      <c r="A1953">
        <v>9</v>
      </c>
      <c r="B1953" t="s">
        <v>20169</v>
      </c>
      <c r="C1953" t="s">
        <v>20170</v>
      </c>
      <c r="D1953">
        <v>21971</v>
      </c>
      <c r="E1953" s="1">
        <v>3.6589999999999998</v>
      </c>
      <c r="F1953">
        <v>3.7559999999999998</v>
      </c>
      <c r="G1953">
        <v>0.72699999999999998</v>
      </c>
      <c r="H1953">
        <v>877</v>
      </c>
      <c r="I1953">
        <v>4.3</v>
      </c>
      <c r="J1953">
        <v>6.8459999999999993E-2</v>
      </c>
      <c r="K1953">
        <v>0.997</v>
      </c>
      <c r="L1953">
        <v>2.2143648648648657</v>
      </c>
      <c r="M1953" s="2">
        <f t="shared" si="65"/>
        <v>12.162162162162163</v>
      </c>
      <c r="N1953" t="s">
        <v>2709</v>
      </c>
    </row>
    <row r="1954" spans="1:14">
      <c r="A1954">
        <v>10</v>
      </c>
      <c r="B1954" t="s">
        <v>20652</v>
      </c>
      <c r="C1954" t="s">
        <v>20651</v>
      </c>
      <c r="D1954">
        <v>8760</v>
      </c>
      <c r="E1954" s="1">
        <v>3.5920000000000001</v>
      </c>
      <c r="F1954">
        <v>3.5030000000000001</v>
      </c>
      <c r="G1954">
        <v>0.92500000000000004</v>
      </c>
      <c r="H1954">
        <v>228</v>
      </c>
      <c r="I1954">
        <v>6</v>
      </c>
      <c r="J1954">
        <v>2.017E-2</v>
      </c>
      <c r="K1954">
        <v>0.96499999999999997</v>
      </c>
      <c r="L1954">
        <v>2.2143648648648657</v>
      </c>
      <c r="M1954" s="2">
        <f t="shared" si="65"/>
        <v>13.513513513513514</v>
      </c>
      <c r="N1954" t="s">
        <v>2709</v>
      </c>
    </row>
    <row r="1955" spans="1:14">
      <c r="A1955">
        <v>11</v>
      </c>
      <c r="B1955" t="s">
        <v>21091</v>
      </c>
      <c r="C1955" t="s">
        <v>21092</v>
      </c>
      <c r="D1955">
        <v>29909</v>
      </c>
      <c r="E1955" s="1">
        <v>3.5350000000000001</v>
      </c>
      <c r="F1955">
        <v>3.6680000000000001</v>
      </c>
      <c r="G1955">
        <v>0.52700000000000002</v>
      </c>
      <c r="H1955">
        <v>1016</v>
      </c>
      <c r="I1955">
        <v>5.8</v>
      </c>
      <c r="J1955">
        <v>5.4289999999999998E-2</v>
      </c>
      <c r="K1955">
        <v>0.75700000000000001</v>
      </c>
      <c r="L1955">
        <v>2.2143648648648657</v>
      </c>
      <c r="M1955" s="2">
        <f t="shared" si="65"/>
        <v>14.864864864864865</v>
      </c>
      <c r="N1955" t="s">
        <v>2709</v>
      </c>
    </row>
    <row r="1956" spans="1:14">
      <c r="A1956">
        <v>12</v>
      </c>
      <c r="B1956" t="s">
        <v>21101</v>
      </c>
      <c r="C1956" t="s">
        <v>21102</v>
      </c>
      <c r="D1956">
        <v>26966</v>
      </c>
      <c r="E1956" s="1">
        <v>3.4980000000000002</v>
      </c>
      <c r="F1956">
        <v>3.7330000000000001</v>
      </c>
      <c r="G1956">
        <v>0.53100000000000003</v>
      </c>
      <c r="H1956">
        <v>842</v>
      </c>
      <c r="I1956">
        <v>5.4</v>
      </c>
      <c r="J1956">
        <v>5.7729999999999997E-2</v>
      </c>
      <c r="K1956">
        <v>0.82899999999999996</v>
      </c>
      <c r="L1956">
        <v>2.2143648648648657</v>
      </c>
      <c r="M1956" s="2">
        <f t="shared" si="65"/>
        <v>16.216216216216218</v>
      </c>
      <c r="N1956" t="s">
        <v>2709</v>
      </c>
    </row>
    <row r="1957" spans="1:14">
      <c r="A1957">
        <v>13</v>
      </c>
      <c r="B1957" t="s">
        <v>21087</v>
      </c>
      <c r="C1957" t="s">
        <v>21088</v>
      </c>
      <c r="D1957">
        <v>4743</v>
      </c>
      <c r="E1957" s="1">
        <v>3.4340000000000002</v>
      </c>
      <c r="F1957">
        <v>2.883</v>
      </c>
      <c r="G1957">
        <v>0.5</v>
      </c>
      <c r="H1957">
        <v>208</v>
      </c>
      <c r="I1957">
        <v>4.3</v>
      </c>
      <c r="J1957">
        <v>9.2999999999999992E-3</v>
      </c>
      <c r="K1957">
        <v>0.53700000000000003</v>
      </c>
      <c r="L1957">
        <v>2.2143648648648657</v>
      </c>
      <c r="M1957" s="2">
        <f t="shared" si="65"/>
        <v>17.567567567567568</v>
      </c>
      <c r="N1957" t="s">
        <v>2709</v>
      </c>
    </row>
    <row r="1958" spans="1:14">
      <c r="A1958">
        <v>14</v>
      </c>
      <c r="B1958" t="s">
        <v>20179</v>
      </c>
      <c r="C1958" t="s">
        <v>20180</v>
      </c>
      <c r="D1958">
        <v>16985</v>
      </c>
      <c r="E1958" s="1">
        <v>3.2610000000000001</v>
      </c>
      <c r="F1958">
        <v>2.8690000000000002</v>
      </c>
      <c r="G1958">
        <v>0.47899999999999998</v>
      </c>
      <c r="H1958">
        <v>432</v>
      </c>
      <c r="I1958">
        <v>7.1</v>
      </c>
      <c r="J1958">
        <v>2.7040000000000002E-2</v>
      </c>
      <c r="K1958">
        <v>0.625</v>
      </c>
      <c r="L1958">
        <v>2.2143648648648657</v>
      </c>
      <c r="M1958" s="2">
        <f t="shared" si="65"/>
        <v>18.918918918918919</v>
      </c>
      <c r="N1958" t="s">
        <v>2709</v>
      </c>
    </row>
    <row r="1959" spans="1:14">
      <c r="A1959">
        <v>15</v>
      </c>
      <c r="B1959" t="s">
        <v>20181</v>
      </c>
      <c r="C1959" t="s">
        <v>20182</v>
      </c>
      <c r="D1959">
        <v>1318</v>
      </c>
      <c r="E1959" s="1">
        <v>3.2530000000000001</v>
      </c>
      <c r="F1959">
        <v>3.044</v>
      </c>
      <c r="G1959">
        <v>0.72299999999999998</v>
      </c>
      <c r="H1959">
        <v>195</v>
      </c>
      <c r="I1959">
        <v>2</v>
      </c>
      <c r="J1959">
        <v>3.6099999999999999E-3</v>
      </c>
      <c r="K1959">
        <v>0.53300000000000003</v>
      </c>
      <c r="L1959">
        <v>2.2143648648648657</v>
      </c>
      <c r="M1959" s="2">
        <f t="shared" si="65"/>
        <v>20.27027027027027</v>
      </c>
      <c r="N1959" t="s">
        <v>2709</v>
      </c>
    </row>
    <row r="1960" spans="1:14">
      <c r="A1960">
        <v>16</v>
      </c>
      <c r="B1960" t="s">
        <v>20183</v>
      </c>
      <c r="C1960" t="s">
        <v>20184</v>
      </c>
      <c r="D1960">
        <v>5573</v>
      </c>
      <c r="E1960" s="1">
        <v>3.214</v>
      </c>
      <c r="F1960">
        <v>3.2269999999999999</v>
      </c>
      <c r="G1960">
        <v>0.495</v>
      </c>
      <c r="H1960">
        <v>194</v>
      </c>
      <c r="I1960">
        <v>6.9</v>
      </c>
      <c r="J1960">
        <v>1.171E-2</v>
      </c>
      <c r="K1960">
        <v>0.90900000000000003</v>
      </c>
      <c r="L1960">
        <v>2.2143648648648657</v>
      </c>
      <c r="M1960" s="2">
        <f t="shared" si="65"/>
        <v>21.621621621621621</v>
      </c>
      <c r="N1960" t="s">
        <v>2709</v>
      </c>
    </row>
    <row r="1961" spans="1:14">
      <c r="A1961">
        <v>17</v>
      </c>
      <c r="B1961" t="s">
        <v>21051</v>
      </c>
      <c r="C1961" t="s">
        <v>21052</v>
      </c>
      <c r="D1961">
        <v>7362</v>
      </c>
      <c r="E1961" s="1">
        <v>3.1549999999999998</v>
      </c>
      <c r="F1961">
        <v>2.9529999999999998</v>
      </c>
      <c r="G1961">
        <v>0.72499999999999998</v>
      </c>
      <c r="H1961">
        <v>218</v>
      </c>
      <c r="I1961">
        <v>7.7</v>
      </c>
      <c r="J1961">
        <v>1.3100000000000001E-2</v>
      </c>
      <c r="K1961">
        <v>0.75600000000000001</v>
      </c>
      <c r="L1961">
        <v>2.2143648648648657</v>
      </c>
      <c r="M1961" s="2">
        <f t="shared" si="65"/>
        <v>22.972972972972975</v>
      </c>
      <c r="N1961" t="s">
        <v>2709</v>
      </c>
    </row>
    <row r="1962" spans="1:14">
      <c r="A1962">
        <v>18</v>
      </c>
      <c r="B1962" t="s">
        <v>21097</v>
      </c>
      <c r="C1962" t="s">
        <v>21098</v>
      </c>
      <c r="D1962">
        <v>222</v>
      </c>
      <c r="E1962" s="1">
        <v>3.1539999999999999</v>
      </c>
      <c r="F1962">
        <v>3.5430000000000001</v>
      </c>
      <c r="G1962">
        <v>0.3</v>
      </c>
      <c r="H1962">
        <v>10</v>
      </c>
      <c r="I1962">
        <v>5.6</v>
      </c>
      <c r="J1962">
        <v>6.2E-4</v>
      </c>
      <c r="K1962">
        <v>1.012</v>
      </c>
      <c r="L1962">
        <v>2.2143648648648657</v>
      </c>
      <c r="M1962" s="2">
        <f t="shared" si="65"/>
        <v>24.324324324324326</v>
      </c>
      <c r="N1962" t="s">
        <v>2709</v>
      </c>
    </row>
    <row r="1963" spans="1:14">
      <c r="A1963">
        <v>19</v>
      </c>
      <c r="B1963" t="s">
        <v>21069</v>
      </c>
      <c r="C1963" t="s">
        <v>21070</v>
      </c>
      <c r="D1963">
        <v>14648</v>
      </c>
      <c r="E1963" s="1">
        <v>2.9470000000000001</v>
      </c>
      <c r="F1963">
        <v>2.8530000000000002</v>
      </c>
      <c r="G1963">
        <v>0.56200000000000006</v>
      </c>
      <c r="H1963">
        <v>443</v>
      </c>
      <c r="I1963">
        <v>6.3</v>
      </c>
      <c r="J1963">
        <v>2.6839999999999999E-2</v>
      </c>
      <c r="K1963">
        <v>0.65100000000000002</v>
      </c>
      <c r="L1963">
        <v>2.2143648648648657</v>
      </c>
      <c r="M1963" s="2">
        <f t="shared" si="65"/>
        <v>25.675675675675674</v>
      </c>
      <c r="N1963" t="s">
        <v>2709</v>
      </c>
    </row>
    <row r="1964" spans="1:14">
      <c r="A1964">
        <v>20</v>
      </c>
      <c r="B1964" t="s">
        <v>17242</v>
      </c>
      <c r="C1964" t="s">
        <v>17243</v>
      </c>
      <c r="D1964">
        <v>979</v>
      </c>
      <c r="E1964" s="1">
        <v>2.8919999999999999</v>
      </c>
      <c r="F1964">
        <v>3.69</v>
      </c>
      <c r="G1964">
        <v>0.59099999999999997</v>
      </c>
      <c r="H1964">
        <v>22</v>
      </c>
      <c r="I1964">
        <v>7.6</v>
      </c>
      <c r="J1964">
        <v>1.1800000000000001E-3</v>
      </c>
      <c r="K1964">
        <v>0.77400000000000002</v>
      </c>
      <c r="L1964">
        <v>2.2143648648648657</v>
      </c>
      <c r="M1964" s="2">
        <f t="shared" si="65"/>
        <v>27.027027027027028</v>
      </c>
      <c r="N1964" t="s">
        <v>2709</v>
      </c>
    </row>
    <row r="1965" spans="1:14">
      <c r="A1965">
        <v>21</v>
      </c>
      <c r="B1965" t="s">
        <v>21085</v>
      </c>
      <c r="C1965" t="s">
        <v>21086</v>
      </c>
      <c r="D1965">
        <v>3428</v>
      </c>
      <c r="E1965" s="1">
        <v>2.879</v>
      </c>
      <c r="F1965">
        <v>2.85</v>
      </c>
      <c r="G1965">
        <v>1.048</v>
      </c>
      <c r="H1965">
        <v>105</v>
      </c>
      <c r="I1965">
        <v>5.0999999999999996</v>
      </c>
      <c r="J1965">
        <v>7.4799999999999997E-3</v>
      </c>
      <c r="K1965">
        <v>0.64700000000000002</v>
      </c>
      <c r="L1965">
        <v>2.2143648648648657</v>
      </c>
      <c r="M1965" s="2">
        <f t="shared" si="65"/>
        <v>28.378378378378379</v>
      </c>
      <c r="N1965" t="s">
        <v>2709</v>
      </c>
    </row>
    <row r="1966" spans="1:14">
      <c r="A1966">
        <v>22</v>
      </c>
      <c r="B1966" t="s">
        <v>17246</v>
      </c>
      <c r="C1966" t="s">
        <v>17247</v>
      </c>
      <c r="D1966">
        <v>10646</v>
      </c>
      <c r="E1966" s="1">
        <v>2.8170000000000002</v>
      </c>
      <c r="F1966">
        <v>2.8620000000000001</v>
      </c>
      <c r="G1966">
        <v>0.46200000000000002</v>
      </c>
      <c r="H1966">
        <v>290</v>
      </c>
      <c r="I1966">
        <v>6.1</v>
      </c>
      <c r="J1966">
        <v>1.9640000000000001E-2</v>
      </c>
      <c r="K1966">
        <v>0.625</v>
      </c>
      <c r="L1966">
        <v>2.2143648648648657</v>
      </c>
      <c r="M1966" s="2">
        <f t="shared" si="65"/>
        <v>29.72972972972973</v>
      </c>
      <c r="N1966" t="s">
        <v>2709</v>
      </c>
    </row>
    <row r="1967" spans="1:14">
      <c r="A1967">
        <v>23</v>
      </c>
      <c r="B1967" t="s">
        <v>21065</v>
      </c>
      <c r="C1967" t="s">
        <v>21066</v>
      </c>
      <c r="D1967">
        <v>21687</v>
      </c>
      <c r="E1967" s="1">
        <v>2.6720000000000002</v>
      </c>
      <c r="F1967">
        <v>2.6760000000000002</v>
      </c>
      <c r="G1967">
        <v>0.54500000000000004</v>
      </c>
      <c r="H1967">
        <v>314</v>
      </c>
      <c r="I1967" t="s">
        <v>18288</v>
      </c>
      <c r="J1967">
        <v>1.9269999999999999E-2</v>
      </c>
      <c r="K1967">
        <v>0.64900000000000002</v>
      </c>
      <c r="L1967">
        <v>2.2143648648648657</v>
      </c>
      <c r="M1967" s="2">
        <f t="shared" si="65"/>
        <v>31.081081081081081</v>
      </c>
      <c r="N1967" t="s">
        <v>2709</v>
      </c>
    </row>
    <row r="1968" spans="1:14">
      <c r="A1968">
        <v>24</v>
      </c>
      <c r="B1968" t="s">
        <v>17250</v>
      </c>
      <c r="C1968" t="s">
        <v>17251</v>
      </c>
      <c r="D1968">
        <v>1390</v>
      </c>
      <c r="E1968" s="1">
        <v>2.6520000000000001</v>
      </c>
      <c r="F1968">
        <v>2.7010000000000001</v>
      </c>
      <c r="G1968">
        <v>1.075</v>
      </c>
      <c r="H1968">
        <v>53</v>
      </c>
      <c r="I1968">
        <v>5.2</v>
      </c>
      <c r="J1968">
        <v>4.3499999999999997E-3</v>
      </c>
      <c r="K1968">
        <v>0.90400000000000003</v>
      </c>
      <c r="L1968">
        <v>2.2143648648648657</v>
      </c>
      <c r="M1968" s="2">
        <f t="shared" si="65"/>
        <v>32.432432432432435</v>
      </c>
      <c r="N1968" t="s">
        <v>2709</v>
      </c>
    </row>
    <row r="1969" spans="1:14">
      <c r="A1969">
        <v>25</v>
      </c>
      <c r="B1969" t="s">
        <v>21073</v>
      </c>
      <c r="C1969" t="s">
        <v>21074</v>
      </c>
      <c r="D1969">
        <v>8094</v>
      </c>
      <c r="E1969" s="1">
        <v>2.5910000000000002</v>
      </c>
      <c r="F1969">
        <v>2.6379999999999999</v>
      </c>
      <c r="G1969">
        <v>0.29599999999999999</v>
      </c>
      <c r="H1969">
        <v>439</v>
      </c>
      <c r="I1969">
        <v>4.2</v>
      </c>
      <c r="J1969">
        <v>2.547E-2</v>
      </c>
      <c r="K1969">
        <v>0.66</v>
      </c>
      <c r="L1969">
        <v>2.2143648648648657</v>
      </c>
      <c r="M1969" s="2">
        <f t="shared" si="65"/>
        <v>33.783783783783782</v>
      </c>
      <c r="N1969" t="s">
        <v>2709</v>
      </c>
    </row>
    <row r="1970" spans="1:14">
      <c r="A1970">
        <v>26</v>
      </c>
      <c r="B1970" t="s">
        <v>20197</v>
      </c>
      <c r="C1970" t="s">
        <v>20198</v>
      </c>
      <c r="D1970">
        <v>39746</v>
      </c>
      <c r="E1970" s="1">
        <v>2.5819999999999999</v>
      </c>
      <c r="F1970">
        <v>2.9689999999999999</v>
      </c>
      <c r="G1970">
        <v>0.55800000000000005</v>
      </c>
      <c r="H1970">
        <v>441</v>
      </c>
      <c r="I1970" t="s">
        <v>18288</v>
      </c>
      <c r="J1970">
        <v>3.2099999999999997E-2</v>
      </c>
      <c r="K1970">
        <v>0.85299999999999998</v>
      </c>
      <c r="L1970">
        <v>2.2143648648648657</v>
      </c>
      <c r="M1970" s="2">
        <f t="shared" si="65"/>
        <v>35.135135135135137</v>
      </c>
      <c r="N1970" t="s">
        <v>2709</v>
      </c>
    </row>
    <row r="1971" spans="1:14">
      <c r="A1971">
        <v>27</v>
      </c>
      <c r="B1971" t="s">
        <v>17256</v>
      </c>
      <c r="C1971" t="s">
        <v>21050</v>
      </c>
      <c r="D1971">
        <v>5102</v>
      </c>
      <c r="E1971" s="1">
        <v>2.56</v>
      </c>
      <c r="F1971">
        <v>3.0739999999999998</v>
      </c>
      <c r="G1971">
        <v>0.44700000000000001</v>
      </c>
      <c r="H1971">
        <v>152</v>
      </c>
      <c r="I1971">
        <v>7.4</v>
      </c>
      <c r="J1971">
        <v>9.0100000000000006E-3</v>
      </c>
      <c r="K1971">
        <v>0.74099999999999999</v>
      </c>
      <c r="L1971">
        <v>2.2143648648648657</v>
      </c>
      <c r="M1971" s="2">
        <f t="shared" si="65"/>
        <v>36.486486486486484</v>
      </c>
      <c r="N1971" t="s">
        <v>2709</v>
      </c>
    </row>
    <row r="1972" spans="1:14">
      <c r="A1972">
        <v>28</v>
      </c>
      <c r="B1972" t="s">
        <v>20201</v>
      </c>
      <c r="C1972" t="s">
        <v>20202</v>
      </c>
      <c r="D1972">
        <v>13285</v>
      </c>
      <c r="E1972" s="1">
        <v>2.5089999999999999</v>
      </c>
      <c r="F1972">
        <v>2.6110000000000002</v>
      </c>
      <c r="G1972">
        <v>0.49</v>
      </c>
      <c r="H1972">
        <v>337</v>
      </c>
      <c r="I1972">
        <v>6.4</v>
      </c>
      <c r="J1972">
        <v>2.8500000000000001E-2</v>
      </c>
      <c r="K1972">
        <v>0.71</v>
      </c>
      <c r="L1972">
        <v>2.2143648648648657</v>
      </c>
      <c r="M1972" s="2">
        <f t="shared" si="65"/>
        <v>37.837837837837839</v>
      </c>
      <c r="N1972" t="s">
        <v>2709</v>
      </c>
    </row>
    <row r="1973" spans="1:14">
      <c r="A1973">
        <v>29</v>
      </c>
      <c r="B1973" t="s">
        <v>20203</v>
      </c>
      <c r="C1973" t="s">
        <v>20204</v>
      </c>
      <c r="D1973">
        <v>20776</v>
      </c>
      <c r="E1973" s="1">
        <v>2.4870000000000001</v>
      </c>
      <c r="F1973">
        <v>2.9</v>
      </c>
      <c r="G1973">
        <v>0.31900000000000001</v>
      </c>
      <c r="H1973">
        <v>495</v>
      </c>
      <c r="I1973">
        <v>7.5</v>
      </c>
      <c r="J1973">
        <v>3.6490000000000002E-2</v>
      </c>
      <c r="K1973">
        <v>0.71399999999999997</v>
      </c>
      <c r="L1973">
        <v>2.2143648648648657</v>
      </c>
      <c r="M1973" s="2">
        <f t="shared" si="65"/>
        <v>39.189189189189186</v>
      </c>
      <c r="N1973" t="s">
        <v>2709</v>
      </c>
    </row>
    <row r="1974" spans="1:14">
      <c r="A1974">
        <v>30</v>
      </c>
      <c r="B1974" t="s">
        <v>20205</v>
      </c>
      <c r="C1974" t="s">
        <v>20206</v>
      </c>
      <c r="D1974">
        <v>1895</v>
      </c>
      <c r="E1974" s="1">
        <v>2.48</v>
      </c>
      <c r="F1974">
        <v>2.2799999999999998</v>
      </c>
      <c r="G1974">
        <v>0.29199999999999998</v>
      </c>
      <c r="H1974">
        <v>96</v>
      </c>
      <c r="I1974">
        <v>7.2</v>
      </c>
      <c r="J1974">
        <v>3.15E-3</v>
      </c>
      <c r="K1974">
        <v>0.52300000000000002</v>
      </c>
      <c r="L1974">
        <v>2.2143648648648657</v>
      </c>
      <c r="M1974" s="2">
        <f t="shared" si="65"/>
        <v>40.54054054054054</v>
      </c>
      <c r="N1974" t="s">
        <v>2709</v>
      </c>
    </row>
    <row r="1975" spans="1:14">
      <c r="A1975">
        <v>31</v>
      </c>
      <c r="B1975" t="s">
        <v>19084</v>
      </c>
      <c r="C1975" t="s">
        <v>19085</v>
      </c>
      <c r="D1975">
        <v>4880</v>
      </c>
      <c r="E1975" s="1">
        <v>2.2909999999999999</v>
      </c>
      <c r="F1975">
        <v>2.4319999999999999</v>
      </c>
      <c r="G1975">
        <v>0.253</v>
      </c>
      <c r="H1975">
        <v>154</v>
      </c>
      <c r="I1975">
        <v>9.5</v>
      </c>
      <c r="J1975">
        <v>6.1500000000000001E-3</v>
      </c>
      <c r="K1975">
        <v>0.59699999999999998</v>
      </c>
      <c r="L1975">
        <v>2.2143648648648657</v>
      </c>
      <c r="M1975" s="2">
        <f t="shared" si="65"/>
        <v>41.891891891891895</v>
      </c>
      <c r="N1975" t="s">
        <v>2709</v>
      </c>
    </row>
    <row r="1976" spans="1:14">
      <c r="A1976">
        <v>32</v>
      </c>
      <c r="B1976" t="s">
        <v>20217</v>
      </c>
      <c r="C1976" t="s">
        <v>20218</v>
      </c>
      <c r="D1976">
        <v>2357</v>
      </c>
      <c r="E1976" s="1">
        <v>2.2069999999999999</v>
      </c>
      <c r="F1976">
        <v>2.089</v>
      </c>
      <c r="G1976">
        <v>0.71899999999999997</v>
      </c>
      <c r="H1976">
        <v>128</v>
      </c>
      <c r="I1976">
        <v>5.4</v>
      </c>
      <c r="J1976">
        <v>5.7999999999999996E-3</v>
      </c>
      <c r="K1976">
        <v>0.57899999999999996</v>
      </c>
      <c r="L1976">
        <v>2.2143648648648657</v>
      </c>
      <c r="M1976" s="2">
        <f t="shared" si="65"/>
        <v>43.243243243243242</v>
      </c>
      <c r="N1976" t="s">
        <v>2709</v>
      </c>
    </row>
    <row r="1977" spans="1:14">
      <c r="A1977">
        <v>33</v>
      </c>
      <c r="B1977" t="s">
        <v>21057</v>
      </c>
      <c r="C1977" t="s">
        <v>21058</v>
      </c>
      <c r="D1977">
        <v>2660</v>
      </c>
      <c r="E1977" s="1">
        <v>2.1070000000000002</v>
      </c>
      <c r="F1977">
        <v>1.758</v>
      </c>
      <c r="G1977">
        <v>0.42899999999999999</v>
      </c>
      <c r="H1977">
        <v>91</v>
      </c>
      <c r="I1977">
        <v>8.6</v>
      </c>
      <c r="J1977">
        <v>3.9199999999999999E-3</v>
      </c>
      <c r="K1977">
        <v>0.47099999999999997</v>
      </c>
      <c r="L1977">
        <v>2.2143648648648657</v>
      </c>
      <c r="M1977" s="2">
        <f t="shared" ref="M1977:M2008" si="66">A1977/74*100</f>
        <v>44.594594594594597</v>
      </c>
      <c r="N1977" t="s">
        <v>2709</v>
      </c>
    </row>
    <row r="1978" spans="1:14">
      <c r="A1978">
        <v>34</v>
      </c>
      <c r="B1978" t="s">
        <v>21067</v>
      </c>
      <c r="C1978" t="s">
        <v>21068</v>
      </c>
      <c r="D1978">
        <v>4378</v>
      </c>
      <c r="E1978" s="1">
        <v>2.085</v>
      </c>
      <c r="F1978">
        <v>2.137</v>
      </c>
      <c r="G1978">
        <v>0.32200000000000001</v>
      </c>
      <c r="H1978">
        <v>335</v>
      </c>
      <c r="I1978">
        <v>5.0999999999999996</v>
      </c>
      <c r="J1978">
        <v>1.285E-2</v>
      </c>
      <c r="K1978">
        <v>0.64400000000000002</v>
      </c>
      <c r="L1978">
        <v>2.2143648648648657</v>
      </c>
      <c r="M1978" s="2">
        <f t="shared" si="66"/>
        <v>45.945945945945951</v>
      </c>
      <c r="N1978" t="s">
        <v>2709</v>
      </c>
    </row>
    <row r="1979" spans="1:14">
      <c r="A1979">
        <v>35</v>
      </c>
      <c r="B1979" t="s">
        <v>20448</v>
      </c>
      <c r="C1979" t="s">
        <v>20447</v>
      </c>
      <c r="D1979">
        <v>1942</v>
      </c>
      <c r="E1979" s="1">
        <v>2.0710000000000002</v>
      </c>
      <c r="F1979">
        <v>1.8280000000000001</v>
      </c>
      <c r="G1979">
        <v>0.434</v>
      </c>
      <c r="H1979">
        <v>99</v>
      </c>
      <c r="I1979">
        <v>5.2</v>
      </c>
      <c r="J1979">
        <v>4.81E-3</v>
      </c>
      <c r="K1979">
        <v>0.47799999999999998</v>
      </c>
      <c r="L1979">
        <v>2.2143648648648657</v>
      </c>
      <c r="M1979" s="2">
        <f t="shared" si="66"/>
        <v>47.297297297297298</v>
      </c>
      <c r="N1979" t="s">
        <v>2709</v>
      </c>
    </row>
    <row r="1980" spans="1:14">
      <c r="A1980">
        <v>36</v>
      </c>
      <c r="B1980" t="s">
        <v>21103</v>
      </c>
      <c r="C1980" t="s">
        <v>21104</v>
      </c>
      <c r="D1980">
        <v>11408</v>
      </c>
      <c r="E1980" s="1">
        <v>1.9890000000000001</v>
      </c>
      <c r="F1980">
        <v>2.0459999999999998</v>
      </c>
      <c r="G1980">
        <v>0.32700000000000001</v>
      </c>
      <c r="H1980">
        <v>400</v>
      </c>
      <c r="I1980" t="s">
        <v>18288</v>
      </c>
      <c r="J1980">
        <v>1.277E-2</v>
      </c>
      <c r="K1980">
        <v>0.53100000000000003</v>
      </c>
      <c r="L1980">
        <v>2.2143648648648657</v>
      </c>
      <c r="M1980" s="2">
        <f t="shared" si="66"/>
        <v>48.648648648648653</v>
      </c>
      <c r="N1980" t="s">
        <v>2709</v>
      </c>
    </row>
    <row r="1981" spans="1:14">
      <c r="A1981">
        <v>37</v>
      </c>
      <c r="B1981" t="s">
        <v>21075</v>
      </c>
      <c r="C1981" t="s">
        <v>21076</v>
      </c>
      <c r="D1981">
        <v>9934</v>
      </c>
      <c r="E1981" s="1">
        <v>1.982</v>
      </c>
      <c r="F1981">
        <v>1.742</v>
      </c>
      <c r="G1981">
        <v>0.24299999999999999</v>
      </c>
      <c r="H1981">
        <v>728</v>
      </c>
      <c r="I1981">
        <v>5.7</v>
      </c>
      <c r="J1981">
        <v>1.2880000000000001E-2</v>
      </c>
      <c r="K1981">
        <v>0.253</v>
      </c>
      <c r="L1981">
        <v>2.2143648648648657</v>
      </c>
      <c r="M1981" s="2">
        <f t="shared" si="66"/>
        <v>50</v>
      </c>
      <c r="N1981" t="s">
        <v>2709</v>
      </c>
    </row>
    <row r="1982" spans="1:14">
      <c r="A1982">
        <v>38</v>
      </c>
      <c r="B1982" t="s">
        <v>21095</v>
      </c>
      <c r="C1982" t="s">
        <v>21096</v>
      </c>
      <c r="D1982">
        <v>7082</v>
      </c>
      <c r="E1982" s="1">
        <v>1.9530000000000001</v>
      </c>
      <c r="F1982">
        <v>2.395</v>
      </c>
      <c r="G1982">
        <v>0.32100000000000001</v>
      </c>
      <c r="H1982">
        <v>950</v>
      </c>
      <c r="I1982">
        <v>3.4</v>
      </c>
      <c r="J1982">
        <v>2.6579999999999999E-2</v>
      </c>
      <c r="K1982">
        <v>0.58599999999999997</v>
      </c>
      <c r="L1982">
        <v>2.2143648648648657</v>
      </c>
      <c r="M1982" s="2">
        <f t="shared" si="66"/>
        <v>51.351351351351347</v>
      </c>
      <c r="N1982" t="s">
        <v>2709</v>
      </c>
    </row>
    <row r="1983" spans="1:14">
      <c r="A1983">
        <v>39</v>
      </c>
      <c r="B1983" t="s">
        <v>20229</v>
      </c>
      <c r="C1983" t="s">
        <v>20230</v>
      </c>
      <c r="D1983">
        <v>2861</v>
      </c>
      <c r="E1983" s="1">
        <v>1.9450000000000001</v>
      </c>
      <c r="F1983">
        <v>1.8149999999999999</v>
      </c>
      <c r="G1983">
        <v>0.38500000000000001</v>
      </c>
      <c r="H1983">
        <v>218</v>
      </c>
      <c r="I1983">
        <v>5.2</v>
      </c>
      <c r="J1983">
        <v>6.8399999999999997E-3</v>
      </c>
      <c r="K1983">
        <v>0.44600000000000001</v>
      </c>
      <c r="L1983">
        <v>2.2143648648648657</v>
      </c>
      <c r="M1983" s="2">
        <f t="shared" si="66"/>
        <v>52.702702702702695</v>
      </c>
      <c r="N1983" t="s">
        <v>2709</v>
      </c>
    </row>
    <row r="1984" spans="1:14">
      <c r="A1984">
        <v>40</v>
      </c>
      <c r="B1984" t="s">
        <v>19088</v>
      </c>
      <c r="C1984" t="s">
        <v>19089</v>
      </c>
      <c r="D1984">
        <v>2658</v>
      </c>
      <c r="E1984" s="1">
        <v>1.9370000000000001</v>
      </c>
      <c r="F1984">
        <v>1.9350000000000001</v>
      </c>
      <c r="G1984">
        <v>0.21199999999999999</v>
      </c>
      <c r="H1984">
        <v>66</v>
      </c>
      <c r="I1984">
        <v>9.5</v>
      </c>
      <c r="J1984">
        <v>3.62E-3</v>
      </c>
      <c r="K1984">
        <v>0.58599999999999997</v>
      </c>
      <c r="L1984">
        <v>2.2143648648648657</v>
      </c>
      <c r="M1984" s="2">
        <f t="shared" si="66"/>
        <v>54.054054054054056</v>
      </c>
      <c r="N1984" t="s">
        <v>2709</v>
      </c>
    </row>
    <row r="1985" spans="1:14">
      <c r="A1985">
        <v>41</v>
      </c>
      <c r="B1985" t="s">
        <v>17226</v>
      </c>
      <c r="C1985" t="s">
        <v>17227</v>
      </c>
      <c r="D1985">
        <v>1489</v>
      </c>
      <c r="E1985" s="1">
        <v>1.855</v>
      </c>
      <c r="F1985">
        <v>1.8540000000000001</v>
      </c>
      <c r="G1985">
        <v>0.28000000000000003</v>
      </c>
      <c r="H1985">
        <v>644</v>
      </c>
      <c r="I1985">
        <v>1.9</v>
      </c>
      <c r="J1985">
        <v>5.2500000000000003E-3</v>
      </c>
      <c r="K1985">
        <v>0.42399999999999999</v>
      </c>
      <c r="L1985">
        <v>2.2143648648648657</v>
      </c>
      <c r="M1985" s="2">
        <f t="shared" si="66"/>
        <v>55.405405405405403</v>
      </c>
      <c r="N1985" t="s">
        <v>2709</v>
      </c>
    </row>
    <row r="1986" spans="1:14">
      <c r="A1986">
        <v>42</v>
      </c>
      <c r="B1986" t="s">
        <v>20237</v>
      </c>
      <c r="C1986" t="s">
        <v>20238</v>
      </c>
      <c r="D1986">
        <v>2801</v>
      </c>
      <c r="E1986" s="1">
        <v>1.7889999999999999</v>
      </c>
      <c r="F1986">
        <v>1.9790000000000001</v>
      </c>
      <c r="G1986">
        <v>0.38</v>
      </c>
      <c r="H1986">
        <v>179</v>
      </c>
      <c r="I1986">
        <v>5.0999999999999996</v>
      </c>
      <c r="J1986">
        <v>6.3299999999999997E-3</v>
      </c>
      <c r="K1986">
        <v>0.47</v>
      </c>
      <c r="L1986">
        <v>2.2143648648648657</v>
      </c>
      <c r="M1986" s="2">
        <f t="shared" si="66"/>
        <v>56.756756756756758</v>
      </c>
      <c r="N1986" t="s">
        <v>2709</v>
      </c>
    </row>
    <row r="1987" spans="1:14">
      <c r="A1987">
        <v>43</v>
      </c>
      <c r="B1987" t="s">
        <v>21107</v>
      </c>
      <c r="C1987" t="s">
        <v>21108</v>
      </c>
      <c r="D1987">
        <v>2959</v>
      </c>
      <c r="E1987" s="1">
        <v>1.7470000000000001</v>
      </c>
      <c r="F1987">
        <v>1.978</v>
      </c>
      <c r="G1987">
        <v>0.29599999999999999</v>
      </c>
      <c r="H1987">
        <v>169</v>
      </c>
      <c r="I1987">
        <v>7.2</v>
      </c>
      <c r="J1987">
        <v>5.7200000000000003E-3</v>
      </c>
      <c r="K1987">
        <v>0.55400000000000005</v>
      </c>
      <c r="L1987">
        <v>2.2143648648648657</v>
      </c>
      <c r="M1987" s="2">
        <f t="shared" si="66"/>
        <v>58.108108108108105</v>
      </c>
      <c r="N1987" t="s">
        <v>2709</v>
      </c>
    </row>
    <row r="1988" spans="1:14">
      <c r="A1988">
        <v>44</v>
      </c>
      <c r="B1988" t="s">
        <v>17240</v>
      </c>
      <c r="C1988" t="s">
        <v>17241</v>
      </c>
      <c r="D1988">
        <v>3001</v>
      </c>
      <c r="E1988" s="1">
        <v>1.718</v>
      </c>
      <c r="F1988">
        <v>2.0619999999999998</v>
      </c>
      <c r="G1988">
        <v>0.443</v>
      </c>
      <c r="H1988">
        <v>140</v>
      </c>
      <c r="I1988">
        <v>6.5</v>
      </c>
      <c r="J1988">
        <v>6.2100000000000002E-3</v>
      </c>
      <c r="K1988">
        <v>0.53800000000000003</v>
      </c>
      <c r="L1988">
        <v>2.2143648648648657</v>
      </c>
      <c r="M1988" s="2">
        <f t="shared" si="66"/>
        <v>59.45945945945946</v>
      </c>
      <c r="N1988" t="s">
        <v>2709</v>
      </c>
    </row>
    <row r="1989" spans="1:14">
      <c r="A1989">
        <v>45</v>
      </c>
      <c r="B1989" t="s">
        <v>17228</v>
      </c>
      <c r="C1989" t="s">
        <v>17229</v>
      </c>
      <c r="D1989">
        <v>4724</v>
      </c>
      <c r="E1989" s="1">
        <v>1.569</v>
      </c>
      <c r="F1989">
        <v>1.5109999999999999</v>
      </c>
      <c r="G1989">
        <v>0.223</v>
      </c>
      <c r="H1989">
        <v>193</v>
      </c>
      <c r="I1989">
        <v>7.6</v>
      </c>
      <c r="J1989">
        <v>7.6299999999999996E-3</v>
      </c>
      <c r="K1989">
        <v>0.36199999999999999</v>
      </c>
      <c r="L1989">
        <v>2.2143648648648657</v>
      </c>
      <c r="M1989" s="2">
        <f t="shared" si="66"/>
        <v>60.810810810810814</v>
      </c>
      <c r="N1989" t="s">
        <v>2709</v>
      </c>
    </row>
    <row r="1990" spans="1:14">
      <c r="A1990">
        <v>46</v>
      </c>
      <c r="B1990" t="s">
        <v>17244</v>
      </c>
      <c r="C1990" t="s">
        <v>17245</v>
      </c>
      <c r="D1990">
        <v>359</v>
      </c>
      <c r="E1990" s="1">
        <v>1.5580000000000001</v>
      </c>
      <c r="F1990">
        <v>1.69</v>
      </c>
      <c r="G1990">
        <v>0.246</v>
      </c>
      <c r="H1990">
        <v>57</v>
      </c>
      <c r="I1990">
        <v>3.9</v>
      </c>
      <c r="J1990">
        <v>1.17E-3</v>
      </c>
      <c r="K1990">
        <v>0.39600000000000002</v>
      </c>
      <c r="L1990">
        <v>2.2143648648648657</v>
      </c>
      <c r="M1990" s="2">
        <f t="shared" si="66"/>
        <v>62.162162162162161</v>
      </c>
      <c r="N1990" t="s">
        <v>2709</v>
      </c>
    </row>
    <row r="1991" spans="1:14">
      <c r="A1991">
        <v>47</v>
      </c>
      <c r="B1991" t="s">
        <v>17216</v>
      </c>
      <c r="C1991" t="s">
        <v>17217</v>
      </c>
      <c r="D1991">
        <v>189</v>
      </c>
      <c r="E1991" s="1">
        <v>1.526</v>
      </c>
      <c r="F1991">
        <v>1.3260000000000001</v>
      </c>
      <c r="I1991" t="s">
        <v>18288</v>
      </c>
      <c r="J1991">
        <v>3.3E-4</v>
      </c>
      <c r="K1991">
        <v>0.40899999999999997</v>
      </c>
      <c r="L1991">
        <v>2.2143648648648657</v>
      </c>
      <c r="M1991" s="2">
        <f t="shared" si="66"/>
        <v>63.513513513513509</v>
      </c>
      <c r="N1991" t="s">
        <v>2709</v>
      </c>
    </row>
    <row r="1992" spans="1:14">
      <c r="A1992">
        <v>48</v>
      </c>
      <c r="B1992" t="s">
        <v>21071</v>
      </c>
      <c r="C1992" t="s">
        <v>21072</v>
      </c>
      <c r="D1992">
        <v>5631</v>
      </c>
      <c r="E1992" s="1">
        <v>1.4670000000000001</v>
      </c>
      <c r="F1992">
        <v>1.1100000000000001</v>
      </c>
      <c r="G1992">
        <v>0.123</v>
      </c>
      <c r="H1992">
        <v>538</v>
      </c>
      <c r="I1992">
        <v>6.3</v>
      </c>
      <c r="J1992">
        <v>8.9099999999999995E-3</v>
      </c>
      <c r="K1992">
        <v>0.214</v>
      </c>
      <c r="L1992">
        <v>2.2143648648648657</v>
      </c>
      <c r="M1992" s="2">
        <f t="shared" si="66"/>
        <v>64.86486486486487</v>
      </c>
      <c r="N1992" t="s">
        <v>2709</v>
      </c>
    </row>
    <row r="1993" spans="1:14">
      <c r="A1993">
        <v>49</v>
      </c>
      <c r="B1993" t="s">
        <v>20249</v>
      </c>
      <c r="C1993" t="s">
        <v>20250</v>
      </c>
      <c r="D1993">
        <v>379</v>
      </c>
      <c r="E1993" s="1">
        <v>1.4570000000000001</v>
      </c>
      <c r="G1993">
        <v>0.318</v>
      </c>
      <c r="H1993">
        <v>44</v>
      </c>
      <c r="I1993">
        <v>3.8</v>
      </c>
      <c r="J1993">
        <v>1.23E-3</v>
      </c>
      <c r="L1993">
        <v>2.2143648648648657</v>
      </c>
      <c r="M1993" s="2">
        <f t="shared" si="66"/>
        <v>66.21621621621621</v>
      </c>
      <c r="N1993" t="s">
        <v>2709</v>
      </c>
    </row>
    <row r="1994" spans="1:14">
      <c r="A1994">
        <v>50</v>
      </c>
      <c r="B1994" t="s">
        <v>20251</v>
      </c>
      <c r="C1994" t="s">
        <v>20252</v>
      </c>
      <c r="D1994">
        <v>5250</v>
      </c>
      <c r="E1994" s="1">
        <v>1.4370000000000001</v>
      </c>
      <c r="F1994">
        <v>1.2829999999999999</v>
      </c>
      <c r="G1994">
        <v>0.152</v>
      </c>
      <c r="H1994">
        <v>158</v>
      </c>
      <c r="I1994">
        <v>7</v>
      </c>
      <c r="J1994">
        <v>9.6799999999999994E-3</v>
      </c>
      <c r="K1994">
        <v>0.30399999999999999</v>
      </c>
      <c r="L1994">
        <v>2.2143648648648657</v>
      </c>
      <c r="M1994" s="2">
        <f t="shared" si="66"/>
        <v>67.567567567567565</v>
      </c>
      <c r="N1994" t="s">
        <v>2709</v>
      </c>
    </row>
    <row r="1995" spans="1:14">
      <c r="A1995">
        <v>51</v>
      </c>
      <c r="B1995" t="s">
        <v>17234</v>
      </c>
      <c r="C1995" t="s">
        <v>17235</v>
      </c>
      <c r="D1995">
        <v>1787</v>
      </c>
      <c r="E1995" s="1">
        <v>1.2869999999999999</v>
      </c>
      <c r="F1995">
        <v>1.5920000000000001</v>
      </c>
      <c r="G1995">
        <v>0.30299999999999999</v>
      </c>
      <c r="H1995">
        <v>66</v>
      </c>
      <c r="I1995" t="s">
        <v>18288</v>
      </c>
      <c r="J1995">
        <v>3.2699999999999999E-3</v>
      </c>
      <c r="K1995">
        <v>0.61299999999999999</v>
      </c>
      <c r="L1995">
        <v>2.2143648648648657</v>
      </c>
      <c r="M1995" s="2">
        <f t="shared" si="66"/>
        <v>68.918918918918919</v>
      </c>
      <c r="N1995" t="s">
        <v>2709</v>
      </c>
    </row>
    <row r="1996" spans="1:14">
      <c r="A1996">
        <v>52</v>
      </c>
      <c r="B1996" t="s">
        <v>17254</v>
      </c>
      <c r="C1996" t="s">
        <v>17255</v>
      </c>
      <c r="D1996">
        <v>1653</v>
      </c>
      <c r="E1996" s="1">
        <v>1.24</v>
      </c>
      <c r="F1996">
        <v>1.3420000000000001</v>
      </c>
      <c r="G1996">
        <v>0.20499999999999999</v>
      </c>
      <c r="H1996">
        <v>132</v>
      </c>
      <c r="I1996">
        <v>7.9</v>
      </c>
      <c r="J1996">
        <v>2.3500000000000001E-3</v>
      </c>
      <c r="K1996">
        <v>0.28799999999999998</v>
      </c>
      <c r="L1996">
        <v>2.2143648648648657</v>
      </c>
      <c r="M1996" s="2">
        <f t="shared" si="66"/>
        <v>70.270270270270274</v>
      </c>
      <c r="N1996" t="s">
        <v>2709</v>
      </c>
    </row>
    <row r="1997" spans="1:14">
      <c r="A1997">
        <v>53</v>
      </c>
      <c r="B1997" t="s">
        <v>20257</v>
      </c>
      <c r="C1997" t="s">
        <v>20258</v>
      </c>
      <c r="D1997">
        <v>1544</v>
      </c>
      <c r="E1997" s="1">
        <v>1.24</v>
      </c>
      <c r="F1997">
        <v>1.012</v>
      </c>
      <c r="G1997">
        <v>0.153</v>
      </c>
      <c r="H1997">
        <v>85</v>
      </c>
      <c r="I1997">
        <v>7.8</v>
      </c>
      <c r="J1997">
        <v>2.4599999999999999E-3</v>
      </c>
      <c r="K1997">
        <v>0.23300000000000001</v>
      </c>
      <c r="L1997">
        <v>2.2143648648648657</v>
      </c>
      <c r="M1997" s="2">
        <f t="shared" si="66"/>
        <v>71.621621621621628</v>
      </c>
      <c r="N1997" t="s">
        <v>2709</v>
      </c>
    </row>
    <row r="1998" spans="1:14">
      <c r="A1998">
        <v>54</v>
      </c>
      <c r="B1998" t="s">
        <v>21059</v>
      </c>
      <c r="C1998" t="s">
        <v>21060</v>
      </c>
      <c r="D1998">
        <v>4395</v>
      </c>
      <c r="E1998" s="1">
        <v>1.2330000000000001</v>
      </c>
      <c r="F1998">
        <v>1.3160000000000001</v>
      </c>
      <c r="G1998">
        <v>0.186</v>
      </c>
      <c r="H1998">
        <v>215</v>
      </c>
      <c r="I1998">
        <v>8.1</v>
      </c>
      <c r="J1998">
        <v>5.45E-3</v>
      </c>
      <c r="K1998">
        <v>0.3</v>
      </c>
      <c r="L1998">
        <v>2.2143648648648657</v>
      </c>
      <c r="M1998" s="2">
        <f t="shared" si="66"/>
        <v>72.972972972972968</v>
      </c>
      <c r="N1998" t="s">
        <v>2709</v>
      </c>
    </row>
    <row r="1999" spans="1:14">
      <c r="A1999">
        <v>55</v>
      </c>
      <c r="B1999" t="s">
        <v>21063</v>
      </c>
      <c r="C1999" t="s">
        <v>21064</v>
      </c>
      <c r="D1999">
        <v>887</v>
      </c>
      <c r="E1999" s="1">
        <v>1.1759999999999999</v>
      </c>
      <c r="F1999">
        <v>1.2809999999999999</v>
      </c>
      <c r="G1999">
        <v>0.37</v>
      </c>
      <c r="H1999">
        <v>100</v>
      </c>
      <c r="I1999">
        <v>5.8</v>
      </c>
      <c r="J1999">
        <v>2.2100000000000002E-3</v>
      </c>
      <c r="K1999">
        <v>0.376</v>
      </c>
      <c r="L1999">
        <v>2.2143648648648657</v>
      </c>
      <c r="M1999" s="2">
        <f t="shared" si="66"/>
        <v>74.324324324324323</v>
      </c>
      <c r="N1999" t="s">
        <v>2709</v>
      </c>
    </row>
    <row r="2000" spans="1:14">
      <c r="A2000">
        <v>56</v>
      </c>
      <c r="B2000" t="s">
        <v>17212</v>
      </c>
      <c r="C2000" t="s">
        <v>17213</v>
      </c>
      <c r="D2000">
        <v>671</v>
      </c>
      <c r="E2000" s="1">
        <v>1.1319999999999999</v>
      </c>
      <c r="F2000">
        <v>0.88500000000000001</v>
      </c>
      <c r="G2000">
        <v>0.19</v>
      </c>
      <c r="H2000">
        <v>63</v>
      </c>
      <c r="I2000">
        <v>6.1</v>
      </c>
      <c r="J2000">
        <v>1.1900000000000001E-3</v>
      </c>
      <c r="K2000">
        <v>0.19</v>
      </c>
      <c r="L2000">
        <v>2.2143648648648657</v>
      </c>
      <c r="M2000" s="2">
        <f t="shared" si="66"/>
        <v>75.675675675675677</v>
      </c>
      <c r="N2000" t="s">
        <v>2709</v>
      </c>
    </row>
    <row r="2001" spans="1:14">
      <c r="A2001">
        <v>57</v>
      </c>
      <c r="B2001" t="s">
        <v>17224</v>
      </c>
      <c r="C2001" t="s">
        <v>17225</v>
      </c>
      <c r="D2001">
        <v>3224</v>
      </c>
      <c r="E2001" s="1">
        <v>0.96499999999999997</v>
      </c>
      <c r="F2001">
        <v>1.01</v>
      </c>
      <c r="G2001">
        <v>0.14799999999999999</v>
      </c>
      <c r="H2001">
        <v>236</v>
      </c>
      <c r="I2001">
        <v>7.9</v>
      </c>
      <c r="J2001">
        <v>4.7000000000000002E-3</v>
      </c>
      <c r="K2001">
        <v>0.222</v>
      </c>
      <c r="L2001">
        <v>2.2143648648648657</v>
      </c>
      <c r="M2001" s="2">
        <f t="shared" si="66"/>
        <v>77.027027027027032</v>
      </c>
      <c r="N2001" t="s">
        <v>2709</v>
      </c>
    </row>
    <row r="2002" spans="1:14">
      <c r="A2002">
        <v>58</v>
      </c>
      <c r="B2002" t="s">
        <v>21079</v>
      </c>
      <c r="C2002" t="s">
        <v>21080</v>
      </c>
      <c r="D2002">
        <v>725</v>
      </c>
      <c r="E2002" s="1">
        <v>0.95499999999999996</v>
      </c>
      <c r="F2002">
        <v>0.79300000000000004</v>
      </c>
      <c r="G2002">
        <v>0.161</v>
      </c>
      <c r="H2002">
        <v>31</v>
      </c>
      <c r="I2002">
        <v>6.9</v>
      </c>
      <c r="J2002">
        <v>1.3699999999999999E-3</v>
      </c>
      <c r="K2002">
        <v>0.188</v>
      </c>
      <c r="L2002">
        <v>2.2143648648648657</v>
      </c>
      <c r="M2002" s="2">
        <f t="shared" si="66"/>
        <v>78.378378378378372</v>
      </c>
      <c r="N2002" t="s">
        <v>2709</v>
      </c>
    </row>
    <row r="2003" spans="1:14">
      <c r="A2003">
        <v>59</v>
      </c>
      <c r="B2003" t="s">
        <v>21081</v>
      </c>
      <c r="C2003" t="s">
        <v>21082</v>
      </c>
      <c r="D2003">
        <v>387</v>
      </c>
      <c r="E2003" s="1">
        <v>0.86799999999999999</v>
      </c>
      <c r="F2003">
        <v>0.42799999999999999</v>
      </c>
      <c r="G2003">
        <v>0.192</v>
      </c>
      <c r="H2003">
        <v>73</v>
      </c>
      <c r="I2003">
        <v>5.5</v>
      </c>
      <c r="J2003">
        <v>9.1E-4</v>
      </c>
      <c r="K2003">
        <v>0.11700000000000001</v>
      </c>
      <c r="L2003">
        <v>2.2143648648648657</v>
      </c>
      <c r="M2003" s="2">
        <f t="shared" si="66"/>
        <v>79.729729729729726</v>
      </c>
      <c r="N2003" t="s">
        <v>2709</v>
      </c>
    </row>
    <row r="2004" spans="1:14">
      <c r="A2004">
        <v>60</v>
      </c>
      <c r="B2004" t="s">
        <v>20267</v>
      </c>
      <c r="C2004" t="s">
        <v>20268</v>
      </c>
      <c r="D2004">
        <v>1775</v>
      </c>
      <c r="E2004" s="1">
        <v>0.79400000000000004</v>
      </c>
      <c r="F2004">
        <v>0.94499999999999995</v>
      </c>
      <c r="G2004">
        <v>0.161</v>
      </c>
      <c r="H2004">
        <v>137</v>
      </c>
      <c r="I2004">
        <v>9</v>
      </c>
      <c r="J2004">
        <v>2.9399999999999999E-3</v>
      </c>
      <c r="K2004">
        <v>0.24099999999999999</v>
      </c>
      <c r="L2004">
        <v>2.2143648648648657</v>
      </c>
      <c r="M2004" s="2">
        <f t="shared" si="66"/>
        <v>81.081081081081081</v>
      </c>
      <c r="N2004" t="s">
        <v>2709</v>
      </c>
    </row>
    <row r="2005" spans="1:14">
      <c r="A2005">
        <v>61</v>
      </c>
      <c r="B2005" t="s">
        <v>17238</v>
      </c>
      <c r="C2005" t="s">
        <v>17239</v>
      </c>
      <c r="D2005">
        <v>1780</v>
      </c>
      <c r="E2005" s="1">
        <v>0.76900000000000002</v>
      </c>
      <c r="F2005">
        <v>0.60299999999999998</v>
      </c>
      <c r="G2005">
        <v>7.9000000000000001E-2</v>
      </c>
      <c r="H2005">
        <v>318</v>
      </c>
      <c r="I2005">
        <v>4.5</v>
      </c>
      <c r="J2005">
        <v>3.0000000000000001E-3</v>
      </c>
      <c r="K2005">
        <v>9.0999999999999998E-2</v>
      </c>
      <c r="L2005">
        <v>2.2143648648648657</v>
      </c>
      <c r="M2005" s="2">
        <f t="shared" si="66"/>
        <v>82.432432432432435</v>
      </c>
      <c r="N2005" t="s">
        <v>2709</v>
      </c>
    </row>
    <row r="2006" spans="1:14">
      <c r="A2006">
        <v>62</v>
      </c>
      <c r="B2006" t="s">
        <v>17214</v>
      </c>
      <c r="C2006" t="s">
        <v>17215</v>
      </c>
      <c r="D2006">
        <v>337</v>
      </c>
      <c r="E2006" s="1">
        <v>0.64400000000000002</v>
      </c>
      <c r="F2006">
        <v>0.88100000000000001</v>
      </c>
      <c r="G2006">
        <v>0.02</v>
      </c>
      <c r="H2006">
        <v>50</v>
      </c>
      <c r="I2006">
        <v>5</v>
      </c>
      <c r="J2006">
        <v>8.5999999999999998E-4</v>
      </c>
      <c r="K2006">
        <v>0.193</v>
      </c>
      <c r="L2006">
        <v>2.2143648648648657</v>
      </c>
      <c r="M2006" s="2">
        <f t="shared" si="66"/>
        <v>83.78378378378379</v>
      </c>
      <c r="N2006" t="s">
        <v>2709</v>
      </c>
    </row>
    <row r="2007" spans="1:14">
      <c r="A2007">
        <v>63</v>
      </c>
      <c r="B2007" t="s">
        <v>21053</v>
      </c>
      <c r="C2007" t="s">
        <v>21054</v>
      </c>
      <c r="D2007">
        <v>1749</v>
      </c>
      <c r="E2007" s="1">
        <v>0.61599999999999999</v>
      </c>
      <c r="F2007">
        <v>0.69799999999999995</v>
      </c>
      <c r="G2007">
        <v>0.14699999999999999</v>
      </c>
      <c r="H2007">
        <v>150</v>
      </c>
      <c r="I2007">
        <v>7.7</v>
      </c>
      <c r="J2007">
        <v>2.7899999999999999E-3</v>
      </c>
      <c r="K2007">
        <v>0.161</v>
      </c>
      <c r="L2007">
        <v>2.2143648648648657</v>
      </c>
      <c r="M2007" s="2">
        <f t="shared" si="66"/>
        <v>85.13513513513513</v>
      </c>
      <c r="N2007" t="s">
        <v>2709</v>
      </c>
    </row>
    <row r="2008" spans="1:14">
      <c r="A2008">
        <v>64</v>
      </c>
      <c r="B2008" t="s">
        <v>21061</v>
      </c>
      <c r="C2008" t="s">
        <v>21062</v>
      </c>
      <c r="D2008">
        <v>61</v>
      </c>
      <c r="E2008" s="1">
        <v>0.56499999999999995</v>
      </c>
      <c r="F2008">
        <v>0.56100000000000005</v>
      </c>
      <c r="H2008">
        <v>0</v>
      </c>
      <c r="J2008">
        <v>1E-4</v>
      </c>
      <c r="K2008">
        <v>0.104</v>
      </c>
      <c r="L2008">
        <v>2.2143648648648657</v>
      </c>
      <c r="M2008" s="2">
        <f t="shared" si="66"/>
        <v>86.486486486486484</v>
      </c>
      <c r="N2008" t="s">
        <v>2709</v>
      </c>
    </row>
    <row r="2009" spans="1:14">
      <c r="A2009">
        <v>65</v>
      </c>
      <c r="B2009" t="s">
        <v>20271</v>
      </c>
      <c r="C2009" t="s">
        <v>20272</v>
      </c>
      <c r="D2009">
        <v>2292</v>
      </c>
      <c r="E2009" s="1">
        <v>0.56499999999999995</v>
      </c>
      <c r="F2009">
        <v>0.66800000000000004</v>
      </c>
      <c r="G2009">
        <v>8.8999999999999996E-2</v>
      </c>
      <c r="H2009">
        <v>235</v>
      </c>
      <c r="I2009">
        <v>9.1999999999999993</v>
      </c>
      <c r="J2009">
        <v>2.6199999999999999E-3</v>
      </c>
      <c r="K2009">
        <v>0.154</v>
      </c>
      <c r="L2009">
        <v>2.2143648648648657</v>
      </c>
      <c r="M2009" s="2">
        <f t="shared" ref="M2009:M2018" si="67">A2009/74*100</f>
        <v>87.837837837837839</v>
      </c>
      <c r="N2009" t="s">
        <v>2709</v>
      </c>
    </row>
    <row r="2010" spans="1:14">
      <c r="A2010">
        <v>66</v>
      </c>
      <c r="B2010" t="s">
        <v>21083</v>
      </c>
      <c r="C2010" t="s">
        <v>21084</v>
      </c>
      <c r="D2010">
        <v>534</v>
      </c>
      <c r="E2010" s="1">
        <v>0.52900000000000003</v>
      </c>
      <c r="F2010">
        <v>0.28599999999999998</v>
      </c>
      <c r="G2010">
        <v>0.19</v>
      </c>
      <c r="H2010">
        <v>174</v>
      </c>
      <c r="I2010">
        <v>6.3</v>
      </c>
      <c r="J2010">
        <v>9.7999999999999997E-4</v>
      </c>
      <c r="K2010">
        <v>7.2999999999999995E-2</v>
      </c>
      <c r="L2010">
        <v>2.2143648648648657</v>
      </c>
      <c r="M2010" s="2">
        <f t="shared" si="67"/>
        <v>89.189189189189193</v>
      </c>
      <c r="N2010" t="s">
        <v>2709</v>
      </c>
    </row>
    <row r="2011" spans="1:14">
      <c r="A2011">
        <v>67</v>
      </c>
      <c r="B2011" t="s">
        <v>21093</v>
      </c>
      <c r="C2011" t="s">
        <v>21094</v>
      </c>
      <c r="D2011">
        <v>807</v>
      </c>
      <c r="E2011" s="1">
        <v>0.51700000000000002</v>
      </c>
      <c r="F2011">
        <v>0.53300000000000003</v>
      </c>
      <c r="G2011">
        <v>4.3999999999999997E-2</v>
      </c>
      <c r="H2011">
        <v>252</v>
      </c>
      <c r="I2011">
        <v>3.7</v>
      </c>
      <c r="J2011">
        <v>2.2699999999999999E-3</v>
      </c>
      <c r="K2011">
        <v>0.11700000000000001</v>
      </c>
      <c r="L2011">
        <v>2.2143648648648657</v>
      </c>
      <c r="M2011" s="2">
        <f t="shared" si="67"/>
        <v>90.540540540540533</v>
      </c>
      <c r="N2011" t="s">
        <v>2709</v>
      </c>
    </row>
    <row r="2012" spans="1:14">
      <c r="A2012">
        <v>68</v>
      </c>
      <c r="B2012" t="s">
        <v>21089</v>
      </c>
      <c r="C2012" t="s">
        <v>21090</v>
      </c>
      <c r="D2012">
        <v>72</v>
      </c>
      <c r="E2012" s="1">
        <v>0.436</v>
      </c>
      <c r="F2012">
        <v>0.37</v>
      </c>
      <c r="G2012">
        <v>0.21099999999999999</v>
      </c>
      <c r="H2012">
        <v>19</v>
      </c>
      <c r="J2012">
        <v>1E-4</v>
      </c>
      <c r="K2012">
        <v>7.0999999999999994E-2</v>
      </c>
      <c r="L2012">
        <v>2.2143648648648657</v>
      </c>
      <c r="M2012" s="2">
        <f t="shared" si="67"/>
        <v>91.891891891891902</v>
      </c>
      <c r="N2012" t="s">
        <v>2709</v>
      </c>
    </row>
    <row r="2013" spans="1:14">
      <c r="A2013">
        <v>69</v>
      </c>
      <c r="B2013" t="s">
        <v>17252</v>
      </c>
      <c r="C2013" t="s">
        <v>17253</v>
      </c>
      <c r="D2013">
        <v>232</v>
      </c>
      <c r="E2013" s="1">
        <v>0.42899999999999999</v>
      </c>
      <c r="F2013">
        <v>0.377</v>
      </c>
      <c r="G2013">
        <v>4.9000000000000002E-2</v>
      </c>
      <c r="H2013">
        <v>41</v>
      </c>
      <c r="I2013">
        <v>7.2</v>
      </c>
      <c r="J2013">
        <v>3.6000000000000002E-4</v>
      </c>
      <c r="K2013">
        <v>8.5999999999999993E-2</v>
      </c>
      <c r="L2013">
        <v>2.2143648648648657</v>
      </c>
      <c r="M2013" s="2">
        <f t="shared" si="67"/>
        <v>93.243243243243242</v>
      </c>
      <c r="N2013" t="s">
        <v>2709</v>
      </c>
    </row>
    <row r="2014" spans="1:14">
      <c r="A2014">
        <v>70</v>
      </c>
      <c r="B2014" t="s">
        <v>18716</v>
      </c>
      <c r="C2014" t="s">
        <v>18717</v>
      </c>
      <c r="D2014">
        <v>3685</v>
      </c>
      <c r="E2014" s="1">
        <v>0.42</v>
      </c>
      <c r="F2014">
        <v>0.61199999999999999</v>
      </c>
      <c r="G2014">
        <v>3.7999999999999999E-2</v>
      </c>
      <c r="H2014">
        <v>237</v>
      </c>
      <c r="I2014" t="s">
        <v>18288</v>
      </c>
      <c r="J2014">
        <v>2.98E-3</v>
      </c>
      <c r="K2014">
        <v>0.159</v>
      </c>
      <c r="L2014">
        <v>2.2143648648648657</v>
      </c>
      <c r="M2014" s="2">
        <f t="shared" si="67"/>
        <v>94.594594594594597</v>
      </c>
      <c r="N2014" t="s">
        <v>2709</v>
      </c>
    </row>
    <row r="2015" spans="1:14">
      <c r="A2015">
        <v>71</v>
      </c>
      <c r="B2015" t="s">
        <v>21099</v>
      </c>
      <c r="C2015" t="s">
        <v>21100</v>
      </c>
      <c r="D2015">
        <v>554</v>
      </c>
      <c r="E2015" s="1">
        <v>0.34</v>
      </c>
      <c r="F2015">
        <v>0.44500000000000001</v>
      </c>
      <c r="G2015">
        <v>0.2</v>
      </c>
      <c r="H2015">
        <v>20</v>
      </c>
      <c r="I2015" t="s">
        <v>18288</v>
      </c>
      <c r="J2015">
        <v>2.1000000000000001E-4</v>
      </c>
      <c r="K2015">
        <v>0.109</v>
      </c>
      <c r="L2015">
        <v>2.2143648648648657</v>
      </c>
      <c r="M2015" s="2">
        <f t="shared" si="67"/>
        <v>95.945945945945937</v>
      </c>
      <c r="N2015" t="s">
        <v>2709</v>
      </c>
    </row>
    <row r="2016" spans="1:14">
      <c r="A2016">
        <v>72</v>
      </c>
      <c r="B2016" t="s">
        <v>17236</v>
      </c>
      <c r="C2016" t="s">
        <v>17237</v>
      </c>
      <c r="D2016">
        <v>502</v>
      </c>
      <c r="E2016" s="1">
        <v>0.32800000000000001</v>
      </c>
      <c r="F2016">
        <v>0.27600000000000002</v>
      </c>
      <c r="G2016">
        <v>2.4E-2</v>
      </c>
      <c r="H2016">
        <v>126</v>
      </c>
      <c r="I2016">
        <v>8.3000000000000007</v>
      </c>
      <c r="J2016">
        <v>7.2000000000000005E-4</v>
      </c>
      <c r="K2016">
        <v>6.4000000000000001E-2</v>
      </c>
      <c r="L2016">
        <v>2.2143648648648657</v>
      </c>
      <c r="M2016" s="2">
        <f t="shared" si="67"/>
        <v>97.297297297297305</v>
      </c>
      <c r="N2016" t="s">
        <v>2709</v>
      </c>
    </row>
    <row r="2017" spans="1:14">
      <c r="A2017">
        <v>73</v>
      </c>
      <c r="B2017" t="s">
        <v>21077</v>
      </c>
      <c r="C2017" t="s">
        <v>21078</v>
      </c>
      <c r="D2017">
        <v>79</v>
      </c>
      <c r="E2017" s="1">
        <v>0.13900000000000001</v>
      </c>
      <c r="G2017">
        <v>4.4999999999999998E-2</v>
      </c>
      <c r="H2017">
        <v>44</v>
      </c>
      <c r="J2017">
        <v>2.5000000000000001E-4</v>
      </c>
      <c r="L2017">
        <v>2.2143648648648657</v>
      </c>
      <c r="M2017" s="2">
        <f t="shared" si="67"/>
        <v>98.648648648648646</v>
      </c>
      <c r="N2017" t="s">
        <v>2709</v>
      </c>
    </row>
    <row r="2018" spans="1:14">
      <c r="A2018">
        <v>74</v>
      </c>
      <c r="B2018" t="s">
        <v>17218</v>
      </c>
      <c r="C2018" t="s">
        <v>17219</v>
      </c>
      <c r="D2018">
        <v>280</v>
      </c>
      <c r="E2018" s="1">
        <v>0.112</v>
      </c>
      <c r="F2018">
        <v>0.185</v>
      </c>
      <c r="G2018">
        <v>4.8000000000000001E-2</v>
      </c>
      <c r="H2018">
        <v>62</v>
      </c>
      <c r="I2018" t="s">
        <v>18288</v>
      </c>
      <c r="J2018">
        <v>4.6000000000000001E-4</v>
      </c>
      <c r="K2018">
        <v>6.3E-2</v>
      </c>
      <c r="L2018">
        <v>2.2143648648648657</v>
      </c>
      <c r="M2018" s="2">
        <f t="shared" si="67"/>
        <v>100</v>
      </c>
      <c r="N2018" t="s">
        <v>2709</v>
      </c>
    </row>
    <row r="2019" spans="1:14" s="3" customFormat="1">
      <c r="E2019" s="4"/>
      <c r="M2019" s="5"/>
    </row>
    <row r="2020" spans="1:14">
      <c r="A2020">
        <v>1</v>
      </c>
      <c r="B2020" t="s">
        <v>21119</v>
      </c>
      <c r="C2020" t="s">
        <v>21120</v>
      </c>
      <c r="D2020">
        <v>331</v>
      </c>
      <c r="E2020" s="1">
        <v>7.5119999999999996</v>
      </c>
      <c r="F2020">
        <v>7.5119999999999996</v>
      </c>
      <c r="G2020">
        <v>1.0449999999999999</v>
      </c>
      <c r="H2020">
        <v>22</v>
      </c>
      <c r="I2020">
        <v>2</v>
      </c>
      <c r="J2020">
        <v>1.97E-3</v>
      </c>
      <c r="K2020">
        <v>2.7389999999999999</v>
      </c>
      <c r="L2020">
        <f>AVERAGE(E2020:E2090)</f>
        <v>1.6602394366197177</v>
      </c>
      <c r="M2020" s="2">
        <f t="shared" ref="M2020:M2051" si="68">A2020/71*100</f>
        <v>1.4084507042253522</v>
      </c>
      <c r="N2020" t="s">
        <v>2710</v>
      </c>
    </row>
    <row r="2021" spans="1:14">
      <c r="A2021">
        <v>2</v>
      </c>
      <c r="B2021" t="s">
        <v>21115</v>
      </c>
      <c r="C2021" t="s">
        <v>21116</v>
      </c>
      <c r="D2021">
        <v>15502</v>
      </c>
      <c r="E2021" s="1">
        <v>5.5350000000000001</v>
      </c>
      <c r="F2021">
        <v>5.3230000000000004</v>
      </c>
      <c r="G2021">
        <v>1.109</v>
      </c>
      <c r="H2021">
        <v>404</v>
      </c>
      <c r="I2021">
        <v>4.4000000000000004</v>
      </c>
      <c r="J2021">
        <v>4.4049999999999999E-2</v>
      </c>
      <c r="K2021">
        <v>1.3520000000000001</v>
      </c>
      <c r="L2021">
        <v>1.6602394366197177</v>
      </c>
      <c r="M2021" s="2">
        <f t="shared" si="68"/>
        <v>2.8169014084507045</v>
      </c>
      <c r="N2021" t="s">
        <v>2710</v>
      </c>
    </row>
    <row r="2022" spans="1:14">
      <c r="A2022">
        <v>3</v>
      </c>
      <c r="B2022" t="s">
        <v>21175</v>
      </c>
      <c r="C2022" t="s">
        <v>21176</v>
      </c>
      <c r="D2022">
        <v>2925</v>
      </c>
      <c r="E2022" s="1">
        <v>4.9329999999999998</v>
      </c>
      <c r="F2022">
        <v>3.1019999999999999</v>
      </c>
      <c r="H2022">
        <v>0</v>
      </c>
      <c r="I2022">
        <v>5.0999999999999996</v>
      </c>
      <c r="J2022">
        <v>6.94E-3</v>
      </c>
      <c r="K2022">
        <v>0.70799999999999996</v>
      </c>
      <c r="L2022">
        <v>1.6602394366197177</v>
      </c>
      <c r="M2022" s="2">
        <f t="shared" si="68"/>
        <v>4.225352112676056</v>
      </c>
      <c r="N2022" t="s">
        <v>2710</v>
      </c>
    </row>
    <row r="2023" spans="1:14">
      <c r="A2023">
        <v>4</v>
      </c>
      <c r="B2023" t="s">
        <v>21111</v>
      </c>
      <c r="C2023" t="s">
        <v>21112</v>
      </c>
      <c r="D2023">
        <v>379</v>
      </c>
      <c r="E2023" s="1">
        <v>3.6360000000000001</v>
      </c>
      <c r="F2023">
        <v>3.6360000000000001</v>
      </c>
      <c r="G2023">
        <v>0.59599999999999997</v>
      </c>
      <c r="H2023">
        <v>99</v>
      </c>
      <c r="I2023">
        <v>1.4</v>
      </c>
      <c r="J2023">
        <v>1.41E-3</v>
      </c>
      <c r="K2023">
        <v>0.91500000000000004</v>
      </c>
      <c r="L2023">
        <v>1.6602394366197177</v>
      </c>
      <c r="M2023" s="2">
        <f t="shared" si="68"/>
        <v>5.6338028169014089</v>
      </c>
      <c r="N2023" t="s">
        <v>2710</v>
      </c>
    </row>
    <row r="2024" spans="1:14">
      <c r="A2024">
        <v>5</v>
      </c>
      <c r="B2024" t="s">
        <v>21141</v>
      </c>
      <c r="C2024" t="s">
        <v>21142</v>
      </c>
      <c r="D2024">
        <v>7664</v>
      </c>
      <c r="E2024" s="1">
        <v>3.532</v>
      </c>
      <c r="F2024">
        <v>3.4329999999999998</v>
      </c>
      <c r="G2024">
        <v>0.89700000000000002</v>
      </c>
      <c r="H2024">
        <v>321</v>
      </c>
      <c r="I2024">
        <v>5.5</v>
      </c>
      <c r="J2024">
        <v>1.353E-2</v>
      </c>
      <c r="K2024">
        <v>0.63600000000000001</v>
      </c>
      <c r="L2024">
        <v>1.6602394366197177</v>
      </c>
      <c r="M2024" s="2">
        <f t="shared" si="68"/>
        <v>7.042253521126761</v>
      </c>
      <c r="N2024" t="s">
        <v>2710</v>
      </c>
    </row>
    <row r="2025" spans="1:14">
      <c r="A2025">
        <v>6</v>
      </c>
      <c r="B2025" t="s">
        <v>21153</v>
      </c>
      <c r="C2025" t="s">
        <v>21154</v>
      </c>
      <c r="D2025">
        <v>6307</v>
      </c>
      <c r="E2025" s="1">
        <v>3.4940000000000002</v>
      </c>
      <c r="F2025">
        <v>3.5249999999999999</v>
      </c>
      <c r="G2025">
        <v>0.95299999999999996</v>
      </c>
      <c r="H2025">
        <v>213</v>
      </c>
      <c r="I2025">
        <v>5.4</v>
      </c>
      <c r="J2025">
        <v>1.2699999999999999E-2</v>
      </c>
      <c r="K2025">
        <v>0.77400000000000002</v>
      </c>
      <c r="L2025">
        <v>1.6602394366197177</v>
      </c>
      <c r="M2025" s="2">
        <f t="shared" si="68"/>
        <v>8.4507042253521121</v>
      </c>
      <c r="N2025" t="s">
        <v>2710</v>
      </c>
    </row>
    <row r="2026" spans="1:14">
      <c r="A2026">
        <v>7</v>
      </c>
      <c r="B2026" t="s">
        <v>21125</v>
      </c>
      <c r="C2026" t="s">
        <v>21126</v>
      </c>
      <c r="D2026">
        <v>18471</v>
      </c>
      <c r="E2026" s="1">
        <v>3.4790000000000001</v>
      </c>
      <c r="F2026">
        <v>3.9420000000000002</v>
      </c>
      <c r="G2026">
        <v>0.66500000000000004</v>
      </c>
      <c r="H2026">
        <v>1002</v>
      </c>
      <c r="I2026">
        <v>4.8</v>
      </c>
      <c r="J2026">
        <v>3.3669999999999999E-2</v>
      </c>
      <c r="K2026">
        <v>0.72899999999999998</v>
      </c>
      <c r="L2026">
        <v>1.6602394366197177</v>
      </c>
      <c r="M2026" s="2">
        <f t="shared" si="68"/>
        <v>9.8591549295774641</v>
      </c>
      <c r="N2026" t="s">
        <v>2710</v>
      </c>
    </row>
    <row r="2027" spans="1:14">
      <c r="A2027">
        <v>8</v>
      </c>
      <c r="B2027" t="s">
        <v>21201</v>
      </c>
      <c r="C2027" t="s">
        <v>21202</v>
      </c>
      <c r="D2027">
        <v>15134</v>
      </c>
      <c r="E2027" s="1">
        <v>3.3650000000000002</v>
      </c>
      <c r="F2027">
        <v>3.4140000000000001</v>
      </c>
      <c r="G2027">
        <v>0.86899999999999999</v>
      </c>
      <c r="H2027">
        <v>589</v>
      </c>
      <c r="I2027">
        <v>5.3</v>
      </c>
      <c r="J2027">
        <v>3.2210000000000003E-2</v>
      </c>
      <c r="K2027">
        <v>0.80700000000000005</v>
      </c>
      <c r="L2027">
        <v>1.6602394366197177</v>
      </c>
      <c r="M2027" s="2">
        <f t="shared" si="68"/>
        <v>11.267605633802818</v>
      </c>
      <c r="N2027" t="s">
        <v>2710</v>
      </c>
    </row>
    <row r="2028" spans="1:14">
      <c r="A2028">
        <v>9</v>
      </c>
      <c r="B2028" t="s">
        <v>21151</v>
      </c>
      <c r="C2028" t="s">
        <v>21152</v>
      </c>
      <c r="D2028">
        <v>41375</v>
      </c>
      <c r="E2028" s="1">
        <v>3.3340000000000001</v>
      </c>
      <c r="F2028">
        <v>4.0720000000000001</v>
      </c>
      <c r="G2028">
        <v>0.58899999999999997</v>
      </c>
      <c r="H2028">
        <v>1666</v>
      </c>
      <c r="I2028">
        <v>5.2</v>
      </c>
      <c r="J2028">
        <v>9.1160000000000005E-2</v>
      </c>
      <c r="K2028">
        <v>0.85399999999999998</v>
      </c>
      <c r="L2028">
        <v>1.6602394366197177</v>
      </c>
      <c r="M2028" s="2">
        <f t="shared" si="68"/>
        <v>12.676056338028168</v>
      </c>
      <c r="N2028" t="s">
        <v>2710</v>
      </c>
    </row>
    <row r="2029" spans="1:14">
      <c r="A2029">
        <v>10</v>
      </c>
      <c r="B2029" t="s">
        <v>21097</v>
      </c>
      <c r="C2029" t="s">
        <v>21098</v>
      </c>
      <c r="D2029">
        <v>222</v>
      </c>
      <c r="E2029" s="1">
        <v>3.1539999999999999</v>
      </c>
      <c r="F2029">
        <v>3.5430000000000001</v>
      </c>
      <c r="G2029">
        <v>0.3</v>
      </c>
      <c r="H2029">
        <v>10</v>
      </c>
      <c r="I2029">
        <v>5.6</v>
      </c>
      <c r="J2029">
        <v>6.2E-4</v>
      </c>
      <c r="K2029">
        <v>1.012</v>
      </c>
      <c r="L2029">
        <v>1.6602394366197177</v>
      </c>
      <c r="M2029" s="2">
        <f t="shared" si="68"/>
        <v>14.084507042253522</v>
      </c>
      <c r="N2029" t="s">
        <v>2710</v>
      </c>
    </row>
    <row r="2030" spans="1:14">
      <c r="A2030">
        <v>11</v>
      </c>
      <c r="B2030" t="s">
        <v>21127</v>
      </c>
      <c r="C2030" t="s">
        <v>21128</v>
      </c>
      <c r="D2030">
        <v>23325</v>
      </c>
      <c r="E2030" s="1">
        <v>2.98</v>
      </c>
      <c r="F2030">
        <v>3.464</v>
      </c>
      <c r="G2030">
        <v>0.51500000000000001</v>
      </c>
      <c r="H2030">
        <v>487</v>
      </c>
      <c r="I2030">
        <v>7.3</v>
      </c>
      <c r="J2030">
        <v>4.1849999999999998E-2</v>
      </c>
      <c r="K2030">
        <v>0.89600000000000002</v>
      </c>
      <c r="L2030">
        <v>1.6602394366197177</v>
      </c>
      <c r="M2030" s="2">
        <f t="shared" si="68"/>
        <v>15.492957746478872</v>
      </c>
      <c r="N2030" t="s">
        <v>2710</v>
      </c>
    </row>
    <row r="2031" spans="1:14">
      <c r="A2031">
        <v>12</v>
      </c>
      <c r="B2031" t="s">
        <v>18613</v>
      </c>
      <c r="C2031" t="s">
        <v>18612</v>
      </c>
      <c r="D2031">
        <v>76046</v>
      </c>
      <c r="E2031" s="1">
        <v>2.9060000000000001</v>
      </c>
      <c r="F2031">
        <v>3.2879999999999998</v>
      </c>
      <c r="G2031">
        <v>0.41699999999999998</v>
      </c>
      <c r="H2031">
        <v>1528</v>
      </c>
      <c r="I2031">
        <v>7.9</v>
      </c>
      <c r="J2031">
        <v>0.10718</v>
      </c>
      <c r="K2031">
        <v>0.745</v>
      </c>
      <c r="L2031">
        <v>1.6602394366197177</v>
      </c>
      <c r="M2031" s="2">
        <f t="shared" si="68"/>
        <v>16.901408450704224</v>
      </c>
      <c r="N2031" t="s">
        <v>2710</v>
      </c>
    </row>
    <row r="2032" spans="1:14">
      <c r="A2032">
        <v>13</v>
      </c>
      <c r="B2032" t="s">
        <v>21203</v>
      </c>
      <c r="C2032" t="s">
        <v>21204</v>
      </c>
      <c r="D2032">
        <v>1289</v>
      </c>
      <c r="E2032" s="1">
        <v>2.8610000000000002</v>
      </c>
      <c r="F2032">
        <v>3.09</v>
      </c>
      <c r="G2032">
        <v>0.44</v>
      </c>
      <c r="H2032">
        <v>75</v>
      </c>
      <c r="I2032">
        <v>3.5</v>
      </c>
      <c r="J2032">
        <v>2.99E-3</v>
      </c>
      <c r="K2032">
        <v>0.63900000000000001</v>
      </c>
      <c r="L2032">
        <v>1.6602394366197177</v>
      </c>
      <c r="M2032" s="2">
        <f t="shared" si="68"/>
        <v>18.30985915492958</v>
      </c>
      <c r="N2032" t="s">
        <v>2710</v>
      </c>
    </row>
    <row r="2033" spans="1:14">
      <c r="A2033">
        <v>14</v>
      </c>
      <c r="B2033" t="s">
        <v>21157</v>
      </c>
      <c r="C2033" t="s">
        <v>21158</v>
      </c>
      <c r="D2033">
        <v>7405</v>
      </c>
      <c r="E2033" s="1">
        <v>2.8159999999999998</v>
      </c>
      <c r="F2033">
        <v>3.4929999999999999</v>
      </c>
      <c r="G2033">
        <v>0.49</v>
      </c>
      <c r="H2033">
        <v>251</v>
      </c>
      <c r="I2033">
        <v>5.6</v>
      </c>
      <c r="J2033">
        <v>1.7330000000000002E-2</v>
      </c>
      <c r="K2033">
        <v>0.89500000000000002</v>
      </c>
      <c r="L2033">
        <v>1.6602394366197177</v>
      </c>
      <c r="M2033" s="2">
        <f t="shared" si="68"/>
        <v>19.718309859154928</v>
      </c>
      <c r="N2033" t="s">
        <v>2710</v>
      </c>
    </row>
    <row r="2034" spans="1:14">
      <c r="A2034">
        <v>15</v>
      </c>
      <c r="B2034" t="s">
        <v>21207</v>
      </c>
      <c r="C2034" t="s">
        <v>21208</v>
      </c>
      <c r="D2034">
        <v>4311</v>
      </c>
      <c r="E2034" s="1">
        <v>2.7389999999999999</v>
      </c>
      <c r="F2034">
        <v>2.6669999999999998</v>
      </c>
      <c r="G2034">
        <v>0.80800000000000005</v>
      </c>
      <c r="H2034">
        <v>224</v>
      </c>
      <c r="I2034">
        <v>5.0999999999999996</v>
      </c>
      <c r="J2034">
        <v>1.021E-2</v>
      </c>
      <c r="K2034">
        <v>0.67200000000000004</v>
      </c>
      <c r="L2034">
        <v>1.6602394366197177</v>
      </c>
      <c r="M2034" s="2">
        <f t="shared" si="68"/>
        <v>21.12676056338028</v>
      </c>
      <c r="N2034" t="s">
        <v>2710</v>
      </c>
    </row>
    <row r="2035" spans="1:14">
      <c r="A2035">
        <v>16</v>
      </c>
      <c r="B2035" t="s">
        <v>21233</v>
      </c>
      <c r="C2035" t="s">
        <v>21234</v>
      </c>
      <c r="D2035">
        <v>4896</v>
      </c>
      <c r="E2035" s="1">
        <v>2.6080000000000001</v>
      </c>
      <c r="F2035">
        <v>2.7080000000000002</v>
      </c>
      <c r="G2035">
        <v>0.23799999999999999</v>
      </c>
      <c r="H2035">
        <v>143</v>
      </c>
      <c r="I2035">
        <v>5.8</v>
      </c>
      <c r="J2035">
        <v>1.367E-2</v>
      </c>
      <c r="K2035">
        <v>0.82499999999999996</v>
      </c>
      <c r="L2035">
        <v>1.6602394366197177</v>
      </c>
      <c r="M2035" s="2">
        <f t="shared" si="68"/>
        <v>22.535211267605636</v>
      </c>
      <c r="N2035" t="s">
        <v>2710</v>
      </c>
    </row>
    <row r="2036" spans="1:14">
      <c r="A2036">
        <v>17</v>
      </c>
      <c r="B2036" t="s">
        <v>21219</v>
      </c>
      <c r="C2036" t="s">
        <v>21220</v>
      </c>
      <c r="D2036">
        <v>4515</v>
      </c>
      <c r="E2036" s="1">
        <v>2.5049999999999999</v>
      </c>
      <c r="F2036">
        <v>2.653</v>
      </c>
      <c r="G2036">
        <v>0.28199999999999997</v>
      </c>
      <c r="H2036">
        <v>124</v>
      </c>
      <c r="I2036">
        <v>6.3</v>
      </c>
      <c r="J2036">
        <v>8.0099999999999998E-3</v>
      </c>
      <c r="K2036">
        <v>0.59299999999999997</v>
      </c>
      <c r="L2036">
        <v>1.6602394366197177</v>
      </c>
      <c r="M2036" s="2">
        <f t="shared" si="68"/>
        <v>23.943661971830984</v>
      </c>
      <c r="N2036" t="s">
        <v>2710</v>
      </c>
    </row>
    <row r="2037" spans="1:14">
      <c r="A2037">
        <v>18</v>
      </c>
      <c r="B2037" t="s">
        <v>21211</v>
      </c>
      <c r="C2037" t="s">
        <v>21212</v>
      </c>
      <c r="D2037">
        <v>1569</v>
      </c>
      <c r="E2037" s="1">
        <v>2.3580000000000001</v>
      </c>
      <c r="F2037">
        <v>2.762</v>
      </c>
      <c r="G2037">
        <v>0.25</v>
      </c>
      <c r="H2037">
        <v>64</v>
      </c>
      <c r="I2037">
        <v>8.1</v>
      </c>
      <c r="J2037">
        <v>2.2699999999999999E-3</v>
      </c>
      <c r="K2037">
        <v>0.56100000000000005</v>
      </c>
      <c r="L2037">
        <v>1.6602394366197177</v>
      </c>
      <c r="M2037" s="2">
        <f t="shared" si="68"/>
        <v>25.352112676056336</v>
      </c>
      <c r="N2037" t="s">
        <v>2710</v>
      </c>
    </row>
    <row r="2038" spans="1:14">
      <c r="A2038">
        <v>19</v>
      </c>
      <c r="B2038" t="s">
        <v>21145</v>
      </c>
      <c r="C2038" t="s">
        <v>21146</v>
      </c>
      <c r="D2038">
        <v>5142</v>
      </c>
      <c r="E2038" s="1">
        <v>2.2200000000000002</v>
      </c>
      <c r="F2038">
        <v>2.4420000000000002</v>
      </c>
      <c r="G2038">
        <v>0.50800000000000001</v>
      </c>
      <c r="H2038">
        <v>197</v>
      </c>
      <c r="I2038">
        <v>7.1</v>
      </c>
      <c r="J2038">
        <v>8.7299999999999999E-3</v>
      </c>
      <c r="K2038">
        <v>0.58499999999999996</v>
      </c>
      <c r="L2038">
        <v>1.6602394366197177</v>
      </c>
      <c r="M2038" s="2">
        <f t="shared" si="68"/>
        <v>26.760563380281688</v>
      </c>
      <c r="N2038" t="s">
        <v>2710</v>
      </c>
    </row>
    <row r="2039" spans="1:14">
      <c r="A2039">
        <v>20</v>
      </c>
      <c r="B2039" t="s">
        <v>21181</v>
      </c>
      <c r="C2039" t="s">
        <v>21182</v>
      </c>
      <c r="D2039">
        <v>3737</v>
      </c>
      <c r="E2039" s="1">
        <v>2.0880000000000001</v>
      </c>
      <c r="F2039">
        <v>2.7429999999999999</v>
      </c>
      <c r="G2039">
        <v>0.19</v>
      </c>
      <c r="H2039">
        <v>100</v>
      </c>
      <c r="I2039">
        <v>6.2</v>
      </c>
      <c r="J2039">
        <v>7.3699999999999998E-3</v>
      </c>
      <c r="K2039">
        <v>0.66600000000000004</v>
      </c>
      <c r="L2039">
        <v>1.6602394366197177</v>
      </c>
      <c r="M2039" s="2">
        <f t="shared" si="68"/>
        <v>28.169014084507044</v>
      </c>
      <c r="N2039" t="s">
        <v>2710</v>
      </c>
    </row>
    <row r="2040" spans="1:14">
      <c r="A2040">
        <v>21</v>
      </c>
      <c r="B2040" t="s">
        <v>20444</v>
      </c>
      <c r="C2040" t="s">
        <v>20443</v>
      </c>
      <c r="D2040">
        <v>14176</v>
      </c>
      <c r="E2040" s="1">
        <v>2.044</v>
      </c>
      <c r="F2040">
        <v>2.1779999999999999</v>
      </c>
      <c r="G2040">
        <v>0.35699999999999998</v>
      </c>
      <c r="H2040">
        <v>339</v>
      </c>
      <c r="I2040" t="s">
        <v>18288</v>
      </c>
      <c r="J2040">
        <v>1.5599999999999999E-2</v>
      </c>
      <c r="K2040">
        <v>0.48899999999999999</v>
      </c>
      <c r="L2040">
        <v>1.6602394366197177</v>
      </c>
      <c r="M2040" s="2">
        <f t="shared" si="68"/>
        <v>29.577464788732392</v>
      </c>
      <c r="N2040" t="s">
        <v>2710</v>
      </c>
    </row>
    <row r="2041" spans="1:14">
      <c r="A2041">
        <v>22</v>
      </c>
      <c r="B2041" t="s">
        <v>21121</v>
      </c>
      <c r="C2041" t="s">
        <v>21122</v>
      </c>
      <c r="D2041">
        <v>2866</v>
      </c>
      <c r="E2041" s="1">
        <v>2.0110000000000001</v>
      </c>
      <c r="F2041">
        <v>1.9219999999999999</v>
      </c>
      <c r="G2041">
        <v>0.27200000000000002</v>
      </c>
      <c r="H2041">
        <v>114</v>
      </c>
      <c r="I2041">
        <v>7.6</v>
      </c>
      <c r="J2041">
        <v>3.96E-3</v>
      </c>
      <c r="K2041">
        <v>0.39100000000000001</v>
      </c>
      <c r="L2041">
        <v>1.6602394366197177</v>
      </c>
      <c r="M2041" s="2">
        <f t="shared" si="68"/>
        <v>30.985915492957744</v>
      </c>
      <c r="N2041" t="s">
        <v>2710</v>
      </c>
    </row>
    <row r="2042" spans="1:14">
      <c r="A2042">
        <v>23</v>
      </c>
      <c r="B2042" t="s">
        <v>20227</v>
      </c>
      <c r="C2042" t="s">
        <v>20228</v>
      </c>
      <c r="D2042">
        <v>1453</v>
      </c>
      <c r="E2042" s="1">
        <v>2</v>
      </c>
      <c r="F2042">
        <v>1.9750000000000001</v>
      </c>
      <c r="G2042">
        <v>0.26800000000000002</v>
      </c>
      <c r="H2042">
        <v>82</v>
      </c>
      <c r="I2042">
        <v>5.0999999999999996</v>
      </c>
      <c r="J2042">
        <v>3.3800000000000002E-3</v>
      </c>
      <c r="K2042">
        <v>0.47199999999999998</v>
      </c>
      <c r="L2042">
        <v>1.6602394366197177</v>
      </c>
      <c r="M2042" s="2">
        <f t="shared" si="68"/>
        <v>32.394366197183103</v>
      </c>
      <c r="N2042" t="s">
        <v>2710</v>
      </c>
    </row>
    <row r="2043" spans="1:14">
      <c r="A2043">
        <v>24</v>
      </c>
      <c r="B2043" t="s">
        <v>21215</v>
      </c>
      <c r="C2043" t="s">
        <v>21216</v>
      </c>
      <c r="D2043">
        <v>4981</v>
      </c>
      <c r="E2043" s="1">
        <v>1.8480000000000001</v>
      </c>
      <c r="F2043">
        <v>2.431</v>
      </c>
      <c r="G2043">
        <v>0.33500000000000002</v>
      </c>
      <c r="H2043">
        <v>236</v>
      </c>
      <c r="I2043">
        <v>6.8</v>
      </c>
      <c r="J2043">
        <v>8.2500000000000004E-3</v>
      </c>
      <c r="K2043">
        <v>0.53600000000000003</v>
      </c>
      <c r="L2043">
        <v>1.6602394366197177</v>
      </c>
      <c r="M2043" s="2">
        <f t="shared" si="68"/>
        <v>33.802816901408448</v>
      </c>
      <c r="N2043" t="s">
        <v>2710</v>
      </c>
    </row>
    <row r="2044" spans="1:14">
      <c r="A2044">
        <v>25</v>
      </c>
      <c r="B2044" t="s">
        <v>21143</v>
      </c>
      <c r="C2044" t="s">
        <v>21144</v>
      </c>
      <c r="D2044">
        <v>2257</v>
      </c>
      <c r="E2044" s="1">
        <v>1.8240000000000001</v>
      </c>
      <c r="F2044">
        <v>1.958</v>
      </c>
      <c r="G2044">
        <v>0.315</v>
      </c>
      <c r="H2044">
        <v>54</v>
      </c>
      <c r="I2044">
        <v>8.8000000000000007</v>
      </c>
      <c r="J2044">
        <v>2.5799999999999998E-3</v>
      </c>
      <c r="K2044">
        <v>0.51400000000000001</v>
      </c>
      <c r="L2044">
        <v>1.6602394366197177</v>
      </c>
      <c r="M2044" s="2">
        <f t="shared" si="68"/>
        <v>35.2112676056338</v>
      </c>
      <c r="N2044" t="s">
        <v>2710</v>
      </c>
    </row>
    <row r="2045" spans="1:14">
      <c r="A2045">
        <v>26</v>
      </c>
      <c r="B2045" t="s">
        <v>18601</v>
      </c>
      <c r="C2045" t="s">
        <v>18600</v>
      </c>
      <c r="D2045">
        <v>12723</v>
      </c>
      <c r="E2045" s="1">
        <v>1.7589999999999999</v>
      </c>
      <c r="F2045">
        <v>1.77</v>
      </c>
      <c r="G2045">
        <v>0.47799999999999998</v>
      </c>
      <c r="H2045">
        <v>418</v>
      </c>
      <c r="I2045" t="s">
        <v>18288</v>
      </c>
      <c r="J2045">
        <v>1.512E-2</v>
      </c>
      <c r="K2045">
        <v>0.47</v>
      </c>
      <c r="L2045">
        <v>1.6602394366197177</v>
      </c>
      <c r="M2045" s="2">
        <f t="shared" si="68"/>
        <v>36.619718309859159</v>
      </c>
      <c r="N2045" t="s">
        <v>2710</v>
      </c>
    </row>
    <row r="2046" spans="1:14">
      <c r="A2046">
        <v>27</v>
      </c>
      <c r="B2046" t="s">
        <v>21165</v>
      </c>
      <c r="C2046" t="s">
        <v>21166</v>
      </c>
      <c r="D2046">
        <v>9895</v>
      </c>
      <c r="E2046" s="1">
        <v>1.5920000000000001</v>
      </c>
      <c r="F2046">
        <v>1.99</v>
      </c>
      <c r="G2046">
        <v>0.25800000000000001</v>
      </c>
      <c r="H2046">
        <v>233</v>
      </c>
      <c r="I2046" t="s">
        <v>18288</v>
      </c>
      <c r="J2046">
        <v>6.5399999999999998E-3</v>
      </c>
      <c r="K2046">
        <v>0.44900000000000001</v>
      </c>
      <c r="L2046">
        <v>1.6602394366197177</v>
      </c>
      <c r="M2046" s="2">
        <f t="shared" si="68"/>
        <v>38.028169014084504</v>
      </c>
      <c r="N2046" t="s">
        <v>2710</v>
      </c>
    </row>
    <row r="2047" spans="1:14">
      <c r="A2047">
        <v>28</v>
      </c>
      <c r="B2047" t="s">
        <v>21183</v>
      </c>
      <c r="C2047" t="s">
        <v>21184</v>
      </c>
      <c r="D2047">
        <v>2050</v>
      </c>
      <c r="E2047" s="1">
        <v>1.571</v>
      </c>
      <c r="F2047">
        <v>1.772</v>
      </c>
      <c r="G2047">
        <v>0.185</v>
      </c>
      <c r="H2047">
        <v>81</v>
      </c>
      <c r="I2047">
        <v>9.4</v>
      </c>
      <c r="J2047">
        <v>2.2399999999999998E-3</v>
      </c>
      <c r="K2047">
        <v>0.36299999999999999</v>
      </c>
      <c r="L2047">
        <v>1.6602394366197177</v>
      </c>
      <c r="M2047" s="2">
        <f t="shared" si="68"/>
        <v>39.436619718309856</v>
      </c>
      <c r="N2047" t="s">
        <v>2710</v>
      </c>
    </row>
    <row r="2048" spans="1:14">
      <c r="A2048">
        <v>29</v>
      </c>
      <c r="B2048" t="s">
        <v>21221</v>
      </c>
      <c r="C2048" t="s">
        <v>21222</v>
      </c>
      <c r="D2048">
        <v>188</v>
      </c>
      <c r="E2048" s="1">
        <v>1.56</v>
      </c>
      <c r="F2048">
        <v>1.417</v>
      </c>
      <c r="G2048">
        <v>0.13600000000000001</v>
      </c>
      <c r="H2048">
        <v>59</v>
      </c>
      <c r="I2048">
        <v>2.5</v>
      </c>
      <c r="J2048">
        <v>6.2E-4</v>
      </c>
      <c r="K2048">
        <v>0.27900000000000003</v>
      </c>
      <c r="L2048">
        <v>1.6602394366197177</v>
      </c>
      <c r="M2048" s="2">
        <f t="shared" si="68"/>
        <v>40.845070422535215</v>
      </c>
      <c r="N2048" t="s">
        <v>2710</v>
      </c>
    </row>
    <row r="2049" spans="1:14">
      <c r="A2049">
        <v>30</v>
      </c>
      <c r="B2049" t="s">
        <v>21195</v>
      </c>
      <c r="C2049" t="s">
        <v>21196</v>
      </c>
      <c r="D2049">
        <v>919</v>
      </c>
      <c r="E2049" s="1">
        <v>1.5149999999999999</v>
      </c>
      <c r="F2049">
        <v>1.669</v>
      </c>
      <c r="G2049">
        <v>0.16</v>
      </c>
      <c r="H2049">
        <v>94</v>
      </c>
      <c r="I2049">
        <v>6.1</v>
      </c>
      <c r="J2049">
        <v>1.4300000000000001E-3</v>
      </c>
      <c r="K2049">
        <v>0.309</v>
      </c>
      <c r="L2049">
        <v>1.6602394366197177</v>
      </c>
      <c r="M2049" s="2">
        <f t="shared" si="68"/>
        <v>42.25352112676056</v>
      </c>
      <c r="N2049" t="s">
        <v>2710</v>
      </c>
    </row>
    <row r="2050" spans="1:14">
      <c r="A2050">
        <v>31</v>
      </c>
      <c r="B2050" t="s">
        <v>21187</v>
      </c>
      <c r="C2050" t="s">
        <v>21188</v>
      </c>
      <c r="D2050">
        <v>948</v>
      </c>
      <c r="E2050" s="1">
        <v>1.4239999999999999</v>
      </c>
      <c r="F2050">
        <v>1.4430000000000001</v>
      </c>
      <c r="G2050">
        <v>0.86399999999999999</v>
      </c>
      <c r="H2050">
        <v>59</v>
      </c>
      <c r="I2050">
        <v>7.7</v>
      </c>
      <c r="J2050">
        <v>1.33E-3</v>
      </c>
      <c r="K2050">
        <v>0.32400000000000001</v>
      </c>
      <c r="L2050">
        <v>1.6602394366197177</v>
      </c>
      <c r="M2050" s="2">
        <f t="shared" si="68"/>
        <v>43.661971830985912</v>
      </c>
      <c r="N2050" t="s">
        <v>2710</v>
      </c>
    </row>
    <row r="2051" spans="1:14">
      <c r="A2051">
        <v>32</v>
      </c>
      <c r="B2051" t="s">
        <v>21185</v>
      </c>
      <c r="C2051" t="s">
        <v>21186</v>
      </c>
      <c r="D2051">
        <v>844</v>
      </c>
      <c r="E2051" s="1">
        <v>1.405</v>
      </c>
      <c r="F2051">
        <v>1.5269999999999999</v>
      </c>
      <c r="G2051">
        <v>0.221</v>
      </c>
      <c r="H2051">
        <v>86</v>
      </c>
      <c r="I2051">
        <v>3.7</v>
      </c>
      <c r="J2051">
        <v>2.64E-3</v>
      </c>
      <c r="K2051">
        <v>0.34799999999999998</v>
      </c>
      <c r="L2051">
        <v>1.6602394366197177</v>
      </c>
      <c r="M2051" s="2">
        <f t="shared" si="68"/>
        <v>45.070422535211272</v>
      </c>
      <c r="N2051" t="s">
        <v>2710</v>
      </c>
    </row>
    <row r="2052" spans="1:14">
      <c r="A2052">
        <v>33</v>
      </c>
      <c r="B2052" t="s">
        <v>21193</v>
      </c>
      <c r="C2052" t="s">
        <v>21194</v>
      </c>
      <c r="D2052">
        <v>2212</v>
      </c>
      <c r="E2052" s="1">
        <v>1.363</v>
      </c>
      <c r="F2052">
        <v>1.232</v>
      </c>
      <c r="G2052">
        <v>0.17199999999999999</v>
      </c>
      <c r="H2052">
        <v>244</v>
      </c>
      <c r="I2052">
        <v>3.9</v>
      </c>
      <c r="J2052">
        <v>5.8399999999999997E-3</v>
      </c>
      <c r="K2052">
        <v>0.251</v>
      </c>
      <c r="L2052">
        <v>1.6602394366197177</v>
      </c>
      <c r="M2052" s="2">
        <f t="shared" ref="M2052:M2083" si="69">A2052/71*100</f>
        <v>46.478873239436616</v>
      </c>
      <c r="N2052" t="s">
        <v>2710</v>
      </c>
    </row>
    <row r="2053" spans="1:14">
      <c r="A2053">
        <v>34</v>
      </c>
      <c r="B2053" t="s">
        <v>21191</v>
      </c>
      <c r="C2053" t="s">
        <v>21192</v>
      </c>
      <c r="D2053">
        <v>1140</v>
      </c>
      <c r="E2053" s="1">
        <v>1.3480000000000001</v>
      </c>
      <c r="F2053">
        <v>1.242</v>
      </c>
      <c r="G2053">
        <v>0.11899999999999999</v>
      </c>
      <c r="H2053">
        <v>126</v>
      </c>
      <c r="I2053">
        <v>6.1</v>
      </c>
      <c r="J2053">
        <v>2.33E-3</v>
      </c>
      <c r="K2053">
        <v>0.30599999999999999</v>
      </c>
      <c r="L2053">
        <v>1.6602394366197177</v>
      </c>
      <c r="M2053" s="2">
        <f t="shared" si="69"/>
        <v>47.887323943661968</v>
      </c>
      <c r="N2053" t="s">
        <v>2710</v>
      </c>
    </row>
    <row r="2054" spans="1:14">
      <c r="A2054">
        <v>35</v>
      </c>
      <c r="B2054" t="s">
        <v>21177</v>
      </c>
      <c r="C2054" t="s">
        <v>21178</v>
      </c>
      <c r="D2054">
        <v>311</v>
      </c>
      <c r="E2054" s="1">
        <v>1.341</v>
      </c>
      <c r="F2054">
        <v>1.3180000000000001</v>
      </c>
      <c r="G2054">
        <v>4.4999999999999998E-2</v>
      </c>
      <c r="H2054">
        <v>22</v>
      </c>
      <c r="I2054">
        <v>8.6</v>
      </c>
      <c r="J2054">
        <v>6.6E-4</v>
      </c>
      <c r="K2054">
        <v>0.42599999999999999</v>
      </c>
      <c r="L2054">
        <v>1.6602394366197177</v>
      </c>
      <c r="M2054" s="2">
        <f t="shared" si="69"/>
        <v>49.295774647887328</v>
      </c>
      <c r="N2054" t="s">
        <v>2710</v>
      </c>
    </row>
    <row r="2055" spans="1:14">
      <c r="A2055">
        <v>36</v>
      </c>
      <c r="B2055" t="s">
        <v>21129</v>
      </c>
      <c r="C2055" t="s">
        <v>21130</v>
      </c>
      <c r="D2055">
        <v>94</v>
      </c>
      <c r="E2055" s="1">
        <v>1.327</v>
      </c>
      <c r="G2055">
        <v>0</v>
      </c>
      <c r="H2055">
        <v>28</v>
      </c>
      <c r="J2055">
        <v>3.5E-4</v>
      </c>
      <c r="L2055">
        <v>1.6602394366197177</v>
      </c>
      <c r="M2055" s="2">
        <f t="shared" si="69"/>
        <v>50.704225352112672</v>
      </c>
      <c r="N2055" t="s">
        <v>2710</v>
      </c>
    </row>
    <row r="2056" spans="1:14">
      <c r="A2056">
        <v>37</v>
      </c>
      <c r="B2056" t="s">
        <v>21137</v>
      </c>
      <c r="C2056" t="s">
        <v>21138</v>
      </c>
      <c r="D2056">
        <v>1801</v>
      </c>
      <c r="E2056" s="1">
        <v>1.304</v>
      </c>
      <c r="F2056">
        <v>1.0109999999999999</v>
      </c>
      <c r="G2056">
        <v>0.22800000000000001</v>
      </c>
      <c r="H2056">
        <v>267</v>
      </c>
      <c r="I2056">
        <v>3.8</v>
      </c>
      <c r="J2056">
        <v>3.1199999999999999E-3</v>
      </c>
      <c r="K2056">
        <v>0.15</v>
      </c>
      <c r="L2056">
        <v>1.6602394366197177</v>
      </c>
      <c r="M2056" s="2">
        <f t="shared" si="69"/>
        <v>52.112676056338024</v>
      </c>
      <c r="N2056" t="s">
        <v>2710</v>
      </c>
    </row>
    <row r="2057" spans="1:14">
      <c r="A2057">
        <v>38</v>
      </c>
      <c r="B2057" t="s">
        <v>20374</v>
      </c>
      <c r="C2057" t="s">
        <v>20373</v>
      </c>
      <c r="D2057">
        <v>10782</v>
      </c>
      <c r="E2057" s="1">
        <v>1.2689999999999999</v>
      </c>
      <c r="F2057">
        <v>1.476</v>
      </c>
      <c r="G2057">
        <v>0.183</v>
      </c>
      <c r="H2057">
        <v>442</v>
      </c>
      <c r="I2057">
        <v>8.6999999999999993</v>
      </c>
      <c r="J2057">
        <v>1.7010000000000001E-2</v>
      </c>
      <c r="K2057">
        <v>0.39800000000000002</v>
      </c>
      <c r="L2057">
        <v>1.6602394366197177</v>
      </c>
      <c r="M2057" s="2">
        <f t="shared" si="69"/>
        <v>53.521126760563376</v>
      </c>
      <c r="N2057" t="s">
        <v>2710</v>
      </c>
    </row>
    <row r="2058" spans="1:14">
      <c r="A2058">
        <v>39</v>
      </c>
      <c r="B2058" t="s">
        <v>21131</v>
      </c>
      <c r="C2058" t="s">
        <v>21132</v>
      </c>
      <c r="D2058">
        <v>5743</v>
      </c>
      <c r="E2058" s="1">
        <v>1.2509999999999999</v>
      </c>
      <c r="F2058">
        <v>1.4</v>
      </c>
      <c r="G2058">
        <v>0.156</v>
      </c>
      <c r="H2058">
        <v>45</v>
      </c>
      <c r="I2058" t="s">
        <v>18288</v>
      </c>
      <c r="J2058">
        <v>3.4499999999999999E-3</v>
      </c>
      <c r="K2058">
        <v>0.38100000000000001</v>
      </c>
      <c r="L2058">
        <v>1.6602394366197177</v>
      </c>
      <c r="M2058" s="2">
        <f t="shared" si="69"/>
        <v>54.929577464788736</v>
      </c>
      <c r="N2058" t="s">
        <v>2710</v>
      </c>
    </row>
    <row r="2059" spans="1:14">
      <c r="A2059">
        <v>40</v>
      </c>
      <c r="B2059" t="s">
        <v>21217</v>
      </c>
      <c r="C2059" t="s">
        <v>21218</v>
      </c>
      <c r="D2059">
        <v>1379</v>
      </c>
      <c r="E2059" s="1">
        <v>1.2450000000000001</v>
      </c>
      <c r="F2059">
        <v>1.381</v>
      </c>
      <c r="G2059">
        <v>0.25900000000000001</v>
      </c>
      <c r="H2059">
        <v>85</v>
      </c>
      <c r="I2059">
        <v>7.9</v>
      </c>
      <c r="J2059">
        <v>1.98E-3</v>
      </c>
      <c r="K2059">
        <v>0.33900000000000002</v>
      </c>
      <c r="L2059">
        <v>1.6602394366197177</v>
      </c>
      <c r="M2059" s="2">
        <f t="shared" si="69"/>
        <v>56.338028169014088</v>
      </c>
      <c r="N2059" t="s">
        <v>2710</v>
      </c>
    </row>
    <row r="2060" spans="1:14">
      <c r="A2060">
        <v>41</v>
      </c>
      <c r="B2060" t="s">
        <v>21189</v>
      </c>
      <c r="C2060" t="s">
        <v>21190</v>
      </c>
      <c r="D2060">
        <v>844</v>
      </c>
      <c r="E2060" s="1">
        <v>1.242</v>
      </c>
      <c r="G2060">
        <v>8.7999999999999995E-2</v>
      </c>
      <c r="H2060">
        <v>91</v>
      </c>
      <c r="I2060">
        <v>4.9000000000000004</v>
      </c>
      <c r="J2060">
        <v>1.8600000000000001E-3</v>
      </c>
      <c r="L2060">
        <v>1.6602394366197177</v>
      </c>
      <c r="M2060" s="2">
        <f t="shared" si="69"/>
        <v>57.74647887323944</v>
      </c>
      <c r="N2060" t="s">
        <v>2710</v>
      </c>
    </row>
    <row r="2061" spans="1:14">
      <c r="A2061">
        <v>42</v>
      </c>
      <c r="B2061" t="s">
        <v>21197</v>
      </c>
      <c r="C2061" t="s">
        <v>21198</v>
      </c>
      <c r="D2061">
        <v>398</v>
      </c>
      <c r="E2061" s="1">
        <v>1.107</v>
      </c>
      <c r="F2061">
        <v>1.1020000000000001</v>
      </c>
      <c r="G2061">
        <v>0.114</v>
      </c>
      <c r="H2061">
        <v>35</v>
      </c>
      <c r="I2061">
        <v>6</v>
      </c>
      <c r="J2061">
        <v>6.7000000000000002E-4</v>
      </c>
      <c r="K2061">
        <v>0.216</v>
      </c>
      <c r="L2061">
        <v>1.6602394366197177</v>
      </c>
      <c r="M2061" s="2">
        <f t="shared" si="69"/>
        <v>59.154929577464785</v>
      </c>
      <c r="N2061" t="s">
        <v>2710</v>
      </c>
    </row>
    <row r="2062" spans="1:14">
      <c r="A2062">
        <v>43</v>
      </c>
      <c r="B2062" t="s">
        <v>21173</v>
      </c>
      <c r="C2062" t="s">
        <v>21174</v>
      </c>
      <c r="D2062">
        <v>472</v>
      </c>
      <c r="E2062" s="1">
        <v>1.0940000000000001</v>
      </c>
      <c r="F2062">
        <v>1.3380000000000001</v>
      </c>
      <c r="G2062">
        <v>0.25600000000000001</v>
      </c>
      <c r="H2062">
        <v>82</v>
      </c>
      <c r="I2062">
        <v>3.3</v>
      </c>
      <c r="J2062">
        <v>1.9599999999999999E-3</v>
      </c>
      <c r="K2062">
        <v>0.34100000000000003</v>
      </c>
      <c r="L2062">
        <v>1.6602394366197177</v>
      </c>
      <c r="M2062" s="2">
        <f t="shared" si="69"/>
        <v>60.563380281690137</v>
      </c>
      <c r="N2062" t="s">
        <v>2710</v>
      </c>
    </row>
    <row r="2063" spans="1:14">
      <c r="A2063">
        <v>44</v>
      </c>
      <c r="B2063" t="s">
        <v>21205</v>
      </c>
      <c r="C2063" t="s">
        <v>21206</v>
      </c>
      <c r="D2063">
        <v>1695</v>
      </c>
      <c r="E2063" s="1">
        <v>1.0309999999999999</v>
      </c>
      <c r="F2063">
        <v>1.0580000000000001</v>
      </c>
      <c r="G2063">
        <v>0.14399999999999999</v>
      </c>
      <c r="H2063">
        <v>390</v>
      </c>
      <c r="I2063">
        <v>4.2</v>
      </c>
      <c r="J2063">
        <v>4.0699999999999998E-3</v>
      </c>
      <c r="K2063">
        <v>0.21</v>
      </c>
      <c r="L2063">
        <v>1.6602394366197177</v>
      </c>
      <c r="M2063" s="2">
        <f t="shared" si="69"/>
        <v>61.971830985915489</v>
      </c>
      <c r="N2063" t="s">
        <v>2710</v>
      </c>
    </row>
    <row r="2064" spans="1:14">
      <c r="A2064">
        <v>45</v>
      </c>
      <c r="B2064" t="s">
        <v>21231</v>
      </c>
      <c r="C2064" t="s">
        <v>21232</v>
      </c>
      <c r="D2064">
        <v>366</v>
      </c>
      <c r="E2064" s="1">
        <v>0.98099999999999998</v>
      </c>
      <c r="F2064">
        <v>0.77</v>
      </c>
      <c r="G2064">
        <v>0.05</v>
      </c>
      <c r="H2064">
        <v>60</v>
      </c>
      <c r="I2064">
        <v>7.1</v>
      </c>
      <c r="J2064">
        <v>4.6999999999999999E-4</v>
      </c>
      <c r="K2064">
        <v>0.12</v>
      </c>
      <c r="L2064">
        <v>1.6602394366197177</v>
      </c>
      <c r="M2064" s="2">
        <f t="shared" si="69"/>
        <v>63.380281690140848</v>
      </c>
      <c r="N2064" t="s">
        <v>2710</v>
      </c>
    </row>
    <row r="2065" spans="1:14">
      <c r="A2065">
        <v>46</v>
      </c>
      <c r="B2065" t="s">
        <v>21167</v>
      </c>
      <c r="C2065" t="s">
        <v>21168</v>
      </c>
      <c r="D2065">
        <v>1130</v>
      </c>
      <c r="E2065" s="1">
        <v>0.94799999999999995</v>
      </c>
      <c r="F2065">
        <v>0.92600000000000005</v>
      </c>
      <c r="G2065">
        <v>0.10299999999999999</v>
      </c>
      <c r="H2065">
        <v>175</v>
      </c>
      <c r="I2065">
        <v>4.4000000000000004</v>
      </c>
      <c r="J2065">
        <v>2.7000000000000001E-3</v>
      </c>
      <c r="K2065">
        <v>0.19600000000000001</v>
      </c>
      <c r="L2065">
        <v>1.6602394366197177</v>
      </c>
      <c r="M2065" s="2">
        <f t="shared" si="69"/>
        <v>64.788732394366207</v>
      </c>
      <c r="N2065" t="s">
        <v>2710</v>
      </c>
    </row>
    <row r="2066" spans="1:14">
      <c r="A2066">
        <v>47</v>
      </c>
      <c r="B2066" t="s">
        <v>21155</v>
      </c>
      <c r="C2066" t="s">
        <v>21156</v>
      </c>
      <c r="D2066">
        <v>984</v>
      </c>
      <c r="E2066" s="1">
        <v>0.90700000000000003</v>
      </c>
      <c r="F2066">
        <v>1.046</v>
      </c>
      <c r="G2066">
        <v>1.9E-2</v>
      </c>
      <c r="H2066">
        <v>52</v>
      </c>
      <c r="I2066">
        <v>8.1999999999999993</v>
      </c>
      <c r="J2066">
        <v>1.32E-3</v>
      </c>
      <c r="K2066">
        <v>0.248</v>
      </c>
      <c r="L2066">
        <v>1.6602394366197177</v>
      </c>
      <c r="M2066" s="2">
        <f t="shared" si="69"/>
        <v>66.197183098591552</v>
      </c>
      <c r="N2066" t="s">
        <v>2710</v>
      </c>
    </row>
    <row r="2067" spans="1:14">
      <c r="A2067">
        <v>48</v>
      </c>
      <c r="B2067" t="s">
        <v>21139</v>
      </c>
      <c r="C2067" t="s">
        <v>21140</v>
      </c>
      <c r="D2067">
        <v>603</v>
      </c>
      <c r="E2067" s="1">
        <v>0.89900000000000002</v>
      </c>
      <c r="F2067">
        <v>0.98099999999999998</v>
      </c>
      <c r="G2067">
        <v>0.13200000000000001</v>
      </c>
      <c r="H2067">
        <v>68</v>
      </c>
      <c r="I2067">
        <v>6.7</v>
      </c>
      <c r="J2067">
        <v>8.0999999999999996E-4</v>
      </c>
      <c r="K2067">
        <v>0.17399999999999999</v>
      </c>
      <c r="L2067">
        <v>1.6602394366197177</v>
      </c>
      <c r="M2067" s="2">
        <f t="shared" si="69"/>
        <v>67.605633802816897</v>
      </c>
      <c r="N2067" t="s">
        <v>2710</v>
      </c>
    </row>
    <row r="2068" spans="1:14">
      <c r="A2068">
        <v>49</v>
      </c>
      <c r="B2068" t="s">
        <v>21147</v>
      </c>
      <c r="C2068" t="s">
        <v>21148</v>
      </c>
      <c r="D2068">
        <v>146</v>
      </c>
      <c r="E2068" s="1">
        <v>0.83099999999999996</v>
      </c>
      <c r="F2068">
        <v>1.1160000000000001</v>
      </c>
      <c r="G2068">
        <v>4.1000000000000002E-2</v>
      </c>
      <c r="H2068">
        <v>49</v>
      </c>
      <c r="I2068">
        <v>3</v>
      </c>
      <c r="J2068">
        <v>5.6999999999999998E-4</v>
      </c>
      <c r="K2068">
        <v>0.253</v>
      </c>
      <c r="L2068">
        <v>1.6602394366197177</v>
      </c>
      <c r="M2068" s="2">
        <f t="shared" si="69"/>
        <v>69.014084507042256</v>
      </c>
      <c r="N2068" t="s">
        <v>2710</v>
      </c>
    </row>
    <row r="2069" spans="1:14">
      <c r="A2069">
        <v>50</v>
      </c>
      <c r="B2069" t="s">
        <v>21169</v>
      </c>
      <c r="C2069" t="s">
        <v>21170</v>
      </c>
      <c r="D2069">
        <v>375</v>
      </c>
      <c r="E2069" s="1">
        <v>0.82599999999999996</v>
      </c>
      <c r="F2069">
        <v>1.446</v>
      </c>
      <c r="G2069">
        <v>2.5999999999999999E-2</v>
      </c>
      <c r="H2069">
        <v>76</v>
      </c>
      <c r="I2069">
        <v>4</v>
      </c>
      <c r="J2069">
        <v>1.65E-3</v>
      </c>
      <c r="K2069">
        <v>0.36399999999999999</v>
      </c>
      <c r="L2069">
        <v>1.6602394366197177</v>
      </c>
      <c r="M2069" s="2">
        <f t="shared" si="69"/>
        <v>70.422535211267601</v>
      </c>
      <c r="N2069" t="s">
        <v>2710</v>
      </c>
    </row>
    <row r="2070" spans="1:14">
      <c r="A2070">
        <v>51</v>
      </c>
      <c r="B2070" t="s">
        <v>21171</v>
      </c>
      <c r="C2070" t="s">
        <v>21172</v>
      </c>
      <c r="D2070">
        <v>357</v>
      </c>
      <c r="E2070" s="1">
        <v>0.755</v>
      </c>
      <c r="F2070">
        <v>1.008</v>
      </c>
      <c r="G2070">
        <v>0</v>
      </c>
      <c r="H2070">
        <v>28</v>
      </c>
      <c r="I2070">
        <v>7.6</v>
      </c>
      <c r="J2070">
        <v>5.5999999999999995E-4</v>
      </c>
      <c r="K2070">
        <v>0.251</v>
      </c>
      <c r="L2070">
        <v>1.6602394366197177</v>
      </c>
      <c r="M2070" s="2">
        <f t="shared" si="69"/>
        <v>71.83098591549296</v>
      </c>
      <c r="N2070" t="s">
        <v>2710</v>
      </c>
    </row>
    <row r="2071" spans="1:14">
      <c r="A2071">
        <v>52</v>
      </c>
      <c r="B2071" t="s">
        <v>21159</v>
      </c>
      <c r="C2071" t="s">
        <v>21160</v>
      </c>
      <c r="D2071">
        <v>676</v>
      </c>
      <c r="E2071" s="1">
        <v>0.74</v>
      </c>
      <c r="F2071">
        <v>0.82</v>
      </c>
      <c r="G2071">
        <v>0.1</v>
      </c>
      <c r="H2071">
        <v>50</v>
      </c>
      <c r="I2071">
        <v>9.1999999999999993</v>
      </c>
      <c r="J2071">
        <v>7.9000000000000001E-4</v>
      </c>
      <c r="K2071">
        <v>0.17599999999999999</v>
      </c>
      <c r="L2071">
        <v>1.6602394366197177</v>
      </c>
      <c r="M2071" s="2">
        <f t="shared" si="69"/>
        <v>73.239436619718319</v>
      </c>
      <c r="N2071" t="s">
        <v>2710</v>
      </c>
    </row>
    <row r="2072" spans="1:14">
      <c r="A2072">
        <v>53</v>
      </c>
      <c r="B2072" t="s">
        <v>21149</v>
      </c>
      <c r="C2072" t="s">
        <v>21150</v>
      </c>
      <c r="D2072">
        <v>312</v>
      </c>
      <c r="E2072" s="1">
        <v>0.73</v>
      </c>
      <c r="F2072">
        <v>0.82599999999999996</v>
      </c>
      <c r="G2072">
        <v>6.9000000000000006E-2</v>
      </c>
      <c r="H2072">
        <v>29</v>
      </c>
      <c r="I2072">
        <v>9.3000000000000007</v>
      </c>
      <c r="J2072">
        <v>4.8999999999999998E-4</v>
      </c>
      <c r="K2072">
        <v>0.193</v>
      </c>
      <c r="L2072">
        <v>1.6602394366197177</v>
      </c>
      <c r="M2072" s="2">
        <f t="shared" si="69"/>
        <v>74.647887323943664</v>
      </c>
      <c r="N2072" t="s">
        <v>2710</v>
      </c>
    </row>
    <row r="2073" spans="1:14">
      <c r="A2073">
        <v>54</v>
      </c>
      <c r="B2073" t="s">
        <v>21163</v>
      </c>
      <c r="C2073" t="s">
        <v>21164</v>
      </c>
      <c r="D2073">
        <v>472</v>
      </c>
      <c r="E2073" s="1">
        <v>0.64400000000000002</v>
      </c>
      <c r="F2073">
        <v>0.57299999999999995</v>
      </c>
      <c r="G2073">
        <v>6.7000000000000004E-2</v>
      </c>
      <c r="H2073">
        <v>45</v>
      </c>
      <c r="I2073" t="s">
        <v>18288</v>
      </c>
      <c r="J2073">
        <v>4.8000000000000001E-4</v>
      </c>
      <c r="K2073">
        <v>0.121</v>
      </c>
      <c r="L2073">
        <v>1.6602394366197177</v>
      </c>
      <c r="M2073" s="2">
        <f t="shared" si="69"/>
        <v>76.056338028169009</v>
      </c>
      <c r="N2073" t="s">
        <v>2710</v>
      </c>
    </row>
    <row r="2074" spans="1:14">
      <c r="A2074">
        <v>55</v>
      </c>
      <c r="B2074" t="s">
        <v>21161</v>
      </c>
      <c r="C2074" t="s">
        <v>21162</v>
      </c>
      <c r="D2074">
        <v>503</v>
      </c>
      <c r="E2074" s="1">
        <v>0.628</v>
      </c>
      <c r="F2074">
        <v>0.59699999999999998</v>
      </c>
      <c r="G2074">
        <v>1.7000000000000001E-2</v>
      </c>
      <c r="H2074">
        <v>60</v>
      </c>
      <c r="I2074">
        <v>6.4</v>
      </c>
      <c r="J2074">
        <v>8.7000000000000001E-4</v>
      </c>
      <c r="K2074">
        <v>0.13</v>
      </c>
      <c r="L2074">
        <v>1.6602394366197177</v>
      </c>
      <c r="M2074" s="2">
        <f t="shared" si="69"/>
        <v>77.464788732394368</v>
      </c>
      <c r="N2074" t="s">
        <v>2710</v>
      </c>
    </row>
    <row r="2075" spans="1:14">
      <c r="A2075">
        <v>56</v>
      </c>
      <c r="B2075" t="s">
        <v>21209</v>
      </c>
      <c r="C2075" t="s">
        <v>21210</v>
      </c>
      <c r="D2075">
        <v>299</v>
      </c>
      <c r="E2075" s="1">
        <v>0.61599999999999999</v>
      </c>
      <c r="F2075">
        <v>0.69399999999999995</v>
      </c>
      <c r="G2075">
        <v>7.6999999999999999E-2</v>
      </c>
      <c r="H2075">
        <v>39</v>
      </c>
      <c r="I2075">
        <v>6.5</v>
      </c>
      <c r="J2075">
        <v>3.6000000000000002E-4</v>
      </c>
      <c r="K2075">
        <v>0.115</v>
      </c>
      <c r="L2075">
        <v>1.6602394366197177</v>
      </c>
      <c r="M2075" s="2">
        <f t="shared" si="69"/>
        <v>78.873239436619713</v>
      </c>
      <c r="N2075" t="s">
        <v>2710</v>
      </c>
    </row>
    <row r="2076" spans="1:14">
      <c r="A2076">
        <v>57</v>
      </c>
      <c r="B2076" t="s">
        <v>21223</v>
      </c>
      <c r="C2076" t="s">
        <v>21224</v>
      </c>
      <c r="D2076">
        <v>132</v>
      </c>
      <c r="E2076" s="1">
        <v>0.56000000000000005</v>
      </c>
      <c r="F2076">
        <v>0.51600000000000001</v>
      </c>
      <c r="G2076">
        <v>0.13300000000000001</v>
      </c>
      <c r="H2076">
        <v>45</v>
      </c>
      <c r="I2076">
        <v>3.6</v>
      </c>
      <c r="J2076">
        <v>2.7E-4</v>
      </c>
      <c r="K2076">
        <v>8.1000000000000003E-2</v>
      </c>
      <c r="L2076">
        <v>1.6602394366197177</v>
      </c>
      <c r="M2076" s="2">
        <f t="shared" si="69"/>
        <v>80.281690140845072</v>
      </c>
      <c r="N2076" t="s">
        <v>2710</v>
      </c>
    </row>
    <row r="2077" spans="1:14">
      <c r="A2077">
        <v>58</v>
      </c>
      <c r="B2077" t="s">
        <v>21113</v>
      </c>
      <c r="C2077" t="s">
        <v>21114</v>
      </c>
      <c r="D2077">
        <v>631</v>
      </c>
      <c r="E2077" s="1">
        <v>0.55900000000000005</v>
      </c>
      <c r="F2077">
        <v>0.56799999999999995</v>
      </c>
      <c r="G2077">
        <v>4.3999999999999997E-2</v>
      </c>
      <c r="H2077">
        <v>68</v>
      </c>
      <c r="I2077">
        <v>8.8000000000000007</v>
      </c>
      <c r="J2077">
        <v>8.4000000000000003E-4</v>
      </c>
      <c r="K2077">
        <v>0.14099999999999999</v>
      </c>
      <c r="L2077">
        <v>1.6602394366197177</v>
      </c>
      <c r="M2077" s="2">
        <f t="shared" si="69"/>
        <v>81.690140845070431</v>
      </c>
      <c r="N2077" t="s">
        <v>2710</v>
      </c>
    </row>
    <row r="2078" spans="1:14">
      <c r="A2078">
        <v>59</v>
      </c>
      <c r="B2078" t="s">
        <v>21179</v>
      </c>
      <c r="C2078" t="s">
        <v>21180</v>
      </c>
      <c r="D2078">
        <v>1891</v>
      </c>
      <c r="E2078" s="1">
        <v>0.55300000000000005</v>
      </c>
      <c r="F2078">
        <v>0.65100000000000002</v>
      </c>
      <c r="G2078">
        <v>0.11</v>
      </c>
      <c r="H2078">
        <v>73</v>
      </c>
      <c r="I2078">
        <v>9.1999999999999993</v>
      </c>
      <c r="J2078">
        <v>1.6900000000000001E-3</v>
      </c>
      <c r="K2078">
        <v>0.13500000000000001</v>
      </c>
      <c r="L2078">
        <v>1.6602394366197177</v>
      </c>
      <c r="M2078" s="2">
        <f t="shared" si="69"/>
        <v>83.098591549295776</v>
      </c>
      <c r="N2078" t="s">
        <v>2710</v>
      </c>
    </row>
    <row r="2079" spans="1:14">
      <c r="A2079">
        <v>60</v>
      </c>
      <c r="B2079" t="s">
        <v>21133</v>
      </c>
      <c r="C2079" t="s">
        <v>21134</v>
      </c>
      <c r="D2079">
        <v>166</v>
      </c>
      <c r="E2079" s="1">
        <v>0.53300000000000003</v>
      </c>
      <c r="G2079">
        <v>0.08</v>
      </c>
      <c r="H2079">
        <v>50</v>
      </c>
      <c r="I2079">
        <v>3.6</v>
      </c>
      <c r="J2079">
        <v>5.4000000000000001E-4</v>
      </c>
      <c r="L2079">
        <v>1.6602394366197177</v>
      </c>
      <c r="M2079" s="2">
        <f t="shared" si="69"/>
        <v>84.507042253521121</v>
      </c>
      <c r="N2079" t="s">
        <v>2710</v>
      </c>
    </row>
    <row r="2080" spans="1:14">
      <c r="A2080">
        <v>61</v>
      </c>
      <c r="B2080" t="s">
        <v>21213</v>
      </c>
      <c r="C2080" t="s">
        <v>21214</v>
      </c>
      <c r="D2080">
        <v>127</v>
      </c>
      <c r="E2080" s="1">
        <v>0.44400000000000001</v>
      </c>
      <c r="G2080">
        <v>0</v>
      </c>
      <c r="H2080">
        <v>26</v>
      </c>
      <c r="I2080">
        <v>3.7</v>
      </c>
      <c r="J2080">
        <v>4.2999999999999999E-4</v>
      </c>
      <c r="L2080">
        <v>1.6602394366197177</v>
      </c>
      <c r="M2080" s="2">
        <f t="shared" si="69"/>
        <v>85.91549295774648</v>
      </c>
      <c r="N2080" t="s">
        <v>2710</v>
      </c>
    </row>
    <row r="2081" spans="1:14">
      <c r="A2081">
        <v>62</v>
      </c>
      <c r="B2081" t="s">
        <v>21109</v>
      </c>
      <c r="C2081" t="s">
        <v>21110</v>
      </c>
      <c r="D2081">
        <v>205</v>
      </c>
      <c r="E2081" s="1">
        <v>0.35399999999999998</v>
      </c>
      <c r="F2081">
        <v>0.29699999999999999</v>
      </c>
      <c r="G2081">
        <v>6.7000000000000004E-2</v>
      </c>
      <c r="H2081">
        <v>30</v>
      </c>
      <c r="I2081">
        <v>8.3000000000000007</v>
      </c>
      <c r="J2081">
        <v>2.3000000000000001E-4</v>
      </c>
      <c r="K2081">
        <v>6.3E-2</v>
      </c>
      <c r="L2081">
        <v>1.6602394366197177</v>
      </c>
      <c r="M2081" s="2">
        <f t="shared" si="69"/>
        <v>87.323943661971825</v>
      </c>
      <c r="N2081" t="s">
        <v>2710</v>
      </c>
    </row>
    <row r="2082" spans="1:14">
      <c r="A2082">
        <v>63</v>
      </c>
      <c r="B2082" t="s">
        <v>21099</v>
      </c>
      <c r="C2082" t="s">
        <v>21100</v>
      </c>
      <c r="D2082">
        <v>554</v>
      </c>
      <c r="E2082" s="1">
        <v>0.34</v>
      </c>
      <c r="F2082">
        <v>0.44500000000000001</v>
      </c>
      <c r="G2082">
        <v>0.2</v>
      </c>
      <c r="H2082">
        <v>20</v>
      </c>
      <c r="I2082" t="s">
        <v>18288</v>
      </c>
      <c r="J2082">
        <v>2.1000000000000001E-4</v>
      </c>
      <c r="K2082">
        <v>0.109</v>
      </c>
      <c r="L2082">
        <v>1.6602394366197177</v>
      </c>
      <c r="M2082" s="2">
        <f t="shared" si="69"/>
        <v>88.732394366197184</v>
      </c>
      <c r="N2082" t="s">
        <v>2710</v>
      </c>
    </row>
    <row r="2083" spans="1:14">
      <c r="A2083">
        <v>64</v>
      </c>
      <c r="B2083" t="s">
        <v>21117</v>
      </c>
      <c r="C2083" t="s">
        <v>21118</v>
      </c>
      <c r="D2083">
        <v>182</v>
      </c>
      <c r="E2083" s="1">
        <v>0.31</v>
      </c>
      <c r="F2083">
        <v>0.34200000000000003</v>
      </c>
      <c r="I2083" t="s">
        <v>18288</v>
      </c>
      <c r="J2083">
        <v>2.5999999999999998E-4</v>
      </c>
      <c r="K2083">
        <v>9.2999999999999999E-2</v>
      </c>
      <c r="L2083">
        <v>1.6602394366197177</v>
      </c>
      <c r="M2083" s="2">
        <f t="shared" si="69"/>
        <v>90.140845070422543</v>
      </c>
      <c r="N2083" t="s">
        <v>2710</v>
      </c>
    </row>
    <row r="2084" spans="1:14">
      <c r="A2084">
        <v>65</v>
      </c>
      <c r="B2084" t="s">
        <v>21123</v>
      </c>
      <c r="C2084" t="s">
        <v>21124</v>
      </c>
      <c r="D2084">
        <v>167</v>
      </c>
      <c r="E2084" s="1">
        <v>0.26700000000000002</v>
      </c>
      <c r="F2084">
        <v>0.19</v>
      </c>
      <c r="G2084">
        <v>0</v>
      </c>
      <c r="H2084">
        <v>28</v>
      </c>
      <c r="I2084" t="s">
        <v>18288</v>
      </c>
      <c r="J2084">
        <v>1.2999999999999999E-4</v>
      </c>
      <c r="K2084">
        <v>4.7E-2</v>
      </c>
      <c r="L2084">
        <v>1.6602394366197177</v>
      </c>
      <c r="M2084" s="2">
        <f t="shared" ref="M2084:M2090" si="70">A2084/71*100</f>
        <v>91.549295774647888</v>
      </c>
      <c r="N2084" t="s">
        <v>2710</v>
      </c>
    </row>
    <row r="2085" spans="1:14">
      <c r="A2085">
        <v>66</v>
      </c>
      <c r="B2085" t="s">
        <v>21225</v>
      </c>
      <c r="C2085" t="s">
        <v>21226</v>
      </c>
      <c r="D2085">
        <v>1482</v>
      </c>
      <c r="E2085" s="1">
        <v>0.23499999999999999</v>
      </c>
      <c r="F2085">
        <v>0.23899999999999999</v>
      </c>
      <c r="G2085">
        <v>5.6000000000000001E-2</v>
      </c>
      <c r="H2085">
        <v>341</v>
      </c>
      <c r="I2085">
        <v>8.1</v>
      </c>
      <c r="J2085">
        <v>2.16E-3</v>
      </c>
      <c r="K2085">
        <v>5.8000000000000003E-2</v>
      </c>
      <c r="L2085">
        <v>1.6602394366197177</v>
      </c>
      <c r="M2085" s="2">
        <f t="shared" si="70"/>
        <v>92.957746478873233</v>
      </c>
      <c r="N2085" t="s">
        <v>2710</v>
      </c>
    </row>
    <row r="2086" spans="1:14">
      <c r="A2086">
        <v>67</v>
      </c>
      <c r="B2086" t="s">
        <v>21227</v>
      </c>
      <c r="C2086" t="s">
        <v>21228</v>
      </c>
      <c r="D2086">
        <v>40</v>
      </c>
      <c r="E2086" s="1">
        <v>0.222</v>
      </c>
      <c r="F2086">
        <v>0.193</v>
      </c>
      <c r="G2086">
        <v>0</v>
      </c>
      <c r="H2086">
        <v>33</v>
      </c>
      <c r="J2086">
        <v>1.1E-4</v>
      </c>
      <c r="K2086">
        <v>4.2999999999999997E-2</v>
      </c>
      <c r="L2086">
        <v>1.6602394366197177</v>
      </c>
      <c r="M2086" s="2">
        <f t="shared" si="70"/>
        <v>94.366197183098592</v>
      </c>
      <c r="N2086" t="s">
        <v>2710</v>
      </c>
    </row>
    <row r="2087" spans="1:14">
      <c r="A2087">
        <v>68</v>
      </c>
      <c r="B2087" t="s">
        <v>21229</v>
      </c>
      <c r="C2087" t="s">
        <v>21230</v>
      </c>
      <c r="D2087">
        <v>211</v>
      </c>
      <c r="E2087" s="1">
        <v>0.182</v>
      </c>
      <c r="F2087">
        <v>0.123</v>
      </c>
      <c r="G2087">
        <v>0</v>
      </c>
      <c r="H2087">
        <v>14</v>
      </c>
      <c r="I2087" t="s">
        <v>18288</v>
      </c>
      <c r="J2087">
        <v>1.0000000000000001E-5</v>
      </c>
      <c r="K2087">
        <v>1.0999999999999999E-2</v>
      </c>
      <c r="L2087">
        <v>1.6602394366197177</v>
      </c>
      <c r="M2087" s="2">
        <f t="shared" si="70"/>
        <v>95.774647887323937</v>
      </c>
      <c r="N2087" t="s">
        <v>2710</v>
      </c>
    </row>
    <row r="2088" spans="1:14">
      <c r="A2088">
        <v>69</v>
      </c>
      <c r="B2088" t="s">
        <v>21077</v>
      </c>
      <c r="C2088" t="s">
        <v>21078</v>
      </c>
      <c r="D2088">
        <v>79</v>
      </c>
      <c r="E2088" s="1">
        <v>0.13900000000000001</v>
      </c>
      <c r="G2088">
        <v>4.4999999999999998E-2</v>
      </c>
      <c r="H2088">
        <v>44</v>
      </c>
      <c r="J2088">
        <v>2.5000000000000001E-4</v>
      </c>
      <c r="L2088">
        <v>1.6602394366197177</v>
      </c>
      <c r="M2088" s="2">
        <f t="shared" si="70"/>
        <v>97.183098591549296</v>
      </c>
      <c r="N2088" t="s">
        <v>2710</v>
      </c>
    </row>
    <row r="2089" spans="1:14">
      <c r="A2089">
        <v>70</v>
      </c>
      <c r="B2089" t="s">
        <v>21135</v>
      </c>
      <c r="C2089" t="s">
        <v>21136</v>
      </c>
      <c r="D2089">
        <v>979</v>
      </c>
      <c r="E2089" s="1">
        <v>0.13</v>
      </c>
      <c r="F2089">
        <v>0.17299999999999999</v>
      </c>
      <c r="G2089">
        <v>2.9000000000000001E-2</v>
      </c>
      <c r="H2089">
        <v>70</v>
      </c>
      <c r="I2089" t="s">
        <v>18288</v>
      </c>
      <c r="J2089">
        <v>6.3000000000000003E-4</v>
      </c>
      <c r="K2089">
        <v>8.8999999999999996E-2</v>
      </c>
      <c r="L2089">
        <v>1.6602394366197177</v>
      </c>
      <c r="M2089" s="2">
        <f t="shared" si="70"/>
        <v>98.591549295774655</v>
      </c>
      <c r="N2089" t="s">
        <v>2710</v>
      </c>
    </row>
    <row r="2090" spans="1:14">
      <c r="A2090">
        <v>71</v>
      </c>
      <c r="B2090" t="s">
        <v>21199</v>
      </c>
      <c r="C2090" t="s">
        <v>21200</v>
      </c>
      <c r="D2090">
        <v>41</v>
      </c>
      <c r="E2090" s="1">
        <v>1.4E-2</v>
      </c>
      <c r="F2090">
        <v>6.9000000000000006E-2</v>
      </c>
      <c r="G2090">
        <v>0</v>
      </c>
      <c r="H2090">
        <v>34</v>
      </c>
      <c r="J2090">
        <v>6.0000000000000002E-5</v>
      </c>
      <c r="K2090">
        <v>1.7999999999999999E-2</v>
      </c>
      <c r="L2090">
        <v>1.6602394366197177</v>
      </c>
      <c r="M2090" s="2">
        <f t="shared" si="70"/>
        <v>100</v>
      </c>
      <c r="N2090" t="s">
        <v>2710</v>
      </c>
    </row>
    <row r="2091" spans="1:14" s="3" customFormat="1">
      <c r="E2091" s="4"/>
      <c r="M2091" s="5"/>
    </row>
    <row r="2092" spans="1:14">
      <c r="A2092">
        <v>1</v>
      </c>
      <c r="B2092" t="s">
        <v>21247</v>
      </c>
      <c r="C2092" t="s">
        <v>21248</v>
      </c>
      <c r="D2092">
        <v>25601</v>
      </c>
      <c r="E2092" s="1">
        <v>11.016</v>
      </c>
      <c r="F2092">
        <v>12.257</v>
      </c>
      <c r="G2092">
        <v>2.294</v>
      </c>
      <c r="H2092">
        <v>136</v>
      </c>
      <c r="I2092">
        <v>8.1999999999999993</v>
      </c>
      <c r="J2092">
        <v>3.8179999999999999E-2</v>
      </c>
      <c r="K2092">
        <v>3.0710000000000002</v>
      </c>
      <c r="L2092">
        <f>AVERAGE(E2092:E2134)</f>
        <v>2.336813953488373</v>
      </c>
      <c r="M2092" s="2">
        <f t="shared" ref="M2092:M2134" si="71">A2092/43*100</f>
        <v>2.3255813953488373</v>
      </c>
      <c r="N2092" t="s">
        <v>2711</v>
      </c>
    </row>
    <row r="2093" spans="1:14">
      <c r="A2093">
        <v>2</v>
      </c>
      <c r="B2093" t="s">
        <v>21283</v>
      </c>
      <c r="C2093" t="s">
        <v>21284</v>
      </c>
      <c r="D2093">
        <v>1474</v>
      </c>
      <c r="E2093" s="1">
        <v>7.4290000000000003</v>
      </c>
      <c r="F2093">
        <v>3.3380000000000001</v>
      </c>
      <c r="G2093">
        <v>0</v>
      </c>
      <c r="H2093">
        <v>6</v>
      </c>
      <c r="I2093" t="s">
        <v>18288</v>
      </c>
      <c r="J2093">
        <v>1.42E-3</v>
      </c>
      <c r="K2093">
        <v>1.1379999999999999</v>
      </c>
      <c r="L2093">
        <v>2.336813953488373</v>
      </c>
      <c r="M2093" s="2">
        <f t="shared" si="71"/>
        <v>4.6511627906976747</v>
      </c>
      <c r="N2093" t="s">
        <v>2711</v>
      </c>
    </row>
    <row r="2094" spans="1:14">
      <c r="A2094">
        <v>3</v>
      </c>
      <c r="B2094" t="s">
        <v>21237</v>
      </c>
      <c r="C2094" t="s">
        <v>21238</v>
      </c>
      <c r="D2094">
        <v>841</v>
      </c>
      <c r="E2094" s="1">
        <v>6.75</v>
      </c>
      <c r="F2094">
        <v>8.9410000000000007</v>
      </c>
      <c r="G2094">
        <v>0</v>
      </c>
      <c r="H2094">
        <v>3</v>
      </c>
      <c r="I2094" t="s">
        <v>18288</v>
      </c>
      <c r="J2094">
        <v>7.6000000000000004E-4</v>
      </c>
      <c r="K2094">
        <v>2.5369999999999999</v>
      </c>
      <c r="L2094">
        <v>2.336813953488373</v>
      </c>
      <c r="M2094" s="2">
        <f t="shared" si="71"/>
        <v>6.9767441860465116</v>
      </c>
      <c r="N2094" t="s">
        <v>2711</v>
      </c>
    </row>
    <row r="2095" spans="1:14">
      <c r="A2095">
        <v>4</v>
      </c>
      <c r="B2095" t="s">
        <v>21301</v>
      </c>
      <c r="C2095" t="s">
        <v>21302</v>
      </c>
      <c r="D2095">
        <v>1152</v>
      </c>
      <c r="E2095" s="1">
        <v>6.3840000000000003</v>
      </c>
      <c r="G2095">
        <v>1.762</v>
      </c>
      <c r="H2095">
        <v>21</v>
      </c>
      <c r="I2095">
        <v>5</v>
      </c>
      <c r="J2095">
        <v>3.48E-3</v>
      </c>
      <c r="L2095">
        <v>2.336813953488373</v>
      </c>
      <c r="M2095" s="2">
        <f t="shared" si="71"/>
        <v>9.3023255813953494</v>
      </c>
      <c r="N2095" t="s">
        <v>2711</v>
      </c>
    </row>
    <row r="2096" spans="1:14">
      <c r="A2096">
        <v>5</v>
      </c>
      <c r="B2096" t="s">
        <v>21255</v>
      </c>
      <c r="C2096" t="s">
        <v>21256</v>
      </c>
      <c r="D2096">
        <v>85446</v>
      </c>
      <c r="E2096" s="1">
        <v>4.593</v>
      </c>
      <c r="F2096">
        <v>4.5510000000000002</v>
      </c>
      <c r="G2096">
        <v>0.95599999999999996</v>
      </c>
      <c r="H2096">
        <v>1561</v>
      </c>
      <c r="I2096">
        <v>7.5</v>
      </c>
      <c r="J2096">
        <v>0.12478</v>
      </c>
      <c r="K2096">
        <v>0.98</v>
      </c>
      <c r="L2096">
        <v>2.336813953488373</v>
      </c>
      <c r="M2096" s="2">
        <f t="shared" si="71"/>
        <v>11.627906976744185</v>
      </c>
      <c r="N2096" t="s">
        <v>2711</v>
      </c>
    </row>
    <row r="2097" spans="1:14">
      <c r="A2097">
        <v>6</v>
      </c>
      <c r="B2097" t="s">
        <v>21277</v>
      </c>
      <c r="C2097" t="s">
        <v>21278</v>
      </c>
      <c r="D2097">
        <v>39735</v>
      </c>
      <c r="E2097" s="1">
        <v>4.1449999999999996</v>
      </c>
      <c r="F2097">
        <v>3.653</v>
      </c>
      <c r="G2097">
        <v>1.004</v>
      </c>
      <c r="H2097">
        <v>998</v>
      </c>
      <c r="I2097">
        <v>7.1</v>
      </c>
      <c r="J2097">
        <v>5.9110000000000003E-2</v>
      </c>
      <c r="K2097">
        <v>0.76200000000000001</v>
      </c>
      <c r="L2097">
        <v>2.336813953488373</v>
      </c>
      <c r="M2097" s="2">
        <f t="shared" si="71"/>
        <v>13.953488372093023</v>
      </c>
      <c r="N2097" t="s">
        <v>2711</v>
      </c>
    </row>
    <row r="2098" spans="1:14">
      <c r="A2098">
        <v>7</v>
      </c>
      <c r="B2098" t="s">
        <v>21295</v>
      </c>
      <c r="C2098" t="s">
        <v>21296</v>
      </c>
      <c r="D2098">
        <v>1899</v>
      </c>
      <c r="E2098" s="1">
        <v>4.0679999999999996</v>
      </c>
      <c r="F2098">
        <v>4.2480000000000002</v>
      </c>
      <c r="I2098">
        <v>8.6</v>
      </c>
      <c r="J2098">
        <v>2.2499999999999998E-3</v>
      </c>
      <c r="K2098">
        <v>1.2250000000000001</v>
      </c>
      <c r="L2098">
        <v>2.336813953488373</v>
      </c>
      <c r="M2098" s="2">
        <f t="shared" si="71"/>
        <v>16.279069767441861</v>
      </c>
      <c r="N2098" t="s">
        <v>2711</v>
      </c>
    </row>
    <row r="2099" spans="1:14">
      <c r="A2099">
        <v>8</v>
      </c>
      <c r="B2099" t="s">
        <v>21249</v>
      </c>
      <c r="C2099" t="s">
        <v>21250</v>
      </c>
      <c r="D2099">
        <v>38660</v>
      </c>
      <c r="E2099" s="1">
        <v>3.806</v>
      </c>
      <c r="F2099">
        <v>3.8889999999999998</v>
      </c>
      <c r="G2099">
        <v>0.94699999999999995</v>
      </c>
      <c r="H2099">
        <v>1709</v>
      </c>
      <c r="I2099">
        <v>4.5</v>
      </c>
      <c r="J2099">
        <v>8.3299999999999999E-2</v>
      </c>
      <c r="K2099">
        <v>0.84199999999999997</v>
      </c>
      <c r="L2099">
        <v>2.336813953488373</v>
      </c>
      <c r="M2099" s="2">
        <f t="shared" si="71"/>
        <v>18.604651162790699</v>
      </c>
      <c r="N2099" t="s">
        <v>2711</v>
      </c>
    </row>
    <row r="2100" spans="1:14">
      <c r="A2100">
        <v>9</v>
      </c>
      <c r="B2100" t="s">
        <v>20634</v>
      </c>
      <c r="C2100" t="s">
        <v>20633</v>
      </c>
      <c r="D2100">
        <v>4011</v>
      </c>
      <c r="E2100" s="1">
        <v>3.3530000000000002</v>
      </c>
      <c r="F2100">
        <v>3.355</v>
      </c>
      <c r="G2100">
        <v>0.71299999999999997</v>
      </c>
      <c r="H2100">
        <v>108</v>
      </c>
      <c r="I2100">
        <v>6.1</v>
      </c>
      <c r="J2100">
        <v>9.1900000000000003E-3</v>
      </c>
      <c r="K2100">
        <v>0.93100000000000005</v>
      </c>
      <c r="L2100">
        <v>2.336813953488373</v>
      </c>
      <c r="M2100" s="2">
        <f t="shared" si="71"/>
        <v>20.930232558139537</v>
      </c>
      <c r="N2100" t="s">
        <v>2711</v>
      </c>
    </row>
    <row r="2101" spans="1:14">
      <c r="A2101">
        <v>10</v>
      </c>
      <c r="B2101" t="s">
        <v>20614</v>
      </c>
      <c r="C2101" t="s">
        <v>20613</v>
      </c>
      <c r="D2101">
        <v>10014</v>
      </c>
      <c r="E2101" s="1">
        <v>3.1970000000000001</v>
      </c>
      <c r="F2101">
        <v>3.43</v>
      </c>
      <c r="G2101">
        <v>0.67200000000000004</v>
      </c>
      <c r="H2101">
        <v>259</v>
      </c>
      <c r="I2101">
        <v>7.3</v>
      </c>
      <c r="J2101">
        <v>1.336E-2</v>
      </c>
      <c r="K2101">
        <v>0.71599999999999997</v>
      </c>
      <c r="L2101">
        <v>2.336813953488373</v>
      </c>
      <c r="M2101" s="2">
        <f t="shared" si="71"/>
        <v>23.255813953488371</v>
      </c>
      <c r="N2101" t="s">
        <v>2711</v>
      </c>
    </row>
    <row r="2102" spans="1:14">
      <c r="A2102">
        <v>11</v>
      </c>
      <c r="B2102" t="s">
        <v>21251</v>
      </c>
      <c r="C2102" t="s">
        <v>21252</v>
      </c>
      <c r="D2102">
        <v>16310</v>
      </c>
      <c r="E2102" s="1">
        <v>3.12</v>
      </c>
      <c r="F2102">
        <v>2.9510000000000001</v>
      </c>
      <c r="G2102">
        <v>0.72799999999999998</v>
      </c>
      <c r="H2102">
        <v>622</v>
      </c>
      <c r="I2102">
        <v>5.2</v>
      </c>
      <c r="J2102">
        <v>3.4970000000000001E-2</v>
      </c>
      <c r="K2102">
        <v>0.66600000000000004</v>
      </c>
      <c r="L2102">
        <v>2.336813953488373</v>
      </c>
      <c r="M2102" s="2">
        <f t="shared" si="71"/>
        <v>25.581395348837212</v>
      </c>
      <c r="N2102" t="s">
        <v>2711</v>
      </c>
    </row>
    <row r="2103" spans="1:14">
      <c r="A2103">
        <v>12</v>
      </c>
      <c r="B2103" t="s">
        <v>21235</v>
      </c>
      <c r="C2103" t="s">
        <v>21236</v>
      </c>
      <c r="D2103">
        <v>1666</v>
      </c>
      <c r="E2103" s="1">
        <v>2.714</v>
      </c>
      <c r="F2103">
        <v>3.3780000000000001</v>
      </c>
      <c r="G2103">
        <v>0.25</v>
      </c>
      <c r="H2103">
        <v>8</v>
      </c>
      <c r="I2103" t="s">
        <v>18288</v>
      </c>
      <c r="J2103">
        <v>6.2E-4</v>
      </c>
      <c r="K2103">
        <v>0.79200000000000004</v>
      </c>
      <c r="L2103">
        <v>2.336813953488373</v>
      </c>
      <c r="M2103" s="2">
        <f t="shared" si="71"/>
        <v>27.906976744186046</v>
      </c>
      <c r="N2103" t="s">
        <v>2711</v>
      </c>
    </row>
    <row r="2104" spans="1:14">
      <c r="A2104">
        <v>13</v>
      </c>
      <c r="B2104" t="s">
        <v>21253</v>
      </c>
      <c r="C2104" t="s">
        <v>21254</v>
      </c>
      <c r="D2104">
        <v>1073</v>
      </c>
      <c r="E2104" s="1">
        <v>2.4340000000000002</v>
      </c>
      <c r="F2104">
        <v>3.1219999999999999</v>
      </c>
      <c r="G2104">
        <v>0.04</v>
      </c>
      <c r="H2104">
        <v>25</v>
      </c>
      <c r="I2104">
        <v>7.1</v>
      </c>
      <c r="J2104">
        <v>2.3800000000000002E-3</v>
      </c>
      <c r="K2104">
        <v>0.86799999999999999</v>
      </c>
      <c r="L2104">
        <v>2.336813953488373</v>
      </c>
      <c r="M2104" s="2">
        <f t="shared" si="71"/>
        <v>30.232558139534881</v>
      </c>
      <c r="N2104" t="s">
        <v>2711</v>
      </c>
    </row>
    <row r="2105" spans="1:14">
      <c r="A2105">
        <v>14</v>
      </c>
      <c r="B2105" t="s">
        <v>21299</v>
      </c>
      <c r="C2105" t="s">
        <v>21300</v>
      </c>
      <c r="D2105">
        <v>11707</v>
      </c>
      <c r="E2105" s="1">
        <v>2.1150000000000002</v>
      </c>
      <c r="F2105">
        <v>2.1429999999999998</v>
      </c>
      <c r="G2105">
        <v>0.38400000000000001</v>
      </c>
      <c r="H2105">
        <v>224</v>
      </c>
      <c r="I2105">
        <v>7.8</v>
      </c>
      <c r="J2105">
        <v>1.6400000000000001E-2</v>
      </c>
      <c r="K2105">
        <v>0.47899999999999998</v>
      </c>
      <c r="L2105">
        <v>2.336813953488373</v>
      </c>
      <c r="M2105" s="2">
        <f t="shared" si="71"/>
        <v>32.558139534883722</v>
      </c>
      <c r="N2105" t="s">
        <v>2711</v>
      </c>
    </row>
    <row r="2106" spans="1:14">
      <c r="A2106">
        <v>15</v>
      </c>
      <c r="B2106" t="s">
        <v>21271</v>
      </c>
      <c r="C2106" t="s">
        <v>21272</v>
      </c>
      <c r="D2106">
        <v>18166</v>
      </c>
      <c r="E2106" s="1">
        <v>2.04</v>
      </c>
      <c r="F2106">
        <v>2.2949999999999999</v>
      </c>
      <c r="G2106">
        <v>0.39200000000000002</v>
      </c>
      <c r="H2106">
        <v>513</v>
      </c>
      <c r="I2106">
        <v>8.9</v>
      </c>
      <c r="J2106">
        <v>2.5149999999999999E-2</v>
      </c>
      <c r="K2106">
        <v>0.61499999999999999</v>
      </c>
      <c r="L2106">
        <v>2.336813953488373</v>
      </c>
      <c r="M2106" s="2">
        <f t="shared" si="71"/>
        <v>34.883720930232556</v>
      </c>
      <c r="N2106" t="s">
        <v>2711</v>
      </c>
    </row>
    <row r="2107" spans="1:14">
      <c r="A2107">
        <v>16</v>
      </c>
      <c r="B2107" t="s">
        <v>21257</v>
      </c>
      <c r="C2107" t="s">
        <v>21258</v>
      </c>
      <c r="D2107">
        <v>6416</v>
      </c>
      <c r="E2107" s="1">
        <v>2.016</v>
      </c>
      <c r="F2107">
        <v>1.881</v>
      </c>
      <c r="G2107">
        <v>0.434</v>
      </c>
      <c r="H2107">
        <v>495</v>
      </c>
      <c r="I2107">
        <v>4.8</v>
      </c>
      <c r="J2107">
        <v>1.1169999999999999E-2</v>
      </c>
      <c r="K2107">
        <v>0.32100000000000001</v>
      </c>
      <c r="L2107">
        <v>2.336813953488373</v>
      </c>
      <c r="M2107" s="2">
        <f t="shared" si="71"/>
        <v>37.209302325581397</v>
      </c>
      <c r="N2107" t="s">
        <v>2711</v>
      </c>
    </row>
    <row r="2108" spans="1:14">
      <c r="A2108">
        <v>17</v>
      </c>
      <c r="B2108" t="s">
        <v>21121</v>
      </c>
      <c r="C2108" t="s">
        <v>21122</v>
      </c>
      <c r="D2108">
        <v>2866</v>
      </c>
      <c r="E2108" s="1">
        <v>2.0110000000000001</v>
      </c>
      <c r="F2108">
        <v>1.9219999999999999</v>
      </c>
      <c r="G2108">
        <v>0.27200000000000002</v>
      </c>
      <c r="H2108">
        <v>114</v>
      </c>
      <c r="I2108">
        <v>7.6</v>
      </c>
      <c r="J2108">
        <v>3.96E-3</v>
      </c>
      <c r="K2108">
        <v>0.39100000000000001</v>
      </c>
      <c r="L2108">
        <v>2.336813953488373</v>
      </c>
      <c r="M2108" s="2">
        <f t="shared" si="71"/>
        <v>39.534883720930232</v>
      </c>
      <c r="N2108" t="s">
        <v>2711</v>
      </c>
    </row>
    <row r="2109" spans="1:14">
      <c r="A2109">
        <v>18</v>
      </c>
      <c r="B2109" t="s">
        <v>21269</v>
      </c>
      <c r="C2109" t="s">
        <v>21270</v>
      </c>
      <c r="D2109">
        <v>21793</v>
      </c>
      <c r="E2109" s="1">
        <v>2</v>
      </c>
      <c r="F2109">
        <v>1.992</v>
      </c>
      <c r="G2109">
        <v>0.52700000000000002</v>
      </c>
      <c r="H2109">
        <v>410</v>
      </c>
      <c r="I2109" t="s">
        <v>18288</v>
      </c>
      <c r="J2109">
        <v>2.0760000000000001E-2</v>
      </c>
      <c r="K2109">
        <v>0.42099999999999999</v>
      </c>
      <c r="L2109">
        <v>2.336813953488373</v>
      </c>
      <c r="M2109" s="2">
        <f t="shared" si="71"/>
        <v>41.860465116279073</v>
      </c>
      <c r="N2109" t="s">
        <v>2711</v>
      </c>
    </row>
    <row r="2110" spans="1:14">
      <c r="A2110">
        <v>19</v>
      </c>
      <c r="B2110" t="s">
        <v>21267</v>
      </c>
      <c r="C2110" t="s">
        <v>21268</v>
      </c>
      <c r="D2110">
        <v>4998</v>
      </c>
      <c r="E2110" s="1">
        <v>1.9390000000000001</v>
      </c>
      <c r="F2110">
        <v>1.9490000000000001</v>
      </c>
      <c r="G2110">
        <v>0.46500000000000002</v>
      </c>
      <c r="H2110">
        <v>254</v>
      </c>
      <c r="I2110">
        <v>7.5</v>
      </c>
      <c r="J2110">
        <v>7.8200000000000006E-3</v>
      </c>
      <c r="K2110">
        <v>0.48699999999999999</v>
      </c>
      <c r="L2110">
        <v>2.336813953488373</v>
      </c>
      <c r="M2110" s="2">
        <f t="shared" si="71"/>
        <v>44.186046511627907</v>
      </c>
      <c r="N2110" t="s">
        <v>2711</v>
      </c>
    </row>
    <row r="2111" spans="1:14">
      <c r="A2111">
        <v>20</v>
      </c>
      <c r="B2111" t="s">
        <v>21281</v>
      </c>
      <c r="C2111" t="s">
        <v>21282</v>
      </c>
      <c r="D2111">
        <v>12835</v>
      </c>
      <c r="E2111" s="1">
        <v>1.8129999999999999</v>
      </c>
      <c r="F2111">
        <v>1.946</v>
      </c>
      <c r="G2111">
        <v>0.40300000000000002</v>
      </c>
      <c r="H2111">
        <v>558</v>
      </c>
      <c r="I2111">
        <v>7.2</v>
      </c>
      <c r="J2111">
        <v>1.6500000000000001E-2</v>
      </c>
      <c r="K2111">
        <v>0.34499999999999997</v>
      </c>
      <c r="L2111">
        <v>2.336813953488373</v>
      </c>
      <c r="M2111" s="2">
        <f t="shared" si="71"/>
        <v>46.511627906976742</v>
      </c>
      <c r="N2111" t="s">
        <v>2711</v>
      </c>
    </row>
    <row r="2112" spans="1:14">
      <c r="A2112">
        <v>21</v>
      </c>
      <c r="B2112" t="s">
        <v>21265</v>
      </c>
      <c r="C2112" t="s">
        <v>21266</v>
      </c>
      <c r="D2112">
        <v>3507</v>
      </c>
      <c r="E2112" s="1">
        <v>1.8009999999999999</v>
      </c>
      <c r="F2112">
        <v>1.2929999999999999</v>
      </c>
      <c r="G2112">
        <v>0.28499999999999998</v>
      </c>
      <c r="H2112">
        <v>365</v>
      </c>
      <c r="I2112">
        <v>3.5</v>
      </c>
      <c r="J2112">
        <v>5.4599999999999996E-3</v>
      </c>
      <c r="K2112">
        <v>0.16800000000000001</v>
      </c>
      <c r="L2112">
        <v>2.336813953488373</v>
      </c>
      <c r="M2112" s="2">
        <f t="shared" si="71"/>
        <v>48.837209302325576</v>
      </c>
      <c r="N2112" t="s">
        <v>2711</v>
      </c>
    </row>
    <row r="2113" spans="1:14">
      <c r="A2113">
        <v>22</v>
      </c>
      <c r="B2113" t="s">
        <v>21259</v>
      </c>
      <c r="C2113" t="s">
        <v>21260</v>
      </c>
      <c r="D2113">
        <v>15709</v>
      </c>
      <c r="E2113" s="1">
        <v>1.6870000000000001</v>
      </c>
      <c r="F2113">
        <v>1.833</v>
      </c>
      <c r="G2113">
        <v>0.38600000000000001</v>
      </c>
      <c r="H2113">
        <v>546</v>
      </c>
      <c r="I2113">
        <v>7.9</v>
      </c>
      <c r="J2113">
        <v>2.087E-2</v>
      </c>
      <c r="K2113">
        <v>0.36599999999999999</v>
      </c>
      <c r="L2113">
        <v>2.336813953488373</v>
      </c>
      <c r="M2113" s="2">
        <f t="shared" si="71"/>
        <v>51.162790697674424</v>
      </c>
      <c r="N2113" t="s">
        <v>2711</v>
      </c>
    </row>
    <row r="2114" spans="1:14">
      <c r="A2114">
        <v>23</v>
      </c>
      <c r="B2114" t="s">
        <v>21293</v>
      </c>
      <c r="C2114" t="s">
        <v>21294</v>
      </c>
      <c r="D2114">
        <v>4619</v>
      </c>
      <c r="E2114" s="1">
        <v>1.671</v>
      </c>
      <c r="F2114">
        <v>1.8380000000000001</v>
      </c>
      <c r="G2114">
        <v>0.29399999999999998</v>
      </c>
      <c r="H2114">
        <v>282</v>
      </c>
      <c r="I2114">
        <v>4.5999999999999996</v>
      </c>
      <c r="J2114">
        <v>1.274E-2</v>
      </c>
      <c r="K2114">
        <v>0.495</v>
      </c>
      <c r="L2114">
        <v>2.336813953488373</v>
      </c>
      <c r="M2114" s="2">
        <f t="shared" si="71"/>
        <v>53.488372093023251</v>
      </c>
      <c r="N2114" t="s">
        <v>2711</v>
      </c>
    </row>
    <row r="2115" spans="1:14">
      <c r="A2115">
        <v>24</v>
      </c>
      <c r="B2115" t="s">
        <v>21245</v>
      </c>
      <c r="C2115" t="s">
        <v>21246</v>
      </c>
      <c r="D2115">
        <v>472</v>
      </c>
      <c r="E2115" s="1">
        <v>1.643</v>
      </c>
      <c r="F2115">
        <v>2.36</v>
      </c>
      <c r="G2115">
        <v>0.5</v>
      </c>
      <c r="H2115">
        <v>2</v>
      </c>
      <c r="I2115" t="s">
        <v>18288</v>
      </c>
      <c r="J2115">
        <v>7.1000000000000002E-4</v>
      </c>
      <c r="K2115">
        <v>0.81100000000000005</v>
      </c>
      <c r="L2115">
        <v>2.336813953488373</v>
      </c>
      <c r="M2115" s="2">
        <f t="shared" si="71"/>
        <v>55.813953488372093</v>
      </c>
      <c r="N2115" t="s">
        <v>2711</v>
      </c>
    </row>
    <row r="2116" spans="1:14">
      <c r="A2116">
        <v>25</v>
      </c>
      <c r="B2116" t="s">
        <v>21071</v>
      </c>
      <c r="C2116" t="s">
        <v>21072</v>
      </c>
      <c r="D2116">
        <v>5631</v>
      </c>
      <c r="E2116" s="1">
        <v>1.4670000000000001</v>
      </c>
      <c r="F2116">
        <v>1.1100000000000001</v>
      </c>
      <c r="G2116">
        <v>0.123</v>
      </c>
      <c r="H2116">
        <v>538</v>
      </c>
      <c r="I2116">
        <v>6.3</v>
      </c>
      <c r="J2116">
        <v>8.9099999999999995E-3</v>
      </c>
      <c r="K2116">
        <v>0.214</v>
      </c>
      <c r="L2116">
        <v>2.336813953488373</v>
      </c>
      <c r="M2116" s="2">
        <f t="shared" si="71"/>
        <v>58.139534883720934</v>
      </c>
      <c r="N2116" t="s">
        <v>2711</v>
      </c>
    </row>
    <row r="2117" spans="1:14">
      <c r="A2117">
        <v>26</v>
      </c>
      <c r="B2117" t="s">
        <v>21287</v>
      </c>
      <c r="C2117" t="s">
        <v>21288</v>
      </c>
      <c r="D2117">
        <v>112</v>
      </c>
      <c r="E2117" s="1">
        <v>1.375</v>
      </c>
      <c r="F2117">
        <v>0.65500000000000003</v>
      </c>
      <c r="G2117">
        <v>0.4</v>
      </c>
      <c r="H2117">
        <v>5</v>
      </c>
      <c r="I2117">
        <v>9.8000000000000007</v>
      </c>
      <c r="J2117">
        <v>1.2999999999999999E-4</v>
      </c>
      <c r="K2117">
        <v>0.13</v>
      </c>
      <c r="L2117">
        <v>2.336813953488373</v>
      </c>
      <c r="M2117" s="2">
        <f t="shared" si="71"/>
        <v>60.465116279069761</v>
      </c>
      <c r="N2117" t="s">
        <v>2711</v>
      </c>
    </row>
    <row r="2118" spans="1:14">
      <c r="A2118">
        <v>27</v>
      </c>
      <c r="B2118" t="s">
        <v>21285</v>
      </c>
      <c r="C2118" t="s">
        <v>21286</v>
      </c>
      <c r="D2118">
        <v>2615</v>
      </c>
      <c r="E2118" s="1">
        <v>1.373</v>
      </c>
      <c r="F2118">
        <v>1.4239999999999999</v>
      </c>
      <c r="G2118">
        <v>0.27100000000000002</v>
      </c>
      <c r="H2118">
        <v>96</v>
      </c>
      <c r="I2118">
        <v>9.6</v>
      </c>
      <c r="J2118">
        <v>3.8E-3</v>
      </c>
      <c r="K2118">
        <v>0.42</v>
      </c>
      <c r="L2118">
        <v>2.336813953488373</v>
      </c>
      <c r="M2118" s="2">
        <f t="shared" si="71"/>
        <v>62.790697674418603</v>
      </c>
      <c r="N2118" t="s">
        <v>2711</v>
      </c>
    </row>
    <row r="2119" spans="1:14">
      <c r="A2119">
        <v>28</v>
      </c>
      <c r="B2119" t="s">
        <v>17234</v>
      </c>
      <c r="C2119" t="s">
        <v>17235</v>
      </c>
      <c r="D2119">
        <v>1787</v>
      </c>
      <c r="E2119" s="1">
        <v>1.2869999999999999</v>
      </c>
      <c r="F2119">
        <v>1.5920000000000001</v>
      </c>
      <c r="G2119">
        <v>0.30299999999999999</v>
      </c>
      <c r="H2119">
        <v>66</v>
      </c>
      <c r="I2119" t="s">
        <v>18288</v>
      </c>
      <c r="J2119">
        <v>3.2699999999999999E-3</v>
      </c>
      <c r="K2119">
        <v>0.61299999999999999</v>
      </c>
      <c r="L2119">
        <v>2.336813953488373</v>
      </c>
      <c r="M2119" s="2">
        <f t="shared" si="71"/>
        <v>65.116279069767444</v>
      </c>
      <c r="N2119" t="s">
        <v>2711</v>
      </c>
    </row>
    <row r="2120" spans="1:14">
      <c r="A2120">
        <v>29</v>
      </c>
      <c r="B2120" t="s">
        <v>21303</v>
      </c>
      <c r="C2120" t="s">
        <v>21304</v>
      </c>
      <c r="D2120">
        <v>2681</v>
      </c>
      <c r="E2120" s="1">
        <v>1.1839999999999999</v>
      </c>
      <c r="F2120">
        <v>1.073</v>
      </c>
      <c r="G2120">
        <v>0.20399999999999999</v>
      </c>
      <c r="H2120">
        <v>103</v>
      </c>
      <c r="I2120">
        <v>9.6999999999999993</v>
      </c>
      <c r="J2120">
        <v>2.32E-3</v>
      </c>
      <c r="K2120">
        <v>0.185</v>
      </c>
      <c r="L2120">
        <v>2.336813953488373</v>
      </c>
      <c r="M2120" s="2">
        <f t="shared" si="71"/>
        <v>67.441860465116278</v>
      </c>
      <c r="N2120" t="s">
        <v>2711</v>
      </c>
    </row>
    <row r="2121" spans="1:14">
      <c r="A2121">
        <v>30</v>
      </c>
      <c r="B2121" t="s">
        <v>21239</v>
      </c>
      <c r="C2121" t="s">
        <v>21240</v>
      </c>
      <c r="D2121">
        <v>5576</v>
      </c>
      <c r="E2121" s="1">
        <v>1.179</v>
      </c>
      <c r="F2121">
        <v>1.248</v>
      </c>
      <c r="G2121">
        <v>0.21099999999999999</v>
      </c>
      <c r="H2121">
        <v>497</v>
      </c>
      <c r="I2121">
        <v>7.4</v>
      </c>
      <c r="J2121">
        <v>1.1089999999999999E-2</v>
      </c>
      <c r="K2121">
        <v>0.34899999999999998</v>
      </c>
      <c r="L2121">
        <v>2.336813953488373</v>
      </c>
      <c r="M2121" s="2">
        <f t="shared" si="71"/>
        <v>69.767441860465112</v>
      </c>
      <c r="N2121" t="s">
        <v>2711</v>
      </c>
    </row>
    <row r="2122" spans="1:14">
      <c r="A2122">
        <v>31</v>
      </c>
      <c r="B2122" t="s">
        <v>20368</v>
      </c>
      <c r="C2122" t="s">
        <v>20367</v>
      </c>
      <c r="D2122">
        <v>329</v>
      </c>
      <c r="E2122" s="1">
        <v>1.165</v>
      </c>
      <c r="F2122">
        <v>1.292</v>
      </c>
      <c r="G2122">
        <v>0.34399999999999997</v>
      </c>
      <c r="H2122">
        <v>32</v>
      </c>
      <c r="I2122">
        <v>5.3</v>
      </c>
      <c r="J2122">
        <v>6.8000000000000005E-4</v>
      </c>
      <c r="K2122">
        <v>0.26800000000000002</v>
      </c>
      <c r="L2122">
        <v>2.336813953488373</v>
      </c>
      <c r="M2122" s="2">
        <f t="shared" si="71"/>
        <v>72.093023255813947</v>
      </c>
      <c r="N2122" t="s">
        <v>2711</v>
      </c>
    </row>
    <row r="2123" spans="1:14">
      <c r="A2123">
        <v>32</v>
      </c>
      <c r="B2123" t="s">
        <v>21305</v>
      </c>
      <c r="C2123" t="s">
        <v>21306</v>
      </c>
      <c r="D2123">
        <v>7981</v>
      </c>
      <c r="E2123" s="1">
        <v>1.163</v>
      </c>
      <c r="F2123">
        <v>1.0980000000000001</v>
      </c>
      <c r="G2123">
        <v>0.219</v>
      </c>
      <c r="H2123">
        <v>360</v>
      </c>
      <c r="I2123" t="s">
        <v>18288</v>
      </c>
      <c r="J2123">
        <v>8.2000000000000007E-3</v>
      </c>
      <c r="K2123">
        <v>0.23100000000000001</v>
      </c>
      <c r="L2123">
        <v>2.336813953488373</v>
      </c>
      <c r="M2123" s="2">
        <f t="shared" si="71"/>
        <v>74.418604651162795</v>
      </c>
      <c r="N2123" t="s">
        <v>2711</v>
      </c>
    </row>
    <row r="2124" spans="1:14">
      <c r="A2124">
        <v>33</v>
      </c>
      <c r="B2124" t="s">
        <v>21263</v>
      </c>
      <c r="C2124" t="s">
        <v>21264</v>
      </c>
      <c r="D2124">
        <v>718</v>
      </c>
      <c r="E2124" s="1">
        <v>1.111</v>
      </c>
      <c r="F2124">
        <v>1.073</v>
      </c>
      <c r="G2124">
        <v>0.193</v>
      </c>
      <c r="H2124">
        <v>88</v>
      </c>
      <c r="I2124">
        <v>6.1</v>
      </c>
      <c r="J2124">
        <v>1.31E-3</v>
      </c>
      <c r="K2124">
        <v>0.23799999999999999</v>
      </c>
      <c r="L2124">
        <v>2.336813953488373</v>
      </c>
      <c r="M2124" s="2">
        <f t="shared" si="71"/>
        <v>76.744186046511629</v>
      </c>
      <c r="N2124" t="s">
        <v>2711</v>
      </c>
    </row>
    <row r="2125" spans="1:14">
      <c r="A2125">
        <v>34</v>
      </c>
      <c r="B2125" t="s">
        <v>21307</v>
      </c>
      <c r="C2125" t="s">
        <v>21308</v>
      </c>
      <c r="D2125">
        <v>2926</v>
      </c>
      <c r="E2125" s="1">
        <v>0.89900000000000002</v>
      </c>
      <c r="F2125">
        <v>0.74</v>
      </c>
      <c r="G2125">
        <v>0.13100000000000001</v>
      </c>
      <c r="H2125">
        <v>175</v>
      </c>
      <c r="I2125" t="s">
        <v>18288</v>
      </c>
      <c r="J2125">
        <v>3.0699999999999998E-3</v>
      </c>
      <c r="K2125">
        <v>0.159</v>
      </c>
      <c r="L2125">
        <v>2.336813953488373</v>
      </c>
      <c r="M2125" s="2">
        <f t="shared" si="71"/>
        <v>79.069767441860463</v>
      </c>
      <c r="N2125" t="s">
        <v>2711</v>
      </c>
    </row>
    <row r="2126" spans="1:14">
      <c r="A2126">
        <v>35</v>
      </c>
      <c r="B2126" t="s">
        <v>21241</v>
      </c>
      <c r="C2126" t="s">
        <v>21242</v>
      </c>
      <c r="D2126">
        <v>1847</v>
      </c>
      <c r="E2126" s="1">
        <v>0.72</v>
      </c>
      <c r="F2126">
        <v>0.59799999999999998</v>
      </c>
      <c r="G2126">
        <v>0.115</v>
      </c>
      <c r="H2126">
        <v>419</v>
      </c>
      <c r="I2126">
        <v>4.0999999999999996</v>
      </c>
      <c r="J2126">
        <v>1.92E-3</v>
      </c>
      <c r="K2126">
        <v>5.3999999999999999E-2</v>
      </c>
      <c r="L2126">
        <v>2.336813953488373</v>
      </c>
      <c r="M2126" s="2">
        <f t="shared" si="71"/>
        <v>81.395348837209298</v>
      </c>
      <c r="N2126" t="s">
        <v>2711</v>
      </c>
    </row>
    <row r="2127" spans="1:14">
      <c r="A2127">
        <v>36</v>
      </c>
      <c r="B2127" t="s">
        <v>21261</v>
      </c>
      <c r="C2127" t="s">
        <v>21262</v>
      </c>
      <c r="D2127">
        <v>427</v>
      </c>
      <c r="E2127" s="1">
        <v>0.7</v>
      </c>
      <c r="F2127">
        <v>0.99399999999999999</v>
      </c>
      <c r="G2127">
        <v>0.17100000000000001</v>
      </c>
      <c r="H2127">
        <v>41</v>
      </c>
      <c r="I2127">
        <v>7.4</v>
      </c>
      <c r="J2127">
        <v>1.0300000000000001E-3</v>
      </c>
      <c r="K2127">
        <v>0.34200000000000003</v>
      </c>
      <c r="L2127">
        <v>2.336813953488373</v>
      </c>
      <c r="M2127" s="2">
        <f t="shared" si="71"/>
        <v>83.720930232558146</v>
      </c>
      <c r="N2127" t="s">
        <v>2711</v>
      </c>
    </row>
    <row r="2128" spans="1:14">
      <c r="A2128">
        <v>37</v>
      </c>
      <c r="B2128" t="s">
        <v>21279</v>
      </c>
      <c r="C2128" t="s">
        <v>21280</v>
      </c>
      <c r="D2128">
        <v>2736</v>
      </c>
      <c r="E2128" s="1">
        <v>0.60099999999999998</v>
      </c>
      <c r="F2128">
        <v>0.66100000000000003</v>
      </c>
      <c r="G2128">
        <v>0.191</v>
      </c>
      <c r="H2128">
        <v>162</v>
      </c>
      <c r="I2128">
        <v>8</v>
      </c>
      <c r="J2128">
        <v>3.0899999999999999E-3</v>
      </c>
      <c r="K2128">
        <v>0.11600000000000001</v>
      </c>
      <c r="L2128">
        <v>2.336813953488373</v>
      </c>
      <c r="M2128" s="2">
        <f t="shared" si="71"/>
        <v>86.04651162790698</v>
      </c>
      <c r="N2128" t="s">
        <v>2711</v>
      </c>
    </row>
    <row r="2129" spans="1:14">
      <c r="A2129">
        <v>38</v>
      </c>
      <c r="B2129" t="s">
        <v>21273</v>
      </c>
      <c r="C2129" t="s">
        <v>21274</v>
      </c>
      <c r="D2129">
        <v>1585</v>
      </c>
      <c r="E2129" s="1">
        <v>0.57499999999999996</v>
      </c>
      <c r="F2129">
        <v>0.54700000000000004</v>
      </c>
      <c r="G2129">
        <v>6.7000000000000004E-2</v>
      </c>
      <c r="H2129">
        <v>163</v>
      </c>
      <c r="I2129">
        <v>9.1999999999999993</v>
      </c>
      <c r="J2129">
        <v>2.0600000000000002E-3</v>
      </c>
      <c r="K2129">
        <v>0.126</v>
      </c>
      <c r="L2129">
        <v>2.336813953488373</v>
      </c>
      <c r="M2129" s="2">
        <f t="shared" si="71"/>
        <v>88.372093023255815</v>
      </c>
      <c r="N2129" t="s">
        <v>2711</v>
      </c>
    </row>
    <row r="2130" spans="1:14">
      <c r="A2130">
        <v>39</v>
      </c>
      <c r="B2130" t="s">
        <v>21275</v>
      </c>
      <c r="C2130" t="s">
        <v>21276</v>
      </c>
      <c r="D2130">
        <v>332</v>
      </c>
      <c r="E2130" s="1">
        <v>0.50700000000000001</v>
      </c>
      <c r="F2130">
        <v>0.47099999999999997</v>
      </c>
      <c r="G2130">
        <v>0.13700000000000001</v>
      </c>
      <c r="H2130">
        <v>102</v>
      </c>
      <c r="I2130">
        <v>6.5</v>
      </c>
      <c r="J2130">
        <v>8.0000000000000004E-4</v>
      </c>
      <c r="K2130">
        <v>0.15</v>
      </c>
      <c r="L2130">
        <v>2.336813953488373</v>
      </c>
      <c r="M2130" s="2">
        <f t="shared" si="71"/>
        <v>90.697674418604649</v>
      </c>
      <c r="N2130" t="s">
        <v>2711</v>
      </c>
    </row>
    <row r="2131" spans="1:14">
      <c r="A2131">
        <v>40</v>
      </c>
      <c r="B2131" t="s">
        <v>21289</v>
      </c>
      <c r="C2131" t="s">
        <v>21290</v>
      </c>
      <c r="D2131">
        <v>1144</v>
      </c>
      <c r="E2131" s="1">
        <v>0.46600000000000003</v>
      </c>
      <c r="F2131">
        <v>0.53100000000000003</v>
      </c>
      <c r="G2131">
        <v>0.14299999999999999</v>
      </c>
      <c r="H2131">
        <v>112</v>
      </c>
      <c r="I2131">
        <v>8.6999999999999993</v>
      </c>
      <c r="J2131">
        <v>1.56E-3</v>
      </c>
      <c r="K2131">
        <v>0.12</v>
      </c>
      <c r="L2131">
        <v>2.336813953488373</v>
      </c>
      <c r="M2131" s="2">
        <f t="shared" si="71"/>
        <v>93.023255813953483</v>
      </c>
      <c r="N2131" t="s">
        <v>2711</v>
      </c>
    </row>
    <row r="2132" spans="1:14">
      <c r="A2132">
        <v>41</v>
      </c>
      <c r="B2132" t="s">
        <v>21291</v>
      </c>
      <c r="C2132" t="s">
        <v>21292</v>
      </c>
      <c r="D2132">
        <v>2627</v>
      </c>
      <c r="E2132" s="1">
        <v>0.41699999999999998</v>
      </c>
      <c r="F2132">
        <v>0.42499999999999999</v>
      </c>
      <c r="G2132">
        <v>9.0999999999999998E-2</v>
      </c>
      <c r="H2132">
        <v>276</v>
      </c>
      <c r="I2132" t="s">
        <v>18288</v>
      </c>
      <c r="J2132">
        <v>3.1199999999999999E-3</v>
      </c>
      <c r="K2132">
        <v>0.107</v>
      </c>
      <c r="L2132">
        <v>2.336813953488373</v>
      </c>
      <c r="M2132" s="2">
        <f t="shared" si="71"/>
        <v>95.348837209302332</v>
      </c>
      <c r="N2132" t="s">
        <v>2711</v>
      </c>
    </row>
    <row r="2133" spans="1:14">
      <c r="A2133">
        <v>42</v>
      </c>
      <c r="B2133" t="s">
        <v>21243</v>
      </c>
      <c r="C2133" t="s">
        <v>21244</v>
      </c>
      <c r="D2133">
        <v>900</v>
      </c>
      <c r="E2133" s="1">
        <v>0.40500000000000003</v>
      </c>
      <c r="F2133">
        <v>0.38900000000000001</v>
      </c>
      <c r="G2133">
        <v>3.6999999999999998E-2</v>
      </c>
      <c r="H2133">
        <v>269</v>
      </c>
      <c r="I2133">
        <v>4.9000000000000004</v>
      </c>
      <c r="J2133">
        <v>1.2600000000000001E-3</v>
      </c>
      <c r="K2133">
        <v>5.1999999999999998E-2</v>
      </c>
      <c r="L2133">
        <v>2.336813953488373</v>
      </c>
      <c r="M2133" s="2">
        <f t="shared" si="71"/>
        <v>97.674418604651152</v>
      </c>
      <c r="N2133" t="s">
        <v>2711</v>
      </c>
    </row>
    <row r="2134" spans="1:14">
      <c r="A2134">
        <v>43</v>
      </c>
      <c r="B2134" t="s">
        <v>21297</v>
      </c>
      <c r="C2134" t="s">
        <v>21298</v>
      </c>
      <c r="D2134">
        <v>1093</v>
      </c>
      <c r="E2134" s="1">
        <v>0.14399999999999999</v>
      </c>
      <c r="F2134">
        <v>0.32700000000000001</v>
      </c>
      <c r="G2134">
        <v>4.9000000000000002E-2</v>
      </c>
      <c r="H2134">
        <v>245</v>
      </c>
      <c r="I2134" t="s">
        <v>18288</v>
      </c>
      <c r="J2134">
        <v>6.7000000000000002E-4</v>
      </c>
      <c r="K2134">
        <v>5.0999999999999997E-2</v>
      </c>
      <c r="L2134">
        <v>2.336813953488373</v>
      </c>
      <c r="M2134" s="2">
        <f t="shared" si="71"/>
        <v>100</v>
      </c>
      <c r="N2134" t="s">
        <v>2711</v>
      </c>
    </row>
    <row r="2135" spans="1:14" s="3" customFormat="1">
      <c r="E2135" s="4"/>
      <c r="M2135" s="5"/>
    </row>
    <row r="2136" spans="1:14">
      <c r="A2136">
        <v>1</v>
      </c>
      <c r="B2136" t="s">
        <v>20806</v>
      </c>
      <c r="C2136" t="s">
        <v>20805</v>
      </c>
      <c r="D2136">
        <v>6609</v>
      </c>
      <c r="E2136" s="1">
        <v>10.178000000000001</v>
      </c>
      <c r="F2136">
        <v>10.071999999999999</v>
      </c>
      <c r="G2136">
        <v>2.3849999999999998</v>
      </c>
      <c r="H2136">
        <v>65</v>
      </c>
      <c r="I2136">
        <v>5.9</v>
      </c>
      <c r="J2136">
        <v>1.7569999999999999E-2</v>
      </c>
      <c r="K2136">
        <v>3.141</v>
      </c>
      <c r="L2136">
        <f>AVERAGE(E2136:E2194)</f>
        <v>2.5639999999999983</v>
      </c>
      <c r="M2136" s="2">
        <f t="shared" ref="M2136:M2167" si="72">A2136/59*100</f>
        <v>1.6949152542372881</v>
      </c>
      <c r="N2136" t="s">
        <v>2712</v>
      </c>
    </row>
    <row r="2137" spans="1:14">
      <c r="A2137">
        <v>2</v>
      </c>
      <c r="B2137" t="s">
        <v>21371</v>
      </c>
      <c r="C2137" t="s">
        <v>21372</v>
      </c>
      <c r="D2137">
        <v>3297</v>
      </c>
      <c r="E2137" s="1">
        <v>9.5830000000000002</v>
      </c>
      <c r="F2137">
        <v>9.9779999999999998</v>
      </c>
      <c r="G2137">
        <v>1.8109999999999999</v>
      </c>
      <c r="H2137">
        <v>37</v>
      </c>
      <c r="I2137">
        <v>7.2</v>
      </c>
      <c r="J2137">
        <v>6.4700000000000001E-3</v>
      </c>
      <c r="K2137">
        <v>2.7320000000000002</v>
      </c>
      <c r="L2137">
        <v>2.5639999999999983</v>
      </c>
      <c r="M2137" s="2">
        <f t="shared" si="72"/>
        <v>3.3898305084745761</v>
      </c>
      <c r="N2137" t="s">
        <v>2712</v>
      </c>
    </row>
    <row r="2138" spans="1:14">
      <c r="A2138">
        <v>3</v>
      </c>
      <c r="B2138" t="s">
        <v>21353</v>
      </c>
      <c r="C2138" t="s">
        <v>21354</v>
      </c>
      <c r="D2138">
        <v>59227</v>
      </c>
      <c r="E2138" s="1">
        <v>5.6139999999999999</v>
      </c>
      <c r="F2138">
        <v>5.383</v>
      </c>
      <c r="G2138">
        <v>1.2250000000000001</v>
      </c>
      <c r="H2138">
        <v>890</v>
      </c>
      <c r="I2138">
        <v>7.8</v>
      </c>
      <c r="J2138">
        <v>9.1819999999999999E-2</v>
      </c>
      <c r="K2138">
        <v>1.35</v>
      </c>
      <c r="L2138">
        <v>2.5639999999999983</v>
      </c>
      <c r="M2138" s="2">
        <f t="shared" si="72"/>
        <v>5.0847457627118651</v>
      </c>
      <c r="N2138" t="s">
        <v>2712</v>
      </c>
    </row>
    <row r="2139" spans="1:14">
      <c r="A2139">
        <v>4</v>
      </c>
      <c r="B2139" t="s">
        <v>21175</v>
      </c>
      <c r="C2139" t="s">
        <v>21176</v>
      </c>
      <c r="D2139">
        <v>2925</v>
      </c>
      <c r="E2139" s="1">
        <v>4.9329999999999998</v>
      </c>
      <c r="F2139">
        <v>3.1019999999999999</v>
      </c>
      <c r="H2139">
        <v>0</v>
      </c>
      <c r="I2139">
        <v>5.0999999999999996</v>
      </c>
      <c r="J2139">
        <v>6.94E-3</v>
      </c>
      <c r="K2139">
        <v>0.70799999999999996</v>
      </c>
      <c r="L2139">
        <v>2.5639999999999983</v>
      </c>
      <c r="M2139" s="2">
        <f t="shared" si="72"/>
        <v>6.7796610169491522</v>
      </c>
      <c r="N2139" t="s">
        <v>2712</v>
      </c>
    </row>
    <row r="2140" spans="1:14">
      <c r="A2140">
        <v>5</v>
      </c>
      <c r="B2140" t="s">
        <v>20682</v>
      </c>
      <c r="C2140" t="s">
        <v>20681</v>
      </c>
      <c r="D2140">
        <v>12773</v>
      </c>
      <c r="E2140" s="1">
        <v>4.07</v>
      </c>
      <c r="F2140">
        <v>4.4710000000000001</v>
      </c>
      <c r="G2140">
        <v>0.627</v>
      </c>
      <c r="H2140">
        <v>475</v>
      </c>
      <c r="I2140">
        <v>5.5</v>
      </c>
      <c r="J2140">
        <v>3.1009999999999999E-2</v>
      </c>
      <c r="K2140">
        <v>1.1890000000000001</v>
      </c>
      <c r="L2140">
        <v>2.5639999999999983</v>
      </c>
      <c r="M2140" s="2">
        <f t="shared" si="72"/>
        <v>8.4745762711864394</v>
      </c>
      <c r="N2140" t="s">
        <v>2712</v>
      </c>
    </row>
    <row r="2141" spans="1:14">
      <c r="A2141">
        <v>6</v>
      </c>
      <c r="B2141" t="s">
        <v>21365</v>
      </c>
      <c r="C2141" t="s">
        <v>21366</v>
      </c>
      <c r="D2141">
        <v>1871</v>
      </c>
      <c r="E2141" s="1">
        <v>3.9780000000000002</v>
      </c>
      <c r="F2141">
        <v>3.911</v>
      </c>
      <c r="G2141">
        <v>0.42799999999999999</v>
      </c>
      <c r="H2141">
        <v>194</v>
      </c>
      <c r="I2141">
        <v>2.5</v>
      </c>
      <c r="J2141">
        <v>6.7999999999999996E-3</v>
      </c>
      <c r="K2141">
        <v>0.90800000000000003</v>
      </c>
      <c r="L2141">
        <v>2.5639999999999983</v>
      </c>
      <c r="M2141" s="2">
        <f t="shared" si="72"/>
        <v>10.16949152542373</v>
      </c>
      <c r="N2141" t="s">
        <v>2712</v>
      </c>
    </row>
    <row r="2142" spans="1:14">
      <c r="A2142">
        <v>7</v>
      </c>
      <c r="B2142" t="s">
        <v>20666</v>
      </c>
      <c r="C2142" t="s">
        <v>20665</v>
      </c>
      <c r="D2142">
        <v>634</v>
      </c>
      <c r="E2142" s="1">
        <v>3.871</v>
      </c>
      <c r="F2142">
        <v>3.9569999999999999</v>
      </c>
      <c r="G2142">
        <v>0.72899999999999998</v>
      </c>
      <c r="H2142">
        <v>107</v>
      </c>
      <c r="I2142">
        <v>2</v>
      </c>
      <c r="J2142">
        <v>3.0899999999999999E-3</v>
      </c>
      <c r="K2142">
        <v>1.26</v>
      </c>
      <c r="L2142">
        <v>2.5639999999999983</v>
      </c>
      <c r="M2142" s="2">
        <f t="shared" si="72"/>
        <v>11.864406779661017</v>
      </c>
      <c r="N2142" t="s">
        <v>2712</v>
      </c>
    </row>
    <row r="2143" spans="1:14">
      <c r="A2143">
        <v>8</v>
      </c>
      <c r="B2143" t="s">
        <v>20658</v>
      </c>
      <c r="C2143" t="s">
        <v>20657</v>
      </c>
      <c r="D2143">
        <v>9616</v>
      </c>
      <c r="E2143" s="1">
        <v>3.74</v>
      </c>
      <c r="F2143">
        <v>3.67</v>
      </c>
      <c r="G2143">
        <v>0.78</v>
      </c>
      <c r="H2143">
        <v>327</v>
      </c>
      <c r="I2143">
        <v>4.7</v>
      </c>
      <c r="J2143">
        <v>3.5790000000000002E-2</v>
      </c>
      <c r="K2143">
        <v>1.258</v>
      </c>
      <c r="L2143">
        <v>2.5639999999999983</v>
      </c>
      <c r="M2143" s="2">
        <f t="shared" si="72"/>
        <v>13.559322033898304</v>
      </c>
      <c r="N2143" t="s">
        <v>2712</v>
      </c>
    </row>
    <row r="2144" spans="1:14">
      <c r="A2144">
        <v>9</v>
      </c>
      <c r="B2144" t="s">
        <v>21333</v>
      </c>
      <c r="C2144" t="s">
        <v>21334</v>
      </c>
      <c r="D2144">
        <v>4850</v>
      </c>
      <c r="E2144" s="1">
        <v>3.702</v>
      </c>
      <c r="F2144">
        <v>3.8849999999999998</v>
      </c>
      <c r="G2144">
        <v>0.65500000000000003</v>
      </c>
      <c r="H2144">
        <v>177</v>
      </c>
      <c r="I2144">
        <v>5</v>
      </c>
      <c r="J2144">
        <v>1.3100000000000001E-2</v>
      </c>
      <c r="K2144">
        <v>1.044</v>
      </c>
      <c r="L2144">
        <v>2.5639999999999983</v>
      </c>
      <c r="M2144" s="2">
        <f t="shared" si="72"/>
        <v>15.254237288135593</v>
      </c>
      <c r="N2144" t="s">
        <v>2712</v>
      </c>
    </row>
    <row r="2145" spans="1:14">
      <c r="A2145">
        <v>10</v>
      </c>
      <c r="B2145" t="s">
        <v>21327</v>
      </c>
      <c r="C2145" t="s">
        <v>21328</v>
      </c>
      <c r="D2145">
        <v>10785</v>
      </c>
      <c r="E2145" s="1">
        <v>3.6669999999999998</v>
      </c>
      <c r="F2145">
        <v>4.0129999999999999</v>
      </c>
      <c r="G2145">
        <v>0.80700000000000005</v>
      </c>
      <c r="H2145">
        <v>259</v>
      </c>
      <c r="I2145">
        <v>7.1</v>
      </c>
      <c r="J2145">
        <v>2.1190000000000001E-2</v>
      </c>
      <c r="K2145">
        <v>1.0780000000000001</v>
      </c>
      <c r="L2145">
        <v>2.5639999999999983</v>
      </c>
      <c r="M2145" s="2">
        <f t="shared" si="72"/>
        <v>16.949152542372879</v>
      </c>
      <c r="N2145" t="s">
        <v>2712</v>
      </c>
    </row>
    <row r="2146" spans="1:14">
      <c r="A2146">
        <v>11</v>
      </c>
      <c r="B2146" t="s">
        <v>21111</v>
      </c>
      <c r="C2146" t="s">
        <v>21112</v>
      </c>
      <c r="D2146">
        <v>379</v>
      </c>
      <c r="E2146" s="1">
        <v>3.6360000000000001</v>
      </c>
      <c r="F2146">
        <v>3.6360000000000001</v>
      </c>
      <c r="G2146">
        <v>0.59599999999999997</v>
      </c>
      <c r="H2146">
        <v>99</v>
      </c>
      <c r="I2146">
        <v>1.4</v>
      </c>
      <c r="J2146">
        <v>1.41E-3</v>
      </c>
      <c r="K2146">
        <v>0.91500000000000004</v>
      </c>
      <c r="L2146">
        <v>2.5639999999999983</v>
      </c>
      <c r="M2146" s="2">
        <f t="shared" si="72"/>
        <v>18.64406779661017</v>
      </c>
      <c r="N2146" t="s">
        <v>2712</v>
      </c>
    </row>
    <row r="2147" spans="1:14">
      <c r="A2147">
        <v>12</v>
      </c>
      <c r="B2147" t="s">
        <v>21343</v>
      </c>
      <c r="C2147" t="s">
        <v>21344</v>
      </c>
      <c r="D2147">
        <v>1742</v>
      </c>
      <c r="E2147" s="1">
        <v>3.5249999999999999</v>
      </c>
      <c r="F2147">
        <v>2.5230000000000001</v>
      </c>
      <c r="G2147">
        <v>0.6</v>
      </c>
      <c r="H2147">
        <v>90</v>
      </c>
      <c r="I2147">
        <v>3.3</v>
      </c>
      <c r="J2147">
        <v>6.2100000000000002E-3</v>
      </c>
      <c r="K2147">
        <v>0.72599999999999998</v>
      </c>
      <c r="L2147">
        <v>2.5639999999999983</v>
      </c>
      <c r="M2147" s="2">
        <f t="shared" si="72"/>
        <v>20.33898305084746</v>
      </c>
      <c r="N2147" t="s">
        <v>2712</v>
      </c>
    </row>
    <row r="2148" spans="1:14">
      <c r="A2148">
        <v>13</v>
      </c>
      <c r="B2148" t="s">
        <v>21341</v>
      </c>
      <c r="C2148" t="s">
        <v>21342</v>
      </c>
      <c r="D2148">
        <v>14818</v>
      </c>
      <c r="E2148" s="1">
        <v>3.4990000000000001</v>
      </c>
      <c r="F2148">
        <v>3.8490000000000002</v>
      </c>
      <c r="G2148">
        <v>0.54100000000000004</v>
      </c>
      <c r="H2148">
        <v>610</v>
      </c>
      <c r="I2148">
        <v>3.8</v>
      </c>
      <c r="J2148">
        <v>3.2169999999999997E-2</v>
      </c>
      <c r="K2148">
        <v>0.72</v>
      </c>
      <c r="L2148">
        <v>2.5639999999999983</v>
      </c>
      <c r="M2148" s="2">
        <f t="shared" si="72"/>
        <v>22.033898305084744</v>
      </c>
      <c r="N2148" t="s">
        <v>2712</v>
      </c>
    </row>
    <row r="2149" spans="1:14">
      <c r="A2149">
        <v>14</v>
      </c>
      <c r="B2149" t="s">
        <v>21335</v>
      </c>
      <c r="C2149" t="s">
        <v>21336</v>
      </c>
      <c r="D2149">
        <v>377</v>
      </c>
      <c r="E2149" s="1">
        <v>3.4860000000000002</v>
      </c>
      <c r="G2149">
        <v>0.25600000000000001</v>
      </c>
      <c r="H2149">
        <v>39</v>
      </c>
      <c r="I2149">
        <v>2.4</v>
      </c>
      <c r="J2149">
        <v>1.73E-3</v>
      </c>
      <c r="L2149">
        <v>2.5639999999999983</v>
      </c>
      <c r="M2149" s="2">
        <f t="shared" si="72"/>
        <v>23.728813559322035</v>
      </c>
      <c r="N2149" t="s">
        <v>2712</v>
      </c>
    </row>
    <row r="2150" spans="1:14">
      <c r="A2150">
        <v>15</v>
      </c>
      <c r="B2150" t="s">
        <v>21309</v>
      </c>
      <c r="C2150" t="s">
        <v>21310</v>
      </c>
      <c r="D2150">
        <v>1087</v>
      </c>
      <c r="E2150" s="1">
        <v>3.3109999999999999</v>
      </c>
      <c r="F2150">
        <v>3.3180000000000001</v>
      </c>
      <c r="G2150">
        <v>0.69899999999999995</v>
      </c>
      <c r="H2150">
        <v>193</v>
      </c>
      <c r="I2150">
        <v>1.8</v>
      </c>
      <c r="J2150">
        <v>4.62E-3</v>
      </c>
      <c r="K2150">
        <v>0.92100000000000004</v>
      </c>
      <c r="L2150">
        <v>2.5639999999999983</v>
      </c>
      <c r="M2150" s="2">
        <f t="shared" si="72"/>
        <v>25.423728813559322</v>
      </c>
      <c r="N2150" t="s">
        <v>2712</v>
      </c>
    </row>
    <row r="2151" spans="1:14">
      <c r="A2151">
        <v>16</v>
      </c>
      <c r="B2151" t="s">
        <v>21347</v>
      </c>
      <c r="C2151" t="s">
        <v>21348</v>
      </c>
      <c r="D2151">
        <v>1081</v>
      </c>
      <c r="E2151" s="1">
        <v>3.31</v>
      </c>
      <c r="F2151">
        <v>3.2450000000000001</v>
      </c>
      <c r="G2151">
        <v>0.93300000000000005</v>
      </c>
      <c r="H2151">
        <v>120</v>
      </c>
      <c r="I2151">
        <v>2.2000000000000002</v>
      </c>
      <c r="J2151">
        <v>4.6699999999999997E-3</v>
      </c>
      <c r="K2151">
        <v>0.89400000000000002</v>
      </c>
      <c r="L2151">
        <v>2.5639999999999983</v>
      </c>
      <c r="M2151" s="2">
        <f t="shared" si="72"/>
        <v>27.118644067796609</v>
      </c>
      <c r="N2151" t="s">
        <v>2712</v>
      </c>
    </row>
    <row r="2152" spans="1:14">
      <c r="A2152">
        <v>17</v>
      </c>
      <c r="B2152" t="s">
        <v>21359</v>
      </c>
      <c r="C2152" t="s">
        <v>21360</v>
      </c>
      <c r="D2152">
        <v>19898</v>
      </c>
      <c r="E2152" s="1">
        <v>3.2850000000000001</v>
      </c>
      <c r="F2152">
        <v>3.2669999999999999</v>
      </c>
      <c r="G2152">
        <v>0.78700000000000003</v>
      </c>
      <c r="H2152">
        <v>333</v>
      </c>
      <c r="I2152">
        <v>8.6999999999999993</v>
      </c>
      <c r="J2152">
        <v>2.7140000000000001E-2</v>
      </c>
      <c r="K2152">
        <v>0.75600000000000001</v>
      </c>
      <c r="L2152">
        <v>2.5639999999999983</v>
      </c>
      <c r="M2152" s="2">
        <f t="shared" si="72"/>
        <v>28.8135593220339</v>
      </c>
      <c r="N2152" t="s">
        <v>2712</v>
      </c>
    </row>
    <row r="2153" spans="1:14">
      <c r="A2153">
        <v>18</v>
      </c>
      <c r="B2153" t="s">
        <v>21361</v>
      </c>
      <c r="C2153" t="s">
        <v>21362</v>
      </c>
      <c r="D2153">
        <v>17986</v>
      </c>
      <c r="E2153" s="1">
        <v>3.13</v>
      </c>
      <c r="F2153">
        <v>3.3849999999999998</v>
      </c>
      <c r="G2153">
        <v>0.6</v>
      </c>
      <c r="H2153">
        <v>418</v>
      </c>
      <c r="I2153">
        <v>9.1999999999999993</v>
      </c>
      <c r="J2153">
        <v>2.6589999999999999E-2</v>
      </c>
      <c r="K2153">
        <v>0.81499999999999995</v>
      </c>
      <c r="L2153">
        <v>2.5639999999999983</v>
      </c>
      <c r="M2153" s="2">
        <f t="shared" si="72"/>
        <v>30.508474576271187</v>
      </c>
      <c r="N2153" t="s">
        <v>2712</v>
      </c>
    </row>
    <row r="2154" spans="1:14">
      <c r="A2154">
        <v>19</v>
      </c>
      <c r="B2154" t="s">
        <v>21385</v>
      </c>
      <c r="C2154" t="s">
        <v>21386</v>
      </c>
      <c r="D2154">
        <v>5244</v>
      </c>
      <c r="E2154" s="1">
        <v>2.972</v>
      </c>
      <c r="F2154">
        <v>3.258</v>
      </c>
      <c r="G2154">
        <v>0.40100000000000002</v>
      </c>
      <c r="H2154">
        <v>187</v>
      </c>
      <c r="I2154">
        <v>5.6</v>
      </c>
      <c r="J2154">
        <v>9.8200000000000006E-3</v>
      </c>
      <c r="K2154">
        <v>0.66200000000000003</v>
      </c>
      <c r="L2154">
        <v>2.5639999999999983</v>
      </c>
      <c r="M2154" s="2">
        <f t="shared" si="72"/>
        <v>32.20338983050847</v>
      </c>
      <c r="N2154" t="s">
        <v>2712</v>
      </c>
    </row>
    <row r="2155" spans="1:14">
      <c r="A2155">
        <v>20</v>
      </c>
      <c r="B2155" t="s">
        <v>20572</v>
      </c>
      <c r="C2155" t="s">
        <v>20571</v>
      </c>
      <c r="D2155">
        <v>24911</v>
      </c>
      <c r="E2155" s="1">
        <v>2.903</v>
      </c>
      <c r="F2155">
        <v>3.1509999999999998</v>
      </c>
      <c r="G2155">
        <v>0.61699999999999999</v>
      </c>
      <c r="H2155">
        <v>739</v>
      </c>
      <c r="I2155">
        <v>5.4</v>
      </c>
      <c r="J2155">
        <v>5.3960000000000001E-2</v>
      </c>
      <c r="K2155">
        <v>0.71499999999999997</v>
      </c>
      <c r="L2155">
        <v>2.5639999999999983</v>
      </c>
      <c r="M2155" s="2">
        <f t="shared" si="72"/>
        <v>33.898305084745758</v>
      </c>
      <c r="N2155" t="s">
        <v>2712</v>
      </c>
    </row>
    <row r="2156" spans="1:14">
      <c r="A2156">
        <v>21</v>
      </c>
      <c r="B2156" t="s">
        <v>21373</v>
      </c>
      <c r="C2156" t="s">
        <v>21374</v>
      </c>
      <c r="D2156">
        <v>2893</v>
      </c>
      <c r="E2156" s="1">
        <v>2.8650000000000002</v>
      </c>
      <c r="F2156">
        <v>2.9209999999999998</v>
      </c>
      <c r="G2156">
        <v>0.496</v>
      </c>
      <c r="H2156">
        <v>129</v>
      </c>
      <c r="I2156">
        <v>4.9000000000000004</v>
      </c>
      <c r="J2156">
        <v>7.7999999999999996E-3</v>
      </c>
      <c r="K2156">
        <v>0.74399999999999999</v>
      </c>
      <c r="L2156">
        <v>2.5639999999999983</v>
      </c>
      <c r="M2156" s="2">
        <f t="shared" si="72"/>
        <v>35.593220338983052</v>
      </c>
      <c r="N2156" t="s">
        <v>2712</v>
      </c>
    </row>
    <row r="2157" spans="1:14">
      <c r="A2157">
        <v>22</v>
      </c>
      <c r="B2157" t="s">
        <v>21203</v>
      </c>
      <c r="C2157" t="s">
        <v>21204</v>
      </c>
      <c r="D2157">
        <v>1289</v>
      </c>
      <c r="E2157" s="1">
        <v>2.8610000000000002</v>
      </c>
      <c r="F2157">
        <v>3.09</v>
      </c>
      <c r="G2157">
        <v>0.44</v>
      </c>
      <c r="H2157">
        <v>75</v>
      </c>
      <c r="I2157">
        <v>3.5</v>
      </c>
      <c r="J2157">
        <v>2.99E-3</v>
      </c>
      <c r="K2157">
        <v>0.63900000000000001</v>
      </c>
      <c r="L2157">
        <v>2.5639999999999983</v>
      </c>
      <c r="M2157" s="2">
        <f t="shared" si="72"/>
        <v>37.288135593220339</v>
      </c>
      <c r="N2157" t="s">
        <v>2712</v>
      </c>
    </row>
    <row r="2158" spans="1:14">
      <c r="A2158">
        <v>23</v>
      </c>
      <c r="B2158" t="s">
        <v>21329</v>
      </c>
      <c r="C2158" t="s">
        <v>21330</v>
      </c>
      <c r="D2158">
        <v>3723</v>
      </c>
      <c r="E2158" s="1">
        <v>2.835</v>
      </c>
      <c r="F2158">
        <v>3.0750000000000002</v>
      </c>
      <c r="G2158">
        <v>0.78800000000000003</v>
      </c>
      <c r="H2158">
        <v>212</v>
      </c>
      <c r="I2158">
        <v>3.7</v>
      </c>
      <c r="J2158">
        <v>1.392E-2</v>
      </c>
      <c r="K2158">
        <v>0.78400000000000003</v>
      </c>
      <c r="L2158">
        <v>2.5639999999999983</v>
      </c>
      <c r="M2158" s="2">
        <f t="shared" si="72"/>
        <v>38.983050847457626</v>
      </c>
      <c r="N2158" t="s">
        <v>2712</v>
      </c>
    </row>
    <row r="2159" spans="1:14">
      <c r="A2159">
        <v>24</v>
      </c>
      <c r="B2159" t="s">
        <v>21349</v>
      </c>
      <c r="C2159" t="s">
        <v>21350</v>
      </c>
      <c r="D2159">
        <v>21278</v>
      </c>
      <c r="E2159" s="1">
        <v>2.7549999999999999</v>
      </c>
      <c r="F2159">
        <v>3.3220000000000001</v>
      </c>
      <c r="G2159">
        <v>0.51900000000000002</v>
      </c>
      <c r="H2159">
        <v>651</v>
      </c>
      <c r="I2159">
        <v>6.9</v>
      </c>
      <c r="J2159">
        <v>2.6689999999999998E-2</v>
      </c>
      <c r="K2159">
        <v>0.57199999999999995</v>
      </c>
      <c r="L2159">
        <v>2.5639999999999983</v>
      </c>
      <c r="M2159" s="2">
        <f t="shared" si="72"/>
        <v>40.677966101694921</v>
      </c>
      <c r="N2159" t="s">
        <v>2712</v>
      </c>
    </row>
    <row r="2160" spans="1:14">
      <c r="A2160">
        <v>25</v>
      </c>
      <c r="B2160" t="s">
        <v>20538</v>
      </c>
      <c r="C2160" t="s">
        <v>20537</v>
      </c>
      <c r="D2160">
        <v>690</v>
      </c>
      <c r="E2160" s="1">
        <v>2.722</v>
      </c>
      <c r="F2160">
        <v>2.722</v>
      </c>
      <c r="G2160">
        <v>0.60299999999999998</v>
      </c>
      <c r="H2160">
        <v>194</v>
      </c>
      <c r="I2160">
        <v>1.6</v>
      </c>
      <c r="J2160">
        <v>2.66E-3</v>
      </c>
      <c r="K2160">
        <v>0.72699999999999998</v>
      </c>
      <c r="L2160">
        <v>2.5639999999999983</v>
      </c>
      <c r="M2160" s="2">
        <f t="shared" si="72"/>
        <v>42.372881355932201</v>
      </c>
      <c r="N2160" t="s">
        <v>2712</v>
      </c>
    </row>
    <row r="2161" spans="1:14">
      <c r="A2161">
        <v>26</v>
      </c>
      <c r="B2161" t="s">
        <v>21313</v>
      </c>
      <c r="C2161" t="s">
        <v>21314</v>
      </c>
      <c r="D2161">
        <v>1386</v>
      </c>
      <c r="E2161" s="1">
        <v>2.61</v>
      </c>
      <c r="G2161">
        <v>0.23899999999999999</v>
      </c>
      <c r="H2161">
        <v>109</v>
      </c>
      <c r="I2161">
        <v>3.7</v>
      </c>
      <c r="J2161">
        <v>5.6299999999999996E-3</v>
      </c>
      <c r="L2161">
        <v>2.5639999999999983</v>
      </c>
      <c r="M2161" s="2">
        <f t="shared" si="72"/>
        <v>44.067796610169488</v>
      </c>
      <c r="N2161" t="s">
        <v>2712</v>
      </c>
    </row>
    <row r="2162" spans="1:14">
      <c r="A2162">
        <v>27</v>
      </c>
      <c r="B2162" t="s">
        <v>20496</v>
      </c>
      <c r="C2162" t="s">
        <v>20495</v>
      </c>
      <c r="D2162">
        <v>1940</v>
      </c>
      <c r="E2162" s="1">
        <v>2.4689999999999999</v>
      </c>
      <c r="F2162">
        <v>2.4089999999999998</v>
      </c>
      <c r="G2162">
        <v>0.51100000000000001</v>
      </c>
      <c r="H2162">
        <v>184</v>
      </c>
      <c r="I2162">
        <v>3.5</v>
      </c>
      <c r="J2162">
        <v>6.7299999999999999E-3</v>
      </c>
      <c r="K2162">
        <v>0.58799999999999997</v>
      </c>
      <c r="L2162">
        <v>2.5639999999999983</v>
      </c>
      <c r="M2162" s="2">
        <f t="shared" si="72"/>
        <v>45.762711864406782</v>
      </c>
      <c r="N2162" t="s">
        <v>2712</v>
      </c>
    </row>
    <row r="2163" spans="1:14">
      <c r="A2163">
        <v>28</v>
      </c>
      <c r="B2163" t="s">
        <v>21389</v>
      </c>
      <c r="C2163" t="s">
        <v>21390</v>
      </c>
      <c r="D2163">
        <v>11009</v>
      </c>
      <c r="E2163" s="1">
        <v>2.3479999999999999</v>
      </c>
      <c r="F2163">
        <v>2.4620000000000002</v>
      </c>
      <c r="G2163">
        <v>0.30399999999999999</v>
      </c>
      <c r="H2163">
        <v>247</v>
      </c>
      <c r="I2163" t="s">
        <v>18288</v>
      </c>
      <c r="J2163">
        <v>1.175E-2</v>
      </c>
      <c r="K2163">
        <v>0.52600000000000002</v>
      </c>
      <c r="L2163">
        <v>2.5639999999999983</v>
      </c>
      <c r="M2163" s="2">
        <f t="shared" si="72"/>
        <v>47.457627118644069</v>
      </c>
      <c r="N2163" t="s">
        <v>2712</v>
      </c>
    </row>
    <row r="2164" spans="1:14">
      <c r="A2164">
        <v>29</v>
      </c>
      <c r="B2164" t="s">
        <v>21321</v>
      </c>
      <c r="C2164" t="s">
        <v>21322</v>
      </c>
      <c r="D2164">
        <v>33460</v>
      </c>
      <c r="E2164" s="1">
        <v>2.3380000000000001</v>
      </c>
      <c r="F2164">
        <v>2.427</v>
      </c>
      <c r="G2164">
        <v>0.58399999999999996</v>
      </c>
      <c r="H2164">
        <v>1484</v>
      </c>
      <c r="I2164">
        <v>5.4</v>
      </c>
      <c r="J2164">
        <v>6.9550000000000001E-2</v>
      </c>
      <c r="K2164">
        <v>0.54600000000000004</v>
      </c>
      <c r="L2164">
        <v>2.5639999999999983</v>
      </c>
      <c r="M2164" s="2">
        <f t="shared" si="72"/>
        <v>49.152542372881356</v>
      </c>
      <c r="N2164" t="s">
        <v>2712</v>
      </c>
    </row>
    <row r="2165" spans="1:14">
      <c r="A2165">
        <v>30</v>
      </c>
      <c r="B2165" t="s">
        <v>21375</v>
      </c>
      <c r="C2165" t="s">
        <v>21376</v>
      </c>
      <c r="D2165">
        <v>344</v>
      </c>
      <c r="E2165" s="1">
        <v>2.3380000000000001</v>
      </c>
      <c r="F2165">
        <v>2.3460000000000001</v>
      </c>
      <c r="G2165">
        <v>0.34699999999999998</v>
      </c>
      <c r="H2165">
        <v>72</v>
      </c>
      <c r="I2165">
        <v>2.1</v>
      </c>
      <c r="J2165">
        <v>1.4E-3</v>
      </c>
      <c r="K2165">
        <v>0.58899999999999997</v>
      </c>
      <c r="L2165">
        <v>2.5639999999999983</v>
      </c>
      <c r="M2165" s="2">
        <f t="shared" si="72"/>
        <v>50.847457627118644</v>
      </c>
      <c r="N2165" t="s">
        <v>2712</v>
      </c>
    </row>
    <row r="2166" spans="1:14">
      <c r="A2166">
        <v>31</v>
      </c>
      <c r="B2166" t="s">
        <v>21351</v>
      </c>
      <c r="C2166" t="s">
        <v>21352</v>
      </c>
      <c r="D2166">
        <v>349</v>
      </c>
      <c r="E2166" s="1">
        <v>2.2589999999999999</v>
      </c>
      <c r="G2166">
        <v>0.34</v>
      </c>
      <c r="H2166">
        <v>53</v>
      </c>
      <c r="I2166">
        <v>2.2999999999999998</v>
      </c>
      <c r="J2166">
        <v>6.0999999999999997E-4</v>
      </c>
      <c r="L2166">
        <v>2.5639999999999983</v>
      </c>
      <c r="M2166" s="2">
        <f t="shared" si="72"/>
        <v>52.542372881355938</v>
      </c>
      <c r="N2166" t="s">
        <v>2712</v>
      </c>
    </row>
    <row r="2167" spans="1:14">
      <c r="A2167">
        <v>32</v>
      </c>
      <c r="B2167" t="s">
        <v>21345</v>
      </c>
      <c r="C2167" t="s">
        <v>21346</v>
      </c>
      <c r="D2167">
        <v>4706</v>
      </c>
      <c r="E2167" s="1">
        <v>2.2309999999999999</v>
      </c>
      <c r="F2167">
        <v>2.1389999999999998</v>
      </c>
      <c r="G2167">
        <v>0.34899999999999998</v>
      </c>
      <c r="H2167">
        <v>252</v>
      </c>
      <c r="I2167">
        <v>8</v>
      </c>
      <c r="J2167">
        <v>6.3600000000000002E-3</v>
      </c>
      <c r="K2167">
        <v>0.45700000000000002</v>
      </c>
      <c r="L2167">
        <v>2.5639999999999983</v>
      </c>
      <c r="M2167" s="2">
        <f t="shared" si="72"/>
        <v>54.237288135593218</v>
      </c>
      <c r="N2167" t="s">
        <v>2712</v>
      </c>
    </row>
    <row r="2168" spans="1:14">
      <c r="A2168">
        <v>33</v>
      </c>
      <c r="B2168" t="s">
        <v>21387</v>
      </c>
      <c r="C2168" t="s">
        <v>21388</v>
      </c>
      <c r="D2168">
        <v>8059</v>
      </c>
      <c r="E2168" s="1">
        <v>2.0680000000000001</v>
      </c>
      <c r="F2168">
        <v>2.4380000000000002</v>
      </c>
      <c r="G2168">
        <v>0.44400000000000001</v>
      </c>
      <c r="H2168">
        <v>302</v>
      </c>
      <c r="I2168">
        <v>6.6</v>
      </c>
      <c r="J2168">
        <v>1.2460000000000001E-2</v>
      </c>
      <c r="K2168">
        <v>0.48599999999999999</v>
      </c>
      <c r="L2168">
        <v>2.5639999999999983</v>
      </c>
      <c r="M2168" s="2">
        <f t="shared" ref="M2168:M2194" si="73">A2168/59*100</f>
        <v>55.932203389830505</v>
      </c>
      <c r="N2168" t="s">
        <v>2712</v>
      </c>
    </row>
    <row r="2169" spans="1:14">
      <c r="A2169">
        <v>34</v>
      </c>
      <c r="B2169" t="s">
        <v>17240</v>
      </c>
      <c r="C2169" t="s">
        <v>17241</v>
      </c>
      <c r="D2169">
        <v>3001</v>
      </c>
      <c r="E2169" s="1">
        <v>1.718</v>
      </c>
      <c r="F2169">
        <v>2.0619999999999998</v>
      </c>
      <c r="G2169">
        <v>0.443</v>
      </c>
      <c r="H2169">
        <v>140</v>
      </c>
      <c r="I2169">
        <v>6.5</v>
      </c>
      <c r="J2169">
        <v>6.2100000000000002E-3</v>
      </c>
      <c r="K2169">
        <v>0.53800000000000003</v>
      </c>
      <c r="L2169">
        <v>2.5639999999999983</v>
      </c>
      <c r="M2169" s="2">
        <f t="shared" si="73"/>
        <v>57.627118644067799</v>
      </c>
      <c r="N2169" t="s">
        <v>2712</v>
      </c>
    </row>
    <row r="2170" spans="1:14">
      <c r="A2170">
        <v>35</v>
      </c>
      <c r="B2170" t="s">
        <v>21355</v>
      </c>
      <c r="C2170" t="s">
        <v>21356</v>
      </c>
      <c r="D2170">
        <v>2456</v>
      </c>
      <c r="E2170" s="1">
        <v>1.6419999999999999</v>
      </c>
      <c r="F2170">
        <v>1.8540000000000001</v>
      </c>
      <c r="G2170">
        <v>0.29299999999999998</v>
      </c>
      <c r="H2170">
        <v>150</v>
      </c>
      <c r="I2170">
        <v>4.4000000000000004</v>
      </c>
      <c r="J2170">
        <v>5.8599999999999998E-3</v>
      </c>
      <c r="K2170">
        <v>0.38900000000000001</v>
      </c>
      <c r="L2170">
        <v>2.5639999999999983</v>
      </c>
      <c r="M2170" s="2">
        <f t="shared" si="73"/>
        <v>59.322033898305079</v>
      </c>
      <c r="N2170" t="s">
        <v>2712</v>
      </c>
    </row>
    <row r="2171" spans="1:14">
      <c r="A2171">
        <v>36</v>
      </c>
      <c r="B2171" t="s">
        <v>21369</v>
      </c>
      <c r="C2171" t="s">
        <v>21370</v>
      </c>
      <c r="D2171">
        <v>1026</v>
      </c>
      <c r="E2171" s="1">
        <v>1.6120000000000001</v>
      </c>
      <c r="F2171">
        <v>1.556</v>
      </c>
      <c r="G2171">
        <v>0.14799999999999999</v>
      </c>
      <c r="H2171">
        <v>492</v>
      </c>
      <c r="I2171">
        <v>2.6</v>
      </c>
      <c r="J2171">
        <v>2.14E-3</v>
      </c>
      <c r="K2171">
        <v>0.249</v>
      </c>
      <c r="L2171">
        <v>2.5639999999999983</v>
      </c>
      <c r="M2171" s="2">
        <f t="shared" si="73"/>
        <v>61.016949152542374</v>
      </c>
      <c r="N2171" t="s">
        <v>2712</v>
      </c>
    </row>
    <row r="2172" spans="1:14">
      <c r="A2172">
        <v>37</v>
      </c>
      <c r="B2172" t="s">
        <v>21311</v>
      </c>
      <c r="C2172" t="s">
        <v>21312</v>
      </c>
      <c r="D2172">
        <v>481</v>
      </c>
      <c r="E2172" s="1">
        <v>1.611</v>
      </c>
      <c r="F2172">
        <v>1.5760000000000001</v>
      </c>
      <c r="G2172">
        <v>0</v>
      </c>
      <c r="H2172">
        <v>31</v>
      </c>
      <c r="I2172">
        <v>6.8</v>
      </c>
      <c r="J2172">
        <v>1.1900000000000001E-3</v>
      </c>
      <c r="K2172">
        <v>0.48799999999999999</v>
      </c>
      <c r="L2172">
        <v>2.5639999999999983</v>
      </c>
      <c r="M2172" s="2">
        <f t="shared" si="73"/>
        <v>62.711864406779661</v>
      </c>
      <c r="N2172" t="s">
        <v>2712</v>
      </c>
    </row>
    <row r="2173" spans="1:14">
      <c r="A2173">
        <v>38</v>
      </c>
      <c r="B2173" t="s">
        <v>21325</v>
      </c>
      <c r="C2173" t="s">
        <v>21326</v>
      </c>
      <c r="D2173">
        <v>13371</v>
      </c>
      <c r="E2173" s="1">
        <v>1.5640000000000001</v>
      </c>
      <c r="F2173">
        <v>1.6020000000000001</v>
      </c>
      <c r="G2173">
        <v>0.19900000000000001</v>
      </c>
      <c r="H2173">
        <v>231</v>
      </c>
      <c r="I2173" t="s">
        <v>18288</v>
      </c>
      <c r="J2173">
        <v>1.0670000000000001E-2</v>
      </c>
      <c r="K2173">
        <v>0.38100000000000001</v>
      </c>
      <c r="L2173">
        <v>2.5639999999999983</v>
      </c>
      <c r="M2173" s="2">
        <f t="shared" si="73"/>
        <v>64.406779661016941</v>
      </c>
      <c r="N2173" t="s">
        <v>2712</v>
      </c>
    </row>
    <row r="2174" spans="1:14">
      <c r="A2174">
        <v>39</v>
      </c>
      <c r="B2174" t="s">
        <v>21221</v>
      </c>
      <c r="C2174" t="s">
        <v>21222</v>
      </c>
      <c r="D2174">
        <v>188</v>
      </c>
      <c r="E2174" s="1">
        <v>1.56</v>
      </c>
      <c r="F2174">
        <v>1.417</v>
      </c>
      <c r="G2174">
        <v>0.13600000000000001</v>
      </c>
      <c r="H2174">
        <v>59</v>
      </c>
      <c r="I2174">
        <v>2.5</v>
      </c>
      <c r="J2174">
        <v>6.2E-4</v>
      </c>
      <c r="K2174">
        <v>0.27900000000000003</v>
      </c>
      <c r="L2174">
        <v>2.5639999999999983</v>
      </c>
      <c r="M2174" s="2">
        <f t="shared" si="73"/>
        <v>66.101694915254242</v>
      </c>
      <c r="N2174" t="s">
        <v>2712</v>
      </c>
    </row>
    <row r="2175" spans="1:14">
      <c r="A2175">
        <v>40</v>
      </c>
      <c r="B2175" t="s">
        <v>21315</v>
      </c>
      <c r="C2175" t="s">
        <v>21316</v>
      </c>
      <c r="D2175">
        <v>1981</v>
      </c>
      <c r="E2175" s="1">
        <v>1.54</v>
      </c>
      <c r="F2175">
        <v>1.712</v>
      </c>
      <c r="G2175">
        <v>0.35799999999999998</v>
      </c>
      <c r="H2175">
        <v>106</v>
      </c>
      <c r="I2175">
        <v>8.6999999999999993</v>
      </c>
      <c r="J2175">
        <v>2.3800000000000002E-3</v>
      </c>
      <c r="K2175">
        <v>0.34599999999999997</v>
      </c>
      <c r="L2175">
        <v>2.5639999999999983</v>
      </c>
      <c r="M2175" s="2">
        <f t="shared" si="73"/>
        <v>67.796610169491515</v>
      </c>
      <c r="N2175" t="s">
        <v>2712</v>
      </c>
    </row>
    <row r="2176" spans="1:14">
      <c r="A2176">
        <v>41</v>
      </c>
      <c r="B2176" t="s">
        <v>21331</v>
      </c>
      <c r="C2176" t="s">
        <v>21332</v>
      </c>
      <c r="D2176">
        <v>280</v>
      </c>
      <c r="E2176" s="1">
        <v>1.54</v>
      </c>
      <c r="F2176">
        <v>1.75</v>
      </c>
      <c r="G2176">
        <v>0.125</v>
      </c>
      <c r="H2176">
        <v>24</v>
      </c>
      <c r="I2176">
        <v>4.4000000000000004</v>
      </c>
      <c r="J2176">
        <v>7.6999999999999996E-4</v>
      </c>
      <c r="K2176">
        <v>0.36699999999999999</v>
      </c>
      <c r="L2176">
        <v>2.5639999999999983</v>
      </c>
      <c r="M2176" s="2">
        <f t="shared" si="73"/>
        <v>69.491525423728817</v>
      </c>
      <c r="N2176" t="s">
        <v>2712</v>
      </c>
    </row>
    <row r="2177" spans="1:14">
      <c r="A2177">
        <v>42</v>
      </c>
      <c r="B2177" t="s">
        <v>21337</v>
      </c>
      <c r="C2177" t="s">
        <v>21338</v>
      </c>
      <c r="D2177">
        <v>3862</v>
      </c>
      <c r="E2177" s="1">
        <v>1.5389999999999999</v>
      </c>
      <c r="F2177">
        <v>1.645</v>
      </c>
      <c r="G2177">
        <v>0.27900000000000003</v>
      </c>
      <c r="H2177">
        <v>165</v>
      </c>
      <c r="I2177">
        <v>9.4</v>
      </c>
      <c r="J2177">
        <v>4.3099999999999996E-3</v>
      </c>
      <c r="K2177">
        <v>0.308</v>
      </c>
      <c r="L2177">
        <v>2.5639999999999983</v>
      </c>
      <c r="M2177" s="2">
        <f t="shared" si="73"/>
        <v>71.186440677966104</v>
      </c>
      <c r="N2177" t="s">
        <v>2712</v>
      </c>
    </row>
    <row r="2178" spans="1:14">
      <c r="A2178">
        <v>43</v>
      </c>
      <c r="B2178" t="s">
        <v>21317</v>
      </c>
      <c r="C2178" t="s">
        <v>21318</v>
      </c>
      <c r="D2178">
        <v>4306</v>
      </c>
      <c r="E2178" s="1">
        <v>1.538</v>
      </c>
      <c r="F2178">
        <v>1.679</v>
      </c>
      <c r="G2178">
        <v>0.30499999999999999</v>
      </c>
      <c r="H2178">
        <v>249</v>
      </c>
      <c r="I2178">
        <v>6.3</v>
      </c>
      <c r="J2178">
        <v>7.8899999999999994E-3</v>
      </c>
      <c r="K2178">
        <v>0.38</v>
      </c>
      <c r="L2178">
        <v>2.5639999999999983</v>
      </c>
      <c r="M2178" s="2">
        <f t="shared" si="73"/>
        <v>72.881355932203391</v>
      </c>
      <c r="N2178" t="s">
        <v>2712</v>
      </c>
    </row>
    <row r="2179" spans="1:14">
      <c r="A2179">
        <v>44</v>
      </c>
      <c r="B2179" t="s">
        <v>21381</v>
      </c>
      <c r="C2179" t="s">
        <v>21382</v>
      </c>
      <c r="D2179">
        <v>318</v>
      </c>
      <c r="E2179" s="1">
        <v>1.5249999999999999</v>
      </c>
      <c r="G2179">
        <v>0.13500000000000001</v>
      </c>
      <c r="H2179">
        <v>52</v>
      </c>
      <c r="I2179">
        <v>2.8</v>
      </c>
      <c r="J2179">
        <v>6.9999999999999999E-4</v>
      </c>
      <c r="L2179">
        <v>2.5639999999999983</v>
      </c>
      <c r="M2179" s="2">
        <f t="shared" si="73"/>
        <v>74.576271186440678</v>
      </c>
      <c r="N2179" t="s">
        <v>2712</v>
      </c>
    </row>
    <row r="2180" spans="1:14">
      <c r="A2180">
        <v>45</v>
      </c>
      <c r="B2180" t="s">
        <v>21357</v>
      </c>
      <c r="C2180" t="s">
        <v>21358</v>
      </c>
      <c r="D2180">
        <v>825</v>
      </c>
      <c r="E2180" s="1">
        <v>1.516</v>
      </c>
      <c r="F2180">
        <v>1.573</v>
      </c>
      <c r="G2180">
        <v>0.35099999999999998</v>
      </c>
      <c r="H2180">
        <v>94</v>
      </c>
      <c r="I2180">
        <v>3.7</v>
      </c>
      <c r="J2180">
        <v>2.8E-3</v>
      </c>
      <c r="K2180">
        <v>0.35199999999999998</v>
      </c>
      <c r="L2180">
        <v>2.5639999999999983</v>
      </c>
      <c r="M2180" s="2">
        <f t="shared" si="73"/>
        <v>76.271186440677965</v>
      </c>
      <c r="N2180" t="s">
        <v>2712</v>
      </c>
    </row>
    <row r="2181" spans="1:14">
      <c r="A2181">
        <v>46</v>
      </c>
      <c r="B2181" t="s">
        <v>20388</v>
      </c>
      <c r="C2181" t="s">
        <v>20387</v>
      </c>
      <c r="D2181">
        <v>1621</v>
      </c>
      <c r="E2181" s="1">
        <v>1.4950000000000001</v>
      </c>
      <c r="F2181">
        <v>1.4279999999999999</v>
      </c>
      <c r="G2181">
        <v>0.51700000000000002</v>
      </c>
      <c r="H2181">
        <v>116</v>
      </c>
      <c r="I2181">
        <v>5</v>
      </c>
      <c r="J2181">
        <v>2.8999999999999998E-3</v>
      </c>
      <c r="K2181">
        <v>0.26900000000000002</v>
      </c>
      <c r="L2181">
        <v>2.5639999999999983</v>
      </c>
      <c r="M2181" s="2">
        <f t="shared" si="73"/>
        <v>77.966101694915253</v>
      </c>
      <c r="N2181" t="s">
        <v>2712</v>
      </c>
    </row>
    <row r="2182" spans="1:14">
      <c r="A2182">
        <v>47</v>
      </c>
      <c r="B2182" t="s">
        <v>20386</v>
      </c>
      <c r="C2182" t="s">
        <v>20385</v>
      </c>
      <c r="D2182">
        <v>67</v>
      </c>
      <c r="E2182" s="1">
        <v>1.4059999999999999</v>
      </c>
      <c r="F2182">
        <v>1.4059999999999999</v>
      </c>
      <c r="G2182">
        <v>0.438</v>
      </c>
      <c r="H2182">
        <v>48</v>
      </c>
      <c r="J2182">
        <v>2.5000000000000001E-4</v>
      </c>
      <c r="K2182">
        <v>0.44400000000000001</v>
      </c>
      <c r="L2182">
        <v>2.5639999999999983</v>
      </c>
      <c r="M2182" s="2">
        <f t="shared" si="73"/>
        <v>79.66101694915254</v>
      </c>
      <c r="N2182" t="s">
        <v>2712</v>
      </c>
    </row>
    <row r="2183" spans="1:14">
      <c r="A2183">
        <v>48</v>
      </c>
      <c r="B2183" t="s">
        <v>21367</v>
      </c>
      <c r="C2183" t="s">
        <v>21368</v>
      </c>
      <c r="D2183">
        <v>716</v>
      </c>
      <c r="E2183" s="1">
        <v>1.373</v>
      </c>
      <c r="F2183">
        <v>1.3620000000000001</v>
      </c>
      <c r="G2183">
        <v>0.23100000000000001</v>
      </c>
      <c r="H2183">
        <v>134</v>
      </c>
      <c r="I2183">
        <v>4.4000000000000004</v>
      </c>
      <c r="J2183">
        <v>1.6000000000000001E-3</v>
      </c>
      <c r="K2183">
        <v>0.26400000000000001</v>
      </c>
      <c r="L2183">
        <v>2.5639999999999983</v>
      </c>
      <c r="M2183" s="2">
        <f t="shared" si="73"/>
        <v>81.355932203389841</v>
      </c>
      <c r="N2183" t="s">
        <v>2712</v>
      </c>
    </row>
    <row r="2184" spans="1:14">
      <c r="A2184">
        <v>49</v>
      </c>
      <c r="B2184" t="s">
        <v>20257</v>
      </c>
      <c r="C2184" t="s">
        <v>20258</v>
      </c>
      <c r="D2184">
        <v>1544</v>
      </c>
      <c r="E2184" s="1">
        <v>1.24</v>
      </c>
      <c r="F2184">
        <v>1.012</v>
      </c>
      <c r="G2184">
        <v>0.153</v>
      </c>
      <c r="H2184">
        <v>85</v>
      </c>
      <c r="I2184">
        <v>7.8</v>
      </c>
      <c r="J2184">
        <v>2.4599999999999999E-3</v>
      </c>
      <c r="K2184">
        <v>0.23300000000000001</v>
      </c>
      <c r="L2184">
        <v>2.5639999999999983</v>
      </c>
      <c r="M2184" s="2">
        <f t="shared" si="73"/>
        <v>83.050847457627114</v>
      </c>
      <c r="N2184" t="s">
        <v>2712</v>
      </c>
    </row>
    <row r="2185" spans="1:14">
      <c r="A2185">
        <v>50</v>
      </c>
      <c r="B2185" t="s">
        <v>21205</v>
      </c>
      <c r="C2185" t="s">
        <v>21206</v>
      </c>
      <c r="D2185">
        <v>1695</v>
      </c>
      <c r="E2185" s="1">
        <v>1.0309999999999999</v>
      </c>
      <c r="F2185">
        <v>1.0580000000000001</v>
      </c>
      <c r="G2185">
        <v>0.14399999999999999</v>
      </c>
      <c r="H2185">
        <v>390</v>
      </c>
      <c r="I2185">
        <v>4.2</v>
      </c>
      <c r="J2185">
        <v>4.0699999999999998E-3</v>
      </c>
      <c r="K2185">
        <v>0.21</v>
      </c>
      <c r="L2185">
        <v>2.5639999999999983</v>
      </c>
      <c r="M2185" s="2">
        <f t="shared" si="73"/>
        <v>84.745762711864401</v>
      </c>
      <c r="N2185" t="s">
        <v>2712</v>
      </c>
    </row>
    <row r="2186" spans="1:14">
      <c r="A2186">
        <v>51</v>
      </c>
      <c r="B2186" t="s">
        <v>21383</v>
      </c>
      <c r="C2186" t="s">
        <v>21384</v>
      </c>
      <c r="D2186">
        <v>2993</v>
      </c>
      <c r="E2186" s="1">
        <v>0.96199999999999997</v>
      </c>
      <c r="F2186">
        <v>0.98199999999999998</v>
      </c>
      <c r="G2186">
        <v>0.22800000000000001</v>
      </c>
      <c r="H2186">
        <v>180</v>
      </c>
      <c r="I2186" t="s">
        <v>18288</v>
      </c>
      <c r="J2186">
        <v>3.1800000000000001E-3</v>
      </c>
      <c r="K2186">
        <v>0.20499999999999999</v>
      </c>
      <c r="L2186">
        <v>2.5639999999999983</v>
      </c>
      <c r="M2186" s="2">
        <f t="shared" si="73"/>
        <v>86.440677966101703</v>
      </c>
      <c r="N2186" t="s">
        <v>2712</v>
      </c>
    </row>
    <row r="2187" spans="1:14">
      <c r="A2187">
        <v>52</v>
      </c>
      <c r="B2187" t="s">
        <v>21377</v>
      </c>
      <c r="C2187" t="s">
        <v>21378</v>
      </c>
      <c r="D2187">
        <v>1730</v>
      </c>
      <c r="E2187" s="1">
        <v>0.95599999999999996</v>
      </c>
      <c r="F2187">
        <v>0.91300000000000003</v>
      </c>
      <c r="G2187">
        <v>0.14699999999999999</v>
      </c>
      <c r="H2187">
        <v>428</v>
      </c>
      <c r="I2187">
        <v>3</v>
      </c>
      <c r="J2187">
        <v>4.8599999999999997E-3</v>
      </c>
      <c r="K2187">
        <v>0.16200000000000001</v>
      </c>
      <c r="L2187">
        <v>2.5639999999999983</v>
      </c>
      <c r="M2187" s="2">
        <f t="shared" si="73"/>
        <v>88.135593220338976</v>
      </c>
      <c r="N2187" t="s">
        <v>2712</v>
      </c>
    </row>
    <row r="2188" spans="1:14">
      <c r="A2188">
        <v>53</v>
      </c>
      <c r="B2188" t="s">
        <v>21167</v>
      </c>
      <c r="C2188" t="s">
        <v>21168</v>
      </c>
      <c r="D2188">
        <v>1130</v>
      </c>
      <c r="E2188" s="1">
        <v>0.94799999999999995</v>
      </c>
      <c r="F2188">
        <v>0.92600000000000005</v>
      </c>
      <c r="G2188">
        <v>0.10299999999999999</v>
      </c>
      <c r="H2188">
        <v>175</v>
      </c>
      <c r="I2188">
        <v>4.4000000000000004</v>
      </c>
      <c r="J2188">
        <v>2.7000000000000001E-3</v>
      </c>
      <c r="K2188">
        <v>0.19600000000000001</v>
      </c>
      <c r="L2188">
        <v>2.5639999999999983</v>
      </c>
      <c r="M2188" s="2">
        <f t="shared" si="73"/>
        <v>89.830508474576277</v>
      </c>
      <c r="N2188" t="s">
        <v>2712</v>
      </c>
    </row>
    <row r="2189" spans="1:14">
      <c r="A2189">
        <v>54</v>
      </c>
      <c r="B2189" t="s">
        <v>21339</v>
      </c>
      <c r="C2189" t="s">
        <v>21340</v>
      </c>
      <c r="D2189">
        <v>1268</v>
      </c>
      <c r="E2189" s="1">
        <v>0.86899999999999999</v>
      </c>
      <c r="F2189">
        <v>0.95299999999999996</v>
      </c>
      <c r="G2189">
        <v>6.8000000000000005E-2</v>
      </c>
      <c r="H2189">
        <v>59</v>
      </c>
      <c r="I2189">
        <v>9.6999999999999993</v>
      </c>
      <c r="J2189">
        <v>1.1900000000000001E-3</v>
      </c>
      <c r="K2189">
        <v>0.22800000000000001</v>
      </c>
      <c r="L2189">
        <v>2.5639999999999983</v>
      </c>
      <c r="M2189" s="2">
        <f t="shared" si="73"/>
        <v>91.525423728813564</v>
      </c>
      <c r="N2189" t="s">
        <v>2712</v>
      </c>
    </row>
    <row r="2190" spans="1:14">
      <c r="A2190">
        <v>55</v>
      </c>
      <c r="B2190" t="s">
        <v>21363</v>
      </c>
      <c r="C2190" t="s">
        <v>21364</v>
      </c>
      <c r="D2190">
        <v>555</v>
      </c>
      <c r="E2190" s="1">
        <v>0.84499999999999997</v>
      </c>
      <c r="F2190">
        <v>0.75600000000000001</v>
      </c>
      <c r="G2190">
        <v>0.14199999999999999</v>
      </c>
      <c r="H2190">
        <v>127</v>
      </c>
      <c r="I2190">
        <v>3.7</v>
      </c>
      <c r="J2190">
        <v>1.1000000000000001E-3</v>
      </c>
      <c r="K2190">
        <v>0.11899999999999999</v>
      </c>
      <c r="L2190">
        <v>2.5639999999999983</v>
      </c>
      <c r="M2190" s="2">
        <f t="shared" si="73"/>
        <v>93.220338983050837</v>
      </c>
      <c r="N2190" t="s">
        <v>2712</v>
      </c>
    </row>
    <row r="2191" spans="1:14">
      <c r="A2191">
        <v>56</v>
      </c>
      <c r="B2191" t="s">
        <v>21391</v>
      </c>
      <c r="C2191" t="s">
        <v>21392</v>
      </c>
      <c r="D2191">
        <v>822</v>
      </c>
      <c r="E2191" s="1">
        <v>0.67600000000000005</v>
      </c>
      <c r="F2191">
        <v>0.88600000000000001</v>
      </c>
      <c r="G2191">
        <v>9.8000000000000004E-2</v>
      </c>
      <c r="H2191">
        <v>174</v>
      </c>
      <c r="I2191">
        <v>4.5</v>
      </c>
      <c r="J2191">
        <v>1.7899999999999999E-3</v>
      </c>
      <c r="K2191">
        <v>0.151</v>
      </c>
      <c r="L2191">
        <v>2.5639999999999983</v>
      </c>
      <c r="M2191" s="2">
        <f t="shared" si="73"/>
        <v>94.915254237288138</v>
      </c>
      <c r="N2191" t="s">
        <v>2712</v>
      </c>
    </row>
    <row r="2192" spans="1:14">
      <c r="A2192">
        <v>57</v>
      </c>
      <c r="B2192" t="s">
        <v>21323</v>
      </c>
      <c r="C2192" t="s">
        <v>21324</v>
      </c>
      <c r="D2192">
        <v>1962</v>
      </c>
      <c r="E2192" s="1">
        <v>0.59899999999999998</v>
      </c>
      <c r="F2192">
        <v>0.745</v>
      </c>
      <c r="G2192">
        <v>5.3999999999999999E-2</v>
      </c>
      <c r="H2192">
        <v>333</v>
      </c>
      <c r="I2192">
        <v>8.1</v>
      </c>
      <c r="J2192">
        <v>2.4199999999999998E-3</v>
      </c>
      <c r="K2192">
        <v>0.14299999999999999</v>
      </c>
      <c r="L2192">
        <v>2.5639999999999983</v>
      </c>
      <c r="M2192" s="2">
        <f t="shared" si="73"/>
        <v>96.610169491525426</v>
      </c>
      <c r="N2192" t="s">
        <v>2712</v>
      </c>
    </row>
    <row r="2193" spans="1:14">
      <c r="A2193">
        <v>58</v>
      </c>
      <c r="B2193" t="s">
        <v>21319</v>
      </c>
      <c r="C2193" t="s">
        <v>21320</v>
      </c>
      <c r="D2193">
        <v>2489</v>
      </c>
      <c r="E2193" s="1">
        <v>0.55900000000000005</v>
      </c>
      <c r="F2193">
        <v>0.65900000000000003</v>
      </c>
      <c r="G2193">
        <v>1.9E-2</v>
      </c>
      <c r="H2193">
        <v>103</v>
      </c>
      <c r="I2193" t="s">
        <v>18288</v>
      </c>
      <c r="J2193">
        <v>1.33E-3</v>
      </c>
      <c r="K2193">
        <v>0.14699999999999999</v>
      </c>
      <c r="L2193">
        <v>2.5639999999999983</v>
      </c>
      <c r="M2193" s="2">
        <f t="shared" si="73"/>
        <v>98.305084745762713</v>
      </c>
      <c r="N2193" t="s">
        <v>2712</v>
      </c>
    </row>
    <row r="2194" spans="1:14">
      <c r="A2194">
        <v>59</v>
      </c>
      <c r="B2194" t="s">
        <v>21379</v>
      </c>
      <c r="C2194" t="s">
        <v>21380</v>
      </c>
      <c r="D2194">
        <v>1200</v>
      </c>
      <c r="E2194" s="1">
        <v>0.32</v>
      </c>
      <c r="G2194">
        <v>3.6999999999999998E-2</v>
      </c>
      <c r="H2194">
        <v>162</v>
      </c>
      <c r="I2194" t="s">
        <v>18288</v>
      </c>
      <c r="J2194">
        <v>1.08E-3</v>
      </c>
      <c r="L2194">
        <v>2.5639999999999983</v>
      </c>
      <c r="M2194" s="2">
        <f t="shared" si="73"/>
        <v>100</v>
      </c>
      <c r="N2194" t="s">
        <v>2712</v>
      </c>
    </row>
    <row r="2195" spans="1:14" s="3" customFormat="1">
      <c r="E2195" s="4"/>
      <c r="M2195" s="5"/>
    </row>
    <row r="2196" spans="1:14">
      <c r="A2196">
        <v>1</v>
      </c>
      <c r="B2196" t="s">
        <v>21451</v>
      </c>
      <c r="C2196" t="s">
        <v>21452</v>
      </c>
      <c r="D2196">
        <v>112596</v>
      </c>
      <c r="E2196" s="1">
        <v>41.298000000000002</v>
      </c>
      <c r="F2196">
        <v>45.795000000000002</v>
      </c>
      <c r="G2196">
        <v>14.335000000000001</v>
      </c>
      <c r="H2196">
        <v>176</v>
      </c>
      <c r="I2196">
        <v>8.1999999999999993</v>
      </c>
      <c r="J2196">
        <v>0.22661000000000001</v>
      </c>
      <c r="K2196">
        <v>14.294</v>
      </c>
      <c r="L2196">
        <f>AVERAGE(E2196:E2346)</f>
        <v>3.1964172185430462</v>
      </c>
      <c r="M2196" s="2">
        <f t="shared" ref="M2196:M2227" si="74">A2196/151*100</f>
        <v>0.66225165562913912</v>
      </c>
      <c r="N2196" t="s">
        <v>2713</v>
      </c>
    </row>
    <row r="2197" spans="1:14">
      <c r="A2197">
        <v>2</v>
      </c>
      <c r="B2197" t="s">
        <v>21455</v>
      </c>
      <c r="C2197" t="s">
        <v>21456</v>
      </c>
      <c r="D2197">
        <v>47646</v>
      </c>
      <c r="E2197" s="1">
        <v>24.891999999999999</v>
      </c>
      <c r="F2197">
        <v>30.181000000000001</v>
      </c>
      <c r="G2197">
        <v>7.9969999999999999</v>
      </c>
      <c r="H2197">
        <v>390</v>
      </c>
      <c r="I2197">
        <v>3.5</v>
      </c>
      <c r="J2197">
        <v>0.17841000000000001</v>
      </c>
      <c r="K2197">
        <v>8.8539999999999992</v>
      </c>
      <c r="L2197">
        <v>3.1964172185430462</v>
      </c>
      <c r="M2197" s="2">
        <f t="shared" si="74"/>
        <v>1.3245033112582782</v>
      </c>
      <c r="N2197" t="s">
        <v>2713</v>
      </c>
    </row>
    <row r="2198" spans="1:14">
      <c r="A2198">
        <v>3</v>
      </c>
      <c r="B2198" t="s">
        <v>21601</v>
      </c>
      <c r="C2198" t="s">
        <v>21602</v>
      </c>
      <c r="D2198">
        <v>8652</v>
      </c>
      <c r="E2198" s="1">
        <v>21.757000000000001</v>
      </c>
      <c r="F2198">
        <v>23.02</v>
      </c>
      <c r="G2198">
        <v>5.532</v>
      </c>
      <c r="H2198">
        <v>126</v>
      </c>
      <c r="I2198">
        <v>2.4</v>
      </c>
      <c r="J2198">
        <v>5.4010000000000002E-2</v>
      </c>
      <c r="K2198">
        <v>8.9269999999999996</v>
      </c>
      <c r="L2198">
        <v>3.1964172185430462</v>
      </c>
      <c r="M2198" s="2">
        <f t="shared" si="74"/>
        <v>1.9867549668874174</v>
      </c>
      <c r="N2198" t="s">
        <v>2713</v>
      </c>
    </row>
    <row r="2199" spans="1:14">
      <c r="A2199">
        <v>4</v>
      </c>
      <c r="B2199" t="s">
        <v>21393</v>
      </c>
      <c r="C2199" t="s">
        <v>21394</v>
      </c>
      <c r="D2199">
        <v>42112</v>
      </c>
      <c r="E2199" s="1">
        <v>20.832999999999998</v>
      </c>
      <c r="F2199">
        <v>24.632999999999999</v>
      </c>
      <c r="G2199">
        <v>5.2949999999999999</v>
      </c>
      <c r="H2199">
        <v>207</v>
      </c>
      <c r="I2199">
        <v>6.5</v>
      </c>
      <c r="J2199">
        <v>0.10817</v>
      </c>
      <c r="K2199">
        <v>7.9080000000000004</v>
      </c>
      <c r="L2199">
        <v>3.1964172185430462</v>
      </c>
      <c r="M2199" s="2">
        <f t="shared" si="74"/>
        <v>2.6490066225165565</v>
      </c>
      <c r="N2199" t="s">
        <v>2713</v>
      </c>
    </row>
    <row r="2200" spans="1:14">
      <c r="A2200">
        <v>5</v>
      </c>
      <c r="B2200" t="s">
        <v>21597</v>
      </c>
      <c r="C2200" t="s">
        <v>21598</v>
      </c>
      <c r="D2200">
        <v>2944</v>
      </c>
      <c r="E2200" s="1">
        <v>17.689</v>
      </c>
      <c r="F2200">
        <v>18.192</v>
      </c>
      <c r="G2200">
        <v>0.78400000000000003</v>
      </c>
      <c r="H2200">
        <v>37</v>
      </c>
      <c r="I2200">
        <v>3.2</v>
      </c>
      <c r="J2200">
        <v>1.489E-2</v>
      </c>
      <c r="K2200">
        <v>5.6230000000000002</v>
      </c>
      <c r="L2200">
        <v>3.1964172185430462</v>
      </c>
      <c r="M2200" s="2">
        <f t="shared" si="74"/>
        <v>3.3112582781456954</v>
      </c>
      <c r="N2200" t="s">
        <v>2713</v>
      </c>
    </row>
    <row r="2201" spans="1:14">
      <c r="A2201">
        <v>6</v>
      </c>
      <c r="B2201" t="s">
        <v>21407</v>
      </c>
      <c r="C2201" t="s">
        <v>21408</v>
      </c>
      <c r="D2201">
        <v>91952</v>
      </c>
      <c r="E2201" s="1">
        <v>14.829000000000001</v>
      </c>
      <c r="F2201">
        <v>13.86</v>
      </c>
      <c r="G2201">
        <v>2.5569999999999999</v>
      </c>
      <c r="H2201">
        <v>867</v>
      </c>
      <c r="I2201">
        <v>5.0999999999999996</v>
      </c>
      <c r="J2201">
        <v>0.27818999999999999</v>
      </c>
      <c r="K2201">
        <v>4.2430000000000003</v>
      </c>
      <c r="L2201">
        <v>3.1964172185430462</v>
      </c>
      <c r="M2201" s="2">
        <f t="shared" si="74"/>
        <v>3.9735099337748347</v>
      </c>
      <c r="N2201" t="s">
        <v>2713</v>
      </c>
    </row>
    <row r="2202" spans="1:14">
      <c r="A2202">
        <v>7</v>
      </c>
      <c r="B2202" t="s">
        <v>21411</v>
      </c>
      <c r="C2202" t="s">
        <v>21412</v>
      </c>
      <c r="D2202">
        <v>229894</v>
      </c>
      <c r="E2202" s="1">
        <v>13.734</v>
      </c>
      <c r="F2202">
        <v>13.56</v>
      </c>
      <c r="G2202">
        <v>2.9590000000000001</v>
      </c>
      <c r="H2202">
        <v>2227</v>
      </c>
      <c r="I2202">
        <v>5.5</v>
      </c>
      <c r="J2202">
        <v>0.53637000000000001</v>
      </c>
      <c r="K2202">
        <v>3.4969999999999999</v>
      </c>
      <c r="L2202">
        <v>3.1964172185430462</v>
      </c>
      <c r="M2202" s="2">
        <f t="shared" si="74"/>
        <v>4.6357615894039732</v>
      </c>
      <c r="N2202" t="s">
        <v>2713</v>
      </c>
    </row>
    <row r="2203" spans="1:14">
      <c r="A2203">
        <v>8</v>
      </c>
      <c r="B2203" t="s">
        <v>21595</v>
      </c>
      <c r="C2203" t="s">
        <v>21596</v>
      </c>
      <c r="D2203">
        <v>88431</v>
      </c>
      <c r="E2203" s="1">
        <v>13.025</v>
      </c>
      <c r="F2203">
        <v>14.132</v>
      </c>
      <c r="G2203">
        <v>2.4710000000000001</v>
      </c>
      <c r="H2203">
        <v>1078</v>
      </c>
      <c r="I2203">
        <v>4.4000000000000004</v>
      </c>
      <c r="J2203">
        <v>0.37491000000000002</v>
      </c>
      <c r="K2203">
        <v>5.1890000000000001</v>
      </c>
      <c r="L2203">
        <v>3.1964172185430462</v>
      </c>
      <c r="M2203" s="2">
        <f t="shared" si="74"/>
        <v>5.298013245033113</v>
      </c>
      <c r="N2203" t="s">
        <v>2713</v>
      </c>
    </row>
    <row r="2204" spans="1:14">
      <c r="A2204">
        <v>9</v>
      </c>
      <c r="B2204" t="s">
        <v>21395</v>
      </c>
      <c r="C2204" t="s">
        <v>21396</v>
      </c>
      <c r="D2204">
        <v>38585</v>
      </c>
      <c r="E2204" s="1">
        <v>12.061999999999999</v>
      </c>
      <c r="F2204">
        <v>12.523999999999999</v>
      </c>
      <c r="G2204">
        <v>1.94</v>
      </c>
      <c r="H2204">
        <v>1191</v>
      </c>
      <c r="I2204">
        <v>2.4</v>
      </c>
      <c r="J2204">
        <v>0.20333000000000001</v>
      </c>
      <c r="K2204">
        <v>4.0119999999999996</v>
      </c>
      <c r="L2204">
        <v>3.1964172185430462</v>
      </c>
      <c r="M2204" s="2">
        <f t="shared" si="74"/>
        <v>5.9602649006622519</v>
      </c>
      <c r="N2204" t="s">
        <v>2713</v>
      </c>
    </row>
    <row r="2205" spans="1:14">
      <c r="A2205">
        <v>10</v>
      </c>
      <c r="B2205" t="s">
        <v>21491</v>
      </c>
      <c r="C2205" t="s">
        <v>21492</v>
      </c>
      <c r="D2205">
        <v>12849</v>
      </c>
      <c r="E2205" s="1">
        <v>11.653</v>
      </c>
      <c r="F2205">
        <v>12.462</v>
      </c>
      <c r="G2205">
        <v>3.0870000000000002</v>
      </c>
      <c r="H2205">
        <v>473</v>
      </c>
      <c r="I2205">
        <v>1.8</v>
      </c>
      <c r="J2205">
        <v>5.534E-2</v>
      </c>
      <c r="K2205">
        <v>3.46</v>
      </c>
      <c r="L2205">
        <v>3.1964172185430462</v>
      </c>
      <c r="M2205" s="2">
        <f t="shared" si="74"/>
        <v>6.6225165562913908</v>
      </c>
      <c r="N2205" t="s">
        <v>2713</v>
      </c>
    </row>
    <row r="2206" spans="1:14">
      <c r="A2206">
        <v>11</v>
      </c>
      <c r="B2206" t="s">
        <v>21515</v>
      </c>
      <c r="C2206" t="s">
        <v>21516</v>
      </c>
      <c r="D2206">
        <v>431286</v>
      </c>
      <c r="E2206" s="1">
        <v>10.677</v>
      </c>
      <c r="F2206">
        <v>10.237</v>
      </c>
      <c r="G2206">
        <v>2.1640000000000001</v>
      </c>
      <c r="H2206">
        <v>3099</v>
      </c>
      <c r="I2206">
        <v>7.7</v>
      </c>
      <c r="J2206">
        <v>0.83182999999999996</v>
      </c>
      <c r="K2206">
        <v>2.9940000000000002</v>
      </c>
      <c r="L2206">
        <v>3.1964172185430462</v>
      </c>
      <c r="M2206" s="2">
        <f t="shared" si="74"/>
        <v>7.2847682119205297</v>
      </c>
      <c r="N2206" t="s">
        <v>2713</v>
      </c>
    </row>
    <row r="2207" spans="1:14">
      <c r="A2207">
        <v>12</v>
      </c>
      <c r="B2207" t="s">
        <v>21405</v>
      </c>
      <c r="C2207" t="s">
        <v>21406</v>
      </c>
      <c r="D2207">
        <v>34758</v>
      </c>
      <c r="E2207" s="1">
        <v>9.7650000000000006</v>
      </c>
      <c r="F2207">
        <v>10.342000000000001</v>
      </c>
      <c r="G2207">
        <v>1.8149999999999999</v>
      </c>
      <c r="H2207">
        <v>569</v>
      </c>
      <c r="I2207">
        <v>4.2</v>
      </c>
      <c r="J2207">
        <v>0.12336</v>
      </c>
      <c r="K2207">
        <v>3.0059999999999998</v>
      </c>
      <c r="L2207">
        <v>3.1964172185430462</v>
      </c>
      <c r="M2207" s="2">
        <f t="shared" si="74"/>
        <v>7.9470198675496695</v>
      </c>
      <c r="N2207" t="s">
        <v>2713</v>
      </c>
    </row>
    <row r="2208" spans="1:14">
      <c r="A2208">
        <v>13</v>
      </c>
      <c r="B2208" t="s">
        <v>21659</v>
      </c>
      <c r="C2208" t="s">
        <v>21660</v>
      </c>
      <c r="D2208">
        <v>5507</v>
      </c>
      <c r="E2208" s="1">
        <v>8.4559999999999995</v>
      </c>
      <c r="F2208">
        <v>6.2050000000000001</v>
      </c>
      <c r="G2208">
        <v>4.2729999999999997</v>
      </c>
      <c r="H2208">
        <v>55</v>
      </c>
      <c r="I2208">
        <v>7.7</v>
      </c>
      <c r="J2208">
        <v>1.0449999999999999E-2</v>
      </c>
      <c r="K2208">
        <v>2.0680000000000001</v>
      </c>
      <c r="L2208">
        <v>3.1964172185430462</v>
      </c>
      <c r="M2208" s="2">
        <f t="shared" si="74"/>
        <v>8.6092715231788084</v>
      </c>
      <c r="N2208" t="s">
        <v>2713</v>
      </c>
    </row>
    <row r="2209" spans="1:14">
      <c r="A2209">
        <v>14</v>
      </c>
      <c r="B2209" t="s">
        <v>21453</v>
      </c>
      <c r="C2209" t="s">
        <v>21454</v>
      </c>
      <c r="D2209">
        <v>4845</v>
      </c>
      <c r="E2209" s="1">
        <v>8.3140000000000001</v>
      </c>
      <c r="F2209">
        <v>8.33</v>
      </c>
      <c r="G2209">
        <v>2.7709999999999999</v>
      </c>
      <c r="H2209">
        <v>458</v>
      </c>
      <c r="I2209">
        <v>1.4</v>
      </c>
      <c r="J2209">
        <v>2.121E-2</v>
      </c>
      <c r="K2209">
        <v>2.8330000000000002</v>
      </c>
      <c r="L2209">
        <v>3.1964172185430462</v>
      </c>
      <c r="M2209" s="2">
        <f t="shared" si="74"/>
        <v>9.2715231788079464</v>
      </c>
      <c r="N2209" t="s">
        <v>2713</v>
      </c>
    </row>
    <row r="2210" spans="1:14">
      <c r="A2210">
        <v>15</v>
      </c>
      <c r="B2210" t="s">
        <v>21643</v>
      </c>
      <c r="C2210" t="s">
        <v>21644</v>
      </c>
      <c r="D2210">
        <v>18137</v>
      </c>
      <c r="E2210" s="1">
        <v>7.8230000000000004</v>
      </c>
      <c r="F2210">
        <v>8.0839999999999996</v>
      </c>
      <c r="G2210">
        <v>1.429</v>
      </c>
      <c r="H2210">
        <v>457</v>
      </c>
      <c r="I2210">
        <v>3.6</v>
      </c>
      <c r="J2210">
        <v>7.8560000000000005E-2</v>
      </c>
      <c r="K2210">
        <v>2.5030000000000001</v>
      </c>
      <c r="L2210">
        <v>3.1964172185430462</v>
      </c>
      <c r="M2210" s="2">
        <f t="shared" si="74"/>
        <v>9.9337748344370862</v>
      </c>
      <c r="N2210" t="s">
        <v>2713</v>
      </c>
    </row>
    <row r="2211" spans="1:14">
      <c r="A2211">
        <v>16</v>
      </c>
      <c r="B2211" t="s">
        <v>21539</v>
      </c>
      <c r="C2211" t="s">
        <v>21540</v>
      </c>
      <c r="D2211">
        <v>29755</v>
      </c>
      <c r="E2211" s="1">
        <v>7.633</v>
      </c>
      <c r="F2211">
        <v>8.0779999999999994</v>
      </c>
      <c r="G2211">
        <v>1.1359999999999999</v>
      </c>
      <c r="H2211">
        <v>501</v>
      </c>
      <c r="I2211">
        <v>6.9</v>
      </c>
      <c r="J2211">
        <v>5.008E-2</v>
      </c>
      <c r="K2211">
        <v>1.9059999999999999</v>
      </c>
      <c r="L2211">
        <v>3.1964172185430462</v>
      </c>
      <c r="M2211" s="2">
        <f t="shared" si="74"/>
        <v>10.596026490066226</v>
      </c>
      <c r="N2211" t="s">
        <v>2713</v>
      </c>
    </row>
    <row r="2212" spans="1:14">
      <c r="A2212">
        <v>17</v>
      </c>
      <c r="B2212" t="s">
        <v>21467</v>
      </c>
      <c r="C2212" t="s">
        <v>21468</v>
      </c>
      <c r="D2212">
        <v>5056</v>
      </c>
      <c r="E2212" s="1">
        <v>7.4749999999999996</v>
      </c>
      <c r="F2212">
        <v>7.9509999999999996</v>
      </c>
      <c r="G2212">
        <v>1.1890000000000001</v>
      </c>
      <c r="H2212">
        <v>286</v>
      </c>
      <c r="I2212">
        <v>2.6</v>
      </c>
      <c r="J2212">
        <v>2.0799999999999999E-2</v>
      </c>
      <c r="K2212">
        <v>2.004</v>
      </c>
      <c r="L2212">
        <v>3.1964172185430462</v>
      </c>
      <c r="M2212" s="2">
        <f t="shared" si="74"/>
        <v>11.258278145695364</v>
      </c>
      <c r="N2212" t="s">
        <v>2713</v>
      </c>
    </row>
    <row r="2213" spans="1:14">
      <c r="A2213">
        <v>18</v>
      </c>
      <c r="B2213" t="s">
        <v>21497</v>
      </c>
      <c r="C2213" t="s">
        <v>21498</v>
      </c>
      <c r="D2213">
        <v>15554</v>
      </c>
      <c r="E2213" s="1">
        <v>6.8280000000000003</v>
      </c>
      <c r="F2213">
        <v>6.992</v>
      </c>
      <c r="G2213">
        <v>1.2689999999999999</v>
      </c>
      <c r="H2213">
        <v>449</v>
      </c>
      <c r="I2213">
        <v>4</v>
      </c>
      <c r="J2213">
        <v>3.848E-2</v>
      </c>
      <c r="K2213">
        <v>1.5229999999999999</v>
      </c>
      <c r="L2213">
        <v>3.1964172185430462</v>
      </c>
      <c r="M2213" s="2">
        <f t="shared" si="74"/>
        <v>11.920529801324504</v>
      </c>
      <c r="N2213" t="s">
        <v>2713</v>
      </c>
    </row>
    <row r="2214" spans="1:14">
      <c r="A2214">
        <v>19</v>
      </c>
      <c r="B2214" t="s">
        <v>21435</v>
      </c>
      <c r="C2214" t="s">
        <v>21436</v>
      </c>
      <c r="D2214">
        <v>122728</v>
      </c>
      <c r="E2214" s="1">
        <v>6.3780000000000001</v>
      </c>
      <c r="F2214">
        <v>6.226</v>
      </c>
      <c r="G2214">
        <v>1.53</v>
      </c>
      <c r="H2214">
        <v>3173</v>
      </c>
      <c r="I2214">
        <v>4.8</v>
      </c>
      <c r="J2214">
        <v>0.28954000000000002</v>
      </c>
      <c r="K2214">
        <v>1.5620000000000001</v>
      </c>
      <c r="L2214">
        <v>3.1964172185430462</v>
      </c>
      <c r="M2214" s="2">
        <f t="shared" si="74"/>
        <v>12.582781456953644</v>
      </c>
      <c r="N2214" t="s">
        <v>2713</v>
      </c>
    </row>
    <row r="2215" spans="1:14">
      <c r="A2215">
        <v>20</v>
      </c>
      <c r="B2215" t="s">
        <v>21599</v>
      </c>
      <c r="C2215" t="s">
        <v>21600</v>
      </c>
      <c r="D2215">
        <v>7835</v>
      </c>
      <c r="E2215" s="1">
        <v>6.2329999999999997</v>
      </c>
      <c r="F2215">
        <v>6.2619999999999996</v>
      </c>
      <c r="G2215">
        <v>1.167</v>
      </c>
      <c r="H2215">
        <v>1015</v>
      </c>
      <c r="I2215">
        <v>1.7</v>
      </c>
      <c r="J2215">
        <v>2.9659999999999999E-2</v>
      </c>
      <c r="K2215">
        <v>1.597</v>
      </c>
      <c r="L2215">
        <v>3.1964172185430462</v>
      </c>
      <c r="M2215" s="2">
        <f t="shared" si="74"/>
        <v>13.245033112582782</v>
      </c>
      <c r="N2215" t="s">
        <v>2713</v>
      </c>
    </row>
    <row r="2216" spans="1:14">
      <c r="A2216">
        <v>21</v>
      </c>
      <c r="B2216" t="s">
        <v>21461</v>
      </c>
      <c r="C2216" t="s">
        <v>21462</v>
      </c>
      <c r="D2216">
        <v>60788</v>
      </c>
      <c r="E2216" s="1">
        <v>5.8310000000000004</v>
      </c>
      <c r="F2216">
        <v>5.6230000000000002</v>
      </c>
      <c r="G2216">
        <v>1.2410000000000001</v>
      </c>
      <c r="H2216">
        <v>1916</v>
      </c>
      <c r="I2216">
        <v>4.0999999999999996</v>
      </c>
      <c r="J2216">
        <v>0.17660000000000001</v>
      </c>
      <c r="K2216">
        <v>1.4690000000000001</v>
      </c>
      <c r="L2216">
        <v>3.1964172185430462</v>
      </c>
      <c r="M2216" s="2">
        <f t="shared" si="74"/>
        <v>13.90728476821192</v>
      </c>
      <c r="N2216" t="s">
        <v>2713</v>
      </c>
    </row>
    <row r="2217" spans="1:14">
      <c r="A2217">
        <v>22</v>
      </c>
      <c r="B2217" t="s">
        <v>21663</v>
      </c>
      <c r="C2217" t="s">
        <v>21664</v>
      </c>
      <c r="D2217">
        <v>570</v>
      </c>
      <c r="E2217" s="1">
        <v>5.7380000000000004</v>
      </c>
      <c r="F2217">
        <v>5.7380000000000004</v>
      </c>
      <c r="G2217">
        <v>3.5179999999999998</v>
      </c>
      <c r="H2217">
        <v>56</v>
      </c>
      <c r="I2217">
        <v>1.2</v>
      </c>
      <c r="J2217">
        <v>1.9400000000000001E-3</v>
      </c>
      <c r="K2217">
        <v>1.7030000000000001</v>
      </c>
      <c r="L2217">
        <v>3.1964172185430462</v>
      </c>
      <c r="M2217" s="2">
        <f t="shared" si="74"/>
        <v>14.569536423841059</v>
      </c>
      <c r="N2217" t="s">
        <v>2713</v>
      </c>
    </row>
    <row r="2218" spans="1:14">
      <c r="A2218">
        <v>23</v>
      </c>
      <c r="B2218" t="s">
        <v>20145</v>
      </c>
      <c r="C2218" t="s">
        <v>20146</v>
      </c>
      <c r="D2218">
        <v>16485</v>
      </c>
      <c r="E2218" s="1">
        <v>5.6970000000000001</v>
      </c>
      <c r="F2218">
        <v>6.1360000000000001</v>
      </c>
      <c r="G2218">
        <v>1.256</v>
      </c>
      <c r="H2218">
        <v>617</v>
      </c>
      <c r="I2218">
        <v>3.7</v>
      </c>
      <c r="J2218">
        <v>5.475E-2</v>
      </c>
      <c r="K2218">
        <v>1.603</v>
      </c>
      <c r="L2218">
        <v>3.1964172185430462</v>
      </c>
      <c r="M2218" s="2">
        <f t="shared" si="74"/>
        <v>15.231788079470199</v>
      </c>
      <c r="N2218" t="s">
        <v>2713</v>
      </c>
    </row>
    <row r="2219" spans="1:14">
      <c r="A2219">
        <v>24</v>
      </c>
      <c r="B2219" t="s">
        <v>21175</v>
      </c>
      <c r="C2219" t="s">
        <v>21176</v>
      </c>
      <c r="D2219">
        <v>2925</v>
      </c>
      <c r="E2219" s="1">
        <v>4.9329999999999998</v>
      </c>
      <c r="F2219">
        <v>3.1019999999999999</v>
      </c>
      <c r="H2219">
        <v>0</v>
      </c>
      <c r="I2219">
        <v>5.0999999999999996</v>
      </c>
      <c r="J2219">
        <v>6.94E-3</v>
      </c>
      <c r="K2219">
        <v>0.70799999999999996</v>
      </c>
      <c r="L2219">
        <v>3.1964172185430462</v>
      </c>
      <c r="M2219" s="2">
        <f t="shared" si="74"/>
        <v>15.894039735099339</v>
      </c>
      <c r="N2219" t="s">
        <v>2713</v>
      </c>
    </row>
    <row r="2220" spans="1:14">
      <c r="A2220">
        <v>25</v>
      </c>
      <c r="B2220" t="s">
        <v>21607</v>
      </c>
      <c r="C2220" t="s">
        <v>21608</v>
      </c>
      <c r="D2220">
        <v>19035</v>
      </c>
      <c r="E2220" s="1">
        <v>4.742</v>
      </c>
      <c r="F2220">
        <v>5.0460000000000003</v>
      </c>
      <c r="G2220">
        <v>0.73499999999999999</v>
      </c>
      <c r="H2220">
        <v>279</v>
      </c>
      <c r="I2220">
        <v>8.6999999999999993</v>
      </c>
      <c r="J2220">
        <v>2.8590000000000001E-2</v>
      </c>
      <c r="K2220">
        <v>1.2989999999999999</v>
      </c>
      <c r="L2220">
        <v>3.1964172185430462</v>
      </c>
      <c r="M2220" s="2">
        <f t="shared" si="74"/>
        <v>16.556291390728479</v>
      </c>
      <c r="N2220" t="s">
        <v>2713</v>
      </c>
    </row>
    <row r="2221" spans="1:14">
      <c r="A2221">
        <v>26</v>
      </c>
      <c r="B2221" t="s">
        <v>21481</v>
      </c>
      <c r="C2221" t="s">
        <v>21482</v>
      </c>
      <c r="D2221">
        <v>22310</v>
      </c>
      <c r="E2221" s="1">
        <v>4.6890000000000001</v>
      </c>
      <c r="F2221">
        <v>4.8730000000000002</v>
      </c>
      <c r="G2221">
        <v>0.86899999999999999</v>
      </c>
      <c r="H2221">
        <v>773</v>
      </c>
      <c r="I2221">
        <v>3.9</v>
      </c>
      <c r="J2221">
        <v>5.7279999999999998E-2</v>
      </c>
      <c r="K2221">
        <v>0.94299999999999995</v>
      </c>
      <c r="L2221">
        <v>3.1964172185430462</v>
      </c>
      <c r="M2221" s="2">
        <f t="shared" si="74"/>
        <v>17.218543046357617</v>
      </c>
      <c r="N2221" t="s">
        <v>2713</v>
      </c>
    </row>
    <row r="2222" spans="1:14">
      <c r="A2222">
        <v>27</v>
      </c>
      <c r="B2222" t="s">
        <v>20159</v>
      </c>
      <c r="C2222" t="s">
        <v>20160</v>
      </c>
      <c r="D2222">
        <v>13900</v>
      </c>
      <c r="E2222" s="1">
        <v>4.58</v>
      </c>
      <c r="F2222">
        <v>4.7960000000000003</v>
      </c>
      <c r="G2222">
        <v>0.76800000000000002</v>
      </c>
      <c r="H2222">
        <v>259</v>
      </c>
      <c r="I2222">
        <v>5.7</v>
      </c>
      <c r="J2222">
        <v>3.3459999999999997E-2</v>
      </c>
      <c r="K2222">
        <v>1.2949999999999999</v>
      </c>
      <c r="L2222">
        <v>3.1964172185430462</v>
      </c>
      <c r="M2222" s="2">
        <f t="shared" si="74"/>
        <v>17.880794701986755</v>
      </c>
      <c r="N2222" t="s">
        <v>2713</v>
      </c>
    </row>
    <row r="2223" spans="1:14">
      <c r="A2223">
        <v>28</v>
      </c>
      <c r="B2223" t="s">
        <v>21459</v>
      </c>
      <c r="C2223" t="s">
        <v>21460</v>
      </c>
      <c r="D2223">
        <v>6084</v>
      </c>
      <c r="E2223" s="1">
        <v>4.5720000000000001</v>
      </c>
      <c r="F2223">
        <v>4.4880000000000004</v>
      </c>
      <c r="G2223">
        <v>1.046</v>
      </c>
      <c r="H2223">
        <v>372</v>
      </c>
      <c r="I2223">
        <v>2.8</v>
      </c>
      <c r="J2223">
        <v>2.555E-2</v>
      </c>
      <c r="K2223">
        <v>1.2190000000000001</v>
      </c>
      <c r="L2223">
        <v>3.1964172185430462</v>
      </c>
      <c r="M2223" s="2">
        <f t="shared" si="74"/>
        <v>18.543046357615893</v>
      </c>
      <c r="N2223" t="s">
        <v>2713</v>
      </c>
    </row>
    <row r="2224" spans="1:14">
      <c r="A2224">
        <v>29</v>
      </c>
      <c r="B2224" t="s">
        <v>21447</v>
      </c>
      <c r="C2224" t="s">
        <v>21448</v>
      </c>
      <c r="D2224">
        <v>1375</v>
      </c>
      <c r="E2224" s="1">
        <v>4.3769999999999998</v>
      </c>
      <c r="F2224">
        <v>4.8140000000000001</v>
      </c>
      <c r="G2224">
        <v>1.5329999999999999</v>
      </c>
      <c r="H2224">
        <v>30</v>
      </c>
      <c r="I2224">
        <v>5.8</v>
      </c>
      <c r="J2224">
        <v>3.4299999999999999E-3</v>
      </c>
      <c r="K2224">
        <v>1.397</v>
      </c>
      <c r="L2224">
        <v>3.1964172185430462</v>
      </c>
      <c r="M2224" s="2">
        <f t="shared" si="74"/>
        <v>19.205298013245034</v>
      </c>
      <c r="N2224" t="s">
        <v>2713</v>
      </c>
    </row>
    <row r="2225" spans="1:14">
      <c r="A2225">
        <v>30</v>
      </c>
      <c r="B2225" t="s">
        <v>21523</v>
      </c>
      <c r="C2225" t="s">
        <v>21524</v>
      </c>
      <c r="D2225">
        <v>11250</v>
      </c>
      <c r="E2225" s="1">
        <v>4.3040000000000003</v>
      </c>
      <c r="F2225">
        <v>4.0670000000000002</v>
      </c>
      <c r="G2225">
        <v>0.79500000000000004</v>
      </c>
      <c r="H2225">
        <v>303</v>
      </c>
      <c r="I2225">
        <v>6.6</v>
      </c>
      <c r="J2225">
        <v>1.9140000000000001E-2</v>
      </c>
      <c r="K2225">
        <v>0.89200000000000002</v>
      </c>
      <c r="L2225">
        <v>3.1964172185430462</v>
      </c>
      <c r="M2225" s="2">
        <f t="shared" si="74"/>
        <v>19.867549668874172</v>
      </c>
      <c r="N2225" t="s">
        <v>2713</v>
      </c>
    </row>
    <row r="2226" spans="1:14">
      <c r="A2226">
        <v>31</v>
      </c>
      <c r="B2226" t="s">
        <v>21577</v>
      </c>
      <c r="C2226" t="s">
        <v>21578</v>
      </c>
      <c r="D2226">
        <v>106920</v>
      </c>
      <c r="E2226" s="1">
        <v>4.1870000000000003</v>
      </c>
      <c r="F2226">
        <v>4.4160000000000004</v>
      </c>
      <c r="G2226">
        <v>0.79300000000000004</v>
      </c>
      <c r="H2226">
        <v>2119</v>
      </c>
      <c r="I2226">
        <v>6.7</v>
      </c>
      <c r="J2226">
        <v>0.21487000000000001</v>
      </c>
      <c r="K2226">
        <v>1.1639999999999999</v>
      </c>
      <c r="L2226">
        <v>3.1964172185430462</v>
      </c>
      <c r="M2226" s="2">
        <f t="shared" si="74"/>
        <v>20.52980132450331</v>
      </c>
      <c r="N2226" t="s">
        <v>2713</v>
      </c>
    </row>
    <row r="2227" spans="1:14">
      <c r="A2227">
        <v>32</v>
      </c>
      <c r="B2227" t="s">
        <v>21543</v>
      </c>
      <c r="C2227" t="s">
        <v>21544</v>
      </c>
      <c r="D2227">
        <v>61</v>
      </c>
      <c r="E2227" s="1">
        <v>4.0910000000000002</v>
      </c>
      <c r="F2227">
        <v>4.0910000000000002</v>
      </c>
      <c r="G2227">
        <v>1.143</v>
      </c>
      <c r="H2227">
        <v>14</v>
      </c>
      <c r="J2227">
        <v>1.9000000000000001E-4</v>
      </c>
      <c r="K2227">
        <v>0.96199999999999997</v>
      </c>
      <c r="L2227">
        <v>3.1964172185430462</v>
      </c>
      <c r="M2227" s="2">
        <f t="shared" si="74"/>
        <v>21.192052980132452</v>
      </c>
      <c r="N2227" t="s">
        <v>2713</v>
      </c>
    </row>
    <row r="2228" spans="1:14">
      <c r="A2228">
        <v>33</v>
      </c>
      <c r="B2228" t="s">
        <v>21483</v>
      </c>
      <c r="C2228" t="s">
        <v>21484</v>
      </c>
      <c r="D2228">
        <v>12988</v>
      </c>
      <c r="E2228" s="1">
        <v>3.879</v>
      </c>
      <c r="F2228">
        <v>4.069</v>
      </c>
      <c r="G2228">
        <v>0.86299999999999999</v>
      </c>
      <c r="H2228">
        <v>1194</v>
      </c>
      <c r="I2228">
        <v>2.6</v>
      </c>
      <c r="J2228">
        <v>3.2550000000000003E-2</v>
      </c>
      <c r="K2228">
        <v>0.749</v>
      </c>
      <c r="L2228">
        <v>3.1964172185430462</v>
      </c>
      <c r="M2228" s="2">
        <f t="shared" ref="M2228:M2259" si="75">A2228/151*100</f>
        <v>21.85430463576159</v>
      </c>
      <c r="N2228" t="s">
        <v>2713</v>
      </c>
    </row>
    <row r="2229" spans="1:14">
      <c r="A2229">
        <v>34</v>
      </c>
      <c r="B2229" t="s">
        <v>21535</v>
      </c>
      <c r="C2229" t="s">
        <v>21536</v>
      </c>
      <c r="D2229">
        <v>24682</v>
      </c>
      <c r="E2229" s="1">
        <v>3.835</v>
      </c>
      <c r="F2229">
        <v>4.4009999999999998</v>
      </c>
      <c r="G2229">
        <v>0.84699999999999998</v>
      </c>
      <c r="H2229">
        <v>261</v>
      </c>
      <c r="I2229">
        <v>8.9</v>
      </c>
      <c r="J2229">
        <v>3.4459999999999998E-2</v>
      </c>
      <c r="K2229">
        <v>1.3959999999999999</v>
      </c>
      <c r="L2229">
        <v>3.1964172185430462</v>
      </c>
      <c r="M2229" s="2">
        <f t="shared" si="75"/>
        <v>22.516556291390728</v>
      </c>
      <c r="N2229" t="s">
        <v>2713</v>
      </c>
    </row>
    <row r="2230" spans="1:14">
      <c r="A2230">
        <v>35</v>
      </c>
      <c r="B2230" t="s">
        <v>21327</v>
      </c>
      <c r="C2230" t="s">
        <v>21328</v>
      </c>
      <c r="D2230">
        <v>10785</v>
      </c>
      <c r="E2230" s="1">
        <v>3.6669999999999998</v>
      </c>
      <c r="F2230">
        <v>4.0129999999999999</v>
      </c>
      <c r="G2230">
        <v>0.80700000000000005</v>
      </c>
      <c r="H2230">
        <v>259</v>
      </c>
      <c r="I2230">
        <v>7.1</v>
      </c>
      <c r="J2230">
        <v>2.1190000000000001E-2</v>
      </c>
      <c r="K2230">
        <v>1.0780000000000001</v>
      </c>
      <c r="L2230">
        <v>3.1964172185430462</v>
      </c>
      <c r="M2230" s="2">
        <f t="shared" si="75"/>
        <v>23.178807947019866</v>
      </c>
      <c r="N2230" t="s">
        <v>2713</v>
      </c>
    </row>
    <row r="2231" spans="1:14">
      <c r="A2231">
        <v>36</v>
      </c>
      <c r="B2231" t="s">
        <v>21111</v>
      </c>
      <c r="C2231" t="s">
        <v>21112</v>
      </c>
      <c r="D2231">
        <v>379</v>
      </c>
      <c r="E2231" s="1">
        <v>3.6360000000000001</v>
      </c>
      <c r="F2231">
        <v>3.6360000000000001</v>
      </c>
      <c r="G2231">
        <v>0.59599999999999997</v>
      </c>
      <c r="H2231">
        <v>99</v>
      </c>
      <c r="I2231">
        <v>1.4</v>
      </c>
      <c r="J2231">
        <v>1.41E-3</v>
      </c>
      <c r="K2231">
        <v>0.91500000000000004</v>
      </c>
      <c r="L2231">
        <v>3.1964172185430462</v>
      </c>
      <c r="M2231" s="2">
        <f t="shared" si="75"/>
        <v>23.841059602649008</v>
      </c>
      <c r="N2231" t="s">
        <v>2713</v>
      </c>
    </row>
    <row r="2232" spans="1:14">
      <c r="A2232">
        <v>37</v>
      </c>
      <c r="B2232" t="s">
        <v>21529</v>
      </c>
      <c r="C2232" t="s">
        <v>21530</v>
      </c>
      <c r="D2232">
        <v>315</v>
      </c>
      <c r="E2232" s="1">
        <v>3.59</v>
      </c>
      <c r="F2232">
        <v>3.6709999999999998</v>
      </c>
      <c r="G2232">
        <v>0.314</v>
      </c>
      <c r="H2232">
        <v>35</v>
      </c>
      <c r="I2232">
        <v>1.9</v>
      </c>
      <c r="J2232">
        <v>1.7600000000000001E-3</v>
      </c>
      <c r="K2232">
        <v>1.224</v>
      </c>
      <c r="L2232">
        <v>3.1964172185430462</v>
      </c>
      <c r="M2232" s="2">
        <f t="shared" si="75"/>
        <v>24.503311258278146</v>
      </c>
      <c r="N2232" t="s">
        <v>2713</v>
      </c>
    </row>
    <row r="2233" spans="1:14">
      <c r="A2233">
        <v>38</v>
      </c>
      <c r="B2233" t="s">
        <v>18333</v>
      </c>
      <c r="C2233" t="s">
        <v>18334</v>
      </c>
      <c r="D2233">
        <v>5008</v>
      </c>
      <c r="E2233" s="1">
        <v>3.516</v>
      </c>
      <c r="F2233">
        <v>3.7080000000000002</v>
      </c>
      <c r="G2233">
        <v>1.234</v>
      </c>
      <c r="H2233">
        <v>184</v>
      </c>
      <c r="I2233">
        <v>4.8</v>
      </c>
      <c r="J2233">
        <v>1.0070000000000001E-2</v>
      </c>
      <c r="K2233">
        <v>0.73099999999999998</v>
      </c>
      <c r="L2233">
        <v>3.1964172185430462</v>
      </c>
      <c r="M2233" s="2">
        <f t="shared" si="75"/>
        <v>25.165562913907287</v>
      </c>
      <c r="N2233" t="s">
        <v>2713</v>
      </c>
    </row>
    <row r="2234" spans="1:14">
      <c r="A2234">
        <v>39</v>
      </c>
      <c r="B2234" t="s">
        <v>21561</v>
      </c>
      <c r="C2234" t="s">
        <v>21562</v>
      </c>
      <c r="D2234">
        <v>4996</v>
      </c>
      <c r="E2234" s="1">
        <v>3.5</v>
      </c>
      <c r="F2234">
        <v>3.7789999999999999</v>
      </c>
      <c r="G2234">
        <v>0.39100000000000001</v>
      </c>
      <c r="H2234">
        <v>23</v>
      </c>
      <c r="I2234" t="s">
        <v>18288</v>
      </c>
      <c r="J2234">
        <v>2.2799999999999999E-3</v>
      </c>
      <c r="K2234">
        <v>1.5129999999999999</v>
      </c>
      <c r="L2234">
        <v>3.1964172185430462</v>
      </c>
      <c r="M2234" s="2">
        <f t="shared" si="75"/>
        <v>25.827814569536422</v>
      </c>
      <c r="N2234" t="s">
        <v>2713</v>
      </c>
    </row>
    <row r="2235" spans="1:14">
      <c r="A2235">
        <v>40</v>
      </c>
      <c r="B2235" t="s">
        <v>21615</v>
      </c>
      <c r="C2235" t="s">
        <v>21616</v>
      </c>
      <c r="D2235">
        <v>13333</v>
      </c>
      <c r="E2235" s="1">
        <v>3.3860000000000001</v>
      </c>
      <c r="F2235">
        <v>3.1150000000000002</v>
      </c>
      <c r="G2235">
        <v>0.38200000000000001</v>
      </c>
      <c r="H2235">
        <v>173</v>
      </c>
      <c r="I2235" t="s">
        <v>18288</v>
      </c>
      <c r="J2235">
        <v>1.333E-2</v>
      </c>
      <c r="K2235">
        <v>0.93600000000000005</v>
      </c>
      <c r="L2235">
        <v>3.1964172185430462</v>
      </c>
      <c r="M2235" s="2">
        <f t="shared" si="75"/>
        <v>26.490066225165563</v>
      </c>
      <c r="N2235" t="s">
        <v>2713</v>
      </c>
    </row>
    <row r="2236" spans="1:14">
      <c r="A2236">
        <v>41</v>
      </c>
      <c r="B2236" t="s">
        <v>21361</v>
      </c>
      <c r="C2236" t="s">
        <v>21362</v>
      </c>
      <c r="D2236">
        <v>17986</v>
      </c>
      <c r="E2236" s="1">
        <v>3.13</v>
      </c>
      <c r="F2236">
        <v>3.3849999999999998</v>
      </c>
      <c r="G2236">
        <v>0.6</v>
      </c>
      <c r="H2236">
        <v>418</v>
      </c>
      <c r="I2236">
        <v>9.1999999999999993</v>
      </c>
      <c r="J2236">
        <v>2.6589999999999999E-2</v>
      </c>
      <c r="K2236">
        <v>0.81499999999999995</v>
      </c>
      <c r="L2236">
        <v>3.1964172185430462</v>
      </c>
      <c r="M2236" s="2">
        <f t="shared" si="75"/>
        <v>27.152317880794701</v>
      </c>
      <c r="N2236" t="s">
        <v>2713</v>
      </c>
    </row>
    <row r="2237" spans="1:14">
      <c r="A2237">
        <v>42</v>
      </c>
      <c r="B2237" t="s">
        <v>21513</v>
      </c>
      <c r="C2237" t="s">
        <v>21514</v>
      </c>
      <c r="D2237">
        <v>1263</v>
      </c>
      <c r="E2237" s="1">
        <v>3.0249999999999999</v>
      </c>
      <c r="F2237">
        <v>1.946</v>
      </c>
      <c r="G2237">
        <v>0.47799999999999998</v>
      </c>
      <c r="H2237">
        <v>90</v>
      </c>
      <c r="I2237">
        <v>7.7</v>
      </c>
      <c r="J2237">
        <v>3.2000000000000002E-3</v>
      </c>
      <c r="K2237">
        <v>0.65200000000000002</v>
      </c>
      <c r="L2237">
        <v>3.1964172185430462</v>
      </c>
      <c r="M2237" s="2">
        <f t="shared" si="75"/>
        <v>27.814569536423839</v>
      </c>
      <c r="N2237" t="s">
        <v>2713</v>
      </c>
    </row>
    <row r="2238" spans="1:14">
      <c r="A2238">
        <v>43</v>
      </c>
      <c r="B2238" t="s">
        <v>21585</v>
      </c>
      <c r="C2238" t="s">
        <v>21586</v>
      </c>
      <c r="D2238">
        <v>6872</v>
      </c>
      <c r="E2238" s="1">
        <v>3</v>
      </c>
      <c r="F2238">
        <v>3.3149999999999999</v>
      </c>
      <c r="G2238">
        <v>0.46600000000000003</v>
      </c>
      <c r="H2238">
        <v>58</v>
      </c>
      <c r="I2238" t="s">
        <v>18288</v>
      </c>
      <c r="J2238">
        <v>1.221E-2</v>
      </c>
      <c r="K2238">
        <v>1.371</v>
      </c>
      <c r="L2238">
        <v>3.1964172185430462</v>
      </c>
      <c r="M2238" s="2">
        <f t="shared" si="75"/>
        <v>28.476821192052981</v>
      </c>
      <c r="N2238" t="s">
        <v>2713</v>
      </c>
    </row>
    <row r="2239" spans="1:14">
      <c r="A2239">
        <v>44</v>
      </c>
      <c r="B2239" t="s">
        <v>21603</v>
      </c>
      <c r="C2239" t="s">
        <v>21604</v>
      </c>
      <c r="D2239">
        <v>10014</v>
      </c>
      <c r="E2239" s="1">
        <v>2.9660000000000002</v>
      </c>
      <c r="F2239">
        <v>2.92</v>
      </c>
      <c r="G2239">
        <v>0.69799999999999995</v>
      </c>
      <c r="H2239">
        <v>338</v>
      </c>
      <c r="I2239">
        <v>6.5</v>
      </c>
      <c r="J2239">
        <v>1.9279999999999999E-2</v>
      </c>
      <c r="K2239">
        <v>0.71099999999999997</v>
      </c>
      <c r="L2239">
        <v>3.1964172185430462</v>
      </c>
      <c r="M2239" s="2">
        <f t="shared" si="75"/>
        <v>29.139072847682119</v>
      </c>
      <c r="N2239" t="s">
        <v>2713</v>
      </c>
    </row>
    <row r="2240" spans="1:14">
      <c r="A2240">
        <v>45</v>
      </c>
      <c r="B2240" t="s">
        <v>21203</v>
      </c>
      <c r="C2240" t="s">
        <v>21204</v>
      </c>
      <c r="D2240">
        <v>1289</v>
      </c>
      <c r="E2240" s="1">
        <v>2.8610000000000002</v>
      </c>
      <c r="F2240">
        <v>3.09</v>
      </c>
      <c r="G2240">
        <v>0.44</v>
      </c>
      <c r="H2240">
        <v>75</v>
      </c>
      <c r="I2240">
        <v>3.5</v>
      </c>
      <c r="J2240">
        <v>2.99E-3</v>
      </c>
      <c r="K2240">
        <v>0.63900000000000001</v>
      </c>
      <c r="L2240">
        <v>3.1964172185430462</v>
      </c>
      <c r="M2240" s="2">
        <f t="shared" si="75"/>
        <v>29.80132450331126</v>
      </c>
      <c r="N2240" t="s">
        <v>2713</v>
      </c>
    </row>
    <row r="2241" spans="1:14">
      <c r="A2241">
        <v>46</v>
      </c>
      <c r="B2241" t="s">
        <v>21627</v>
      </c>
      <c r="C2241" t="s">
        <v>21628</v>
      </c>
      <c r="D2241">
        <v>1816</v>
      </c>
      <c r="E2241" s="1">
        <v>2.5619999999999998</v>
      </c>
      <c r="F2241">
        <v>2.5670000000000002</v>
      </c>
      <c r="G2241">
        <v>0.69499999999999995</v>
      </c>
      <c r="H2241">
        <v>1729</v>
      </c>
      <c r="I2241">
        <v>0.8</v>
      </c>
      <c r="J2241">
        <v>2.0200000000000001E-3</v>
      </c>
      <c r="K2241">
        <v>0.49399999999999999</v>
      </c>
      <c r="L2241">
        <v>3.1964172185430462</v>
      </c>
      <c r="M2241" s="2">
        <f t="shared" si="75"/>
        <v>30.463576158940398</v>
      </c>
      <c r="N2241" t="s">
        <v>2713</v>
      </c>
    </row>
    <row r="2242" spans="1:14">
      <c r="A2242">
        <v>47</v>
      </c>
      <c r="B2242" t="s">
        <v>16634</v>
      </c>
      <c r="C2242" t="s">
        <v>16635</v>
      </c>
      <c r="D2242">
        <v>6796</v>
      </c>
      <c r="E2242" s="1">
        <v>2.504</v>
      </c>
      <c r="F2242">
        <v>2.4790000000000001</v>
      </c>
      <c r="G2242">
        <v>0.57299999999999995</v>
      </c>
      <c r="H2242">
        <v>220</v>
      </c>
      <c r="I2242">
        <v>7.6</v>
      </c>
      <c r="J2242">
        <v>1.081E-2</v>
      </c>
      <c r="K2242">
        <v>0.60199999999999998</v>
      </c>
      <c r="L2242">
        <v>3.1964172185430462</v>
      </c>
      <c r="M2242" s="2">
        <f t="shared" si="75"/>
        <v>31.125827814569533</v>
      </c>
      <c r="N2242" t="s">
        <v>2713</v>
      </c>
    </row>
    <row r="2243" spans="1:14">
      <c r="A2243">
        <v>48</v>
      </c>
      <c r="B2243" t="s">
        <v>21509</v>
      </c>
      <c r="C2243" t="s">
        <v>21510</v>
      </c>
      <c r="D2243">
        <v>4706</v>
      </c>
      <c r="E2243" s="1">
        <v>2.464</v>
      </c>
      <c r="F2243">
        <v>2.7320000000000002</v>
      </c>
      <c r="G2243">
        <v>0.313</v>
      </c>
      <c r="H2243">
        <v>1064</v>
      </c>
      <c r="I2243">
        <v>2.8</v>
      </c>
      <c r="J2243">
        <v>1.7559999999999999E-2</v>
      </c>
      <c r="K2243">
        <v>0.66600000000000004</v>
      </c>
      <c r="L2243">
        <v>3.1964172185430462</v>
      </c>
      <c r="M2243" s="2">
        <f t="shared" si="75"/>
        <v>31.788079470198678</v>
      </c>
      <c r="N2243" t="s">
        <v>2713</v>
      </c>
    </row>
    <row r="2244" spans="1:14">
      <c r="A2244">
        <v>49</v>
      </c>
      <c r="B2244" t="s">
        <v>21647</v>
      </c>
      <c r="C2244" t="s">
        <v>21648</v>
      </c>
      <c r="D2244">
        <v>1903</v>
      </c>
      <c r="E2244" s="1">
        <v>2.375</v>
      </c>
      <c r="F2244">
        <v>2.609</v>
      </c>
      <c r="G2244">
        <v>0.34499999999999997</v>
      </c>
      <c r="H2244">
        <v>55</v>
      </c>
      <c r="I2244">
        <v>9.8000000000000007</v>
      </c>
      <c r="J2244">
        <v>2.47E-3</v>
      </c>
      <c r="K2244">
        <v>0.64</v>
      </c>
      <c r="L2244">
        <v>3.1964172185430462</v>
      </c>
      <c r="M2244" s="2">
        <f t="shared" si="75"/>
        <v>32.450331125827816</v>
      </c>
      <c r="N2244" t="s">
        <v>2713</v>
      </c>
    </row>
    <row r="2245" spans="1:14">
      <c r="A2245">
        <v>50</v>
      </c>
      <c r="B2245" t="s">
        <v>21401</v>
      </c>
      <c r="C2245" t="s">
        <v>21402</v>
      </c>
      <c r="D2245">
        <v>5577</v>
      </c>
      <c r="E2245" s="1">
        <v>2.3540000000000001</v>
      </c>
      <c r="F2245">
        <v>2.5209999999999999</v>
      </c>
      <c r="G2245">
        <v>0.59599999999999997</v>
      </c>
      <c r="H2245">
        <v>178</v>
      </c>
      <c r="I2245">
        <v>6.2</v>
      </c>
      <c r="J2245">
        <v>1.085E-2</v>
      </c>
      <c r="K2245">
        <v>0.6</v>
      </c>
      <c r="L2245">
        <v>3.1964172185430462</v>
      </c>
      <c r="M2245" s="2">
        <f t="shared" si="75"/>
        <v>33.112582781456958</v>
      </c>
      <c r="N2245" t="s">
        <v>2713</v>
      </c>
    </row>
    <row r="2246" spans="1:14">
      <c r="A2246">
        <v>51</v>
      </c>
      <c r="B2246" t="s">
        <v>21631</v>
      </c>
      <c r="C2246" t="s">
        <v>21632</v>
      </c>
      <c r="D2246">
        <v>3092</v>
      </c>
      <c r="E2246" s="1">
        <v>2.2989999999999999</v>
      </c>
      <c r="F2246">
        <v>2.8130000000000002</v>
      </c>
      <c r="G2246">
        <v>0.20399999999999999</v>
      </c>
      <c r="H2246">
        <v>54</v>
      </c>
      <c r="I2246" t="s">
        <v>18288</v>
      </c>
      <c r="J2246">
        <v>4.0099999999999997E-3</v>
      </c>
      <c r="K2246">
        <v>0.85599999999999998</v>
      </c>
      <c r="L2246">
        <v>3.1964172185430462</v>
      </c>
      <c r="M2246" s="2">
        <f t="shared" si="75"/>
        <v>33.774834437086092</v>
      </c>
      <c r="N2246" t="s">
        <v>2713</v>
      </c>
    </row>
    <row r="2247" spans="1:14">
      <c r="A2247">
        <v>52</v>
      </c>
      <c r="B2247" t="s">
        <v>21415</v>
      </c>
      <c r="C2247" t="s">
        <v>21416</v>
      </c>
      <c r="D2247">
        <v>299</v>
      </c>
      <c r="E2247" s="1">
        <v>2.266</v>
      </c>
      <c r="G2247">
        <v>0.34300000000000003</v>
      </c>
      <c r="H2247">
        <v>67</v>
      </c>
      <c r="I2247">
        <v>2</v>
      </c>
      <c r="J2247">
        <v>8.3000000000000001E-4</v>
      </c>
      <c r="L2247">
        <v>3.1964172185430462</v>
      </c>
      <c r="M2247" s="2">
        <f t="shared" si="75"/>
        <v>34.437086092715234</v>
      </c>
      <c r="N2247" t="s">
        <v>2713</v>
      </c>
    </row>
    <row r="2248" spans="1:14">
      <c r="A2248">
        <v>53</v>
      </c>
      <c r="B2248" t="s">
        <v>21557</v>
      </c>
      <c r="C2248" t="s">
        <v>21558</v>
      </c>
      <c r="D2248">
        <v>5724</v>
      </c>
      <c r="E2248" s="1">
        <v>2.1749999999999998</v>
      </c>
      <c r="F2248">
        <v>2.7210000000000001</v>
      </c>
      <c r="G2248">
        <v>0.222</v>
      </c>
      <c r="H2248">
        <v>650</v>
      </c>
      <c r="I2248">
        <v>3.7</v>
      </c>
      <c r="J2248">
        <v>1.721E-2</v>
      </c>
      <c r="K2248">
        <v>0.67300000000000004</v>
      </c>
      <c r="L2248">
        <v>3.1964172185430462</v>
      </c>
      <c r="M2248" s="2">
        <f t="shared" si="75"/>
        <v>35.099337748344375</v>
      </c>
      <c r="N2248" t="s">
        <v>2713</v>
      </c>
    </row>
    <row r="2249" spans="1:14">
      <c r="A2249">
        <v>54</v>
      </c>
      <c r="B2249" t="s">
        <v>21547</v>
      </c>
      <c r="C2249" t="s">
        <v>21548</v>
      </c>
      <c r="D2249">
        <v>2264</v>
      </c>
      <c r="E2249" s="1">
        <v>2.145</v>
      </c>
      <c r="F2249">
        <v>1.9550000000000001</v>
      </c>
      <c r="G2249">
        <v>0.32900000000000001</v>
      </c>
      <c r="H2249">
        <v>350</v>
      </c>
      <c r="I2249">
        <v>3.9</v>
      </c>
      <c r="J2249">
        <v>5.5900000000000004E-3</v>
      </c>
      <c r="K2249">
        <v>0.39600000000000002</v>
      </c>
      <c r="L2249">
        <v>3.1964172185430462</v>
      </c>
      <c r="M2249" s="2">
        <f t="shared" si="75"/>
        <v>35.76158940397351</v>
      </c>
      <c r="N2249" t="s">
        <v>2713</v>
      </c>
    </row>
    <row r="2250" spans="1:14">
      <c r="A2250">
        <v>55</v>
      </c>
      <c r="B2250" t="s">
        <v>21521</v>
      </c>
      <c r="C2250" t="s">
        <v>21522</v>
      </c>
      <c r="D2250">
        <v>15169</v>
      </c>
      <c r="E2250" s="1">
        <v>2.004</v>
      </c>
      <c r="F2250">
        <v>2.1150000000000002</v>
      </c>
      <c r="G2250">
        <v>0.29499999999999998</v>
      </c>
      <c r="H2250">
        <v>508</v>
      </c>
      <c r="I2250">
        <v>6.5</v>
      </c>
      <c r="J2250">
        <v>2.741E-2</v>
      </c>
      <c r="K2250">
        <v>0.47599999999999998</v>
      </c>
      <c r="L2250">
        <v>3.1964172185430462</v>
      </c>
      <c r="M2250" s="2">
        <f t="shared" si="75"/>
        <v>36.423841059602644</v>
      </c>
      <c r="N2250" t="s">
        <v>2713</v>
      </c>
    </row>
    <row r="2251" spans="1:14">
      <c r="A2251">
        <v>56</v>
      </c>
      <c r="B2251" t="s">
        <v>20436</v>
      </c>
      <c r="C2251" t="s">
        <v>20435</v>
      </c>
      <c r="D2251">
        <v>3157</v>
      </c>
      <c r="E2251" s="1">
        <v>1.984</v>
      </c>
      <c r="F2251">
        <v>2.3010000000000002</v>
      </c>
      <c r="G2251">
        <v>0.378</v>
      </c>
      <c r="H2251">
        <v>463</v>
      </c>
      <c r="I2251">
        <v>4.7</v>
      </c>
      <c r="J2251">
        <v>8.2500000000000004E-3</v>
      </c>
      <c r="K2251">
        <v>0.53</v>
      </c>
      <c r="L2251">
        <v>3.1964172185430462</v>
      </c>
      <c r="M2251" s="2">
        <f t="shared" si="75"/>
        <v>37.086092715231786</v>
      </c>
      <c r="N2251" t="s">
        <v>2713</v>
      </c>
    </row>
    <row r="2252" spans="1:14">
      <c r="A2252">
        <v>57</v>
      </c>
      <c r="B2252" t="s">
        <v>21477</v>
      </c>
      <c r="C2252" t="s">
        <v>21478</v>
      </c>
      <c r="D2252">
        <v>2405</v>
      </c>
      <c r="E2252" s="1">
        <v>1.92</v>
      </c>
      <c r="F2252">
        <v>1.7889999999999999</v>
      </c>
      <c r="G2252">
        <v>0.27400000000000002</v>
      </c>
      <c r="H2252">
        <v>146</v>
      </c>
      <c r="I2252">
        <v>5.6</v>
      </c>
      <c r="J2252">
        <v>6.0200000000000002E-3</v>
      </c>
      <c r="K2252">
        <v>0.49</v>
      </c>
      <c r="L2252">
        <v>3.1964172185430462</v>
      </c>
      <c r="M2252" s="2">
        <f t="shared" si="75"/>
        <v>37.748344370860927</v>
      </c>
      <c r="N2252" t="s">
        <v>2713</v>
      </c>
    </row>
    <row r="2253" spans="1:14">
      <c r="A2253">
        <v>58</v>
      </c>
      <c r="B2253" t="s">
        <v>21419</v>
      </c>
      <c r="C2253" t="s">
        <v>21420</v>
      </c>
      <c r="D2253">
        <v>5586</v>
      </c>
      <c r="E2253" s="1">
        <v>1.869</v>
      </c>
      <c r="F2253">
        <v>1.9430000000000001</v>
      </c>
      <c r="G2253">
        <v>0.73799999999999999</v>
      </c>
      <c r="H2253">
        <v>202</v>
      </c>
      <c r="I2253">
        <v>9.6</v>
      </c>
      <c r="J2253">
        <v>7.9699999999999997E-3</v>
      </c>
      <c r="K2253">
        <v>0.49299999999999999</v>
      </c>
      <c r="L2253">
        <v>3.1964172185430462</v>
      </c>
      <c r="M2253" s="2">
        <f t="shared" si="75"/>
        <v>38.410596026490069</v>
      </c>
      <c r="N2253" t="s">
        <v>2713</v>
      </c>
    </row>
    <row r="2254" spans="1:14">
      <c r="A2254">
        <v>59</v>
      </c>
      <c r="B2254" t="s">
        <v>20412</v>
      </c>
      <c r="C2254" t="s">
        <v>20411</v>
      </c>
      <c r="D2254">
        <v>2714</v>
      </c>
      <c r="E2254" s="1">
        <v>1.8080000000000001</v>
      </c>
      <c r="F2254">
        <v>1.887</v>
      </c>
      <c r="G2254">
        <v>0.27700000000000002</v>
      </c>
      <c r="H2254">
        <v>213</v>
      </c>
      <c r="I2254">
        <v>4.5999999999999996</v>
      </c>
      <c r="J2254">
        <v>8.8299999999999993E-3</v>
      </c>
      <c r="K2254">
        <v>0.49099999999999999</v>
      </c>
      <c r="L2254">
        <v>3.1964172185430462</v>
      </c>
      <c r="M2254" s="2">
        <f t="shared" si="75"/>
        <v>39.072847682119203</v>
      </c>
      <c r="N2254" t="s">
        <v>2713</v>
      </c>
    </row>
    <row r="2255" spans="1:14">
      <c r="A2255">
        <v>60</v>
      </c>
      <c r="B2255" t="s">
        <v>21651</v>
      </c>
      <c r="C2255" t="s">
        <v>21652</v>
      </c>
      <c r="D2255">
        <v>1641</v>
      </c>
      <c r="E2255" s="1">
        <v>1.772</v>
      </c>
      <c r="F2255">
        <v>1.4379999999999999</v>
      </c>
      <c r="G2255">
        <v>0.77200000000000002</v>
      </c>
      <c r="H2255">
        <v>202</v>
      </c>
      <c r="I2255">
        <v>3.8</v>
      </c>
      <c r="J2255">
        <v>3.0999999999999999E-3</v>
      </c>
      <c r="K2255">
        <v>0.26600000000000001</v>
      </c>
      <c r="L2255">
        <v>3.1964172185430462</v>
      </c>
      <c r="M2255" s="2">
        <f t="shared" si="75"/>
        <v>39.735099337748345</v>
      </c>
      <c r="N2255" t="s">
        <v>2713</v>
      </c>
    </row>
    <row r="2256" spans="1:14">
      <c r="A2256">
        <v>61</v>
      </c>
      <c r="B2256" t="s">
        <v>21587</v>
      </c>
      <c r="C2256" t="s">
        <v>21588</v>
      </c>
      <c r="D2256">
        <v>1295</v>
      </c>
      <c r="E2256" s="1">
        <v>1.768</v>
      </c>
      <c r="F2256">
        <v>1.5640000000000001</v>
      </c>
      <c r="G2256">
        <v>0.65800000000000003</v>
      </c>
      <c r="H2256">
        <v>114</v>
      </c>
      <c r="I2256">
        <v>4</v>
      </c>
      <c r="J2256">
        <v>5.7299999999999999E-3</v>
      </c>
      <c r="K2256">
        <v>0.59299999999999997</v>
      </c>
      <c r="L2256">
        <v>3.1964172185430462</v>
      </c>
      <c r="M2256" s="2">
        <f t="shared" si="75"/>
        <v>40.397350993377486</v>
      </c>
      <c r="N2256" t="s">
        <v>2713</v>
      </c>
    </row>
    <row r="2257" spans="1:14">
      <c r="A2257">
        <v>62</v>
      </c>
      <c r="B2257" t="s">
        <v>21637</v>
      </c>
      <c r="C2257" t="s">
        <v>21638</v>
      </c>
      <c r="D2257">
        <v>734</v>
      </c>
      <c r="E2257" s="1">
        <v>1.667</v>
      </c>
      <c r="F2257">
        <v>1.702</v>
      </c>
      <c r="G2257">
        <v>0.47499999999999998</v>
      </c>
      <c r="H2257">
        <v>40</v>
      </c>
      <c r="I2257">
        <v>5.9</v>
      </c>
      <c r="J2257">
        <v>1.1900000000000001E-3</v>
      </c>
      <c r="K2257">
        <v>0.32700000000000001</v>
      </c>
      <c r="L2257">
        <v>3.1964172185430462</v>
      </c>
      <c r="M2257" s="2">
        <f t="shared" si="75"/>
        <v>41.059602649006621</v>
      </c>
      <c r="N2257" t="s">
        <v>2713</v>
      </c>
    </row>
    <row r="2258" spans="1:14">
      <c r="A2258">
        <v>63</v>
      </c>
      <c r="B2258" t="s">
        <v>21591</v>
      </c>
      <c r="C2258" t="s">
        <v>21592</v>
      </c>
      <c r="D2258">
        <v>3941</v>
      </c>
      <c r="E2258" s="1">
        <v>1.629</v>
      </c>
      <c r="F2258">
        <v>1.5680000000000001</v>
      </c>
      <c r="G2258">
        <v>0.27900000000000003</v>
      </c>
      <c r="H2258">
        <v>229</v>
      </c>
      <c r="I2258">
        <v>8.6</v>
      </c>
      <c r="J2258">
        <v>5.3699999999999998E-3</v>
      </c>
      <c r="K2258">
        <v>0.31900000000000001</v>
      </c>
      <c r="L2258">
        <v>3.1964172185430462</v>
      </c>
      <c r="M2258" s="2">
        <f t="shared" si="75"/>
        <v>41.721854304635762</v>
      </c>
      <c r="N2258" t="s">
        <v>2713</v>
      </c>
    </row>
    <row r="2259" spans="1:14">
      <c r="A2259">
        <v>64</v>
      </c>
      <c r="B2259" t="s">
        <v>21493</v>
      </c>
      <c r="C2259" t="s">
        <v>21494</v>
      </c>
      <c r="D2259">
        <v>865</v>
      </c>
      <c r="E2259" s="1">
        <v>1.623</v>
      </c>
      <c r="F2259">
        <v>2.2269999999999999</v>
      </c>
      <c r="G2259">
        <v>0.216</v>
      </c>
      <c r="H2259">
        <v>51</v>
      </c>
      <c r="I2259">
        <v>5</v>
      </c>
      <c r="J2259">
        <v>2.4299999999999999E-3</v>
      </c>
      <c r="K2259">
        <v>0.57199999999999995</v>
      </c>
      <c r="L2259">
        <v>3.1964172185430462</v>
      </c>
      <c r="M2259" s="2">
        <f t="shared" si="75"/>
        <v>42.384105960264904</v>
      </c>
      <c r="N2259" t="s">
        <v>2713</v>
      </c>
    </row>
    <row r="2260" spans="1:14">
      <c r="A2260">
        <v>65</v>
      </c>
      <c r="B2260" t="s">
        <v>21441</v>
      </c>
      <c r="C2260" t="s">
        <v>21442</v>
      </c>
      <c r="D2260">
        <v>14081</v>
      </c>
      <c r="E2260" s="1">
        <v>1.5940000000000001</v>
      </c>
      <c r="F2260">
        <v>1.347</v>
      </c>
      <c r="G2260">
        <v>0.21</v>
      </c>
      <c r="H2260">
        <v>587</v>
      </c>
      <c r="I2260">
        <v>9.5</v>
      </c>
      <c r="J2260">
        <v>1.9060000000000001E-2</v>
      </c>
      <c r="K2260">
        <v>0.37</v>
      </c>
      <c r="L2260">
        <v>3.1964172185430462</v>
      </c>
      <c r="M2260" s="2">
        <f t="shared" ref="M2260:M2291" si="76">A2260/151*100</f>
        <v>43.046357615894038</v>
      </c>
      <c r="N2260" t="s">
        <v>2713</v>
      </c>
    </row>
    <row r="2261" spans="1:14">
      <c r="A2261">
        <v>66</v>
      </c>
      <c r="B2261" t="s">
        <v>21503</v>
      </c>
      <c r="C2261" t="s">
        <v>21504</v>
      </c>
      <c r="D2261">
        <v>1236</v>
      </c>
      <c r="E2261" s="1">
        <v>1.577</v>
      </c>
      <c r="F2261">
        <v>1.236</v>
      </c>
      <c r="G2261">
        <v>0.27500000000000002</v>
      </c>
      <c r="H2261">
        <v>80</v>
      </c>
      <c r="I2261">
        <v>6.3</v>
      </c>
      <c r="J2261">
        <v>1.8400000000000001E-3</v>
      </c>
      <c r="K2261">
        <v>0.22900000000000001</v>
      </c>
      <c r="L2261">
        <v>3.1964172185430462</v>
      </c>
      <c r="M2261" s="2">
        <f t="shared" si="76"/>
        <v>43.70860927152318</v>
      </c>
      <c r="N2261" t="s">
        <v>2713</v>
      </c>
    </row>
    <row r="2262" spans="1:14">
      <c r="A2262">
        <v>67</v>
      </c>
      <c r="B2262" t="s">
        <v>21325</v>
      </c>
      <c r="C2262" t="s">
        <v>21326</v>
      </c>
      <c r="D2262">
        <v>13371</v>
      </c>
      <c r="E2262" s="1">
        <v>1.5640000000000001</v>
      </c>
      <c r="F2262">
        <v>1.6020000000000001</v>
      </c>
      <c r="G2262">
        <v>0.19900000000000001</v>
      </c>
      <c r="H2262">
        <v>231</v>
      </c>
      <c r="I2262" t="s">
        <v>18288</v>
      </c>
      <c r="J2262">
        <v>1.0670000000000001E-2</v>
      </c>
      <c r="K2262">
        <v>0.38100000000000001</v>
      </c>
      <c r="L2262">
        <v>3.1964172185430462</v>
      </c>
      <c r="M2262" s="2">
        <f t="shared" si="76"/>
        <v>44.370860927152314</v>
      </c>
      <c r="N2262" t="s">
        <v>2713</v>
      </c>
    </row>
    <row r="2263" spans="1:14">
      <c r="A2263">
        <v>68</v>
      </c>
      <c r="B2263" t="s">
        <v>21655</v>
      </c>
      <c r="C2263" t="s">
        <v>21656</v>
      </c>
      <c r="D2263">
        <v>2205</v>
      </c>
      <c r="E2263" s="1">
        <v>1.546</v>
      </c>
      <c r="F2263">
        <v>1.9</v>
      </c>
      <c r="G2263">
        <v>1.069</v>
      </c>
      <c r="H2263">
        <v>102</v>
      </c>
      <c r="I2263">
        <v>7.4</v>
      </c>
      <c r="J2263">
        <v>3.3899999999999998E-3</v>
      </c>
      <c r="K2263">
        <v>0.42199999999999999</v>
      </c>
      <c r="L2263">
        <v>3.1964172185430462</v>
      </c>
      <c r="M2263" s="2">
        <f t="shared" si="76"/>
        <v>45.033112582781456</v>
      </c>
      <c r="N2263" t="s">
        <v>2713</v>
      </c>
    </row>
    <row r="2264" spans="1:14">
      <c r="A2264">
        <v>69</v>
      </c>
      <c r="B2264" t="s">
        <v>21315</v>
      </c>
      <c r="C2264" t="s">
        <v>21316</v>
      </c>
      <c r="D2264">
        <v>1981</v>
      </c>
      <c r="E2264" s="1">
        <v>1.54</v>
      </c>
      <c r="F2264">
        <v>1.712</v>
      </c>
      <c r="G2264">
        <v>0.35799999999999998</v>
      </c>
      <c r="H2264">
        <v>106</v>
      </c>
      <c r="I2264">
        <v>8.6999999999999993</v>
      </c>
      <c r="J2264">
        <v>2.3800000000000002E-3</v>
      </c>
      <c r="K2264">
        <v>0.34599999999999997</v>
      </c>
      <c r="L2264">
        <v>3.1964172185430462</v>
      </c>
      <c r="M2264" s="2">
        <f t="shared" si="76"/>
        <v>45.695364238410598</v>
      </c>
      <c r="N2264" t="s">
        <v>2713</v>
      </c>
    </row>
    <row r="2265" spans="1:14">
      <c r="A2265">
        <v>70</v>
      </c>
      <c r="B2265" t="s">
        <v>21581</v>
      </c>
      <c r="C2265" t="s">
        <v>21582</v>
      </c>
      <c r="D2265">
        <v>3556</v>
      </c>
      <c r="E2265" s="1">
        <v>1.528</v>
      </c>
      <c r="F2265">
        <v>1.431</v>
      </c>
      <c r="G2265">
        <v>0.26200000000000001</v>
      </c>
      <c r="H2265">
        <v>122</v>
      </c>
      <c r="I2265">
        <v>8.3000000000000007</v>
      </c>
      <c r="J2265">
        <v>6.0299999999999998E-3</v>
      </c>
      <c r="K2265">
        <v>0.378</v>
      </c>
      <c r="L2265">
        <v>3.1964172185430462</v>
      </c>
      <c r="M2265" s="2">
        <f t="shared" si="76"/>
        <v>46.357615894039732</v>
      </c>
      <c r="N2265" t="s">
        <v>2713</v>
      </c>
    </row>
    <row r="2266" spans="1:14">
      <c r="A2266">
        <v>71</v>
      </c>
      <c r="B2266" t="s">
        <v>21563</v>
      </c>
      <c r="C2266" t="s">
        <v>21564</v>
      </c>
      <c r="D2266">
        <v>11643</v>
      </c>
      <c r="E2266" s="1">
        <v>1.5269999999999999</v>
      </c>
      <c r="F2266">
        <v>1.5169999999999999</v>
      </c>
      <c r="G2266">
        <v>0.32800000000000001</v>
      </c>
      <c r="H2266">
        <v>274</v>
      </c>
      <c r="I2266" t="s">
        <v>18288</v>
      </c>
      <c r="J2266">
        <v>1.481E-2</v>
      </c>
      <c r="K2266">
        <v>0.436</v>
      </c>
      <c r="L2266">
        <v>3.1964172185430462</v>
      </c>
      <c r="M2266" s="2">
        <f t="shared" si="76"/>
        <v>47.019867549668874</v>
      </c>
      <c r="N2266" t="s">
        <v>2713</v>
      </c>
    </row>
    <row r="2267" spans="1:14">
      <c r="A2267">
        <v>72</v>
      </c>
      <c r="B2267" t="s">
        <v>21551</v>
      </c>
      <c r="C2267" t="s">
        <v>21552</v>
      </c>
      <c r="D2267">
        <v>972</v>
      </c>
      <c r="E2267" s="1">
        <v>1.4670000000000001</v>
      </c>
      <c r="F2267">
        <v>1.556</v>
      </c>
      <c r="G2267">
        <v>0.14199999999999999</v>
      </c>
      <c r="H2267">
        <v>120</v>
      </c>
      <c r="I2267">
        <v>3.4</v>
      </c>
      <c r="J2267">
        <v>2.5300000000000001E-3</v>
      </c>
      <c r="K2267">
        <v>0.27300000000000002</v>
      </c>
      <c r="L2267">
        <v>3.1964172185430462</v>
      </c>
      <c r="M2267" s="2">
        <f t="shared" si="76"/>
        <v>47.682119205298015</v>
      </c>
      <c r="N2267" t="s">
        <v>2713</v>
      </c>
    </row>
    <row r="2268" spans="1:14">
      <c r="A2268">
        <v>73</v>
      </c>
      <c r="B2268" t="s">
        <v>21565</v>
      </c>
      <c r="C2268" t="s">
        <v>21566</v>
      </c>
      <c r="D2268">
        <v>1883</v>
      </c>
      <c r="E2268" s="1">
        <v>1.4330000000000001</v>
      </c>
      <c r="F2268">
        <v>1.3740000000000001</v>
      </c>
      <c r="G2268">
        <v>0.109</v>
      </c>
      <c r="H2268">
        <v>138</v>
      </c>
      <c r="I2268">
        <v>8.1</v>
      </c>
      <c r="J2268">
        <v>2.9099999999999998E-3</v>
      </c>
      <c r="K2268">
        <v>0.30099999999999999</v>
      </c>
      <c r="L2268">
        <v>3.1964172185430462</v>
      </c>
      <c r="M2268" s="2">
        <f t="shared" si="76"/>
        <v>48.344370860927157</v>
      </c>
      <c r="N2268" t="s">
        <v>2713</v>
      </c>
    </row>
    <row r="2269" spans="1:14">
      <c r="A2269">
        <v>74</v>
      </c>
      <c r="B2269" t="s">
        <v>21545</v>
      </c>
      <c r="C2269" t="s">
        <v>21546</v>
      </c>
      <c r="D2269">
        <v>2797</v>
      </c>
      <c r="E2269" s="1">
        <v>1.399</v>
      </c>
      <c r="F2269">
        <v>1.411</v>
      </c>
      <c r="G2269">
        <v>0.76500000000000001</v>
      </c>
      <c r="H2269">
        <v>153</v>
      </c>
      <c r="I2269">
        <v>6.5</v>
      </c>
      <c r="J2269">
        <v>4.2199999999999998E-3</v>
      </c>
      <c r="K2269">
        <v>0.28799999999999998</v>
      </c>
      <c r="L2269">
        <v>3.1964172185430462</v>
      </c>
      <c r="M2269" s="2">
        <f t="shared" si="76"/>
        <v>49.006622516556291</v>
      </c>
      <c r="N2269" t="s">
        <v>2713</v>
      </c>
    </row>
    <row r="2270" spans="1:14">
      <c r="A2270">
        <v>75</v>
      </c>
      <c r="B2270" t="s">
        <v>21499</v>
      </c>
      <c r="C2270" t="s">
        <v>21500</v>
      </c>
      <c r="D2270">
        <v>231</v>
      </c>
      <c r="E2270" s="1">
        <v>1.3919999999999999</v>
      </c>
      <c r="F2270">
        <v>1.3580000000000001</v>
      </c>
      <c r="G2270">
        <v>0.21199999999999999</v>
      </c>
      <c r="H2270">
        <v>66</v>
      </c>
      <c r="I2270">
        <v>2.5</v>
      </c>
      <c r="J2270">
        <v>7.9000000000000001E-4</v>
      </c>
      <c r="K2270">
        <v>0.28299999999999997</v>
      </c>
      <c r="L2270">
        <v>3.1964172185430462</v>
      </c>
      <c r="M2270" s="2">
        <f t="shared" si="76"/>
        <v>49.668874172185426</v>
      </c>
      <c r="N2270" t="s">
        <v>2713</v>
      </c>
    </row>
    <row r="2271" spans="1:14">
      <c r="A2271">
        <v>76</v>
      </c>
      <c r="B2271" t="s">
        <v>21423</v>
      </c>
      <c r="C2271" t="s">
        <v>21424</v>
      </c>
      <c r="D2271">
        <v>11275</v>
      </c>
      <c r="E2271" s="1">
        <v>1.387</v>
      </c>
      <c r="F2271">
        <v>1.488</v>
      </c>
      <c r="G2271">
        <v>0.94299999999999995</v>
      </c>
      <c r="H2271">
        <v>159</v>
      </c>
      <c r="I2271" t="s">
        <v>18288</v>
      </c>
      <c r="J2271">
        <v>7.7400000000000004E-3</v>
      </c>
      <c r="K2271">
        <v>0.41099999999999998</v>
      </c>
      <c r="L2271">
        <v>3.1964172185430462</v>
      </c>
      <c r="M2271" s="2">
        <f t="shared" si="76"/>
        <v>50.331125827814574</v>
      </c>
      <c r="N2271" t="s">
        <v>2713</v>
      </c>
    </row>
    <row r="2272" spans="1:14">
      <c r="A2272">
        <v>77</v>
      </c>
      <c r="B2272" t="s">
        <v>21501</v>
      </c>
      <c r="C2272" t="s">
        <v>21502</v>
      </c>
      <c r="D2272">
        <v>8097</v>
      </c>
      <c r="E2272" s="1">
        <v>1.383</v>
      </c>
      <c r="F2272">
        <v>1.355</v>
      </c>
      <c r="G2272">
        <v>0.22800000000000001</v>
      </c>
      <c r="H2272">
        <v>250</v>
      </c>
      <c r="I2272" t="s">
        <v>18288</v>
      </c>
      <c r="J2272">
        <v>7.1199999999999996E-3</v>
      </c>
      <c r="K2272">
        <v>0.315</v>
      </c>
      <c r="L2272">
        <v>3.1964172185430462</v>
      </c>
      <c r="M2272" s="2">
        <f t="shared" si="76"/>
        <v>50.993377483443716</v>
      </c>
      <c r="N2272" t="s">
        <v>2713</v>
      </c>
    </row>
    <row r="2273" spans="1:14">
      <c r="A2273">
        <v>78</v>
      </c>
      <c r="B2273" t="s">
        <v>21639</v>
      </c>
      <c r="C2273" t="s">
        <v>21640</v>
      </c>
      <c r="D2273">
        <v>922</v>
      </c>
      <c r="E2273" s="1">
        <v>1.327</v>
      </c>
      <c r="F2273">
        <v>1.339</v>
      </c>
      <c r="G2273">
        <v>0.35799999999999998</v>
      </c>
      <c r="H2273">
        <v>316</v>
      </c>
      <c r="I2273">
        <v>2</v>
      </c>
      <c r="J2273">
        <v>2.5899999999999999E-3</v>
      </c>
      <c r="K2273">
        <v>0.248</v>
      </c>
      <c r="L2273">
        <v>3.1964172185430462</v>
      </c>
      <c r="M2273" s="2">
        <f t="shared" si="76"/>
        <v>51.655629139072843</v>
      </c>
      <c r="N2273" t="s">
        <v>2713</v>
      </c>
    </row>
    <row r="2274" spans="1:14">
      <c r="A2274">
        <v>79</v>
      </c>
      <c r="B2274" t="s">
        <v>21433</v>
      </c>
      <c r="C2274" t="s">
        <v>21434</v>
      </c>
      <c r="D2274">
        <v>363</v>
      </c>
      <c r="E2274" s="1">
        <v>1.3120000000000001</v>
      </c>
      <c r="F2274">
        <v>1.78</v>
      </c>
      <c r="G2274">
        <v>0.21099999999999999</v>
      </c>
      <c r="H2274">
        <v>175</v>
      </c>
      <c r="I2274">
        <v>3</v>
      </c>
      <c r="J2274">
        <v>1.4599999999999999E-3</v>
      </c>
      <c r="K2274">
        <v>0.45600000000000002</v>
      </c>
      <c r="L2274">
        <v>3.1964172185430462</v>
      </c>
      <c r="M2274" s="2">
        <f t="shared" si="76"/>
        <v>52.317880794701985</v>
      </c>
      <c r="N2274" t="s">
        <v>2713</v>
      </c>
    </row>
    <row r="2275" spans="1:14">
      <c r="A2275">
        <v>80</v>
      </c>
      <c r="B2275" t="s">
        <v>21527</v>
      </c>
      <c r="C2275" t="s">
        <v>21528</v>
      </c>
      <c r="D2275">
        <v>952</v>
      </c>
      <c r="E2275" s="1">
        <v>1.298</v>
      </c>
      <c r="F2275">
        <v>1.361</v>
      </c>
      <c r="G2275">
        <v>0.16</v>
      </c>
      <c r="H2275">
        <v>156</v>
      </c>
      <c r="I2275">
        <v>4.3</v>
      </c>
      <c r="J2275">
        <v>2.5500000000000002E-3</v>
      </c>
      <c r="K2275">
        <v>0.307</v>
      </c>
      <c r="L2275">
        <v>3.1964172185430462</v>
      </c>
      <c r="M2275" s="2">
        <f t="shared" si="76"/>
        <v>52.980132450331126</v>
      </c>
      <c r="N2275" t="s">
        <v>2713</v>
      </c>
    </row>
    <row r="2276" spans="1:14">
      <c r="A2276">
        <v>81</v>
      </c>
      <c r="B2276" t="s">
        <v>21487</v>
      </c>
      <c r="C2276" t="s">
        <v>21488</v>
      </c>
      <c r="D2276">
        <v>660</v>
      </c>
      <c r="E2276" s="1">
        <v>1.2929999999999999</v>
      </c>
      <c r="F2276">
        <v>1.0660000000000001</v>
      </c>
      <c r="G2276">
        <v>0.41399999999999998</v>
      </c>
      <c r="H2276">
        <v>70</v>
      </c>
      <c r="I2276">
        <v>7</v>
      </c>
      <c r="J2276">
        <v>1.1299999999999999E-3</v>
      </c>
      <c r="K2276">
        <v>0.26600000000000001</v>
      </c>
      <c r="L2276">
        <v>3.1964172185430462</v>
      </c>
      <c r="M2276" s="2">
        <f t="shared" si="76"/>
        <v>53.642384105960261</v>
      </c>
      <c r="N2276" t="s">
        <v>2713</v>
      </c>
    </row>
    <row r="2277" spans="1:14">
      <c r="A2277">
        <v>82</v>
      </c>
      <c r="B2277" t="s">
        <v>21567</v>
      </c>
      <c r="C2277" t="s">
        <v>21568</v>
      </c>
      <c r="D2277">
        <v>246</v>
      </c>
      <c r="E2277" s="1">
        <v>1.288</v>
      </c>
      <c r="G2277">
        <v>0.13600000000000001</v>
      </c>
      <c r="H2277">
        <v>59</v>
      </c>
      <c r="I2277">
        <v>2.6</v>
      </c>
      <c r="J2277">
        <v>5.1000000000000004E-4</v>
      </c>
      <c r="L2277">
        <v>3.1964172185430462</v>
      </c>
      <c r="M2277" s="2">
        <f t="shared" si="76"/>
        <v>54.304635761589402</v>
      </c>
      <c r="N2277" t="s">
        <v>2713</v>
      </c>
    </row>
    <row r="2278" spans="1:14">
      <c r="A2278">
        <v>83</v>
      </c>
      <c r="B2278" t="s">
        <v>21517</v>
      </c>
      <c r="C2278" t="s">
        <v>21518</v>
      </c>
      <c r="D2278">
        <v>3632</v>
      </c>
      <c r="E2278" s="1">
        <v>1.2829999999999999</v>
      </c>
      <c r="F2278">
        <v>1.419</v>
      </c>
      <c r="G2278">
        <v>0.19900000000000001</v>
      </c>
      <c r="H2278">
        <v>277</v>
      </c>
      <c r="I2278">
        <v>5.8</v>
      </c>
      <c r="J2278">
        <v>6.8500000000000002E-3</v>
      </c>
      <c r="K2278">
        <v>0.307</v>
      </c>
      <c r="L2278">
        <v>3.1964172185430462</v>
      </c>
      <c r="M2278" s="2">
        <f t="shared" si="76"/>
        <v>54.966887417218544</v>
      </c>
      <c r="N2278" t="s">
        <v>2713</v>
      </c>
    </row>
    <row r="2279" spans="1:14">
      <c r="A2279">
        <v>84</v>
      </c>
      <c r="B2279" t="s">
        <v>21609</v>
      </c>
      <c r="C2279" t="s">
        <v>21610</v>
      </c>
      <c r="D2279">
        <v>1065</v>
      </c>
      <c r="E2279" s="1">
        <v>1.2649999999999999</v>
      </c>
      <c r="F2279">
        <v>1.429</v>
      </c>
      <c r="H2279">
        <v>0</v>
      </c>
      <c r="I2279">
        <v>6.6</v>
      </c>
      <c r="J2279">
        <v>1.6900000000000001E-3</v>
      </c>
      <c r="K2279">
        <v>0.28599999999999998</v>
      </c>
      <c r="L2279">
        <v>3.1964172185430462</v>
      </c>
      <c r="M2279" s="2">
        <f t="shared" si="76"/>
        <v>55.629139072847678</v>
      </c>
      <c r="N2279" t="s">
        <v>2713</v>
      </c>
    </row>
    <row r="2280" spans="1:14">
      <c r="A2280">
        <v>85</v>
      </c>
      <c r="B2280" t="s">
        <v>21553</v>
      </c>
      <c r="C2280" t="s">
        <v>21554</v>
      </c>
      <c r="D2280">
        <v>1670</v>
      </c>
      <c r="E2280" s="1">
        <v>1.226</v>
      </c>
      <c r="F2280">
        <v>1.1659999999999999</v>
      </c>
      <c r="G2280">
        <v>0.33100000000000002</v>
      </c>
      <c r="H2280">
        <v>175</v>
      </c>
      <c r="I2280">
        <v>5</v>
      </c>
      <c r="J2280">
        <v>5.3200000000000001E-3</v>
      </c>
      <c r="K2280">
        <v>0.39400000000000002</v>
      </c>
      <c r="L2280">
        <v>3.1964172185430462</v>
      </c>
      <c r="M2280" s="2">
        <f t="shared" si="76"/>
        <v>56.29139072847682</v>
      </c>
      <c r="N2280" t="s">
        <v>2713</v>
      </c>
    </row>
    <row r="2281" spans="1:14">
      <c r="A2281">
        <v>86</v>
      </c>
      <c r="B2281" t="s">
        <v>21471</v>
      </c>
      <c r="C2281" t="s">
        <v>21472</v>
      </c>
      <c r="D2281">
        <v>3175</v>
      </c>
      <c r="E2281" s="1">
        <v>1.21</v>
      </c>
      <c r="F2281">
        <v>1.046</v>
      </c>
      <c r="G2281">
        <v>0.25700000000000001</v>
      </c>
      <c r="H2281">
        <v>362</v>
      </c>
      <c r="I2281">
        <v>4.4000000000000004</v>
      </c>
      <c r="J2281">
        <v>6.3400000000000001E-3</v>
      </c>
      <c r="K2281">
        <v>0.18</v>
      </c>
      <c r="L2281">
        <v>3.1964172185430462</v>
      </c>
      <c r="M2281" s="2">
        <f t="shared" si="76"/>
        <v>56.953642384105962</v>
      </c>
      <c r="N2281" t="s">
        <v>2713</v>
      </c>
    </row>
    <row r="2282" spans="1:14">
      <c r="A2282">
        <v>87</v>
      </c>
      <c r="B2282" t="s">
        <v>21431</v>
      </c>
      <c r="C2282" t="s">
        <v>21432</v>
      </c>
      <c r="D2282">
        <v>871</v>
      </c>
      <c r="E2282" s="1">
        <v>1.167</v>
      </c>
      <c r="F2282">
        <v>1.2130000000000001</v>
      </c>
      <c r="G2282">
        <v>0.20899999999999999</v>
      </c>
      <c r="H2282">
        <v>177</v>
      </c>
      <c r="I2282">
        <v>3.2</v>
      </c>
      <c r="J2282">
        <v>2.8900000000000002E-3</v>
      </c>
      <c r="K2282">
        <v>0.27900000000000003</v>
      </c>
      <c r="L2282">
        <v>3.1964172185430462</v>
      </c>
      <c r="M2282" s="2">
        <f t="shared" si="76"/>
        <v>57.615894039735096</v>
      </c>
      <c r="N2282" t="s">
        <v>2713</v>
      </c>
    </row>
    <row r="2283" spans="1:14">
      <c r="A2283">
        <v>88</v>
      </c>
      <c r="B2283" t="s">
        <v>21641</v>
      </c>
      <c r="C2283" t="s">
        <v>21642</v>
      </c>
      <c r="D2283">
        <v>4351</v>
      </c>
      <c r="E2283" s="1">
        <v>1.1639999999999999</v>
      </c>
      <c r="F2283">
        <v>1.2030000000000001</v>
      </c>
      <c r="G2283">
        <v>0.214</v>
      </c>
      <c r="H2283">
        <v>304</v>
      </c>
      <c r="I2283">
        <v>8</v>
      </c>
      <c r="J2283">
        <v>6.6E-3</v>
      </c>
      <c r="K2283">
        <v>0.30299999999999999</v>
      </c>
      <c r="L2283">
        <v>3.1964172185430462</v>
      </c>
      <c r="M2283" s="2">
        <f t="shared" si="76"/>
        <v>58.278145695364238</v>
      </c>
      <c r="N2283" t="s">
        <v>2713</v>
      </c>
    </row>
    <row r="2284" spans="1:14">
      <c r="A2284">
        <v>89</v>
      </c>
      <c r="B2284" t="s">
        <v>21559</v>
      </c>
      <c r="C2284" t="s">
        <v>21560</v>
      </c>
      <c r="D2284">
        <v>9716</v>
      </c>
      <c r="E2284" s="1">
        <v>1.149</v>
      </c>
      <c r="F2284">
        <v>1.171</v>
      </c>
      <c r="G2284">
        <v>0.17100000000000001</v>
      </c>
      <c r="H2284">
        <v>1518</v>
      </c>
      <c r="I2284">
        <v>3.5</v>
      </c>
      <c r="J2284">
        <v>2.5850000000000001E-2</v>
      </c>
      <c r="K2284">
        <v>0.23599999999999999</v>
      </c>
      <c r="L2284">
        <v>3.1964172185430462</v>
      </c>
      <c r="M2284" s="2">
        <f t="shared" si="76"/>
        <v>58.940397350993379</v>
      </c>
      <c r="N2284" t="s">
        <v>2713</v>
      </c>
    </row>
    <row r="2285" spans="1:14">
      <c r="A2285">
        <v>90</v>
      </c>
      <c r="B2285" t="s">
        <v>21399</v>
      </c>
      <c r="C2285" t="s">
        <v>21400</v>
      </c>
      <c r="D2285">
        <v>1140</v>
      </c>
      <c r="E2285" s="1">
        <v>1.135</v>
      </c>
      <c r="F2285">
        <v>1.0449999999999999</v>
      </c>
      <c r="G2285">
        <v>7.0000000000000007E-2</v>
      </c>
      <c r="H2285">
        <v>129</v>
      </c>
      <c r="I2285">
        <v>5</v>
      </c>
      <c r="J2285">
        <v>2.48E-3</v>
      </c>
      <c r="K2285">
        <v>0.21299999999999999</v>
      </c>
      <c r="L2285">
        <v>3.1964172185430462</v>
      </c>
      <c r="M2285" s="2">
        <f t="shared" si="76"/>
        <v>59.602649006622521</v>
      </c>
      <c r="N2285" t="s">
        <v>2713</v>
      </c>
    </row>
    <row r="2286" spans="1:14">
      <c r="A2286">
        <v>91</v>
      </c>
      <c r="B2286" t="s">
        <v>21571</v>
      </c>
      <c r="C2286" t="s">
        <v>21572</v>
      </c>
      <c r="D2286">
        <v>348</v>
      </c>
      <c r="E2286" s="1">
        <v>1.101</v>
      </c>
      <c r="G2286">
        <v>8.5999999999999993E-2</v>
      </c>
      <c r="H2286">
        <v>58</v>
      </c>
      <c r="I2286">
        <v>3.9</v>
      </c>
      <c r="J2286">
        <v>1.0200000000000001E-3</v>
      </c>
      <c r="L2286">
        <v>3.1964172185430462</v>
      </c>
      <c r="M2286" s="2">
        <f t="shared" si="76"/>
        <v>60.264900662251655</v>
      </c>
      <c r="N2286" t="s">
        <v>2713</v>
      </c>
    </row>
    <row r="2287" spans="1:14">
      <c r="A2287">
        <v>92</v>
      </c>
      <c r="B2287" t="s">
        <v>21575</v>
      </c>
      <c r="C2287" t="s">
        <v>21576</v>
      </c>
      <c r="D2287">
        <v>2419</v>
      </c>
      <c r="E2287" s="1">
        <v>1.0589999999999999</v>
      </c>
      <c r="F2287">
        <v>1.04</v>
      </c>
      <c r="G2287">
        <v>0.19900000000000001</v>
      </c>
      <c r="H2287">
        <v>261</v>
      </c>
      <c r="I2287">
        <v>4.7</v>
      </c>
      <c r="J2287">
        <v>5.3899999999999998E-3</v>
      </c>
      <c r="K2287">
        <v>0.221</v>
      </c>
      <c r="L2287">
        <v>3.1964172185430462</v>
      </c>
      <c r="M2287" s="2">
        <f t="shared" si="76"/>
        <v>60.927152317880797</v>
      </c>
      <c r="N2287" t="s">
        <v>2713</v>
      </c>
    </row>
    <row r="2288" spans="1:14">
      <c r="A2288">
        <v>93</v>
      </c>
      <c r="B2288" t="s">
        <v>21589</v>
      </c>
      <c r="C2288" t="s">
        <v>21590</v>
      </c>
      <c r="D2288">
        <v>1236</v>
      </c>
      <c r="E2288" s="1">
        <v>1.052</v>
      </c>
      <c r="F2288">
        <v>0.89800000000000002</v>
      </c>
      <c r="G2288">
        <v>0.22</v>
      </c>
      <c r="H2288">
        <v>127</v>
      </c>
      <c r="I2288">
        <v>6.1</v>
      </c>
      <c r="J2288">
        <v>2.5600000000000002E-3</v>
      </c>
      <c r="K2288">
        <v>0.22600000000000001</v>
      </c>
      <c r="L2288">
        <v>3.1964172185430462</v>
      </c>
      <c r="M2288" s="2">
        <f t="shared" si="76"/>
        <v>61.589403973509938</v>
      </c>
      <c r="N2288" t="s">
        <v>2713</v>
      </c>
    </row>
    <row r="2289" spans="1:14">
      <c r="A2289">
        <v>94</v>
      </c>
      <c r="B2289" t="s">
        <v>21469</v>
      </c>
      <c r="C2289" t="s">
        <v>21470</v>
      </c>
      <c r="D2289">
        <v>1408</v>
      </c>
      <c r="E2289" s="1">
        <v>1.0449999999999999</v>
      </c>
      <c r="F2289">
        <v>1.226</v>
      </c>
      <c r="G2289">
        <v>0.184</v>
      </c>
      <c r="H2289">
        <v>114</v>
      </c>
      <c r="I2289">
        <v>6.7</v>
      </c>
      <c r="J2289">
        <v>3.1800000000000001E-3</v>
      </c>
      <c r="K2289">
        <v>0.35299999999999998</v>
      </c>
      <c r="L2289">
        <v>3.1964172185430462</v>
      </c>
      <c r="M2289" s="2">
        <f t="shared" si="76"/>
        <v>62.251655629139066</v>
      </c>
      <c r="N2289" t="s">
        <v>2713</v>
      </c>
    </row>
    <row r="2290" spans="1:14">
      <c r="A2290">
        <v>95</v>
      </c>
      <c r="B2290" t="s">
        <v>21475</v>
      </c>
      <c r="C2290" t="s">
        <v>21476</v>
      </c>
      <c r="D2290">
        <v>2186</v>
      </c>
      <c r="E2290" s="1">
        <v>1</v>
      </c>
      <c r="F2290">
        <v>0.78400000000000003</v>
      </c>
      <c r="H2290">
        <v>0</v>
      </c>
      <c r="I2290" t="s">
        <v>18288</v>
      </c>
      <c r="J2290">
        <v>2.2200000000000002E-3</v>
      </c>
      <c r="K2290">
        <v>0.224</v>
      </c>
      <c r="L2290">
        <v>3.1964172185430462</v>
      </c>
      <c r="M2290" s="2">
        <f t="shared" si="76"/>
        <v>62.913907284768214</v>
      </c>
      <c r="N2290" t="s">
        <v>2713</v>
      </c>
    </row>
    <row r="2291" spans="1:14">
      <c r="A2291">
        <v>96</v>
      </c>
      <c r="B2291" t="s">
        <v>21425</v>
      </c>
      <c r="C2291" t="s">
        <v>21426</v>
      </c>
      <c r="D2291">
        <v>5169</v>
      </c>
      <c r="E2291" s="1">
        <v>0.98199999999999998</v>
      </c>
      <c r="F2291">
        <v>0.88400000000000001</v>
      </c>
      <c r="G2291">
        <v>0.186</v>
      </c>
      <c r="H2291">
        <v>796</v>
      </c>
      <c r="I2291">
        <v>4.5999999999999996</v>
      </c>
      <c r="J2291">
        <v>9.2200000000000008E-3</v>
      </c>
      <c r="K2291">
        <v>0.158</v>
      </c>
      <c r="L2291">
        <v>3.1964172185430462</v>
      </c>
      <c r="M2291" s="2">
        <f t="shared" si="76"/>
        <v>63.576158940397356</v>
      </c>
      <c r="N2291" t="s">
        <v>2713</v>
      </c>
    </row>
    <row r="2292" spans="1:14">
      <c r="A2292">
        <v>97</v>
      </c>
      <c r="B2292" t="s">
        <v>21429</v>
      </c>
      <c r="C2292" t="s">
        <v>21430</v>
      </c>
      <c r="D2292">
        <v>8046</v>
      </c>
      <c r="E2292" s="1">
        <v>0.96399999999999997</v>
      </c>
      <c r="F2292">
        <v>1.155</v>
      </c>
      <c r="G2292">
        <v>0.219</v>
      </c>
      <c r="H2292">
        <v>128</v>
      </c>
      <c r="I2292" t="s">
        <v>18288</v>
      </c>
      <c r="J2292">
        <v>4.81E-3</v>
      </c>
      <c r="K2292">
        <v>0.33300000000000002</v>
      </c>
      <c r="L2292">
        <v>3.1964172185430462</v>
      </c>
      <c r="M2292" s="2">
        <f t="shared" ref="M2292:M2323" si="77">A2292/151*100</f>
        <v>64.238410596026483</v>
      </c>
      <c r="N2292" t="s">
        <v>2713</v>
      </c>
    </row>
    <row r="2293" spans="1:14">
      <c r="A2293">
        <v>98</v>
      </c>
      <c r="B2293" t="s">
        <v>21383</v>
      </c>
      <c r="C2293" t="s">
        <v>21384</v>
      </c>
      <c r="D2293">
        <v>2993</v>
      </c>
      <c r="E2293" s="1">
        <v>0.96199999999999997</v>
      </c>
      <c r="F2293">
        <v>0.98199999999999998</v>
      </c>
      <c r="G2293">
        <v>0.22800000000000001</v>
      </c>
      <c r="H2293">
        <v>180</v>
      </c>
      <c r="I2293" t="s">
        <v>18288</v>
      </c>
      <c r="J2293">
        <v>3.1800000000000001E-3</v>
      </c>
      <c r="K2293">
        <v>0.20499999999999999</v>
      </c>
      <c r="L2293">
        <v>3.1964172185430462</v>
      </c>
      <c r="M2293" s="2">
        <f t="shared" si="77"/>
        <v>64.900662251655632</v>
      </c>
      <c r="N2293" t="s">
        <v>2713</v>
      </c>
    </row>
    <row r="2294" spans="1:14">
      <c r="A2294">
        <v>99</v>
      </c>
      <c r="B2294" t="s">
        <v>21473</v>
      </c>
      <c r="C2294" t="s">
        <v>21474</v>
      </c>
      <c r="D2294">
        <v>2438</v>
      </c>
      <c r="E2294" s="1">
        <v>0.91700000000000004</v>
      </c>
      <c r="F2294">
        <v>0.79900000000000004</v>
      </c>
      <c r="G2294">
        <v>0.27600000000000002</v>
      </c>
      <c r="H2294">
        <v>439</v>
      </c>
      <c r="I2294">
        <v>4.0999999999999996</v>
      </c>
      <c r="J2294">
        <v>4.9899999999999996E-3</v>
      </c>
      <c r="K2294">
        <v>0.14399999999999999</v>
      </c>
      <c r="L2294">
        <v>3.1964172185430462</v>
      </c>
      <c r="M2294" s="2">
        <f t="shared" si="77"/>
        <v>65.562913907284766</v>
      </c>
      <c r="N2294" t="s">
        <v>2713</v>
      </c>
    </row>
    <row r="2295" spans="1:14">
      <c r="A2295">
        <v>100</v>
      </c>
      <c r="B2295" t="s">
        <v>21569</v>
      </c>
      <c r="C2295" t="s">
        <v>21570</v>
      </c>
      <c r="D2295">
        <v>1229</v>
      </c>
      <c r="E2295" s="1">
        <v>0.91200000000000003</v>
      </c>
      <c r="F2295">
        <v>0.93400000000000005</v>
      </c>
      <c r="G2295">
        <v>0.155</v>
      </c>
      <c r="H2295">
        <v>148</v>
      </c>
      <c r="I2295">
        <v>5.5</v>
      </c>
      <c r="J2295">
        <v>2.3900000000000002E-3</v>
      </c>
      <c r="K2295">
        <v>0.191</v>
      </c>
      <c r="L2295">
        <v>3.1964172185430462</v>
      </c>
      <c r="M2295" s="2">
        <f t="shared" si="77"/>
        <v>66.225165562913915</v>
      </c>
      <c r="N2295" t="s">
        <v>2713</v>
      </c>
    </row>
    <row r="2296" spans="1:14">
      <c r="A2296">
        <v>101</v>
      </c>
      <c r="B2296" t="s">
        <v>21661</v>
      </c>
      <c r="C2296" t="s">
        <v>21662</v>
      </c>
      <c r="D2296">
        <v>1033</v>
      </c>
      <c r="E2296" s="1">
        <v>0.88800000000000001</v>
      </c>
      <c r="F2296">
        <v>0.92900000000000005</v>
      </c>
      <c r="G2296">
        <v>0.253</v>
      </c>
      <c r="H2296">
        <v>75</v>
      </c>
      <c r="I2296">
        <v>7.2</v>
      </c>
      <c r="J2296">
        <v>1.17E-3</v>
      </c>
      <c r="K2296">
        <v>0.16300000000000001</v>
      </c>
      <c r="L2296">
        <v>3.1964172185430462</v>
      </c>
      <c r="M2296" s="2">
        <f t="shared" si="77"/>
        <v>66.88741721854305</v>
      </c>
      <c r="N2296" t="s">
        <v>2713</v>
      </c>
    </row>
    <row r="2297" spans="1:14">
      <c r="A2297">
        <v>102</v>
      </c>
      <c r="B2297" t="s">
        <v>21619</v>
      </c>
      <c r="C2297" t="s">
        <v>21620</v>
      </c>
      <c r="D2297">
        <v>1052</v>
      </c>
      <c r="E2297" s="1">
        <v>0.88</v>
      </c>
      <c r="F2297">
        <v>0.9</v>
      </c>
      <c r="G2297">
        <v>0.252</v>
      </c>
      <c r="H2297">
        <v>214</v>
      </c>
      <c r="I2297">
        <v>6.6</v>
      </c>
      <c r="J2297">
        <v>1.81E-3</v>
      </c>
      <c r="K2297">
        <v>0.21099999999999999</v>
      </c>
      <c r="L2297">
        <v>3.1964172185430462</v>
      </c>
      <c r="M2297" s="2">
        <f t="shared" si="77"/>
        <v>67.549668874172184</v>
      </c>
      <c r="N2297" t="s">
        <v>2713</v>
      </c>
    </row>
    <row r="2298" spans="1:14">
      <c r="A2298">
        <v>103</v>
      </c>
      <c r="B2298" t="s">
        <v>21445</v>
      </c>
      <c r="C2298" t="s">
        <v>21446</v>
      </c>
      <c r="D2298">
        <v>902</v>
      </c>
      <c r="E2298" s="1">
        <v>0.879</v>
      </c>
      <c r="F2298">
        <v>0.91900000000000004</v>
      </c>
      <c r="G2298">
        <v>0.317</v>
      </c>
      <c r="H2298">
        <v>139</v>
      </c>
      <c r="I2298">
        <v>5.2</v>
      </c>
      <c r="J2298">
        <v>1.6900000000000001E-3</v>
      </c>
      <c r="K2298">
        <v>0.186</v>
      </c>
      <c r="L2298">
        <v>3.1964172185430462</v>
      </c>
      <c r="M2298" s="2">
        <f t="shared" si="77"/>
        <v>68.211920529801333</v>
      </c>
      <c r="N2298" t="s">
        <v>2713</v>
      </c>
    </row>
    <row r="2299" spans="1:14">
      <c r="A2299">
        <v>104</v>
      </c>
      <c r="B2299" t="s">
        <v>21533</v>
      </c>
      <c r="C2299" t="s">
        <v>21534</v>
      </c>
      <c r="D2299">
        <v>1546</v>
      </c>
      <c r="E2299" s="1">
        <v>0.879</v>
      </c>
      <c r="F2299">
        <v>0.79700000000000004</v>
      </c>
      <c r="G2299">
        <v>9.7000000000000003E-2</v>
      </c>
      <c r="H2299">
        <v>216</v>
      </c>
      <c r="I2299">
        <v>5.9</v>
      </c>
      <c r="J2299">
        <v>2.5100000000000001E-3</v>
      </c>
      <c r="K2299">
        <v>0.14899999999999999</v>
      </c>
      <c r="L2299">
        <v>3.1964172185430462</v>
      </c>
      <c r="M2299" s="2">
        <f t="shared" si="77"/>
        <v>68.874172185430467</v>
      </c>
      <c r="N2299" t="s">
        <v>2713</v>
      </c>
    </row>
    <row r="2300" spans="1:14">
      <c r="A2300">
        <v>105</v>
      </c>
      <c r="B2300" t="s">
        <v>21541</v>
      </c>
      <c r="C2300" t="s">
        <v>21542</v>
      </c>
      <c r="D2300">
        <v>267</v>
      </c>
      <c r="E2300" s="1">
        <v>0.875</v>
      </c>
      <c r="F2300">
        <v>0.97099999999999997</v>
      </c>
      <c r="G2300">
        <v>0.21099999999999999</v>
      </c>
      <c r="H2300">
        <v>57</v>
      </c>
      <c r="I2300">
        <v>3.5</v>
      </c>
      <c r="J2300">
        <v>8.4000000000000003E-4</v>
      </c>
      <c r="K2300">
        <v>0.23300000000000001</v>
      </c>
      <c r="L2300">
        <v>3.1964172185430462</v>
      </c>
      <c r="M2300" s="2">
        <f t="shared" si="77"/>
        <v>69.536423841059602</v>
      </c>
      <c r="N2300" t="s">
        <v>2713</v>
      </c>
    </row>
    <row r="2301" spans="1:14">
      <c r="A2301">
        <v>106</v>
      </c>
      <c r="B2301" t="s">
        <v>21649</v>
      </c>
      <c r="C2301" t="s">
        <v>21650</v>
      </c>
      <c r="D2301">
        <v>116</v>
      </c>
      <c r="E2301" s="1">
        <v>0.86399999999999999</v>
      </c>
      <c r="F2301">
        <v>0.64600000000000002</v>
      </c>
      <c r="G2301">
        <v>0.111</v>
      </c>
      <c r="H2301">
        <v>18</v>
      </c>
      <c r="I2301">
        <v>5</v>
      </c>
      <c r="J2301">
        <v>1.7000000000000001E-4</v>
      </c>
      <c r="K2301">
        <v>0.10299999999999999</v>
      </c>
      <c r="L2301">
        <v>3.1964172185430462</v>
      </c>
      <c r="M2301" s="2">
        <f t="shared" si="77"/>
        <v>70.19867549668875</v>
      </c>
      <c r="N2301" t="s">
        <v>2713</v>
      </c>
    </row>
    <row r="2302" spans="1:14">
      <c r="A2302">
        <v>107</v>
      </c>
      <c r="B2302" t="s">
        <v>21439</v>
      </c>
      <c r="C2302" t="s">
        <v>21440</v>
      </c>
      <c r="D2302">
        <v>2801</v>
      </c>
      <c r="E2302" s="1">
        <v>0.85599999999999998</v>
      </c>
      <c r="F2302">
        <v>0.621</v>
      </c>
      <c r="G2302">
        <v>0.17</v>
      </c>
      <c r="H2302">
        <v>489</v>
      </c>
      <c r="I2302">
        <v>4.7</v>
      </c>
      <c r="J2302">
        <v>2.5100000000000001E-3</v>
      </c>
      <c r="K2302">
        <v>5.5E-2</v>
      </c>
      <c r="L2302">
        <v>3.1964172185430462</v>
      </c>
      <c r="M2302" s="2">
        <f t="shared" si="77"/>
        <v>70.860927152317871</v>
      </c>
      <c r="N2302" t="s">
        <v>2713</v>
      </c>
    </row>
    <row r="2303" spans="1:14">
      <c r="A2303">
        <v>108</v>
      </c>
      <c r="B2303" t="s">
        <v>21579</v>
      </c>
      <c r="C2303" t="s">
        <v>21580</v>
      </c>
      <c r="D2303">
        <v>67</v>
      </c>
      <c r="E2303" s="1">
        <v>0.82099999999999995</v>
      </c>
      <c r="F2303">
        <v>0.71</v>
      </c>
      <c r="G2303">
        <v>0</v>
      </c>
      <c r="H2303">
        <v>22</v>
      </c>
      <c r="J2303">
        <v>3.1E-4</v>
      </c>
      <c r="K2303">
        <v>0.192</v>
      </c>
      <c r="L2303">
        <v>3.1964172185430462</v>
      </c>
      <c r="M2303" s="2">
        <f t="shared" si="77"/>
        <v>71.523178807947019</v>
      </c>
      <c r="N2303" t="s">
        <v>2713</v>
      </c>
    </row>
    <row r="2304" spans="1:14">
      <c r="A2304">
        <v>109</v>
      </c>
      <c r="B2304" t="s">
        <v>21519</v>
      </c>
      <c r="C2304" t="s">
        <v>21520</v>
      </c>
      <c r="D2304">
        <v>6184</v>
      </c>
      <c r="E2304" s="1">
        <v>0.81699999999999995</v>
      </c>
      <c r="F2304">
        <v>0.83099999999999996</v>
      </c>
      <c r="G2304">
        <v>0.193</v>
      </c>
      <c r="H2304">
        <v>322</v>
      </c>
      <c r="I2304" t="s">
        <v>18288</v>
      </c>
      <c r="J2304">
        <v>3.5200000000000001E-3</v>
      </c>
      <c r="K2304">
        <v>0.126</v>
      </c>
      <c r="L2304">
        <v>3.1964172185430462</v>
      </c>
      <c r="M2304" s="2">
        <f t="shared" si="77"/>
        <v>72.185430463576168</v>
      </c>
      <c r="N2304" t="s">
        <v>2713</v>
      </c>
    </row>
    <row r="2305" spans="1:14">
      <c r="A2305">
        <v>110</v>
      </c>
      <c r="B2305" t="s">
        <v>21507</v>
      </c>
      <c r="C2305" t="s">
        <v>21508</v>
      </c>
      <c r="D2305">
        <v>1633</v>
      </c>
      <c r="E2305" s="1">
        <v>0.78700000000000003</v>
      </c>
      <c r="F2305">
        <v>0.76800000000000002</v>
      </c>
      <c r="G2305">
        <v>8.6999999999999994E-2</v>
      </c>
      <c r="H2305">
        <v>92</v>
      </c>
      <c r="I2305" t="s">
        <v>18288</v>
      </c>
      <c r="J2305">
        <v>1.72E-3</v>
      </c>
      <c r="K2305">
        <v>0.16200000000000001</v>
      </c>
      <c r="L2305">
        <v>3.1964172185430462</v>
      </c>
      <c r="M2305" s="2">
        <f t="shared" si="77"/>
        <v>72.847682119205288</v>
      </c>
      <c r="N2305" t="s">
        <v>2713</v>
      </c>
    </row>
    <row r="2306" spans="1:14">
      <c r="A2306">
        <v>111</v>
      </c>
      <c r="B2306" t="s">
        <v>21617</v>
      </c>
      <c r="C2306" t="s">
        <v>21618</v>
      </c>
      <c r="D2306">
        <v>3463</v>
      </c>
      <c r="E2306" s="1">
        <v>0.73699999999999999</v>
      </c>
      <c r="F2306">
        <v>0.98199999999999998</v>
      </c>
      <c r="G2306">
        <v>7.6999999999999999E-2</v>
      </c>
      <c r="H2306">
        <v>392</v>
      </c>
      <c r="I2306">
        <v>5.9</v>
      </c>
      <c r="J2306">
        <v>5.6100000000000004E-3</v>
      </c>
      <c r="K2306">
        <v>0.17899999999999999</v>
      </c>
      <c r="L2306">
        <v>3.1964172185430462</v>
      </c>
      <c r="M2306" s="2">
        <f t="shared" si="77"/>
        <v>73.509933774834437</v>
      </c>
      <c r="N2306" t="s">
        <v>2713</v>
      </c>
    </row>
    <row r="2307" spans="1:14">
      <c r="A2307">
        <v>112</v>
      </c>
      <c r="B2307" t="s">
        <v>21449</v>
      </c>
      <c r="C2307" t="s">
        <v>21450</v>
      </c>
      <c r="D2307">
        <v>846</v>
      </c>
      <c r="E2307" s="1">
        <v>0.73499999999999999</v>
      </c>
      <c r="F2307">
        <v>0.59299999999999997</v>
      </c>
      <c r="G2307">
        <v>0.17499999999999999</v>
      </c>
      <c r="H2307">
        <v>229</v>
      </c>
      <c r="I2307">
        <v>3.5</v>
      </c>
      <c r="J2307">
        <v>1.31E-3</v>
      </c>
      <c r="K2307">
        <v>7.6999999999999999E-2</v>
      </c>
      <c r="L2307">
        <v>3.1964172185430462</v>
      </c>
      <c r="M2307" s="2">
        <f t="shared" si="77"/>
        <v>74.172185430463571</v>
      </c>
      <c r="N2307" t="s">
        <v>2713</v>
      </c>
    </row>
    <row r="2308" spans="1:14">
      <c r="A2308">
        <v>113</v>
      </c>
      <c r="B2308" t="s">
        <v>21583</v>
      </c>
      <c r="C2308" t="s">
        <v>21584</v>
      </c>
      <c r="D2308">
        <v>162</v>
      </c>
      <c r="E2308" s="1">
        <v>0.68600000000000005</v>
      </c>
      <c r="F2308">
        <v>0.72199999999999998</v>
      </c>
      <c r="G2308">
        <v>0.115</v>
      </c>
      <c r="H2308">
        <v>26</v>
      </c>
      <c r="I2308">
        <v>4.8</v>
      </c>
      <c r="J2308">
        <v>4.2000000000000002E-4</v>
      </c>
      <c r="K2308">
        <v>0.18099999999999999</v>
      </c>
      <c r="L2308">
        <v>3.1964172185430462</v>
      </c>
      <c r="M2308" s="2">
        <f t="shared" si="77"/>
        <v>74.83443708609272</v>
      </c>
      <c r="N2308" t="s">
        <v>2713</v>
      </c>
    </row>
    <row r="2309" spans="1:14">
      <c r="A2309">
        <v>114</v>
      </c>
      <c r="B2309" t="s">
        <v>21537</v>
      </c>
      <c r="C2309" t="s">
        <v>21538</v>
      </c>
      <c r="D2309">
        <v>1069</v>
      </c>
      <c r="E2309" s="1">
        <v>0.67300000000000004</v>
      </c>
      <c r="F2309">
        <v>0.66100000000000003</v>
      </c>
      <c r="G2309">
        <v>4.5999999999999999E-2</v>
      </c>
      <c r="H2309">
        <v>347</v>
      </c>
      <c r="I2309">
        <v>3.4</v>
      </c>
      <c r="J2309">
        <v>5.3699999999999998E-3</v>
      </c>
      <c r="K2309">
        <v>0.22</v>
      </c>
      <c r="L2309">
        <v>3.1964172185430462</v>
      </c>
      <c r="M2309" s="2">
        <f t="shared" si="77"/>
        <v>75.496688741721854</v>
      </c>
      <c r="N2309" t="s">
        <v>2713</v>
      </c>
    </row>
    <row r="2310" spans="1:14">
      <c r="A2310">
        <v>115</v>
      </c>
      <c r="B2310" t="s">
        <v>21611</v>
      </c>
      <c r="C2310" t="s">
        <v>21612</v>
      </c>
      <c r="D2310">
        <v>1035</v>
      </c>
      <c r="E2310" s="1">
        <v>0.67</v>
      </c>
      <c r="F2310">
        <v>0.56899999999999995</v>
      </c>
      <c r="G2310">
        <v>9.8000000000000004E-2</v>
      </c>
      <c r="H2310">
        <v>214</v>
      </c>
      <c r="I2310">
        <v>4.0999999999999996</v>
      </c>
      <c r="J2310">
        <v>2.1800000000000001E-3</v>
      </c>
      <c r="K2310">
        <v>9.6000000000000002E-2</v>
      </c>
      <c r="L2310">
        <v>3.1964172185430462</v>
      </c>
      <c r="M2310" s="2">
        <f t="shared" si="77"/>
        <v>76.158940397350989</v>
      </c>
      <c r="N2310" t="s">
        <v>2713</v>
      </c>
    </row>
    <row r="2311" spans="1:14">
      <c r="A2311">
        <v>116</v>
      </c>
      <c r="B2311" t="s">
        <v>21621</v>
      </c>
      <c r="C2311" t="s">
        <v>21622</v>
      </c>
      <c r="D2311">
        <v>373</v>
      </c>
      <c r="E2311" s="1">
        <v>0.63600000000000001</v>
      </c>
      <c r="F2311">
        <v>0.51100000000000001</v>
      </c>
      <c r="G2311">
        <v>0.245</v>
      </c>
      <c r="H2311">
        <v>143</v>
      </c>
      <c r="I2311">
        <v>2.2000000000000002</v>
      </c>
      <c r="J2311">
        <v>3.8000000000000002E-4</v>
      </c>
      <c r="K2311">
        <v>4.2999999999999997E-2</v>
      </c>
      <c r="L2311">
        <v>3.1964172185430462</v>
      </c>
      <c r="M2311" s="2">
        <f t="shared" si="77"/>
        <v>76.821192052980138</v>
      </c>
      <c r="N2311" t="s">
        <v>2713</v>
      </c>
    </row>
    <row r="2312" spans="1:14">
      <c r="A2312">
        <v>117</v>
      </c>
      <c r="B2312" t="s">
        <v>21397</v>
      </c>
      <c r="C2312" t="s">
        <v>21398</v>
      </c>
      <c r="D2312">
        <v>2190</v>
      </c>
      <c r="E2312" s="1">
        <v>0.622</v>
      </c>
      <c r="F2312">
        <v>0.497</v>
      </c>
      <c r="G2312">
        <v>0.11799999999999999</v>
      </c>
      <c r="H2312">
        <v>373</v>
      </c>
      <c r="I2312">
        <v>5.5</v>
      </c>
      <c r="J2312">
        <v>2.7100000000000002E-3</v>
      </c>
      <c r="K2312">
        <v>6.7000000000000004E-2</v>
      </c>
      <c r="L2312">
        <v>3.1964172185430462</v>
      </c>
      <c r="M2312" s="2">
        <f t="shared" si="77"/>
        <v>77.483443708609272</v>
      </c>
      <c r="N2312" t="s">
        <v>2713</v>
      </c>
    </row>
    <row r="2313" spans="1:14">
      <c r="A2313">
        <v>118</v>
      </c>
      <c r="B2313" t="s">
        <v>21479</v>
      </c>
      <c r="C2313" t="s">
        <v>21480</v>
      </c>
      <c r="D2313">
        <v>917</v>
      </c>
      <c r="E2313" s="1">
        <v>0.61399999999999999</v>
      </c>
      <c r="F2313">
        <v>0.66100000000000003</v>
      </c>
      <c r="G2313">
        <v>2.8000000000000001E-2</v>
      </c>
      <c r="H2313">
        <v>72</v>
      </c>
      <c r="I2313">
        <v>9.4</v>
      </c>
      <c r="J2313">
        <v>1.2099999999999999E-3</v>
      </c>
      <c r="K2313">
        <v>0.182</v>
      </c>
      <c r="L2313">
        <v>3.1964172185430462</v>
      </c>
      <c r="M2313" s="2">
        <f t="shared" si="77"/>
        <v>78.145695364238406</v>
      </c>
      <c r="N2313" t="s">
        <v>2713</v>
      </c>
    </row>
    <row r="2314" spans="1:14">
      <c r="A2314">
        <v>119</v>
      </c>
      <c r="B2314" t="s">
        <v>21525</v>
      </c>
      <c r="C2314" t="s">
        <v>21526</v>
      </c>
      <c r="D2314">
        <v>2138</v>
      </c>
      <c r="E2314" s="1">
        <v>0.59599999999999997</v>
      </c>
      <c r="F2314">
        <v>0.54900000000000004</v>
      </c>
      <c r="G2314">
        <v>8.4000000000000005E-2</v>
      </c>
      <c r="H2314">
        <v>215</v>
      </c>
      <c r="I2314" t="s">
        <v>18288</v>
      </c>
      <c r="J2314">
        <v>1.8500000000000001E-3</v>
      </c>
      <c r="K2314">
        <v>0.10199999999999999</v>
      </c>
      <c r="L2314">
        <v>3.1964172185430462</v>
      </c>
      <c r="M2314" s="2">
        <f t="shared" si="77"/>
        <v>78.807947019867555</v>
      </c>
      <c r="N2314" t="s">
        <v>2713</v>
      </c>
    </row>
    <row r="2315" spans="1:14">
      <c r="A2315">
        <v>120</v>
      </c>
      <c r="B2315" t="s">
        <v>21319</v>
      </c>
      <c r="C2315" t="s">
        <v>21320</v>
      </c>
      <c r="D2315">
        <v>2489</v>
      </c>
      <c r="E2315" s="1">
        <v>0.55900000000000005</v>
      </c>
      <c r="F2315">
        <v>0.65900000000000003</v>
      </c>
      <c r="G2315">
        <v>1.9E-2</v>
      </c>
      <c r="H2315">
        <v>103</v>
      </c>
      <c r="I2315" t="s">
        <v>18288</v>
      </c>
      <c r="J2315">
        <v>1.33E-3</v>
      </c>
      <c r="K2315">
        <v>0.14699999999999999</v>
      </c>
      <c r="L2315">
        <v>3.1964172185430462</v>
      </c>
      <c r="M2315" s="2">
        <f t="shared" si="77"/>
        <v>79.47019867549669</v>
      </c>
      <c r="N2315" t="s">
        <v>2713</v>
      </c>
    </row>
    <row r="2316" spans="1:14">
      <c r="A2316">
        <v>121</v>
      </c>
      <c r="B2316" t="s">
        <v>16550</v>
      </c>
      <c r="C2316" t="s">
        <v>16551</v>
      </c>
      <c r="D2316">
        <v>386</v>
      </c>
      <c r="E2316" s="1">
        <v>0.53900000000000003</v>
      </c>
      <c r="F2316">
        <v>0.40400000000000003</v>
      </c>
      <c r="G2316">
        <v>4.7E-2</v>
      </c>
      <c r="H2316">
        <v>106</v>
      </c>
      <c r="I2316">
        <v>4.4000000000000004</v>
      </c>
      <c r="J2316">
        <v>1.15E-3</v>
      </c>
      <c r="K2316">
        <v>0.105</v>
      </c>
      <c r="L2316">
        <v>3.1964172185430462</v>
      </c>
      <c r="M2316" s="2">
        <f t="shared" si="77"/>
        <v>80.132450331125824</v>
      </c>
      <c r="N2316" t="s">
        <v>2713</v>
      </c>
    </row>
    <row r="2317" spans="1:14">
      <c r="A2317">
        <v>122</v>
      </c>
      <c r="B2317" t="s">
        <v>21623</v>
      </c>
      <c r="C2317" t="s">
        <v>21624</v>
      </c>
      <c r="D2317">
        <v>768</v>
      </c>
      <c r="E2317" s="1">
        <v>0.53800000000000003</v>
      </c>
      <c r="F2317">
        <v>0.39800000000000002</v>
      </c>
      <c r="G2317">
        <v>0.23899999999999999</v>
      </c>
      <c r="H2317">
        <v>259</v>
      </c>
      <c r="I2317">
        <v>3.4</v>
      </c>
      <c r="J2317">
        <v>1.15E-3</v>
      </c>
      <c r="K2317">
        <v>4.8000000000000001E-2</v>
      </c>
      <c r="L2317">
        <v>3.1964172185430462</v>
      </c>
      <c r="M2317" s="2">
        <f t="shared" si="77"/>
        <v>80.794701986754973</v>
      </c>
      <c r="N2317" t="s">
        <v>2713</v>
      </c>
    </row>
    <row r="2318" spans="1:14">
      <c r="A2318">
        <v>123</v>
      </c>
      <c r="B2318" t="s">
        <v>21457</v>
      </c>
      <c r="C2318" t="s">
        <v>21458</v>
      </c>
      <c r="D2318">
        <v>193</v>
      </c>
      <c r="E2318" s="1">
        <v>0.51900000000000002</v>
      </c>
      <c r="F2318">
        <v>0.439</v>
      </c>
      <c r="G2318">
        <v>0.1</v>
      </c>
      <c r="H2318">
        <v>40</v>
      </c>
      <c r="I2318">
        <v>8</v>
      </c>
      <c r="J2318">
        <v>2.7999999999999998E-4</v>
      </c>
      <c r="K2318">
        <v>0.109</v>
      </c>
      <c r="L2318">
        <v>3.1964172185430462</v>
      </c>
      <c r="M2318" s="2">
        <f t="shared" si="77"/>
        <v>81.456953642384107</v>
      </c>
      <c r="N2318" t="s">
        <v>2713</v>
      </c>
    </row>
    <row r="2319" spans="1:14">
      <c r="A2319">
        <v>124</v>
      </c>
      <c r="B2319" t="s">
        <v>21573</v>
      </c>
      <c r="C2319" t="s">
        <v>21574</v>
      </c>
      <c r="D2319">
        <v>478</v>
      </c>
      <c r="E2319" s="1">
        <v>0.51500000000000001</v>
      </c>
      <c r="F2319">
        <v>0.70199999999999996</v>
      </c>
      <c r="G2319">
        <v>0.111</v>
      </c>
      <c r="H2319">
        <v>90</v>
      </c>
      <c r="I2319">
        <v>4.9000000000000004</v>
      </c>
      <c r="J2319">
        <v>1.1900000000000001E-3</v>
      </c>
      <c r="K2319">
        <v>0.17199999999999999</v>
      </c>
      <c r="L2319">
        <v>3.1964172185430462</v>
      </c>
      <c r="M2319" s="2">
        <f t="shared" si="77"/>
        <v>82.119205298013242</v>
      </c>
      <c r="N2319" t="s">
        <v>2713</v>
      </c>
    </row>
    <row r="2320" spans="1:14">
      <c r="A2320">
        <v>125</v>
      </c>
      <c r="B2320" t="s">
        <v>21489</v>
      </c>
      <c r="C2320" t="s">
        <v>21490</v>
      </c>
      <c r="D2320">
        <v>815</v>
      </c>
      <c r="E2320" s="1">
        <v>0.48399999999999999</v>
      </c>
      <c r="G2320">
        <v>6.3E-2</v>
      </c>
      <c r="H2320">
        <v>316</v>
      </c>
      <c r="I2320">
        <v>3.3</v>
      </c>
      <c r="J2320">
        <v>2.3500000000000001E-3</v>
      </c>
      <c r="L2320">
        <v>3.1964172185430462</v>
      </c>
      <c r="M2320" s="2">
        <f t="shared" si="77"/>
        <v>82.78145695364239</v>
      </c>
      <c r="N2320" t="s">
        <v>2713</v>
      </c>
    </row>
    <row r="2321" spans="1:14">
      <c r="A2321">
        <v>126</v>
      </c>
      <c r="B2321" t="s">
        <v>21657</v>
      </c>
      <c r="C2321" t="s">
        <v>21658</v>
      </c>
      <c r="D2321">
        <v>467</v>
      </c>
      <c r="E2321" s="1">
        <v>0.45900000000000002</v>
      </c>
      <c r="G2321">
        <v>3.6999999999999998E-2</v>
      </c>
      <c r="H2321">
        <v>54</v>
      </c>
      <c r="I2321">
        <v>9.6</v>
      </c>
      <c r="J2321">
        <v>6.4999999999999997E-4</v>
      </c>
      <c r="L2321">
        <v>3.1964172185430462</v>
      </c>
      <c r="M2321" s="2">
        <f t="shared" si="77"/>
        <v>83.443708609271525</v>
      </c>
      <c r="N2321" t="s">
        <v>2713</v>
      </c>
    </row>
    <row r="2322" spans="1:14">
      <c r="A2322">
        <v>127</v>
      </c>
      <c r="B2322" t="s">
        <v>21635</v>
      </c>
      <c r="C2322" t="s">
        <v>21636</v>
      </c>
      <c r="D2322">
        <v>176</v>
      </c>
      <c r="E2322" s="1">
        <v>0.45500000000000002</v>
      </c>
      <c r="F2322">
        <v>0.46300000000000002</v>
      </c>
      <c r="G2322">
        <v>0.8</v>
      </c>
      <c r="H2322">
        <v>10</v>
      </c>
      <c r="I2322">
        <v>6.5</v>
      </c>
      <c r="J2322">
        <v>2.7999999999999998E-4</v>
      </c>
      <c r="K2322">
        <v>0.10100000000000001</v>
      </c>
      <c r="L2322">
        <v>3.1964172185430462</v>
      </c>
      <c r="M2322" s="2">
        <f t="shared" si="77"/>
        <v>84.105960264900659</v>
      </c>
      <c r="N2322" t="s">
        <v>2713</v>
      </c>
    </row>
    <row r="2323" spans="1:14">
      <c r="A2323">
        <v>128</v>
      </c>
      <c r="B2323" t="s">
        <v>21443</v>
      </c>
      <c r="C2323" t="s">
        <v>21444</v>
      </c>
      <c r="D2323">
        <v>665</v>
      </c>
      <c r="E2323" s="1">
        <v>0.45300000000000001</v>
      </c>
      <c r="F2323">
        <v>0.43</v>
      </c>
      <c r="G2323">
        <v>5.0999999999999997E-2</v>
      </c>
      <c r="H2323">
        <v>214</v>
      </c>
      <c r="I2323">
        <v>5.2</v>
      </c>
      <c r="J2323">
        <v>7.9000000000000001E-4</v>
      </c>
      <c r="K2323">
        <v>5.3999999999999999E-2</v>
      </c>
      <c r="L2323">
        <v>3.1964172185430462</v>
      </c>
      <c r="M2323" s="2">
        <f t="shared" si="77"/>
        <v>84.768211920529808</v>
      </c>
      <c r="N2323" t="s">
        <v>2713</v>
      </c>
    </row>
    <row r="2324" spans="1:14">
      <c r="A2324">
        <v>129</v>
      </c>
      <c r="B2324" t="s">
        <v>21633</v>
      </c>
      <c r="C2324" t="s">
        <v>21634</v>
      </c>
      <c r="D2324">
        <v>2711</v>
      </c>
      <c r="E2324" s="1">
        <v>0.432</v>
      </c>
      <c r="F2324">
        <v>0.433</v>
      </c>
      <c r="G2324">
        <v>7.5999999999999998E-2</v>
      </c>
      <c r="H2324">
        <v>369</v>
      </c>
      <c r="I2324">
        <v>9.8000000000000007</v>
      </c>
      <c r="J2324">
        <v>3.16E-3</v>
      </c>
      <c r="K2324">
        <v>8.7999999999999995E-2</v>
      </c>
      <c r="L2324">
        <v>3.1964172185430462</v>
      </c>
      <c r="M2324" s="2">
        <f t="shared" ref="M2324:M2346" si="78">A2324/151*100</f>
        <v>85.430463576158942</v>
      </c>
      <c r="N2324" t="s">
        <v>2713</v>
      </c>
    </row>
    <row r="2325" spans="1:14">
      <c r="A2325">
        <v>130</v>
      </c>
      <c r="B2325" t="s">
        <v>21629</v>
      </c>
      <c r="C2325" t="s">
        <v>21630</v>
      </c>
      <c r="D2325">
        <v>2647</v>
      </c>
      <c r="E2325" s="1">
        <v>0.42299999999999999</v>
      </c>
      <c r="F2325">
        <v>0.51200000000000001</v>
      </c>
      <c r="G2325">
        <v>7.9000000000000001E-2</v>
      </c>
      <c r="H2325">
        <v>177</v>
      </c>
      <c r="I2325">
        <v>8.1</v>
      </c>
      <c r="J2325">
        <v>3.5100000000000001E-3</v>
      </c>
      <c r="K2325">
        <v>0.114</v>
      </c>
      <c r="L2325">
        <v>3.1964172185430462</v>
      </c>
      <c r="M2325" s="2">
        <f t="shared" si="78"/>
        <v>86.092715231788077</v>
      </c>
      <c r="N2325" t="s">
        <v>2713</v>
      </c>
    </row>
    <row r="2326" spans="1:14">
      <c r="A2326">
        <v>131</v>
      </c>
      <c r="B2326" t="s">
        <v>21421</v>
      </c>
      <c r="C2326" t="s">
        <v>21422</v>
      </c>
      <c r="D2326">
        <v>217</v>
      </c>
      <c r="E2326" s="1">
        <v>0.41699999999999998</v>
      </c>
      <c r="F2326">
        <v>0.45200000000000001</v>
      </c>
      <c r="G2326">
        <v>9.8000000000000004E-2</v>
      </c>
      <c r="H2326">
        <v>51</v>
      </c>
      <c r="I2326">
        <v>5.3</v>
      </c>
      <c r="J2326">
        <v>4.0999999999999999E-4</v>
      </c>
      <c r="K2326">
        <v>8.3000000000000004E-2</v>
      </c>
      <c r="L2326">
        <v>3.1964172185430462</v>
      </c>
      <c r="M2326" s="2">
        <f t="shared" si="78"/>
        <v>86.754966887417211</v>
      </c>
      <c r="N2326" t="s">
        <v>2713</v>
      </c>
    </row>
    <row r="2327" spans="1:14">
      <c r="A2327">
        <v>132</v>
      </c>
      <c r="B2327" t="s">
        <v>21485</v>
      </c>
      <c r="C2327" t="s">
        <v>21486</v>
      </c>
      <c r="D2327">
        <v>265</v>
      </c>
      <c r="E2327" s="1">
        <v>0.39200000000000002</v>
      </c>
      <c r="F2327">
        <v>0.34399999999999997</v>
      </c>
      <c r="G2327">
        <v>9.1999999999999998E-2</v>
      </c>
      <c r="H2327">
        <v>76</v>
      </c>
      <c r="I2327">
        <v>4.9000000000000004</v>
      </c>
      <c r="J2327">
        <v>6.4999999999999997E-4</v>
      </c>
      <c r="K2327">
        <v>8.7999999999999995E-2</v>
      </c>
      <c r="L2327">
        <v>3.1964172185430462</v>
      </c>
      <c r="M2327" s="2">
        <f t="shared" si="78"/>
        <v>87.41721854304636</v>
      </c>
      <c r="N2327" t="s">
        <v>2713</v>
      </c>
    </row>
    <row r="2328" spans="1:14">
      <c r="A2328">
        <v>133</v>
      </c>
      <c r="B2328" t="s">
        <v>21531</v>
      </c>
      <c r="C2328" t="s">
        <v>21532</v>
      </c>
      <c r="D2328">
        <v>458</v>
      </c>
      <c r="E2328" s="1">
        <v>0.376</v>
      </c>
      <c r="F2328">
        <v>0.65200000000000002</v>
      </c>
      <c r="G2328">
        <v>0.124</v>
      </c>
      <c r="H2328">
        <v>113</v>
      </c>
      <c r="I2328">
        <v>4.3</v>
      </c>
      <c r="J2328">
        <v>9.1E-4</v>
      </c>
      <c r="K2328">
        <v>0.107</v>
      </c>
      <c r="L2328">
        <v>3.1964172185430462</v>
      </c>
      <c r="M2328" s="2">
        <f t="shared" si="78"/>
        <v>88.079470198675494</v>
      </c>
      <c r="N2328" t="s">
        <v>2713</v>
      </c>
    </row>
    <row r="2329" spans="1:14">
      <c r="A2329">
        <v>134</v>
      </c>
      <c r="B2329" t="s">
        <v>21613</v>
      </c>
      <c r="C2329" t="s">
        <v>21614</v>
      </c>
      <c r="D2329">
        <v>556</v>
      </c>
      <c r="E2329" s="1">
        <v>0.34399999999999997</v>
      </c>
      <c r="F2329">
        <v>0.30499999999999999</v>
      </c>
      <c r="G2329">
        <v>9.7000000000000003E-2</v>
      </c>
      <c r="H2329">
        <v>383</v>
      </c>
      <c r="I2329">
        <v>3.8</v>
      </c>
      <c r="J2329">
        <v>4.2999999999999999E-4</v>
      </c>
      <c r="K2329">
        <v>2.3E-2</v>
      </c>
      <c r="L2329">
        <v>3.1964172185430462</v>
      </c>
      <c r="M2329" s="2">
        <f t="shared" si="78"/>
        <v>88.741721854304629</v>
      </c>
      <c r="N2329" t="s">
        <v>2713</v>
      </c>
    </row>
    <row r="2330" spans="1:14">
      <c r="A2330">
        <v>135</v>
      </c>
      <c r="B2330" t="s">
        <v>21625</v>
      </c>
      <c r="C2330" t="s">
        <v>21626</v>
      </c>
      <c r="D2330">
        <v>438</v>
      </c>
      <c r="E2330" s="1">
        <v>0.33100000000000002</v>
      </c>
      <c r="F2330">
        <v>0.28899999999999998</v>
      </c>
      <c r="G2330">
        <v>3.3000000000000002E-2</v>
      </c>
      <c r="H2330">
        <v>30</v>
      </c>
      <c r="I2330">
        <v>6.6</v>
      </c>
      <c r="J2330">
        <v>8.3000000000000001E-4</v>
      </c>
      <c r="K2330">
        <v>6.8000000000000005E-2</v>
      </c>
      <c r="L2330">
        <v>3.1964172185430462</v>
      </c>
      <c r="M2330" s="2">
        <f t="shared" si="78"/>
        <v>89.403973509933778</v>
      </c>
      <c r="N2330" t="s">
        <v>2713</v>
      </c>
    </row>
    <row r="2331" spans="1:14">
      <c r="A2331">
        <v>136</v>
      </c>
      <c r="B2331" t="s">
        <v>21427</v>
      </c>
      <c r="C2331" t="s">
        <v>21428</v>
      </c>
      <c r="D2331">
        <v>102</v>
      </c>
      <c r="E2331" s="1">
        <v>0.32</v>
      </c>
      <c r="F2331">
        <v>0.223</v>
      </c>
      <c r="G2331">
        <v>3.4000000000000002E-2</v>
      </c>
      <c r="H2331">
        <v>58</v>
      </c>
      <c r="I2331">
        <v>4.3</v>
      </c>
      <c r="J2331">
        <v>2.2000000000000001E-4</v>
      </c>
      <c r="K2331">
        <v>4.7E-2</v>
      </c>
      <c r="L2331">
        <v>3.1964172185430462</v>
      </c>
      <c r="M2331" s="2">
        <f t="shared" si="78"/>
        <v>90.066225165562912</v>
      </c>
      <c r="N2331" t="s">
        <v>2713</v>
      </c>
    </row>
    <row r="2332" spans="1:14">
      <c r="A2332">
        <v>137</v>
      </c>
      <c r="B2332" t="s">
        <v>21555</v>
      </c>
      <c r="C2332" t="s">
        <v>21556</v>
      </c>
      <c r="D2332">
        <v>183</v>
      </c>
      <c r="E2332" s="1">
        <v>0.28000000000000003</v>
      </c>
      <c r="F2332">
        <v>0.61799999999999999</v>
      </c>
      <c r="G2332">
        <v>0.13400000000000001</v>
      </c>
      <c r="H2332">
        <v>67</v>
      </c>
      <c r="I2332">
        <v>4.8</v>
      </c>
      <c r="J2332">
        <v>4.6999999999999999E-4</v>
      </c>
      <c r="K2332">
        <v>0.13300000000000001</v>
      </c>
      <c r="L2332">
        <v>3.1964172185430462</v>
      </c>
      <c r="M2332" s="2">
        <f t="shared" si="78"/>
        <v>90.728476821192046</v>
      </c>
      <c r="N2332" t="s">
        <v>2713</v>
      </c>
    </row>
    <row r="2333" spans="1:14">
      <c r="A2333">
        <v>138</v>
      </c>
      <c r="B2333" t="s">
        <v>21463</v>
      </c>
      <c r="C2333" t="s">
        <v>21464</v>
      </c>
      <c r="D2333">
        <v>130</v>
      </c>
      <c r="E2333" s="1">
        <v>0.27600000000000002</v>
      </c>
      <c r="F2333">
        <v>0.45100000000000001</v>
      </c>
      <c r="G2333">
        <v>2.1000000000000001E-2</v>
      </c>
      <c r="H2333">
        <v>48</v>
      </c>
      <c r="I2333">
        <v>5.7</v>
      </c>
      <c r="J2333">
        <v>2.3000000000000001E-4</v>
      </c>
      <c r="K2333">
        <v>8.5000000000000006E-2</v>
      </c>
      <c r="L2333">
        <v>3.1964172185430462</v>
      </c>
      <c r="M2333" s="2">
        <f t="shared" si="78"/>
        <v>91.390728476821195</v>
      </c>
      <c r="N2333" t="s">
        <v>2713</v>
      </c>
    </row>
    <row r="2334" spans="1:14">
      <c r="A2334">
        <v>139</v>
      </c>
      <c r="B2334" t="s">
        <v>21495</v>
      </c>
      <c r="C2334" t="s">
        <v>21496</v>
      </c>
      <c r="D2334">
        <v>275</v>
      </c>
      <c r="E2334" s="1">
        <v>0.26100000000000001</v>
      </c>
      <c r="F2334">
        <v>0.25800000000000001</v>
      </c>
      <c r="G2334">
        <v>4.9000000000000002E-2</v>
      </c>
      <c r="H2334">
        <v>81</v>
      </c>
      <c r="I2334">
        <v>7.4</v>
      </c>
      <c r="J2334">
        <v>4.2999999999999999E-4</v>
      </c>
      <c r="K2334">
        <v>5.7000000000000002E-2</v>
      </c>
      <c r="L2334">
        <v>3.1964172185430462</v>
      </c>
      <c r="M2334" s="2">
        <f t="shared" si="78"/>
        <v>92.05298013245033</v>
      </c>
      <c r="N2334" t="s">
        <v>2713</v>
      </c>
    </row>
    <row r="2335" spans="1:14">
      <c r="A2335">
        <v>140</v>
      </c>
      <c r="B2335" t="s">
        <v>21417</v>
      </c>
      <c r="C2335" t="s">
        <v>21418</v>
      </c>
      <c r="D2335">
        <v>1738</v>
      </c>
      <c r="E2335" s="1">
        <v>0.253</v>
      </c>
      <c r="F2335">
        <v>0.218</v>
      </c>
      <c r="G2335">
        <v>4.3999999999999997E-2</v>
      </c>
      <c r="H2335">
        <v>1448</v>
      </c>
      <c r="I2335">
        <v>3.7</v>
      </c>
      <c r="J2335">
        <v>3.3700000000000002E-3</v>
      </c>
      <c r="K2335">
        <v>3.5000000000000003E-2</v>
      </c>
      <c r="L2335">
        <v>3.1964172185430462</v>
      </c>
      <c r="M2335" s="2">
        <f t="shared" si="78"/>
        <v>92.715231788079464</v>
      </c>
      <c r="N2335" t="s">
        <v>2713</v>
      </c>
    </row>
    <row r="2336" spans="1:14">
      <c r="A2336">
        <v>141</v>
      </c>
      <c r="B2336" t="s">
        <v>21549</v>
      </c>
      <c r="C2336" t="s">
        <v>21550</v>
      </c>
      <c r="D2336">
        <v>1767</v>
      </c>
      <c r="E2336" s="1">
        <v>0.251</v>
      </c>
      <c r="F2336">
        <v>0.27800000000000002</v>
      </c>
      <c r="G2336">
        <v>3.1E-2</v>
      </c>
      <c r="H2336">
        <v>194</v>
      </c>
      <c r="I2336" t="s">
        <v>18288</v>
      </c>
      <c r="J2336">
        <v>9.6000000000000002E-4</v>
      </c>
      <c r="K2336">
        <v>4.9000000000000002E-2</v>
      </c>
      <c r="L2336">
        <v>3.1964172185430462</v>
      </c>
      <c r="M2336" s="2">
        <f t="shared" si="78"/>
        <v>93.377483443708613</v>
      </c>
      <c r="N2336" t="s">
        <v>2713</v>
      </c>
    </row>
    <row r="2337" spans="1:14">
      <c r="A2337">
        <v>142</v>
      </c>
      <c r="B2337" t="s">
        <v>21437</v>
      </c>
      <c r="C2337" t="s">
        <v>21438</v>
      </c>
      <c r="D2337">
        <v>1264</v>
      </c>
      <c r="E2337" s="1">
        <v>0.24399999999999999</v>
      </c>
      <c r="F2337">
        <v>0.19800000000000001</v>
      </c>
      <c r="G2337">
        <v>0.12</v>
      </c>
      <c r="H2337">
        <v>416</v>
      </c>
      <c r="I2337">
        <v>8.1</v>
      </c>
      <c r="J2337">
        <v>2.48E-3</v>
      </c>
      <c r="K2337">
        <v>6.7000000000000004E-2</v>
      </c>
      <c r="L2337">
        <v>3.1964172185430462</v>
      </c>
      <c r="M2337" s="2">
        <f t="shared" si="78"/>
        <v>94.039735099337747</v>
      </c>
      <c r="N2337" t="s">
        <v>2713</v>
      </c>
    </row>
    <row r="2338" spans="1:14">
      <c r="A2338">
        <v>143</v>
      </c>
      <c r="B2338" t="s">
        <v>21511</v>
      </c>
      <c r="C2338" t="s">
        <v>21512</v>
      </c>
      <c r="D2338">
        <v>164</v>
      </c>
      <c r="E2338" s="1">
        <v>0.23799999999999999</v>
      </c>
      <c r="F2338">
        <v>0.35899999999999999</v>
      </c>
      <c r="G2338">
        <v>0</v>
      </c>
      <c r="H2338">
        <v>59</v>
      </c>
      <c r="I2338">
        <v>4.8</v>
      </c>
      <c r="J2338">
        <v>3.6999999999999999E-4</v>
      </c>
      <c r="K2338">
        <v>7.0000000000000007E-2</v>
      </c>
      <c r="L2338">
        <v>3.1964172185430462</v>
      </c>
      <c r="M2338" s="2">
        <f t="shared" si="78"/>
        <v>94.701986754966882</v>
      </c>
      <c r="N2338" t="s">
        <v>2713</v>
      </c>
    </row>
    <row r="2339" spans="1:14">
      <c r="A2339">
        <v>144</v>
      </c>
      <c r="B2339" t="s">
        <v>21593</v>
      </c>
      <c r="C2339" t="s">
        <v>21594</v>
      </c>
      <c r="D2339">
        <v>115</v>
      </c>
      <c r="E2339" s="1">
        <v>0.20100000000000001</v>
      </c>
      <c r="F2339">
        <v>0.12</v>
      </c>
      <c r="G2339">
        <v>8.4000000000000005E-2</v>
      </c>
      <c r="H2339">
        <v>107</v>
      </c>
      <c r="I2339">
        <v>2.9</v>
      </c>
      <c r="J2339">
        <v>3.5E-4</v>
      </c>
      <c r="K2339">
        <v>2.9000000000000001E-2</v>
      </c>
      <c r="L2339">
        <v>3.1964172185430462</v>
      </c>
      <c r="M2339" s="2">
        <f t="shared" si="78"/>
        <v>95.36423841059603</v>
      </c>
      <c r="N2339" t="s">
        <v>2713</v>
      </c>
    </row>
    <row r="2340" spans="1:14">
      <c r="A2340">
        <v>145</v>
      </c>
      <c r="B2340" t="s">
        <v>21645</v>
      </c>
      <c r="C2340" t="s">
        <v>21646</v>
      </c>
      <c r="D2340">
        <v>140</v>
      </c>
      <c r="E2340" s="1">
        <v>0.17499999999999999</v>
      </c>
      <c r="G2340">
        <v>1.4999999999999999E-2</v>
      </c>
      <c r="H2340">
        <v>65</v>
      </c>
      <c r="I2340">
        <v>5.8</v>
      </c>
      <c r="J2340">
        <v>2.5999999999999998E-4</v>
      </c>
      <c r="L2340">
        <v>3.1964172185430462</v>
      </c>
      <c r="M2340" s="2">
        <f t="shared" si="78"/>
        <v>96.026490066225165</v>
      </c>
      <c r="N2340" t="s">
        <v>2713</v>
      </c>
    </row>
    <row r="2341" spans="1:14">
      <c r="A2341">
        <v>146</v>
      </c>
      <c r="B2341" t="s">
        <v>21605</v>
      </c>
      <c r="C2341" t="s">
        <v>21606</v>
      </c>
      <c r="D2341">
        <v>197</v>
      </c>
      <c r="E2341" s="1">
        <v>0.14599999999999999</v>
      </c>
      <c r="F2341">
        <v>0.16400000000000001</v>
      </c>
      <c r="G2341">
        <v>0.111</v>
      </c>
      <c r="H2341">
        <v>108</v>
      </c>
      <c r="I2341">
        <v>6.4</v>
      </c>
      <c r="J2341">
        <v>2.0000000000000001E-4</v>
      </c>
      <c r="K2341">
        <v>2.4E-2</v>
      </c>
      <c r="L2341">
        <v>3.1964172185430462</v>
      </c>
      <c r="M2341" s="2">
        <f t="shared" si="78"/>
        <v>96.688741721854313</v>
      </c>
      <c r="N2341" t="s">
        <v>2713</v>
      </c>
    </row>
    <row r="2342" spans="1:14">
      <c r="A2342">
        <v>147</v>
      </c>
      <c r="B2342" t="s">
        <v>21409</v>
      </c>
      <c r="C2342" t="s">
        <v>21410</v>
      </c>
      <c r="D2342">
        <v>169</v>
      </c>
      <c r="E2342" s="1">
        <v>0.14499999999999999</v>
      </c>
      <c r="F2342">
        <v>0.219</v>
      </c>
      <c r="G2342">
        <v>0</v>
      </c>
      <c r="H2342">
        <v>30</v>
      </c>
      <c r="I2342">
        <v>7.2</v>
      </c>
      <c r="J2342">
        <v>2.7E-4</v>
      </c>
      <c r="K2342">
        <v>4.9000000000000002E-2</v>
      </c>
      <c r="L2342">
        <v>3.1964172185430462</v>
      </c>
      <c r="M2342" s="2">
        <f t="shared" si="78"/>
        <v>97.350993377483448</v>
      </c>
      <c r="N2342" t="s">
        <v>2713</v>
      </c>
    </row>
    <row r="2343" spans="1:14">
      <c r="A2343">
        <v>148</v>
      </c>
      <c r="B2343" t="s">
        <v>21505</v>
      </c>
      <c r="C2343" t="s">
        <v>21506</v>
      </c>
      <c r="D2343">
        <v>45</v>
      </c>
      <c r="E2343" s="1">
        <v>0.125</v>
      </c>
      <c r="F2343">
        <v>0.57899999999999996</v>
      </c>
      <c r="G2343">
        <v>0.25</v>
      </c>
      <c r="H2343">
        <v>8</v>
      </c>
      <c r="J2343">
        <v>4.0000000000000003E-5</v>
      </c>
      <c r="K2343">
        <v>0.113</v>
      </c>
      <c r="L2343">
        <v>3.1964172185430462</v>
      </c>
      <c r="M2343" s="2">
        <f t="shared" si="78"/>
        <v>98.013245033112582</v>
      </c>
      <c r="N2343" t="s">
        <v>2713</v>
      </c>
    </row>
    <row r="2344" spans="1:14">
      <c r="A2344">
        <v>149</v>
      </c>
      <c r="B2344" t="s">
        <v>21413</v>
      </c>
      <c r="C2344" t="s">
        <v>21414</v>
      </c>
      <c r="D2344">
        <v>499</v>
      </c>
      <c r="E2344" s="1">
        <v>9.6000000000000002E-2</v>
      </c>
      <c r="F2344">
        <v>0.128</v>
      </c>
      <c r="G2344">
        <v>0</v>
      </c>
      <c r="H2344">
        <v>5</v>
      </c>
      <c r="I2344" t="s">
        <v>18288</v>
      </c>
      <c r="J2344">
        <v>1E-4</v>
      </c>
      <c r="K2344">
        <v>3.5000000000000003E-2</v>
      </c>
      <c r="L2344">
        <v>3.1964172185430462</v>
      </c>
      <c r="M2344" s="2">
        <f t="shared" si="78"/>
        <v>98.675496688741731</v>
      </c>
      <c r="N2344" t="s">
        <v>2713</v>
      </c>
    </row>
    <row r="2345" spans="1:14">
      <c r="A2345">
        <v>150</v>
      </c>
      <c r="B2345" t="s">
        <v>21653</v>
      </c>
      <c r="C2345" t="s">
        <v>21654</v>
      </c>
      <c r="D2345">
        <v>43</v>
      </c>
      <c r="E2345" s="1">
        <v>8.8999999999999996E-2</v>
      </c>
      <c r="F2345">
        <v>8.6999999999999994E-2</v>
      </c>
      <c r="G2345">
        <v>0</v>
      </c>
      <c r="H2345">
        <v>23</v>
      </c>
      <c r="J2345">
        <v>1.7000000000000001E-4</v>
      </c>
      <c r="K2345">
        <v>0.02</v>
      </c>
      <c r="L2345">
        <v>3.1964172185430462</v>
      </c>
      <c r="M2345" s="2">
        <f t="shared" si="78"/>
        <v>99.337748344370851</v>
      </c>
      <c r="N2345" t="s">
        <v>2713</v>
      </c>
    </row>
    <row r="2346" spans="1:14">
      <c r="A2346">
        <v>151</v>
      </c>
      <c r="B2346" t="s">
        <v>21403</v>
      </c>
      <c r="C2346" t="s">
        <v>21404</v>
      </c>
      <c r="D2346">
        <v>95</v>
      </c>
      <c r="E2346" s="1">
        <v>8.5999999999999993E-2</v>
      </c>
      <c r="F2346">
        <v>5.5E-2</v>
      </c>
      <c r="G2346">
        <v>2.4E-2</v>
      </c>
      <c r="H2346">
        <v>84</v>
      </c>
      <c r="J2346">
        <v>1E-4</v>
      </c>
      <c r="K2346">
        <v>1.2999999999999999E-2</v>
      </c>
      <c r="L2346">
        <v>3.1964172185430462</v>
      </c>
      <c r="M2346" s="2">
        <f t="shared" si="78"/>
        <v>100</v>
      </c>
      <c r="N2346" t="s">
        <v>2713</v>
      </c>
    </row>
    <row r="2347" spans="1:14" s="3" customFormat="1">
      <c r="E2347" s="4"/>
      <c r="M2347" s="5"/>
    </row>
    <row r="2348" spans="1:14">
      <c r="A2348">
        <v>1</v>
      </c>
      <c r="B2348" t="s">
        <v>20806</v>
      </c>
      <c r="C2348" t="s">
        <v>20805</v>
      </c>
      <c r="D2348">
        <v>6609</v>
      </c>
      <c r="E2348" s="1">
        <v>10.178000000000001</v>
      </c>
      <c r="F2348">
        <v>10.071999999999999</v>
      </c>
      <c r="G2348">
        <v>2.3849999999999998</v>
      </c>
      <c r="H2348">
        <v>65</v>
      </c>
      <c r="I2348">
        <v>5.9</v>
      </c>
      <c r="J2348">
        <v>1.7569999999999999E-2</v>
      </c>
      <c r="K2348">
        <v>3.141</v>
      </c>
      <c r="L2348">
        <f>AVERAGE(E2348:E2402)</f>
        <v>2.4740909090909082</v>
      </c>
      <c r="M2348" s="2">
        <f t="shared" ref="M2348:M2379" si="79">A2348/55*100</f>
        <v>1.8181818181818181</v>
      </c>
      <c r="N2348" t="s">
        <v>2714</v>
      </c>
    </row>
    <row r="2349" spans="1:14">
      <c r="A2349">
        <v>2</v>
      </c>
      <c r="B2349" t="s">
        <v>20770</v>
      </c>
      <c r="C2349" t="s">
        <v>20769</v>
      </c>
      <c r="D2349">
        <v>833</v>
      </c>
      <c r="E2349" s="1">
        <v>7.133</v>
      </c>
      <c r="F2349">
        <v>5.8460000000000001</v>
      </c>
      <c r="G2349">
        <v>0.75</v>
      </c>
      <c r="H2349">
        <v>4</v>
      </c>
      <c r="I2349" t="s">
        <v>18288</v>
      </c>
      <c r="J2349">
        <v>8.5999999999999998E-4</v>
      </c>
      <c r="K2349">
        <v>1.8939999999999999</v>
      </c>
      <c r="L2349">
        <v>2.4740909090909082</v>
      </c>
      <c r="M2349" s="2">
        <f t="shared" si="79"/>
        <v>3.6363636363636362</v>
      </c>
      <c r="N2349" t="s">
        <v>2714</v>
      </c>
    </row>
    <row r="2350" spans="1:14">
      <c r="A2350">
        <v>3</v>
      </c>
      <c r="B2350" t="s">
        <v>21237</v>
      </c>
      <c r="C2350" t="s">
        <v>21238</v>
      </c>
      <c r="D2350">
        <v>841</v>
      </c>
      <c r="E2350" s="1">
        <v>6.75</v>
      </c>
      <c r="F2350">
        <v>8.9410000000000007</v>
      </c>
      <c r="G2350">
        <v>0</v>
      </c>
      <c r="H2350">
        <v>3</v>
      </c>
      <c r="I2350" t="s">
        <v>18288</v>
      </c>
      <c r="J2350">
        <v>7.6000000000000004E-4</v>
      </c>
      <c r="K2350">
        <v>2.5369999999999999</v>
      </c>
      <c r="L2350">
        <v>2.4740909090909082</v>
      </c>
      <c r="M2350" s="2">
        <f t="shared" si="79"/>
        <v>5.4545454545454541</v>
      </c>
      <c r="N2350" t="s">
        <v>2714</v>
      </c>
    </row>
    <row r="2351" spans="1:14">
      <c r="A2351">
        <v>4</v>
      </c>
      <c r="B2351" t="s">
        <v>21301</v>
      </c>
      <c r="C2351" t="s">
        <v>21302</v>
      </c>
      <c r="D2351">
        <v>1152</v>
      </c>
      <c r="E2351" s="1">
        <v>6.3840000000000003</v>
      </c>
      <c r="G2351">
        <v>1.762</v>
      </c>
      <c r="H2351">
        <v>21</v>
      </c>
      <c r="I2351">
        <v>5</v>
      </c>
      <c r="J2351">
        <v>3.48E-3</v>
      </c>
      <c r="L2351">
        <v>2.4740909090909082</v>
      </c>
      <c r="M2351" s="2">
        <f t="shared" si="79"/>
        <v>7.2727272727272725</v>
      </c>
      <c r="N2351" t="s">
        <v>2714</v>
      </c>
    </row>
    <row r="2352" spans="1:14">
      <c r="A2352">
        <v>5</v>
      </c>
      <c r="B2352" t="s">
        <v>21707</v>
      </c>
      <c r="C2352" t="s">
        <v>21708</v>
      </c>
      <c r="D2352">
        <v>73440</v>
      </c>
      <c r="E2352" s="1">
        <v>6.1420000000000003</v>
      </c>
      <c r="F2352">
        <v>5.5629999999999997</v>
      </c>
      <c r="G2352">
        <v>1.5720000000000001</v>
      </c>
      <c r="H2352">
        <v>1608</v>
      </c>
      <c r="I2352">
        <v>5</v>
      </c>
      <c r="J2352">
        <v>0.18182000000000001</v>
      </c>
      <c r="K2352">
        <v>1.4019999999999999</v>
      </c>
      <c r="L2352">
        <v>2.4740909090909082</v>
      </c>
      <c r="M2352" s="2">
        <f t="shared" si="79"/>
        <v>9.0909090909090917</v>
      </c>
      <c r="N2352" t="s">
        <v>2714</v>
      </c>
    </row>
    <row r="2353" spans="1:14">
      <c r="A2353">
        <v>6</v>
      </c>
      <c r="B2353" t="s">
        <v>21115</v>
      </c>
      <c r="C2353" t="s">
        <v>21116</v>
      </c>
      <c r="D2353">
        <v>15502</v>
      </c>
      <c r="E2353" s="1">
        <v>5.5350000000000001</v>
      </c>
      <c r="F2353">
        <v>5.3230000000000004</v>
      </c>
      <c r="G2353">
        <v>1.109</v>
      </c>
      <c r="H2353">
        <v>404</v>
      </c>
      <c r="I2353">
        <v>4.4000000000000004</v>
      </c>
      <c r="J2353">
        <v>4.4049999999999999E-2</v>
      </c>
      <c r="K2353">
        <v>1.3520000000000001</v>
      </c>
      <c r="L2353">
        <v>2.4740909090909082</v>
      </c>
      <c r="M2353" s="2">
        <f t="shared" si="79"/>
        <v>10.909090909090908</v>
      </c>
      <c r="N2353" t="s">
        <v>2714</v>
      </c>
    </row>
    <row r="2354" spans="1:14">
      <c r="A2354">
        <v>7</v>
      </c>
      <c r="B2354" t="s">
        <v>20736</v>
      </c>
      <c r="C2354" t="s">
        <v>20735</v>
      </c>
      <c r="D2354">
        <v>24209</v>
      </c>
      <c r="E2354" s="1">
        <v>5.3710000000000004</v>
      </c>
      <c r="F2354">
        <v>5.75</v>
      </c>
      <c r="G2354">
        <v>0.72099999999999997</v>
      </c>
      <c r="H2354">
        <v>480</v>
      </c>
      <c r="I2354">
        <v>5.3</v>
      </c>
      <c r="J2354">
        <v>5.919E-2</v>
      </c>
      <c r="K2354">
        <v>1.4159999999999999</v>
      </c>
      <c r="L2354">
        <v>2.4740909090909082</v>
      </c>
      <c r="M2354" s="2">
        <f t="shared" si="79"/>
        <v>12.727272727272727</v>
      </c>
      <c r="N2354" t="s">
        <v>2714</v>
      </c>
    </row>
    <row r="2355" spans="1:14">
      <c r="A2355">
        <v>8</v>
      </c>
      <c r="B2355" t="s">
        <v>20159</v>
      </c>
      <c r="C2355" t="s">
        <v>20160</v>
      </c>
      <c r="D2355">
        <v>13900</v>
      </c>
      <c r="E2355" s="1">
        <v>4.58</v>
      </c>
      <c r="F2355">
        <v>4.7960000000000003</v>
      </c>
      <c r="G2355">
        <v>0.76800000000000002</v>
      </c>
      <c r="H2355">
        <v>259</v>
      </c>
      <c r="I2355">
        <v>5.7</v>
      </c>
      <c r="J2355">
        <v>3.3459999999999997E-2</v>
      </c>
      <c r="K2355">
        <v>1.2949999999999999</v>
      </c>
      <c r="L2355">
        <v>2.4740909090909082</v>
      </c>
      <c r="M2355" s="2">
        <f t="shared" si="79"/>
        <v>14.545454545454545</v>
      </c>
      <c r="N2355" t="s">
        <v>2714</v>
      </c>
    </row>
    <row r="2356" spans="1:14">
      <c r="A2356">
        <v>9</v>
      </c>
      <c r="B2356" t="s">
        <v>21693</v>
      </c>
      <c r="C2356" t="s">
        <v>21694</v>
      </c>
      <c r="D2356">
        <v>96723</v>
      </c>
      <c r="E2356" s="1">
        <v>4.5640000000000001</v>
      </c>
      <c r="F2356">
        <v>4.1349999999999998</v>
      </c>
      <c r="G2356">
        <v>1.101</v>
      </c>
      <c r="H2356">
        <v>1289</v>
      </c>
      <c r="I2356" t="s">
        <v>18288</v>
      </c>
      <c r="J2356">
        <v>0.12482</v>
      </c>
      <c r="K2356">
        <v>1.03</v>
      </c>
      <c r="L2356">
        <v>2.4740909090909082</v>
      </c>
      <c r="M2356" s="2">
        <f t="shared" si="79"/>
        <v>16.363636363636363</v>
      </c>
      <c r="N2356" t="s">
        <v>2714</v>
      </c>
    </row>
    <row r="2357" spans="1:14">
      <c r="A2357">
        <v>10</v>
      </c>
      <c r="B2357" t="s">
        <v>21277</v>
      </c>
      <c r="C2357" t="s">
        <v>21278</v>
      </c>
      <c r="D2357">
        <v>39735</v>
      </c>
      <c r="E2357" s="1">
        <v>4.1449999999999996</v>
      </c>
      <c r="F2357">
        <v>3.653</v>
      </c>
      <c r="G2357">
        <v>1.004</v>
      </c>
      <c r="H2357">
        <v>998</v>
      </c>
      <c r="I2357">
        <v>7.1</v>
      </c>
      <c r="J2357">
        <v>5.9110000000000003E-2</v>
      </c>
      <c r="K2357">
        <v>0.76200000000000001</v>
      </c>
      <c r="L2357">
        <v>2.4740909090909082</v>
      </c>
      <c r="M2357" s="2">
        <f t="shared" si="79"/>
        <v>18.181818181818183</v>
      </c>
      <c r="N2357" t="s">
        <v>2714</v>
      </c>
    </row>
    <row r="2358" spans="1:14">
      <c r="A2358">
        <v>11</v>
      </c>
      <c r="B2358" t="s">
        <v>21705</v>
      </c>
      <c r="C2358" t="s">
        <v>21706</v>
      </c>
      <c r="D2358">
        <v>18355</v>
      </c>
      <c r="E2358" s="1">
        <v>3.5680000000000001</v>
      </c>
      <c r="F2358">
        <v>3.49</v>
      </c>
      <c r="G2358">
        <v>0.95199999999999996</v>
      </c>
      <c r="H2358">
        <v>1160</v>
      </c>
      <c r="I2358">
        <v>3.8</v>
      </c>
      <c r="J2358">
        <v>5.5440000000000003E-2</v>
      </c>
      <c r="K2358">
        <v>0.91400000000000003</v>
      </c>
      <c r="L2358">
        <v>2.4740909090909082</v>
      </c>
      <c r="M2358" s="2">
        <f t="shared" si="79"/>
        <v>20</v>
      </c>
      <c r="N2358" t="s">
        <v>2714</v>
      </c>
    </row>
    <row r="2359" spans="1:14">
      <c r="A2359">
        <v>12</v>
      </c>
      <c r="B2359" t="s">
        <v>21125</v>
      </c>
      <c r="C2359" t="s">
        <v>21126</v>
      </c>
      <c r="D2359">
        <v>18471</v>
      </c>
      <c r="E2359" s="1">
        <v>3.4790000000000001</v>
      </c>
      <c r="F2359">
        <v>3.9420000000000002</v>
      </c>
      <c r="G2359">
        <v>0.66500000000000004</v>
      </c>
      <c r="H2359">
        <v>1002</v>
      </c>
      <c r="I2359">
        <v>4.8</v>
      </c>
      <c r="J2359">
        <v>3.3669999999999999E-2</v>
      </c>
      <c r="K2359">
        <v>0.72899999999999998</v>
      </c>
      <c r="L2359">
        <v>2.4740909090909082</v>
      </c>
      <c r="M2359" s="2">
        <f t="shared" si="79"/>
        <v>21.818181818181817</v>
      </c>
      <c r="N2359" t="s">
        <v>2714</v>
      </c>
    </row>
    <row r="2360" spans="1:14">
      <c r="A2360">
        <v>13</v>
      </c>
      <c r="B2360" t="s">
        <v>21681</v>
      </c>
      <c r="C2360" t="s">
        <v>21682</v>
      </c>
      <c r="D2360">
        <v>19346</v>
      </c>
      <c r="E2360" s="1">
        <v>3.3439999999999999</v>
      </c>
      <c r="F2360">
        <v>3.137</v>
      </c>
      <c r="G2360">
        <v>0.746</v>
      </c>
      <c r="H2360">
        <v>764</v>
      </c>
      <c r="I2360">
        <v>5</v>
      </c>
      <c r="J2360">
        <v>4.777E-2</v>
      </c>
      <c r="K2360">
        <v>0.77900000000000003</v>
      </c>
      <c r="L2360">
        <v>2.4740909090909082</v>
      </c>
      <c r="M2360" s="2">
        <f t="shared" si="79"/>
        <v>23.636363636363637</v>
      </c>
      <c r="N2360" t="s">
        <v>2714</v>
      </c>
    </row>
    <row r="2361" spans="1:14">
      <c r="A2361">
        <v>14</v>
      </c>
      <c r="B2361" t="s">
        <v>21677</v>
      </c>
      <c r="C2361" t="s">
        <v>21678</v>
      </c>
      <c r="D2361">
        <v>3953</v>
      </c>
      <c r="E2361" s="1">
        <v>3.0390000000000001</v>
      </c>
      <c r="F2361">
        <v>3.222</v>
      </c>
      <c r="G2361">
        <v>0.253</v>
      </c>
      <c r="H2361">
        <v>178</v>
      </c>
      <c r="I2361">
        <v>5.8</v>
      </c>
      <c r="J2361">
        <v>9.1199999999999996E-3</v>
      </c>
      <c r="K2361">
        <v>0.83599999999999997</v>
      </c>
      <c r="L2361">
        <v>2.4740909090909082</v>
      </c>
      <c r="M2361" s="2">
        <f t="shared" si="79"/>
        <v>25.454545454545453</v>
      </c>
      <c r="N2361" t="s">
        <v>2714</v>
      </c>
    </row>
    <row r="2362" spans="1:14">
      <c r="A2362">
        <v>15</v>
      </c>
      <c r="B2362" t="s">
        <v>20572</v>
      </c>
      <c r="C2362" t="s">
        <v>20571</v>
      </c>
      <c r="D2362">
        <v>24911</v>
      </c>
      <c r="E2362" s="1">
        <v>2.903</v>
      </c>
      <c r="F2362">
        <v>3.1509999999999998</v>
      </c>
      <c r="G2362">
        <v>0.61699999999999999</v>
      </c>
      <c r="H2362">
        <v>739</v>
      </c>
      <c r="I2362">
        <v>5.4</v>
      </c>
      <c r="J2362">
        <v>5.3960000000000001E-2</v>
      </c>
      <c r="K2362">
        <v>0.71499999999999997</v>
      </c>
      <c r="L2362">
        <v>2.4740909090909082</v>
      </c>
      <c r="M2362" s="2">
        <f t="shared" si="79"/>
        <v>27.27272727272727</v>
      </c>
      <c r="N2362" t="s">
        <v>2714</v>
      </c>
    </row>
    <row r="2363" spans="1:14">
      <c r="A2363">
        <v>16</v>
      </c>
      <c r="B2363" t="s">
        <v>21667</v>
      </c>
      <c r="C2363" t="s">
        <v>21668</v>
      </c>
      <c r="D2363">
        <v>391</v>
      </c>
      <c r="E2363" s="1">
        <v>2.8180000000000001</v>
      </c>
      <c r="F2363">
        <v>2.609</v>
      </c>
      <c r="I2363" t="s">
        <v>18288</v>
      </c>
      <c r="J2363">
        <v>4.2000000000000002E-4</v>
      </c>
      <c r="K2363">
        <v>1.0489999999999999</v>
      </c>
      <c r="L2363">
        <v>2.4740909090909082</v>
      </c>
      <c r="M2363" s="2">
        <f t="shared" si="79"/>
        <v>29.09090909090909</v>
      </c>
      <c r="N2363" t="s">
        <v>2714</v>
      </c>
    </row>
    <row r="2364" spans="1:14">
      <c r="A2364">
        <v>17</v>
      </c>
      <c r="B2364" t="s">
        <v>21723</v>
      </c>
      <c r="C2364" t="s">
        <v>21724</v>
      </c>
      <c r="D2364">
        <v>52981</v>
      </c>
      <c r="E2364" s="1">
        <v>2.8029999999999999</v>
      </c>
      <c r="F2364">
        <v>2.899</v>
      </c>
      <c r="G2364">
        <v>0.63600000000000001</v>
      </c>
      <c r="H2364">
        <v>1249</v>
      </c>
      <c r="I2364">
        <v>8.4</v>
      </c>
      <c r="J2364">
        <v>7.5459999999999999E-2</v>
      </c>
      <c r="K2364">
        <v>0.68</v>
      </c>
      <c r="L2364">
        <v>2.4740909090909082</v>
      </c>
      <c r="M2364" s="2">
        <f t="shared" si="79"/>
        <v>30.909090909090907</v>
      </c>
      <c r="N2364" t="s">
        <v>2714</v>
      </c>
    </row>
    <row r="2365" spans="1:14">
      <c r="A2365">
        <v>18</v>
      </c>
      <c r="B2365" t="s">
        <v>21671</v>
      </c>
      <c r="C2365" t="s">
        <v>21672</v>
      </c>
      <c r="D2365">
        <v>1405</v>
      </c>
      <c r="E2365" s="1">
        <v>2.8010000000000002</v>
      </c>
      <c r="F2365">
        <v>2.4750000000000001</v>
      </c>
      <c r="G2365">
        <v>0.38600000000000001</v>
      </c>
      <c r="H2365">
        <v>241</v>
      </c>
      <c r="I2365">
        <v>2.2000000000000002</v>
      </c>
      <c r="J2365">
        <v>5.5599999999999998E-3</v>
      </c>
      <c r="K2365">
        <v>0.628</v>
      </c>
      <c r="L2365">
        <v>2.4740909090909082</v>
      </c>
      <c r="M2365" s="2">
        <f t="shared" si="79"/>
        <v>32.727272727272727</v>
      </c>
      <c r="N2365" t="s">
        <v>2714</v>
      </c>
    </row>
    <row r="2366" spans="1:14">
      <c r="A2366">
        <v>19</v>
      </c>
      <c r="B2366" t="s">
        <v>21207</v>
      </c>
      <c r="C2366" t="s">
        <v>21208</v>
      </c>
      <c r="D2366">
        <v>4311</v>
      </c>
      <c r="E2366" s="1">
        <v>2.7389999999999999</v>
      </c>
      <c r="F2366">
        <v>2.6669999999999998</v>
      </c>
      <c r="G2366">
        <v>0.80800000000000005</v>
      </c>
      <c r="H2366">
        <v>224</v>
      </c>
      <c r="I2366">
        <v>5.0999999999999996</v>
      </c>
      <c r="J2366">
        <v>1.021E-2</v>
      </c>
      <c r="K2366">
        <v>0.67200000000000004</v>
      </c>
      <c r="L2366">
        <v>2.4740909090909082</v>
      </c>
      <c r="M2366" s="2">
        <f t="shared" si="79"/>
        <v>34.545454545454547</v>
      </c>
      <c r="N2366" t="s">
        <v>2714</v>
      </c>
    </row>
    <row r="2367" spans="1:14">
      <c r="A2367">
        <v>20</v>
      </c>
      <c r="B2367" t="s">
        <v>21717</v>
      </c>
      <c r="C2367" t="s">
        <v>21718</v>
      </c>
      <c r="D2367">
        <v>17034</v>
      </c>
      <c r="E2367" s="1">
        <v>2.6549999999999998</v>
      </c>
      <c r="F2367">
        <v>2.452</v>
      </c>
      <c r="G2367">
        <v>0.60399999999999998</v>
      </c>
      <c r="H2367">
        <v>520</v>
      </c>
      <c r="I2367">
        <v>6.3</v>
      </c>
      <c r="J2367">
        <v>3.4549999999999997E-2</v>
      </c>
      <c r="K2367">
        <v>0.621</v>
      </c>
      <c r="L2367">
        <v>2.4740909090909082</v>
      </c>
      <c r="M2367" s="2">
        <f t="shared" si="79"/>
        <v>36.363636363636367</v>
      </c>
      <c r="N2367" t="s">
        <v>2714</v>
      </c>
    </row>
    <row r="2368" spans="1:14">
      <c r="A2368">
        <v>21</v>
      </c>
      <c r="B2368" t="s">
        <v>21719</v>
      </c>
      <c r="C2368" t="s">
        <v>21720</v>
      </c>
      <c r="D2368">
        <v>17999</v>
      </c>
      <c r="E2368" s="1">
        <v>2.5</v>
      </c>
      <c r="F2368">
        <v>2.3839999999999999</v>
      </c>
      <c r="G2368">
        <v>0.61499999999999999</v>
      </c>
      <c r="H2368">
        <v>470</v>
      </c>
      <c r="I2368">
        <v>8.1999999999999993</v>
      </c>
      <c r="J2368">
        <v>2.8729999999999999E-2</v>
      </c>
      <c r="K2368">
        <v>0.59599999999999997</v>
      </c>
      <c r="L2368">
        <v>2.4740909090909082</v>
      </c>
      <c r="M2368" s="2">
        <f t="shared" si="79"/>
        <v>38.181818181818187</v>
      </c>
      <c r="N2368" t="s">
        <v>2714</v>
      </c>
    </row>
    <row r="2369" spans="1:14">
      <c r="A2369">
        <v>22</v>
      </c>
      <c r="B2369" t="s">
        <v>21665</v>
      </c>
      <c r="C2369" t="s">
        <v>21666</v>
      </c>
      <c r="D2369">
        <v>888</v>
      </c>
      <c r="E2369" s="1">
        <v>2.4780000000000002</v>
      </c>
      <c r="F2369">
        <v>2.617</v>
      </c>
      <c r="G2369">
        <v>0.45500000000000002</v>
      </c>
      <c r="H2369">
        <v>11</v>
      </c>
      <c r="I2369" t="s">
        <v>18288</v>
      </c>
      <c r="J2369">
        <v>4.4999999999999999E-4</v>
      </c>
      <c r="K2369">
        <v>0.54300000000000004</v>
      </c>
      <c r="L2369">
        <v>2.4740909090909082</v>
      </c>
      <c r="M2369" s="2">
        <f t="shared" si="79"/>
        <v>40</v>
      </c>
      <c r="N2369" t="s">
        <v>2714</v>
      </c>
    </row>
    <row r="2370" spans="1:14">
      <c r="A2370">
        <v>23</v>
      </c>
      <c r="B2370" t="s">
        <v>21703</v>
      </c>
      <c r="C2370" t="s">
        <v>21704</v>
      </c>
      <c r="D2370">
        <v>7552</v>
      </c>
      <c r="E2370" s="1">
        <v>2.4279999999999999</v>
      </c>
      <c r="F2370">
        <v>2.6789999999999998</v>
      </c>
      <c r="G2370">
        <v>0.32900000000000001</v>
      </c>
      <c r="H2370">
        <v>1051</v>
      </c>
      <c r="I2370">
        <v>3</v>
      </c>
      <c r="J2370">
        <v>2.2769999999999999E-2</v>
      </c>
      <c r="K2370">
        <v>0.57399999999999995</v>
      </c>
      <c r="L2370">
        <v>2.4740909090909082</v>
      </c>
      <c r="M2370" s="2">
        <f t="shared" si="79"/>
        <v>41.818181818181813</v>
      </c>
      <c r="N2370" t="s">
        <v>2714</v>
      </c>
    </row>
    <row r="2371" spans="1:14">
      <c r="A2371">
        <v>24</v>
      </c>
      <c r="B2371" t="s">
        <v>21725</v>
      </c>
      <c r="C2371" t="s">
        <v>21726</v>
      </c>
      <c r="D2371">
        <v>73763</v>
      </c>
      <c r="E2371" s="1">
        <v>2.3969999999999998</v>
      </c>
      <c r="F2371">
        <v>2.3759999999999999</v>
      </c>
      <c r="G2371">
        <v>0.56100000000000005</v>
      </c>
      <c r="H2371">
        <v>1666</v>
      </c>
      <c r="I2371">
        <v>9.9</v>
      </c>
      <c r="J2371">
        <v>8.133E-2</v>
      </c>
      <c r="K2371">
        <v>0.50800000000000001</v>
      </c>
      <c r="L2371">
        <v>2.4740909090909082</v>
      </c>
      <c r="M2371" s="2">
        <f t="shared" si="79"/>
        <v>43.636363636363633</v>
      </c>
      <c r="N2371" t="s">
        <v>2714</v>
      </c>
    </row>
    <row r="2372" spans="1:14">
      <c r="A2372">
        <v>25</v>
      </c>
      <c r="B2372" t="s">
        <v>21321</v>
      </c>
      <c r="C2372" t="s">
        <v>21322</v>
      </c>
      <c r="D2372">
        <v>33460</v>
      </c>
      <c r="E2372" s="1">
        <v>2.3380000000000001</v>
      </c>
      <c r="F2372">
        <v>2.427</v>
      </c>
      <c r="G2372">
        <v>0.58399999999999996</v>
      </c>
      <c r="H2372">
        <v>1484</v>
      </c>
      <c r="I2372">
        <v>5.4</v>
      </c>
      <c r="J2372">
        <v>6.9550000000000001E-2</v>
      </c>
      <c r="K2372">
        <v>0.54600000000000004</v>
      </c>
      <c r="L2372">
        <v>2.4740909090909082</v>
      </c>
      <c r="M2372" s="2">
        <f t="shared" si="79"/>
        <v>45.454545454545453</v>
      </c>
      <c r="N2372" t="s">
        <v>2714</v>
      </c>
    </row>
    <row r="2373" spans="1:14">
      <c r="A2373">
        <v>26</v>
      </c>
      <c r="B2373" t="s">
        <v>21299</v>
      </c>
      <c r="C2373" t="s">
        <v>21300</v>
      </c>
      <c r="D2373">
        <v>11707</v>
      </c>
      <c r="E2373" s="1">
        <v>2.1150000000000002</v>
      </c>
      <c r="F2373">
        <v>2.1429999999999998</v>
      </c>
      <c r="G2373">
        <v>0.38400000000000001</v>
      </c>
      <c r="H2373">
        <v>224</v>
      </c>
      <c r="I2373">
        <v>7.8</v>
      </c>
      <c r="J2373">
        <v>1.6400000000000001E-2</v>
      </c>
      <c r="K2373">
        <v>0.47899999999999998</v>
      </c>
      <c r="L2373">
        <v>2.4740909090909082</v>
      </c>
      <c r="M2373" s="2">
        <f t="shared" si="79"/>
        <v>47.272727272727273</v>
      </c>
      <c r="N2373" t="s">
        <v>2714</v>
      </c>
    </row>
    <row r="2374" spans="1:14">
      <c r="A2374">
        <v>27</v>
      </c>
      <c r="B2374" t="s">
        <v>20444</v>
      </c>
      <c r="C2374" t="s">
        <v>20443</v>
      </c>
      <c r="D2374">
        <v>14176</v>
      </c>
      <c r="E2374" s="1">
        <v>2.044</v>
      </c>
      <c r="F2374">
        <v>2.1779999999999999</v>
      </c>
      <c r="G2374">
        <v>0.35699999999999998</v>
      </c>
      <c r="H2374">
        <v>339</v>
      </c>
      <c r="I2374" t="s">
        <v>18288</v>
      </c>
      <c r="J2374">
        <v>1.5599999999999999E-2</v>
      </c>
      <c r="K2374">
        <v>0.48899999999999999</v>
      </c>
      <c r="L2374">
        <v>2.4740909090909082</v>
      </c>
      <c r="M2374" s="2">
        <f t="shared" si="79"/>
        <v>49.090909090909093</v>
      </c>
      <c r="N2374" t="s">
        <v>2714</v>
      </c>
    </row>
    <row r="2375" spans="1:14">
      <c r="A2375">
        <v>28</v>
      </c>
      <c r="B2375" t="s">
        <v>21679</v>
      </c>
      <c r="C2375" t="s">
        <v>21680</v>
      </c>
      <c r="D2375">
        <v>673</v>
      </c>
      <c r="E2375" s="1">
        <v>2.0379999999999998</v>
      </c>
      <c r="F2375">
        <v>2.9140000000000001</v>
      </c>
      <c r="G2375">
        <v>0.76</v>
      </c>
      <c r="H2375">
        <v>50</v>
      </c>
      <c r="I2375">
        <v>4.5</v>
      </c>
      <c r="J2375">
        <v>1.6199999999999999E-3</v>
      </c>
      <c r="K2375">
        <v>0.65900000000000003</v>
      </c>
      <c r="L2375">
        <v>2.4740909090909082</v>
      </c>
      <c r="M2375" s="2">
        <f t="shared" si="79"/>
        <v>50.909090909090907</v>
      </c>
      <c r="N2375" t="s">
        <v>2714</v>
      </c>
    </row>
    <row r="2376" spans="1:14">
      <c r="A2376">
        <v>29</v>
      </c>
      <c r="B2376" t="s">
        <v>21269</v>
      </c>
      <c r="C2376" t="s">
        <v>21270</v>
      </c>
      <c r="D2376">
        <v>21793</v>
      </c>
      <c r="E2376" s="1">
        <v>2</v>
      </c>
      <c r="F2376">
        <v>1.992</v>
      </c>
      <c r="G2376">
        <v>0.52700000000000002</v>
      </c>
      <c r="H2376">
        <v>410</v>
      </c>
      <c r="I2376" t="s">
        <v>18288</v>
      </c>
      <c r="J2376">
        <v>2.0760000000000001E-2</v>
      </c>
      <c r="K2376">
        <v>0.42099999999999999</v>
      </c>
      <c r="L2376">
        <v>2.4740909090909082</v>
      </c>
      <c r="M2376" s="2">
        <f t="shared" si="79"/>
        <v>52.72727272727272</v>
      </c>
      <c r="N2376" t="s">
        <v>2714</v>
      </c>
    </row>
    <row r="2377" spans="1:14">
      <c r="A2377">
        <v>30</v>
      </c>
      <c r="B2377" t="s">
        <v>21267</v>
      </c>
      <c r="C2377" t="s">
        <v>21268</v>
      </c>
      <c r="D2377">
        <v>4998</v>
      </c>
      <c r="E2377" s="1">
        <v>1.9390000000000001</v>
      </c>
      <c r="F2377">
        <v>1.9490000000000001</v>
      </c>
      <c r="G2377">
        <v>0.46500000000000002</v>
      </c>
      <c r="H2377">
        <v>254</v>
      </c>
      <c r="I2377">
        <v>7.5</v>
      </c>
      <c r="J2377">
        <v>7.8200000000000006E-3</v>
      </c>
      <c r="K2377">
        <v>0.48699999999999999</v>
      </c>
      <c r="L2377">
        <v>2.4740909090909082</v>
      </c>
      <c r="M2377" s="2">
        <f t="shared" si="79"/>
        <v>54.54545454545454</v>
      </c>
      <c r="N2377" t="s">
        <v>2714</v>
      </c>
    </row>
    <row r="2378" spans="1:14">
      <c r="A2378">
        <v>31</v>
      </c>
      <c r="B2378" t="s">
        <v>20406</v>
      </c>
      <c r="C2378" t="s">
        <v>20405</v>
      </c>
      <c r="D2378">
        <v>1082</v>
      </c>
      <c r="E2378" s="1">
        <v>1.732</v>
      </c>
      <c r="F2378">
        <v>1.7470000000000001</v>
      </c>
      <c r="G2378">
        <v>0.5</v>
      </c>
      <c r="H2378">
        <v>38</v>
      </c>
      <c r="I2378">
        <v>8.5</v>
      </c>
      <c r="J2378">
        <v>1.5E-3</v>
      </c>
      <c r="K2378">
        <v>0.47099999999999997</v>
      </c>
      <c r="L2378">
        <v>2.4740909090909082</v>
      </c>
      <c r="M2378" s="2">
        <f t="shared" si="79"/>
        <v>56.36363636363636</v>
      </c>
      <c r="N2378" t="s">
        <v>2714</v>
      </c>
    </row>
    <row r="2379" spans="1:14">
      <c r="A2379">
        <v>32</v>
      </c>
      <c r="B2379" t="s">
        <v>17240</v>
      </c>
      <c r="C2379" t="s">
        <v>17241</v>
      </c>
      <c r="D2379">
        <v>3001</v>
      </c>
      <c r="E2379" s="1">
        <v>1.718</v>
      </c>
      <c r="F2379">
        <v>2.0619999999999998</v>
      </c>
      <c r="G2379">
        <v>0.443</v>
      </c>
      <c r="H2379">
        <v>140</v>
      </c>
      <c r="I2379">
        <v>6.5</v>
      </c>
      <c r="J2379">
        <v>6.2100000000000002E-3</v>
      </c>
      <c r="K2379">
        <v>0.53800000000000003</v>
      </c>
      <c r="L2379">
        <v>2.4740909090909082</v>
      </c>
      <c r="M2379" s="2">
        <f t="shared" si="79"/>
        <v>58.18181818181818</v>
      </c>
      <c r="N2379" t="s">
        <v>2714</v>
      </c>
    </row>
    <row r="2380" spans="1:14">
      <c r="A2380">
        <v>33</v>
      </c>
      <c r="B2380" t="s">
        <v>21709</v>
      </c>
      <c r="C2380" t="s">
        <v>21710</v>
      </c>
      <c r="D2380">
        <v>989</v>
      </c>
      <c r="E2380" s="1">
        <v>1.645</v>
      </c>
      <c r="F2380">
        <v>1.56</v>
      </c>
      <c r="G2380">
        <v>0.21199999999999999</v>
      </c>
      <c r="H2380">
        <v>33</v>
      </c>
      <c r="I2380" t="s">
        <v>18288</v>
      </c>
      <c r="J2380">
        <v>1.2600000000000001E-3</v>
      </c>
      <c r="K2380">
        <v>0.39100000000000001</v>
      </c>
      <c r="L2380">
        <v>2.4740909090909082</v>
      </c>
      <c r="M2380" s="2">
        <f t="shared" ref="M2380:M2402" si="80">A2380/55*100</f>
        <v>60</v>
      </c>
      <c r="N2380" t="s">
        <v>2714</v>
      </c>
    </row>
    <row r="2381" spans="1:14">
      <c r="A2381">
        <v>34</v>
      </c>
      <c r="B2381" t="s">
        <v>21695</v>
      </c>
      <c r="C2381" t="s">
        <v>21696</v>
      </c>
      <c r="D2381">
        <v>2626</v>
      </c>
      <c r="E2381" s="1">
        <v>1.5780000000000001</v>
      </c>
      <c r="F2381">
        <v>1.601</v>
      </c>
      <c r="G2381">
        <v>0.35899999999999999</v>
      </c>
      <c r="H2381">
        <v>181</v>
      </c>
      <c r="I2381">
        <v>6.8</v>
      </c>
      <c r="J2381">
        <v>5.0099999999999997E-3</v>
      </c>
      <c r="K2381">
        <v>0.4</v>
      </c>
      <c r="L2381">
        <v>2.4740909090909082</v>
      </c>
      <c r="M2381" s="2">
        <f t="shared" si="80"/>
        <v>61.818181818181813</v>
      </c>
      <c r="N2381" t="s">
        <v>2714</v>
      </c>
    </row>
    <row r="2382" spans="1:14">
      <c r="A2382">
        <v>35</v>
      </c>
      <c r="B2382" t="s">
        <v>21691</v>
      </c>
      <c r="C2382" t="s">
        <v>21692</v>
      </c>
      <c r="D2382">
        <v>5385</v>
      </c>
      <c r="E2382" s="1">
        <v>1.224</v>
      </c>
      <c r="F2382">
        <v>1.0880000000000001</v>
      </c>
      <c r="G2382">
        <v>0.16200000000000001</v>
      </c>
      <c r="H2382">
        <v>234</v>
      </c>
      <c r="I2382" t="s">
        <v>18288</v>
      </c>
      <c r="J2382">
        <v>4.79E-3</v>
      </c>
      <c r="K2382">
        <v>0.218</v>
      </c>
      <c r="L2382">
        <v>2.4740909090909082</v>
      </c>
      <c r="M2382" s="2">
        <f t="shared" si="80"/>
        <v>63.636363636363633</v>
      </c>
      <c r="N2382" t="s">
        <v>2714</v>
      </c>
    </row>
    <row r="2383" spans="1:14">
      <c r="A2383">
        <v>36</v>
      </c>
      <c r="B2383" t="s">
        <v>20368</v>
      </c>
      <c r="C2383" t="s">
        <v>20367</v>
      </c>
      <c r="D2383">
        <v>329</v>
      </c>
      <c r="E2383" s="1">
        <v>1.165</v>
      </c>
      <c r="F2383">
        <v>1.292</v>
      </c>
      <c r="G2383">
        <v>0.34399999999999997</v>
      </c>
      <c r="H2383">
        <v>32</v>
      </c>
      <c r="I2383">
        <v>5.3</v>
      </c>
      <c r="J2383">
        <v>6.8000000000000005E-4</v>
      </c>
      <c r="K2383">
        <v>0.26800000000000002</v>
      </c>
      <c r="L2383">
        <v>2.4740909090909082</v>
      </c>
      <c r="M2383" s="2">
        <f t="shared" si="80"/>
        <v>65.454545454545453</v>
      </c>
      <c r="N2383" t="s">
        <v>2714</v>
      </c>
    </row>
    <row r="2384" spans="1:14">
      <c r="A2384">
        <v>37</v>
      </c>
      <c r="B2384" t="s">
        <v>21685</v>
      </c>
      <c r="C2384" t="s">
        <v>21686</v>
      </c>
      <c r="D2384">
        <v>5766</v>
      </c>
      <c r="E2384" s="1">
        <v>1.077</v>
      </c>
      <c r="F2384">
        <v>0.95099999999999996</v>
      </c>
      <c r="G2384">
        <v>0.33400000000000002</v>
      </c>
      <c r="H2384">
        <v>395</v>
      </c>
      <c r="I2384" t="s">
        <v>18288</v>
      </c>
      <c r="J2384">
        <v>6.96E-3</v>
      </c>
      <c r="K2384">
        <v>0.223</v>
      </c>
      <c r="L2384">
        <v>2.4740909090909082</v>
      </c>
      <c r="M2384" s="2">
        <f t="shared" si="80"/>
        <v>67.272727272727266</v>
      </c>
      <c r="N2384" t="s">
        <v>2714</v>
      </c>
    </row>
    <row r="2385" spans="1:14">
      <c r="A2385">
        <v>38</v>
      </c>
      <c r="B2385" t="s">
        <v>21701</v>
      </c>
      <c r="C2385" t="s">
        <v>21702</v>
      </c>
      <c r="D2385">
        <v>467</v>
      </c>
      <c r="E2385" s="1">
        <v>1.0629999999999999</v>
      </c>
      <c r="F2385">
        <v>1.7729999999999999</v>
      </c>
      <c r="G2385">
        <v>0.16700000000000001</v>
      </c>
      <c r="H2385">
        <v>36</v>
      </c>
      <c r="I2385">
        <v>4.5</v>
      </c>
      <c r="J2385">
        <v>1.4E-3</v>
      </c>
      <c r="K2385">
        <v>0.46300000000000002</v>
      </c>
      <c r="L2385">
        <v>2.4740909090909082</v>
      </c>
      <c r="M2385" s="2">
        <f t="shared" si="80"/>
        <v>69.090909090909093</v>
      </c>
      <c r="N2385" t="s">
        <v>2714</v>
      </c>
    </row>
    <row r="2386" spans="1:14">
      <c r="A2386">
        <v>39</v>
      </c>
      <c r="B2386" t="s">
        <v>21721</v>
      </c>
      <c r="C2386" t="s">
        <v>21722</v>
      </c>
      <c r="D2386">
        <v>7694</v>
      </c>
      <c r="E2386" s="1">
        <v>1.06</v>
      </c>
      <c r="F2386">
        <v>1.0820000000000001</v>
      </c>
      <c r="G2386">
        <v>0.27800000000000002</v>
      </c>
      <c r="H2386">
        <v>392</v>
      </c>
      <c r="I2386">
        <v>9.1</v>
      </c>
      <c r="J2386">
        <v>8.3999999999999995E-3</v>
      </c>
      <c r="K2386">
        <v>0.216</v>
      </c>
      <c r="L2386">
        <v>2.4740909090909082</v>
      </c>
      <c r="M2386" s="2">
        <f t="shared" si="80"/>
        <v>70.909090909090907</v>
      </c>
      <c r="N2386" t="s">
        <v>2714</v>
      </c>
    </row>
    <row r="2387" spans="1:14">
      <c r="A2387">
        <v>40</v>
      </c>
      <c r="B2387" t="s">
        <v>21669</v>
      </c>
      <c r="C2387" t="s">
        <v>21670</v>
      </c>
      <c r="D2387">
        <v>3211</v>
      </c>
      <c r="E2387" s="1">
        <v>1.0569999999999999</v>
      </c>
      <c r="F2387">
        <v>1.206</v>
      </c>
      <c r="G2387">
        <v>0.29199999999999998</v>
      </c>
      <c r="H2387">
        <v>185</v>
      </c>
      <c r="I2387">
        <v>5.4</v>
      </c>
      <c r="J2387">
        <v>6.94E-3</v>
      </c>
      <c r="K2387">
        <v>0.26300000000000001</v>
      </c>
      <c r="L2387">
        <v>2.4740909090909082</v>
      </c>
      <c r="M2387" s="2">
        <f t="shared" si="80"/>
        <v>72.727272727272734</v>
      </c>
      <c r="N2387" t="s">
        <v>2714</v>
      </c>
    </row>
    <row r="2388" spans="1:14">
      <c r="A2388">
        <v>41</v>
      </c>
      <c r="B2388" t="s">
        <v>21713</v>
      </c>
      <c r="C2388" t="s">
        <v>21714</v>
      </c>
      <c r="D2388">
        <v>526</v>
      </c>
      <c r="E2388" s="1">
        <v>1.044</v>
      </c>
      <c r="F2388">
        <v>1.1040000000000001</v>
      </c>
      <c r="G2388">
        <v>0.122</v>
      </c>
      <c r="H2388">
        <v>41</v>
      </c>
      <c r="I2388" t="s">
        <v>18288</v>
      </c>
      <c r="J2388">
        <v>6.4000000000000005E-4</v>
      </c>
      <c r="K2388">
        <v>0.29399999999999998</v>
      </c>
      <c r="L2388">
        <v>2.4740909090909082</v>
      </c>
      <c r="M2388" s="2">
        <f t="shared" si="80"/>
        <v>74.545454545454547</v>
      </c>
      <c r="N2388" t="s">
        <v>2714</v>
      </c>
    </row>
    <row r="2389" spans="1:14">
      <c r="A2389">
        <v>42</v>
      </c>
      <c r="B2389" t="s">
        <v>21307</v>
      </c>
      <c r="C2389" t="s">
        <v>21308</v>
      </c>
      <c r="D2389">
        <v>2926</v>
      </c>
      <c r="E2389" s="1">
        <v>0.89900000000000002</v>
      </c>
      <c r="F2389">
        <v>0.74</v>
      </c>
      <c r="G2389">
        <v>0.13100000000000001</v>
      </c>
      <c r="H2389">
        <v>175</v>
      </c>
      <c r="I2389" t="s">
        <v>18288</v>
      </c>
      <c r="J2389">
        <v>3.0699999999999998E-3</v>
      </c>
      <c r="K2389">
        <v>0.159</v>
      </c>
      <c r="L2389">
        <v>2.4740909090909082</v>
      </c>
      <c r="M2389" s="2">
        <f t="shared" si="80"/>
        <v>76.363636363636374</v>
      </c>
      <c r="N2389" t="s">
        <v>2714</v>
      </c>
    </row>
    <row r="2390" spans="1:14">
      <c r="A2390">
        <v>43</v>
      </c>
      <c r="B2390" t="s">
        <v>20328</v>
      </c>
      <c r="C2390" t="s">
        <v>20327</v>
      </c>
      <c r="D2390">
        <v>712</v>
      </c>
      <c r="E2390" s="1">
        <v>0.84699999999999998</v>
      </c>
      <c r="F2390">
        <v>0.80800000000000005</v>
      </c>
      <c r="G2390">
        <v>0.17100000000000001</v>
      </c>
      <c r="H2390">
        <v>41</v>
      </c>
      <c r="I2390" t="s">
        <v>18288</v>
      </c>
      <c r="J2390">
        <v>6.3000000000000003E-4</v>
      </c>
      <c r="K2390">
        <v>0.20300000000000001</v>
      </c>
      <c r="L2390">
        <v>2.4740909090909082</v>
      </c>
      <c r="M2390" s="2">
        <f t="shared" si="80"/>
        <v>78.181818181818187</v>
      </c>
      <c r="N2390" t="s">
        <v>2714</v>
      </c>
    </row>
    <row r="2391" spans="1:14">
      <c r="A2391">
        <v>44</v>
      </c>
      <c r="B2391" t="s">
        <v>21675</v>
      </c>
      <c r="C2391" t="s">
        <v>21676</v>
      </c>
      <c r="D2391">
        <v>1548</v>
      </c>
      <c r="E2391" s="1">
        <v>0.74099999999999999</v>
      </c>
      <c r="F2391">
        <v>0.59599999999999997</v>
      </c>
      <c r="G2391">
        <v>0.192</v>
      </c>
      <c r="H2391">
        <v>318</v>
      </c>
      <c r="I2391">
        <v>4.5999999999999996</v>
      </c>
      <c r="J2391">
        <v>1.6900000000000001E-3</v>
      </c>
      <c r="K2391">
        <v>6.4000000000000001E-2</v>
      </c>
      <c r="L2391">
        <v>2.4740909090909082</v>
      </c>
      <c r="M2391" s="2">
        <f t="shared" si="80"/>
        <v>80</v>
      </c>
      <c r="N2391" t="s">
        <v>2714</v>
      </c>
    </row>
    <row r="2392" spans="1:14">
      <c r="A2392">
        <v>45</v>
      </c>
      <c r="B2392" t="s">
        <v>21687</v>
      </c>
      <c r="C2392" t="s">
        <v>21688</v>
      </c>
      <c r="D2392">
        <v>2759</v>
      </c>
      <c r="E2392" s="1">
        <v>0.68899999999999995</v>
      </c>
      <c r="F2392">
        <v>0.79900000000000004</v>
      </c>
      <c r="G2392">
        <v>6.4000000000000001E-2</v>
      </c>
      <c r="H2392">
        <v>110</v>
      </c>
      <c r="I2392" t="s">
        <v>18288</v>
      </c>
      <c r="J2392">
        <v>2.16E-3</v>
      </c>
      <c r="K2392">
        <v>0.161</v>
      </c>
      <c r="L2392">
        <v>2.4740909090909082</v>
      </c>
      <c r="M2392" s="2">
        <f t="shared" si="80"/>
        <v>81.818181818181827</v>
      </c>
      <c r="N2392" t="s">
        <v>2714</v>
      </c>
    </row>
    <row r="2393" spans="1:14">
      <c r="A2393">
        <v>46</v>
      </c>
      <c r="B2393" t="s">
        <v>21699</v>
      </c>
      <c r="C2393" t="s">
        <v>21700</v>
      </c>
      <c r="D2393">
        <v>768</v>
      </c>
      <c r="E2393" s="1">
        <v>0.66700000000000004</v>
      </c>
      <c r="F2393">
        <v>0.69499999999999995</v>
      </c>
      <c r="G2393">
        <v>9.1999999999999998E-2</v>
      </c>
      <c r="H2393">
        <v>131</v>
      </c>
      <c r="I2393">
        <v>5</v>
      </c>
      <c r="J2393">
        <v>1.75E-3</v>
      </c>
      <c r="K2393">
        <v>0.14599999999999999</v>
      </c>
      <c r="L2393">
        <v>2.4740909090909082</v>
      </c>
      <c r="M2393" s="2">
        <f t="shared" si="80"/>
        <v>83.636363636363626</v>
      </c>
      <c r="N2393" t="s">
        <v>2714</v>
      </c>
    </row>
    <row r="2394" spans="1:14">
      <c r="A2394">
        <v>47</v>
      </c>
      <c r="B2394" t="s">
        <v>21697</v>
      </c>
      <c r="C2394" t="s">
        <v>21698</v>
      </c>
      <c r="D2394">
        <v>571</v>
      </c>
      <c r="E2394" s="1">
        <v>0.64900000000000002</v>
      </c>
      <c r="F2394">
        <v>0.53</v>
      </c>
      <c r="G2394">
        <v>0.14399999999999999</v>
      </c>
      <c r="H2394">
        <v>97</v>
      </c>
      <c r="I2394">
        <v>6.5</v>
      </c>
      <c r="J2394">
        <v>1.3600000000000001E-3</v>
      </c>
      <c r="K2394">
        <v>0.16200000000000001</v>
      </c>
      <c r="L2394">
        <v>2.4740909090909082</v>
      </c>
      <c r="M2394" s="2">
        <f t="shared" si="80"/>
        <v>85.454545454545453</v>
      </c>
      <c r="N2394" t="s">
        <v>2714</v>
      </c>
    </row>
    <row r="2395" spans="1:14">
      <c r="A2395">
        <v>48</v>
      </c>
      <c r="B2395" t="s">
        <v>21673</v>
      </c>
      <c r="C2395" t="s">
        <v>21674</v>
      </c>
      <c r="D2395">
        <v>2011</v>
      </c>
      <c r="E2395" s="1">
        <v>0.63400000000000001</v>
      </c>
      <c r="F2395">
        <v>0.624</v>
      </c>
      <c r="G2395">
        <v>0.22900000000000001</v>
      </c>
      <c r="H2395">
        <v>201</v>
      </c>
      <c r="I2395" t="s">
        <v>18288</v>
      </c>
      <c r="J2395">
        <v>1.7099999999999999E-3</v>
      </c>
      <c r="K2395">
        <v>0.114</v>
      </c>
      <c r="L2395">
        <v>2.4740909090909082</v>
      </c>
      <c r="M2395" s="2">
        <f t="shared" si="80"/>
        <v>87.272727272727266</v>
      </c>
      <c r="N2395" t="s">
        <v>2714</v>
      </c>
    </row>
    <row r="2396" spans="1:14">
      <c r="A2396">
        <v>49</v>
      </c>
      <c r="B2396" t="s">
        <v>21279</v>
      </c>
      <c r="C2396" t="s">
        <v>21280</v>
      </c>
      <c r="D2396">
        <v>2736</v>
      </c>
      <c r="E2396" s="1">
        <v>0.60099999999999998</v>
      </c>
      <c r="F2396">
        <v>0.66100000000000003</v>
      </c>
      <c r="G2396">
        <v>0.191</v>
      </c>
      <c r="H2396">
        <v>162</v>
      </c>
      <c r="I2396">
        <v>8</v>
      </c>
      <c r="J2396">
        <v>3.0899999999999999E-3</v>
      </c>
      <c r="K2396">
        <v>0.11600000000000001</v>
      </c>
      <c r="L2396">
        <v>2.4740909090909082</v>
      </c>
      <c r="M2396" s="2">
        <f t="shared" si="80"/>
        <v>89.090909090909093</v>
      </c>
      <c r="N2396" t="s">
        <v>2714</v>
      </c>
    </row>
    <row r="2397" spans="1:14">
      <c r="A2397">
        <v>50</v>
      </c>
      <c r="B2397" t="s">
        <v>21323</v>
      </c>
      <c r="C2397" t="s">
        <v>21324</v>
      </c>
      <c r="D2397">
        <v>1962</v>
      </c>
      <c r="E2397" s="1">
        <v>0.59899999999999998</v>
      </c>
      <c r="F2397">
        <v>0.745</v>
      </c>
      <c r="G2397">
        <v>5.3999999999999999E-2</v>
      </c>
      <c r="H2397">
        <v>333</v>
      </c>
      <c r="I2397">
        <v>8.1</v>
      </c>
      <c r="J2397">
        <v>2.4199999999999998E-3</v>
      </c>
      <c r="K2397">
        <v>0.14299999999999999</v>
      </c>
      <c r="L2397">
        <v>2.4740909090909082</v>
      </c>
      <c r="M2397" s="2">
        <f t="shared" si="80"/>
        <v>90.909090909090907</v>
      </c>
      <c r="N2397" t="s">
        <v>2714</v>
      </c>
    </row>
    <row r="2398" spans="1:14">
      <c r="A2398">
        <v>51</v>
      </c>
      <c r="B2398" t="s">
        <v>20306</v>
      </c>
      <c r="C2398" t="s">
        <v>20305</v>
      </c>
      <c r="D2398">
        <v>690</v>
      </c>
      <c r="E2398" s="1">
        <v>0.52300000000000002</v>
      </c>
      <c r="F2398">
        <v>0.54700000000000004</v>
      </c>
      <c r="G2398">
        <v>0.113</v>
      </c>
      <c r="H2398">
        <v>106</v>
      </c>
      <c r="I2398">
        <v>7.3</v>
      </c>
      <c r="J2398">
        <v>1.2999999999999999E-3</v>
      </c>
      <c r="K2398">
        <v>0.14299999999999999</v>
      </c>
      <c r="L2398">
        <v>2.4740909090909082</v>
      </c>
      <c r="M2398" s="2">
        <f t="shared" si="80"/>
        <v>92.72727272727272</v>
      </c>
      <c r="N2398" t="s">
        <v>2714</v>
      </c>
    </row>
    <row r="2399" spans="1:14">
      <c r="A2399">
        <v>52</v>
      </c>
      <c r="B2399" t="s">
        <v>21683</v>
      </c>
      <c r="C2399" t="s">
        <v>21684</v>
      </c>
      <c r="D2399">
        <v>355</v>
      </c>
      <c r="E2399" s="1">
        <v>0.52200000000000002</v>
      </c>
      <c r="F2399">
        <v>0.39500000000000002</v>
      </c>
      <c r="G2399">
        <v>3.7999999999999999E-2</v>
      </c>
      <c r="H2399">
        <v>53</v>
      </c>
      <c r="I2399">
        <v>8</v>
      </c>
      <c r="J2399">
        <v>3.6999999999999999E-4</v>
      </c>
      <c r="K2399">
        <v>7.4999999999999997E-2</v>
      </c>
      <c r="L2399">
        <v>2.4740909090909082</v>
      </c>
      <c r="M2399" s="2">
        <f t="shared" si="80"/>
        <v>94.545454545454547</v>
      </c>
      <c r="N2399" t="s">
        <v>2714</v>
      </c>
    </row>
    <row r="2400" spans="1:14">
      <c r="A2400">
        <v>53</v>
      </c>
      <c r="B2400" t="s">
        <v>21715</v>
      </c>
      <c r="C2400" t="s">
        <v>21716</v>
      </c>
      <c r="D2400">
        <v>2730</v>
      </c>
      <c r="E2400" s="1">
        <v>0.51300000000000001</v>
      </c>
      <c r="F2400">
        <v>0.53200000000000003</v>
      </c>
      <c r="G2400">
        <v>0.14699999999999999</v>
      </c>
      <c r="H2400">
        <v>279</v>
      </c>
      <c r="I2400">
        <v>8.8000000000000007</v>
      </c>
      <c r="J2400">
        <v>3.0599999999999998E-3</v>
      </c>
      <c r="K2400">
        <v>0.10100000000000001</v>
      </c>
      <c r="L2400">
        <v>2.4740909090909082</v>
      </c>
      <c r="M2400" s="2">
        <f t="shared" si="80"/>
        <v>96.36363636363636</v>
      </c>
      <c r="N2400" t="s">
        <v>2714</v>
      </c>
    </row>
    <row r="2401" spans="1:14">
      <c r="A2401">
        <v>54</v>
      </c>
      <c r="B2401" t="s">
        <v>21711</v>
      </c>
      <c r="C2401" t="s">
        <v>21712</v>
      </c>
      <c r="D2401">
        <v>358</v>
      </c>
      <c r="E2401" s="1">
        <v>0.45100000000000001</v>
      </c>
      <c r="F2401">
        <v>0.373</v>
      </c>
      <c r="G2401">
        <v>0.03</v>
      </c>
      <c r="H2401">
        <v>99</v>
      </c>
      <c r="I2401">
        <v>7</v>
      </c>
      <c r="J2401">
        <v>6.4999999999999997E-4</v>
      </c>
      <c r="K2401">
        <v>9.4E-2</v>
      </c>
      <c r="L2401">
        <v>2.4740909090909082</v>
      </c>
      <c r="M2401" s="2">
        <f t="shared" si="80"/>
        <v>98.181818181818187</v>
      </c>
      <c r="N2401" t="s">
        <v>2714</v>
      </c>
    </row>
    <row r="2402" spans="1:14">
      <c r="A2402">
        <v>55</v>
      </c>
      <c r="B2402" t="s">
        <v>21689</v>
      </c>
      <c r="C2402" t="s">
        <v>21690</v>
      </c>
      <c r="D2402">
        <v>466</v>
      </c>
      <c r="E2402" s="1">
        <v>0.16900000000000001</v>
      </c>
      <c r="F2402">
        <v>0.23400000000000001</v>
      </c>
      <c r="G2402">
        <v>0.05</v>
      </c>
      <c r="H2402">
        <v>80</v>
      </c>
      <c r="I2402">
        <v>8.4</v>
      </c>
      <c r="J2402">
        <v>3.8000000000000002E-4</v>
      </c>
      <c r="K2402">
        <v>3.5000000000000003E-2</v>
      </c>
      <c r="L2402">
        <v>2.4740909090909082</v>
      </c>
      <c r="M2402" s="2">
        <f t="shared" si="80"/>
        <v>100</v>
      </c>
      <c r="N2402" t="s">
        <v>2714</v>
      </c>
    </row>
    <row r="2403" spans="1:14" s="3" customFormat="1">
      <c r="E2403" s="4"/>
      <c r="M2403" s="5"/>
    </row>
    <row r="2404" spans="1:14">
      <c r="A2404">
        <v>1</v>
      </c>
      <c r="B2404" t="s">
        <v>21871</v>
      </c>
      <c r="C2404" t="s">
        <v>21872</v>
      </c>
      <c r="D2404">
        <v>46348</v>
      </c>
      <c r="E2404" s="1">
        <v>35.749000000000002</v>
      </c>
      <c r="F2404">
        <v>42.375999999999998</v>
      </c>
      <c r="G2404">
        <v>8.4109999999999996</v>
      </c>
      <c r="H2404">
        <v>141</v>
      </c>
      <c r="I2404">
        <v>5.2</v>
      </c>
      <c r="J2404">
        <v>0.22788</v>
      </c>
      <c r="K2404">
        <v>19.481000000000002</v>
      </c>
      <c r="L2404">
        <f>AVERAGE(E2404:E2536)</f>
        <v>3.3080902255639124</v>
      </c>
      <c r="M2404" s="2">
        <f t="shared" ref="M2404:M2435" si="81">A2404/133*100</f>
        <v>0.75187969924812026</v>
      </c>
      <c r="N2404" t="s">
        <v>2715</v>
      </c>
    </row>
    <row r="2405" spans="1:14">
      <c r="A2405">
        <v>2</v>
      </c>
      <c r="B2405" t="s">
        <v>21911</v>
      </c>
      <c r="C2405" t="s">
        <v>18078</v>
      </c>
      <c r="D2405">
        <v>4115</v>
      </c>
      <c r="E2405" s="1">
        <v>15.333</v>
      </c>
      <c r="F2405">
        <v>22.280999999999999</v>
      </c>
      <c r="G2405">
        <v>7.75</v>
      </c>
      <c r="H2405">
        <v>8</v>
      </c>
      <c r="I2405">
        <v>9.4</v>
      </c>
      <c r="J2405">
        <v>8.8199999999999997E-3</v>
      </c>
      <c r="K2405">
        <v>8.8209999999999997</v>
      </c>
      <c r="L2405">
        <v>3.3080902255639124</v>
      </c>
      <c r="M2405" s="2">
        <f t="shared" si="81"/>
        <v>1.5037593984962405</v>
      </c>
      <c r="N2405" t="s">
        <v>2715</v>
      </c>
    </row>
    <row r="2406" spans="1:14">
      <c r="A2406">
        <v>3</v>
      </c>
      <c r="B2406" t="s">
        <v>21407</v>
      </c>
      <c r="C2406" t="s">
        <v>21408</v>
      </c>
      <c r="D2406">
        <v>91952</v>
      </c>
      <c r="E2406" s="1">
        <v>14.829000000000001</v>
      </c>
      <c r="F2406">
        <v>13.86</v>
      </c>
      <c r="G2406">
        <v>2.5569999999999999</v>
      </c>
      <c r="H2406">
        <v>867</v>
      </c>
      <c r="I2406">
        <v>5.0999999999999996</v>
      </c>
      <c r="J2406">
        <v>0.27818999999999999</v>
      </c>
      <c r="K2406">
        <v>4.2430000000000003</v>
      </c>
      <c r="L2406">
        <v>3.3080902255639124</v>
      </c>
      <c r="M2406" s="2">
        <f t="shared" si="81"/>
        <v>2.2556390977443606</v>
      </c>
      <c r="N2406" t="s">
        <v>2715</v>
      </c>
    </row>
    <row r="2407" spans="1:14">
      <c r="A2407">
        <v>4</v>
      </c>
      <c r="B2407" t="s">
        <v>21741</v>
      </c>
      <c r="C2407" t="s">
        <v>21742</v>
      </c>
      <c r="D2407">
        <v>7002</v>
      </c>
      <c r="E2407" s="1">
        <v>13.365</v>
      </c>
      <c r="F2407">
        <v>18.120999999999999</v>
      </c>
      <c r="G2407">
        <v>4.1379999999999999</v>
      </c>
      <c r="H2407">
        <v>29</v>
      </c>
      <c r="I2407">
        <v>9.9</v>
      </c>
      <c r="J2407">
        <v>1.8800000000000001E-2</v>
      </c>
      <c r="K2407">
        <v>8.1210000000000004</v>
      </c>
      <c r="L2407">
        <v>3.3080902255639124</v>
      </c>
      <c r="M2407" s="2">
        <f t="shared" si="81"/>
        <v>3.007518796992481</v>
      </c>
      <c r="N2407" t="s">
        <v>2715</v>
      </c>
    </row>
    <row r="2408" spans="1:14">
      <c r="A2408">
        <v>5</v>
      </c>
      <c r="B2408" t="s">
        <v>21595</v>
      </c>
      <c r="C2408" t="s">
        <v>21596</v>
      </c>
      <c r="D2408">
        <v>88431</v>
      </c>
      <c r="E2408" s="1">
        <v>13.025</v>
      </c>
      <c r="F2408">
        <v>14.132</v>
      </c>
      <c r="G2408">
        <v>2.4710000000000001</v>
      </c>
      <c r="H2408">
        <v>1078</v>
      </c>
      <c r="I2408">
        <v>4.4000000000000004</v>
      </c>
      <c r="J2408">
        <v>0.37491000000000002</v>
      </c>
      <c r="K2408">
        <v>5.1890000000000001</v>
      </c>
      <c r="L2408">
        <v>3.3080902255639124</v>
      </c>
      <c r="M2408" s="2">
        <f t="shared" si="81"/>
        <v>3.7593984962406015</v>
      </c>
      <c r="N2408" t="s">
        <v>2715</v>
      </c>
    </row>
    <row r="2409" spans="1:14">
      <c r="A2409">
        <v>6</v>
      </c>
      <c r="B2409" t="s">
        <v>21395</v>
      </c>
      <c r="C2409" t="s">
        <v>21396</v>
      </c>
      <c r="D2409">
        <v>38585</v>
      </c>
      <c r="E2409" s="1">
        <v>12.061999999999999</v>
      </c>
      <c r="F2409">
        <v>12.523999999999999</v>
      </c>
      <c r="G2409">
        <v>1.94</v>
      </c>
      <c r="H2409">
        <v>1191</v>
      </c>
      <c r="I2409">
        <v>2.4</v>
      </c>
      <c r="J2409">
        <v>0.20333000000000001</v>
      </c>
      <c r="K2409">
        <v>4.0119999999999996</v>
      </c>
      <c r="L2409">
        <v>3.3080902255639124</v>
      </c>
      <c r="M2409" s="2">
        <f t="shared" si="81"/>
        <v>4.5112781954887211</v>
      </c>
      <c r="N2409" t="s">
        <v>2715</v>
      </c>
    </row>
    <row r="2410" spans="1:14">
      <c r="A2410">
        <v>7</v>
      </c>
      <c r="B2410" t="s">
        <v>21737</v>
      </c>
      <c r="C2410" t="s">
        <v>21738</v>
      </c>
      <c r="D2410">
        <v>1995</v>
      </c>
      <c r="E2410" s="1">
        <v>10.042999999999999</v>
      </c>
      <c r="F2410">
        <v>10.050000000000001</v>
      </c>
      <c r="G2410">
        <v>2.1179999999999999</v>
      </c>
      <c r="H2410">
        <v>169</v>
      </c>
      <c r="I2410">
        <v>1.4</v>
      </c>
      <c r="J2410">
        <v>9.4400000000000005E-3</v>
      </c>
      <c r="K2410">
        <v>3.3439999999999999</v>
      </c>
      <c r="L2410">
        <v>3.3080902255639124</v>
      </c>
      <c r="M2410" s="2">
        <f t="shared" si="81"/>
        <v>5.2631578947368416</v>
      </c>
      <c r="N2410" t="s">
        <v>2715</v>
      </c>
    </row>
    <row r="2411" spans="1:14">
      <c r="A2411">
        <v>8</v>
      </c>
      <c r="B2411" t="s">
        <v>21405</v>
      </c>
      <c r="C2411" t="s">
        <v>21406</v>
      </c>
      <c r="D2411">
        <v>34758</v>
      </c>
      <c r="E2411" s="1">
        <v>9.7650000000000006</v>
      </c>
      <c r="F2411">
        <v>10.342000000000001</v>
      </c>
      <c r="G2411">
        <v>1.8149999999999999</v>
      </c>
      <c r="H2411">
        <v>569</v>
      </c>
      <c r="I2411">
        <v>4.2</v>
      </c>
      <c r="J2411">
        <v>0.12336</v>
      </c>
      <c r="K2411">
        <v>3.0059999999999998</v>
      </c>
      <c r="L2411">
        <v>3.3080902255639124</v>
      </c>
      <c r="M2411" s="2">
        <f t="shared" si="81"/>
        <v>6.0150375939849621</v>
      </c>
      <c r="N2411" t="s">
        <v>2715</v>
      </c>
    </row>
    <row r="2412" spans="1:14">
      <c r="A2412">
        <v>9</v>
      </c>
      <c r="B2412" t="s">
        <v>21765</v>
      </c>
      <c r="C2412" t="s">
        <v>21766</v>
      </c>
      <c r="D2412">
        <v>74651</v>
      </c>
      <c r="E2412" s="1">
        <v>8.2379999999999995</v>
      </c>
      <c r="F2412">
        <v>7.6269999999999998</v>
      </c>
      <c r="G2412">
        <v>1.123</v>
      </c>
      <c r="H2412">
        <v>576</v>
      </c>
      <c r="I2412">
        <v>6.7</v>
      </c>
      <c r="J2412">
        <v>0.15215000000000001</v>
      </c>
      <c r="K2412">
        <v>2.032</v>
      </c>
      <c r="L2412">
        <v>3.3080902255639124</v>
      </c>
      <c r="M2412" s="2">
        <f t="shared" si="81"/>
        <v>6.7669172932330826</v>
      </c>
      <c r="N2412" t="s">
        <v>2715</v>
      </c>
    </row>
    <row r="2413" spans="1:14">
      <c r="A2413">
        <v>10</v>
      </c>
      <c r="B2413" t="s">
        <v>21851</v>
      </c>
      <c r="C2413" t="s">
        <v>21852</v>
      </c>
      <c r="D2413">
        <v>2026</v>
      </c>
      <c r="E2413" s="1">
        <v>8.0690000000000008</v>
      </c>
      <c r="F2413">
        <v>11.952</v>
      </c>
      <c r="G2413">
        <v>0.75</v>
      </c>
      <c r="H2413">
        <v>16</v>
      </c>
      <c r="I2413">
        <v>7.9</v>
      </c>
      <c r="J2413">
        <v>3.4199999999999999E-3</v>
      </c>
      <c r="K2413">
        <v>3.1480000000000001</v>
      </c>
      <c r="L2413">
        <v>3.3080902255639124</v>
      </c>
      <c r="M2413" s="2">
        <f t="shared" si="81"/>
        <v>7.518796992481203</v>
      </c>
      <c r="N2413" t="s">
        <v>2715</v>
      </c>
    </row>
    <row r="2414" spans="1:14">
      <c r="A2414">
        <v>11</v>
      </c>
      <c r="B2414" t="s">
        <v>21643</v>
      </c>
      <c r="C2414" t="s">
        <v>21644</v>
      </c>
      <c r="D2414">
        <v>18137</v>
      </c>
      <c r="E2414" s="1">
        <v>7.8230000000000004</v>
      </c>
      <c r="F2414">
        <v>8.0839999999999996</v>
      </c>
      <c r="G2414">
        <v>1.429</v>
      </c>
      <c r="H2414">
        <v>457</v>
      </c>
      <c r="I2414">
        <v>3.6</v>
      </c>
      <c r="J2414">
        <v>7.8560000000000005E-2</v>
      </c>
      <c r="K2414">
        <v>2.5030000000000001</v>
      </c>
      <c r="L2414">
        <v>3.3080902255639124</v>
      </c>
      <c r="M2414" s="2">
        <f t="shared" si="81"/>
        <v>8.2706766917293226</v>
      </c>
      <c r="N2414" t="s">
        <v>2715</v>
      </c>
    </row>
    <row r="2415" spans="1:14">
      <c r="A2415">
        <v>12</v>
      </c>
      <c r="B2415" t="s">
        <v>21869</v>
      </c>
      <c r="C2415" t="s">
        <v>21870</v>
      </c>
      <c r="D2415">
        <v>3031</v>
      </c>
      <c r="E2415" s="1">
        <v>7.3920000000000003</v>
      </c>
      <c r="F2415">
        <v>7.8010000000000002</v>
      </c>
      <c r="G2415">
        <v>0.97899999999999998</v>
      </c>
      <c r="H2415">
        <v>96</v>
      </c>
      <c r="I2415">
        <v>2.8</v>
      </c>
      <c r="J2415">
        <v>1.5169999999999999E-2</v>
      </c>
      <c r="K2415">
        <v>2.3010000000000002</v>
      </c>
      <c r="L2415">
        <v>3.3080902255639124</v>
      </c>
      <c r="M2415" s="2">
        <f t="shared" si="81"/>
        <v>9.0225563909774422</v>
      </c>
      <c r="N2415" t="s">
        <v>2715</v>
      </c>
    </row>
    <row r="2416" spans="1:14">
      <c r="A2416">
        <v>13</v>
      </c>
      <c r="B2416" t="s">
        <v>21889</v>
      </c>
      <c r="C2416" t="s">
        <v>21890</v>
      </c>
      <c r="D2416">
        <v>1904</v>
      </c>
      <c r="E2416" s="1">
        <v>7.1360000000000001</v>
      </c>
      <c r="F2416">
        <v>9.14</v>
      </c>
      <c r="G2416">
        <v>0.27300000000000002</v>
      </c>
      <c r="H2416">
        <v>11</v>
      </c>
      <c r="I2416">
        <v>9.1999999999999993</v>
      </c>
      <c r="J2416">
        <v>3.9699999999999996E-3</v>
      </c>
      <c r="K2416">
        <v>3.97</v>
      </c>
      <c r="L2416">
        <v>3.3080902255639124</v>
      </c>
      <c r="M2416" s="2">
        <f t="shared" si="81"/>
        <v>9.7744360902255636</v>
      </c>
      <c r="N2416" t="s">
        <v>2715</v>
      </c>
    </row>
    <row r="2417" spans="1:14">
      <c r="A2417">
        <v>14</v>
      </c>
      <c r="B2417" t="s">
        <v>21793</v>
      </c>
      <c r="C2417" t="s">
        <v>21794</v>
      </c>
      <c r="D2417">
        <v>4670</v>
      </c>
      <c r="E2417" s="1">
        <v>6.6289999999999996</v>
      </c>
      <c r="F2417">
        <v>7.0359999999999996</v>
      </c>
      <c r="G2417">
        <v>0.88400000000000001</v>
      </c>
      <c r="H2417">
        <v>43</v>
      </c>
      <c r="I2417">
        <v>7.6</v>
      </c>
      <c r="J2417">
        <v>1.013E-2</v>
      </c>
      <c r="K2417">
        <v>2.3010000000000002</v>
      </c>
      <c r="L2417">
        <v>3.3080902255639124</v>
      </c>
      <c r="M2417" s="2">
        <f t="shared" si="81"/>
        <v>10.526315789473683</v>
      </c>
      <c r="N2417" t="s">
        <v>2715</v>
      </c>
    </row>
    <row r="2418" spans="1:14">
      <c r="A2418">
        <v>15</v>
      </c>
      <c r="B2418" t="s">
        <v>21859</v>
      </c>
      <c r="C2418" t="s">
        <v>21860</v>
      </c>
      <c r="D2418">
        <v>8575</v>
      </c>
      <c r="E2418" s="1">
        <v>6.585</v>
      </c>
      <c r="F2418">
        <v>6.6509999999999998</v>
      </c>
      <c r="G2418">
        <v>1.3009999999999999</v>
      </c>
      <c r="H2418">
        <v>632</v>
      </c>
      <c r="I2418">
        <v>2</v>
      </c>
      <c r="J2418">
        <v>4.8840000000000001E-2</v>
      </c>
      <c r="K2418">
        <v>2.3929999999999998</v>
      </c>
      <c r="L2418">
        <v>3.3080902255639124</v>
      </c>
      <c r="M2418" s="2">
        <f t="shared" si="81"/>
        <v>11.278195488721805</v>
      </c>
      <c r="N2418" t="s">
        <v>2715</v>
      </c>
    </row>
    <row r="2419" spans="1:14">
      <c r="A2419">
        <v>16</v>
      </c>
      <c r="B2419" t="s">
        <v>21759</v>
      </c>
      <c r="C2419" t="s">
        <v>21760</v>
      </c>
      <c r="D2419">
        <v>2529</v>
      </c>
      <c r="E2419" s="1">
        <v>6.375</v>
      </c>
      <c r="F2419">
        <v>10.175000000000001</v>
      </c>
      <c r="G2419">
        <v>0.88900000000000001</v>
      </c>
      <c r="H2419">
        <v>9</v>
      </c>
      <c r="I2419" t="s">
        <v>18288</v>
      </c>
      <c r="J2419">
        <v>2.1099999999999999E-3</v>
      </c>
      <c r="K2419">
        <v>3.0089999999999999</v>
      </c>
      <c r="L2419">
        <v>3.3080902255639124</v>
      </c>
      <c r="M2419" s="2">
        <f t="shared" si="81"/>
        <v>12.030075187969924</v>
      </c>
      <c r="N2419" t="s">
        <v>2715</v>
      </c>
    </row>
    <row r="2420" spans="1:14">
      <c r="A2420">
        <v>17</v>
      </c>
      <c r="B2420" t="s">
        <v>21735</v>
      </c>
      <c r="C2420" t="s">
        <v>21736</v>
      </c>
      <c r="D2420">
        <v>7115</v>
      </c>
      <c r="E2420" s="1">
        <v>6.1689999999999996</v>
      </c>
      <c r="F2420">
        <v>8.01</v>
      </c>
      <c r="G2420">
        <v>1.32</v>
      </c>
      <c r="H2420">
        <v>50</v>
      </c>
      <c r="I2420">
        <v>8.1999999999999993</v>
      </c>
      <c r="J2420">
        <v>1.226E-2</v>
      </c>
      <c r="K2420">
        <v>2.37</v>
      </c>
      <c r="L2420">
        <v>3.3080902255639124</v>
      </c>
      <c r="M2420" s="2">
        <f t="shared" si="81"/>
        <v>12.781954887218044</v>
      </c>
      <c r="N2420" t="s">
        <v>2715</v>
      </c>
    </row>
    <row r="2421" spans="1:14">
      <c r="A2421">
        <v>18</v>
      </c>
      <c r="B2421" t="s">
        <v>21885</v>
      </c>
      <c r="C2421" t="s">
        <v>21886</v>
      </c>
      <c r="D2421">
        <v>1993</v>
      </c>
      <c r="E2421" s="1">
        <v>6.0220000000000002</v>
      </c>
      <c r="F2421">
        <v>6.0650000000000004</v>
      </c>
      <c r="G2421">
        <v>1.389</v>
      </c>
      <c r="H2421">
        <v>18</v>
      </c>
      <c r="I2421">
        <v>8.3000000000000007</v>
      </c>
      <c r="J2421">
        <v>4.3099999999999996E-3</v>
      </c>
      <c r="K2421">
        <v>2.2949999999999999</v>
      </c>
      <c r="L2421">
        <v>3.3080902255639124</v>
      </c>
      <c r="M2421" s="2">
        <f t="shared" si="81"/>
        <v>13.533834586466165</v>
      </c>
      <c r="N2421" t="s">
        <v>2715</v>
      </c>
    </row>
    <row r="2422" spans="1:14">
      <c r="A2422">
        <v>19</v>
      </c>
      <c r="B2422" t="s">
        <v>21753</v>
      </c>
      <c r="C2422" t="s">
        <v>21754</v>
      </c>
      <c r="D2422">
        <v>32742</v>
      </c>
      <c r="E2422" s="1">
        <v>5.8680000000000003</v>
      </c>
      <c r="F2422">
        <v>6.35</v>
      </c>
      <c r="G2422">
        <v>1.1970000000000001</v>
      </c>
      <c r="H2422">
        <v>674</v>
      </c>
      <c r="I2422">
        <v>6.4</v>
      </c>
      <c r="J2422">
        <v>6.4369999999999997E-2</v>
      </c>
      <c r="K2422">
        <v>1.6</v>
      </c>
      <c r="L2422">
        <v>3.3080902255639124</v>
      </c>
      <c r="M2422" s="2">
        <f t="shared" si="81"/>
        <v>14.285714285714285</v>
      </c>
      <c r="N2422" t="s">
        <v>2715</v>
      </c>
    </row>
    <row r="2423" spans="1:14">
      <c r="A2423">
        <v>20</v>
      </c>
      <c r="B2423" t="s">
        <v>21745</v>
      </c>
      <c r="C2423" t="s">
        <v>21746</v>
      </c>
      <c r="D2423">
        <v>23011</v>
      </c>
      <c r="E2423" s="1">
        <v>5.8250000000000002</v>
      </c>
      <c r="F2423">
        <v>6.0309999999999997</v>
      </c>
      <c r="G2423">
        <v>0.96499999999999997</v>
      </c>
      <c r="H2423">
        <v>480</v>
      </c>
      <c r="I2423">
        <v>5.4</v>
      </c>
      <c r="J2423">
        <v>5.0590000000000003E-2</v>
      </c>
      <c r="K2423">
        <v>1.419</v>
      </c>
      <c r="L2423">
        <v>3.3080902255639124</v>
      </c>
      <c r="M2423" s="2">
        <f t="shared" si="81"/>
        <v>15.037593984962406</v>
      </c>
      <c r="N2423" t="s">
        <v>2715</v>
      </c>
    </row>
    <row r="2424" spans="1:14">
      <c r="A2424">
        <v>21</v>
      </c>
      <c r="B2424" t="s">
        <v>21829</v>
      </c>
      <c r="C2424" t="s">
        <v>21830</v>
      </c>
      <c r="D2424">
        <v>34516</v>
      </c>
      <c r="E2424" s="1">
        <v>5.7869999999999999</v>
      </c>
      <c r="F2424">
        <v>6.2489999999999997</v>
      </c>
      <c r="G2424">
        <v>1.0249999999999999</v>
      </c>
      <c r="H2424">
        <v>284</v>
      </c>
      <c r="I2424" t="s">
        <v>18288</v>
      </c>
      <c r="J2424">
        <v>4.0140000000000002E-2</v>
      </c>
      <c r="K2424">
        <v>1.603</v>
      </c>
      <c r="L2424">
        <v>3.3080902255639124</v>
      </c>
      <c r="M2424" s="2">
        <f t="shared" si="81"/>
        <v>15.789473684210526</v>
      </c>
      <c r="N2424" t="s">
        <v>2715</v>
      </c>
    </row>
    <row r="2425" spans="1:14">
      <c r="A2425">
        <v>22</v>
      </c>
      <c r="B2425" t="s">
        <v>21831</v>
      </c>
      <c r="C2425" t="s">
        <v>21832</v>
      </c>
      <c r="D2425">
        <v>11067</v>
      </c>
      <c r="E2425" s="1">
        <v>5.3890000000000002</v>
      </c>
      <c r="F2425">
        <v>5.9359999999999999</v>
      </c>
      <c r="G2425">
        <v>1.0669999999999999</v>
      </c>
      <c r="H2425">
        <v>507</v>
      </c>
      <c r="I2425">
        <v>3.5</v>
      </c>
      <c r="J2425">
        <v>4.9480000000000003E-2</v>
      </c>
      <c r="K2425">
        <v>1.865</v>
      </c>
      <c r="L2425">
        <v>3.3080902255639124</v>
      </c>
      <c r="M2425" s="2">
        <f t="shared" si="81"/>
        <v>16.541353383458645</v>
      </c>
      <c r="N2425" t="s">
        <v>2715</v>
      </c>
    </row>
    <row r="2426" spans="1:14">
      <c r="A2426">
        <v>23</v>
      </c>
      <c r="B2426" t="s">
        <v>21727</v>
      </c>
      <c r="C2426" t="s">
        <v>21728</v>
      </c>
      <c r="D2426">
        <v>1461</v>
      </c>
      <c r="E2426" s="1">
        <v>5.2649999999999997</v>
      </c>
      <c r="F2426">
        <v>5.2649999999999997</v>
      </c>
      <c r="G2426">
        <v>1.222</v>
      </c>
      <c r="H2426">
        <v>315</v>
      </c>
      <c r="I2426">
        <v>1.3</v>
      </c>
      <c r="J2426">
        <v>5.8500000000000002E-3</v>
      </c>
      <c r="K2426">
        <v>1.6359999999999999</v>
      </c>
      <c r="L2426">
        <v>3.3080902255639124</v>
      </c>
      <c r="M2426" s="2">
        <f t="shared" si="81"/>
        <v>17.293233082706767</v>
      </c>
      <c r="N2426" t="s">
        <v>2715</v>
      </c>
    </row>
    <row r="2427" spans="1:14">
      <c r="A2427">
        <v>24</v>
      </c>
      <c r="B2427" t="s">
        <v>21733</v>
      </c>
      <c r="C2427" t="s">
        <v>21734</v>
      </c>
      <c r="D2427">
        <v>1399</v>
      </c>
      <c r="E2427" s="1">
        <v>5.25</v>
      </c>
      <c r="F2427">
        <v>5.2859999999999996</v>
      </c>
      <c r="G2427">
        <v>0</v>
      </c>
      <c r="H2427">
        <v>2</v>
      </c>
      <c r="I2427" t="s">
        <v>18288</v>
      </c>
      <c r="J2427">
        <v>5.6999999999999998E-4</v>
      </c>
      <c r="K2427">
        <v>1.5429999999999999</v>
      </c>
      <c r="L2427">
        <v>3.3080902255639124</v>
      </c>
      <c r="M2427" s="2">
        <f t="shared" si="81"/>
        <v>18.045112781954884</v>
      </c>
      <c r="N2427" t="s">
        <v>2715</v>
      </c>
    </row>
    <row r="2428" spans="1:14">
      <c r="A2428">
        <v>25</v>
      </c>
      <c r="B2428" t="s">
        <v>21773</v>
      </c>
      <c r="C2428" t="s">
        <v>21774</v>
      </c>
      <c r="D2428">
        <v>2718</v>
      </c>
      <c r="E2428" s="1">
        <v>5.181</v>
      </c>
      <c r="F2428">
        <v>5.3070000000000004</v>
      </c>
      <c r="G2428">
        <v>0.94099999999999995</v>
      </c>
      <c r="H2428">
        <v>255</v>
      </c>
      <c r="I2428">
        <v>2.1</v>
      </c>
      <c r="J2428">
        <v>1.222E-2</v>
      </c>
      <c r="K2428">
        <v>1.4950000000000001</v>
      </c>
      <c r="L2428">
        <v>3.3080902255639124</v>
      </c>
      <c r="M2428" s="2">
        <f t="shared" si="81"/>
        <v>18.796992481203006</v>
      </c>
      <c r="N2428" t="s">
        <v>2715</v>
      </c>
    </row>
    <row r="2429" spans="1:14">
      <c r="A2429">
        <v>26</v>
      </c>
      <c r="B2429" t="s">
        <v>21819</v>
      </c>
      <c r="C2429" t="s">
        <v>21820</v>
      </c>
      <c r="D2429">
        <v>1524</v>
      </c>
      <c r="E2429" s="1">
        <v>4.92</v>
      </c>
      <c r="F2429">
        <v>5.5949999999999998</v>
      </c>
      <c r="G2429">
        <v>2.2309999999999999</v>
      </c>
      <c r="H2429">
        <v>13</v>
      </c>
      <c r="I2429">
        <v>7.9</v>
      </c>
      <c r="J2429">
        <v>3.1900000000000001E-3</v>
      </c>
      <c r="K2429">
        <v>2.3029999999999999</v>
      </c>
      <c r="L2429">
        <v>3.3080902255639124</v>
      </c>
      <c r="M2429" s="2">
        <f t="shared" si="81"/>
        <v>19.548872180451127</v>
      </c>
      <c r="N2429" t="s">
        <v>2715</v>
      </c>
    </row>
    <row r="2430" spans="1:14">
      <c r="A2430">
        <v>27</v>
      </c>
      <c r="B2430" t="s">
        <v>21857</v>
      </c>
      <c r="C2430" t="s">
        <v>21858</v>
      </c>
      <c r="D2430">
        <v>78595</v>
      </c>
      <c r="E2430" s="1">
        <v>4.8140000000000001</v>
      </c>
      <c r="F2430">
        <v>5.1520000000000001</v>
      </c>
      <c r="G2430">
        <v>0.73799999999999999</v>
      </c>
      <c r="H2430">
        <v>3283</v>
      </c>
      <c r="I2430">
        <v>3.4</v>
      </c>
      <c r="J2430">
        <v>0.34956999999999999</v>
      </c>
      <c r="K2430">
        <v>1.353</v>
      </c>
      <c r="L2430">
        <v>3.3080902255639124</v>
      </c>
      <c r="M2430" s="2">
        <f t="shared" si="81"/>
        <v>20.300751879699249</v>
      </c>
      <c r="N2430" t="s">
        <v>2715</v>
      </c>
    </row>
    <row r="2431" spans="1:14">
      <c r="A2431">
        <v>28</v>
      </c>
      <c r="B2431" t="s">
        <v>21577</v>
      </c>
      <c r="C2431" t="s">
        <v>21578</v>
      </c>
      <c r="D2431">
        <v>106920</v>
      </c>
      <c r="E2431" s="1">
        <v>4.1870000000000003</v>
      </c>
      <c r="F2431">
        <v>4.4160000000000004</v>
      </c>
      <c r="G2431">
        <v>0.79300000000000004</v>
      </c>
      <c r="H2431">
        <v>2119</v>
      </c>
      <c r="I2431">
        <v>6.7</v>
      </c>
      <c r="J2431">
        <v>0.21487000000000001</v>
      </c>
      <c r="K2431">
        <v>1.1639999999999999</v>
      </c>
      <c r="L2431">
        <v>3.3080902255639124</v>
      </c>
      <c r="M2431" s="2">
        <f t="shared" si="81"/>
        <v>21.052631578947366</v>
      </c>
      <c r="N2431" t="s">
        <v>2715</v>
      </c>
    </row>
    <row r="2432" spans="1:14">
      <c r="A2432">
        <v>29</v>
      </c>
      <c r="B2432" t="s">
        <v>21295</v>
      </c>
      <c r="C2432" t="s">
        <v>21296</v>
      </c>
      <c r="D2432">
        <v>1899</v>
      </c>
      <c r="E2432" s="1">
        <v>4.0679999999999996</v>
      </c>
      <c r="F2432">
        <v>4.2480000000000002</v>
      </c>
      <c r="I2432">
        <v>8.6</v>
      </c>
      <c r="J2432">
        <v>2.2499999999999998E-3</v>
      </c>
      <c r="K2432">
        <v>1.2250000000000001</v>
      </c>
      <c r="L2432">
        <v>3.3080902255639124</v>
      </c>
      <c r="M2432" s="2">
        <f t="shared" si="81"/>
        <v>21.804511278195488</v>
      </c>
      <c r="N2432" t="s">
        <v>2715</v>
      </c>
    </row>
    <row r="2433" spans="1:14">
      <c r="A2433">
        <v>30</v>
      </c>
      <c r="B2433" t="s">
        <v>21899</v>
      </c>
      <c r="C2433" t="s">
        <v>21900</v>
      </c>
      <c r="D2433">
        <v>15943</v>
      </c>
      <c r="E2433" s="1">
        <v>3.9089999999999998</v>
      </c>
      <c r="F2433">
        <v>4.3499999999999996</v>
      </c>
      <c r="G2433">
        <v>1.0129999999999999</v>
      </c>
      <c r="H2433">
        <v>1358</v>
      </c>
      <c r="I2433">
        <v>2.5</v>
      </c>
      <c r="J2433">
        <v>7.2999999999999995E-2</v>
      </c>
      <c r="K2433">
        <v>1.3340000000000001</v>
      </c>
      <c r="L2433">
        <v>3.3080902255639124</v>
      </c>
      <c r="M2433" s="2">
        <f t="shared" si="81"/>
        <v>22.556390977443609</v>
      </c>
      <c r="N2433" t="s">
        <v>2715</v>
      </c>
    </row>
    <row r="2434" spans="1:14">
      <c r="A2434">
        <v>31</v>
      </c>
      <c r="B2434" t="s">
        <v>21873</v>
      </c>
      <c r="C2434" t="s">
        <v>21874</v>
      </c>
      <c r="D2434">
        <v>40969</v>
      </c>
      <c r="E2434" s="1">
        <v>3.8290000000000002</v>
      </c>
      <c r="F2434">
        <v>3.976</v>
      </c>
      <c r="G2434">
        <v>1.052</v>
      </c>
      <c r="H2434">
        <v>1804</v>
      </c>
      <c r="I2434">
        <v>3.7</v>
      </c>
      <c r="J2434">
        <v>0.15067</v>
      </c>
      <c r="K2434">
        <v>1.296</v>
      </c>
      <c r="L2434">
        <v>3.3080902255639124</v>
      </c>
      <c r="M2434" s="2">
        <f t="shared" si="81"/>
        <v>23.308270676691727</v>
      </c>
      <c r="N2434" t="s">
        <v>2715</v>
      </c>
    </row>
    <row r="2435" spans="1:14">
      <c r="A2435">
        <v>32</v>
      </c>
      <c r="B2435" t="s">
        <v>21801</v>
      </c>
      <c r="C2435" t="s">
        <v>21802</v>
      </c>
      <c r="D2435">
        <v>5758</v>
      </c>
      <c r="E2435" s="1">
        <v>3.8210000000000002</v>
      </c>
      <c r="F2435">
        <v>4.1479999999999997</v>
      </c>
      <c r="G2435">
        <v>2.3690000000000002</v>
      </c>
      <c r="H2435">
        <v>141</v>
      </c>
      <c r="I2435">
        <v>8.6</v>
      </c>
      <c r="J2435">
        <v>1.298E-2</v>
      </c>
      <c r="K2435">
        <v>1.609</v>
      </c>
      <c r="L2435">
        <v>3.3080902255639124</v>
      </c>
      <c r="M2435" s="2">
        <f t="shared" si="81"/>
        <v>24.060150375939848</v>
      </c>
      <c r="N2435" t="s">
        <v>2715</v>
      </c>
    </row>
    <row r="2436" spans="1:14">
      <c r="A2436">
        <v>33</v>
      </c>
      <c r="B2436" t="s">
        <v>21761</v>
      </c>
      <c r="C2436" t="s">
        <v>21762</v>
      </c>
      <c r="D2436">
        <v>1079</v>
      </c>
      <c r="E2436" s="1">
        <v>3.7530000000000001</v>
      </c>
      <c r="F2436">
        <v>3.7530000000000001</v>
      </c>
      <c r="G2436">
        <v>1.024</v>
      </c>
      <c r="H2436">
        <v>327</v>
      </c>
      <c r="I2436">
        <v>1.3</v>
      </c>
      <c r="J2436">
        <v>3.2000000000000002E-3</v>
      </c>
      <c r="K2436">
        <v>0.94099999999999995</v>
      </c>
      <c r="L2436">
        <v>3.3080902255639124</v>
      </c>
      <c r="M2436" s="2">
        <f t="shared" ref="M2436:M2467" si="82">A2436/133*100</f>
        <v>24.81203007518797</v>
      </c>
      <c r="N2436" t="s">
        <v>2715</v>
      </c>
    </row>
    <row r="2437" spans="1:14">
      <c r="A2437">
        <v>34</v>
      </c>
      <c r="B2437" t="s">
        <v>21855</v>
      </c>
      <c r="C2437" t="s">
        <v>21856</v>
      </c>
      <c r="D2437">
        <v>119722</v>
      </c>
      <c r="E2437" s="1">
        <v>3.6070000000000002</v>
      </c>
      <c r="F2437">
        <v>3.702</v>
      </c>
      <c r="G2437">
        <v>0.66</v>
      </c>
      <c r="H2437">
        <v>1615</v>
      </c>
      <c r="I2437">
        <v>7.5</v>
      </c>
      <c r="J2437">
        <v>0.18356</v>
      </c>
      <c r="K2437">
        <v>1.081</v>
      </c>
      <c r="L2437">
        <v>3.3080902255639124</v>
      </c>
      <c r="M2437" s="2">
        <f t="shared" si="82"/>
        <v>25.563909774436087</v>
      </c>
      <c r="N2437" t="s">
        <v>2715</v>
      </c>
    </row>
    <row r="2438" spans="1:14">
      <c r="A2438">
        <v>35</v>
      </c>
      <c r="B2438" t="s">
        <v>20652</v>
      </c>
      <c r="C2438" t="s">
        <v>20651</v>
      </c>
      <c r="D2438">
        <v>8760</v>
      </c>
      <c r="E2438" s="1">
        <v>3.5920000000000001</v>
      </c>
      <c r="F2438">
        <v>3.5030000000000001</v>
      </c>
      <c r="G2438">
        <v>0.92500000000000004</v>
      </c>
      <c r="H2438">
        <v>228</v>
      </c>
      <c r="I2438">
        <v>6</v>
      </c>
      <c r="J2438">
        <v>2.017E-2</v>
      </c>
      <c r="K2438">
        <v>0.96499999999999997</v>
      </c>
      <c r="L2438">
        <v>3.3080902255639124</v>
      </c>
      <c r="M2438" s="2">
        <f t="shared" si="82"/>
        <v>26.315789473684209</v>
      </c>
      <c r="N2438" t="s">
        <v>2715</v>
      </c>
    </row>
    <row r="2439" spans="1:14">
      <c r="A2439">
        <v>36</v>
      </c>
      <c r="B2439" t="s">
        <v>16444</v>
      </c>
      <c r="C2439" t="s">
        <v>16445</v>
      </c>
      <c r="D2439">
        <v>10312</v>
      </c>
      <c r="E2439" s="1">
        <v>3.5539999999999998</v>
      </c>
      <c r="F2439">
        <v>3.4169999999999998</v>
      </c>
      <c r="G2439">
        <v>0.70699999999999996</v>
      </c>
      <c r="H2439">
        <v>426</v>
      </c>
      <c r="I2439">
        <v>4.0999999999999996</v>
      </c>
      <c r="J2439">
        <v>2.5739999999999999E-2</v>
      </c>
      <c r="K2439">
        <v>0.77200000000000002</v>
      </c>
      <c r="L2439">
        <v>3.3080902255639124</v>
      </c>
      <c r="M2439" s="2">
        <f t="shared" si="82"/>
        <v>27.06766917293233</v>
      </c>
      <c r="N2439" t="s">
        <v>2715</v>
      </c>
    </row>
    <row r="2440" spans="1:14">
      <c r="A2440">
        <v>37</v>
      </c>
      <c r="B2440" t="s">
        <v>21811</v>
      </c>
      <c r="C2440" t="s">
        <v>21812</v>
      </c>
      <c r="D2440">
        <v>33119</v>
      </c>
      <c r="E2440" s="1">
        <v>3.548</v>
      </c>
      <c r="F2440">
        <v>4.0860000000000003</v>
      </c>
      <c r="G2440">
        <v>0.58399999999999996</v>
      </c>
      <c r="H2440">
        <v>2120</v>
      </c>
      <c r="I2440">
        <v>3.7</v>
      </c>
      <c r="J2440">
        <v>7.4069999999999997E-2</v>
      </c>
      <c r="K2440">
        <v>0.70799999999999996</v>
      </c>
      <c r="L2440">
        <v>3.3080902255639124</v>
      </c>
      <c r="M2440" s="2">
        <f t="shared" si="82"/>
        <v>27.819548872180448</v>
      </c>
      <c r="N2440" t="s">
        <v>2715</v>
      </c>
    </row>
    <row r="2441" spans="1:14">
      <c r="A2441">
        <v>38</v>
      </c>
      <c r="B2441" t="s">
        <v>21561</v>
      </c>
      <c r="C2441" t="s">
        <v>21562</v>
      </c>
      <c r="D2441">
        <v>4996</v>
      </c>
      <c r="E2441" s="1">
        <v>3.5</v>
      </c>
      <c r="F2441">
        <v>3.7789999999999999</v>
      </c>
      <c r="G2441">
        <v>0.39100000000000001</v>
      </c>
      <c r="H2441">
        <v>23</v>
      </c>
      <c r="I2441" t="s">
        <v>18288</v>
      </c>
      <c r="J2441">
        <v>2.2799999999999999E-3</v>
      </c>
      <c r="K2441">
        <v>1.5129999999999999</v>
      </c>
      <c r="L2441">
        <v>3.3080902255639124</v>
      </c>
      <c r="M2441" s="2">
        <f t="shared" si="82"/>
        <v>28.571428571428569</v>
      </c>
      <c r="N2441" t="s">
        <v>2715</v>
      </c>
    </row>
    <row r="2442" spans="1:14">
      <c r="A2442">
        <v>39</v>
      </c>
      <c r="B2442" t="s">
        <v>21743</v>
      </c>
      <c r="C2442" t="s">
        <v>21744</v>
      </c>
      <c r="D2442">
        <v>27726</v>
      </c>
      <c r="E2442" s="1">
        <v>3.41</v>
      </c>
      <c r="F2442">
        <v>3.91</v>
      </c>
      <c r="G2442">
        <v>0.50600000000000001</v>
      </c>
      <c r="H2442">
        <v>524</v>
      </c>
      <c r="I2442">
        <v>7.6</v>
      </c>
      <c r="J2442">
        <v>4.3569999999999998E-2</v>
      </c>
      <c r="K2442">
        <v>0.93</v>
      </c>
      <c r="L2442">
        <v>3.3080902255639124</v>
      </c>
      <c r="M2442" s="2">
        <f t="shared" si="82"/>
        <v>29.323308270676691</v>
      </c>
      <c r="N2442" t="s">
        <v>2715</v>
      </c>
    </row>
    <row r="2443" spans="1:14">
      <c r="A2443">
        <v>40</v>
      </c>
      <c r="B2443" t="s">
        <v>21201</v>
      </c>
      <c r="C2443" t="s">
        <v>21202</v>
      </c>
      <c r="D2443">
        <v>15134</v>
      </c>
      <c r="E2443" s="1">
        <v>3.3650000000000002</v>
      </c>
      <c r="F2443">
        <v>3.4140000000000001</v>
      </c>
      <c r="G2443">
        <v>0.86899999999999999</v>
      </c>
      <c r="H2443">
        <v>589</v>
      </c>
      <c r="I2443">
        <v>5.3</v>
      </c>
      <c r="J2443">
        <v>3.2210000000000003E-2</v>
      </c>
      <c r="K2443">
        <v>0.80700000000000005</v>
      </c>
      <c r="L2443">
        <v>3.3080902255639124</v>
      </c>
      <c r="M2443" s="2">
        <f t="shared" si="82"/>
        <v>30.075187969924812</v>
      </c>
      <c r="N2443" t="s">
        <v>2715</v>
      </c>
    </row>
    <row r="2444" spans="1:14">
      <c r="A2444">
        <v>41</v>
      </c>
      <c r="B2444" t="s">
        <v>21775</v>
      </c>
      <c r="C2444" t="s">
        <v>21776</v>
      </c>
      <c r="D2444">
        <v>11279</v>
      </c>
      <c r="E2444" s="1">
        <v>3.3490000000000002</v>
      </c>
      <c r="F2444">
        <v>3.3879999999999999</v>
      </c>
      <c r="G2444">
        <v>0.76800000000000002</v>
      </c>
      <c r="H2444">
        <v>487</v>
      </c>
      <c r="I2444">
        <v>4.7</v>
      </c>
      <c r="J2444">
        <v>3.9510000000000003E-2</v>
      </c>
      <c r="K2444">
        <v>1.1419999999999999</v>
      </c>
      <c r="L2444">
        <v>3.3080902255639124</v>
      </c>
      <c r="M2444" s="2">
        <f t="shared" si="82"/>
        <v>30.82706766917293</v>
      </c>
      <c r="N2444" t="s">
        <v>2715</v>
      </c>
    </row>
    <row r="2445" spans="1:14">
      <c r="A2445">
        <v>42</v>
      </c>
      <c r="B2445" t="s">
        <v>21839</v>
      </c>
      <c r="C2445" t="s">
        <v>21840</v>
      </c>
      <c r="D2445">
        <v>17999</v>
      </c>
      <c r="E2445" s="1">
        <v>3.1869999999999998</v>
      </c>
      <c r="F2445">
        <v>3.319</v>
      </c>
      <c r="G2445">
        <v>0.496</v>
      </c>
      <c r="H2445">
        <v>266</v>
      </c>
      <c r="I2445">
        <v>6.8</v>
      </c>
      <c r="J2445">
        <v>2.6849999999999999E-2</v>
      </c>
      <c r="K2445">
        <v>0.752</v>
      </c>
      <c r="L2445">
        <v>3.3080902255639124</v>
      </c>
      <c r="M2445" s="2">
        <f t="shared" si="82"/>
        <v>31.578947368421051</v>
      </c>
      <c r="N2445" t="s">
        <v>2715</v>
      </c>
    </row>
    <row r="2446" spans="1:14">
      <c r="A2446">
        <v>43</v>
      </c>
      <c r="B2446" t="s">
        <v>21835</v>
      </c>
      <c r="C2446" t="s">
        <v>21836</v>
      </c>
      <c r="D2446">
        <v>44929</v>
      </c>
      <c r="E2446" s="1">
        <v>3.1720000000000002</v>
      </c>
      <c r="F2446">
        <v>3.39</v>
      </c>
      <c r="G2446">
        <v>0.747</v>
      </c>
      <c r="H2446">
        <v>870</v>
      </c>
      <c r="I2446">
        <v>8</v>
      </c>
      <c r="J2446">
        <v>7.0139999999999994E-2</v>
      </c>
      <c r="K2446">
        <v>0.86899999999999999</v>
      </c>
      <c r="L2446">
        <v>3.3080902255639124</v>
      </c>
      <c r="M2446" s="2">
        <f t="shared" si="82"/>
        <v>32.330827067669169</v>
      </c>
      <c r="N2446" t="s">
        <v>2715</v>
      </c>
    </row>
    <row r="2447" spans="1:14">
      <c r="A2447">
        <v>44</v>
      </c>
      <c r="B2447" t="s">
        <v>21127</v>
      </c>
      <c r="C2447" t="s">
        <v>21128</v>
      </c>
      <c r="D2447">
        <v>23325</v>
      </c>
      <c r="E2447" s="1">
        <v>2.98</v>
      </c>
      <c r="F2447">
        <v>3.464</v>
      </c>
      <c r="G2447">
        <v>0.51500000000000001</v>
      </c>
      <c r="H2447">
        <v>487</v>
      </c>
      <c r="I2447">
        <v>7.3</v>
      </c>
      <c r="J2447">
        <v>4.1849999999999998E-2</v>
      </c>
      <c r="K2447">
        <v>0.89600000000000002</v>
      </c>
      <c r="L2447">
        <v>3.3080902255639124</v>
      </c>
      <c r="M2447" s="2">
        <f t="shared" si="82"/>
        <v>33.082706766917291</v>
      </c>
      <c r="N2447" t="s">
        <v>2715</v>
      </c>
    </row>
    <row r="2448" spans="1:14">
      <c r="A2448">
        <v>45</v>
      </c>
      <c r="B2448" t="s">
        <v>20580</v>
      </c>
      <c r="C2448" t="s">
        <v>20579</v>
      </c>
      <c r="D2448">
        <v>4541</v>
      </c>
      <c r="E2448" s="1">
        <v>2.923</v>
      </c>
      <c r="F2448">
        <v>2.81</v>
      </c>
      <c r="G2448">
        <v>0.53800000000000003</v>
      </c>
      <c r="H2448">
        <v>208</v>
      </c>
      <c r="I2448">
        <v>5</v>
      </c>
      <c r="J2448">
        <v>1.3299999999999999E-2</v>
      </c>
      <c r="K2448">
        <v>0.80600000000000005</v>
      </c>
      <c r="L2448">
        <v>3.3080902255639124</v>
      </c>
      <c r="M2448" s="2">
        <f t="shared" si="82"/>
        <v>33.834586466165412</v>
      </c>
      <c r="N2448" t="s">
        <v>2715</v>
      </c>
    </row>
    <row r="2449" spans="1:14">
      <c r="A2449">
        <v>46</v>
      </c>
      <c r="B2449" t="s">
        <v>21755</v>
      </c>
      <c r="C2449" t="s">
        <v>21756</v>
      </c>
      <c r="D2449">
        <v>9190</v>
      </c>
      <c r="E2449" s="1">
        <v>2.915</v>
      </c>
      <c r="F2449">
        <v>3.3279999999999998</v>
      </c>
      <c r="G2449">
        <v>0.53500000000000003</v>
      </c>
      <c r="H2449">
        <v>409</v>
      </c>
      <c r="I2449">
        <v>4.5</v>
      </c>
      <c r="J2449">
        <v>2.7060000000000001E-2</v>
      </c>
      <c r="K2449">
        <v>0.73499999999999999</v>
      </c>
      <c r="L2449">
        <v>3.3080902255639124</v>
      </c>
      <c r="M2449" s="2">
        <f t="shared" si="82"/>
        <v>34.586466165413533</v>
      </c>
      <c r="N2449" t="s">
        <v>2715</v>
      </c>
    </row>
    <row r="2450" spans="1:14">
      <c r="A2450">
        <v>47</v>
      </c>
      <c r="B2450" t="s">
        <v>20556</v>
      </c>
      <c r="C2450" t="s">
        <v>20555</v>
      </c>
      <c r="D2450">
        <v>4943</v>
      </c>
      <c r="E2450" s="1">
        <v>2.823</v>
      </c>
      <c r="F2450">
        <v>2.8050000000000002</v>
      </c>
      <c r="G2450">
        <v>0.54200000000000004</v>
      </c>
      <c r="H2450">
        <v>201</v>
      </c>
      <c r="I2450">
        <v>5.6</v>
      </c>
      <c r="J2450">
        <v>9.2899999999999996E-3</v>
      </c>
      <c r="K2450">
        <v>0.59899999999999998</v>
      </c>
      <c r="L2450">
        <v>3.3080902255639124</v>
      </c>
      <c r="M2450" s="2">
        <f t="shared" si="82"/>
        <v>35.338345864661655</v>
      </c>
      <c r="N2450" t="s">
        <v>2715</v>
      </c>
    </row>
    <row r="2451" spans="1:14">
      <c r="A2451">
        <v>48</v>
      </c>
      <c r="B2451" t="s">
        <v>21667</v>
      </c>
      <c r="C2451" t="s">
        <v>21668</v>
      </c>
      <c r="D2451">
        <v>391</v>
      </c>
      <c r="E2451" s="1">
        <v>2.8180000000000001</v>
      </c>
      <c r="F2451">
        <v>2.609</v>
      </c>
      <c r="I2451" t="s">
        <v>18288</v>
      </c>
      <c r="J2451">
        <v>4.2000000000000002E-4</v>
      </c>
      <c r="K2451">
        <v>1.0489999999999999</v>
      </c>
      <c r="L2451">
        <v>3.3080902255639124</v>
      </c>
      <c r="M2451" s="2">
        <f t="shared" si="82"/>
        <v>36.090225563909769</v>
      </c>
      <c r="N2451" t="s">
        <v>2715</v>
      </c>
    </row>
    <row r="2452" spans="1:14">
      <c r="A2452">
        <v>49</v>
      </c>
      <c r="B2452" t="s">
        <v>21853</v>
      </c>
      <c r="C2452" t="s">
        <v>21854</v>
      </c>
      <c r="D2452">
        <v>55641</v>
      </c>
      <c r="E2452" s="1">
        <v>2.7709999999999999</v>
      </c>
      <c r="F2452">
        <v>2.8559999999999999</v>
      </c>
      <c r="G2452">
        <v>0.65800000000000003</v>
      </c>
      <c r="H2452">
        <v>1341</v>
      </c>
      <c r="I2452">
        <v>6.7</v>
      </c>
      <c r="J2452">
        <v>0.12062</v>
      </c>
      <c r="K2452">
        <v>0.82899999999999996</v>
      </c>
      <c r="L2452">
        <v>3.3080902255639124</v>
      </c>
      <c r="M2452" s="2">
        <f t="shared" si="82"/>
        <v>36.84210526315789</v>
      </c>
      <c r="N2452" t="s">
        <v>2715</v>
      </c>
    </row>
    <row r="2453" spans="1:14">
      <c r="A2453">
        <v>50</v>
      </c>
      <c r="B2453" t="s">
        <v>21863</v>
      </c>
      <c r="C2453" t="s">
        <v>21864</v>
      </c>
      <c r="D2453">
        <v>6044</v>
      </c>
      <c r="E2453" s="1">
        <v>2.7320000000000002</v>
      </c>
      <c r="F2453">
        <v>3.1379999999999999</v>
      </c>
      <c r="G2453">
        <v>0.47199999999999998</v>
      </c>
      <c r="H2453">
        <v>290</v>
      </c>
      <c r="I2453">
        <v>5.3</v>
      </c>
      <c r="J2453">
        <v>1.3220000000000001E-2</v>
      </c>
      <c r="K2453">
        <v>0.70199999999999996</v>
      </c>
      <c r="L2453">
        <v>3.3080902255639124</v>
      </c>
      <c r="M2453" s="2">
        <f t="shared" si="82"/>
        <v>37.593984962406012</v>
      </c>
      <c r="N2453" t="s">
        <v>2715</v>
      </c>
    </row>
    <row r="2454" spans="1:14">
      <c r="A2454">
        <v>51</v>
      </c>
      <c r="B2454" t="s">
        <v>21813</v>
      </c>
      <c r="C2454" t="s">
        <v>21814</v>
      </c>
      <c r="D2454">
        <v>945</v>
      </c>
      <c r="E2454" s="1">
        <v>2.6629999999999998</v>
      </c>
      <c r="F2454">
        <v>2.2400000000000002</v>
      </c>
      <c r="G2454">
        <v>0.67100000000000004</v>
      </c>
      <c r="H2454">
        <v>328</v>
      </c>
      <c r="I2454">
        <v>3</v>
      </c>
      <c r="J2454">
        <v>1.39E-3</v>
      </c>
      <c r="K2454">
        <v>0.38100000000000001</v>
      </c>
      <c r="L2454">
        <v>3.3080902255639124</v>
      </c>
      <c r="M2454" s="2">
        <f t="shared" si="82"/>
        <v>38.345864661654133</v>
      </c>
      <c r="N2454" t="s">
        <v>2715</v>
      </c>
    </row>
    <row r="2455" spans="1:14">
      <c r="A2455">
        <v>52</v>
      </c>
      <c r="B2455" t="s">
        <v>21233</v>
      </c>
      <c r="C2455" t="s">
        <v>21234</v>
      </c>
      <c r="D2455">
        <v>4896</v>
      </c>
      <c r="E2455" s="1">
        <v>2.6080000000000001</v>
      </c>
      <c r="F2455">
        <v>2.7080000000000002</v>
      </c>
      <c r="G2455">
        <v>0.23799999999999999</v>
      </c>
      <c r="H2455">
        <v>143</v>
      </c>
      <c r="I2455">
        <v>5.8</v>
      </c>
      <c r="J2455">
        <v>1.367E-2</v>
      </c>
      <c r="K2455">
        <v>0.82499999999999996</v>
      </c>
      <c r="L2455">
        <v>3.3080902255639124</v>
      </c>
      <c r="M2455" s="2">
        <f t="shared" si="82"/>
        <v>39.097744360902254</v>
      </c>
      <c r="N2455" t="s">
        <v>2715</v>
      </c>
    </row>
    <row r="2456" spans="1:14">
      <c r="A2456">
        <v>53</v>
      </c>
      <c r="B2456" t="s">
        <v>21253</v>
      </c>
      <c r="C2456" t="s">
        <v>21254</v>
      </c>
      <c r="D2456">
        <v>1073</v>
      </c>
      <c r="E2456" s="1">
        <v>2.4340000000000002</v>
      </c>
      <c r="F2456">
        <v>3.1219999999999999</v>
      </c>
      <c r="G2456">
        <v>0.04</v>
      </c>
      <c r="H2456">
        <v>25</v>
      </c>
      <c r="I2456">
        <v>7.1</v>
      </c>
      <c r="J2456">
        <v>2.3800000000000002E-3</v>
      </c>
      <c r="K2456">
        <v>0.86799999999999999</v>
      </c>
      <c r="L2456">
        <v>3.3080902255639124</v>
      </c>
      <c r="M2456" s="2">
        <f t="shared" si="82"/>
        <v>39.849624060150376</v>
      </c>
      <c r="N2456" t="s">
        <v>2715</v>
      </c>
    </row>
    <row r="2457" spans="1:14">
      <c r="A2457">
        <v>54</v>
      </c>
      <c r="B2457" t="s">
        <v>21881</v>
      </c>
      <c r="C2457" t="s">
        <v>21882</v>
      </c>
      <c r="D2457">
        <v>877</v>
      </c>
      <c r="E2457" s="1">
        <v>2.4249999999999998</v>
      </c>
      <c r="F2457">
        <v>2.988</v>
      </c>
      <c r="G2457">
        <v>0.52500000000000002</v>
      </c>
      <c r="H2457">
        <v>101</v>
      </c>
      <c r="I2457">
        <v>3</v>
      </c>
      <c r="J2457">
        <v>3.5500000000000002E-3</v>
      </c>
      <c r="K2457">
        <v>0.83399999999999996</v>
      </c>
      <c r="L2457">
        <v>3.3080902255639124</v>
      </c>
      <c r="M2457" s="2">
        <f t="shared" si="82"/>
        <v>40.601503759398497</v>
      </c>
      <c r="N2457" t="s">
        <v>2715</v>
      </c>
    </row>
    <row r="2458" spans="1:14">
      <c r="A2458">
        <v>55</v>
      </c>
      <c r="B2458" t="s">
        <v>21849</v>
      </c>
      <c r="C2458" t="s">
        <v>21850</v>
      </c>
      <c r="D2458">
        <v>13061</v>
      </c>
      <c r="E2458" s="1">
        <v>2.4159999999999999</v>
      </c>
      <c r="F2458">
        <v>2.6909999999999998</v>
      </c>
      <c r="G2458">
        <v>0.29899999999999999</v>
      </c>
      <c r="H2458">
        <v>251</v>
      </c>
      <c r="I2458">
        <v>8.1999999999999993</v>
      </c>
      <c r="J2458">
        <v>1.762E-2</v>
      </c>
      <c r="K2458">
        <v>0.63</v>
      </c>
      <c r="L2458">
        <v>3.3080902255639124</v>
      </c>
      <c r="M2458" s="2">
        <f t="shared" si="82"/>
        <v>41.353383458646611</v>
      </c>
      <c r="N2458" t="s">
        <v>2715</v>
      </c>
    </row>
    <row r="2459" spans="1:14">
      <c r="A2459">
        <v>56</v>
      </c>
      <c r="B2459" t="s">
        <v>21827</v>
      </c>
      <c r="C2459" t="s">
        <v>21828</v>
      </c>
      <c r="D2459">
        <v>39264</v>
      </c>
      <c r="E2459" s="1">
        <v>2.39</v>
      </c>
      <c r="F2459">
        <v>2.161</v>
      </c>
      <c r="G2459">
        <v>0.629</v>
      </c>
      <c r="H2459">
        <v>1478</v>
      </c>
      <c r="I2459">
        <v>4.0999999999999996</v>
      </c>
      <c r="J2459">
        <v>0.1084</v>
      </c>
      <c r="K2459">
        <v>0.54800000000000004</v>
      </c>
      <c r="L2459">
        <v>3.3080902255639124</v>
      </c>
      <c r="M2459" s="2">
        <f t="shared" si="82"/>
        <v>42.105263157894733</v>
      </c>
      <c r="N2459" t="s">
        <v>2715</v>
      </c>
    </row>
    <row r="2460" spans="1:14">
      <c r="A2460">
        <v>57</v>
      </c>
      <c r="B2460" t="s">
        <v>21803</v>
      </c>
      <c r="C2460" t="s">
        <v>21804</v>
      </c>
      <c r="D2460">
        <v>9569</v>
      </c>
      <c r="E2460" s="1">
        <v>2.379</v>
      </c>
      <c r="F2460">
        <v>2.3380000000000001</v>
      </c>
      <c r="G2460">
        <v>0.54400000000000004</v>
      </c>
      <c r="H2460">
        <v>342</v>
      </c>
      <c r="I2460">
        <v>7.8</v>
      </c>
      <c r="J2460">
        <v>1.5630000000000002E-2</v>
      </c>
      <c r="K2460">
        <v>0.58699999999999997</v>
      </c>
      <c r="L2460">
        <v>3.3080902255639124</v>
      </c>
      <c r="M2460" s="2">
        <f t="shared" si="82"/>
        <v>42.857142857142854</v>
      </c>
      <c r="N2460" t="s">
        <v>2715</v>
      </c>
    </row>
    <row r="2461" spans="1:14">
      <c r="A2461">
        <v>58</v>
      </c>
      <c r="B2461" t="s">
        <v>21747</v>
      </c>
      <c r="C2461" t="s">
        <v>21748</v>
      </c>
      <c r="D2461">
        <v>5590</v>
      </c>
      <c r="E2461" s="1">
        <v>2.3420000000000001</v>
      </c>
      <c r="F2461">
        <v>2.798</v>
      </c>
      <c r="G2461">
        <v>0.33700000000000002</v>
      </c>
      <c r="H2461">
        <v>202</v>
      </c>
      <c r="I2461">
        <v>5.2</v>
      </c>
      <c r="J2461">
        <v>1.355E-2</v>
      </c>
      <c r="K2461">
        <v>0.70099999999999996</v>
      </c>
      <c r="L2461">
        <v>3.3080902255639124</v>
      </c>
      <c r="M2461" s="2">
        <f t="shared" si="82"/>
        <v>43.609022556390975</v>
      </c>
      <c r="N2461" t="s">
        <v>2715</v>
      </c>
    </row>
    <row r="2462" spans="1:14">
      <c r="A2462">
        <v>59</v>
      </c>
      <c r="B2462" t="s">
        <v>21833</v>
      </c>
      <c r="C2462" t="s">
        <v>21834</v>
      </c>
      <c r="D2462">
        <v>5905</v>
      </c>
      <c r="E2462" s="1">
        <v>2.2970000000000002</v>
      </c>
      <c r="F2462">
        <v>2.2559999999999998</v>
      </c>
      <c r="G2462">
        <v>0.73499999999999999</v>
      </c>
      <c r="H2462">
        <v>351</v>
      </c>
      <c r="I2462">
        <v>6.6</v>
      </c>
      <c r="J2462">
        <v>1.111E-2</v>
      </c>
      <c r="K2462">
        <v>0.56999999999999995</v>
      </c>
      <c r="L2462">
        <v>3.3080902255639124</v>
      </c>
      <c r="M2462" s="2">
        <f t="shared" si="82"/>
        <v>44.360902255639097</v>
      </c>
      <c r="N2462" t="s">
        <v>2715</v>
      </c>
    </row>
    <row r="2463" spans="1:14">
      <c r="A2463">
        <v>60</v>
      </c>
      <c r="B2463" t="s">
        <v>20474</v>
      </c>
      <c r="C2463" t="s">
        <v>20473</v>
      </c>
      <c r="D2463">
        <v>4822</v>
      </c>
      <c r="E2463" s="1">
        <v>2.2829999999999999</v>
      </c>
      <c r="F2463">
        <v>2.0939999999999999</v>
      </c>
      <c r="G2463">
        <v>0.64900000000000002</v>
      </c>
      <c r="H2463">
        <v>57</v>
      </c>
      <c r="I2463">
        <v>9</v>
      </c>
      <c r="J2463">
        <v>8.1799999999999998E-3</v>
      </c>
      <c r="K2463">
        <v>0.64600000000000002</v>
      </c>
      <c r="L2463">
        <v>3.3080902255639124</v>
      </c>
      <c r="M2463" s="2">
        <f t="shared" si="82"/>
        <v>45.112781954887218</v>
      </c>
      <c r="N2463" t="s">
        <v>2715</v>
      </c>
    </row>
    <row r="2464" spans="1:14">
      <c r="A2464">
        <v>61</v>
      </c>
      <c r="B2464" t="s">
        <v>21757</v>
      </c>
      <c r="C2464" t="s">
        <v>21758</v>
      </c>
      <c r="D2464">
        <v>9373</v>
      </c>
      <c r="E2464" s="1">
        <v>2.2440000000000002</v>
      </c>
      <c r="F2464">
        <v>2.2610000000000001</v>
      </c>
      <c r="G2464">
        <v>0.35099999999999998</v>
      </c>
      <c r="H2464">
        <v>194</v>
      </c>
      <c r="I2464">
        <v>7.8</v>
      </c>
      <c r="J2464">
        <v>1.6490000000000001E-2</v>
      </c>
      <c r="K2464">
        <v>0.56899999999999995</v>
      </c>
      <c r="L2464">
        <v>3.3080902255639124</v>
      </c>
      <c r="M2464" s="2">
        <f t="shared" si="82"/>
        <v>45.864661654135332</v>
      </c>
      <c r="N2464" t="s">
        <v>2715</v>
      </c>
    </row>
    <row r="2465" spans="1:14">
      <c r="A2465">
        <v>62</v>
      </c>
      <c r="B2465" t="s">
        <v>18079</v>
      </c>
      <c r="C2465" t="s">
        <v>18080</v>
      </c>
      <c r="D2465">
        <v>5484</v>
      </c>
      <c r="E2465" s="1">
        <v>2.2330000000000001</v>
      </c>
      <c r="F2465">
        <v>3.1509999999999998</v>
      </c>
      <c r="G2465">
        <v>0.81200000000000006</v>
      </c>
      <c r="H2465">
        <v>223</v>
      </c>
      <c r="I2465">
        <v>5.6</v>
      </c>
      <c r="J2465">
        <v>1.4959999999999999E-2</v>
      </c>
      <c r="K2465">
        <v>0.96799999999999997</v>
      </c>
      <c r="L2465">
        <v>3.3080902255639124</v>
      </c>
      <c r="M2465" s="2">
        <f t="shared" si="82"/>
        <v>46.616541353383454</v>
      </c>
      <c r="N2465" t="s">
        <v>2715</v>
      </c>
    </row>
    <row r="2466" spans="1:14">
      <c r="A2466">
        <v>63</v>
      </c>
      <c r="B2466" t="s">
        <v>21883</v>
      </c>
      <c r="C2466" t="s">
        <v>21884</v>
      </c>
      <c r="D2466">
        <v>735</v>
      </c>
      <c r="E2466" s="1">
        <v>2.194</v>
      </c>
      <c r="F2466">
        <v>2.476</v>
      </c>
      <c r="G2466">
        <v>0.57899999999999996</v>
      </c>
      <c r="H2466">
        <v>19</v>
      </c>
      <c r="I2466" t="s">
        <v>18288</v>
      </c>
      <c r="J2466">
        <v>1.08E-3</v>
      </c>
      <c r="K2466">
        <v>0.73399999999999999</v>
      </c>
      <c r="L2466">
        <v>3.3080902255639124</v>
      </c>
      <c r="M2466" s="2">
        <f t="shared" si="82"/>
        <v>47.368421052631575</v>
      </c>
      <c r="N2466" t="s">
        <v>2715</v>
      </c>
    </row>
    <row r="2467" spans="1:14">
      <c r="A2467">
        <v>64</v>
      </c>
      <c r="B2467" t="s">
        <v>21739</v>
      </c>
      <c r="C2467" t="s">
        <v>21740</v>
      </c>
      <c r="D2467">
        <v>869</v>
      </c>
      <c r="E2467" s="1">
        <v>2.161</v>
      </c>
      <c r="F2467">
        <v>1.694</v>
      </c>
      <c r="G2467">
        <v>0.308</v>
      </c>
      <c r="H2467">
        <v>13</v>
      </c>
      <c r="I2467" t="s">
        <v>18288</v>
      </c>
      <c r="J2467">
        <v>1.2999999999999999E-3</v>
      </c>
      <c r="K2467">
        <v>0.59799999999999998</v>
      </c>
      <c r="L2467">
        <v>3.3080902255639124</v>
      </c>
      <c r="M2467" s="2">
        <f t="shared" si="82"/>
        <v>48.120300751879697</v>
      </c>
      <c r="N2467" t="s">
        <v>2715</v>
      </c>
    </row>
    <row r="2468" spans="1:14">
      <c r="A2468">
        <v>65</v>
      </c>
      <c r="B2468" t="s">
        <v>21783</v>
      </c>
      <c r="C2468" t="s">
        <v>21784</v>
      </c>
      <c r="D2468">
        <v>5657</v>
      </c>
      <c r="E2468" s="1">
        <v>2.161</v>
      </c>
      <c r="F2468">
        <v>2.1139999999999999</v>
      </c>
      <c r="G2468">
        <v>0.433</v>
      </c>
      <c r="H2468">
        <v>210</v>
      </c>
      <c r="I2468">
        <v>9</v>
      </c>
      <c r="J2468">
        <v>7.6899999999999998E-3</v>
      </c>
      <c r="K2468">
        <v>0.47499999999999998</v>
      </c>
      <c r="L2468">
        <v>3.3080902255639124</v>
      </c>
      <c r="M2468" s="2">
        <f t="shared" ref="M2468:M2499" si="83">A2468/133*100</f>
        <v>48.872180451127818</v>
      </c>
      <c r="N2468" t="s">
        <v>2715</v>
      </c>
    </row>
    <row r="2469" spans="1:14">
      <c r="A2469">
        <v>66</v>
      </c>
      <c r="B2469" t="s">
        <v>21771</v>
      </c>
      <c r="C2469" t="s">
        <v>21772</v>
      </c>
      <c r="D2469">
        <v>55163</v>
      </c>
      <c r="E2469" s="1">
        <v>2.145</v>
      </c>
      <c r="F2469">
        <v>2.15</v>
      </c>
      <c r="G2469">
        <v>0.48499999999999999</v>
      </c>
      <c r="H2469">
        <v>906</v>
      </c>
      <c r="I2469" t="s">
        <v>18288</v>
      </c>
      <c r="J2469">
        <v>6.608E-2</v>
      </c>
      <c r="K2469">
        <v>0.68700000000000006</v>
      </c>
      <c r="L2469">
        <v>3.3080902255639124</v>
      </c>
      <c r="M2469" s="2">
        <f t="shared" si="83"/>
        <v>49.624060150375939</v>
      </c>
      <c r="N2469" t="s">
        <v>2715</v>
      </c>
    </row>
    <row r="2470" spans="1:14">
      <c r="A2470">
        <v>67</v>
      </c>
      <c r="B2470" t="s">
        <v>21299</v>
      </c>
      <c r="C2470" t="s">
        <v>21300</v>
      </c>
      <c r="D2470">
        <v>11707</v>
      </c>
      <c r="E2470" s="1">
        <v>2.1150000000000002</v>
      </c>
      <c r="F2470">
        <v>2.1429999999999998</v>
      </c>
      <c r="G2470">
        <v>0.38400000000000001</v>
      </c>
      <c r="H2470">
        <v>224</v>
      </c>
      <c r="I2470">
        <v>7.8</v>
      </c>
      <c r="J2470">
        <v>1.6400000000000001E-2</v>
      </c>
      <c r="K2470">
        <v>0.47899999999999998</v>
      </c>
      <c r="L2470">
        <v>3.3080902255639124</v>
      </c>
      <c r="M2470" s="2">
        <f t="shared" si="83"/>
        <v>50.375939849624061</v>
      </c>
      <c r="N2470" t="s">
        <v>2715</v>
      </c>
    </row>
    <row r="2471" spans="1:14">
      <c r="A2471">
        <v>68</v>
      </c>
      <c r="B2471" t="s">
        <v>21749</v>
      </c>
      <c r="C2471" t="s">
        <v>21750</v>
      </c>
      <c r="D2471">
        <v>31193</v>
      </c>
      <c r="E2471" s="1">
        <v>2.1120000000000001</v>
      </c>
      <c r="F2471">
        <v>2.0990000000000002</v>
      </c>
      <c r="G2471">
        <v>0.33</v>
      </c>
      <c r="H2471">
        <v>1789</v>
      </c>
      <c r="I2471">
        <v>5.5</v>
      </c>
      <c r="J2471">
        <v>7.4219999999999994E-2</v>
      </c>
      <c r="K2471">
        <v>0.53900000000000003</v>
      </c>
      <c r="L2471">
        <v>3.3080902255639124</v>
      </c>
      <c r="M2471" s="2">
        <f t="shared" si="83"/>
        <v>51.127819548872175</v>
      </c>
      <c r="N2471" t="s">
        <v>2715</v>
      </c>
    </row>
    <row r="2472" spans="1:14">
      <c r="A2472">
        <v>69</v>
      </c>
      <c r="B2472" t="s">
        <v>21785</v>
      </c>
      <c r="C2472" t="s">
        <v>21786</v>
      </c>
      <c r="D2472">
        <v>18414</v>
      </c>
      <c r="E2472" s="1">
        <v>2.1080000000000001</v>
      </c>
      <c r="F2472">
        <v>2.3330000000000002</v>
      </c>
      <c r="G2472">
        <v>0.33300000000000002</v>
      </c>
      <c r="H2472">
        <v>579</v>
      </c>
      <c r="I2472">
        <v>6.8</v>
      </c>
      <c r="J2472">
        <v>3.4279999999999998E-2</v>
      </c>
      <c r="K2472">
        <v>0.58499999999999996</v>
      </c>
      <c r="L2472">
        <v>3.3080902255639124</v>
      </c>
      <c r="M2472" s="2">
        <f t="shared" si="83"/>
        <v>51.879699248120303</v>
      </c>
      <c r="N2472" t="s">
        <v>2715</v>
      </c>
    </row>
    <row r="2473" spans="1:14">
      <c r="A2473">
        <v>70</v>
      </c>
      <c r="B2473" t="s">
        <v>21903</v>
      </c>
      <c r="C2473" t="s">
        <v>21904</v>
      </c>
      <c r="D2473">
        <v>1202</v>
      </c>
      <c r="E2473" s="1">
        <v>2.1</v>
      </c>
      <c r="F2473">
        <v>2.0569999999999999</v>
      </c>
      <c r="G2473">
        <v>0.71099999999999997</v>
      </c>
      <c r="H2473">
        <v>45</v>
      </c>
      <c r="I2473">
        <v>8.6</v>
      </c>
      <c r="J2473">
        <v>2.2000000000000001E-3</v>
      </c>
      <c r="K2473">
        <v>0.65500000000000003</v>
      </c>
      <c r="L2473">
        <v>3.3080902255639124</v>
      </c>
      <c r="M2473" s="2">
        <f t="shared" si="83"/>
        <v>52.631578947368418</v>
      </c>
      <c r="N2473" t="s">
        <v>2715</v>
      </c>
    </row>
    <row r="2474" spans="1:14">
      <c r="A2474">
        <v>71</v>
      </c>
      <c r="B2474" t="s">
        <v>21901</v>
      </c>
      <c r="C2474" t="s">
        <v>21902</v>
      </c>
      <c r="D2474">
        <v>20728</v>
      </c>
      <c r="E2474" s="1">
        <v>2.0459999999999998</v>
      </c>
      <c r="F2474">
        <v>2.5640000000000001</v>
      </c>
      <c r="G2474">
        <v>0.26</v>
      </c>
      <c r="H2474">
        <v>392</v>
      </c>
      <c r="I2474" t="s">
        <v>18288</v>
      </c>
      <c r="J2474">
        <v>2.1350000000000001E-2</v>
      </c>
      <c r="K2474">
        <v>0.71899999999999997</v>
      </c>
      <c r="L2474">
        <v>3.3080902255639124</v>
      </c>
      <c r="M2474" s="2">
        <f t="shared" si="83"/>
        <v>53.383458646616546</v>
      </c>
      <c r="N2474" t="s">
        <v>2715</v>
      </c>
    </row>
    <row r="2475" spans="1:14">
      <c r="A2475">
        <v>72</v>
      </c>
      <c r="B2475" t="s">
        <v>21271</v>
      </c>
      <c r="C2475" t="s">
        <v>21272</v>
      </c>
      <c r="D2475">
        <v>18166</v>
      </c>
      <c r="E2475" s="1">
        <v>2.04</v>
      </c>
      <c r="F2475">
        <v>2.2949999999999999</v>
      </c>
      <c r="G2475">
        <v>0.39200000000000002</v>
      </c>
      <c r="H2475">
        <v>513</v>
      </c>
      <c r="I2475">
        <v>8.9</v>
      </c>
      <c r="J2475">
        <v>2.5149999999999999E-2</v>
      </c>
      <c r="K2475">
        <v>0.61499999999999999</v>
      </c>
      <c r="L2475">
        <v>3.3080902255639124</v>
      </c>
      <c r="M2475" s="2">
        <f t="shared" si="83"/>
        <v>54.13533834586466</v>
      </c>
      <c r="N2475" t="s">
        <v>2715</v>
      </c>
    </row>
    <row r="2476" spans="1:14">
      <c r="A2476">
        <v>73</v>
      </c>
      <c r="B2476" t="s">
        <v>21103</v>
      </c>
      <c r="C2476" t="s">
        <v>21104</v>
      </c>
      <c r="D2476">
        <v>11408</v>
      </c>
      <c r="E2476" s="1">
        <v>1.9890000000000001</v>
      </c>
      <c r="F2476">
        <v>2.0459999999999998</v>
      </c>
      <c r="G2476">
        <v>0.32700000000000001</v>
      </c>
      <c r="H2476">
        <v>400</v>
      </c>
      <c r="I2476" t="s">
        <v>18288</v>
      </c>
      <c r="J2476">
        <v>1.277E-2</v>
      </c>
      <c r="K2476">
        <v>0.53100000000000003</v>
      </c>
      <c r="L2476">
        <v>3.3080902255639124</v>
      </c>
      <c r="M2476" s="2">
        <f t="shared" si="83"/>
        <v>54.887218045112782</v>
      </c>
      <c r="N2476" t="s">
        <v>2715</v>
      </c>
    </row>
    <row r="2477" spans="1:14">
      <c r="A2477">
        <v>74</v>
      </c>
      <c r="B2477" t="s">
        <v>21075</v>
      </c>
      <c r="C2477" t="s">
        <v>21076</v>
      </c>
      <c r="D2477">
        <v>9934</v>
      </c>
      <c r="E2477" s="1">
        <v>1.982</v>
      </c>
      <c r="F2477">
        <v>1.742</v>
      </c>
      <c r="G2477">
        <v>0.24299999999999999</v>
      </c>
      <c r="H2477">
        <v>728</v>
      </c>
      <c r="I2477">
        <v>5.7</v>
      </c>
      <c r="J2477">
        <v>1.2880000000000001E-2</v>
      </c>
      <c r="K2477">
        <v>0.253</v>
      </c>
      <c r="L2477">
        <v>3.3080902255639124</v>
      </c>
      <c r="M2477" s="2">
        <f t="shared" si="83"/>
        <v>55.639097744360896</v>
      </c>
      <c r="N2477" t="s">
        <v>2715</v>
      </c>
    </row>
    <row r="2478" spans="1:14">
      <c r="A2478">
        <v>75</v>
      </c>
      <c r="B2478" t="s">
        <v>21767</v>
      </c>
      <c r="C2478" t="s">
        <v>21768</v>
      </c>
      <c r="D2478">
        <v>12935</v>
      </c>
      <c r="E2478" s="1">
        <v>1.9570000000000001</v>
      </c>
      <c r="F2478">
        <v>2.0590000000000002</v>
      </c>
      <c r="G2478">
        <v>0.59199999999999997</v>
      </c>
      <c r="H2478">
        <v>360</v>
      </c>
      <c r="I2478" t="s">
        <v>18288</v>
      </c>
      <c r="J2478">
        <v>1.8270000000000002E-2</v>
      </c>
      <c r="K2478">
        <v>0.67900000000000005</v>
      </c>
      <c r="L2478">
        <v>3.3080902255639124</v>
      </c>
      <c r="M2478" s="2">
        <f t="shared" si="83"/>
        <v>56.390977443609025</v>
      </c>
      <c r="N2478" t="s">
        <v>2715</v>
      </c>
    </row>
    <row r="2479" spans="1:14">
      <c r="A2479">
        <v>76</v>
      </c>
      <c r="B2479" t="s">
        <v>21763</v>
      </c>
      <c r="C2479" t="s">
        <v>21764</v>
      </c>
      <c r="D2479">
        <v>508</v>
      </c>
      <c r="E2479" s="1">
        <v>1.897</v>
      </c>
      <c r="F2479">
        <v>2.464</v>
      </c>
      <c r="G2479">
        <v>0.111</v>
      </c>
      <c r="H2479">
        <v>18</v>
      </c>
      <c r="I2479">
        <v>6.3</v>
      </c>
      <c r="J2479">
        <v>1.1100000000000001E-3</v>
      </c>
      <c r="K2479">
        <v>0.65400000000000003</v>
      </c>
      <c r="L2479">
        <v>3.3080902255639124</v>
      </c>
      <c r="M2479" s="2">
        <f t="shared" si="83"/>
        <v>57.142857142857139</v>
      </c>
      <c r="N2479" t="s">
        <v>2715</v>
      </c>
    </row>
    <row r="2480" spans="1:14">
      <c r="A2480">
        <v>77</v>
      </c>
      <c r="B2480" t="s">
        <v>21821</v>
      </c>
      <c r="C2480" t="s">
        <v>21822</v>
      </c>
      <c r="D2480">
        <v>5525</v>
      </c>
      <c r="E2480" s="1">
        <v>1.857</v>
      </c>
      <c r="F2480">
        <v>2.0430000000000001</v>
      </c>
      <c r="G2480">
        <v>0.42199999999999999</v>
      </c>
      <c r="H2480">
        <v>303</v>
      </c>
      <c r="I2480">
        <v>6.2</v>
      </c>
      <c r="J2480">
        <v>1.481E-2</v>
      </c>
      <c r="K2480">
        <v>0.67500000000000004</v>
      </c>
      <c r="L2480">
        <v>3.3080902255639124</v>
      </c>
      <c r="M2480" s="2">
        <f t="shared" si="83"/>
        <v>57.894736842105267</v>
      </c>
      <c r="N2480" t="s">
        <v>2715</v>
      </c>
    </row>
    <row r="2481" spans="1:14">
      <c r="A2481">
        <v>78</v>
      </c>
      <c r="B2481" t="s">
        <v>21909</v>
      </c>
      <c r="C2481" t="s">
        <v>21910</v>
      </c>
      <c r="D2481">
        <v>23659</v>
      </c>
      <c r="E2481" s="1">
        <v>1.8380000000000001</v>
      </c>
      <c r="F2481">
        <v>1.776</v>
      </c>
      <c r="G2481">
        <v>0.498</v>
      </c>
      <c r="H2481">
        <v>313</v>
      </c>
      <c r="I2481" t="s">
        <v>18288</v>
      </c>
      <c r="J2481">
        <v>2.8930000000000001E-2</v>
      </c>
      <c r="K2481">
        <v>0.64200000000000002</v>
      </c>
      <c r="L2481">
        <v>3.3080902255639124</v>
      </c>
      <c r="M2481" s="2">
        <f t="shared" si="83"/>
        <v>58.646616541353382</v>
      </c>
      <c r="N2481" t="s">
        <v>2715</v>
      </c>
    </row>
    <row r="2482" spans="1:14">
      <c r="A2482">
        <v>79</v>
      </c>
      <c r="B2482" t="s">
        <v>21799</v>
      </c>
      <c r="C2482" t="s">
        <v>21800</v>
      </c>
      <c r="D2482">
        <v>3262</v>
      </c>
      <c r="E2482" s="1">
        <v>1.8240000000000001</v>
      </c>
      <c r="F2482">
        <v>1.9910000000000001</v>
      </c>
      <c r="G2482">
        <v>0.27500000000000002</v>
      </c>
      <c r="H2482">
        <v>131</v>
      </c>
      <c r="I2482">
        <v>6.9</v>
      </c>
      <c r="J2482">
        <v>1.008E-2</v>
      </c>
      <c r="K2482">
        <v>0.86299999999999999</v>
      </c>
      <c r="L2482">
        <v>3.3080902255639124</v>
      </c>
      <c r="M2482" s="2">
        <f t="shared" si="83"/>
        <v>59.398496240601503</v>
      </c>
      <c r="N2482" t="s">
        <v>2715</v>
      </c>
    </row>
    <row r="2483" spans="1:14">
      <c r="A2483">
        <v>80</v>
      </c>
      <c r="B2483" t="s">
        <v>21651</v>
      </c>
      <c r="C2483" t="s">
        <v>21652</v>
      </c>
      <c r="D2483">
        <v>1641</v>
      </c>
      <c r="E2483" s="1">
        <v>1.772</v>
      </c>
      <c r="F2483">
        <v>1.4379999999999999</v>
      </c>
      <c r="G2483">
        <v>0.77200000000000002</v>
      </c>
      <c r="H2483">
        <v>202</v>
      </c>
      <c r="I2483">
        <v>3.8</v>
      </c>
      <c r="J2483">
        <v>3.0999999999999999E-3</v>
      </c>
      <c r="K2483">
        <v>0.26600000000000001</v>
      </c>
      <c r="L2483">
        <v>3.3080902255639124</v>
      </c>
      <c r="M2483" s="2">
        <f t="shared" si="83"/>
        <v>60.150375939849624</v>
      </c>
      <c r="N2483" t="s">
        <v>2715</v>
      </c>
    </row>
    <row r="2484" spans="1:14">
      <c r="A2484">
        <v>81</v>
      </c>
      <c r="B2484" t="s">
        <v>21107</v>
      </c>
      <c r="C2484" t="s">
        <v>21108</v>
      </c>
      <c r="D2484">
        <v>2959</v>
      </c>
      <c r="E2484" s="1">
        <v>1.7470000000000001</v>
      </c>
      <c r="F2484">
        <v>1.978</v>
      </c>
      <c r="G2484">
        <v>0.29599999999999999</v>
      </c>
      <c r="H2484">
        <v>169</v>
      </c>
      <c r="I2484">
        <v>7.2</v>
      </c>
      <c r="J2484">
        <v>5.7200000000000003E-3</v>
      </c>
      <c r="K2484">
        <v>0.55400000000000005</v>
      </c>
      <c r="L2484">
        <v>3.3080902255639124</v>
      </c>
      <c r="M2484" s="2">
        <f t="shared" si="83"/>
        <v>60.902255639097746</v>
      </c>
      <c r="N2484" t="s">
        <v>2715</v>
      </c>
    </row>
    <row r="2485" spans="1:14">
      <c r="A2485">
        <v>82</v>
      </c>
      <c r="B2485" t="s">
        <v>21841</v>
      </c>
      <c r="C2485" t="s">
        <v>21842</v>
      </c>
      <c r="D2485">
        <v>2774</v>
      </c>
      <c r="E2485" s="1">
        <v>1.6839999999999999</v>
      </c>
      <c r="F2485">
        <v>1.599</v>
      </c>
      <c r="G2485">
        <v>0.39</v>
      </c>
      <c r="H2485">
        <v>241</v>
      </c>
      <c r="I2485">
        <v>5.4</v>
      </c>
      <c r="J2485">
        <v>6.7600000000000004E-3</v>
      </c>
      <c r="K2485">
        <v>0.42499999999999999</v>
      </c>
      <c r="L2485">
        <v>3.3080902255639124</v>
      </c>
      <c r="M2485" s="2">
        <f t="shared" si="83"/>
        <v>61.65413533834586</v>
      </c>
      <c r="N2485" t="s">
        <v>2715</v>
      </c>
    </row>
    <row r="2486" spans="1:14">
      <c r="A2486">
        <v>83</v>
      </c>
      <c r="B2486" t="s">
        <v>21823</v>
      </c>
      <c r="C2486" t="s">
        <v>21824</v>
      </c>
      <c r="D2486">
        <v>1359</v>
      </c>
      <c r="E2486" s="1">
        <v>1.6739999999999999</v>
      </c>
      <c r="F2486">
        <v>1.635</v>
      </c>
      <c r="G2486">
        <v>0.22600000000000001</v>
      </c>
      <c r="H2486">
        <v>115</v>
      </c>
      <c r="I2486">
        <v>4.5999999999999996</v>
      </c>
      <c r="J2486">
        <v>3.3700000000000002E-3</v>
      </c>
      <c r="K2486">
        <v>0.38500000000000001</v>
      </c>
      <c r="L2486">
        <v>3.3080902255639124</v>
      </c>
      <c r="M2486" s="2">
        <f t="shared" si="83"/>
        <v>62.406015037593988</v>
      </c>
      <c r="N2486" t="s">
        <v>2715</v>
      </c>
    </row>
    <row r="2487" spans="1:14">
      <c r="A2487">
        <v>84</v>
      </c>
      <c r="B2487" t="s">
        <v>21293</v>
      </c>
      <c r="C2487" t="s">
        <v>21294</v>
      </c>
      <c r="D2487">
        <v>4619</v>
      </c>
      <c r="E2487" s="1">
        <v>1.671</v>
      </c>
      <c r="F2487">
        <v>1.8380000000000001</v>
      </c>
      <c r="G2487">
        <v>0.29399999999999998</v>
      </c>
      <c r="H2487">
        <v>282</v>
      </c>
      <c r="I2487">
        <v>4.5999999999999996</v>
      </c>
      <c r="J2487">
        <v>1.274E-2</v>
      </c>
      <c r="K2487">
        <v>0.495</v>
      </c>
      <c r="L2487">
        <v>3.3080902255639124</v>
      </c>
      <c r="M2487" s="2">
        <f t="shared" si="83"/>
        <v>63.157894736842103</v>
      </c>
      <c r="N2487" t="s">
        <v>2715</v>
      </c>
    </row>
    <row r="2488" spans="1:14">
      <c r="A2488">
        <v>85</v>
      </c>
      <c r="B2488" t="s">
        <v>21695</v>
      </c>
      <c r="C2488" t="s">
        <v>21696</v>
      </c>
      <c r="D2488">
        <v>2626</v>
      </c>
      <c r="E2488" s="1">
        <v>1.5780000000000001</v>
      </c>
      <c r="F2488">
        <v>1.601</v>
      </c>
      <c r="G2488">
        <v>0.35899999999999999</v>
      </c>
      <c r="H2488">
        <v>181</v>
      </c>
      <c r="I2488">
        <v>6.8</v>
      </c>
      <c r="J2488">
        <v>5.0099999999999997E-3</v>
      </c>
      <c r="K2488">
        <v>0.4</v>
      </c>
      <c r="L2488">
        <v>3.3080902255639124</v>
      </c>
      <c r="M2488" s="2">
        <f t="shared" si="83"/>
        <v>63.909774436090231</v>
      </c>
      <c r="N2488" t="s">
        <v>2715</v>
      </c>
    </row>
    <row r="2489" spans="1:14">
      <c r="A2489">
        <v>86</v>
      </c>
      <c r="B2489" t="s">
        <v>21731</v>
      </c>
      <c r="C2489" t="s">
        <v>21732</v>
      </c>
      <c r="D2489">
        <v>1455</v>
      </c>
      <c r="E2489" s="1">
        <v>1.5529999999999999</v>
      </c>
      <c r="F2489">
        <v>2.0619999999999998</v>
      </c>
      <c r="G2489">
        <v>0.17</v>
      </c>
      <c r="H2489">
        <v>47</v>
      </c>
      <c r="I2489">
        <v>5.9</v>
      </c>
      <c r="J2489">
        <v>3.4099999999999998E-3</v>
      </c>
      <c r="K2489">
        <v>0.54400000000000004</v>
      </c>
      <c r="L2489">
        <v>3.3080902255639124</v>
      </c>
      <c r="M2489" s="2">
        <f t="shared" si="83"/>
        <v>64.661654135338338</v>
      </c>
      <c r="N2489" t="s">
        <v>2715</v>
      </c>
    </row>
    <row r="2490" spans="1:14">
      <c r="A2490">
        <v>87</v>
      </c>
      <c r="B2490" t="s">
        <v>21581</v>
      </c>
      <c r="C2490" t="s">
        <v>21582</v>
      </c>
      <c r="D2490">
        <v>3556</v>
      </c>
      <c r="E2490" s="1">
        <v>1.528</v>
      </c>
      <c r="F2490">
        <v>1.431</v>
      </c>
      <c r="G2490">
        <v>0.26200000000000001</v>
      </c>
      <c r="H2490">
        <v>122</v>
      </c>
      <c r="I2490">
        <v>8.3000000000000007</v>
      </c>
      <c r="J2490">
        <v>6.0299999999999998E-3</v>
      </c>
      <c r="K2490">
        <v>0.378</v>
      </c>
      <c r="L2490">
        <v>3.3080902255639124</v>
      </c>
      <c r="M2490" s="2">
        <f t="shared" si="83"/>
        <v>65.413533834586474</v>
      </c>
      <c r="N2490" t="s">
        <v>2715</v>
      </c>
    </row>
    <row r="2491" spans="1:14">
      <c r="A2491">
        <v>88</v>
      </c>
      <c r="B2491" t="s">
        <v>21195</v>
      </c>
      <c r="C2491" t="s">
        <v>21196</v>
      </c>
      <c r="D2491">
        <v>919</v>
      </c>
      <c r="E2491" s="1">
        <v>1.5149999999999999</v>
      </c>
      <c r="F2491">
        <v>1.669</v>
      </c>
      <c r="G2491">
        <v>0.16</v>
      </c>
      <c r="H2491">
        <v>94</v>
      </c>
      <c r="I2491">
        <v>6.1</v>
      </c>
      <c r="J2491">
        <v>1.4300000000000001E-3</v>
      </c>
      <c r="K2491">
        <v>0.309</v>
      </c>
      <c r="L2491">
        <v>3.3080902255639124</v>
      </c>
      <c r="M2491" s="2">
        <f t="shared" si="83"/>
        <v>66.165413533834581</v>
      </c>
      <c r="N2491" t="s">
        <v>2715</v>
      </c>
    </row>
    <row r="2492" spans="1:14">
      <c r="A2492">
        <v>89</v>
      </c>
      <c r="B2492" t="s">
        <v>21797</v>
      </c>
      <c r="C2492" t="s">
        <v>21798</v>
      </c>
      <c r="D2492">
        <v>111</v>
      </c>
      <c r="E2492" s="1">
        <v>1.4550000000000001</v>
      </c>
      <c r="F2492">
        <v>1.4550000000000001</v>
      </c>
      <c r="G2492">
        <v>0.36599999999999999</v>
      </c>
      <c r="H2492">
        <v>41</v>
      </c>
      <c r="I2492">
        <v>1.8</v>
      </c>
      <c r="J2492">
        <v>5.1999999999999995E-4</v>
      </c>
      <c r="K2492">
        <v>0.44800000000000001</v>
      </c>
      <c r="L2492">
        <v>3.3080902255639124</v>
      </c>
      <c r="M2492" s="2">
        <f t="shared" si="83"/>
        <v>66.917293233082702</v>
      </c>
      <c r="N2492" t="s">
        <v>2715</v>
      </c>
    </row>
    <row r="2493" spans="1:14">
      <c r="A2493">
        <v>90</v>
      </c>
      <c r="B2493" t="s">
        <v>21751</v>
      </c>
      <c r="C2493" t="s">
        <v>21752</v>
      </c>
      <c r="D2493">
        <v>1862</v>
      </c>
      <c r="E2493" s="1">
        <v>1.4330000000000001</v>
      </c>
      <c r="F2493">
        <v>1.7749999999999999</v>
      </c>
      <c r="G2493">
        <v>0.17100000000000001</v>
      </c>
      <c r="H2493">
        <v>82</v>
      </c>
      <c r="I2493">
        <v>9.6999999999999993</v>
      </c>
      <c r="J2493">
        <v>4.4099999999999999E-3</v>
      </c>
      <c r="K2493">
        <v>0.67300000000000004</v>
      </c>
      <c r="L2493">
        <v>3.3080902255639124</v>
      </c>
      <c r="M2493" s="2">
        <f t="shared" si="83"/>
        <v>67.669172932330824</v>
      </c>
      <c r="N2493" t="s">
        <v>2715</v>
      </c>
    </row>
    <row r="2494" spans="1:14">
      <c r="A2494">
        <v>91</v>
      </c>
      <c r="B2494" t="s">
        <v>21897</v>
      </c>
      <c r="C2494" t="s">
        <v>21898</v>
      </c>
      <c r="D2494">
        <v>143</v>
      </c>
      <c r="E2494" s="1">
        <v>1.417</v>
      </c>
      <c r="F2494">
        <v>1.708</v>
      </c>
      <c r="G2494">
        <v>0.64500000000000002</v>
      </c>
      <c r="H2494">
        <v>31</v>
      </c>
      <c r="I2494">
        <v>2.7</v>
      </c>
      <c r="J2494">
        <v>4.8000000000000001E-4</v>
      </c>
      <c r="K2494">
        <v>0.38400000000000001</v>
      </c>
      <c r="L2494">
        <v>3.3080902255639124</v>
      </c>
      <c r="M2494" s="2">
        <f t="shared" si="83"/>
        <v>68.421052631578945</v>
      </c>
      <c r="N2494" t="s">
        <v>2715</v>
      </c>
    </row>
    <row r="2495" spans="1:14">
      <c r="A2495">
        <v>92</v>
      </c>
      <c r="B2495" t="s">
        <v>21185</v>
      </c>
      <c r="C2495" t="s">
        <v>21186</v>
      </c>
      <c r="D2495">
        <v>844</v>
      </c>
      <c r="E2495" s="1">
        <v>1.405</v>
      </c>
      <c r="F2495">
        <v>1.5269999999999999</v>
      </c>
      <c r="G2495">
        <v>0.221</v>
      </c>
      <c r="H2495">
        <v>86</v>
      </c>
      <c r="I2495">
        <v>3.7</v>
      </c>
      <c r="J2495">
        <v>2.64E-3</v>
      </c>
      <c r="K2495">
        <v>0.34799999999999998</v>
      </c>
      <c r="L2495">
        <v>3.3080902255639124</v>
      </c>
      <c r="M2495" s="2">
        <f t="shared" si="83"/>
        <v>69.172932330827066</v>
      </c>
      <c r="N2495" t="s">
        <v>2715</v>
      </c>
    </row>
    <row r="2496" spans="1:14">
      <c r="A2496">
        <v>93</v>
      </c>
      <c r="B2496" t="s">
        <v>21845</v>
      </c>
      <c r="C2496" t="s">
        <v>21846</v>
      </c>
      <c r="D2496">
        <v>12823</v>
      </c>
      <c r="E2496" s="1">
        <v>1.4039999999999999</v>
      </c>
      <c r="F2496">
        <v>1.4530000000000001</v>
      </c>
      <c r="G2496">
        <v>0.315</v>
      </c>
      <c r="H2496">
        <v>615</v>
      </c>
      <c r="I2496">
        <v>7.5</v>
      </c>
      <c r="J2496">
        <v>1.745E-2</v>
      </c>
      <c r="K2496">
        <v>0.29299999999999998</v>
      </c>
      <c r="L2496">
        <v>3.3080902255639124</v>
      </c>
      <c r="M2496" s="2">
        <f t="shared" si="83"/>
        <v>69.924812030075188</v>
      </c>
      <c r="N2496" t="s">
        <v>2715</v>
      </c>
    </row>
    <row r="2497" spans="1:14">
      <c r="A2497">
        <v>94</v>
      </c>
      <c r="B2497" t="s">
        <v>21891</v>
      </c>
      <c r="C2497" t="s">
        <v>21892</v>
      </c>
      <c r="D2497">
        <v>4908</v>
      </c>
      <c r="E2497" s="1">
        <v>1.375</v>
      </c>
      <c r="F2497">
        <v>1.302</v>
      </c>
      <c r="G2497">
        <v>0.192</v>
      </c>
      <c r="H2497">
        <v>360</v>
      </c>
      <c r="I2497">
        <v>8.5</v>
      </c>
      <c r="J2497">
        <v>7.3400000000000002E-3</v>
      </c>
      <c r="K2497">
        <v>0.33</v>
      </c>
      <c r="L2497">
        <v>3.3080902255639124</v>
      </c>
      <c r="M2497" s="2">
        <f t="shared" si="83"/>
        <v>70.676691729323309</v>
      </c>
      <c r="N2497" t="s">
        <v>2715</v>
      </c>
    </row>
    <row r="2498" spans="1:14">
      <c r="A2498">
        <v>95</v>
      </c>
      <c r="B2498" t="s">
        <v>21843</v>
      </c>
      <c r="C2498" t="s">
        <v>21844</v>
      </c>
      <c r="D2498">
        <v>7747</v>
      </c>
      <c r="E2498" s="1">
        <v>1.371</v>
      </c>
      <c r="F2498">
        <v>1.2809999999999999</v>
      </c>
      <c r="H2498">
        <v>0</v>
      </c>
      <c r="I2498">
        <v>8.8000000000000007</v>
      </c>
      <c r="J2498">
        <v>1.0710000000000001E-2</v>
      </c>
      <c r="K2498">
        <v>0.31900000000000001</v>
      </c>
      <c r="L2498">
        <v>3.3080902255639124</v>
      </c>
      <c r="M2498" s="2">
        <f t="shared" si="83"/>
        <v>71.428571428571431</v>
      </c>
      <c r="N2498" t="s">
        <v>2715</v>
      </c>
    </row>
    <row r="2499" spans="1:14">
      <c r="A2499">
        <v>96</v>
      </c>
      <c r="B2499" t="s">
        <v>18081</v>
      </c>
      <c r="C2499" t="s">
        <v>18082</v>
      </c>
      <c r="D2499">
        <v>1979</v>
      </c>
      <c r="E2499" s="1">
        <v>1.363</v>
      </c>
      <c r="F2499">
        <v>0.90100000000000002</v>
      </c>
      <c r="G2499">
        <v>0.224</v>
      </c>
      <c r="H2499">
        <v>98</v>
      </c>
      <c r="I2499" t="s">
        <v>18288</v>
      </c>
      <c r="J2499">
        <v>2.47E-3</v>
      </c>
      <c r="K2499">
        <v>0.23100000000000001</v>
      </c>
      <c r="L2499">
        <v>3.3080902255639124</v>
      </c>
      <c r="M2499" s="2">
        <f t="shared" si="83"/>
        <v>72.180451127819538</v>
      </c>
      <c r="N2499" t="s">
        <v>2715</v>
      </c>
    </row>
    <row r="2500" spans="1:14">
      <c r="A2500">
        <v>97</v>
      </c>
      <c r="B2500" t="s">
        <v>21191</v>
      </c>
      <c r="C2500" t="s">
        <v>21192</v>
      </c>
      <c r="D2500">
        <v>1140</v>
      </c>
      <c r="E2500" s="1">
        <v>1.3480000000000001</v>
      </c>
      <c r="F2500">
        <v>1.242</v>
      </c>
      <c r="G2500">
        <v>0.11899999999999999</v>
      </c>
      <c r="H2500">
        <v>126</v>
      </c>
      <c r="I2500">
        <v>6.1</v>
      </c>
      <c r="J2500">
        <v>2.33E-3</v>
      </c>
      <c r="K2500">
        <v>0.30599999999999999</v>
      </c>
      <c r="L2500">
        <v>3.3080902255639124</v>
      </c>
      <c r="M2500" s="2">
        <f t="shared" ref="M2500:M2536" si="84">A2500/133*100</f>
        <v>72.932330827067673</v>
      </c>
      <c r="N2500" t="s">
        <v>2715</v>
      </c>
    </row>
    <row r="2501" spans="1:14">
      <c r="A2501">
        <v>98</v>
      </c>
      <c r="B2501" t="s">
        <v>21177</v>
      </c>
      <c r="C2501" t="s">
        <v>21178</v>
      </c>
      <c r="D2501">
        <v>311</v>
      </c>
      <c r="E2501" s="1">
        <v>1.341</v>
      </c>
      <c r="F2501">
        <v>1.3180000000000001</v>
      </c>
      <c r="G2501">
        <v>4.4999999999999998E-2</v>
      </c>
      <c r="H2501">
        <v>22</v>
      </c>
      <c r="I2501">
        <v>8.6</v>
      </c>
      <c r="J2501">
        <v>6.6E-4</v>
      </c>
      <c r="K2501">
        <v>0.42599999999999999</v>
      </c>
      <c r="L2501">
        <v>3.3080902255639124</v>
      </c>
      <c r="M2501" s="2">
        <f t="shared" si="84"/>
        <v>73.68421052631578</v>
      </c>
      <c r="N2501" t="s">
        <v>2715</v>
      </c>
    </row>
    <row r="2502" spans="1:14">
      <c r="A2502">
        <v>99</v>
      </c>
      <c r="B2502" t="s">
        <v>21815</v>
      </c>
      <c r="C2502" t="s">
        <v>21816</v>
      </c>
      <c r="D2502">
        <v>8158</v>
      </c>
      <c r="E2502" s="1">
        <v>1.306</v>
      </c>
      <c r="F2502">
        <v>1.306</v>
      </c>
      <c r="G2502">
        <v>0.42599999999999999</v>
      </c>
      <c r="H2502">
        <v>423</v>
      </c>
      <c r="I2502" t="s">
        <v>18288</v>
      </c>
      <c r="J2502">
        <v>1.166E-2</v>
      </c>
      <c r="K2502">
        <v>0.374</v>
      </c>
      <c r="L2502">
        <v>3.3080902255639124</v>
      </c>
      <c r="M2502" s="2">
        <f t="shared" si="84"/>
        <v>74.436090225563916</v>
      </c>
      <c r="N2502" t="s">
        <v>2715</v>
      </c>
    </row>
    <row r="2503" spans="1:14">
      <c r="A2503">
        <v>100</v>
      </c>
      <c r="B2503" t="s">
        <v>21137</v>
      </c>
      <c r="C2503" t="s">
        <v>21138</v>
      </c>
      <c r="D2503">
        <v>1801</v>
      </c>
      <c r="E2503" s="1">
        <v>1.304</v>
      </c>
      <c r="F2503">
        <v>1.0109999999999999</v>
      </c>
      <c r="G2503">
        <v>0.22800000000000001</v>
      </c>
      <c r="H2503">
        <v>267</v>
      </c>
      <c r="I2503">
        <v>3.8</v>
      </c>
      <c r="J2503">
        <v>3.1199999999999999E-3</v>
      </c>
      <c r="K2503">
        <v>0.15</v>
      </c>
      <c r="L2503">
        <v>3.3080902255639124</v>
      </c>
      <c r="M2503" s="2">
        <f t="shared" si="84"/>
        <v>75.187969924812023</v>
      </c>
      <c r="N2503" t="s">
        <v>2715</v>
      </c>
    </row>
    <row r="2504" spans="1:14">
      <c r="A2504">
        <v>101</v>
      </c>
      <c r="B2504" t="s">
        <v>21789</v>
      </c>
      <c r="C2504" t="s">
        <v>21790</v>
      </c>
      <c r="D2504">
        <v>344</v>
      </c>
      <c r="E2504" s="1">
        <v>1.244</v>
      </c>
      <c r="F2504">
        <v>1.2609999999999999</v>
      </c>
      <c r="G2504">
        <v>0.13600000000000001</v>
      </c>
      <c r="H2504">
        <v>22</v>
      </c>
      <c r="I2504">
        <v>6.6</v>
      </c>
      <c r="J2504">
        <v>8.9999999999999998E-4</v>
      </c>
      <c r="K2504">
        <v>0.44800000000000001</v>
      </c>
      <c r="L2504">
        <v>3.3080902255639124</v>
      </c>
      <c r="M2504" s="2">
        <f t="shared" si="84"/>
        <v>75.939849624060145</v>
      </c>
      <c r="N2504" t="s">
        <v>2715</v>
      </c>
    </row>
    <row r="2505" spans="1:14">
      <c r="A2505">
        <v>102</v>
      </c>
      <c r="B2505" t="s">
        <v>21905</v>
      </c>
      <c r="C2505" t="s">
        <v>21906</v>
      </c>
      <c r="D2505">
        <v>5214</v>
      </c>
      <c r="E2505" s="1">
        <v>1.22</v>
      </c>
      <c r="F2505">
        <v>1.2270000000000001</v>
      </c>
      <c r="G2505">
        <v>0.24399999999999999</v>
      </c>
      <c r="H2505">
        <v>291</v>
      </c>
      <c r="I2505">
        <v>8.8000000000000007</v>
      </c>
      <c r="J2505">
        <v>8.5800000000000008E-3</v>
      </c>
      <c r="K2505">
        <v>0.38800000000000001</v>
      </c>
      <c r="L2505">
        <v>3.3080902255639124</v>
      </c>
      <c r="M2505" s="2">
        <f t="shared" si="84"/>
        <v>76.691729323308266</v>
      </c>
      <c r="N2505" t="s">
        <v>2715</v>
      </c>
    </row>
    <row r="2506" spans="1:14">
      <c r="A2506">
        <v>103</v>
      </c>
      <c r="B2506" t="s">
        <v>21809</v>
      </c>
      <c r="C2506" t="s">
        <v>21810</v>
      </c>
      <c r="D2506">
        <v>2551</v>
      </c>
      <c r="E2506" s="1">
        <v>1.1870000000000001</v>
      </c>
      <c r="F2506">
        <v>1.2809999999999999</v>
      </c>
      <c r="G2506">
        <v>0.56899999999999995</v>
      </c>
      <c r="H2506">
        <v>72</v>
      </c>
      <c r="I2506" t="s">
        <v>18288</v>
      </c>
      <c r="J2506">
        <v>2.7499999999999998E-3</v>
      </c>
      <c r="K2506">
        <v>0.41499999999999998</v>
      </c>
      <c r="L2506">
        <v>3.3080902255639124</v>
      </c>
      <c r="M2506" s="2">
        <f t="shared" si="84"/>
        <v>77.443609022556387</v>
      </c>
      <c r="N2506" t="s">
        <v>2715</v>
      </c>
    </row>
    <row r="2507" spans="1:14">
      <c r="A2507">
        <v>104</v>
      </c>
      <c r="B2507" t="s">
        <v>21787</v>
      </c>
      <c r="C2507" t="s">
        <v>21788</v>
      </c>
      <c r="D2507">
        <v>654</v>
      </c>
      <c r="E2507" s="1">
        <v>1.139</v>
      </c>
      <c r="F2507">
        <v>1.141</v>
      </c>
      <c r="G2507">
        <v>0.27700000000000002</v>
      </c>
      <c r="H2507">
        <v>419</v>
      </c>
      <c r="I2507">
        <v>1.4</v>
      </c>
      <c r="J2507">
        <v>2.0999999999999999E-3</v>
      </c>
      <c r="K2507">
        <v>0.25600000000000001</v>
      </c>
      <c r="L2507">
        <v>3.3080902255639124</v>
      </c>
      <c r="M2507" s="2">
        <f t="shared" si="84"/>
        <v>78.195488721804509</v>
      </c>
      <c r="N2507" t="s">
        <v>2715</v>
      </c>
    </row>
    <row r="2508" spans="1:14">
      <c r="A2508">
        <v>105</v>
      </c>
      <c r="B2508" t="s">
        <v>21861</v>
      </c>
      <c r="C2508" t="s">
        <v>21862</v>
      </c>
      <c r="D2508">
        <v>2661</v>
      </c>
      <c r="E2508" s="1">
        <v>1.1279999999999999</v>
      </c>
      <c r="F2508">
        <v>1.2889999999999999</v>
      </c>
      <c r="G2508">
        <v>0.14699999999999999</v>
      </c>
      <c r="H2508">
        <v>163</v>
      </c>
      <c r="I2508" t="s">
        <v>18288</v>
      </c>
      <c r="J2508">
        <v>3.82E-3</v>
      </c>
      <c r="K2508">
        <v>0.33700000000000002</v>
      </c>
      <c r="L2508">
        <v>3.3080902255639124</v>
      </c>
      <c r="M2508" s="2">
        <f t="shared" si="84"/>
        <v>78.94736842105263</v>
      </c>
      <c r="N2508" t="s">
        <v>2715</v>
      </c>
    </row>
    <row r="2509" spans="1:14">
      <c r="A2509">
        <v>106</v>
      </c>
      <c r="B2509" t="s">
        <v>18083</v>
      </c>
      <c r="C2509" t="s">
        <v>18084</v>
      </c>
      <c r="D2509">
        <v>1920</v>
      </c>
      <c r="E2509" s="1">
        <v>1.1279999999999999</v>
      </c>
      <c r="F2509">
        <v>1.125</v>
      </c>
      <c r="G2509">
        <v>0.16900000000000001</v>
      </c>
      <c r="H2509">
        <v>89</v>
      </c>
      <c r="I2509" t="s">
        <v>18288</v>
      </c>
      <c r="J2509">
        <v>3.4299999999999999E-3</v>
      </c>
      <c r="K2509">
        <v>0.40899999999999997</v>
      </c>
      <c r="L2509">
        <v>3.3080902255639124</v>
      </c>
      <c r="M2509" s="2">
        <f t="shared" si="84"/>
        <v>79.699248120300751</v>
      </c>
      <c r="N2509" t="s">
        <v>2715</v>
      </c>
    </row>
    <row r="2510" spans="1:14">
      <c r="A2510">
        <v>107</v>
      </c>
      <c r="B2510" t="s">
        <v>21777</v>
      </c>
      <c r="C2510" t="s">
        <v>21778</v>
      </c>
      <c r="D2510">
        <v>4121</v>
      </c>
      <c r="E2510" s="1">
        <v>1.1140000000000001</v>
      </c>
      <c r="F2510">
        <v>1.4730000000000001</v>
      </c>
      <c r="G2510">
        <v>0.22</v>
      </c>
      <c r="H2510">
        <v>50</v>
      </c>
      <c r="I2510" t="s">
        <v>18288</v>
      </c>
      <c r="J2510">
        <v>2.8800000000000002E-3</v>
      </c>
      <c r="K2510">
        <v>0.54800000000000004</v>
      </c>
      <c r="L2510">
        <v>3.3080902255639124</v>
      </c>
      <c r="M2510" s="2">
        <f t="shared" si="84"/>
        <v>80.451127819548873</v>
      </c>
      <c r="N2510" t="s">
        <v>2715</v>
      </c>
    </row>
    <row r="2511" spans="1:14">
      <c r="A2511">
        <v>108</v>
      </c>
      <c r="B2511" t="s">
        <v>21893</v>
      </c>
      <c r="C2511" t="s">
        <v>21894</v>
      </c>
      <c r="D2511">
        <v>317</v>
      </c>
      <c r="E2511" s="1">
        <v>1.1040000000000001</v>
      </c>
      <c r="F2511">
        <v>1.1040000000000001</v>
      </c>
      <c r="G2511">
        <v>0.16200000000000001</v>
      </c>
      <c r="H2511">
        <v>117</v>
      </c>
      <c r="I2511">
        <v>2.1</v>
      </c>
      <c r="J2511">
        <v>1.06E-3</v>
      </c>
      <c r="K2511">
        <v>0.22500000000000001</v>
      </c>
      <c r="L2511">
        <v>3.3080902255639124</v>
      </c>
      <c r="M2511" s="2">
        <f t="shared" si="84"/>
        <v>81.203007518796994</v>
      </c>
      <c r="N2511" t="s">
        <v>2715</v>
      </c>
    </row>
    <row r="2512" spans="1:14">
      <c r="A2512">
        <v>109</v>
      </c>
      <c r="B2512" t="s">
        <v>21779</v>
      </c>
      <c r="C2512" t="s">
        <v>21780</v>
      </c>
      <c r="D2512">
        <v>1833</v>
      </c>
      <c r="E2512" s="1">
        <v>1.069</v>
      </c>
      <c r="F2512">
        <v>1.3680000000000001</v>
      </c>
      <c r="G2512">
        <v>4.9000000000000002E-2</v>
      </c>
      <c r="H2512">
        <v>41</v>
      </c>
      <c r="I2512" t="s">
        <v>18288</v>
      </c>
      <c r="J2512">
        <v>1.98E-3</v>
      </c>
      <c r="K2512">
        <v>0.53900000000000003</v>
      </c>
      <c r="L2512">
        <v>3.3080902255639124</v>
      </c>
      <c r="M2512" s="2">
        <f t="shared" si="84"/>
        <v>81.954887218045116</v>
      </c>
      <c r="N2512" t="s">
        <v>2715</v>
      </c>
    </row>
    <row r="2513" spans="1:14">
      <c r="A2513">
        <v>110</v>
      </c>
      <c r="B2513" t="s">
        <v>21867</v>
      </c>
      <c r="C2513" t="s">
        <v>21868</v>
      </c>
      <c r="D2513">
        <v>1675</v>
      </c>
      <c r="E2513" s="1">
        <v>1.056</v>
      </c>
      <c r="F2513">
        <v>1.075</v>
      </c>
      <c r="G2513">
        <v>0.17599999999999999</v>
      </c>
      <c r="H2513">
        <v>148</v>
      </c>
      <c r="I2513">
        <v>6.6</v>
      </c>
      <c r="J2513">
        <v>3.9199999999999999E-3</v>
      </c>
      <c r="K2513">
        <v>0.32400000000000001</v>
      </c>
      <c r="L2513">
        <v>3.3080902255639124</v>
      </c>
      <c r="M2513" s="2">
        <f t="shared" si="84"/>
        <v>82.706766917293223</v>
      </c>
      <c r="N2513" t="s">
        <v>2715</v>
      </c>
    </row>
    <row r="2514" spans="1:14">
      <c r="A2514">
        <v>111</v>
      </c>
      <c r="B2514" t="s">
        <v>21231</v>
      </c>
      <c r="C2514" t="s">
        <v>21232</v>
      </c>
      <c r="D2514">
        <v>366</v>
      </c>
      <c r="E2514" s="1">
        <v>0.98099999999999998</v>
      </c>
      <c r="F2514">
        <v>0.77</v>
      </c>
      <c r="G2514">
        <v>0.05</v>
      </c>
      <c r="H2514">
        <v>60</v>
      </c>
      <c r="I2514">
        <v>7.1</v>
      </c>
      <c r="J2514">
        <v>4.6999999999999999E-4</v>
      </c>
      <c r="K2514">
        <v>0.12</v>
      </c>
      <c r="L2514">
        <v>3.3080902255639124</v>
      </c>
      <c r="M2514" s="2">
        <f t="shared" si="84"/>
        <v>83.458646616541358</v>
      </c>
      <c r="N2514" t="s">
        <v>2715</v>
      </c>
    </row>
    <row r="2515" spans="1:14">
      <c r="A2515">
        <v>112</v>
      </c>
      <c r="B2515" t="s">
        <v>21825</v>
      </c>
      <c r="C2515" t="s">
        <v>21826</v>
      </c>
      <c r="D2515">
        <v>298</v>
      </c>
      <c r="E2515" s="1">
        <v>0.94599999999999995</v>
      </c>
      <c r="F2515">
        <v>0.7</v>
      </c>
      <c r="G2515">
        <v>0.312</v>
      </c>
      <c r="H2515">
        <v>48</v>
      </c>
      <c r="I2515">
        <v>4.8</v>
      </c>
      <c r="J2515">
        <v>7.3999999999999999E-4</v>
      </c>
      <c r="K2515">
        <v>0.17299999999999999</v>
      </c>
      <c r="L2515">
        <v>3.3080902255639124</v>
      </c>
      <c r="M2515" s="2">
        <f t="shared" si="84"/>
        <v>84.210526315789465</v>
      </c>
      <c r="N2515" t="s">
        <v>2715</v>
      </c>
    </row>
    <row r="2516" spans="1:14">
      <c r="A2516">
        <v>113</v>
      </c>
      <c r="B2516" t="s">
        <v>21729</v>
      </c>
      <c r="C2516" t="s">
        <v>21730</v>
      </c>
      <c r="D2516">
        <v>2326</v>
      </c>
      <c r="E2516" s="1">
        <v>0.86899999999999999</v>
      </c>
      <c r="F2516">
        <v>0.72199999999999998</v>
      </c>
      <c r="G2516">
        <v>0.23300000000000001</v>
      </c>
      <c r="H2516">
        <v>407</v>
      </c>
      <c r="I2516">
        <v>3.9</v>
      </c>
      <c r="J2516">
        <v>3.4199999999999999E-3</v>
      </c>
      <c r="K2516">
        <v>9.0999999999999998E-2</v>
      </c>
      <c r="L2516">
        <v>3.3080902255639124</v>
      </c>
      <c r="M2516" s="2">
        <f t="shared" si="84"/>
        <v>84.962406015037601</v>
      </c>
      <c r="N2516" t="s">
        <v>2715</v>
      </c>
    </row>
    <row r="2517" spans="1:14">
      <c r="A2517">
        <v>114</v>
      </c>
      <c r="B2517" t="s">
        <v>21877</v>
      </c>
      <c r="C2517" t="s">
        <v>21878</v>
      </c>
      <c r="D2517">
        <v>546</v>
      </c>
      <c r="E2517" s="1">
        <v>0.81299999999999994</v>
      </c>
      <c r="F2517">
        <v>0.63100000000000001</v>
      </c>
      <c r="G2517">
        <v>0.23200000000000001</v>
      </c>
      <c r="H2517">
        <v>69</v>
      </c>
      <c r="I2517">
        <v>7.1</v>
      </c>
      <c r="J2517">
        <v>8.5999999999999998E-4</v>
      </c>
      <c r="K2517">
        <v>0.14599999999999999</v>
      </c>
      <c r="L2517">
        <v>3.3080902255639124</v>
      </c>
      <c r="M2517" s="2">
        <f t="shared" si="84"/>
        <v>85.714285714285708</v>
      </c>
      <c r="N2517" t="s">
        <v>2715</v>
      </c>
    </row>
    <row r="2518" spans="1:14">
      <c r="A2518">
        <v>115</v>
      </c>
      <c r="B2518" t="s">
        <v>21805</v>
      </c>
      <c r="C2518" t="s">
        <v>21806</v>
      </c>
      <c r="D2518">
        <v>432</v>
      </c>
      <c r="E2518" s="1">
        <v>0.76400000000000001</v>
      </c>
      <c r="F2518">
        <v>0.71099999999999997</v>
      </c>
      <c r="G2518">
        <v>0.17199999999999999</v>
      </c>
      <c r="H2518">
        <v>99</v>
      </c>
      <c r="I2518">
        <v>4.9000000000000004</v>
      </c>
      <c r="J2518">
        <v>9.3000000000000005E-4</v>
      </c>
      <c r="K2518">
        <v>0.16200000000000001</v>
      </c>
      <c r="L2518">
        <v>3.3080902255639124</v>
      </c>
      <c r="M2518" s="2">
        <f t="shared" si="84"/>
        <v>86.46616541353383</v>
      </c>
      <c r="N2518" t="s">
        <v>2715</v>
      </c>
    </row>
    <row r="2519" spans="1:14">
      <c r="A2519">
        <v>116</v>
      </c>
      <c r="B2519" t="s">
        <v>21875</v>
      </c>
      <c r="C2519" t="s">
        <v>21876</v>
      </c>
      <c r="D2519">
        <v>1330</v>
      </c>
      <c r="E2519" s="1">
        <v>0.76400000000000001</v>
      </c>
      <c r="F2519">
        <v>0.64400000000000002</v>
      </c>
      <c r="G2519">
        <v>7.6999999999999999E-2</v>
      </c>
      <c r="H2519">
        <v>39</v>
      </c>
      <c r="I2519" t="s">
        <v>18288</v>
      </c>
      <c r="J2519">
        <v>1.32E-3</v>
      </c>
      <c r="K2519">
        <v>0.28000000000000003</v>
      </c>
      <c r="L2519">
        <v>3.3080902255639124</v>
      </c>
      <c r="M2519" s="2">
        <f t="shared" si="84"/>
        <v>87.218045112781951</v>
      </c>
      <c r="N2519" t="s">
        <v>2715</v>
      </c>
    </row>
    <row r="2520" spans="1:14">
      <c r="A2520">
        <v>117</v>
      </c>
      <c r="B2520" t="s">
        <v>21791</v>
      </c>
      <c r="C2520" t="s">
        <v>21792</v>
      </c>
      <c r="D2520">
        <v>262</v>
      </c>
      <c r="E2520" s="1">
        <v>0.70799999999999996</v>
      </c>
      <c r="F2520">
        <v>1.0740000000000001</v>
      </c>
      <c r="G2520">
        <v>0</v>
      </c>
      <c r="H2520">
        <v>15</v>
      </c>
      <c r="I2520">
        <v>6</v>
      </c>
      <c r="J2520">
        <v>9.2000000000000003E-4</v>
      </c>
      <c r="K2520">
        <v>0.42899999999999999</v>
      </c>
      <c r="L2520">
        <v>3.3080902255639124</v>
      </c>
      <c r="M2520" s="2">
        <f t="shared" si="84"/>
        <v>87.969924812030072</v>
      </c>
      <c r="N2520" t="s">
        <v>2715</v>
      </c>
    </row>
    <row r="2521" spans="1:14">
      <c r="A2521">
        <v>118</v>
      </c>
      <c r="B2521" t="s">
        <v>21807</v>
      </c>
      <c r="C2521" t="s">
        <v>21808</v>
      </c>
      <c r="D2521">
        <v>569</v>
      </c>
      <c r="E2521" s="1">
        <v>0.64400000000000002</v>
      </c>
      <c r="F2521">
        <v>0.54100000000000004</v>
      </c>
      <c r="G2521">
        <v>0.32800000000000001</v>
      </c>
      <c r="H2521">
        <v>67</v>
      </c>
      <c r="I2521">
        <v>6.3</v>
      </c>
      <c r="J2521">
        <v>1.0300000000000001E-3</v>
      </c>
      <c r="K2521">
        <v>0.126</v>
      </c>
      <c r="L2521">
        <v>3.3080902255639124</v>
      </c>
      <c r="M2521" s="2">
        <f t="shared" si="84"/>
        <v>88.721804511278194</v>
      </c>
      <c r="N2521" t="s">
        <v>2715</v>
      </c>
    </row>
    <row r="2522" spans="1:14">
      <c r="A2522">
        <v>119</v>
      </c>
      <c r="B2522" t="s">
        <v>21781</v>
      </c>
      <c r="C2522" t="s">
        <v>21782</v>
      </c>
      <c r="D2522">
        <v>1055</v>
      </c>
      <c r="E2522" s="1">
        <v>0.625</v>
      </c>
      <c r="F2522">
        <v>0.60599999999999998</v>
      </c>
      <c r="G2522">
        <v>0.17699999999999999</v>
      </c>
      <c r="H2522">
        <v>96</v>
      </c>
      <c r="I2522">
        <v>9.1</v>
      </c>
      <c r="J2522">
        <v>1.5900000000000001E-3</v>
      </c>
      <c r="K2522">
        <v>0.16300000000000001</v>
      </c>
      <c r="L2522">
        <v>3.3080902255639124</v>
      </c>
      <c r="M2522" s="2">
        <f t="shared" si="84"/>
        <v>89.473684210526315</v>
      </c>
      <c r="N2522" t="s">
        <v>2715</v>
      </c>
    </row>
    <row r="2523" spans="1:14">
      <c r="A2523">
        <v>120</v>
      </c>
      <c r="B2523" t="s">
        <v>21837</v>
      </c>
      <c r="C2523" t="s">
        <v>21838</v>
      </c>
      <c r="D2523">
        <v>1469</v>
      </c>
      <c r="E2523" s="1">
        <v>0.6</v>
      </c>
      <c r="F2523">
        <v>0.66200000000000003</v>
      </c>
      <c r="G2523">
        <v>0.125</v>
      </c>
      <c r="H2523">
        <v>232</v>
      </c>
      <c r="I2523">
        <v>5.7</v>
      </c>
      <c r="J2523">
        <v>3.0799999999999998E-3</v>
      </c>
      <c r="K2523">
        <v>0.156</v>
      </c>
      <c r="L2523">
        <v>3.3080902255639124</v>
      </c>
      <c r="M2523" s="2">
        <f t="shared" si="84"/>
        <v>90.225563909774436</v>
      </c>
      <c r="N2523" t="s">
        <v>2715</v>
      </c>
    </row>
    <row r="2524" spans="1:14">
      <c r="A2524">
        <v>121</v>
      </c>
      <c r="B2524" t="s">
        <v>21879</v>
      </c>
      <c r="C2524" t="s">
        <v>21880</v>
      </c>
      <c r="D2524">
        <v>178</v>
      </c>
      <c r="E2524" s="1">
        <v>0.57999999999999996</v>
      </c>
      <c r="F2524">
        <v>0.58199999999999996</v>
      </c>
      <c r="G2524">
        <v>0.22800000000000001</v>
      </c>
      <c r="H2524">
        <v>57</v>
      </c>
      <c r="I2524">
        <v>5.3</v>
      </c>
      <c r="J2524">
        <v>4.0999999999999999E-4</v>
      </c>
      <c r="K2524">
        <v>0.14699999999999999</v>
      </c>
      <c r="L2524">
        <v>3.3080902255639124</v>
      </c>
      <c r="M2524" s="2">
        <f t="shared" si="84"/>
        <v>90.977443609022558</v>
      </c>
      <c r="N2524" t="s">
        <v>2715</v>
      </c>
    </row>
    <row r="2525" spans="1:14">
      <c r="A2525">
        <v>122</v>
      </c>
      <c r="B2525" t="s">
        <v>21273</v>
      </c>
      <c r="C2525" t="s">
        <v>21274</v>
      </c>
      <c r="D2525">
        <v>1585</v>
      </c>
      <c r="E2525" s="1">
        <v>0.57499999999999996</v>
      </c>
      <c r="F2525">
        <v>0.54700000000000004</v>
      </c>
      <c r="G2525">
        <v>6.7000000000000004E-2</v>
      </c>
      <c r="H2525">
        <v>163</v>
      </c>
      <c r="I2525">
        <v>9.1999999999999993</v>
      </c>
      <c r="J2525">
        <v>2.0600000000000002E-3</v>
      </c>
      <c r="K2525">
        <v>0.126</v>
      </c>
      <c r="L2525">
        <v>3.3080902255639124</v>
      </c>
      <c r="M2525" s="2">
        <f t="shared" si="84"/>
        <v>91.729323308270665</v>
      </c>
      <c r="N2525" t="s">
        <v>2715</v>
      </c>
    </row>
    <row r="2526" spans="1:14">
      <c r="A2526">
        <v>123</v>
      </c>
      <c r="B2526" t="s">
        <v>21817</v>
      </c>
      <c r="C2526" t="s">
        <v>21818</v>
      </c>
      <c r="D2526">
        <v>2438</v>
      </c>
      <c r="E2526" s="1">
        <v>0.56799999999999995</v>
      </c>
      <c r="F2526">
        <v>0.76</v>
      </c>
      <c r="G2526">
        <v>0.123</v>
      </c>
      <c r="H2526">
        <v>203</v>
      </c>
      <c r="I2526">
        <v>9.4</v>
      </c>
      <c r="J2526">
        <v>4.4900000000000001E-3</v>
      </c>
      <c r="K2526">
        <v>0.27200000000000002</v>
      </c>
      <c r="L2526">
        <v>3.3080902255639124</v>
      </c>
      <c r="M2526" s="2">
        <f t="shared" si="84"/>
        <v>92.481203007518801</v>
      </c>
      <c r="N2526" t="s">
        <v>2715</v>
      </c>
    </row>
    <row r="2527" spans="1:14">
      <c r="A2527">
        <v>124</v>
      </c>
      <c r="B2527" t="s">
        <v>21113</v>
      </c>
      <c r="C2527" t="s">
        <v>21114</v>
      </c>
      <c r="D2527">
        <v>631</v>
      </c>
      <c r="E2527" s="1">
        <v>0.55900000000000005</v>
      </c>
      <c r="F2527">
        <v>0.56799999999999995</v>
      </c>
      <c r="G2527">
        <v>4.3999999999999997E-2</v>
      </c>
      <c r="H2527">
        <v>68</v>
      </c>
      <c r="I2527">
        <v>8.8000000000000007</v>
      </c>
      <c r="J2527">
        <v>8.4000000000000003E-4</v>
      </c>
      <c r="K2527">
        <v>0.14099999999999999</v>
      </c>
      <c r="L2527">
        <v>3.3080902255639124</v>
      </c>
      <c r="M2527" s="2">
        <f t="shared" si="84"/>
        <v>93.233082706766908</v>
      </c>
      <c r="N2527" t="s">
        <v>2715</v>
      </c>
    </row>
    <row r="2528" spans="1:14">
      <c r="A2528">
        <v>125</v>
      </c>
      <c r="B2528" t="s">
        <v>21865</v>
      </c>
      <c r="C2528" t="s">
        <v>21866</v>
      </c>
      <c r="D2528">
        <v>1283</v>
      </c>
      <c r="E2528" s="1">
        <v>0.54300000000000004</v>
      </c>
      <c r="F2528">
        <v>0.63500000000000001</v>
      </c>
      <c r="G2528">
        <v>4.3999999999999997E-2</v>
      </c>
      <c r="H2528">
        <v>90</v>
      </c>
      <c r="I2528" t="s">
        <v>18288</v>
      </c>
      <c r="J2528">
        <v>1.65E-3</v>
      </c>
      <c r="K2528">
        <v>0.16</v>
      </c>
      <c r="L2528">
        <v>3.3080902255639124</v>
      </c>
      <c r="M2528" s="2">
        <f t="shared" si="84"/>
        <v>93.984962406015043</v>
      </c>
      <c r="N2528" t="s">
        <v>2715</v>
      </c>
    </row>
    <row r="2529" spans="1:14">
      <c r="A2529">
        <v>126</v>
      </c>
      <c r="B2529" t="s">
        <v>21847</v>
      </c>
      <c r="C2529" t="s">
        <v>21848</v>
      </c>
      <c r="D2529">
        <v>1637</v>
      </c>
      <c r="E2529" s="1">
        <v>0.50900000000000001</v>
      </c>
      <c r="F2529">
        <v>0.58799999999999997</v>
      </c>
      <c r="G2529">
        <v>0.11799999999999999</v>
      </c>
      <c r="H2529">
        <v>85</v>
      </c>
      <c r="I2529" t="s">
        <v>18288</v>
      </c>
      <c r="J2529">
        <v>2.1299999999999999E-3</v>
      </c>
      <c r="K2529">
        <v>0.192</v>
      </c>
      <c r="L2529">
        <v>3.3080902255639124</v>
      </c>
      <c r="M2529" s="2">
        <f t="shared" si="84"/>
        <v>94.73684210526315</v>
      </c>
      <c r="N2529" t="s">
        <v>2715</v>
      </c>
    </row>
    <row r="2530" spans="1:14">
      <c r="A2530">
        <v>127</v>
      </c>
      <c r="B2530" t="s">
        <v>21795</v>
      </c>
      <c r="C2530" t="s">
        <v>21796</v>
      </c>
      <c r="D2530">
        <v>297</v>
      </c>
      <c r="E2530" s="1">
        <v>0.48699999999999999</v>
      </c>
      <c r="F2530">
        <v>0.34499999999999997</v>
      </c>
      <c r="G2530">
        <v>0.123</v>
      </c>
      <c r="H2530">
        <v>57</v>
      </c>
      <c r="I2530">
        <v>7.2</v>
      </c>
      <c r="J2530">
        <v>5.5999999999999995E-4</v>
      </c>
      <c r="K2530">
        <v>9.2999999999999999E-2</v>
      </c>
      <c r="L2530">
        <v>3.3080902255639124</v>
      </c>
      <c r="M2530" s="2">
        <f t="shared" si="84"/>
        <v>95.488721804511272</v>
      </c>
      <c r="N2530" t="s">
        <v>2715</v>
      </c>
    </row>
    <row r="2531" spans="1:14">
      <c r="A2531">
        <v>128</v>
      </c>
      <c r="B2531" t="s">
        <v>21711</v>
      </c>
      <c r="C2531" t="s">
        <v>21712</v>
      </c>
      <c r="D2531">
        <v>358</v>
      </c>
      <c r="E2531" s="1">
        <v>0.45100000000000001</v>
      </c>
      <c r="F2531">
        <v>0.373</v>
      </c>
      <c r="G2531">
        <v>0.03</v>
      </c>
      <c r="H2531">
        <v>99</v>
      </c>
      <c r="I2531">
        <v>7</v>
      </c>
      <c r="J2531">
        <v>6.4999999999999997E-4</v>
      </c>
      <c r="K2531">
        <v>9.4E-2</v>
      </c>
      <c r="L2531">
        <v>3.3080902255639124</v>
      </c>
      <c r="M2531" s="2">
        <f t="shared" si="84"/>
        <v>96.240601503759393</v>
      </c>
      <c r="N2531" t="s">
        <v>2715</v>
      </c>
    </row>
    <row r="2532" spans="1:14">
      <c r="A2532">
        <v>129</v>
      </c>
      <c r="B2532" t="s">
        <v>21895</v>
      </c>
      <c r="C2532" t="s">
        <v>21896</v>
      </c>
      <c r="D2532">
        <v>2338</v>
      </c>
      <c r="E2532" s="1">
        <v>0.38600000000000001</v>
      </c>
      <c r="F2532">
        <v>0.377</v>
      </c>
      <c r="G2532">
        <v>9.7000000000000003E-2</v>
      </c>
      <c r="H2532">
        <v>370</v>
      </c>
      <c r="I2532" t="s">
        <v>18288</v>
      </c>
      <c r="J2532">
        <v>3.3800000000000002E-3</v>
      </c>
      <c r="K2532">
        <v>9.1999999999999998E-2</v>
      </c>
      <c r="L2532">
        <v>3.3080902255639124</v>
      </c>
      <c r="M2532" s="2">
        <f t="shared" si="84"/>
        <v>96.992481203007515</v>
      </c>
      <c r="N2532" t="s">
        <v>2715</v>
      </c>
    </row>
    <row r="2533" spans="1:14">
      <c r="A2533">
        <v>130</v>
      </c>
      <c r="B2533" t="s">
        <v>21887</v>
      </c>
      <c r="C2533" t="s">
        <v>21888</v>
      </c>
      <c r="D2533">
        <v>204</v>
      </c>
      <c r="E2533" s="1">
        <v>0.373</v>
      </c>
      <c r="F2533">
        <v>0.40600000000000003</v>
      </c>
      <c r="G2533">
        <v>6.7000000000000004E-2</v>
      </c>
      <c r="H2533">
        <v>30</v>
      </c>
      <c r="I2533" t="s">
        <v>18288</v>
      </c>
      <c r="J2533">
        <v>1.4999999999999999E-4</v>
      </c>
      <c r="K2533">
        <v>8.3000000000000004E-2</v>
      </c>
      <c r="L2533">
        <v>3.3080902255639124</v>
      </c>
      <c r="M2533" s="2">
        <f t="shared" si="84"/>
        <v>97.744360902255636</v>
      </c>
      <c r="N2533" t="s">
        <v>2715</v>
      </c>
    </row>
    <row r="2534" spans="1:14">
      <c r="A2534">
        <v>131</v>
      </c>
      <c r="B2534" t="s">
        <v>21907</v>
      </c>
      <c r="C2534" t="s">
        <v>21908</v>
      </c>
      <c r="D2534">
        <v>645</v>
      </c>
      <c r="E2534" s="1">
        <v>0.27600000000000002</v>
      </c>
      <c r="F2534">
        <v>0.437</v>
      </c>
      <c r="G2534">
        <v>1.4999999999999999E-2</v>
      </c>
      <c r="H2534">
        <v>67</v>
      </c>
      <c r="I2534">
        <v>8.8000000000000007</v>
      </c>
      <c r="J2534">
        <v>9.6000000000000002E-4</v>
      </c>
      <c r="K2534">
        <v>9.8000000000000004E-2</v>
      </c>
      <c r="L2534">
        <v>3.3080902255639124</v>
      </c>
      <c r="M2534" s="2">
        <f t="shared" si="84"/>
        <v>98.496240601503757</v>
      </c>
      <c r="N2534" t="s">
        <v>2715</v>
      </c>
    </row>
    <row r="2535" spans="1:14">
      <c r="A2535">
        <v>132</v>
      </c>
      <c r="B2535" t="s">
        <v>21227</v>
      </c>
      <c r="C2535" t="s">
        <v>21228</v>
      </c>
      <c r="D2535">
        <v>40</v>
      </c>
      <c r="E2535" s="1">
        <v>0.222</v>
      </c>
      <c r="F2535">
        <v>0.193</v>
      </c>
      <c r="G2535">
        <v>0</v>
      </c>
      <c r="H2535">
        <v>33</v>
      </c>
      <c r="J2535">
        <v>1.1E-4</v>
      </c>
      <c r="K2535">
        <v>4.2999999999999997E-2</v>
      </c>
      <c r="L2535">
        <v>3.3080902255639124</v>
      </c>
      <c r="M2535" s="2">
        <f t="shared" si="84"/>
        <v>99.248120300751879</v>
      </c>
      <c r="N2535" t="s">
        <v>2715</v>
      </c>
    </row>
    <row r="2536" spans="1:14">
      <c r="A2536">
        <v>133</v>
      </c>
      <c r="B2536" t="s">
        <v>21077</v>
      </c>
      <c r="C2536" t="s">
        <v>21078</v>
      </c>
      <c r="D2536">
        <v>79</v>
      </c>
      <c r="E2536" s="1">
        <v>0.13900000000000001</v>
      </c>
      <c r="G2536">
        <v>4.4999999999999998E-2</v>
      </c>
      <c r="H2536">
        <v>44</v>
      </c>
      <c r="J2536">
        <v>2.5000000000000001E-4</v>
      </c>
      <c r="L2536">
        <v>3.3080902255639124</v>
      </c>
      <c r="M2536" s="2">
        <f t="shared" si="84"/>
        <v>100</v>
      </c>
      <c r="N2536" t="s">
        <v>2715</v>
      </c>
    </row>
    <row r="2537" spans="1:14" s="3" customFormat="1">
      <c r="E2537" s="4"/>
      <c r="M2537" s="5"/>
    </row>
    <row r="2538" spans="1:14">
      <c r="A2538">
        <v>1</v>
      </c>
      <c r="B2538" t="s">
        <v>14536</v>
      </c>
      <c r="C2538" t="s">
        <v>14537</v>
      </c>
      <c r="D2538">
        <v>15160</v>
      </c>
      <c r="E2538" s="1">
        <v>23.917000000000002</v>
      </c>
      <c r="F2538">
        <v>22.959</v>
      </c>
      <c r="G2538">
        <v>4.4720000000000004</v>
      </c>
      <c r="H2538">
        <v>89</v>
      </c>
      <c r="I2538">
        <v>4.2</v>
      </c>
      <c r="J2538">
        <v>6.93E-2</v>
      </c>
      <c r="K2538">
        <v>8.5719999999999992</v>
      </c>
      <c r="L2538">
        <f>AVERAGE(E2538:E2727)</f>
        <v>2.7054052631578949</v>
      </c>
      <c r="M2538" s="2">
        <f t="shared" ref="M2538:M2569" si="85">A2538/190*100</f>
        <v>0.52631578947368418</v>
      </c>
      <c r="N2538" t="s">
        <v>2716</v>
      </c>
    </row>
    <row r="2539" spans="1:14">
      <c r="A2539">
        <v>2</v>
      </c>
      <c r="B2539" t="s">
        <v>14546</v>
      </c>
      <c r="C2539" t="s">
        <v>14547</v>
      </c>
      <c r="D2539">
        <v>2295</v>
      </c>
      <c r="E2539" s="1">
        <v>15.518000000000001</v>
      </c>
      <c r="F2539">
        <v>13.994</v>
      </c>
      <c r="G2539">
        <v>1.6539999999999999</v>
      </c>
      <c r="H2539">
        <v>52</v>
      </c>
      <c r="I2539">
        <v>2.4</v>
      </c>
      <c r="J2539">
        <v>1.4619999999999999E-2</v>
      </c>
      <c r="K2539">
        <v>5.31</v>
      </c>
      <c r="L2539">
        <v>2.7054052631578949</v>
      </c>
      <c r="M2539" s="2">
        <f t="shared" si="85"/>
        <v>1.0526315789473684</v>
      </c>
      <c r="N2539" t="s">
        <v>2716</v>
      </c>
    </row>
    <row r="2540" spans="1:14">
      <c r="A2540">
        <v>3</v>
      </c>
      <c r="B2540" t="s">
        <v>18097</v>
      </c>
      <c r="C2540" t="s">
        <v>18098</v>
      </c>
      <c r="D2540">
        <v>2907</v>
      </c>
      <c r="E2540" s="1">
        <v>14.483000000000001</v>
      </c>
      <c r="F2540">
        <v>8.6720000000000006</v>
      </c>
      <c r="G2540">
        <v>2.21</v>
      </c>
      <c r="H2540">
        <v>62</v>
      </c>
      <c r="I2540">
        <v>2.2999999999999998</v>
      </c>
      <c r="J2540">
        <v>1.3950000000000001E-2</v>
      </c>
      <c r="K2540">
        <v>2.6349999999999998</v>
      </c>
      <c r="L2540">
        <v>2.7054052631578949</v>
      </c>
      <c r="M2540" s="2">
        <f t="shared" si="85"/>
        <v>1.5789473684210527</v>
      </c>
      <c r="N2540" t="s">
        <v>2716</v>
      </c>
    </row>
    <row r="2541" spans="1:14">
      <c r="A2541">
        <v>4</v>
      </c>
      <c r="B2541" t="s">
        <v>18107</v>
      </c>
      <c r="C2541" t="s">
        <v>18108</v>
      </c>
      <c r="D2541">
        <v>32256</v>
      </c>
      <c r="E2541" s="1">
        <v>11.193</v>
      </c>
      <c r="F2541">
        <v>11.047000000000001</v>
      </c>
      <c r="G2541">
        <v>1.994</v>
      </c>
      <c r="H2541">
        <v>173</v>
      </c>
      <c r="I2541">
        <v>9.1999999999999993</v>
      </c>
      <c r="J2541">
        <v>6.5750000000000003E-2</v>
      </c>
      <c r="K2541">
        <v>4.3339999999999996</v>
      </c>
      <c r="L2541">
        <v>2.7054052631578949</v>
      </c>
      <c r="M2541" s="2">
        <f t="shared" si="85"/>
        <v>2.1052631578947367</v>
      </c>
      <c r="N2541" t="s">
        <v>2716</v>
      </c>
    </row>
    <row r="2542" spans="1:14">
      <c r="A2542">
        <v>5</v>
      </c>
      <c r="B2542" t="s">
        <v>18122</v>
      </c>
      <c r="C2542" t="s">
        <v>18123</v>
      </c>
      <c r="D2542">
        <v>41189</v>
      </c>
      <c r="E2542" s="1">
        <v>9.9149999999999991</v>
      </c>
      <c r="F2542">
        <v>10.87</v>
      </c>
      <c r="G2542">
        <v>2.2610000000000001</v>
      </c>
      <c r="H2542">
        <v>280</v>
      </c>
      <c r="I2542">
        <v>7.8</v>
      </c>
      <c r="J2542">
        <v>9.8100000000000007E-2</v>
      </c>
      <c r="K2542">
        <v>4.05</v>
      </c>
      <c r="L2542">
        <v>2.7054052631578949</v>
      </c>
      <c r="M2542" s="2">
        <f t="shared" si="85"/>
        <v>2.6315789473684208</v>
      </c>
      <c r="N2542" t="s">
        <v>2716</v>
      </c>
    </row>
    <row r="2543" spans="1:14">
      <c r="A2543">
        <v>6</v>
      </c>
      <c r="B2543" t="s">
        <v>18091</v>
      </c>
      <c r="C2543" t="s">
        <v>18092</v>
      </c>
      <c r="D2543">
        <v>11664</v>
      </c>
      <c r="E2543" s="1">
        <v>9.734</v>
      </c>
      <c r="F2543">
        <v>8.5619999999999994</v>
      </c>
      <c r="G2543">
        <v>2.5649999999999999</v>
      </c>
      <c r="H2543">
        <v>124</v>
      </c>
      <c r="I2543">
        <v>6.8</v>
      </c>
      <c r="J2543">
        <v>2.9780000000000001E-2</v>
      </c>
      <c r="K2543">
        <v>2.83</v>
      </c>
      <c r="L2543">
        <v>2.7054052631578949</v>
      </c>
      <c r="M2543" s="2">
        <f t="shared" si="85"/>
        <v>3.1578947368421053</v>
      </c>
      <c r="N2543" t="s">
        <v>2716</v>
      </c>
    </row>
    <row r="2544" spans="1:14">
      <c r="A2544">
        <v>7</v>
      </c>
      <c r="B2544" t="s">
        <v>14662</v>
      </c>
      <c r="C2544" t="s">
        <v>14663</v>
      </c>
      <c r="D2544">
        <v>2976</v>
      </c>
      <c r="E2544" s="1">
        <v>8.6809999999999992</v>
      </c>
      <c r="F2544">
        <v>8.26</v>
      </c>
      <c r="G2544">
        <v>1.9430000000000001</v>
      </c>
      <c r="H2544">
        <v>35</v>
      </c>
      <c r="I2544">
        <v>6.1</v>
      </c>
      <c r="J2544">
        <v>8.9300000000000004E-3</v>
      </c>
      <c r="K2544">
        <v>3.012</v>
      </c>
      <c r="L2544">
        <v>2.7054052631578949</v>
      </c>
      <c r="M2544" s="2">
        <f t="shared" si="85"/>
        <v>3.6842105263157889</v>
      </c>
      <c r="N2544" t="s">
        <v>2716</v>
      </c>
    </row>
    <row r="2545" spans="1:14">
      <c r="A2545">
        <v>8</v>
      </c>
      <c r="B2545" t="s">
        <v>14588</v>
      </c>
      <c r="C2545" t="s">
        <v>14589</v>
      </c>
      <c r="D2545">
        <v>74408</v>
      </c>
      <c r="E2545" s="1">
        <v>8.2490000000000006</v>
      </c>
      <c r="F2545">
        <v>8.3970000000000002</v>
      </c>
      <c r="G2545">
        <v>1.8160000000000001</v>
      </c>
      <c r="H2545">
        <v>527</v>
      </c>
      <c r="I2545">
        <v>9</v>
      </c>
      <c r="J2545">
        <v>0.13245999999999999</v>
      </c>
      <c r="K2545">
        <v>2.9140000000000001</v>
      </c>
      <c r="L2545">
        <v>2.7054052631578949</v>
      </c>
      <c r="M2545" s="2">
        <f t="shared" si="85"/>
        <v>4.2105263157894735</v>
      </c>
      <c r="N2545" t="s">
        <v>2716</v>
      </c>
    </row>
    <row r="2546" spans="1:14">
      <c r="A2546">
        <v>9</v>
      </c>
      <c r="B2546" t="s">
        <v>14552</v>
      </c>
      <c r="C2546" t="s">
        <v>14553</v>
      </c>
      <c r="D2546">
        <v>3845</v>
      </c>
      <c r="E2546" s="1">
        <v>6.18</v>
      </c>
      <c r="F2546">
        <v>5.9470000000000001</v>
      </c>
      <c r="G2546">
        <v>0.69399999999999995</v>
      </c>
      <c r="H2546">
        <v>157</v>
      </c>
      <c r="I2546">
        <v>3.4</v>
      </c>
      <c r="J2546">
        <v>1.4800000000000001E-2</v>
      </c>
      <c r="K2546">
        <v>1.8580000000000001</v>
      </c>
      <c r="L2546">
        <v>2.7054052631578949</v>
      </c>
      <c r="M2546" s="2">
        <f t="shared" si="85"/>
        <v>4.7368421052631584</v>
      </c>
      <c r="N2546" t="s">
        <v>2716</v>
      </c>
    </row>
    <row r="2547" spans="1:14">
      <c r="A2547">
        <v>10</v>
      </c>
      <c r="B2547" t="s">
        <v>14670</v>
      </c>
      <c r="C2547" t="s">
        <v>14671</v>
      </c>
      <c r="D2547">
        <v>52524</v>
      </c>
      <c r="E2547" s="1">
        <v>6.1580000000000004</v>
      </c>
      <c r="F2547">
        <v>6.8310000000000004</v>
      </c>
      <c r="G2547">
        <v>1.0860000000000001</v>
      </c>
      <c r="H2547">
        <v>567</v>
      </c>
      <c r="I2547">
        <v>8.1999999999999993</v>
      </c>
      <c r="J2547">
        <v>0.10979999999999999</v>
      </c>
      <c r="K2547">
        <v>2.2530000000000001</v>
      </c>
      <c r="L2547">
        <v>2.7054052631578949</v>
      </c>
      <c r="M2547" s="2">
        <f t="shared" si="85"/>
        <v>5.2631578947368416</v>
      </c>
      <c r="N2547" t="s">
        <v>2716</v>
      </c>
    </row>
    <row r="2548" spans="1:14">
      <c r="A2548">
        <v>11</v>
      </c>
      <c r="B2548" t="s">
        <v>14622</v>
      </c>
      <c r="C2548" t="s">
        <v>14623</v>
      </c>
      <c r="D2548">
        <v>1923</v>
      </c>
      <c r="E2548" s="1">
        <v>5.9039999999999999</v>
      </c>
      <c r="F2548">
        <v>5.72</v>
      </c>
      <c r="G2548">
        <v>0.90500000000000003</v>
      </c>
      <c r="H2548">
        <v>63</v>
      </c>
      <c r="I2548">
        <v>3.6</v>
      </c>
      <c r="J2548">
        <v>1.0319999999999999E-2</v>
      </c>
      <c r="K2548">
        <v>1.827</v>
      </c>
      <c r="L2548">
        <v>2.7054052631578949</v>
      </c>
      <c r="M2548" s="2">
        <f t="shared" si="85"/>
        <v>5.7894736842105265</v>
      </c>
      <c r="N2548" t="s">
        <v>2716</v>
      </c>
    </row>
    <row r="2549" spans="1:14">
      <c r="A2549">
        <v>12</v>
      </c>
      <c r="B2549" t="s">
        <v>18854</v>
      </c>
      <c r="C2549" t="s">
        <v>18855</v>
      </c>
      <c r="D2549">
        <v>29370</v>
      </c>
      <c r="E2549" s="1">
        <v>5.6440000000000001</v>
      </c>
      <c r="F2549">
        <v>6.125</v>
      </c>
      <c r="G2549">
        <v>1.264</v>
      </c>
      <c r="H2549">
        <v>269</v>
      </c>
      <c r="I2549">
        <v>9</v>
      </c>
      <c r="J2549">
        <v>4.8009999999999997E-2</v>
      </c>
      <c r="K2549">
        <v>1.8480000000000001</v>
      </c>
      <c r="L2549">
        <v>2.7054052631578949</v>
      </c>
      <c r="M2549" s="2">
        <f t="shared" si="85"/>
        <v>6.3157894736842106</v>
      </c>
      <c r="N2549" t="s">
        <v>2716</v>
      </c>
    </row>
    <row r="2550" spans="1:14">
      <c r="A2550">
        <v>13</v>
      </c>
      <c r="B2550" t="s">
        <v>18220</v>
      </c>
      <c r="C2550" t="s">
        <v>18221</v>
      </c>
      <c r="D2550">
        <v>4003</v>
      </c>
      <c r="E2550" s="1">
        <v>5.641</v>
      </c>
      <c r="F2550">
        <v>5.0919999999999996</v>
      </c>
      <c r="G2550">
        <v>0.80500000000000005</v>
      </c>
      <c r="H2550">
        <v>123</v>
      </c>
      <c r="I2550">
        <v>3.9</v>
      </c>
      <c r="J2550">
        <v>1.374E-2</v>
      </c>
      <c r="K2550">
        <v>1.4790000000000001</v>
      </c>
      <c r="L2550">
        <v>2.7054052631578949</v>
      </c>
      <c r="M2550" s="2">
        <f t="shared" si="85"/>
        <v>6.8421052631578956</v>
      </c>
      <c r="N2550" t="s">
        <v>2716</v>
      </c>
    </row>
    <row r="2551" spans="1:14">
      <c r="A2551">
        <v>14</v>
      </c>
      <c r="B2551" t="s">
        <v>14612</v>
      </c>
      <c r="C2551" t="s">
        <v>14613</v>
      </c>
      <c r="D2551">
        <v>3259</v>
      </c>
      <c r="E2551" s="1">
        <v>5.633</v>
      </c>
      <c r="F2551">
        <v>6.4169999999999998</v>
      </c>
      <c r="G2551">
        <v>1.3560000000000001</v>
      </c>
      <c r="H2551">
        <v>45</v>
      </c>
      <c r="I2551">
        <v>6.1</v>
      </c>
      <c r="J2551">
        <v>9.9900000000000006E-3</v>
      </c>
      <c r="K2551">
        <v>2.3730000000000002</v>
      </c>
      <c r="L2551">
        <v>2.7054052631578949</v>
      </c>
      <c r="M2551" s="2">
        <f t="shared" si="85"/>
        <v>7.3684210526315779</v>
      </c>
      <c r="N2551" t="s">
        <v>2716</v>
      </c>
    </row>
    <row r="2552" spans="1:14">
      <c r="A2552">
        <v>15</v>
      </c>
      <c r="B2552" t="s">
        <v>18176</v>
      </c>
      <c r="C2552" t="s">
        <v>18177</v>
      </c>
      <c r="D2552">
        <v>4449</v>
      </c>
      <c r="E2552" s="1">
        <v>5.4160000000000004</v>
      </c>
      <c r="F2552">
        <v>5.0350000000000001</v>
      </c>
      <c r="G2552">
        <v>0.80400000000000005</v>
      </c>
      <c r="H2552">
        <v>97</v>
      </c>
      <c r="I2552">
        <v>5.6</v>
      </c>
      <c r="J2552">
        <v>1.384E-2</v>
      </c>
      <c r="K2552">
        <v>1.7270000000000001</v>
      </c>
      <c r="L2552">
        <v>2.7054052631578949</v>
      </c>
      <c r="M2552" s="2">
        <f t="shared" si="85"/>
        <v>7.8947368421052628</v>
      </c>
      <c r="N2552" t="s">
        <v>2716</v>
      </c>
    </row>
    <row r="2553" spans="1:14">
      <c r="A2553">
        <v>16</v>
      </c>
      <c r="B2553" t="s">
        <v>14654</v>
      </c>
      <c r="C2553" t="s">
        <v>14655</v>
      </c>
      <c r="D2553">
        <v>14444</v>
      </c>
      <c r="E2553" s="1">
        <v>5.0999999999999996</v>
      </c>
      <c r="F2553">
        <v>6.1749999999999998</v>
      </c>
      <c r="G2553">
        <v>1.0680000000000001</v>
      </c>
      <c r="H2553">
        <v>162</v>
      </c>
      <c r="I2553">
        <v>7.9</v>
      </c>
      <c r="J2553">
        <v>3.0169999999999999E-2</v>
      </c>
      <c r="K2553">
        <v>2.012</v>
      </c>
      <c r="L2553">
        <v>2.7054052631578949</v>
      </c>
      <c r="M2553" s="2">
        <f t="shared" si="85"/>
        <v>8.4210526315789469</v>
      </c>
      <c r="N2553" t="s">
        <v>2716</v>
      </c>
    </row>
    <row r="2554" spans="1:14">
      <c r="A2554">
        <v>17</v>
      </c>
      <c r="B2554" t="s">
        <v>18262</v>
      </c>
      <c r="C2554" t="s">
        <v>18263</v>
      </c>
      <c r="D2554">
        <v>23923</v>
      </c>
      <c r="E2554" s="1">
        <v>4.9240000000000004</v>
      </c>
      <c r="F2554">
        <v>5.1440000000000001</v>
      </c>
      <c r="G2554">
        <v>1.69</v>
      </c>
      <c r="H2554">
        <v>187</v>
      </c>
      <c r="I2554" t="s">
        <v>18288</v>
      </c>
      <c r="J2554">
        <v>3.8809999999999997E-2</v>
      </c>
      <c r="K2554">
        <v>1.82</v>
      </c>
      <c r="L2554">
        <v>2.7054052631578949</v>
      </c>
      <c r="M2554" s="2">
        <f t="shared" si="85"/>
        <v>8.9473684210526319</v>
      </c>
      <c r="N2554" t="s">
        <v>2716</v>
      </c>
    </row>
    <row r="2555" spans="1:14">
      <c r="A2555">
        <v>18</v>
      </c>
      <c r="B2555" t="s">
        <v>14594</v>
      </c>
      <c r="C2555" t="s">
        <v>14595</v>
      </c>
      <c r="D2555">
        <v>2730</v>
      </c>
      <c r="E2555" s="1">
        <v>4.8369999999999997</v>
      </c>
      <c r="F2555">
        <v>4.2830000000000004</v>
      </c>
      <c r="G2555">
        <v>1.02</v>
      </c>
      <c r="H2555">
        <v>51</v>
      </c>
      <c r="I2555">
        <v>7.6</v>
      </c>
      <c r="J2555">
        <v>5.7999999999999996E-3</v>
      </c>
      <c r="K2555">
        <v>1.355</v>
      </c>
      <c r="L2555">
        <v>2.7054052631578949</v>
      </c>
      <c r="M2555" s="2">
        <f t="shared" si="85"/>
        <v>9.4736842105263168</v>
      </c>
      <c r="N2555" t="s">
        <v>2716</v>
      </c>
    </row>
    <row r="2556" spans="1:14">
      <c r="A2556">
        <v>19</v>
      </c>
      <c r="B2556" t="s">
        <v>18166</v>
      </c>
      <c r="C2556" t="s">
        <v>18167</v>
      </c>
      <c r="D2556">
        <v>3177</v>
      </c>
      <c r="E2556" s="1">
        <v>4.8259999999999996</v>
      </c>
      <c r="F2556">
        <v>4.6379999999999999</v>
      </c>
      <c r="G2556">
        <v>0.629</v>
      </c>
      <c r="H2556">
        <v>70</v>
      </c>
      <c r="I2556">
        <v>5.5</v>
      </c>
      <c r="J2556">
        <v>8.7799999999999996E-3</v>
      </c>
      <c r="K2556">
        <v>1.3839999999999999</v>
      </c>
      <c r="L2556">
        <v>2.7054052631578949</v>
      </c>
      <c r="M2556" s="2">
        <f t="shared" si="85"/>
        <v>10</v>
      </c>
      <c r="N2556" t="s">
        <v>2716</v>
      </c>
    </row>
    <row r="2557" spans="1:14">
      <c r="A2557">
        <v>20</v>
      </c>
      <c r="B2557" t="s">
        <v>18128</v>
      </c>
      <c r="C2557" t="s">
        <v>18129</v>
      </c>
      <c r="D2557">
        <v>3972</v>
      </c>
      <c r="E2557" s="1">
        <v>4.7389999999999999</v>
      </c>
      <c r="F2557">
        <v>5.0469999999999997</v>
      </c>
      <c r="G2557">
        <v>1</v>
      </c>
      <c r="H2557">
        <v>81</v>
      </c>
      <c r="I2557">
        <v>5.9</v>
      </c>
      <c r="J2557">
        <v>1.068E-2</v>
      </c>
      <c r="K2557">
        <v>1.595</v>
      </c>
      <c r="L2557">
        <v>2.7054052631578949</v>
      </c>
      <c r="M2557" s="2">
        <f t="shared" si="85"/>
        <v>10.526315789473683</v>
      </c>
      <c r="N2557" t="s">
        <v>2716</v>
      </c>
    </row>
    <row r="2558" spans="1:14">
      <c r="A2558">
        <v>21</v>
      </c>
      <c r="B2558" t="s">
        <v>18118</v>
      </c>
      <c r="C2558" t="s">
        <v>18119</v>
      </c>
      <c r="D2558">
        <v>4345</v>
      </c>
      <c r="E2558" s="1">
        <v>4.6210000000000004</v>
      </c>
      <c r="F2558">
        <v>5.4809999999999999</v>
      </c>
      <c r="G2558">
        <v>0.74399999999999999</v>
      </c>
      <c r="H2558">
        <v>90</v>
      </c>
      <c r="I2558">
        <v>5.2</v>
      </c>
      <c r="J2558">
        <v>1.278E-2</v>
      </c>
      <c r="K2558">
        <v>1.587</v>
      </c>
      <c r="L2558">
        <v>2.7054052631578949</v>
      </c>
      <c r="M2558" s="2">
        <f t="shared" si="85"/>
        <v>11.052631578947368</v>
      </c>
      <c r="N2558" t="s">
        <v>2716</v>
      </c>
    </row>
    <row r="2559" spans="1:14">
      <c r="A2559">
        <v>22</v>
      </c>
      <c r="B2559" t="s">
        <v>18206</v>
      </c>
      <c r="C2559" t="s">
        <v>18207</v>
      </c>
      <c r="D2559">
        <v>4055</v>
      </c>
      <c r="E2559" s="1">
        <v>4.5949999999999998</v>
      </c>
      <c r="F2559">
        <v>4.3070000000000004</v>
      </c>
      <c r="G2559">
        <v>0.81899999999999995</v>
      </c>
      <c r="H2559">
        <v>105</v>
      </c>
      <c r="I2559">
        <v>5.4</v>
      </c>
      <c r="J2559">
        <v>1.1140000000000001E-2</v>
      </c>
      <c r="K2559">
        <v>1.2729999999999999</v>
      </c>
      <c r="L2559">
        <v>2.7054052631578949</v>
      </c>
      <c r="M2559" s="2">
        <f t="shared" si="85"/>
        <v>11.578947368421053</v>
      </c>
      <c r="N2559" t="s">
        <v>2716</v>
      </c>
    </row>
    <row r="2560" spans="1:14">
      <c r="A2560">
        <v>23</v>
      </c>
      <c r="B2560" t="s">
        <v>14540</v>
      </c>
      <c r="C2560" t="s">
        <v>14541</v>
      </c>
      <c r="D2560">
        <v>16467</v>
      </c>
      <c r="E2560" s="1">
        <v>4.5579999999999998</v>
      </c>
      <c r="F2560">
        <v>4.5129999999999999</v>
      </c>
      <c r="G2560">
        <v>1.119</v>
      </c>
      <c r="H2560">
        <v>253</v>
      </c>
      <c r="I2560">
        <v>5.6</v>
      </c>
      <c r="J2560">
        <v>4.5589999999999999E-2</v>
      </c>
      <c r="K2560">
        <v>1.359</v>
      </c>
      <c r="L2560">
        <v>2.7054052631578949</v>
      </c>
      <c r="M2560" s="2">
        <f t="shared" si="85"/>
        <v>12.105263157894736</v>
      </c>
      <c r="N2560" t="s">
        <v>2716</v>
      </c>
    </row>
    <row r="2561" spans="1:14">
      <c r="A2561">
        <v>24</v>
      </c>
      <c r="B2561" t="s">
        <v>18130</v>
      </c>
      <c r="C2561" t="s">
        <v>18131</v>
      </c>
      <c r="D2561">
        <v>786</v>
      </c>
      <c r="E2561" s="1">
        <v>4.5380000000000003</v>
      </c>
      <c r="F2561">
        <v>6.1829999999999998</v>
      </c>
      <c r="G2561">
        <v>0.46800000000000003</v>
      </c>
      <c r="H2561">
        <v>79</v>
      </c>
      <c r="I2561">
        <v>3.4</v>
      </c>
      <c r="J2561">
        <v>4.0000000000000001E-3</v>
      </c>
      <c r="K2561">
        <v>1.9019999999999999</v>
      </c>
      <c r="L2561">
        <v>2.7054052631578949</v>
      </c>
      <c r="M2561" s="2">
        <f t="shared" si="85"/>
        <v>12.631578947368421</v>
      </c>
      <c r="N2561" t="s">
        <v>2716</v>
      </c>
    </row>
    <row r="2562" spans="1:14">
      <c r="A2562">
        <v>25</v>
      </c>
      <c r="B2562" t="s">
        <v>14542</v>
      </c>
      <c r="C2562" t="s">
        <v>14543</v>
      </c>
      <c r="D2562">
        <v>5932</v>
      </c>
      <c r="E2562" s="1">
        <v>4.4720000000000004</v>
      </c>
      <c r="F2562">
        <v>3.9529999999999998</v>
      </c>
      <c r="G2562">
        <v>1.121</v>
      </c>
      <c r="H2562">
        <v>199</v>
      </c>
      <c r="I2562">
        <v>4.5999999999999996</v>
      </c>
      <c r="J2562">
        <v>1.8450000000000001E-2</v>
      </c>
      <c r="K2562">
        <v>1.1659999999999999</v>
      </c>
      <c r="L2562">
        <v>2.7054052631578949</v>
      </c>
      <c r="M2562" s="2">
        <f t="shared" si="85"/>
        <v>13.157894736842104</v>
      </c>
      <c r="N2562" t="s">
        <v>2716</v>
      </c>
    </row>
    <row r="2563" spans="1:14">
      <c r="A2563">
        <v>26</v>
      </c>
      <c r="B2563" t="s">
        <v>18240</v>
      </c>
      <c r="C2563" t="s">
        <v>18241</v>
      </c>
      <c r="D2563">
        <v>2544</v>
      </c>
      <c r="E2563" s="1">
        <v>4.4429999999999996</v>
      </c>
      <c r="F2563">
        <v>4.0640000000000001</v>
      </c>
      <c r="G2563">
        <v>0.82099999999999995</v>
      </c>
      <c r="H2563">
        <v>56</v>
      </c>
      <c r="I2563">
        <v>7</v>
      </c>
      <c r="J2563">
        <v>4.8300000000000001E-3</v>
      </c>
      <c r="K2563">
        <v>1.2529999999999999</v>
      </c>
      <c r="L2563">
        <v>2.7054052631578949</v>
      </c>
      <c r="M2563" s="2">
        <f t="shared" si="85"/>
        <v>13.684210526315791</v>
      </c>
      <c r="N2563" t="s">
        <v>2716</v>
      </c>
    </row>
    <row r="2564" spans="1:14">
      <c r="A2564">
        <v>27</v>
      </c>
      <c r="B2564" t="s">
        <v>18099</v>
      </c>
      <c r="C2564" t="s">
        <v>18100</v>
      </c>
      <c r="D2564">
        <v>234</v>
      </c>
      <c r="E2564" s="1">
        <v>4.3899999999999997</v>
      </c>
      <c r="F2564">
        <v>4.5650000000000004</v>
      </c>
      <c r="G2564">
        <v>0.63200000000000001</v>
      </c>
      <c r="H2564">
        <v>38</v>
      </c>
      <c r="I2564">
        <v>2.1</v>
      </c>
      <c r="J2564">
        <v>1.2800000000000001E-3</v>
      </c>
      <c r="K2564">
        <v>1.583</v>
      </c>
      <c r="L2564">
        <v>2.7054052631578949</v>
      </c>
      <c r="M2564" s="2">
        <f t="shared" si="85"/>
        <v>14.210526315789473</v>
      </c>
      <c r="N2564" t="s">
        <v>2716</v>
      </c>
    </row>
    <row r="2565" spans="1:14">
      <c r="A2565">
        <v>28</v>
      </c>
      <c r="B2565" t="s">
        <v>18268</v>
      </c>
      <c r="C2565" t="s">
        <v>18269</v>
      </c>
      <c r="D2565">
        <v>8523</v>
      </c>
      <c r="E2565" s="1">
        <v>4.3449999999999998</v>
      </c>
      <c r="F2565">
        <v>4.5350000000000001</v>
      </c>
      <c r="G2565">
        <v>0.77300000000000002</v>
      </c>
      <c r="H2565">
        <v>88</v>
      </c>
      <c r="I2565">
        <v>9.4</v>
      </c>
      <c r="J2565">
        <v>1.3780000000000001E-2</v>
      </c>
      <c r="K2565">
        <v>1.4790000000000001</v>
      </c>
      <c r="L2565">
        <v>2.7054052631578949</v>
      </c>
      <c r="M2565" s="2">
        <f t="shared" si="85"/>
        <v>14.736842105263156</v>
      </c>
      <c r="N2565" t="s">
        <v>2716</v>
      </c>
    </row>
    <row r="2566" spans="1:14">
      <c r="A2566">
        <v>29</v>
      </c>
      <c r="B2566" t="s">
        <v>14518</v>
      </c>
      <c r="C2566" t="s">
        <v>14519</v>
      </c>
      <c r="D2566">
        <v>9059</v>
      </c>
      <c r="E2566" s="1">
        <v>4.2949999999999999</v>
      </c>
      <c r="F2566">
        <v>4.7709999999999999</v>
      </c>
      <c r="G2566">
        <v>0.875</v>
      </c>
      <c r="H2566">
        <v>264</v>
      </c>
      <c r="I2566">
        <v>6</v>
      </c>
      <c r="J2566">
        <v>2.162E-2</v>
      </c>
      <c r="K2566">
        <v>1.365</v>
      </c>
      <c r="L2566">
        <v>2.7054052631578949</v>
      </c>
      <c r="M2566" s="2">
        <f t="shared" si="85"/>
        <v>15.263157894736842</v>
      </c>
      <c r="N2566" t="s">
        <v>2716</v>
      </c>
    </row>
    <row r="2567" spans="1:14">
      <c r="A2567">
        <v>30</v>
      </c>
      <c r="B2567" t="s">
        <v>14606</v>
      </c>
      <c r="C2567" t="s">
        <v>14607</v>
      </c>
      <c r="D2567">
        <v>2681</v>
      </c>
      <c r="E2567" s="1">
        <v>4.2779999999999996</v>
      </c>
      <c r="F2567">
        <v>4.8769999999999998</v>
      </c>
      <c r="G2567">
        <v>0.98899999999999999</v>
      </c>
      <c r="H2567">
        <v>94</v>
      </c>
      <c r="I2567">
        <v>3.8</v>
      </c>
      <c r="J2567">
        <v>9.4400000000000005E-3</v>
      </c>
      <c r="K2567">
        <v>1.323</v>
      </c>
      <c r="L2567">
        <v>2.7054052631578949</v>
      </c>
      <c r="M2567" s="2">
        <f t="shared" si="85"/>
        <v>15.789473684210526</v>
      </c>
      <c r="N2567" t="s">
        <v>2716</v>
      </c>
    </row>
    <row r="2568" spans="1:14">
      <c r="A2568">
        <v>31</v>
      </c>
      <c r="B2568" t="s">
        <v>18200</v>
      </c>
      <c r="C2568" t="s">
        <v>18201</v>
      </c>
      <c r="D2568">
        <v>6572</v>
      </c>
      <c r="E2568" s="1">
        <v>4.1619999999999999</v>
      </c>
      <c r="F2568">
        <v>3.3090000000000002</v>
      </c>
      <c r="G2568">
        <v>1.032</v>
      </c>
      <c r="H2568">
        <v>218</v>
      </c>
      <c r="I2568">
        <v>4.5999999999999996</v>
      </c>
      <c r="J2568">
        <v>2.0279999999999999E-2</v>
      </c>
      <c r="K2568">
        <v>0.98299999999999998</v>
      </c>
      <c r="L2568">
        <v>2.7054052631578949</v>
      </c>
      <c r="M2568" s="2">
        <f t="shared" si="85"/>
        <v>16.315789473684212</v>
      </c>
      <c r="N2568" t="s">
        <v>2716</v>
      </c>
    </row>
    <row r="2569" spans="1:14">
      <c r="A2569">
        <v>32</v>
      </c>
      <c r="B2569" t="s">
        <v>18190</v>
      </c>
      <c r="C2569" t="s">
        <v>18191</v>
      </c>
      <c r="D2569">
        <v>19800</v>
      </c>
      <c r="E2569" s="1">
        <v>3.9089999999999998</v>
      </c>
      <c r="F2569">
        <v>4.03</v>
      </c>
      <c r="G2569">
        <v>0.81100000000000005</v>
      </c>
      <c r="H2569">
        <v>370</v>
      </c>
      <c r="I2569">
        <v>7.5</v>
      </c>
      <c r="J2569">
        <v>4.1209999999999997E-2</v>
      </c>
      <c r="K2569">
        <v>1.208</v>
      </c>
      <c r="L2569">
        <v>2.7054052631578949</v>
      </c>
      <c r="M2569" s="2">
        <f t="shared" si="85"/>
        <v>16.842105263157894</v>
      </c>
      <c r="N2569" t="s">
        <v>2716</v>
      </c>
    </row>
    <row r="2570" spans="1:14">
      <c r="A2570">
        <v>33</v>
      </c>
      <c r="B2570" t="s">
        <v>18172</v>
      </c>
      <c r="C2570" t="s">
        <v>18173</v>
      </c>
      <c r="D2570">
        <v>1472</v>
      </c>
      <c r="E2570" s="1">
        <v>3.7829999999999999</v>
      </c>
      <c r="F2570">
        <v>3.1419999999999999</v>
      </c>
      <c r="G2570">
        <v>0.75600000000000001</v>
      </c>
      <c r="H2570">
        <v>82</v>
      </c>
      <c r="I2570">
        <v>4</v>
      </c>
      <c r="J2570">
        <v>5.6699999999999997E-3</v>
      </c>
      <c r="K2570">
        <v>1.044</v>
      </c>
      <c r="L2570">
        <v>2.7054052631578949</v>
      </c>
      <c r="M2570" s="2">
        <f t="shared" ref="M2570:M2601" si="86">A2570/190*100</f>
        <v>17.368421052631579</v>
      </c>
      <c r="N2570" t="s">
        <v>2716</v>
      </c>
    </row>
    <row r="2571" spans="1:14">
      <c r="A2571">
        <v>34</v>
      </c>
      <c r="B2571" t="s">
        <v>18170</v>
      </c>
      <c r="C2571" t="s">
        <v>18171</v>
      </c>
      <c r="D2571">
        <v>2141</v>
      </c>
      <c r="E2571" s="1">
        <v>3.6760000000000002</v>
      </c>
      <c r="F2571">
        <v>4.2030000000000003</v>
      </c>
      <c r="G2571">
        <v>0.73299999999999998</v>
      </c>
      <c r="H2571">
        <v>116</v>
      </c>
      <c r="I2571">
        <v>4.0999999999999996</v>
      </c>
      <c r="J2571">
        <v>7.6499999999999997E-3</v>
      </c>
      <c r="K2571">
        <v>1.167</v>
      </c>
      <c r="L2571">
        <v>2.7054052631578949</v>
      </c>
      <c r="M2571" s="2">
        <f t="shared" si="86"/>
        <v>17.894736842105264</v>
      </c>
      <c r="N2571" t="s">
        <v>2716</v>
      </c>
    </row>
    <row r="2572" spans="1:14">
      <c r="A2572">
        <v>35</v>
      </c>
      <c r="B2572" t="s">
        <v>18132</v>
      </c>
      <c r="C2572" t="s">
        <v>18133</v>
      </c>
      <c r="D2572">
        <v>1430</v>
      </c>
      <c r="E2572" s="1">
        <v>3.6709999999999998</v>
      </c>
      <c r="F2572">
        <v>3.4820000000000002</v>
      </c>
      <c r="G2572">
        <v>0.4</v>
      </c>
      <c r="H2572">
        <v>40</v>
      </c>
      <c r="I2572">
        <v>8.6</v>
      </c>
      <c r="J2572">
        <v>3.3700000000000002E-3</v>
      </c>
      <c r="K2572">
        <v>1.171</v>
      </c>
      <c r="L2572">
        <v>2.7054052631578949</v>
      </c>
      <c r="M2572" s="2">
        <f t="shared" si="86"/>
        <v>18.421052631578945</v>
      </c>
      <c r="N2572" t="s">
        <v>2716</v>
      </c>
    </row>
    <row r="2573" spans="1:14">
      <c r="A2573">
        <v>36</v>
      </c>
      <c r="B2573" t="s">
        <v>18260</v>
      </c>
      <c r="C2573" t="s">
        <v>18261</v>
      </c>
      <c r="D2573">
        <v>10118</v>
      </c>
      <c r="E2573" s="1">
        <v>3.5779999999999998</v>
      </c>
      <c r="F2573">
        <v>3.5979999999999999</v>
      </c>
      <c r="G2573">
        <v>0.75700000000000001</v>
      </c>
      <c r="H2573">
        <v>300</v>
      </c>
      <c r="I2573">
        <v>6.3</v>
      </c>
      <c r="J2573">
        <v>2.6419999999999999E-2</v>
      </c>
      <c r="K2573">
        <v>1.175</v>
      </c>
      <c r="L2573">
        <v>2.7054052631578949</v>
      </c>
      <c r="M2573" s="2">
        <f t="shared" si="86"/>
        <v>18.947368421052634</v>
      </c>
      <c r="N2573" t="s">
        <v>2716</v>
      </c>
    </row>
    <row r="2574" spans="1:14">
      <c r="A2574">
        <v>37</v>
      </c>
      <c r="B2574" t="s">
        <v>14568</v>
      </c>
      <c r="C2574" t="s">
        <v>14569</v>
      </c>
      <c r="D2574">
        <v>1137</v>
      </c>
      <c r="E2574" s="1">
        <v>3.5750000000000002</v>
      </c>
      <c r="F2574">
        <v>3.3679999999999999</v>
      </c>
      <c r="G2574">
        <v>0.65900000000000003</v>
      </c>
      <c r="H2574">
        <v>41</v>
      </c>
      <c r="I2574">
        <v>4.7</v>
      </c>
      <c r="J2574">
        <v>4.4099999999999999E-3</v>
      </c>
      <c r="K2574">
        <v>1.232</v>
      </c>
      <c r="L2574">
        <v>2.7054052631578949</v>
      </c>
      <c r="M2574" s="2">
        <f t="shared" si="86"/>
        <v>19.473684210526315</v>
      </c>
      <c r="N2574" t="s">
        <v>2716</v>
      </c>
    </row>
    <row r="2575" spans="1:14">
      <c r="A2575">
        <v>38</v>
      </c>
      <c r="B2575" t="s">
        <v>14636</v>
      </c>
      <c r="C2575" t="s">
        <v>14637</v>
      </c>
      <c r="D2575">
        <v>7830</v>
      </c>
      <c r="E2575" s="1">
        <v>3.552</v>
      </c>
      <c r="F2575">
        <v>3.5049999999999999</v>
      </c>
      <c r="G2575">
        <v>0.66100000000000003</v>
      </c>
      <c r="H2575">
        <v>189</v>
      </c>
      <c r="I2575">
        <v>5.3</v>
      </c>
      <c r="J2575">
        <v>2.009E-2</v>
      </c>
      <c r="K2575">
        <v>0.94</v>
      </c>
      <c r="L2575">
        <v>2.7054052631578949</v>
      </c>
      <c r="M2575" s="2">
        <f t="shared" si="86"/>
        <v>20</v>
      </c>
      <c r="N2575" t="s">
        <v>2716</v>
      </c>
    </row>
    <row r="2576" spans="1:14">
      <c r="A2576">
        <v>39</v>
      </c>
      <c r="B2576" t="s">
        <v>18238</v>
      </c>
      <c r="C2576" t="s">
        <v>18239</v>
      </c>
      <c r="D2576">
        <v>1190</v>
      </c>
      <c r="E2576" s="1">
        <v>3.5249999999999999</v>
      </c>
      <c r="F2576">
        <v>3.1139999999999999</v>
      </c>
      <c r="G2576">
        <v>6.2E-2</v>
      </c>
      <c r="H2576">
        <v>32</v>
      </c>
      <c r="I2576">
        <v>7.7</v>
      </c>
      <c r="J2576">
        <v>2.7799999999999999E-3</v>
      </c>
      <c r="K2576">
        <v>1.0660000000000001</v>
      </c>
      <c r="L2576">
        <v>2.7054052631578949</v>
      </c>
      <c r="M2576" s="2">
        <f t="shared" si="86"/>
        <v>20.526315789473685</v>
      </c>
      <c r="N2576" t="s">
        <v>2716</v>
      </c>
    </row>
    <row r="2577" spans="1:14">
      <c r="A2577">
        <v>40</v>
      </c>
      <c r="B2577" t="s">
        <v>14660</v>
      </c>
      <c r="C2577" t="s">
        <v>14661</v>
      </c>
      <c r="D2577">
        <v>4717</v>
      </c>
      <c r="E2577" s="1">
        <v>3.4870000000000001</v>
      </c>
      <c r="F2577">
        <v>3.9260000000000002</v>
      </c>
      <c r="G2577">
        <v>0.67500000000000004</v>
      </c>
      <c r="H2577">
        <v>191</v>
      </c>
      <c r="I2577">
        <v>5</v>
      </c>
      <c r="J2577">
        <v>1.4330000000000001E-2</v>
      </c>
      <c r="K2577">
        <v>1.169</v>
      </c>
      <c r="L2577">
        <v>2.7054052631578949</v>
      </c>
      <c r="M2577" s="2">
        <f t="shared" si="86"/>
        <v>21.052631578947366</v>
      </c>
      <c r="N2577" t="s">
        <v>2716</v>
      </c>
    </row>
    <row r="2578" spans="1:14">
      <c r="A2578">
        <v>41</v>
      </c>
      <c r="B2578" t="s">
        <v>18142</v>
      </c>
      <c r="C2578" t="s">
        <v>18143</v>
      </c>
      <c r="D2578">
        <v>6982</v>
      </c>
      <c r="E2578" s="1">
        <v>3.4849999999999999</v>
      </c>
      <c r="F2578">
        <v>3.456</v>
      </c>
      <c r="G2578">
        <v>0.79500000000000004</v>
      </c>
      <c r="H2578">
        <v>122</v>
      </c>
      <c r="I2578">
        <v>7.2</v>
      </c>
      <c r="J2578">
        <v>1.324E-2</v>
      </c>
      <c r="K2578">
        <v>0.92800000000000005</v>
      </c>
      <c r="L2578">
        <v>2.7054052631578949</v>
      </c>
      <c r="M2578" s="2">
        <f t="shared" si="86"/>
        <v>21.578947368421055</v>
      </c>
      <c r="N2578" t="s">
        <v>2716</v>
      </c>
    </row>
    <row r="2579" spans="1:14">
      <c r="A2579">
        <v>42</v>
      </c>
      <c r="B2579" t="s">
        <v>14592</v>
      </c>
      <c r="C2579" t="s">
        <v>14593</v>
      </c>
      <c r="D2579">
        <v>3556</v>
      </c>
      <c r="E2579" s="1">
        <v>3.464</v>
      </c>
      <c r="F2579">
        <v>3.202</v>
      </c>
      <c r="G2579">
        <v>0.53600000000000003</v>
      </c>
      <c r="H2579">
        <v>138</v>
      </c>
      <c r="I2579">
        <v>6.3</v>
      </c>
      <c r="J2579">
        <v>9.8300000000000002E-3</v>
      </c>
      <c r="K2579">
        <v>1.097</v>
      </c>
      <c r="L2579">
        <v>2.7054052631578949</v>
      </c>
      <c r="M2579" s="2">
        <f t="shared" si="86"/>
        <v>22.105263157894736</v>
      </c>
      <c r="N2579" t="s">
        <v>2716</v>
      </c>
    </row>
    <row r="2580" spans="1:14">
      <c r="A2580">
        <v>43</v>
      </c>
      <c r="B2580" t="s">
        <v>18256</v>
      </c>
      <c r="C2580" t="s">
        <v>18257</v>
      </c>
      <c r="D2580">
        <v>313</v>
      </c>
      <c r="E2580" s="1">
        <v>3.448</v>
      </c>
      <c r="F2580">
        <v>3.56</v>
      </c>
      <c r="G2580">
        <v>0.48</v>
      </c>
      <c r="H2580">
        <v>25</v>
      </c>
      <c r="I2580">
        <v>2.2000000000000002</v>
      </c>
      <c r="J2580">
        <v>2.16E-3</v>
      </c>
      <c r="K2580">
        <v>1.464</v>
      </c>
      <c r="L2580">
        <v>2.7054052631578949</v>
      </c>
      <c r="M2580" s="2">
        <f t="shared" si="86"/>
        <v>22.631578947368421</v>
      </c>
      <c r="N2580" t="s">
        <v>2716</v>
      </c>
    </row>
    <row r="2581" spans="1:14">
      <c r="A2581">
        <v>44</v>
      </c>
      <c r="B2581" t="s">
        <v>14562</v>
      </c>
      <c r="C2581" t="s">
        <v>14563</v>
      </c>
      <c r="D2581">
        <v>1119</v>
      </c>
      <c r="E2581" s="1">
        <v>3.41</v>
      </c>
      <c r="F2581">
        <v>3.0230000000000001</v>
      </c>
      <c r="G2581">
        <v>0.91600000000000004</v>
      </c>
      <c r="H2581">
        <v>95</v>
      </c>
      <c r="I2581">
        <v>3.9</v>
      </c>
      <c r="J2581">
        <v>3.8899999999999998E-3</v>
      </c>
      <c r="K2581">
        <v>0.85599999999999998</v>
      </c>
      <c r="L2581">
        <v>2.7054052631578949</v>
      </c>
      <c r="M2581" s="2">
        <f t="shared" si="86"/>
        <v>23.157894736842106</v>
      </c>
      <c r="N2581" t="s">
        <v>2716</v>
      </c>
    </row>
    <row r="2582" spans="1:14">
      <c r="A2582">
        <v>45</v>
      </c>
      <c r="B2582" t="s">
        <v>14526</v>
      </c>
      <c r="C2582" t="s">
        <v>14527</v>
      </c>
      <c r="D2582">
        <v>4318</v>
      </c>
      <c r="E2582" s="1">
        <v>3.3740000000000001</v>
      </c>
      <c r="F2582">
        <v>3.4409999999999998</v>
      </c>
      <c r="G2582">
        <v>0.94899999999999995</v>
      </c>
      <c r="H2582">
        <v>156</v>
      </c>
      <c r="I2582">
        <v>4.8</v>
      </c>
      <c r="J2582">
        <v>1.2749999999999999E-2</v>
      </c>
      <c r="K2582">
        <v>1.0369999999999999</v>
      </c>
      <c r="L2582">
        <v>2.7054052631578949</v>
      </c>
      <c r="M2582" s="2">
        <f t="shared" si="86"/>
        <v>23.684210526315788</v>
      </c>
      <c r="N2582" t="s">
        <v>2716</v>
      </c>
    </row>
    <row r="2583" spans="1:14">
      <c r="A2583">
        <v>46</v>
      </c>
      <c r="B2583" t="s">
        <v>14640</v>
      </c>
      <c r="C2583" t="s">
        <v>14641</v>
      </c>
      <c r="D2583">
        <v>4048</v>
      </c>
      <c r="E2583" s="1">
        <v>3.3639999999999999</v>
      </c>
      <c r="F2583">
        <v>3.8319999999999999</v>
      </c>
      <c r="G2583">
        <v>0.159</v>
      </c>
      <c r="H2583">
        <v>113</v>
      </c>
      <c r="I2583">
        <v>5.4</v>
      </c>
      <c r="J2583">
        <v>1.2710000000000001E-2</v>
      </c>
      <c r="K2583">
        <v>1.2430000000000001</v>
      </c>
      <c r="L2583">
        <v>2.7054052631578949</v>
      </c>
      <c r="M2583" s="2">
        <f t="shared" si="86"/>
        <v>24.210526315789473</v>
      </c>
      <c r="N2583" t="s">
        <v>2716</v>
      </c>
    </row>
    <row r="2584" spans="1:14">
      <c r="A2584">
        <v>47</v>
      </c>
      <c r="B2584" t="s">
        <v>14668</v>
      </c>
      <c r="C2584" t="s">
        <v>14669</v>
      </c>
      <c r="D2584">
        <v>3547</v>
      </c>
      <c r="E2584" s="1">
        <v>3.355</v>
      </c>
      <c r="G2584">
        <v>0.86599999999999999</v>
      </c>
      <c r="H2584">
        <v>134</v>
      </c>
      <c r="I2584">
        <v>4.5999999999999996</v>
      </c>
      <c r="J2584">
        <v>1.3599999999999999E-2</v>
      </c>
      <c r="L2584">
        <v>2.7054052631578949</v>
      </c>
      <c r="M2584" s="2">
        <f t="shared" si="86"/>
        <v>24.736842105263158</v>
      </c>
      <c r="N2584" t="s">
        <v>2716</v>
      </c>
    </row>
    <row r="2585" spans="1:14">
      <c r="A2585">
        <v>48</v>
      </c>
      <c r="B2585" t="s">
        <v>18224</v>
      </c>
      <c r="C2585" t="s">
        <v>18225</v>
      </c>
      <c r="D2585">
        <v>14622</v>
      </c>
      <c r="E2585" s="1">
        <v>3.2949999999999999</v>
      </c>
      <c r="F2585">
        <v>3.8559999999999999</v>
      </c>
      <c r="G2585">
        <v>0.65200000000000002</v>
      </c>
      <c r="H2585">
        <v>512</v>
      </c>
      <c r="I2585">
        <v>6.1</v>
      </c>
      <c r="J2585">
        <v>3.524E-2</v>
      </c>
      <c r="K2585">
        <v>1.133</v>
      </c>
      <c r="L2585">
        <v>2.7054052631578949</v>
      </c>
      <c r="M2585" s="2">
        <f t="shared" si="86"/>
        <v>25.263157894736842</v>
      </c>
      <c r="N2585" t="s">
        <v>2716</v>
      </c>
    </row>
    <row r="2586" spans="1:14">
      <c r="A2586">
        <v>49</v>
      </c>
      <c r="B2586" t="s">
        <v>14630</v>
      </c>
      <c r="C2586" t="s">
        <v>14631</v>
      </c>
      <c r="D2586">
        <v>3605</v>
      </c>
      <c r="E2586" s="1">
        <v>3.274</v>
      </c>
      <c r="F2586">
        <v>3.3610000000000002</v>
      </c>
      <c r="G2586">
        <v>0.995</v>
      </c>
      <c r="H2586">
        <v>194</v>
      </c>
      <c r="I2586">
        <v>3.9</v>
      </c>
      <c r="J2586">
        <v>1.2829999999999999E-2</v>
      </c>
      <c r="K2586">
        <v>1.0229999999999999</v>
      </c>
      <c r="L2586">
        <v>2.7054052631578949</v>
      </c>
      <c r="M2586" s="2">
        <f t="shared" si="86"/>
        <v>25.789473684210527</v>
      </c>
      <c r="N2586" t="s">
        <v>2716</v>
      </c>
    </row>
    <row r="2587" spans="1:14">
      <c r="A2587">
        <v>50</v>
      </c>
      <c r="B2587" t="s">
        <v>14520</v>
      </c>
      <c r="C2587" t="s">
        <v>14521</v>
      </c>
      <c r="D2587">
        <v>4586</v>
      </c>
      <c r="E2587" s="1">
        <v>3.24</v>
      </c>
      <c r="F2587">
        <v>4.2450000000000001</v>
      </c>
      <c r="G2587">
        <v>0.53100000000000003</v>
      </c>
      <c r="H2587">
        <v>130</v>
      </c>
      <c r="I2587">
        <v>4.5999999999999996</v>
      </c>
      <c r="J2587">
        <v>1.5740000000000001E-2</v>
      </c>
      <c r="K2587">
        <v>1.3320000000000001</v>
      </c>
      <c r="L2587">
        <v>2.7054052631578949</v>
      </c>
      <c r="M2587" s="2">
        <f t="shared" si="86"/>
        <v>26.315789473684209</v>
      </c>
      <c r="N2587" t="s">
        <v>2716</v>
      </c>
    </row>
    <row r="2588" spans="1:14">
      <c r="A2588">
        <v>51</v>
      </c>
      <c r="B2588" t="s">
        <v>18198</v>
      </c>
      <c r="C2588" t="s">
        <v>18199</v>
      </c>
      <c r="D2588">
        <v>3426</v>
      </c>
      <c r="E2588" s="1">
        <v>3.2</v>
      </c>
      <c r="F2588">
        <v>3.3620000000000001</v>
      </c>
      <c r="G2588">
        <v>0.93100000000000005</v>
      </c>
      <c r="H2588">
        <v>72</v>
      </c>
      <c r="I2588">
        <v>6.8</v>
      </c>
      <c r="J2588">
        <v>6.28E-3</v>
      </c>
      <c r="K2588">
        <v>0.88200000000000001</v>
      </c>
      <c r="L2588">
        <v>2.7054052631578949</v>
      </c>
      <c r="M2588" s="2">
        <f t="shared" si="86"/>
        <v>26.842105263157894</v>
      </c>
      <c r="N2588" t="s">
        <v>2716</v>
      </c>
    </row>
    <row r="2589" spans="1:14">
      <c r="A2589">
        <v>52</v>
      </c>
      <c r="B2589" t="s">
        <v>18103</v>
      </c>
      <c r="C2589" t="s">
        <v>18104</v>
      </c>
      <c r="D2589">
        <v>17318</v>
      </c>
      <c r="E2589" s="1">
        <v>3.1669999999999998</v>
      </c>
      <c r="F2589">
        <v>3.5659999999999998</v>
      </c>
      <c r="G2589">
        <v>0.59399999999999997</v>
      </c>
      <c r="H2589">
        <v>350</v>
      </c>
      <c r="I2589">
        <v>7.6</v>
      </c>
      <c r="J2589">
        <v>3.5310000000000001E-2</v>
      </c>
      <c r="K2589">
        <v>1.1120000000000001</v>
      </c>
      <c r="L2589">
        <v>2.7054052631578949</v>
      </c>
      <c r="M2589" s="2">
        <f t="shared" si="86"/>
        <v>27.368421052631582</v>
      </c>
      <c r="N2589" t="s">
        <v>2716</v>
      </c>
    </row>
    <row r="2590" spans="1:14">
      <c r="A2590">
        <v>53</v>
      </c>
      <c r="B2590" t="s">
        <v>14510</v>
      </c>
      <c r="C2590" t="s">
        <v>14511</v>
      </c>
      <c r="D2590">
        <v>28432</v>
      </c>
      <c r="E2590" s="1">
        <v>3.1480000000000001</v>
      </c>
      <c r="F2590">
        <v>3.133</v>
      </c>
      <c r="G2590">
        <v>0.753</v>
      </c>
      <c r="H2590">
        <v>324</v>
      </c>
      <c r="I2590" t="s">
        <v>18288</v>
      </c>
      <c r="J2590">
        <v>3.3189999999999997E-2</v>
      </c>
      <c r="K2590">
        <v>0.96</v>
      </c>
      <c r="L2590">
        <v>2.7054052631578949</v>
      </c>
      <c r="M2590" s="2">
        <f t="shared" si="86"/>
        <v>27.89473684210526</v>
      </c>
      <c r="N2590" t="s">
        <v>2716</v>
      </c>
    </row>
    <row r="2591" spans="1:14">
      <c r="A2591">
        <v>54</v>
      </c>
      <c r="B2591" t="s">
        <v>18160</v>
      </c>
      <c r="C2591" t="s">
        <v>18161</v>
      </c>
      <c r="D2591">
        <v>12672</v>
      </c>
      <c r="E2591" s="1">
        <v>3.1440000000000001</v>
      </c>
      <c r="F2591">
        <v>3.7069999999999999</v>
      </c>
      <c r="G2591">
        <v>0.86299999999999999</v>
      </c>
      <c r="H2591">
        <v>278</v>
      </c>
      <c r="I2591">
        <v>6.9</v>
      </c>
      <c r="J2591">
        <v>2.8080000000000001E-2</v>
      </c>
      <c r="K2591">
        <v>1.149</v>
      </c>
      <c r="L2591">
        <v>2.7054052631578949</v>
      </c>
      <c r="M2591" s="2">
        <f t="shared" si="86"/>
        <v>28.421052631578945</v>
      </c>
      <c r="N2591" t="s">
        <v>2716</v>
      </c>
    </row>
    <row r="2592" spans="1:14">
      <c r="A2592">
        <v>55</v>
      </c>
      <c r="B2592" t="s">
        <v>18252</v>
      </c>
      <c r="C2592" t="s">
        <v>18253</v>
      </c>
      <c r="D2592">
        <v>7895</v>
      </c>
      <c r="E2592" s="1">
        <v>3.1150000000000002</v>
      </c>
      <c r="F2592">
        <v>3.194</v>
      </c>
      <c r="G2592">
        <v>0.78200000000000003</v>
      </c>
      <c r="H2592">
        <v>317</v>
      </c>
      <c r="I2592">
        <v>5.3</v>
      </c>
      <c r="J2592">
        <v>2.043E-2</v>
      </c>
      <c r="K2592">
        <v>0.89200000000000002</v>
      </c>
      <c r="L2592">
        <v>2.7054052631578949</v>
      </c>
      <c r="M2592" s="2">
        <f t="shared" si="86"/>
        <v>28.947368421052634</v>
      </c>
      <c r="N2592" t="s">
        <v>2716</v>
      </c>
    </row>
    <row r="2593" spans="1:14">
      <c r="A2593">
        <v>56</v>
      </c>
      <c r="B2593" t="s">
        <v>18866</v>
      </c>
      <c r="C2593" t="s">
        <v>18867</v>
      </c>
      <c r="D2593">
        <v>4369</v>
      </c>
      <c r="E2593" s="1">
        <v>3.0670000000000002</v>
      </c>
      <c r="F2593">
        <v>3.673</v>
      </c>
      <c r="G2593">
        <v>0.52900000000000003</v>
      </c>
      <c r="H2593">
        <v>140</v>
      </c>
      <c r="I2593">
        <v>5.2</v>
      </c>
      <c r="J2593">
        <v>1.345E-2</v>
      </c>
      <c r="K2593">
        <v>1.151</v>
      </c>
      <c r="L2593">
        <v>2.7054052631578949</v>
      </c>
      <c r="M2593" s="2">
        <f t="shared" si="86"/>
        <v>29.473684210526311</v>
      </c>
      <c r="N2593" t="s">
        <v>2716</v>
      </c>
    </row>
    <row r="2594" spans="1:14">
      <c r="A2594">
        <v>57</v>
      </c>
      <c r="B2594" t="s">
        <v>18250</v>
      </c>
      <c r="C2594" t="s">
        <v>18251</v>
      </c>
      <c r="D2594">
        <v>5638</v>
      </c>
      <c r="E2594" s="1">
        <v>3.052</v>
      </c>
      <c r="F2594">
        <v>2.7730000000000001</v>
      </c>
      <c r="G2594">
        <v>0.64500000000000002</v>
      </c>
      <c r="H2594">
        <v>169</v>
      </c>
      <c r="I2594">
        <v>6.4</v>
      </c>
      <c r="J2594">
        <v>1.289E-2</v>
      </c>
      <c r="K2594">
        <v>0.79900000000000004</v>
      </c>
      <c r="L2594">
        <v>2.7054052631578949</v>
      </c>
      <c r="M2594" s="2">
        <f t="shared" si="86"/>
        <v>30</v>
      </c>
      <c r="N2594" t="s">
        <v>2716</v>
      </c>
    </row>
    <row r="2595" spans="1:14">
      <c r="A2595">
        <v>58</v>
      </c>
      <c r="B2595" t="s">
        <v>14528</v>
      </c>
      <c r="C2595" t="s">
        <v>14529</v>
      </c>
      <c r="D2595">
        <v>3257</v>
      </c>
      <c r="E2595" s="1">
        <v>3.0430000000000001</v>
      </c>
      <c r="F2595">
        <v>3.8130000000000002</v>
      </c>
      <c r="G2595">
        <v>0.84899999999999998</v>
      </c>
      <c r="H2595">
        <v>86</v>
      </c>
      <c r="I2595">
        <v>8</v>
      </c>
      <c r="J2595">
        <v>6.7999999999999996E-3</v>
      </c>
      <c r="K2595">
        <v>1.276</v>
      </c>
      <c r="L2595">
        <v>2.7054052631578949</v>
      </c>
      <c r="M2595" s="2">
        <f t="shared" si="86"/>
        <v>30.526315789473685</v>
      </c>
      <c r="N2595" t="s">
        <v>2716</v>
      </c>
    </row>
    <row r="2596" spans="1:14">
      <c r="A2596">
        <v>59</v>
      </c>
      <c r="B2596" t="s">
        <v>14560</v>
      </c>
      <c r="C2596" t="s">
        <v>14561</v>
      </c>
      <c r="D2596">
        <v>2148</v>
      </c>
      <c r="E2596" s="1">
        <v>3.0379999999999998</v>
      </c>
      <c r="F2596">
        <v>2.714</v>
      </c>
      <c r="G2596">
        <v>0.51800000000000002</v>
      </c>
      <c r="H2596">
        <v>139</v>
      </c>
      <c r="I2596">
        <v>3.3</v>
      </c>
      <c r="J2596">
        <v>9.2099999999999994E-3</v>
      </c>
      <c r="K2596">
        <v>0.874</v>
      </c>
      <c r="L2596">
        <v>2.7054052631578949</v>
      </c>
      <c r="M2596" s="2">
        <f t="shared" si="86"/>
        <v>31.05263157894737</v>
      </c>
      <c r="N2596" t="s">
        <v>2716</v>
      </c>
    </row>
    <row r="2597" spans="1:14">
      <c r="A2597">
        <v>60</v>
      </c>
      <c r="B2597" t="s">
        <v>18210</v>
      </c>
      <c r="C2597" t="s">
        <v>18211</v>
      </c>
      <c r="D2597">
        <v>2239</v>
      </c>
      <c r="E2597" s="1">
        <v>2.9550000000000001</v>
      </c>
      <c r="G2597">
        <v>0.39500000000000002</v>
      </c>
      <c r="H2597">
        <v>119</v>
      </c>
      <c r="I2597">
        <v>3.5</v>
      </c>
      <c r="J2597">
        <v>9.7099999999999999E-3</v>
      </c>
      <c r="L2597">
        <v>2.7054052631578949</v>
      </c>
      <c r="M2597" s="2">
        <f t="shared" si="86"/>
        <v>31.578947368421051</v>
      </c>
      <c r="N2597" t="s">
        <v>2716</v>
      </c>
    </row>
    <row r="2598" spans="1:14">
      <c r="A2598">
        <v>61</v>
      </c>
      <c r="B2598" t="s">
        <v>18214</v>
      </c>
      <c r="C2598" t="s">
        <v>18215</v>
      </c>
      <c r="D2598">
        <v>6008</v>
      </c>
      <c r="E2598" s="1">
        <v>2.9369999999999998</v>
      </c>
      <c r="F2598">
        <v>2.694</v>
      </c>
      <c r="G2598">
        <v>0.64900000000000002</v>
      </c>
      <c r="H2598">
        <v>154</v>
      </c>
      <c r="I2598">
        <v>7.3</v>
      </c>
      <c r="J2598">
        <v>1.0659999999999999E-2</v>
      </c>
      <c r="K2598">
        <v>0.71499999999999997</v>
      </c>
      <c r="L2598">
        <v>2.7054052631578949</v>
      </c>
      <c r="M2598" s="2">
        <f t="shared" si="86"/>
        <v>32.10526315789474</v>
      </c>
      <c r="N2598" t="s">
        <v>2716</v>
      </c>
    </row>
    <row r="2599" spans="1:14">
      <c r="A2599">
        <v>62</v>
      </c>
      <c r="B2599" t="s">
        <v>14566</v>
      </c>
      <c r="C2599" t="s">
        <v>14567</v>
      </c>
      <c r="D2599">
        <v>3833</v>
      </c>
      <c r="E2599" s="1">
        <v>2.9350000000000001</v>
      </c>
      <c r="F2599">
        <v>2.98</v>
      </c>
      <c r="G2599">
        <v>0.71099999999999997</v>
      </c>
      <c r="H2599">
        <v>204</v>
      </c>
      <c r="I2599">
        <v>4.2</v>
      </c>
      <c r="J2599">
        <v>1.2529999999999999E-2</v>
      </c>
      <c r="K2599">
        <v>0.874</v>
      </c>
      <c r="L2599">
        <v>2.7054052631578949</v>
      </c>
      <c r="M2599" s="2">
        <f t="shared" si="86"/>
        <v>32.631578947368425</v>
      </c>
      <c r="N2599" t="s">
        <v>2716</v>
      </c>
    </row>
    <row r="2600" spans="1:14">
      <c r="A2600">
        <v>63</v>
      </c>
      <c r="B2600" t="s">
        <v>18236</v>
      </c>
      <c r="C2600" t="s">
        <v>18237</v>
      </c>
      <c r="D2600">
        <v>1755</v>
      </c>
      <c r="E2600" s="1">
        <v>2.9279999999999999</v>
      </c>
      <c r="G2600">
        <v>0.47399999999999998</v>
      </c>
      <c r="H2600">
        <v>76</v>
      </c>
      <c r="I2600">
        <v>4.0999999999999996</v>
      </c>
      <c r="J2600">
        <v>8.9200000000000008E-3</v>
      </c>
      <c r="L2600">
        <v>2.7054052631578949</v>
      </c>
      <c r="M2600" s="2">
        <f t="shared" si="86"/>
        <v>33.157894736842103</v>
      </c>
      <c r="N2600" t="s">
        <v>2716</v>
      </c>
    </row>
    <row r="2601" spans="1:14">
      <c r="A2601">
        <v>64</v>
      </c>
      <c r="B2601" t="s">
        <v>18174</v>
      </c>
      <c r="C2601" t="s">
        <v>18175</v>
      </c>
      <c r="D2601">
        <v>773</v>
      </c>
      <c r="E2601" s="1">
        <v>2.8439999999999999</v>
      </c>
      <c r="F2601">
        <v>2.9319999999999999</v>
      </c>
      <c r="G2601">
        <v>0.94399999999999995</v>
      </c>
      <c r="H2601">
        <v>36</v>
      </c>
      <c r="I2601">
        <v>4.7</v>
      </c>
      <c r="J2601">
        <v>1.9E-3</v>
      </c>
      <c r="K2601">
        <v>0.67200000000000004</v>
      </c>
      <c r="L2601">
        <v>2.7054052631578949</v>
      </c>
      <c r="M2601" s="2">
        <f t="shared" si="86"/>
        <v>33.684210526315788</v>
      </c>
      <c r="N2601" t="s">
        <v>2716</v>
      </c>
    </row>
    <row r="2602" spans="1:14">
      <c r="A2602">
        <v>65</v>
      </c>
      <c r="B2602" t="s">
        <v>18144</v>
      </c>
      <c r="C2602" t="s">
        <v>18145</v>
      </c>
      <c r="D2602">
        <v>5062</v>
      </c>
      <c r="E2602" s="1">
        <v>2.8140000000000001</v>
      </c>
      <c r="F2602">
        <v>3.2120000000000002</v>
      </c>
      <c r="G2602">
        <v>0.48</v>
      </c>
      <c r="H2602">
        <v>127</v>
      </c>
      <c r="I2602">
        <v>5.5</v>
      </c>
      <c r="J2602">
        <v>1.6740000000000001E-2</v>
      </c>
      <c r="K2602">
        <v>1.123</v>
      </c>
      <c r="L2602">
        <v>2.7054052631578949</v>
      </c>
      <c r="M2602" s="2">
        <f t="shared" ref="M2602:M2633" si="87">A2602/190*100</f>
        <v>34.210526315789473</v>
      </c>
      <c r="N2602" t="s">
        <v>2716</v>
      </c>
    </row>
    <row r="2603" spans="1:14">
      <c r="A2603">
        <v>66</v>
      </c>
      <c r="B2603" t="s">
        <v>18184</v>
      </c>
      <c r="C2603" t="s">
        <v>18185</v>
      </c>
      <c r="D2603">
        <v>566</v>
      </c>
      <c r="E2603" s="1">
        <v>2.7930000000000001</v>
      </c>
      <c r="F2603">
        <v>4.1470000000000002</v>
      </c>
      <c r="I2603">
        <v>3.6</v>
      </c>
      <c r="J2603">
        <v>3.46E-3</v>
      </c>
      <c r="K2603">
        <v>1.4490000000000001</v>
      </c>
      <c r="L2603">
        <v>2.7054052631578949</v>
      </c>
      <c r="M2603" s="2">
        <f t="shared" si="87"/>
        <v>34.736842105263158</v>
      </c>
      <c r="N2603" t="s">
        <v>2716</v>
      </c>
    </row>
    <row r="2604" spans="1:14">
      <c r="A2604">
        <v>67</v>
      </c>
      <c r="B2604" t="s">
        <v>18182</v>
      </c>
      <c r="C2604" t="s">
        <v>18183</v>
      </c>
      <c r="D2604">
        <v>4074</v>
      </c>
      <c r="E2604" s="1">
        <v>2.7869999999999999</v>
      </c>
      <c r="F2604">
        <v>3.121</v>
      </c>
      <c r="G2604">
        <v>0.35399999999999998</v>
      </c>
      <c r="H2604">
        <v>99</v>
      </c>
      <c r="I2604">
        <v>5.7</v>
      </c>
      <c r="J2604">
        <v>1.0290000000000001E-2</v>
      </c>
      <c r="K2604">
        <v>0.86399999999999999</v>
      </c>
      <c r="L2604">
        <v>2.7054052631578949</v>
      </c>
      <c r="M2604" s="2">
        <f t="shared" si="87"/>
        <v>35.263157894736842</v>
      </c>
      <c r="N2604" t="s">
        <v>2716</v>
      </c>
    </row>
    <row r="2605" spans="1:14">
      <c r="A2605">
        <v>68</v>
      </c>
      <c r="B2605" t="s">
        <v>18242</v>
      </c>
      <c r="C2605" t="s">
        <v>18243</v>
      </c>
      <c r="D2605">
        <v>1051</v>
      </c>
      <c r="E2605" s="1">
        <v>2.7789999999999999</v>
      </c>
      <c r="G2605">
        <v>0.84499999999999997</v>
      </c>
      <c r="H2605">
        <v>84</v>
      </c>
      <c r="I2605">
        <v>3</v>
      </c>
      <c r="J2605">
        <v>3.81E-3</v>
      </c>
      <c r="L2605">
        <v>2.7054052631578949</v>
      </c>
      <c r="M2605" s="2">
        <f t="shared" si="87"/>
        <v>35.789473684210527</v>
      </c>
      <c r="N2605" t="s">
        <v>2716</v>
      </c>
    </row>
    <row r="2606" spans="1:14">
      <c r="A2606">
        <v>69</v>
      </c>
      <c r="B2606" t="s">
        <v>18095</v>
      </c>
      <c r="C2606" t="s">
        <v>18096</v>
      </c>
      <c r="D2606">
        <v>2461</v>
      </c>
      <c r="E2606" s="1">
        <v>2.7280000000000002</v>
      </c>
      <c r="F2606">
        <v>3.29</v>
      </c>
      <c r="G2606">
        <v>0.50900000000000001</v>
      </c>
      <c r="H2606">
        <v>57</v>
      </c>
      <c r="I2606">
        <v>6.9</v>
      </c>
      <c r="J2606">
        <v>5.1000000000000004E-3</v>
      </c>
      <c r="K2606">
        <v>1.0289999999999999</v>
      </c>
      <c r="L2606">
        <v>2.7054052631578949</v>
      </c>
      <c r="M2606" s="2">
        <f t="shared" si="87"/>
        <v>36.315789473684212</v>
      </c>
      <c r="N2606" t="s">
        <v>2716</v>
      </c>
    </row>
    <row r="2607" spans="1:14">
      <c r="A2607">
        <v>70</v>
      </c>
      <c r="B2607" t="s">
        <v>14604</v>
      </c>
      <c r="C2607" t="s">
        <v>14605</v>
      </c>
      <c r="D2607">
        <v>4719</v>
      </c>
      <c r="E2607" s="1">
        <v>2.7</v>
      </c>
      <c r="F2607">
        <v>2.8290000000000002</v>
      </c>
      <c r="G2607">
        <v>0.48899999999999999</v>
      </c>
      <c r="H2607">
        <v>141</v>
      </c>
      <c r="I2607">
        <v>9</v>
      </c>
      <c r="J2607">
        <v>8.8599999999999998E-3</v>
      </c>
      <c r="K2607">
        <v>0.90100000000000002</v>
      </c>
      <c r="L2607">
        <v>2.7054052631578949</v>
      </c>
      <c r="M2607" s="2">
        <f t="shared" si="87"/>
        <v>36.84210526315789</v>
      </c>
      <c r="N2607" t="s">
        <v>2716</v>
      </c>
    </row>
    <row r="2608" spans="1:14">
      <c r="A2608">
        <v>71</v>
      </c>
      <c r="B2608" t="s">
        <v>18244</v>
      </c>
      <c r="C2608" t="s">
        <v>18245</v>
      </c>
      <c r="D2608">
        <v>4519</v>
      </c>
      <c r="E2608" s="1">
        <v>2.6970000000000001</v>
      </c>
      <c r="F2608">
        <v>3.234</v>
      </c>
      <c r="G2608">
        <v>0.41399999999999998</v>
      </c>
      <c r="H2608">
        <v>111</v>
      </c>
      <c r="I2608">
        <v>7.1</v>
      </c>
      <c r="J2608">
        <v>1.0880000000000001E-2</v>
      </c>
      <c r="K2608">
        <v>1.1100000000000001</v>
      </c>
      <c r="L2608">
        <v>2.7054052631578949</v>
      </c>
      <c r="M2608" s="2">
        <f t="shared" si="87"/>
        <v>37.368421052631575</v>
      </c>
      <c r="N2608" t="s">
        <v>2716</v>
      </c>
    </row>
    <row r="2609" spans="1:14">
      <c r="A2609">
        <v>72</v>
      </c>
      <c r="B2609" t="s">
        <v>18186</v>
      </c>
      <c r="C2609" t="s">
        <v>18187</v>
      </c>
      <c r="D2609">
        <v>8097</v>
      </c>
      <c r="E2609" s="1">
        <v>2.6749999999999998</v>
      </c>
      <c r="F2609">
        <v>3.2149999999999999</v>
      </c>
      <c r="G2609">
        <v>0.748</v>
      </c>
      <c r="H2609">
        <v>222</v>
      </c>
      <c r="I2609">
        <v>8.4</v>
      </c>
      <c r="J2609">
        <v>1.502E-2</v>
      </c>
      <c r="K2609">
        <v>1.016</v>
      </c>
      <c r="L2609">
        <v>2.7054052631578949</v>
      </c>
      <c r="M2609" s="2">
        <f t="shared" si="87"/>
        <v>37.894736842105267</v>
      </c>
      <c r="N2609" t="s">
        <v>2716</v>
      </c>
    </row>
    <row r="2610" spans="1:14">
      <c r="A2610">
        <v>73</v>
      </c>
      <c r="B2610" t="s">
        <v>18872</v>
      </c>
      <c r="C2610" t="s">
        <v>18873</v>
      </c>
      <c r="D2610">
        <v>922</v>
      </c>
      <c r="E2610" s="1">
        <v>2.605</v>
      </c>
      <c r="G2610">
        <v>1</v>
      </c>
      <c r="H2610">
        <v>67</v>
      </c>
      <c r="I2610">
        <v>3.7</v>
      </c>
      <c r="J2610">
        <v>2.7100000000000002E-3</v>
      </c>
      <c r="L2610">
        <v>2.7054052631578949</v>
      </c>
      <c r="M2610" s="2">
        <f t="shared" si="87"/>
        <v>38.421052631578945</v>
      </c>
      <c r="N2610" t="s">
        <v>2716</v>
      </c>
    </row>
    <row r="2611" spans="1:14">
      <c r="A2611">
        <v>74</v>
      </c>
      <c r="B2611" t="s">
        <v>14522</v>
      </c>
      <c r="C2611" t="s">
        <v>14523</v>
      </c>
      <c r="D2611">
        <v>6603</v>
      </c>
      <c r="E2611" s="1">
        <v>2.601</v>
      </c>
      <c r="F2611">
        <v>3.141</v>
      </c>
      <c r="G2611">
        <v>0.47899999999999998</v>
      </c>
      <c r="H2611">
        <v>169</v>
      </c>
      <c r="I2611">
        <v>7.4</v>
      </c>
      <c r="J2611">
        <v>1.473E-2</v>
      </c>
      <c r="K2611">
        <v>1.0129999999999999</v>
      </c>
      <c r="L2611">
        <v>2.7054052631578949</v>
      </c>
      <c r="M2611" s="2">
        <f t="shared" si="87"/>
        <v>38.94736842105263</v>
      </c>
      <c r="N2611" t="s">
        <v>2716</v>
      </c>
    </row>
    <row r="2612" spans="1:14">
      <c r="A2612">
        <v>75</v>
      </c>
      <c r="B2612" t="s">
        <v>14524</v>
      </c>
      <c r="C2612" t="s">
        <v>14525</v>
      </c>
      <c r="D2612">
        <v>1024</v>
      </c>
      <c r="E2612" s="1">
        <v>2.57</v>
      </c>
      <c r="F2612">
        <v>2.9140000000000001</v>
      </c>
      <c r="G2612">
        <v>0.40899999999999997</v>
      </c>
      <c r="H2612">
        <v>44</v>
      </c>
      <c r="I2612">
        <v>5.4</v>
      </c>
      <c r="J2612">
        <v>3.1900000000000001E-3</v>
      </c>
      <c r="K2612">
        <v>0.97399999999999998</v>
      </c>
      <c r="L2612">
        <v>2.7054052631578949</v>
      </c>
      <c r="M2612" s="2">
        <f t="shared" si="87"/>
        <v>39.473684210526315</v>
      </c>
      <c r="N2612" t="s">
        <v>2716</v>
      </c>
    </row>
    <row r="2613" spans="1:14">
      <c r="A2613">
        <v>76</v>
      </c>
      <c r="B2613" t="s">
        <v>18120</v>
      </c>
      <c r="C2613" t="s">
        <v>18121</v>
      </c>
      <c r="D2613">
        <v>1591</v>
      </c>
      <c r="E2613" s="1">
        <v>2.5640000000000001</v>
      </c>
      <c r="F2613">
        <v>2.8359999999999999</v>
      </c>
      <c r="G2613">
        <v>0.14599999999999999</v>
      </c>
      <c r="H2613">
        <v>158</v>
      </c>
      <c r="I2613">
        <v>3.2</v>
      </c>
      <c r="J2613">
        <v>6.7000000000000002E-3</v>
      </c>
      <c r="K2613">
        <v>0.872</v>
      </c>
      <c r="L2613">
        <v>2.7054052631578949</v>
      </c>
      <c r="M2613" s="2">
        <f t="shared" si="87"/>
        <v>40</v>
      </c>
      <c r="N2613" t="s">
        <v>2716</v>
      </c>
    </row>
    <row r="2614" spans="1:14">
      <c r="A2614">
        <v>77</v>
      </c>
      <c r="B2614" t="s">
        <v>14600</v>
      </c>
      <c r="C2614" t="s">
        <v>14601</v>
      </c>
      <c r="D2614">
        <v>930</v>
      </c>
      <c r="E2614" s="1">
        <v>2.5529999999999999</v>
      </c>
      <c r="F2614">
        <v>2.1659999999999999</v>
      </c>
      <c r="G2614">
        <v>0.13900000000000001</v>
      </c>
      <c r="H2614">
        <v>36</v>
      </c>
      <c r="I2614">
        <v>8.8000000000000007</v>
      </c>
      <c r="J2614">
        <v>1.7899999999999999E-3</v>
      </c>
      <c r="K2614">
        <v>0.67600000000000005</v>
      </c>
      <c r="L2614">
        <v>2.7054052631578949</v>
      </c>
      <c r="M2614" s="2">
        <f t="shared" si="87"/>
        <v>40.526315789473685</v>
      </c>
      <c r="N2614" t="s">
        <v>2716</v>
      </c>
    </row>
    <row r="2615" spans="1:14">
      <c r="A2615">
        <v>78</v>
      </c>
      <c r="B2615" t="s">
        <v>18874</v>
      </c>
      <c r="C2615" t="s">
        <v>18875</v>
      </c>
      <c r="D2615">
        <v>4291</v>
      </c>
      <c r="E2615" s="1">
        <v>2.552</v>
      </c>
      <c r="F2615">
        <v>3.1429999999999998</v>
      </c>
      <c r="G2615">
        <v>0.65100000000000002</v>
      </c>
      <c r="H2615">
        <v>109</v>
      </c>
      <c r="I2615">
        <v>6.9</v>
      </c>
      <c r="J2615">
        <v>9.5999999999999992E-3</v>
      </c>
      <c r="K2615">
        <v>0.97599999999999998</v>
      </c>
      <c r="L2615">
        <v>2.7054052631578949</v>
      </c>
      <c r="M2615" s="2">
        <f t="shared" si="87"/>
        <v>41.05263157894737</v>
      </c>
      <c r="N2615" t="s">
        <v>2716</v>
      </c>
    </row>
    <row r="2616" spans="1:14">
      <c r="A2616">
        <v>79</v>
      </c>
      <c r="B2616" t="s">
        <v>14620</v>
      </c>
      <c r="C2616" t="s">
        <v>14621</v>
      </c>
      <c r="D2616">
        <v>26753</v>
      </c>
      <c r="E2616" s="1">
        <v>2.532</v>
      </c>
      <c r="F2616">
        <v>3.5680000000000001</v>
      </c>
      <c r="G2616">
        <v>0.59099999999999997</v>
      </c>
      <c r="H2616">
        <v>406</v>
      </c>
      <c r="I2616">
        <v>9.1999999999999993</v>
      </c>
      <c r="J2616">
        <v>4.4659999999999998E-2</v>
      </c>
      <c r="K2616">
        <v>1.0740000000000001</v>
      </c>
      <c r="L2616">
        <v>2.7054052631578949</v>
      </c>
      <c r="M2616" s="2">
        <f t="shared" si="87"/>
        <v>41.578947368421055</v>
      </c>
      <c r="N2616" t="s">
        <v>2716</v>
      </c>
    </row>
    <row r="2617" spans="1:14">
      <c r="A2617">
        <v>80</v>
      </c>
      <c r="B2617" t="s">
        <v>14616</v>
      </c>
      <c r="C2617" t="s">
        <v>14617</v>
      </c>
      <c r="D2617">
        <v>4029</v>
      </c>
      <c r="E2617" s="1">
        <v>2.4870000000000001</v>
      </c>
      <c r="G2617">
        <v>0.29599999999999999</v>
      </c>
      <c r="H2617">
        <v>135</v>
      </c>
      <c r="I2617">
        <v>5.6</v>
      </c>
      <c r="J2617">
        <v>1.244E-2</v>
      </c>
      <c r="L2617">
        <v>2.7054052631578949</v>
      </c>
      <c r="M2617" s="2">
        <f t="shared" si="87"/>
        <v>42.105263157894733</v>
      </c>
      <c r="N2617" t="s">
        <v>2716</v>
      </c>
    </row>
    <row r="2618" spans="1:14">
      <c r="A2618">
        <v>81</v>
      </c>
      <c r="B2618" t="s">
        <v>18089</v>
      </c>
      <c r="C2618" t="s">
        <v>18090</v>
      </c>
      <c r="D2618">
        <v>5577</v>
      </c>
      <c r="E2618" s="1">
        <v>2.4740000000000002</v>
      </c>
      <c r="F2618">
        <v>2.327</v>
      </c>
      <c r="G2618">
        <v>0.55700000000000005</v>
      </c>
      <c r="H2618">
        <v>131</v>
      </c>
      <c r="I2618" t="s">
        <v>18288</v>
      </c>
      <c r="J2618">
        <v>7.9799999999999992E-3</v>
      </c>
      <c r="K2618">
        <v>0.66500000000000004</v>
      </c>
      <c r="L2618">
        <v>2.7054052631578949</v>
      </c>
      <c r="M2618" s="2">
        <f t="shared" si="87"/>
        <v>42.631578947368418</v>
      </c>
      <c r="N2618" t="s">
        <v>2716</v>
      </c>
    </row>
    <row r="2619" spans="1:14">
      <c r="A2619">
        <v>82</v>
      </c>
      <c r="B2619" t="s">
        <v>18270</v>
      </c>
      <c r="C2619" t="s">
        <v>18271</v>
      </c>
      <c r="D2619">
        <v>3164</v>
      </c>
      <c r="E2619" s="1">
        <v>2.3969999999999998</v>
      </c>
      <c r="F2619">
        <v>2.9780000000000002</v>
      </c>
      <c r="G2619">
        <v>0.158</v>
      </c>
      <c r="H2619">
        <v>57</v>
      </c>
      <c r="I2619" t="s">
        <v>18288</v>
      </c>
      <c r="J2619">
        <v>4.3899999999999998E-3</v>
      </c>
      <c r="K2619">
        <v>0.90100000000000002</v>
      </c>
      <c r="L2619">
        <v>2.7054052631578949</v>
      </c>
      <c r="M2619" s="2">
        <f t="shared" si="87"/>
        <v>43.15789473684211</v>
      </c>
      <c r="N2619" t="s">
        <v>2716</v>
      </c>
    </row>
    <row r="2620" spans="1:14">
      <c r="A2620">
        <v>83</v>
      </c>
      <c r="B2620" t="s">
        <v>14564</v>
      </c>
      <c r="C2620" t="s">
        <v>14565</v>
      </c>
      <c r="D2620">
        <v>2212</v>
      </c>
      <c r="E2620" s="1">
        <v>2.37</v>
      </c>
      <c r="F2620">
        <v>2.71</v>
      </c>
      <c r="G2620">
        <v>0.41399999999999998</v>
      </c>
      <c r="H2620">
        <v>58</v>
      </c>
      <c r="I2620">
        <v>6.8</v>
      </c>
      <c r="J2620">
        <v>6.2300000000000003E-3</v>
      </c>
      <c r="K2620">
        <v>1.0009999999999999</v>
      </c>
      <c r="L2620">
        <v>2.7054052631578949</v>
      </c>
      <c r="M2620" s="2">
        <f t="shared" si="87"/>
        <v>43.684210526315795</v>
      </c>
      <c r="N2620" t="s">
        <v>2716</v>
      </c>
    </row>
    <row r="2621" spans="1:14">
      <c r="A2621">
        <v>84</v>
      </c>
      <c r="B2621" t="s">
        <v>18105</v>
      </c>
      <c r="C2621" t="s">
        <v>18106</v>
      </c>
      <c r="D2621">
        <v>1822</v>
      </c>
      <c r="E2621" s="1">
        <v>2.3690000000000002</v>
      </c>
      <c r="F2621">
        <v>2.9249999999999998</v>
      </c>
      <c r="G2621">
        <v>0.54300000000000004</v>
      </c>
      <c r="H2621">
        <v>92</v>
      </c>
      <c r="I2621">
        <v>4.5</v>
      </c>
      <c r="J2621">
        <v>5.3800000000000002E-3</v>
      </c>
      <c r="K2621">
        <v>0.82199999999999995</v>
      </c>
      <c r="L2621">
        <v>2.7054052631578949</v>
      </c>
      <c r="M2621" s="2">
        <f t="shared" si="87"/>
        <v>44.210526315789473</v>
      </c>
      <c r="N2621" t="s">
        <v>2716</v>
      </c>
    </row>
    <row r="2622" spans="1:14">
      <c r="A2622">
        <v>85</v>
      </c>
      <c r="B2622" t="s">
        <v>18192</v>
      </c>
      <c r="C2622" t="s">
        <v>18193</v>
      </c>
      <c r="D2622">
        <v>392</v>
      </c>
      <c r="E2622" s="1">
        <v>2.3330000000000002</v>
      </c>
      <c r="G2622">
        <v>0.29599999999999999</v>
      </c>
      <c r="H2622">
        <v>27</v>
      </c>
      <c r="I2622">
        <v>5.3</v>
      </c>
      <c r="J2622">
        <v>1.3600000000000001E-3</v>
      </c>
      <c r="L2622">
        <v>2.7054052631578949</v>
      </c>
      <c r="M2622" s="2">
        <f t="shared" si="87"/>
        <v>44.736842105263158</v>
      </c>
      <c r="N2622" t="s">
        <v>2716</v>
      </c>
    </row>
    <row r="2623" spans="1:14">
      <c r="A2623">
        <v>86</v>
      </c>
      <c r="B2623" t="s">
        <v>14544</v>
      </c>
      <c r="C2623" t="s">
        <v>14545</v>
      </c>
      <c r="D2623">
        <v>9361</v>
      </c>
      <c r="E2623" s="1">
        <v>2.3140000000000001</v>
      </c>
      <c r="F2623">
        <v>2.4689999999999999</v>
      </c>
      <c r="G2623">
        <v>0.45700000000000002</v>
      </c>
      <c r="H2623">
        <v>256</v>
      </c>
      <c r="I2623">
        <v>9.5</v>
      </c>
      <c r="J2623">
        <v>1.52E-2</v>
      </c>
      <c r="K2623">
        <v>0.74099999999999999</v>
      </c>
      <c r="L2623">
        <v>2.7054052631578949</v>
      </c>
      <c r="M2623" s="2">
        <f t="shared" si="87"/>
        <v>45.263157894736842</v>
      </c>
      <c r="N2623" t="s">
        <v>2716</v>
      </c>
    </row>
    <row r="2624" spans="1:14">
      <c r="A2624">
        <v>87</v>
      </c>
      <c r="B2624" t="s">
        <v>14658</v>
      </c>
      <c r="C2624" t="s">
        <v>14659</v>
      </c>
      <c r="D2624">
        <v>1069</v>
      </c>
      <c r="E2624" s="1">
        <v>2.2559999999999998</v>
      </c>
      <c r="F2624">
        <v>2.258</v>
      </c>
      <c r="G2624">
        <v>0.47699999999999998</v>
      </c>
      <c r="H2624">
        <v>153</v>
      </c>
      <c r="I2624">
        <v>3.9</v>
      </c>
      <c r="J2624">
        <v>3.4099999999999998E-3</v>
      </c>
      <c r="K2624">
        <v>0.626</v>
      </c>
      <c r="L2624">
        <v>2.7054052631578949</v>
      </c>
      <c r="M2624" s="2">
        <f t="shared" si="87"/>
        <v>45.789473684210527</v>
      </c>
      <c r="N2624" t="s">
        <v>2716</v>
      </c>
    </row>
    <row r="2625" spans="1:14">
      <c r="A2625">
        <v>88</v>
      </c>
      <c r="B2625" t="s">
        <v>18148</v>
      </c>
      <c r="C2625" t="s">
        <v>18149</v>
      </c>
      <c r="D2625">
        <v>1017</v>
      </c>
      <c r="E2625" s="1">
        <v>2.2429999999999999</v>
      </c>
      <c r="F2625">
        <v>2.2130000000000001</v>
      </c>
      <c r="G2625">
        <v>0.216</v>
      </c>
      <c r="H2625">
        <v>37</v>
      </c>
      <c r="I2625">
        <v>6.9</v>
      </c>
      <c r="J2625">
        <v>2.5000000000000001E-3</v>
      </c>
      <c r="K2625">
        <v>0.77800000000000002</v>
      </c>
      <c r="L2625">
        <v>2.7054052631578949</v>
      </c>
      <c r="M2625" s="2">
        <f t="shared" si="87"/>
        <v>46.315789473684212</v>
      </c>
      <c r="N2625" t="s">
        <v>2716</v>
      </c>
    </row>
    <row r="2626" spans="1:14">
      <c r="A2626">
        <v>89</v>
      </c>
      <c r="B2626" t="s">
        <v>18266</v>
      </c>
      <c r="C2626" t="s">
        <v>18267</v>
      </c>
      <c r="D2626">
        <v>12790</v>
      </c>
      <c r="E2626" s="1">
        <v>2.2429999999999999</v>
      </c>
      <c r="F2626">
        <v>2.4129999999999998</v>
      </c>
      <c r="G2626">
        <v>0.377</v>
      </c>
      <c r="H2626">
        <v>438</v>
      </c>
      <c r="I2626">
        <v>8.4</v>
      </c>
      <c r="J2626">
        <v>2.4899999999999999E-2</v>
      </c>
      <c r="K2626">
        <v>0.73699999999999999</v>
      </c>
      <c r="L2626">
        <v>2.7054052631578949</v>
      </c>
      <c r="M2626" s="2">
        <f t="shared" si="87"/>
        <v>46.842105263157897</v>
      </c>
      <c r="N2626" t="s">
        <v>2716</v>
      </c>
    </row>
    <row r="2627" spans="1:14">
      <c r="A2627">
        <v>90</v>
      </c>
      <c r="B2627" t="s">
        <v>18194</v>
      </c>
      <c r="C2627" t="s">
        <v>18195</v>
      </c>
      <c r="D2627">
        <v>5095</v>
      </c>
      <c r="E2627" s="1">
        <v>2.2410000000000001</v>
      </c>
      <c r="F2627">
        <v>2.464</v>
      </c>
      <c r="G2627">
        <v>0.40200000000000002</v>
      </c>
      <c r="H2627">
        <v>194</v>
      </c>
      <c r="I2627">
        <v>7.4</v>
      </c>
      <c r="J2627">
        <v>1.142E-2</v>
      </c>
      <c r="K2627">
        <v>0.80100000000000005</v>
      </c>
      <c r="L2627">
        <v>2.7054052631578949</v>
      </c>
      <c r="M2627" s="2">
        <f t="shared" si="87"/>
        <v>47.368421052631575</v>
      </c>
      <c r="N2627" t="s">
        <v>2716</v>
      </c>
    </row>
    <row r="2628" spans="1:14">
      <c r="A2628">
        <v>91</v>
      </c>
      <c r="B2628" t="s">
        <v>14666</v>
      </c>
      <c r="C2628" t="s">
        <v>14667</v>
      </c>
      <c r="D2628">
        <v>34698</v>
      </c>
      <c r="E2628" s="1">
        <v>2.1589999999999998</v>
      </c>
      <c r="F2628">
        <v>3</v>
      </c>
      <c r="G2628">
        <v>0.40600000000000003</v>
      </c>
      <c r="H2628">
        <v>557</v>
      </c>
      <c r="I2628">
        <v>9.9</v>
      </c>
      <c r="J2628">
        <v>4.8349999999999997E-2</v>
      </c>
      <c r="K2628">
        <v>0.90400000000000003</v>
      </c>
      <c r="L2628">
        <v>2.7054052631578949</v>
      </c>
      <c r="M2628" s="2">
        <f t="shared" si="87"/>
        <v>47.89473684210526</v>
      </c>
      <c r="N2628" t="s">
        <v>2716</v>
      </c>
    </row>
    <row r="2629" spans="1:14">
      <c r="A2629">
        <v>92</v>
      </c>
      <c r="B2629" t="s">
        <v>18208</v>
      </c>
      <c r="C2629" t="s">
        <v>18209</v>
      </c>
      <c r="D2629">
        <v>7009</v>
      </c>
      <c r="E2629" s="1">
        <v>2.133</v>
      </c>
      <c r="F2629">
        <v>2.5419999999999998</v>
      </c>
      <c r="G2629">
        <v>0.32900000000000001</v>
      </c>
      <c r="H2629">
        <v>313</v>
      </c>
      <c r="I2629">
        <v>5.7</v>
      </c>
      <c r="J2629">
        <v>2.1569999999999999E-2</v>
      </c>
      <c r="K2629">
        <v>0.85399999999999998</v>
      </c>
      <c r="L2629">
        <v>2.7054052631578949</v>
      </c>
      <c r="M2629" s="2">
        <f t="shared" si="87"/>
        <v>48.421052631578945</v>
      </c>
      <c r="N2629" t="s">
        <v>2716</v>
      </c>
    </row>
    <row r="2630" spans="1:14">
      <c r="A2630">
        <v>93</v>
      </c>
      <c r="B2630" t="s">
        <v>18216</v>
      </c>
      <c r="C2630" t="s">
        <v>18217</v>
      </c>
      <c r="D2630">
        <v>1996</v>
      </c>
      <c r="E2630" s="1">
        <v>2.097</v>
      </c>
      <c r="F2630">
        <v>2.7210000000000001</v>
      </c>
      <c r="G2630">
        <v>0.436</v>
      </c>
      <c r="H2630">
        <v>78</v>
      </c>
      <c r="I2630">
        <v>5.9</v>
      </c>
      <c r="J2630">
        <v>4.45E-3</v>
      </c>
      <c r="K2630">
        <v>0.70899999999999996</v>
      </c>
      <c r="L2630">
        <v>2.7054052631578949</v>
      </c>
      <c r="M2630" s="2">
        <f t="shared" si="87"/>
        <v>48.947368421052637</v>
      </c>
      <c r="N2630" t="s">
        <v>2716</v>
      </c>
    </row>
    <row r="2631" spans="1:14">
      <c r="A2631">
        <v>94</v>
      </c>
      <c r="B2631" t="s">
        <v>14638</v>
      </c>
      <c r="C2631" t="s">
        <v>14639</v>
      </c>
      <c r="D2631">
        <v>2446</v>
      </c>
      <c r="E2631" s="1">
        <v>2.04</v>
      </c>
      <c r="F2631">
        <v>2.1520000000000001</v>
      </c>
      <c r="G2631">
        <v>0.20799999999999999</v>
      </c>
      <c r="H2631">
        <v>77</v>
      </c>
      <c r="I2631">
        <v>6.7</v>
      </c>
      <c r="J2631">
        <v>5.5199999999999997E-3</v>
      </c>
      <c r="K2631">
        <v>0.63</v>
      </c>
      <c r="L2631">
        <v>2.7054052631578949</v>
      </c>
      <c r="M2631" s="2">
        <f t="shared" si="87"/>
        <v>49.473684210526315</v>
      </c>
      <c r="N2631" t="s">
        <v>2716</v>
      </c>
    </row>
    <row r="2632" spans="1:14">
      <c r="A2632">
        <v>95</v>
      </c>
      <c r="B2632" t="s">
        <v>14626</v>
      </c>
      <c r="C2632" t="s">
        <v>14627</v>
      </c>
      <c r="D2632">
        <v>4452</v>
      </c>
      <c r="E2632" s="1">
        <v>2.0139999999999998</v>
      </c>
      <c r="F2632">
        <v>2.2090000000000001</v>
      </c>
      <c r="G2632">
        <v>0.20799999999999999</v>
      </c>
      <c r="H2632">
        <v>265</v>
      </c>
      <c r="I2632">
        <v>5.5</v>
      </c>
      <c r="J2632">
        <v>1.1939999999999999E-2</v>
      </c>
      <c r="K2632">
        <v>0.63800000000000001</v>
      </c>
      <c r="L2632">
        <v>2.7054052631578949</v>
      </c>
      <c r="M2632" s="2">
        <f t="shared" si="87"/>
        <v>50</v>
      </c>
      <c r="N2632" t="s">
        <v>2716</v>
      </c>
    </row>
    <row r="2633" spans="1:14">
      <c r="A2633">
        <v>96</v>
      </c>
      <c r="B2633" t="s">
        <v>14646</v>
      </c>
      <c r="C2633" t="s">
        <v>14647</v>
      </c>
      <c r="D2633">
        <v>2569</v>
      </c>
      <c r="E2633" s="1">
        <v>2.004</v>
      </c>
      <c r="F2633">
        <v>1.962</v>
      </c>
      <c r="G2633">
        <v>0.27800000000000002</v>
      </c>
      <c r="H2633">
        <v>162</v>
      </c>
      <c r="I2633">
        <v>6</v>
      </c>
      <c r="J2633">
        <v>6.3E-3</v>
      </c>
      <c r="K2633">
        <v>0.57099999999999995</v>
      </c>
      <c r="L2633">
        <v>2.7054052631578949</v>
      </c>
      <c r="M2633" s="2">
        <f t="shared" si="87"/>
        <v>50.526315789473685</v>
      </c>
      <c r="N2633" t="s">
        <v>2716</v>
      </c>
    </row>
    <row r="2634" spans="1:14">
      <c r="A2634">
        <v>97</v>
      </c>
      <c r="B2634" t="s">
        <v>14602</v>
      </c>
      <c r="C2634" t="s">
        <v>14603</v>
      </c>
      <c r="D2634">
        <v>981</v>
      </c>
      <c r="E2634" s="1">
        <v>2</v>
      </c>
      <c r="G2634">
        <v>0.36099999999999999</v>
      </c>
      <c r="H2634">
        <v>72</v>
      </c>
      <c r="I2634">
        <v>4</v>
      </c>
      <c r="J2634">
        <v>3.96E-3</v>
      </c>
      <c r="L2634">
        <v>2.7054052631578949</v>
      </c>
      <c r="M2634" s="2">
        <f t="shared" ref="M2634:M2665" si="88">A2634/190*100</f>
        <v>51.05263157894737</v>
      </c>
      <c r="N2634" t="s">
        <v>2716</v>
      </c>
    </row>
    <row r="2635" spans="1:14">
      <c r="A2635">
        <v>98</v>
      </c>
      <c r="B2635" t="s">
        <v>18202</v>
      </c>
      <c r="C2635" t="s">
        <v>18203</v>
      </c>
      <c r="D2635">
        <v>1225</v>
      </c>
      <c r="E2635" s="1">
        <v>1.982</v>
      </c>
      <c r="F2635">
        <v>1.9850000000000001</v>
      </c>
      <c r="G2635">
        <v>0.46300000000000002</v>
      </c>
      <c r="H2635">
        <v>108</v>
      </c>
      <c r="I2635">
        <v>4.3</v>
      </c>
      <c r="J2635">
        <v>4.62E-3</v>
      </c>
      <c r="K2635">
        <v>0.67200000000000004</v>
      </c>
      <c r="L2635">
        <v>2.7054052631578949</v>
      </c>
      <c r="M2635" s="2">
        <f t="shared" si="88"/>
        <v>51.578947368421055</v>
      </c>
      <c r="N2635" t="s">
        <v>2716</v>
      </c>
    </row>
    <row r="2636" spans="1:14">
      <c r="A2636">
        <v>99</v>
      </c>
      <c r="B2636" t="s">
        <v>14516</v>
      </c>
      <c r="C2636" t="s">
        <v>14517</v>
      </c>
      <c r="D2636">
        <v>3156</v>
      </c>
      <c r="E2636" s="1">
        <v>1.978</v>
      </c>
      <c r="F2636">
        <v>2.1539999999999999</v>
      </c>
      <c r="G2636">
        <v>0.38200000000000001</v>
      </c>
      <c r="H2636">
        <v>186</v>
      </c>
      <c r="I2636">
        <v>4.8</v>
      </c>
      <c r="J2636">
        <v>1.35E-2</v>
      </c>
      <c r="K2636">
        <v>0.78600000000000003</v>
      </c>
      <c r="L2636">
        <v>2.7054052631578949</v>
      </c>
      <c r="M2636" s="2">
        <f t="shared" si="88"/>
        <v>52.105263157894733</v>
      </c>
      <c r="N2636" t="s">
        <v>2716</v>
      </c>
    </row>
    <row r="2637" spans="1:14">
      <c r="A2637">
        <v>100</v>
      </c>
      <c r="B2637" t="s">
        <v>14618</v>
      </c>
      <c r="C2637" t="s">
        <v>14619</v>
      </c>
      <c r="D2637">
        <v>1352</v>
      </c>
      <c r="E2637" s="1">
        <v>1.972</v>
      </c>
      <c r="F2637">
        <v>2.0350000000000001</v>
      </c>
      <c r="G2637">
        <v>0.33300000000000002</v>
      </c>
      <c r="H2637">
        <v>63</v>
      </c>
      <c r="I2637">
        <v>7.2</v>
      </c>
      <c r="J2637">
        <v>2.8999999999999998E-3</v>
      </c>
      <c r="K2637">
        <v>0.63600000000000001</v>
      </c>
      <c r="L2637">
        <v>2.7054052631578949</v>
      </c>
      <c r="M2637" s="2">
        <f t="shared" si="88"/>
        <v>52.631578947368418</v>
      </c>
      <c r="N2637" t="s">
        <v>2716</v>
      </c>
    </row>
    <row r="2638" spans="1:14">
      <c r="A2638">
        <v>101</v>
      </c>
      <c r="B2638" t="s">
        <v>14672</v>
      </c>
      <c r="C2638" t="s">
        <v>14673</v>
      </c>
      <c r="D2638">
        <v>217</v>
      </c>
      <c r="E2638" s="1">
        <v>1.9390000000000001</v>
      </c>
      <c r="F2638">
        <v>1.9390000000000001</v>
      </c>
      <c r="G2638">
        <v>0.309</v>
      </c>
      <c r="H2638">
        <v>81</v>
      </c>
      <c r="I2638">
        <v>1.8</v>
      </c>
      <c r="J2638">
        <v>9.3999999999999997E-4</v>
      </c>
      <c r="K2638">
        <v>0.54</v>
      </c>
      <c r="L2638">
        <v>2.7054052631578949</v>
      </c>
      <c r="M2638" s="2">
        <f t="shared" si="88"/>
        <v>53.157894736842103</v>
      </c>
      <c r="N2638" t="s">
        <v>2716</v>
      </c>
    </row>
    <row r="2639" spans="1:14">
      <c r="A2639">
        <v>102</v>
      </c>
      <c r="B2639" t="s">
        <v>18180</v>
      </c>
      <c r="C2639" t="s">
        <v>18181</v>
      </c>
      <c r="D2639">
        <v>546</v>
      </c>
      <c r="E2639" s="1">
        <v>1.9379999999999999</v>
      </c>
      <c r="G2639">
        <v>0.38500000000000001</v>
      </c>
      <c r="H2639">
        <v>52</v>
      </c>
      <c r="I2639">
        <v>4</v>
      </c>
      <c r="J2639">
        <v>2.1299999999999999E-3</v>
      </c>
      <c r="L2639">
        <v>2.7054052631578949</v>
      </c>
      <c r="M2639" s="2">
        <f t="shared" si="88"/>
        <v>53.684210526315788</v>
      </c>
      <c r="N2639" t="s">
        <v>2716</v>
      </c>
    </row>
    <row r="2640" spans="1:14">
      <c r="A2640">
        <v>103</v>
      </c>
      <c r="B2640" t="s">
        <v>14596</v>
      </c>
      <c r="C2640" t="s">
        <v>14597</v>
      </c>
      <c r="D2640">
        <v>1289</v>
      </c>
      <c r="E2640" s="1">
        <v>1.909</v>
      </c>
      <c r="F2640">
        <v>1.6719999999999999</v>
      </c>
      <c r="G2640">
        <v>0.29799999999999999</v>
      </c>
      <c r="H2640">
        <v>84</v>
      </c>
      <c r="I2640">
        <v>5.2</v>
      </c>
      <c r="J2640">
        <v>3.7399999999999998E-3</v>
      </c>
      <c r="K2640">
        <v>0.496</v>
      </c>
      <c r="L2640">
        <v>2.7054052631578949</v>
      </c>
      <c r="M2640" s="2">
        <f t="shared" si="88"/>
        <v>54.210526315789473</v>
      </c>
      <c r="N2640" t="s">
        <v>2716</v>
      </c>
    </row>
    <row r="2641" spans="1:14">
      <c r="A2641">
        <v>104</v>
      </c>
      <c r="B2641" t="s">
        <v>14614</v>
      </c>
      <c r="C2641" t="s">
        <v>14615</v>
      </c>
      <c r="D2641">
        <v>1048</v>
      </c>
      <c r="E2641" s="1">
        <v>1.9039999999999999</v>
      </c>
      <c r="F2641">
        <v>1.774</v>
      </c>
      <c r="G2641">
        <v>0.155</v>
      </c>
      <c r="H2641">
        <v>58</v>
      </c>
      <c r="I2641">
        <v>8.4</v>
      </c>
      <c r="J2641">
        <v>2.2599999999999999E-3</v>
      </c>
      <c r="K2641">
        <v>0.57099999999999995</v>
      </c>
      <c r="L2641">
        <v>2.7054052631578949</v>
      </c>
      <c r="M2641" s="2">
        <f t="shared" si="88"/>
        <v>54.736842105263165</v>
      </c>
      <c r="N2641" t="s">
        <v>2716</v>
      </c>
    </row>
    <row r="2642" spans="1:14">
      <c r="A2642">
        <v>105</v>
      </c>
      <c r="B2642" t="s">
        <v>18188</v>
      </c>
      <c r="C2642" t="s">
        <v>18189</v>
      </c>
      <c r="D2642">
        <v>410</v>
      </c>
      <c r="E2642" s="1">
        <v>1.9</v>
      </c>
      <c r="G2642">
        <v>0.22</v>
      </c>
      <c r="H2642">
        <v>50</v>
      </c>
      <c r="I2642">
        <v>3</v>
      </c>
      <c r="J2642">
        <v>1.7899999999999999E-3</v>
      </c>
      <c r="L2642">
        <v>2.7054052631578949</v>
      </c>
      <c r="M2642" s="2">
        <f t="shared" si="88"/>
        <v>55.26315789473685</v>
      </c>
      <c r="N2642" t="s">
        <v>2716</v>
      </c>
    </row>
    <row r="2643" spans="1:14">
      <c r="A2643">
        <v>106</v>
      </c>
      <c r="B2643" t="s">
        <v>14664</v>
      </c>
      <c r="C2643" t="s">
        <v>14665</v>
      </c>
      <c r="D2643">
        <v>3896</v>
      </c>
      <c r="E2643" s="1">
        <v>1.899</v>
      </c>
      <c r="F2643">
        <v>2.1429999999999998</v>
      </c>
      <c r="G2643">
        <v>0.55300000000000005</v>
      </c>
      <c r="H2643">
        <v>159</v>
      </c>
      <c r="I2643">
        <v>7</v>
      </c>
      <c r="J2643">
        <v>7.7299999999999999E-3</v>
      </c>
      <c r="K2643">
        <v>0.60099999999999998</v>
      </c>
      <c r="L2643">
        <v>2.7054052631578949</v>
      </c>
      <c r="M2643" s="2">
        <f t="shared" si="88"/>
        <v>55.78947368421052</v>
      </c>
      <c r="N2643" t="s">
        <v>2716</v>
      </c>
    </row>
    <row r="2644" spans="1:14">
      <c r="A2644">
        <v>107</v>
      </c>
      <c r="B2644" t="s">
        <v>18230</v>
      </c>
      <c r="C2644" t="s">
        <v>18231</v>
      </c>
      <c r="D2644">
        <v>347</v>
      </c>
      <c r="E2644" s="1">
        <v>1.8919999999999999</v>
      </c>
      <c r="F2644">
        <v>1.583</v>
      </c>
      <c r="G2644">
        <v>6.2E-2</v>
      </c>
      <c r="H2644">
        <v>48</v>
      </c>
      <c r="I2644">
        <v>3.5</v>
      </c>
      <c r="J2644">
        <v>1.5E-3</v>
      </c>
      <c r="K2644">
        <v>0.47399999999999998</v>
      </c>
      <c r="L2644">
        <v>2.7054052631578949</v>
      </c>
      <c r="M2644" s="2">
        <f t="shared" si="88"/>
        <v>56.315789473684205</v>
      </c>
      <c r="N2644" t="s">
        <v>2716</v>
      </c>
    </row>
    <row r="2645" spans="1:14">
      <c r="A2645">
        <v>108</v>
      </c>
      <c r="B2645" t="s">
        <v>18228</v>
      </c>
      <c r="C2645" t="s">
        <v>18229</v>
      </c>
      <c r="D2645">
        <v>4082</v>
      </c>
      <c r="E2645" s="1">
        <v>1.8620000000000001</v>
      </c>
      <c r="F2645">
        <v>2.1160000000000001</v>
      </c>
      <c r="G2645">
        <v>0.35399999999999998</v>
      </c>
      <c r="H2645">
        <v>96</v>
      </c>
      <c r="I2645" t="s">
        <v>18288</v>
      </c>
      <c r="J2645">
        <v>5.9500000000000004E-3</v>
      </c>
      <c r="K2645">
        <v>0.71599999999999997</v>
      </c>
      <c r="L2645">
        <v>2.7054052631578949</v>
      </c>
      <c r="M2645" s="2">
        <f t="shared" si="88"/>
        <v>56.84210526315789</v>
      </c>
      <c r="N2645" t="s">
        <v>2716</v>
      </c>
    </row>
    <row r="2646" spans="1:14">
      <c r="A2646">
        <v>109</v>
      </c>
      <c r="B2646" t="s">
        <v>20109</v>
      </c>
      <c r="C2646" t="s">
        <v>20110</v>
      </c>
      <c r="D2646">
        <v>4765</v>
      </c>
      <c r="E2646" s="1">
        <v>1.8440000000000001</v>
      </c>
      <c r="F2646">
        <v>2.1059999999999999</v>
      </c>
      <c r="G2646">
        <v>0.27</v>
      </c>
      <c r="H2646">
        <v>293</v>
      </c>
      <c r="I2646">
        <v>4.5999999999999996</v>
      </c>
      <c r="J2646">
        <v>1.3089999999999999E-2</v>
      </c>
      <c r="K2646">
        <v>0.54600000000000004</v>
      </c>
      <c r="L2646">
        <v>2.7054052631578949</v>
      </c>
      <c r="M2646" s="2">
        <f t="shared" si="88"/>
        <v>57.368421052631582</v>
      </c>
      <c r="N2646" t="s">
        <v>2716</v>
      </c>
    </row>
    <row r="2647" spans="1:14">
      <c r="A2647">
        <v>110</v>
      </c>
      <c r="B2647" t="s">
        <v>18248</v>
      </c>
      <c r="C2647" t="s">
        <v>18249</v>
      </c>
      <c r="D2647">
        <v>7108</v>
      </c>
      <c r="E2647" s="1">
        <v>1.8420000000000001</v>
      </c>
      <c r="F2647">
        <v>2.2919999999999998</v>
      </c>
      <c r="G2647">
        <v>0.26200000000000001</v>
      </c>
      <c r="H2647">
        <v>160</v>
      </c>
      <c r="I2647" t="s">
        <v>18288</v>
      </c>
      <c r="J2647">
        <v>1.017E-2</v>
      </c>
      <c r="K2647">
        <v>0.79600000000000004</v>
      </c>
      <c r="L2647">
        <v>2.7054052631578949</v>
      </c>
      <c r="M2647" s="2">
        <f t="shared" si="88"/>
        <v>57.894736842105267</v>
      </c>
      <c r="N2647" t="s">
        <v>2716</v>
      </c>
    </row>
    <row r="2648" spans="1:14">
      <c r="A2648">
        <v>111</v>
      </c>
      <c r="B2648" t="s">
        <v>18152</v>
      </c>
      <c r="C2648" t="s">
        <v>18153</v>
      </c>
      <c r="D2648">
        <v>423</v>
      </c>
      <c r="E2648" s="1">
        <v>1.8180000000000001</v>
      </c>
      <c r="F2648">
        <v>1.508</v>
      </c>
      <c r="G2648">
        <v>0.19400000000000001</v>
      </c>
      <c r="H2648">
        <v>36</v>
      </c>
      <c r="I2648">
        <v>4.2</v>
      </c>
      <c r="J2648">
        <v>1.42E-3</v>
      </c>
      <c r="K2648">
        <v>0.45700000000000002</v>
      </c>
      <c r="L2648">
        <v>2.7054052631578949</v>
      </c>
      <c r="M2648" s="2">
        <f t="shared" si="88"/>
        <v>58.421052631578952</v>
      </c>
      <c r="N2648" t="s">
        <v>2716</v>
      </c>
    </row>
    <row r="2649" spans="1:14">
      <c r="A2649">
        <v>112</v>
      </c>
      <c r="B2649" t="s">
        <v>18158</v>
      </c>
      <c r="C2649" t="s">
        <v>18159</v>
      </c>
      <c r="D2649">
        <v>1907</v>
      </c>
      <c r="E2649" s="1">
        <v>1.8149999999999999</v>
      </c>
      <c r="F2649">
        <v>2.08</v>
      </c>
      <c r="G2649">
        <v>0.373</v>
      </c>
      <c r="H2649">
        <v>59</v>
      </c>
      <c r="I2649">
        <v>8.8000000000000007</v>
      </c>
      <c r="J2649">
        <v>3.15E-3</v>
      </c>
      <c r="K2649">
        <v>0.57199999999999995</v>
      </c>
      <c r="L2649">
        <v>2.7054052631578949</v>
      </c>
      <c r="M2649" s="2">
        <f t="shared" si="88"/>
        <v>58.947368421052623</v>
      </c>
      <c r="N2649" t="s">
        <v>2716</v>
      </c>
    </row>
    <row r="2650" spans="1:14">
      <c r="A2650">
        <v>113</v>
      </c>
      <c r="B2650" t="s">
        <v>14532</v>
      </c>
      <c r="C2650" t="s">
        <v>14533</v>
      </c>
      <c r="D2650">
        <v>3147</v>
      </c>
      <c r="E2650" s="1">
        <v>1.7669999999999999</v>
      </c>
      <c r="F2650">
        <v>1.8580000000000001</v>
      </c>
      <c r="G2650">
        <v>0.44600000000000001</v>
      </c>
      <c r="H2650">
        <v>112</v>
      </c>
      <c r="I2650">
        <v>8.6</v>
      </c>
      <c r="J2650">
        <v>6.79E-3</v>
      </c>
      <c r="K2650">
        <v>0.752</v>
      </c>
      <c r="L2650">
        <v>2.7054052631578949</v>
      </c>
      <c r="M2650" s="2">
        <f t="shared" si="88"/>
        <v>59.473684210526315</v>
      </c>
      <c r="N2650" t="s">
        <v>2716</v>
      </c>
    </row>
    <row r="2651" spans="1:14">
      <c r="A2651">
        <v>114</v>
      </c>
      <c r="B2651" t="s">
        <v>14676</v>
      </c>
      <c r="C2651" t="s">
        <v>14677</v>
      </c>
      <c r="D2651">
        <v>634</v>
      </c>
      <c r="E2651" s="1">
        <v>1.7649999999999999</v>
      </c>
      <c r="F2651">
        <v>1.7649999999999999</v>
      </c>
      <c r="G2651">
        <v>0.51200000000000001</v>
      </c>
      <c r="H2651">
        <v>168</v>
      </c>
      <c r="I2651">
        <v>1.9</v>
      </c>
      <c r="J2651">
        <v>2.8999999999999998E-3</v>
      </c>
      <c r="K2651">
        <v>0.54100000000000004</v>
      </c>
      <c r="L2651">
        <v>2.7054052631578949</v>
      </c>
      <c r="M2651" s="2">
        <f t="shared" si="88"/>
        <v>60</v>
      </c>
      <c r="N2651" t="s">
        <v>2716</v>
      </c>
    </row>
    <row r="2652" spans="1:14">
      <c r="A2652">
        <v>115</v>
      </c>
      <c r="B2652" t="s">
        <v>18168</v>
      </c>
      <c r="C2652" t="s">
        <v>18169</v>
      </c>
      <c r="D2652">
        <v>1903</v>
      </c>
      <c r="E2652" s="1">
        <v>1.7270000000000001</v>
      </c>
      <c r="F2652">
        <v>2.3889999999999998</v>
      </c>
      <c r="G2652">
        <v>0.125</v>
      </c>
      <c r="H2652">
        <v>24</v>
      </c>
      <c r="I2652">
        <v>5.8</v>
      </c>
      <c r="J2652">
        <v>5.1999999999999998E-3</v>
      </c>
      <c r="K2652">
        <v>0.71199999999999997</v>
      </c>
      <c r="L2652">
        <v>2.7054052631578949</v>
      </c>
      <c r="M2652" s="2">
        <f t="shared" si="88"/>
        <v>60.526315789473685</v>
      </c>
      <c r="N2652" t="s">
        <v>2716</v>
      </c>
    </row>
    <row r="2653" spans="1:14">
      <c r="A2653">
        <v>116</v>
      </c>
      <c r="B2653" t="s">
        <v>18109</v>
      </c>
      <c r="C2653" t="s">
        <v>18110</v>
      </c>
      <c r="D2653">
        <v>1773</v>
      </c>
      <c r="E2653" s="1">
        <v>1.7010000000000001</v>
      </c>
      <c r="F2653">
        <v>1.696</v>
      </c>
      <c r="G2653">
        <v>0.89700000000000002</v>
      </c>
      <c r="H2653">
        <v>68</v>
      </c>
      <c r="I2653">
        <v>7.6</v>
      </c>
      <c r="J2653">
        <v>2.7499999999999998E-3</v>
      </c>
      <c r="K2653">
        <v>0.41099999999999998</v>
      </c>
      <c r="L2653">
        <v>2.7054052631578949</v>
      </c>
      <c r="M2653" s="2">
        <f t="shared" si="88"/>
        <v>61.05263157894737</v>
      </c>
      <c r="N2653" t="s">
        <v>2716</v>
      </c>
    </row>
    <row r="2654" spans="1:14">
      <c r="A2654">
        <v>117</v>
      </c>
      <c r="B2654" t="s">
        <v>18162</v>
      </c>
      <c r="C2654" t="s">
        <v>18163</v>
      </c>
      <c r="D2654">
        <v>2024</v>
      </c>
      <c r="E2654" s="1">
        <v>1.6779999999999999</v>
      </c>
      <c r="F2654">
        <v>2.2610000000000001</v>
      </c>
      <c r="G2654">
        <v>0.32500000000000001</v>
      </c>
      <c r="H2654">
        <v>77</v>
      </c>
      <c r="I2654">
        <v>8.9</v>
      </c>
      <c r="J2654">
        <v>3.9199999999999999E-3</v>
      </c>
      <c r="K2654">
        <v>0.67100000000000004</v>
      </c>
      <c r="L2654">
        <v>2.7054052631578949</v>
      </c>
      <c r="M2654" s="2">
        <f t="shared" si="88"/>
        <v>61.578947368421055</v>
      </c>
      <c r="N2654" t="s">
        <v>2716</v>
      </c>
    </row>
    <row r="2655" spans="1:14">
      <c r="A2655">
        <v>118</v>
      </c>
      <c r="B2655" t="s">
        <v>18178</v>
      </c>
      <c r="C2655" t="s">
        <v>18179</v>
      </c>
      <c r="D2655">
        <v>896</v>
      </c>
      <c r="E2655" s="1">
        <v>1.6719999999999999</v>
      </c>
      <c r="G2655">
        <v>0.42</v>
      </c>
      <c r="H2655">
        <v>69</v>
      </c>
      <c r="I2655">
        <v>5.0999999999999996</v>
      </c>
      <c r="J2655">
        <v>2.5500000000000002E-3</v>
      </c>
      <c r="L2655">
        <v>2.7054052631578949</v>
      </c>
      <c r="M2655" s="2">
        <f t="shared" si="88"/>
        <v>62.10526315789474</v>
      </c>
      <c r="N2655" t="s">
        <v>2716</v>
      </c>
    </row>
    <row r="2656" spans="1:14">
      <c r="A2656">
        <v>119</v>
      </c>
      <c r="B2656" t="s">
        <v>18124</v>
      </c>
      <c r="C2656" t="s">
        <v>18125</v>
      </c>
      <c r="D2656">
        <v>3027</v>
      </c>
      <c r="E2656" s="1">
        <v>1.6679999999999999</v>
      </c>
      <c r="F2656">
        <v>1.869</v>
      </c>
      <c r="G2656">
        <v>0.40799999999999997</v>
      </c>
      <c r="H2656">
        <v>142</v>
      </c>
      <c r="I2656">
        <v>7.6</v>
      </c>
      <c r="J2656">
        <v>6.1199999999999996E-3</v>
      </c>
      <c r="K2656">
        <v>0.55900000000000005</v>
      </c>
      <c r="L2656">
        <v>2.7054052631578949</v>
      </c>
      <c r="M2656" s="2">
        <f t="shared" si="88"/>
        <v>62.631578947368418</v>
      </c>
      <c r="N2656" t="s">
        <v>2716</v>
      </c>
    </row>
    <row r="2657" spans="1:14">
      <c r="A2657">
        <v>120</v>
      </c>
      <c r="B2657" t="s">
        <v>18886</v>
      </c>
      <c r="C2657" t="s">
        <v>18887</v>
      </c>
      <c r="D2657">
        <v>914</v>
      </c>
      <c r="E2657" s="1">
        <v>1.667</v>
      </c>
      <c r="F2657">
        <v>1.76</v>
      </c>
      <c r="G2657">
        <v>0.77600000000000002</v>
      </c>
      <c r="H2657">
        <v>49</v>
      </c>
      <c r="I2657">
        <v>7.4</v>
      </c>
      <c r="J2657">
        <v>1.7700000000000001E-3</v>
      </c>
      <c r="K2657">
        <v>0.505</v>
      </c>
      <c r="L2657">
        <v>2.7054052631578949</v>
      </c>
      <c r="M2657" s="2">
        <f t="shared" si="88"/>
        <v>63.157894736842103</v>
      </c>
      <c r="N2657" t="s">
        <v>2716</v>
      </c>
    </row>
    <row r="2658" spans="1:14">
      <c r="A2658">
        <v>121</v>
      </c>
      <c r="B2658" t="s">
        <v>18264</v>
      </c>
      <c r="C2658" t="s">
        <v>18265</v>
      </c>
      <c r="D2658">
        <v>403</v>
      </c>
      <c r="E2658" s="1">
        <v>1.6459999999999999</v>
      </c>
      <c r="G2658">
        <v>0.13</v>
      </c>
      <c r="H2658">
        <v>23</v>
      </c>
      <c r="I2658">
        <v>5</v>
      </c>
      <c r="J2658">
        <v>1.5200000000000001E-3</v>
      </c>
      <c r="L2658">
        <v>2.7054052631578949</v>
      </c>
      <c r="M2658" s="2">
        <f t="shared" si="88"/>
        <v>63.684210526315788</v>
      </c>
      <c r="N2658" t="s">
        <v>2716</v>
      </c>
    </row>
    <row r="2659" spans="1:14">
      <c r="A2659">
        <v>122</v>
      </c>
      <c r="B2659" t="s">
        <v>18254</v>
      </c>
      <c r="C2659" t="s">
        <v>18255</v>
      </c>
      <c r="D2659">
        <v>916</v>
      </c>
      <c r="E2659" s="1">
        <v>1.6279999999999999</v>
      </c>
      <c r="F2659">
        <v>1.492</v>
      </c>
      <c r="G2659">
        <v>0.58499999999999996</v>
      </c>
      <c r="H2659">
        <v>53</v>
      </c>
      <c r="I2659">
        <v>6.5</v>
      </c>
      <c r="J2659">
        <v>1.9499999999999999E-3</v>
      </c>
      <c r="K2659">
        <v>0.42299999999999999</v>
      </c>
      <c r="L2659">
        <v>2.7054052631578949</v>
      </c>
      <c r="M2659" s="2">
        <f t="shared" si="88"/>
        <v>64.21052631578948</v>
      </c>
      <c r="N2659" t="s">
        <v>2716</v>
      </c>
    </row>
    <row r="2660" spans="1:14">
      <c r="A2660">
        <v>123</v>
      </c>
      <c r="B2660" t="s">
        <v>14514</v>
      </c>
      <c r="C2660" t="s">
        <v>14515</v>
      </c>
      <c r="D2660">
        <v>1357</v>
      </c>
      <c r="E2660" s="1">
        <v>1.6279999999999999</v>
      </c>
      <c r="F2660">
        <v>1.722</v>
      </c>
      <c r="G2660">
        <v>0.24</v>
      </c>
      <c r="H2660">
        <v>208</v>
      </c>
      <c r="I2660">
        <v>3</v>
      </c>
      <c r="J2660">
        <v>6.5599999999999999E-3</v>
      </c>
      <c r="K2660">
        <v>0.501</v>
      </c>
      <c r="L2660">
        <v>2.7054052631578949</v>
      </c>
      <c r="M2660" s="2">
        <f t="shared" si="88"/>
        <v>64.736842105263165</v>
      </c>
      <c r="N2660" t="s">
        <v>2716</v>
      </c>
    </row>
    <row r="2661" spans="1:14">
      <c r="A2661">
        <v>124</v>
      </c>
      <c r="B2661" t="s">
        <v>18134</v>
      </c>
      <c r="C2661" t="s">
        <v>18135</v>
      </c>
      <c r="D2661">
        <v>369</v>
      </c>
      <c r="E2661" s="1">
        <v>1.583</v>
      </c>
      <c r="F2661">
        <v>1.6020000000000001</v>
      </c>
      <c r="G2661">
        <v>0.54100000000000004</v>
      </c>
      <c r="H2661">
        <v>37</v>
      </c>
      <c r="I2661">
        <v>4.9000000000000004</v>
      </c>
      <c r="J2661">
        <v>8.7000000000000001E-4</v>
      </c>
      <c r="K2661">
        <v>0.42099999999999999</v>
      </c>
      <c r="L2661">
        <v>2.7054052631578949</v>
      </c>
      <c r="M2661" s="2">
        <f t="shared" si="88"/>
        <v>65.26315789473685</v>
      </c>
      <c r="N2661" t="s">
        <v>2716</v>
      </c>
    </row>
    <row r="2662" spans="1:14">
      <c r="A2662">
        <v>125</v>
      </c>
      <c r="B2662" t="s">
        <v>18085</v>
      </c>
      <c r="C2662" t="s">
        <v>18086</v>
      </c>
      <c r="D2662">
        <v>6326</v>
      </c>
      <c r="E2662" s="1">
        <v>1.546</v>
      </c>
      <c r="F2662">
        <v>1.6879999999999999</v>
      </c>
      <c r="G2662">
        <v>0.28799999999999998</v>
      </c>
      <c r="H2662">
        <v>260</v>
      </c>
      <c r="I2662">
        <v>9.6999999999999993</v>
      </c>
      <c r="J2662">
        <v>9.8700000000000003E-3</v>
      </c>
      <c r="K2662">
        <v>0.503</v>
      </c>
      <c r="L2662">
        <v>2.7054052631578949</v>
      </c>
      <c r="M2662" s="2">
        <f t="shared" si="88"/>
        <v>65.789473684210535</v>
      </c>
      <c r="N2662" t="s">
        <v>2716</v>
      </c>
    </row>
    <row r="2663" spans="1:14">
      <c r="A2663">
        <v>126</v>
      </c>
      <c r="B2663" t="s">
        <v>14530</v>
      </c>
      <c r="C2663" t="s">
        <v>14531</v>
      </c>
      <c r="D2663">
        <v>1209</v>
      </c>
      <c r="E2663" s="1">
        <v>1.536</v>
      </c>
      <c r="F2663">
        <v>1.9750000000000001</v>
      </c>
      <c r="G2663">
        <v>0.41</v>
      </c>
      <c r="H2663">
        <v>61</v>
      </c>
      <c r="I2663">
        <v>5.6</v>
      </c>
      <c r="J2663">
        <v>3.0899999999999999E-3</v>
      </c>
      <c r="K2663">
        <v>0.54400000000000004</v>
      </c>
      <c r="L2663">
        <v>2.7054052631578949</v>
      </c>
      <c r="M2663" s="2">
        <f t="shared" si="88"/>
        <v>66.315789473684205</v>
      </c>
      <c r="N2663" t="s">
        <v>2716</v>
      </c>
    </row>
    <row r="2664" spans="1:14">
      <c r="A2664">
        <v>127</v>
      </c>
      <c r="B2664" t="s">
        <v>18101</v>
      </c>
      <c r="C2664" t="s">
        <v>18102</v>
      </c>
      <c r="D2664">
        <v>953</v>
      </c>
      <c r="E2664" s="1">
        <v>1.518</v>
      </c>
      <c r="G2664">
        <v>0.19700000000000001</v>
      </c>
      <c r="H2664">
        <v>71</v>
      </c>
      <c r="I2664">
        <v>5.3</v>
      </c>
      <c r="J2664">
        <v>2.6199999999999999E-3</v>
      </c>
      <c r="L2664">
        <v>2.7054052631578949</v>
      </c>
      <c r="M2664" s="2">
        <f t="shared" si="88"/>
        <v>66.84210526315789</v>
      </c>
      <c r="N2664" t="s">
        <v>2716</v>
      </c>
    </row>
    <row r="2665" spans="1:14">
      <c r="A2665">
        <v>128</v>
      </c>
      <c r="B2665" t="s">
        <v>14648</v>
      </c>
      <c r="C2665" t="s">
        <v>14649</v>
      </c>
      <c r="D2665">
        <v>1194</v>
      </c>
      <c r="E2665" s="1">
        <v>1.5089999999999999</v>
      </c>
      <c r="F2665">
        <v>2.0529999999999999</v>
      </c>
      <c r="G2665">
        <v>9.2999999999999999E-2</v>
      </c>
      <c r="H2665">
        <v>54</v>
      </c>
      <c r="I2665">
        <v>6.9</v>
      </c>
      <c r="J2665">
        <v>2.8800000000000002E-3</v>
      </c>
      <c r="K2665">
        <v>0.624</v>
      </c>
      <c r="L2665">
        <v>2.7054052631578949</v>
      </c>
      <c r="M2665" s="2">
        <f t="shared" si="88"/>
        <v>67.368421052631575</v>
      </c>
      <c r="N2665" t="s">
        <v>2716</v>
      </c>
    </row>
    <row r="2666" spans="1:14">
      <c r="A2666">
        <v>129</v>
      </c>
      <c r="B2666" t="s">
        <v>18204</v>
      </c>
      <c r="C2666" t="s">
        <v>18205</v>
      </c>
      <c r="D2666">
        <v>2562</v>
      </c>
      <c r="E2666" s="1">
        <v>1.5</v>
      </c>
      <c r="F2666">
        <v>1.8120000000000001</v>
      </c>
      <c r="G2666">
        <v>0.17100000000000001</v>
      </c>
      <c r="H2666">
        <v>111</v>
      </c>
      <c r="I2666">
        <v>9.6</v>
      </c>
      <c r="J2666">
        <v>5.0899999999999999E-3</v>
      </c>
      <c r="K2666">
        <v>0.58699999999999997</v>
      </c>
      <c r="L2666">
        <v>2.7054052631578949</v>
      </c>
      <c r="M2666" s="2">
        <f t="shared" ref="M2666:M2697" si="89">A2666/190*100</f>
        <v>67.89473684210526</v>
      </c>
      <c r="N2666" t="s">
        <v>2716</v>
      </c>
    </row>
    <row r="2667" spans="1:14">
      <c r="A2667">
        <v>130</v>
      </c>
      <c r="B2667" t="s">
        <v>18150</v>
      </c>
      <c r="C2667" t="s">
        <v>18151</v>
      </c>
      <c r="D2667">
        <v>1086</v>
      </c>
      <c r="E2667" s="1">
        <v>1.478</v>
      </c>
      <c r="F2667">
        <v>1.4119999999999999</v>
      </c>
      <c r="G2667">
        <v>0.51400000000000001</v>
      </c>
      <c r="H2667">
        <v>37</v>
      </c>
      <c r="I2667">
        <v>8.5</v>
      </c>
      <c r="J2667">
        <v>1.8600000000000001E-3</v>
      </c>
      <c r="K2667">
        <v>0.46500000000000002</v>
      </c>
      <c r="L2667">
        <v>2.7054052631578949</v>
      </c>
      <c r="M2667" s="2">
        <f t="shared" si="89"/>
        <v>68.421052631578945</v>
      </c>
      <c r="N2667" t="s">
        <v>2716</v>
      </c>
    </row>
    <row r="2668" spans="1:14">
      <c r="A2668">
        <v>131</v>
      </c>
      <c r="B2668" t="s">
        <v>14586</v>
      </c>
      <c r="C2668" t="s">
        <v>14587</v>
      </c>
      <c r="D2668">
        <v>914</v>
      </c>
      <c r="E2668" s="1">
        <v>1.4750000000000001</v>
      </c>
      <c r="F2668">
        <v>1.7150000000000001</v>
      </c>
      <c r="G2668">
        <v>0.125</v>
      </c>
      <c r="H2668">
        <v>96</v>
      </c>
      <c r="I2668">
        <v>5</v>
      </c>
      <c r="J2668">
        <v>3.15E-3</v>
      </c>
      <c r="K2668">
        <v>0.53200000000000003</v>
      </c>
      <c r="L2668">
        <v>2.7054052631578949</v>
      </c>
      <c r="M2668" s="2">
        <f t="shared" si="89"/>
        <v>68.94736842105263</v>
      </c>
      <c r="N2668" t="s">
        <v>2716</v>
      </c>
    </row>
    <row r="2669" spans="1:14">
      <c r="A2669">
        <v>132</v>
      </c>
      <c r="B2669" t="s">
        <v>18232</v>
      </c>
      <c r="C2669" t="s">
        <v>18233</v>
      </c>
      <c r="D2669">
        <v>2498</v>
      </c>
      <c r="E2669" s="1">
        <v>1.4470000000000001</v>
      </c>
      <c r="F2669">
        <v>1.5960000000000001</v>
      </c>
      <c r="G2669">
        <v>0.129</v>
      </c>
      <c r="H2669">
        <v>70</v>
      </c>
      <c r="I2669" t="s">
        <v>18288</v>
      </c>
      <c r="J2669">
        <v>3.0999999999999999E-3</v>
      </c>
      <c r="K2669">
        <v>0.52100000000000002</v>
      </c>
      <c r="L2669">
        <v>2.7054052631578949</v>
      </c>
      <c r="M2669" s="2">
        <f t="shared" si="89"/>
        <v>69.473684210526315</v>
      </c>
      <c r="N2669" t="s">
        <v>2716</v>
      </c>
    </row>
    <row r="2670" spans="1:14">
      <c r="A2670">
        <v>133</v>
      </c>
      <c r="B2670" t="s">
        <v>14608</v>
      </c>
      <c r="C2670" t="s">
        <v>14609</v>
      </c>
      <c r="D2670">
        <v>1175</v>
      </c>
      <c r="E2670" s="1">
        <v>1.417</v>
      </c>
      <c r="F2670">
        <v>1.9219999999999999</v>
      </c>
      <c r="G2670">
        <v>0.23300000000000001</v>
      </c>
      <c r="H2670">
        <v>90</v>
      </c>
      <c r="I2670">
        <v>5.2</v>
      </c>
      <c r="J2670">
        <v>3.47E-3</v>
      </c>
      <c r="K2670">
        <v>0.55500000000000005</v>
      </c>
      <c r="L2670">
        <v>2.7054052631578949</v>
      </c>
      <c r="M2670" s="2">
        <f t="shared" si="89"/>
        <v>70</v>
      </c>
      <c r="N2670" t="s">
        <v>2716</v>
      </c>
    </row>
    <row r="2671" spans="1:14">
      <c r="A2671">
        <v>134</v>
      </c>
      <c r="B2671" t="s">
        <v>14632</v>
      </c>
      <c r="C2671" t="s">
        <v>14633</v>
      </c>
      <c r="D2671">
        <v>3729</v>
      </c>
      <c r="E2671" s="1">
        <v>1.4159999999999999</v>
      </c>
      <c r="F2671">
        <v>1.671</v>
      </c>
      <c r="G2671">
        <v>0.32300000000000001</v>
      </c>
      <c r="H2671">
        <v>167</v>
      </c>
      <c r="I2671">
        <v>7.2</v>
      </c>
      <c r="J2671">
        <v>8.6599999999999993E-3</v>
      </c>
      <c r="K2671">
        <v>0.55500000000000005</v>
      </c>
      <c r="L2671">
        <v>2.7054052631578949</v>
      </c>
      <c r="M2671" s="2">
        <f t="shared" si="89"/>
        <v>70.526315789473685</v>
      </c>
      <c r="N2671" t="s">
        <v>2716</v>
      </c>
    </row>
    <row r="2672" spans="1:14">
      <c r="A2672">
        <v>135</v>
      </c>
      <c r="B2672" t="s">
        <v>14582</v>
      </c>
      <c r="C2672" t="s">
        <v>14583</v>
      </c>
      <c r="D2672">
        <v>2497</v>
      </c>
      <c r="E2672" s="1">
        <v>1.4119999999999999</v>
      </c>
      <c r="F2672">
        <v>1.4219999999999999</v>
      </c>
      <c r="G2672">
        <v>0.24399999999999999</v>
      </c>
      <c r="H2672">
        <v>271</v>
      </c>
      <c r="I2672">
        <v>5</v>
      </c>
      <c r="J2672">
        <v>6.3099999999999996E-3</v>
      </c>
      <c r="K2672">
        <v>0.38800000000000001</v>
      </c>
      <c r="L2672">
        <v>2.7054052631578949</v>
      </c>
      <c r="M2672" s="2">
        <f t="shared" si="89"/>
        <v>71.05263157894737</v>
      </c>
      <c r="N2672" t="s">
        <v>2716</v>
      </c>
    </row>
    <row r="2673" spans="1:14">
      <c r="A2673">
        <v>136</v>
      </c>
      <c r="B2673" t="s">
        <v>18258</v>
      </c>
      <c r="C2673" t="s">
        <v>18259</v>
      </c>
      <c r="D2673">
        <v>1255</v>
      </c>
      <c r="E2673" s="1">
        <v>1.409</v>
      </c>
      <c r="F2673">
        <v>1.488</v>
      </c>
      <c r="G2673">
        <v>0.46200000000000002</v>
      </c>
      <c r="H2673">
        <v>78</v>
      </c>
      <c r="I2673">
        <v>5.8</v>
      </c>
      <c r="J2673">
        <v>3.64E-3</v>
      </c>
      <c r="K2673">
        <v>0.499</v>
      </c>
      <c r="L2673">
        <v>2.7054052631578949</v>
      </c>
      <c r="M2673" s="2">
        <f t="shared" si="89"/>
        <v>71.578947368421055</v>
      </c>
      <c r="N2673" t="s">
        <v>2716</v>
      </c>
    </row>
    <row r="2674" spans="1:14">
      <c r="A2674">
        <v>137</v>
      </c>
      <c r="B2674" t="s">
        <v>18226</v>
      </c>
      <c r="C2674" t="s">
        <v>18227</v>
      </c>
      <c r="D2674">
        <v>4517</v>
      </c>
      <c r="E2674" s="1">
        <v>1.385</v>
      </c>
      <c r="F2674">
        <v>1.6040000000000001</v>
      </c>
      <c r="G2674">
        <v>0.316</v>
      </c>
      <c r="H2674">
        <v>225</v>
      </c>
      <c r="I2674">
        <v>7</v>
      </c>
      <c r="J2674">
        <v>1.0540000000000001E-2</v>
      </c>
      <c r="K2674">
        <v>0.51600000000000001</v>
      </c>
      <c r="L2674">
        <v>2.7054052631578949</v>
      </c>
      <c r="M2674" s="2">
        <f t="shared" si="89"/>
        <v>72.10526315789474</v>
      </c>
      <c r="N2674" t="s">
        <v>2716</v>
      </c>
    </row>
    <row r="2675" spans="1:14">
      <c r="A2675">
        <v>138</v>
      </c>
      <c r="B2675" t="s">
        <v>18164</v>
      </c>
      <c r="C2675" t="s">
        <v>18165</v>
      </c>
      <c r="D2675">
        <v>129</v>
      </c>
      <c r="E2675" s="1">
        <v>1.379</v>
      </c>
      <c r="G2675">
        <v>0.4</v>
      </c>
      <c r="H2675">
        <v>25</v>
      </c>
      <c r="I2675">
        <v>3.2</v>
      </c>
      <c r="J2675">
        <v>4.8000000000000001E-4</v>
      </c>
      <c r="L2675">
        <v>2.7054052631578949</v>
      </c>
      <c r="M2675" s="2">
        <f t="shared" si="89"/>
        <v>72.631578947368425</v>
      </c>
      <c r="N2675" t="s">
        <v>2716</v>
      </c>
    </row>
    <row r="2676" spans="1:14">
      <c r="A2676">
        <v>139</v>
      </c>
      <c r="B2676" t="s">
        <v>14572</v>
      </c>
      <c r="C2676" t="s">
        <v>14573</v>
      </c>
      <c r="D2676">
        <v>1511</v>
      </c>
      <c r="E2676" s="1">
        <v>1.3420000000000001</v>
      </c>
      <c r="F2676">
        <v>2.1920000000000002</v>
      </c>
      <c r="G2676">
        <v>9.8000000000000004E-2</v>
      </c>
      <c r="H2676">
        <v>61</v>
      </c>
      <c r="I2676">
        <v>7.5</v>
      </c>
      <c r="J2676">
        <v>3.8999999999999998E-3</v>
      </c>
      <c r="K2676">
        <v>0.76400000000000001</v>
      </c>
      <c r="L2676">
        <v>2.7054052631578949</v>
      </c>
      <c r="M2676" s="2">
        <f t="shared" si="89"/>
        <v>73.15789473684211</v>
      </c>
      <c r="N2676" t="s">
        <v>2716</v>
      </c>
    </row>
    <row r="2677" spans="1:14">
      <c r="A2677">
        <v>140</v>
      </c>
      <c r="B2677" t="s">
        <v>18156</v>
      </c>
      <c r="C2677" t="s">
        <v>18157</v>
      </c>
      <c r="D2677">
        <v>893</v>
      </c>
      <c r="E2677" s="1">
        <v>1.341</v>
      </c>
      <c r="F2677">
        <v>1.232</v>
      </c>
      <c r="G2677">
        <v>1.2310000000000001</v>
      </c>
      <c r="H2677">
        <v>39</v>
      </c>
      <c r="I2677">
        <v>9.4</v>
      </c>
      <c r="J2677">
        <v>1.25E-3</v>
      </c>
      <c r="K2677">
        <v>0.307</v>
      </c>
      <c r="L2677">
        <v>2.7054052631578949</v>
      </c>
      <c r="M2677" s="2">
        <f t="shared" si="89"/>
        <v>73.68421052631578</v>
      </c>
      <c r="N2677" t="s">
        <v>2716</v>
      </c>
    </row>
    <row r="2678" spans="1:14">
      <c r="A2678">
        <v>141</v>
      </c>
      <c r="B2678" t="s">
        <v>18138</v>
      </c>
      <c r="C2678" t="s">
        <v>18139</v>
      </c>
      <c r="D2678">
        <v>2329</v>
      </c>
      <c r="E2678" s="1">
        <v>1.3320000000000001</v>
      </c>
      <c r="F2678">
        <v>1.3540000000000001</v>
      </c>
      <c r="G2678">
        <v>0.39100000000000001</v>
      </c>
      <c r="H2678">
        <v>115</v>
      </c>
      <c r="I2678">
        <v>9.6999999999999993</v>
      </c>
      <c r="J2678">
        <v>4.2100000000000002E-3</v>
      </c>
      <c r="K2678">
        <v>0.42399999999999999</v>
      </c>
      <c r="L2678">
        <v>2.7054052631578949</v>
      </c>
      <c r="M2678" s="2">
        <f t="shared" si="89"/>
        <v>74.210526315789465</v>
      </c>
      <c r="N2678" t="s">
        <v>2716</v>
      </c>
    </row>
    <row r="2679" spans="1:14">
      <c r="A2679">
        <v>142</v>
      </c>
      <c r="B2679" t="s">
        <v>14584</v>
      </c>
      <c r="C2679" t="s">
        <v>14585</v>
      </c>
      <c r="D2679">
        <v>564</v>
      </c>
      <c r="E2679" s="1">
        <v>1.3220000000000001</v>
      </c>
      <c r="F2679">
        <v>0.68100000000000005</v>
      </c>
      <c r="G2679">
        <v>0.16400000000000001</v>
      </c>
      <c r="H2679">
        <v>61</v>
      </c>
      <c r="I2679">
        <v>5.7</v>
      </c>
      <c r="J2679">
        <v>1.08E-3</v>
      </c>
      <c r="K2679">
        <v>0.14799999999999999</v>
      </c>
      <c r="L2679">
        <v>2.7054052631578949</v>
      </c>
      <c r="M2679" s="2">
        <f t="shared" si="89"/>
        <v>74.73684210526315</v>
      </c>
      <c r="N2679" t="s">
        <v>2716</v>
      </c>
    </row>
    <row r="2680" spans="1:14">
      <c r="A2680">
        <v>143</v>
      </c>
      <c r="B2680" t="s">
        <v>18113</v>
      </c>
      <c r="C2680" t="s">
        <v>18112</v>
      </c>
      <c r="D2680">
        <v>585</v>
      </c>
      <c r="E2680" s="1">
        <v>1.3149999999999999</v>
      </c>
      <c r="F2680">
        <v>1.155</v>
      </c>
      <c r="G2680">
        <v>0.129</v>
      </c>
      <c r="H2680">
        <v>31</v>
      </c>
      <c r="I2680">
        <v>8</v>
      </c>
      <c r="J2680">
        <v>1.15E-3</v>
      </c>
      <c r="K2680">
        <v>0.377</v>
      </c>
      <c r="L2680">
        <v>2.7054052631578949</v>
      </c>
      <c r="M2680" s="2">
        <f t="shared" si="89"/>
        <v>75.26315789473685</v>
      </c>
      <c r="N2680" t="s">
        <v>2716</v>
      </c>
    </row>
    <row r="2681" spans="1:14">
      <c r="A2681">
        <v>144</v>
      </c>
      <c r="B2681" t="s">
        <v>18234</v>
      </c>
      <c r="C2681" t="s">
        <v>18235</v>
      </c>
      <c r="D2681">
        <v>3797</v>
      </c>
      <c r="E2681" s="1">
        <v>1.2529999999999999</v>
      </c>
      <c r="F2681">
        <v>1.306</v>
      </c>
      <c r="G2681">
        <v>0.217</v>
      </c>
      <c r="H2681">
        <v>419</v>
      </c>
      <c r="I2681">
        <v>4.4000000000000004</v>
      </c>
      <c r="J2681">
        <v>1.2109999999999999E-2</v>
      </c>
      <c r="K2681">
        <v>0.38800000000000001</v>
      </c>
      <c r="L2681">
        <v>2.7054052631578949</v>
      </c>
      <c r="M2681" s="2">
        <f t="shared" si="89"/>
        <v>75.789473684210535</v>
      </c>
      <c r="N2681" t="s">
        <v>2716</v>
      </c>
    </row>
    <row r="2682" spans="1:14">
      <c r="A2682">
        <v>145</v>
      </c>
      <c r="B2682" t="s">
        <v>18114</v>
      </c>
      <c r="C2682" t="s">
        <v>18115</v>
      </c>
      <c r="D2682">
        <v>665</v>
      </c>
      <c r="E2682" s="1">
        <v>1.2470000000000001</v>
      </c>
      <c r="F2682">
        <v>1.5960000000000001</v>
      </c>
      <c r="G2682">
        <v>0.33300000000000002</v>
      </c>
      <c r="H2682">
        <v>33</v>
      </c>
      <c r="I2682">
        <v>6.6</v>
      </c>
      <c r="J2682">
        <v>1.8E-3</v>
      </c>
      <c r="K2682">
        <v>0.56000000000000005</v>
      </c>
      <c r="L2682">
        <v>2.7054052631578949</v>
      </c>
      <c r="M2682" s="2">
        <f t="shared" si="89"/>
        <v>76.31578947368422</v>
      </c>
      <c r="N2682" t="s">
        <v>2716</v>
      </c>
    </row>
    <row r="2683" spans="1:14">
      <c r="A2683">
        <v>146</v>
      </c>
      <c r="B2683" t="s">
        <v>18146</v>
      </c>
      <c r="C2683" t="s">
        <v>18147</v>
      </c>
      <c r="D2683">
        <v>3872</v>
      </c>
      <c r="E2683" s="1">
        <v>1.2410000000000001</v>
      </c>
      <c r="F2683">
        <v>1.4019999999999999</v>
      </c>
      <c r="G2683">
        <v>0.13400000000000001</v>
      </c>
      <c r="H2683">
        <v>291</v>
      </c>
      <c r="I2683">
        <v>7.1</v>
      </c>
      <c r="J2683">
        <v>8.3400000000000002E-3</v>
      </c>
      <c r="K2683">
        <v>0.42499999999999999</v>
      </c>
      <c r="L2683">
        <v>2.7054052631578949</v>
      </c>
      <c r="M2683" s="2">
        <f t="shared" si="89"/>
        <v>76.84210526315789</v>
      </c>
      <c r="N2683" t="s">
        <v>2716</v>
      </c>
    </row>
    <row r="2684" spans="1:14">
      <c r="A2684">
        <v>147</v>
      </c>
      <c r="B2684" t="s">
        <v>14506</v>
      </c>
      <c r="C2684" t="s">
        <v>14507</v>
      </c>
      <c r="D2684">
        <v>584</v>
      </c>
      <c r="E2684" s="1">
        <v>1.2370000000000001</v>
      </c>
      <c r="F2684">
        <v>1.2529999999999999</v>
      </c>
      <c r="G2684">
        <v>0.06</v>
      </c>
      <c r="H2684">
        <v>50</v>
      </c>
      <c r="I2684">
        <v>7</v>
      </c>
      <c r="J2684">
        <v>1.41E-3</v>
      </c>
      <c r="K2684">
        <v>0.41499999999999998</v>
      </c>
      <c r="L2684">
        <v>2.7054052631578949</v>
      </c>
      <c r="M2684" s="2">
        <f t="shared" si="89"/>
        <v>77.368421052631575</v>
      </c>
      <c r="N2684" t="s">
        <v>2716</v>
      </c>
    </row>
    <row r="2685" spans="1:14">
      <c r="A2685">
        <v>148</v>
      </c>
      <c r="B2685" t="s">
        <v>18154</v>
      </c>
      <c r="C2685" t="s">
        <v>18155</v>
      </c>
      <c r="D2685">
        <v>2710</v>
      </c>
      <c r="E2685" s="1">
        <v>1.234</v>
      </c>
      <c r="F2685">
        <v>1.4279999999999999</v>
      </c>
      <c r="G2685">
        <v>0.23599999999999999</v>
      </c>
      <c r="H2685">
        <v>313</v>
      </c>
      <c r="I2685">
        <v>5.6</v>
      </c>
      <c r="J2685">
        <v>7.2300000000000003E-3</v>
      </c>
      <c r="K2685">
        <v>0.42899999999999999</v>
      </c>
      <c r="L2685">
        <v>2.7054052631578949</v>
      </c>
      <c r="M2685" s="2">
        <f t="shared" si="89"/>
        <v>77.89473684210526</v>
      </c>
      <c r="N2685" t="s">
        <v>2716</v>
      </c>
    </row>
    <row r="2686" spans="1:14">
      <c r="A2686">
        <v>149</v>
      </c>
      <c r="B2686" t="s">
        <v>20121</v>
      </c>
      <c r="C2686" t="s">
        <v>20122</v>
      </c>
      <c r="D2686">
        <v>634</v>
      </c>
      <c r="E2686" s="1">
        <v>1.194</v>
      </c>
      <c r="F2686">
        <v>1.579</v>
      </c>
      <c r="G2686">
        <v>3.4000000000000002E-2</v>
      </c>
      <c r="H2686">
        <v>29</v>
      </c>
      <c r="I2686">
        <v>6.1</v>
      </c>
      <c r="J2686">
        <v>1.81E-3</v>
      </c>
      <c r="K2686">
        <v>0.53</v>
      </c>
      <c r="L2686">
        <v>2.7054052631578949</v>
      </c>
      <c r="M2686" s="2">
        <f t="shared" si="89"/>
        <v>78.421052631578945</v>
      </c>
      <c r="N2686" t="s">
        <v>2716</v>
      </c>
    </row>
    <row r="2687" spans="1:14">
      <c r="A2687">
        <v>150</v>
      </c>
      <c r="B2687" t="s">
        <v>14598</v>
      </c>
      <c r="C2687" t="s">
        <v>14599</v>
      </c>
      <c r="D2687">
        <v>1421</v>
      </c>
      <c r="E2687" s="1">
        <v>1.1919999999999999</v>
      </c>
      <c r="F2687">
        <v>1.2210000000000001</v>
      </c>
      <c r="G2687">
        <v>0.184</v>
      </c>
      <c r="H2687">
        <v>49</v>
      </c>
      <c r="I2687" t="s">
        <v>18288</v>
      </c>
      <c r="J2687">
        <v>2.1299999999999999E-3</v>
      </c>
      <c r="K2687">
        <v>0.41799999999999998</v>
      </c>
      <c r="L2687">
        <v>2.7054052631578949</v>
      </c>
      <c r="M2687" s="2">
        <f t="shared" si="89"/>
        <v>78.94736842105263</v>
      </c>
      <c r="N2687" t="s">
        <v>2716</v>
      </c>
    </row>
    <row r="2688" spans="1:14">
      <c r="A2688">
        <v>151</v>
      </c>
      <c r="B2688" t="s">
        <v>14590</v>
      </c>
      <c r="C2688" t="s">
        <v>14591</v>
      </c>
      <c r="D2688">
        <v>643</v>
      </c>
      <c r="E2688" s="1">
        <v>1.19</v>
      </c>
      <c r="F2688">
        <v>1.4119999999999999</v>
      </c>
      <c r="G2688">
        <v>0.51600000000000001</v>
      </c>
      <c r="H2688">
        <v>62</v>
      </c>
      <c r="I2688">
        <v>5.0999999999999996</v>
      </c>
      <c r="J2688">
        <v>1.2999999999999999E-3</v>
      </c>
      <c r="K2688">
        <v>0.29599999999999999</v>
      </c>
      <c r="L2688">
        <v>2.7054052631578949</v>
      </c>
      <c r="M2688" s="2">
        <f t="shared" si="89"/>
        <v>79.473684210526315</v>
      </c>
      <c r="N2688" t="s">
        <v>2716</v>
      </c>
    </row>
    <row r="2689" spans="1:14">
      <c r="A2689">
        <v>152</v>
      </c>
      <c r="B2689" t="s">
        <v>14580</v>
      </c>
      <c r="C2689" t="s">
        <v>14581</v>
      </c>
      <c r="D2689">
        <v>2960</v>
      </c>
      <c r="E2689" s="1">
        <v>1.1819999999999999</v>
      </c>
      <c r="F2689">
        <v>1.343</v>
      </c>
      <c r="G2689">
        <v>0.23</v>
      </c>
      <c r="H2689">
        <v>139</v>
      </c>
      <c r="I2689">
        <v>7.4</v>
      </c>
      <c r="J2689">
        <v>5.3099999999999996E-3</v>
      </c>
      <c r="K2689">
        <v>0.36299999999999999</v>
      </c>
      <c r="L2689">
        <v>2.7054052631578949</v>
      </c>
      <c r="M2689" s="2">
        <f t="shared" si="89"/>
        <v>80</v>
      </c>
      <c r="N2689" t="s">
        <v>2716</v>
      </c>
    </row>
    <row r="2690" spans="1:14">
      <c r="A2690">
        <v>153</v>
      </c>
      <c r="B2690" t="s">
        <v>14644</v>
      </c>
      <c r="C2690" t="s">
        <v>14645</v>
      </c>
      <c r="D2690">
        <v>1779</v>
      </c>
      <c r="E2690" s="1">
        <v>1.179</v>
      </c>
      <c r="F2690">
        <v>0.81399999999999995</v>
      </c>
      <c r="G2690">
        <v>0.46400000000000002</v>
      </c>
      <c r="H2690">
        <v>194</v>
      </c>
      <c r="I2690">
        <v>5.9</v>
      </c>
      <c r="J2690">
        <v>2.2000000000000001E-3</v>
      </c>
      <c r="K2690">
        <v>0.126</v>
      </c>
      <c r="L2690">
        <v>2.7054052631578949</v>
      </c>
      <c r="M2690" s="2">
        <f t="shared" si="89"/>
        <v>80.526315789473685</v>
      </c>
      <c r="N2690" t="s">
        <v>2716</v>
      </c>
    </row>
    <row r="2691" spans="1:14">
      <c r="A2691">
        <v>154</v>
      </c>
      <c r="B2691" t="s">
        <v>18196</v>
      </c>
      <c r="C2691" t="s">
        <v>18197</v>
      </c>
      <c r="D2691">
        <v>811</v>
      </c>
      <c r="E2691" s="1">
        <v>1.165</v>
      </c>
      <c r="F2691">
        <v>1.3380000000000001</v>
      </c>
      <c r="G2691">
        <v>6.2E-2</v>
      </c>
      <c r="H2691">
        <v>64</v>
      </c>
      <c r="I2691">
        <v>6.4</v>
      </c>
      <c r="J2691">
        <v>2.2799999999999999E-3</v>
      </c>
      <c r="K2691">
        <v>0.46300000000000002</v>
      </c>
      <c r="L2691">
        <v>2.7054052631578949</v>
      </c>
      <c r="M2691" s="2">
        <f t="shared" si="89"/>
        <v>81.05263157894737</v>
      </c>
      <c r="N2691" t="s">
        <v>2716</v>
      </c>
    </row>
    <row r="2692" spans="1:14">
      <c r="A2692">
        <v>155</v>
      </c>
      <c r="B2692" t="s">
        <v>18116</v>
      </c>
      <c r="C2692" t="s">
        <v>18117</v>
      </c>
      <c r="D2692">
        <v>362</v>
      </c>
      <c r="E2692" s="1">
        <v>1.125</v>
      </c>
      <c r="G2692">
        <v>6.7000000000000004E-2</v>
      </c>
      <c r="H2692">
        <v>15</v>
      </c>
      <c r="I2692">
        <v>5.9</v>
      </c>
      <c r="J2692">
        <v>1.2199999999999999E-3</v>
      </c>
      <c r="L2692">
        <v>2.7054052631578949</v>
      </c>
      <c r="M2692" s="2">
        <f t="shared" si="89"/>
        <v>81.578947368421055</v>
      </c>
      <c r="N2692" t="s">
        <v>2716</v>
      </c>
    </row>
    <row r="2693" spans="1:14">
      <c r="A2693">
        <v>156</v>
      </c>
      <c r="B2693" t="s">
        <v>14656</v>
      </c>
      <c r="C2693" t="s">
        <v>14657</v>
      </c>
      <c r="D2693">
        <v>257</v>
      </c>
      <c r="E2693" s="1">
        <v>1.052</v>
      </c>
      <c r="F2693">
        <v>0.88700000000000001</v>
      </c>
      <c r="G2693">
        <v>0.109</v>
      </c>
      <c r="H2693">
        <v>46</v>
      </c>
      <c r="I2693">
        <v>4.7</v>
      </c>
      <c r="J2693">
        <v>9.6000000000000002E-4</v>
      </c>
      <c r="K2693">
        <v>0.28299999999999997</v>
      </c>
      <c r="L2693">
        <v>2.7054052631578949</v>
      </c>
      <c r="M2693" s="2">
        <f t="shared" si="89"/>
        <v>82.10526315789474</v>
      </c>
      <c r="N2693" t="s">
        <v>2716</v>
      </c>
    </row>
    <row r="2694" spans="1:14">
      <c r="A2694">
        <v>157</v>
      </c>
      <c r="B2694" t="s">
        <v>14556</v>
      </c>
      <c r="C2694" t="s">
        <v>14557</v>
      </c>
      <c r="D2694">
        <v>994</v>
      </c>
      <c r="E2694" s="1">
        <v>1.05</v>
      </c>
      <c r="F2694">
        <v>1.228</v>
      </c>
      <c r="G2694">
        <v>0.17499999999999999</v>
      </c>
      <c r="H2694">
        <v>57</v>
      </c>
      <c r="I2694">
        <v>8.1</v>
      </c>
      <c r="J2694">
        <v>2.0600000000000002E-3</v>
      </c>
      <c r="K2694">
        <v>0.46300000000000002</v>
      </c>
      <c r="L2694">
        <v>2.7054052631578949</v>
      </c>
      <c r="M2694" s="2">
        <f t="shared" si="89"/>
        <v>82.631578947368425</v>
      </c>
      <c r="N2694" t="s">
        <v>2716</v>
      </c>
    </row>
    <row r="2695" spans="1:14">
      <c r="A2695">
        <v>158</v>
      </c>
      <c r="B2695" t="s">
        <v>14628</v>
      </c>
      <c r="C2695" t="s">
        <v>14629</v>
      </c>
      <c r="D2695">
        <v>572</v>
      </c>
      <c r="E2695" s="1">
        <v>1.042</v>
      </c>
      <c r="F2695">
        <v>2.0190000000000001</v>
      </c>
      <c r="G2695">
        <v>5.8999999999999997E-2</v>
      </c>
      <c r="H2695">
        <v>34</v>
      </c>
      <c r="I2695">
        <v>5.5</v>
      </c>
      <c r="J2695">
        <v>1.7899999999999999E-3</v>
      </c>
      <c r="K2695">
        <v>0.63700000000000001</v>
      </c>
      <c r="L2695">
        <v>2.7054052631578949</v>
      </c>
      <c r="M2695" s="2">
        <f t="shared" si="89"/>
        <v>83.15789473684211</v>
      </c>
      <c r="N2695" t="s">
        <v>2716</v>
      </c>
    </row>
    <row r="2696" spans="1:14">
      <c r="A2696">
        <v>159</v>
      </c>
      <c r="B2696" t="s">
        <v>18896</v>
      </c>
      <c r="C2696" t="s">
        <v>18897</v>
      </c>
      <c r="D2696">
        <v>659</v>
      </c>
      <c r="E2696" s="1">
        <v>1.0169999999999999</v>
      </c>
      <c r="F2696">
        <v>1.073</v>
      </c>
      <c r="G2696">
        <v>0.68799999999999994</v>
      </c>
      <c r="H2696">
        <v>64</v>
      </c>
      <c r="I2696">
        <v>4.8</v>
      </c>
      <c r="J2696">
        <v>8.8999999999999995E-4</v>
      </c>
      <c r="K2696">
        <v>0.16800000000000001</v>
      </c>
      <c r="L2696">
        <v>2.7054052631578949</v>
      </c>
      <c r="M2696" s="2">
        <f t="shared" si="89"/>
        <v>83.684210526315795</v>
      </c>
      <c r="N2696" t="s">
        <v>2716</v>
      </c>
    </row>
    <row r="2697" spans="1:14">
      <c r="A2697">
        <v>160</v>
      </c>
      <c r="B2697" t="s">
        <v>14650</v>
      </c>
      <c r="C2697" t="s">
        <v>14651</v>
      </c>
      <c r="D2697">
        <v>731</v>
      </c>
      <c r="E2697" s="1">
        <v>0.94599999999999995</v>
      </c>
      <c r="G2697">
        <v>0.107</v>
      </c>
      <c r="H2697">
        <v>28</v>
      </c>
      <c r="I2697">
        <v>6.5</v>
      </c>
      <c r="J2697">
        <v>1.98E-3</v>
      </c>
      <c r="L2697">
        <v>2.7054052631578949</v>
      </c>
      <c r="M2697" s="2">
        <f t="shared" si="89"/>
        <v>84.210526315789465</v>
      </c>
      <c r="N2697" t="s">
        <v>2716</v>
      </c>
    </row>
    <row r="2698" spans="1:14">
      <c r="A2698">
        <v>161</v>
      </c>
      <c r="B2698" t="s">
        <v>18136</v>
      </c>
      <c r="C2698" t="s">
        <v>18137</v>
      </c>
      <c r="D2698">
        <v>2024</v>
      </c>
      <c r="E2698" s="1">
        <v>0.85799999999999998</v>
      </c>
      <c r="F2698">
        <v>1.161</v>
      </c>
      <c r="G2698">
        <v>0.22800000000000001</v>
      </c>
      <c r="H2698">
        <v>197</v>
      </c>
      <c r="I2698">
        <v>9.3000000000000007</v>
      </c>
      <c r="J2698">
        <v>3.8500000000000001E-3</v>
      </c>
      <c r="K2698">
        <v>0.36499999999999999</v>
      </c>
      <c r="L2698">
        <v>2.7054052631578949</v>
      </c>
      <c r="M2698" s="2">
        <f t="shared" ref="M2698:M2727" si="90">A2698/190*100</f>
        <v>84.73684210526315</v>
      </c>
      <c r="N2698" t="s">
        <v>2716</v>
      </c>
    </row>
    <row r="2699" spans="1:14">
      <c r="A2699">
        <v>162</v>
      </c>
      <c r="B2699" t="s">
        <v>18212</v>
      </c>
      <c r="C2699" t="s">
        <v>18213</v>
      </c>
      <c r="D2699">
        <v>605</v>
      </c>
      <c r="E2699" s="1">
        <v>0.85099999999999998</v>
      </c>
      <c r="F2699">
        <v>0.75900000000000001</v>
      </c>
      <c r="G2699">
        <v>0.22500000000000001</v>
      </c>
      <c r="H2699">
        <v>71</v>
      </c>
      <c r="I2699">
        <v>6</v>
      </c>
      <c r="J2699">
        <v>9.7999999999999997E-4</v>
      </c>
      <c r="K2699">
        <v>0.14799999999999999</v>
      </c>
      <c r="L2699">
        <v>2.7054052631578949</v>
      </c>
      <c r="M2699" s="2">
        <f t="shared" si="90"/>
        <v>85.263157894736835</v>
      </c>
      <c r="N2699" t="s">
        <v>2716</v>
      </c>
    </row>
    <row r="2700" spans="1:14">
      <c r="A2700">
        <v>163</v>
      </c>
      <c r="B2700" t="s">
        <v>14678</v>
      </c>
      <c r="C2700" t="s">
        <v>14679</v>
      </c>
      <c r="D2700">
        <v>80</v>
      </c>
      <c r="E2700" s="1">
        <v>0.81599999999999995</v>
      </c>
      <c r="G2700">
        <v>0.47099999999999997</v>
      </c>
      <c r="H2700">
        <v>17</v>
      </c>
      <c r="J2700">
        <v>1.2E-4</v>
      </c>
      <c r="L2700">
        <v>2.7054052631578949</v>
      </c>
      <c r="M2700" s="2">
        <f t="shared" si="90"/>
        <v>85.78947368421052</v>
      </c>
      <c r="N2700" t="s">
        <v>2716</v>
      </c>
    </row>
    <row r="2701" spans="1:14">
      <c r="A2701">
        <v>164</v>
      </c>
      <c r="B2701" t="s">
        <v>14548</v>
      </c>
      <c r="C2701" t="s">
        <v>14549</v>
      </c>
      <c r="D2701">
        <v>1439</v>
      </c>
      <c r="E2701" s="1">
        <v>0.80400000000000005</v>
      </c>
      <c r="F2701">
        <v>0.72299999999999998</v>
      </c>
      <c r="G2701">
        <v>0.23799999999999999</v>
      </c>
      <c r="H2701">
        <v>147</v>
      </c>
      <c r="I2701">
        <v>7.5</v>
      </c>
      <c r="J2701">
        <v>2.16E-3</v>
      </c>
      <c r="K2701">
        <v>0.156</v>
      </c>
      <c r="L2701">
        <v>2.7054052631578949</v>
      </c>
      <c r="M2701" s="2">
        <f t="shared" si="90"/>
        <v>86.31578947368422</v>
      </c>
      <c r="N2701" t="s">
        <v>2716</v>
      </c>
    </row>
    <row r="2702" spans="1:14">
      <c r="A2702">
        <v>165</v>
      </c>
      <c r="B2702" t="s">
        <v>18222</v>
      </c>
      <c r="C2702" t="s">
        <v>18223</v>
      </c>
      <c r="D2702">
        <v>356</v>
      </c>
      <c r="E2702" s="1">
        <v>0.77300000000000002</v>
      </c>
      <c r="F2702">
        <v>0.55600000000000005</v>
      </c>
      <c r="G2702">
        <v>7.9000000000000001E-2</v>
      </c>
      <c r="H2702">
        <v>63</v>
      </c>
      <c r="I2702">
        <v>5.3</v>
      </c>
      <c r="J2702">
        <v>1.0300000000000001E-3</v>
      </c>
      <c r="K2702">
        <v>0.17799999999999999</v>
      </c>
      <c r="L2702">
        <v>2.7054052631578949</v>
      </c>
      <c r="M2702" s="2">
        <f t="shared" si="90"/>
        <v>86.842105263157904</v>
      </c>
      <c r="N2702" t="s">
        <v>2716</v>
      </c>
    </row>
    <row r="2703" spans="1:14">
      <c r="A2703">
        <v>166</v>
      </c>
      <c r="B2703" t="s">
        <v>14508</v>
      </c>
      <c r="C2703" t="s">
        <v>14509</v>
      </c>
      <c r="D2703">
        <v>460</v>
      </c>
      <c r="E2703" s="1">
        <v>0.75600000000000001</v>
      </c>
      <c r="G2703">
        <v>4.8000000000000001E-2</v>
      </c>
      <c r="H2703">
        <v>42</v>
      </c>
      <c r="I2703">
        <v>7</v>
      </c>
      <c r="J2703">
        <v>9.1E-4</v>
      </c>
      <c r="L2703">
        <v>2.7054052631578949</v>
      </c>
      <c r="M2703" s="2">
        <f t="shared" si="90"/>
        <v>87.368421052631589</v>
      </c>
      <c r="N2703" t="s">
        <v>2716</v>
      </c>
    </row>
    <row r="2704" spans="1:14">
      <c r="A2704">
        <v>167</v>
      </c>
      <c r="B2704" t="s">
        <v>18140</v>
      </c>
      <c r="C2704" t="s">
        <v>18141</v>
      </c>
      <c r="D2704">
        <v>112</v>
      </c>
      <c r="E2704" s="1">
        <v>0.71899999999999997</v>
      </c>
      <c r="F2704">
        <v>0.89600000000000002</v>
      </c>
      <c r="H2704">
        <v>0</v>
      </c>
      <c r="I2704">
        <v>2.8</v>
      </c>
      <c r="J2704">
        <v>6.7000000000000002E-4</v>
      </c>
      <c r="K2704">
        <v>0.30399999999999999</v>
      </c>
      <c r="L2704">
        <v>2.7054052631578949</v>
      </c>
      <c r="M2704" s="2">
        <f t="shared" si="90"/>
        <v>87.89473684210526</v>
      </c>
      <c r="N2704" t="s">
        <v>2716</v>
      </c>
    </row>
    <row r="2705" spans="1:14">
      <c r="A2705">
        <v>168</v>
      </c>
      <c r="B2705" t="s">
        <v>14652</v>
      </c>
      <c r="C2705" t="s">
        <v>14653</v>
      </c>
      <c r="D2705">
        <v>473</v>
      </c>
      <c r="E2705" s="1">
        <v>0.71899999999999997</v>
      </c>
      <c r="F2705">
        <v>1.024</v>
      </c>
      <c r="H2705">
        <v>0</v>
      </c>
      <c r="I2705">
        <v>5.2</v>
      </c>
      <c r="J2705">
        <v>1.7899999999999999E-3</v>
      </c>
      <c r="K2705">
        <v>0.34499999999999997</v>
      </c>
      <c r="L2705">
        <v>2.7054052631578949</v>
      </c>
      <c r="M2705" s="2">
        <f t="shared" si="90"/>
        <v>88.421052631578945</v>
      </c>
      <c r="N2705" t="s">
        <v>2716</v>
      </c>
    </row>
    <row r="2706" spans="1:14">
      <c r="A2706">
        <v>169</v>
      </c>
      <c r="B2706" t="s">
        <v>18126</v>
      </c>
      <c r="C2706" t="s">
        <v>18127</v>
      </c>
      <c r="D2706">
        <v>161</v>
      </c>
      <c r="E2706" s="1">
        <v>0.65</v>
      </c>
      <c r="G2706">
        <v>0</v>
      </c>
      <c r="H2706">
        <v>22</v>
      </c>
      <c r="I2706">
        <v>4.7</v>
      </c>
      <c r="J2706">
        <v>3.8000000000000002E-4</v>
      </c>
      <c r="L2706">
        <v>2.7054052631578949</v>
      </c>
      <c r="M2706" s="2">
        <f t="shared" si="90"/>
        <v>88.94736842105263</v>
      </c>
      <c r="N2706" t="s">
        <v>2716</v>
      </c>
    </row>
    <row r="2707" spans="1:14">
      <c r="A2707">
        <v>170</v>
      </c>
      <c r="B2707" t="s">
        <v>14538</v>
      </c>
      <c r="C2707" t="s">
        <v>14539</v>
      </c>
      <c r="D2707">
        <v>808</v>
      </c>
      <c r="E2707" s="1">
        <v>0.622</v>
      </c>
      <c r="F2707">
        <v>0.85599999999999998</v>
      </c>
      <c r="H2707">
        <v>0</v>
      </c>
      <c r="I2707">
        <v>8</v>
      </c>
      <c r="J2707">
        <v>1.7099999999999999E-3</v>
      </c>
      <c r="K2707">
        <v>0.29299999999999998</v>
      </c>
      <c r="L2707">
        <v>2.7054052631578949</v>
      </c>
      <c r="M2707" s="2">
        <f t="shared" si="90"/>
        <v>89.473684210526315</v>
      </c>
      <c r="N2707" t="s">
        <v>2716</v>
      </c>
    </row>
    <row r="2708" spans="1:14">
      <c r="A2708">
        <v>171</v>
      </c>
      <c r="B2708" t="s">
        <v>14674</v>
      </c>
      <c r="C2708" t="s">
        <v>14675</v>
      </c>
      <c r="D2708">
        <v>325</v>
      </c>
      <c r="E2708" s="1">
        <v>0.57699999999999996</v>
      </c>
      <c r="F2708">
        <v>0.64400000000000002</v>
      </c>
      <c r="G2708">
        <v>5.2999999999999999E-2</v>
      </c>
      <c r="H2708">
        <v>152</v>
      </c>
      <c r="I2708">
        <v>3.5</v>
      </c>
      <c r="J2708">
        <v>1.3600000000000001E-3</v>
      </c>
      <c r="K2708">
        <v>0.17699999999999999</v>
      </c>
      <c r="L2708">
        <v>2.7054052631578949</v>
      </c>
      <c r="M2708" s="2">
        <f t="shared" si="90"/>
        <v>90</v>
      </c>
      <c r="N2708" t="s">
        <v>2716</v>
      </c>
    </row>
    <row r="2709" spans="1:14">
      <c r="A2709">
        <v>172</v>
      </c>
      <c r="B2709" t="s">
        <v>18246</v>
      </c>
      <c r="C2709" t="s">
        <v>18247</v>
      </c>
      <c r="D2709">
        <v>678</v>
      </c>
      <c r="E2709" s="1">
        <v>0.55600000000000005</v>
      </c>
      <c r="F2709">
        <v>0.62</v>
      </c>
      <c r="G2709">
        <v>2.5999999999999999E-2</v>
      </c>
      <c r="H2709">
        <v>195</v>
      </c>
      <c r="I2709">
        <v>3.7</v>
      </c>
      <c r="J2709">
        <v>2.8E-3</v>
      </c>
      <c r="K2709">
        <v>0.17399999999999999</v>
      </c>
      <c r="L2709">
        <v>2.7054052631578949</v>
      </c>
      <c r="M2709" s="2">
        <f t="shared" si="90"/>
        <v>90.526315789473685</v>
      </c>
      <c r="N2709" t="s">
        <v>2716</v>
      </c>
    </row>
    <row r="2710" spans="1:14">
      <c r="A2710">
        <v>173</v>
      </c>
      <c r="B2710" t="s">
        <v>14512</v>
      </c>
      <c r="C2710" t="s">
        <v>14513</v>
      </c>
      <c r="D2710">
        <v>473</v>
      </c>
      <c r="E2710" s="1">
        <v>0.53</v>
      </c>
      <c r="G2710">
        <v>0.19400000000000001</v>
      </c>
      <c r="H2710">
        <v>31</v>
      </c>
      <c r="I2710" t="s">
        <v>18288</v>
      </c>
      <c r="J2710">
        <v>5.5999999999999995E-4</v>
      </c>
      <c r="L2710">
        <v>2.7054052631578949</v>
      </c>
      <c r="M2710" s="2">
        <f t="shared" si="90"/>
        <v>91.05263157894737</v>
      </c>
      <c r="N2710" t="s">
        <v>2716</v>
      </c>
    </row>
    <row r="2711" spans="1:14">
      <c r="A2711">
        <v>174</v>
      </c>
      <c r="B2711" t="s">
        <v>14642</v>
      </c>
      <c r="C2711" t="s">
        <v>14643</v>
      </c>
      <c r="D2711">
        <v>1475</v>
      </c>
      <c r="E2711" s="1">
        <v>0.51</v>
      </c>
      <c r="F2711">
        <v>0.499</v>
      </c>
      <c r="G2711">
        <v>0.154</v>
      </c>
      <c r="H2711">
        <v>117</v>
      </c>
      <c r="I2711" t="s">
        <v>18288</v>
      </c>
      <c r="J2711">
        <v>1.97E-3</v>
      </c>
      <c r="K2711">
        <v>0.14399999999999999</v>
      </c>
      <c r="L2711">
        <v>2.7054052631578949</v>
      </c>
      <c r="M2711" s="2">
        <f t="shared" si="90"/>
        <v>91.578947368421055</v>
      </c>
      <c r="N2711" t="s">
        <v>2716</v>
      </c>
    </row>
    <row r="2712" spans="1:14">
      <c r="A2712">
        <v>175</v>
      </c>
      <c r="B2712" t="s">
        <v>14576</v>
      </c>
      <c r="C2712" t="s">
        <v>14577</v>
      </c>
      <c r="D2712">
        <v>1853</v>
      </c>
      <c r="E2712" s="1">
        <v>0.49299999999999999</v>
      </c>
      <c r="F2712">
        <v>0.71799999999999997</v>
      </c>
      <c r="G2712">
        <v>6.7000000000000004E-2</v>
      </c>
      <c r="H2712">
        <v>150</v>
      </c>
      <c r="I2712">
        <v>9.6</v>
      </c>
      <c r="J2712">
        <v>2.9399999999999999E-3</v>
      </c>
      <c r="K2712">
        <v>0.20499999999999999</v>
      </c>
      <c r="L2712">
        <v>2.7054052631578949</v>
      </c>
      <c r="M2712" s="2">
        <f t="shared" si="90"/>
        <v>92.10526315789474</v>
      </c>
      <c r="N2712" t="s">
        <v>2716</v>
      </c>
    </row>
    <row r="2713" spans="1:14">
      <c r="A2713">
        <v>176</v>
      </c>
      <c r="B2713" t="s">
        <v>14578</v>
      </c>
      <c r="C2713" t="s">
        <v>14579</v>
      </c>
      <c r="D2713">
        <v>373</v>
      </c>
      <c r="E2713" s="1">
        <v>0.48599999999999999</v>
      </c>
      <c r="F2713">
        <v>0.52600000000000002</v>
      </c>
      <c r="G2713">
        <v>6.4000000000000001E-2</v>
      </c>
      <c r="H2713">
        <v>78</v>
      </c>
      <c r="I2713">
        <v>6</v>
      </c>
      <c r="J2713">
        <v>7.1000000000000002E-4</v>
      </c>
      <c r="K2713">
        <v>0.11700000000000001</v>
      </c>
      <c r="L2713">
        <v>2.7054052631578949</v>
      </c>
      <c r="M2713" s="2">
        <f t="shared" si="90"/>
        <v>92.631578947368425</v>
      </c>
      <c r="N2713" t="s">
        <v>2716</v>
      </c>
    </row>
    <row r="2714" spans="1:14">
      <c r="A2714">
        <v>177</v>
      </c>
      <c r="B2714" t="s">
        <v>18087</v>
      </c>
      <c r="C2714" t="s">
        <v>18088</v>
      </c>
      <c r="D2714">
        <v>439</v>
      </c>
      <c r="E2714" s="1">
        <v>0.46600000000000003</v>
      </c>
      <c r="F2714">
        <v>0.60499999999999998</v>
      </c>
      <c r="G2714">
        <v>0.2</v>
      </c>
      <c r="H2714">
        <v>60</v>
      </c>
      <c r="I2714">
        <v>7.8</v>
      </c>
      <c r="J2714">
        <v>6.9999999999999999E-4</v>
      </c>
      <c r="K2714">
        <v>0.16</v>
      </c>
      <c r="L2714">
        <v>2.7054052631578949</v>
      </c>
      <c r="M2714" s="2">
        <f t="shared" si="90"/>
        <v>93.15789473684211</v>
      </c>
      <c r="N2714" t="s">
        <v>2716</v>
      </c>
    </row>
    <row r="2715" spans="1:14">
      <c r="A2715">
        <v>178</v>
      </c>
      <c r="B2715" t="s">
        <v>14634</v>
      </c>
      <c r="C2715" t="s">
        <v>14635</v>
      </c>
      <c r="D2715">
        <v>1957</v>
      </c>
      <c r="E2715" s="1">
        <v>0.42299999999999999</v>
      </c>
      <c r="F2715">
        <v>0.877</v>
      </c>
      <c r="G2715">
        <v>4.4999999999999998E-2</v>
      </c>
      <c r="H2715">
        <v>22</v>
      </c>
      <c r="I2715" t="s">
        <v>18288</v>
      </c>
      <c r="J2715">
        <v>1.9499999999999999E-3</v>
      </c>
      <c r="K2715">
        <v>0.26900000000000002</v>
      </c>
      <c r="L2715">
        <v>2.7054052631578949</v>
      </c>
      <c r="M2715" s="2">
        <f t="shared" si="90"/>
        <v>93.684210526315795</v>
      </c>
      <c r="N2715" t="s">
        <v>2716</v>
      </c>
    </row>
    <row r="2716" spans="1:14">
      <c r="A2716">
        <v>179</v>
      </c>
      <c r="B2716" t="s">
        <v>18218</v>
      </c>
      <c r="C2716" t="s">
        <v>18219</v>
      </c>
      <c r="D2716">
        <v>117</v>
      </c>
      <c r="E2716" s="1">
        <v>0.34799999999999998</v>
      </c>
      <c r="G2716">
        <v>0.152</v>
      </c>
      <c r="H2716">
        <v>46</v>
      </c>
      <c r="I2716">
        <v>5.0999999999999996</v>
      </c>
      <c r="J2716">
        <v>2.1000000000000001E-4</v>
      </c>
      <c r="L2716">
        <v>2.7054052631578949</v>
      </c>
      <c r="M2716" s="2">
        <f t="shared" si="90"/>
        <v>94.21052631578948</v>
      </c>
      <c r="N2716" t="s">
        <v>2716</v>
      </c>
    </row>
    <row r="2717" spans="1:14">
      <c r="A2717">
        <v>180</v>
      </c>
      <c r="B2717" t="s">
        <v>14534</v>
      </c>
      <c r="C2717" t="s">
        <v>14535</v>
      </c>
      <c r="D2717">
        <v>37</v>
      </c>
      <c r="E2717" s="1">
        <v>0.32700000000000001</v>
      </c>
      <c r="F2717">
        <v>0.214</v>
      </c>
      <c r="G2717">
        <v>0</v>
      </c>
      <c r="H2717">
        <v>24</v>
      </c>
      <c r="J2717">
        <v>9.0000000000000006E-5</v>
      </c>
      <c r="K2717">
        <v>0.04</v>
      </c>
      <c r="L2717">
        <v>2.7054052631578949</v>
      </c>
      <c r="M2717" s="2">
        <f t="shared" si="90"/>
        <v>94.73684210526315</v>
      </c>
      <c r="N2717" t="s">
        <v>2716</v>
      </c>
    </row>
    <row r="2718" spans="1:14">
      <c r="A2718">
        <v>181</v>
      </c>
      <c r="B2718" t="s">
        <v>18093</v>
      </c>
      <c r="C2718" t="s">
        <v>18094</v>
      </c>
      <c r="D2718">
        <v>115</v>
      </c>
      <c r="E2718" s="1">
        <v>0.32</v>
      </c>
      <c r="F2718">
        <v>0.183</v>
      </c>
      <c r="G2718">
        <v>0.129</v>
      </c>
      <c r="H2718">
        <v>62</v>
      </c>
      <c r="I2718">
        <v>3.6</v>
      </c>
      <c r="J2718">
        <v>1.7000000000000001E-4</v>
      </c>
      <c r="K2718">
        <v>2.5999999999999999E-2</v>
      </c>
      <c r="L2718">
        <v>2.7054052631578949</v>
      </c>
      <c r="M2718" s="2">
        <f t="shared" si="90"/>
        <v>95.263157894736835</v>
      </c>
      <c r="N2718" t="s">
        <v>2716</v>
      </c>
    </row>
    <row r="2719" spans="1:14">
      <c r="A2719">
        <v>182</v>
      </c>
      <c r="B2719" t="s">
        <v>14558</v>
      </c>
      <c r="C2719" t="s">
        <v>14559</v>
      </c>
      <c r="D2719">
        <v>557</v>
      </c>
      <c r="E2719" s="1">
        <v>0.31900000000000001</v>
      </c>
      <c r="F2719">
        <v>0.32400000000000001</v>
      </c>
      <c r="G2719">
        <v>9.7000000000000003E-2</v>
      </c>
      <c r="H2719">
        <v>62</v>
      </c>
      <c r="I2719" t="s">
        <v>18288</v>
      </c>
      <c r="J2719">
        <v>6.4000000000000005E-4</v>
      </c>
      <c r="K2719">
        <v>9.1999999999999998E-2</v>
      </c>
      <c r="L2719">
        <v>2.7054052631578949</v>
      </c>
      <c r="M2719" s="2">
        <f t="shared" si="90"/>
        <v>95.78947368421052</v>
      </c>
      <c r="N2719" t="s">
        <v>2716</v>
      </c>
    </row>
    <row r="2720" spans="1:14">
      <c r="A2720">
        <v>183</v>
      </c>
      <c r="B2720" t="s">
        <v>14610</v>
      </c>
      <c r="C2720" t="s">
        <v>14611</v>
      </c>
      <c r="D2720">
        <v>134</v>
      </c>
      <c r="E2720" s="1">
        <v>0.317</v>
      </c>
      <c r="F2720">
        <v>0.218</v>
      </c>
      <c r="G2720">
        <v>1.7000000000000001E-2</v>
      </c>
      <c r="H2720">
        <v>60</v>
      </c>
      <c r="I2720">
        <v>4.7</v>
      </c>
      <c r="J2720">
        <v>3.8000000000000002E-4</v>
      </c>
      <c r="K2720">
        <v>5.3999999999999999E-2</v>
      </c>
      <c r="L2720">
        <v>2.7054052631578949</v>
      </c>
      <c r="M2720" s="2">
        <f t="shared" si="90"/>
        <v>96.315789473684205</v>
      </c>
      <c r="N2720" t="s">
        <v>2716</v>
      </c>
    </row>
    <row r="2721" spans="1:14">
      <c r="A2721">
        <v>184</v>
      </c>
      <c r="B2721" t="s">
        <v>14550</v>
      </c>
      <c r="C2721" t="s">
        <v>14551</v>
      </c>
      <c r="D2721">
        <v>208</v>
      </c>
      <c r="E2721" s="1">
        <v>0.28100000000000003</v>
      </c>
      <c r="F2721">
        <v>0.23</v>
      </c>
      <c r="G2721">
        <v>0.26300000000000001</v>
      </c>
      <c r="H2721">
        <v>95</v>
      </c>
      <c r="I2721">
        <v>3.8</v>
      </c>
      <c r="J2721">
        <v>2.5999999999999998E-4</v>
      </c>
      <c r="K2721">
        <v>2.7E-2</v>
      </c>
      <c r="L2721">
        <v>2.7054052631578949</v>
      </c>
      <c r="M2721" s="2">
        <f t="shared" si="90"/>
        <v>96.84210526315789</v>
      </c>
      <c r="N2721" t="s">
        <v>2716</v>
      </c>
    </row>
    <row r="2722" spans="1:14">
      <c r="A2722">
        <v>185</v>
      </c>
      <c r="B2722" t="s">
        <v>14624</v>
      </c>
      <c r="C2722" t="s">
        <v>14625</v>
      </c>
      <c r="D2722">
        <v>73</v>
      </c>
      <c r="E2722" s="1">
        <v>0.221</v>
      </c>
      <c r="G2722">
        <v>0.03</v>
      </c>
      <c r="H2722">
        <v>66</v>
      </c>
      <c r="J2722">
        <v>9.0000000000000006E-5</v>
      </c>
      <c r="L2722">
        <v>2.7054052631578949</v>
      </c>
      <c r="M2722" s="2">
        <f t="shared" si="90"/>
        <v>97.368421052631575</v>
      </c>
      <c r="N2722" t="s">
        <v>2716</v>
      </c>
    </row>
    <row r="2723" spans="1:14">
      <c r="A2723">
        <v>186</v>
      </c>
      <c r="B2723" t="s">
        <v>14554</v>
      </c>
      <c r="C2723" t="s">
        <v>14555</v>
      </c>
      <c r="D2723">
        <v>146</v>
      </c>
      <c r="E2723" s="1">
        <v>0.184</v>
      </c>
      <c r="F2723">
        <v>0.16200000000000001</v>
      </c>
      <c r="G2723">
        <v>4.2999999999999997E-2</v>
      </c>
      <c r="H2723">
        <v>46</v>
      </c>
      <c r="I2723" t="s">
        <v>18288</v>
      </c>
      <c r="J2723">
        <v>1.4999999999999999E-4</v>
      </c>
      <c r="K2723">
        <v>3.5999999999999997E-2</v>
      </c>
      <c r="L2723">
        <v>2.7054052631578949</v>
      </c>
      <c r="M2723" s="2">
        <f t="shared" si="90"/>
        <v>97.894736842105274</v>
      </c>
      <c r="N2723" t="s">
        <v>2716</v>
      </c>
    </row>
    <row r="2724" spans="1:14">
      <c r="A2724">
        <v>187</v>
      </c>
      <c r="B2724" t="s">
        <v>14570</v>
      </c>
      <c r="C2724" t="s">
        <v>14571</v>
      </c>
      <c r="D2724">
        <v>80</v>
      </c>
      <c r="E2724" s="1">
        <v>0.14699999999999999</v>
      </c>
      <c r="G2724">
        <v>0.05</v>
      </c>
      <c r="H2724">
        <v>60</v>
      </c>
      <c r="J2724">
        <v>2.5999999999999998E-4</v>
      </c>
      <c r="L2724">
        <v>2.7054052631578949</v>
      </c>
      <c r="M2724" s="2">
        <f t="shared" si="90"/>
        <v>98.421052631578945</v>
      </c>
      <c r="N2724" t="s">
        <v>2716</v>
      </c>
    </row>
    <row r="2725" spans="1:14">
      <c r="A2725">
        <v>188</v>
      </c>
      <c r="B2725" t="s">
        <v>18910</v>
      </c>
      <c r="C2725" t="s">
        <v>18911</v>
      </c>
      <c r="D2725">
        <v>27</v>
      </c>
      <c r="E2725" s="1">
        <v>9.1999999999999998E-2</v>
      </c>
      <c r="F2725">
        <v>9.6000000000000002E-2</v>
      </c>
      <c r="G2725">
        <v>3.3000000000000002E-2</v>
      </c>
      <c r="H2725">
        <v>30</v>
      </c>
      <c r="J2725">
        <v>3.0000000000000001E-5</v>
      </c>
      <c r="K2725">
        <v>1.0999999999999999E-2</v>
      </c>
      <c r="L2725">
        <v>2.7054052631578949</v>
      </c>
      <c r="M2725" s="2">
        <f t="shared" si="90"/>
        <v>98.94736842105263</v>
      </c>
      <c r="N2725" t="s">
        <v>2716</v>
      </c>
    </row>
    <row r="2726" spans="1:14">
      <c r="A2726">
        <v>189</v>
      </c>
      <c r="B2726" t="s">
        <v>14680</v>
      </c>
      <c r="C2726" t="s">
        <v>14681</v>
      </c>
      <c r="D2726">
        <v>193</v>
      </c>
      <c r="E2726" s="1">
        <v>6.2E-2</v>
      </c>
      <c r="F2726">
        <v>8.3000000000000004E-2</v>
      </c>
      <c r="G2726">
        <v>0.01</v>
      </c>
      <c r="H2726">
        <v>299</v>
      </c>
      <c r="I2726">
        <v>5</v>
      </c>
      <c r="J2726">
        <v>2.0000000000000001E-4</v>
      </c>
      <c r="K2726">
        <v>8.9999999999999993E-3</v>
      </c>
      <c r="L2726">
        <v>2.7054052631578949</v>
      </c>
      <c r="M2726" s="2">
        <f t="shared" si="90"/>
        <v>99.473684210526315</v>
      </c>
      <c r="N2726" t="s">
        <v>2716</v>
      </c>
    </row>
    <row r="2727" spans="1:14">
      <c r="A2727">
        <v>190</v>
      </c>
      <c r="B2727" t="s">
        <v>14574</v>
      </c>
      <c r="C2727" t="s">
        <v>14575</v>
      </c>
      <c r="D2727">
        <v>8</v>
      </c>
      <c r="E2727" s="1">
        <v>0</v>
      </c>
      <c r="F2727">
        <v>2.4E-2</v>
      </c>
      <c r="J2727">
        <v>1.0000000000000001E-5</v>
      </c>
      <c r="K2727">
        <v>7.0000000000000001E-3</v>
      </c>
      <c r="L2727">
        <v>2.7054052631578949</v>
      </c>
      <c r="M2727" s="2">
        <f t="shared" si="90"/>
        <v>100</v>
      </c>
      <c r="N2727" t="s">
        <v>2716</v>
      </c>
    </row>
    <row r="2728" spans="1:14" s="3" customFormat="1">
      <c r="E2728" s="4"/>
      <c r="M2728" s="5"/>
    </row>
    <row r="2729" spans="1:14">
      <c r="A2729">
        <v>1</v>
      </c>
      <c r="B2729" t="s">
        <v>1603</v>
      </c>
      <c r="C2729" t="s">
        <v>1602</v>
      </c>
      <c r="D2729">
        <v>889</v>
      </c>
      <c r="E2729" s="1">
        <v>2.415</v>
      </c>
      <c r="F2729">
        <v>2.33</v>
      </c>
      <c r="G2729">
        <v>0.23799999999999999</v>
      </c>
      <c r="H2729">
        <v>21</v>
      </c>
      <c r="I2729">
        <v>9.3000000000000007</v>
      </c>
      <c r="J2729">
        <v>2.7100000000000002E-3</v>
      </c>
      <c r="K2729">
        <v>1.5009999999999999</v>
      </c>
      <c r="L2729">
        <f>AVERAGE(E2729:E2800)</f>
        <v>0.90312500000000029</v>
      </c>
      <c r="M2729" s="2">
        <f t="shared" ref="M2729:M2760" si="91">A2729/72*100</f>
        <v>1.3888888888888888</v>
      </c>
      <c r="N2729" t="s">
        <v>26</v>
      </c>
    </row>
    <row r="2730" spans="1:14">
      <c r="A2730">
        <v>2</v>
      </c>
      <c r="B2730" t="s">
        <v>1601</v>
      </c>
      <c r="C2730" t="s">
        <v>1600</v>
      </c>
      <c r="D2730">
        <v>649</v>
      </c>
      <c r="E2730" s="1">
        <v>2.387</v>
      </c>
      <c r="F2730">
        <v>2.3540000000000001</v>
      </c>
      <c r="G2730">
        <v>2.286</v>
      </c>
      <c r="H2730">
        <v>21</v>
      </c>
      <c r="I2730">
        <v>8.8000000000000007</v>
      </c>
      <c r="J2730">
        <v>2.2100000000000002E-3</v>
      </c>
      <c r="K2730">
        <v>1.5940000000000001</v>
      </c>
      <c r="L2730">
        <v>0.90312500000000029</v>
      </c>
      <c r="M2730" s="2">
        <f t="shared" si="91"/>
        <v>2.7777777777777777</v>
      </c>
      <c r="N2730" t="s">
        <v>26</v>
      </c>
    </row>
    <row r="2731" spans="1:14">
      <c r="A2731">
        <v>3</v>
      </c>
      <c r="B2731" t="s">
        <v>1265</v>
      </c>
      <c r="C2731" t="s">
        <v>1264</v>
      </c>
      <c r="D2731">
        <v>652</v>
      </c>
      <c r="E2731" s="1">
        <v>2.3109999999999999</v>
      </c>
      <c r="F2731">
        <v>2.4700000000000002</v>
      </c>
      <c r="G2731">
        <v>0.24299999999999999</v>
      </c>
      <c r="H2731">
        <v>37</v>
      </c>
      <c r="I2731">
        <v>5.0999999999999996</v>
      </c>
      <c r="J2731">
        <v>1.4400000000000001E-3</v>
      </c>
      <c r="K2731">
        <v>0.55100000000000005</v>
      </c>
      <c r="L2731">
        <v>0.90312500000000029</v>
      </c>
      <c r="M2731" s="2">
        <f t="shared" si="91"/>
        <v>4.1666666666666661</v>
      </c>
      <c r="N2731" t="s">
        <v>26</v>
      </c>
    </row>
    <row r="2732" spans="1:14">
      <c r="A2732">
        <v>4</v>
      </c>
      <c r="B2732" t="s">
        <v>1599</v>
      </c>
      <c r="C2732" t="s">
        <v>1598</v>
      </c>
      <c r="D2732">
        <v>1554</v>
      </c>
      <c r="E2732" s="1">
        <v>2.0819999999999999</v>
      </c>
      <c r="F2732">
        <v>2.4609999999999999</v>
      </c>
      <c r="G2732">
        <v>0.19</v>
      </c>
      <c r="H2732">
        <v>21</v>
      </c>
      <c r="I2732" t="s">
        <v>18288</v>
      </c>
      <c r="J2732">
        <v>2.64E-3</v>
      </c>
      <c r="K2732">
        <v>1.177</v>
      </c>
      <c r="L2732">
        <v>0.90312500000000029</v>
      </c>
      <c r="M2732" s="2">
        <f t="shared" si="91"/>
        <v>5.5555555555555554</v>
      </c>
      <c r="N2732" t="s">
        <v>26</v>
      </c>
    </row>
    <row r="2733" spans="1:14">
      <c r="A2733">
        <v>5</v>
      </c>
      <c r="B2733" t="s">
        <v>1597</v>
      </c>
      <c r="C2733" t="s">
        <v>1596</v>
      </c>
      <c r="D2733">
        <v>1614</v>
      </c>
      <c r="E2733" s="1">
        <v>2.0790000000000002</v>
      </c>
      <c r="F2733">
        <v>2.3069999999999999</v>
      </c>
      <c r="G2733">
        <v>0.23200000000000001</v>
      </c>
      <c r="H2733">
        <v>112</v>
      </c>
      <c r="I2733">
        <v>5.8</v>
      </c>
      <c r="J2733">
        <v>5.0800000000000003E-3</v>
      </c>
      <c r="K2733">
        <v>0.82299999999999995</v>
      </c>
      <c r="L2733">
        <v>0.90312500000000029</v>
      </c>
      <c r="M2733" s="2">
        <f t="shared" si="91"/>
        <v>6.9444444444444446</v>
      </c>
      <c r="N2733" t="s">
        <v>26</v>
      </c>
    </row>
    <row r="2734" spans="1:14">
      <c r="A2734">
        <v>6</v>
      </c>
      <c r="B2734" t="s">
        <v>1595</v>
      </c>
      <c r="C2734" t="s">
        <v>1594</v>
      </c>
      <c r="D2734">
        <v>1970</v>
      </c>
      <c r="E2734" s="1">
        <v>2.028</v>
      </c>
      <c r="F2734">
        <v>2.4860000000000002</v>
      </c>
      <c r="G2734">
        <v>0.27800000000000002</v>
      </c>
      <c r="H2734">
        <v>36</v>
      </c>
      <c r="I2734" t="s">
        <v>18288</v>
      </c>
      <c r="J2734">
        <v>4.0099999999999997E-3</v>
      </c>
      <c r="K2734">
        <v>1.321</v>
      </c>
      <c r="L2734">
        <v>0.90312500000000029</v>
      </c>
      <c r="M2734" s="2">
        <f t="shared" si="91"/>
        <v>8.3333333333333321</v>
      </c>
      <c r="N2734" t="s">
        <v>26</v>
      </c>
    </row>
    <row r="2735" spans="1:14">
      <c r="A2735">
        <v>7</v>
      </c>
      <c r="B2735" t="s">
        <v>1593</v>
      </c>
      <c r="C2735" t="s">
        <v>1592</v>
      </c>
      <c r="D2735">
        <v>2647</v>
      </c>
      <c r="E2735" s="1">
        <v>2.0110000000000001</v>
      </c>
      <c r="F2735">
        <v>3.6269999999999998</v>
      </c>
      <c r="G2735">
        <v>0.435</v>
      </c>
      <c r="H2735">
        <v>62</v>
      </c>
      <c r="I2735">
        <v>9.8000000000000007</v>
      </c>
      <c r="J2735">
        <v>7.8100000000000001E-3</v>
      </c>
      <c r="K2735">
        <v>2.1019999999999999</v>
      </c>
      <c r="L2735">
        <v>0.90312500000000029</v>
      </c>
      <c r="M2735" s="2">
        <f t="shared" si="91"/>
        <v>9.7222222222222232</v>
      </c>
      <c r="N2735" t="s">
        <v>26</v>
      </c>
    </row>
    <row r="2736" spans="1:14">
      <c r="A2736">
        <v>8</v>
      </c>
      <c r="B2736" t="s">
        <v>1591</v>
      </c>
      <c r="C2736" t="s">
        <v>1590</v>
      </c>
      <c r="D2736">
        <v>225</v>
      </c>
      <c r="E2736" s="1">
        <v>1.8420000000000001</v>
      </c>
      <c r="F2736">
        <v>1.264</v>
      </c>
      <c r="G2736">
        <v>0.5</v>
      </c>
      <c r="H2736">
        <v>20</v>
      </c>
      <c r="I2736">
        <v>4.0999999999999996</v>
      </c>
      <c r="J2736">
        <v>8.4000000000000003E-4</v>
      </c>
      <c r="K2736">
        <v>0.44900000000000001</v>
      </c>
      <c r="L2736">
        <v>0.90312500000000029</v>
      </c>
      <c r="M2736" s="2">
        <f t="shared" si="91"/>
        <v>11.111111111111111</v>
      </c>
      <c r="N2736" t="s">
        <v>26</v>
      </c>
    </row>
    <row r="2737" spans="1:14">
      <c r="A2737">
        <v>9</v>
      </c>
      <c r="B2737" t="s">
        <v>1589</v>
      </c>
      <c r="C2737" t="s">
        <v>1588</v>
      </c>
      <c r="D2737">
        <v>1156</v>
      </c>
      <c r="E2737" s="1">
        <v>1.8240000000000001</v>
      </c>
      <c r="F2737">
        <v>2.298</v>
      </c>
      <c r="G2737">
        <v>0.221</v>
      </c>
      <c r="H2737">
        <v>77</v>
      </c>
      <c r="I2737">
        <v>4.7</v>
      </c>
      <c r="J2737">
        <v>5.4200000000000003E-3</v>
      </c>
      <c r="K2737">
        <v>0.99099999999999999</v>
      </c>
      <c r="L2737">
        <v>0.90312500000000029</v>
      </c>
      <c r="M2737" s="2">
        <f t="shared" si="91"/>
        <v>12.5</v>
      </c>
      <c r="N2737" t="s">
        <v>26</v>
      </c>
    </row>
    <row r="2738" spans="1:14">
      <c r="A2738">
        <v>10</v>
      </c>
      <c r="B2738" t="s">
        <v>1239</v>
      </c>
      <c r="C2738" t="s">
        <v>1238</v>
      </c>
      <c r="D2738">
        <v>1532</v>
      </c>
      <c r="E2738" s="1">
        <v>1.788</v>
      </c>
      <c r="F2738">
        <v>1.472</v>
      </c>
      <c r="G2738">
        <v>0.59499999999999997</v>
      </c>
      <c r="H2738">
        <v>37</v>
      </c>
      <c r="I2738" t="s">
        <v>18288</v>
      </c>
      <c r="J2738">
        <v>1.8799999999999999E-3</v>
      </c>
      <c r="K2738">
        <v>0.495</v>
      </c>
      <c r="L2738">
        <v>0.90312500000000029</v>
      </c>
      <c r="M2738" s="2">
        <f t="shared" si="91"/>
        <v>13.888888888888889</v>
      </c>
      <c r="N2738" t="s">
        <v>26</v>
      </c>
    </row>
    <row r="2739" spans="1:14">
      <c r="A2739">
        <v>11</v>
      </c>
      <c r="B2739" t="s">
        <v>1587</v>
      </c>
      <c r="C2739" t="s">
        <v>1586</v>
      </c>
      <c r="D2739">
        <v>1868</v>
      </c>
      <c r="E2739" s="1">
        <v>1.778</v>
      </c>
      <c r="F2739">
        <v>4.7480000000000002</v>
      </c>
      <c r="G2739">
        <v>0.188</v>
      </c>
      <c r="H2739">
        <v>32</v>
      </c>
      <c r="I2739">
        <v>5.8</v>
      </c>
      <c r="J2739">
        <v>7.9399999999999991E-3</v>
      </c>
      <c r="K2739">
        <v>2.04</v>
      </c>
      <c r="L2739">
        <v>0.90312500000000029</v>
      </c>
      <c r="M2739" s="2">
        <f t="shared" si="91"/>
        <v>15.277777777777779</v>
      </c>
      <c r="N2739" t="s">
        <v>26</v>
      </c>
    </row>
    <row r="2740" spans="1:14">
      <c r="A2740">
        <v>12</v>
      </c>
      <c r="B2740" t="s">
        <v>1585</v>
      </c>
      <c r="C2740" t="s">
        <v>1584</v>
      </c>
      <c r="D2740">
        <v>1144</v>
      </c>
      <c r="E2740" s="1">
        <v>1.724</v>
      </c>
      <c r="F2740">
        <v>2.4729999999999999</v>
      </c>
      <c r="G2740">
        <v>0.19700000000000001</v>
      </c>
      <c r="H2740">
        <v>61</v>
      </c>
      <c r="I2740">
        <v>7.3</v>
      </c>
      <c r="J2740">
        <v>3.0300000000000001E-3</v>
      </c>
      <c r="K2740">
        <v>0.84299999999999997</v>
      </c>
      <c r="L2740">
        <v>0.90312500000000029</v>
      </c>
      <c r="M2740" s="2">
        <f t="shared" si="91"/>
        <v>16.666666666666664</v>
      </c>
      <c r="N2740" t="s">
        <v>26</v>
      </c>
    </row>
    <row r="2741" spans="1:14">
      <c r="A2741">
        <v>13</v>
      </c>
      <c r="B2741" t="s">
        <v>7767</v>
      </c>
      <c r="C2741" t="s">
        <v>7768</v>
      </c>
      <c r="D2741">
        <v>961</v>
      </c>
      <c r="E2741" s="1">
        <v>1.5940000000000001</v>
      </c>
      <c r="F2741">
        <v>1.6719999999999999</v>
      </c>
      <c r="G2741">
        <v>0.46600000000000003</v>
      </c>
      <c r="H2741">
        <v>73</v>
      </c>
      <c r="I2741">
        <v>5.5</v>
      </c>
      <c r="J2741">
        <v>1.7899999999999999E-3</v>
      </c>
      <c r="K2741">
        <v>0.35499999999999998</v>
      </c>
      <c r="L2741">
        <v>0.90312500000000029</v>
      </c>
      <c r="M2741" s="2">
        <f t="shared" si="91"/>
        <v>18.055555555555554</v>
      </c>
      <c r="N2741" t="s">
        <v>26</v>
      </c>
    </row>
    <row r="2742" spans="1:14">
      <c r="A2742">
        <v>14</v>
      </c>
      <c r="B2742" t="s">
        <v>1583</v>
      </c>
      <c r="C2742" t="s">
        <v>1582</v>
      </c>
      <c r="D2742">
        <v>3269</v>
      </c>
      <c r="E2742" s="1">
        <v>1.522</v>
      </c>
      <c r="F2742">
        <v>2.9409999999999998</v>
      </c>
      <c r="G2742">
        <v>0.20499999999999999</v>
      </c>
      <c r="H2742">
        <v>39</v>
      </c>
      <c r="I2742" t="s">
        <v>18288</v>
      </c>
      <c r="J2742">
        <v>7.1700000000000002E-3</v>
      </c>
      <c r="K2742">
        <v>1.857</v>
      </c>
      <c r="L2742">
        <v>0.90312500000000029</v>
      </c>
      <c r="M2742" s="2">
        <f t="shared" si="91"/>
        <v>19.444444444444446</v>
      </c>
      <c r="N2742" t="s">
        <v>26</v>
      </c>
    </row>
    <row r="2743" spans="1:14">
      <c r="A2743">
        <v>15</v>
      </c>
      <c r="B2743" t="s">
        <v>1581</v>
      </c>
      <c r="C2743" t="s">
        <v>1580</v>
      </c>
      <c r="D2743">
        <v>559</v>
      </c>
      <c r="E2743" s="1">
        <v>1.49</v>
      </c>
      <c r="F2743">
        <v>1.349</v>
      </c>
      <c r="G2743">
        <v>0.25</v>
      </c>
      <c r="H2743">
        <v>24</v>
      </c>
      <c r="I2743">
        <v>9.3000000000000007</v>
      </c>
      <c r="J2743">
        <v>1.1900000000000001E-3</v>
      </c>
      <c r="K2743">
        <v>0.54</v>
      </c>
      <c r="L2743">
        <v>0.90312500000000029</v>
      </c>
      <c r="M2743" s="2">
        <f t="shared" si="91"/>
        <v>20.833333333333336</v>
      </c>
      <c r="N2743" t="s">
        <v>26</v>
      </c>
    </row>
    <row r="2744" spans="1:14">
      <c r="A2744">
        <v>16</v>
      </c>
      <c r="B2744" t="s">
        <v>1579</v>
      </c>
      <c r="C2744" t="s">
        <v>1578</v>
      </c>
      <c r="D2744">
        <v>550</v>
      </c>
      <c r="E2744" s="1">
        <v>1.4359999999999999</v>
      </c>
      <c r="F2744">
        <v>2.4209999999999998</v>
      </c>
      <c r="G2744">
        <v>0</v>
      </c>
      <c r="H2744">
        <v>26</v>
      </c>
      <c r="I2744">
        <v>7.2</v>
      </c>
      <c r="J2744">
        <v>1.3799999999999999E-3</v>
      </c>
      <c r="K2744">
        <v>0.82599999999999996</v>
      </c>
      <c r="L2744">
        <v>0.90312500000000029</v>
      </c>
      <c r="M2744" s="2">
        <f t="shared" si="91"/>
        <v>22.222222222222221</v>
      </c>
      <c r="N2744" t="s">
        <v>26</v>
      </c>
    </row>
    <row r="2745" spans="1:14">
      <c r="A2745">
        <v>17</v>
      </c>
      <c r="B2745" t="s">
        <v>1577</v>
      </c>
      <c r="C2745" t="s">
        <v>1576</v>
      </c>
      <c r="D2745">
        <v>872</v>
      </c>
      <c r="E2745" s="1">
        <v>1.41</v>
      </c>
      <c r="F2745">
        <v>1.444</v>
      </c>
      <c r="G2745">
        <v>6.2E-2</v>
      </c>
      <c r="H2745">
        <v>32</v>
      </c>
      <c r="I2745">
        <v>9.9</v>
      </c>
      <c r="J2745">
        <v>2.1900000000000001E-3</v>
      </c>
      <c r="K2745">
        <v>0.82499999999999996</v>
      </c>
      <c r="L2745">
        <v>0.90312500000000029</v>
      </c>
      <c r="M2745" s="2">
        <f t="shared" si="91"/>
        <v>23.611111111111111</v>
      </c>
      <c r="N2745" t="s">
        <v>26</v>
      </c>
    </row>
    <row r="2746" spans="1:14">
      <c r="A2746">
        <v>18</v>
      </c>
      <c r="B2746" t="s">
        <v>1575</v>
      </c>
      <c r="C2746" t="s">
        <v>1574</v>
      </c>
      <c r="D2746">
        <v>160</v>
      </c>
      <c r="E2746" s="1">
        <v>1.3959999999999999</v>
      </c>
      <c r="F2746">
        <v>1.67</v>
      </c>
      <c r="G2746">
        <v>0.13600000000000001</v>
      </c>
      <c r="H2746">
        <v>22</v>
      </c>
      <c r="I2746">
        <v>3.3</v>
      </c>
      <c r="J2746">
        <v>1.3799999999999999E-3</v>
      </c>
      <c r="K2746">
        <v>0.89600000000000002</v>
      </c>
      <c r="L2746">
        <v>0.90312500000000029</v>
      </c>
      <c r="M2746" s="2">
        <f t="shared" si="91"/>
        <v>25</v>
      </c>
      <c r="N2746" t="s">
        <v>26</v>
      </c>
    </row>
    <row r="2747" spans="1:14">
      <c r="A2747">
        <v>19</v>
      </c>
      <c r="B2747" t="s">
        <v>1573</v>
      </c>
      <c r="C2747" t="s">
        <v>1572</v>
      </c>
      <c r="D2747">
        <v>591</v>
      </c>
      <c r="E2747" s="1">
        <v>1.2749999999999999</v>
      </c>
      <c r="F2747">
        <v>1.4470000000000001</v>
      </c>
      <c r="G2747">
        <v>0.25700000000000001</v>
      </c>
      <c r="H2747">
        <v>35</v>
      </c>
      <c r="I2747">
        <v>8.8000000000000007</v>
      </c>
      <c r="J2747">
        <v>1.1800000000000001E-3</v>
      </c>
      <c r="K2747">
        <v>0.54900000000000004</v>
      </c>
      <c r="L2747">
        <v>0.90312500000000029</v>
      </c>
      <c r="M2747" s="2">
        <f t="shared" si="91"/>
        <v>26.388888888888889</v>
      </c>
      <c r="N2747" t="s">
        <v>26</v>
      </c>
    </row>
    <row r="2748" spans="1:14">
      <c r="A2748">
        <v>20</v>
      </c>
      <c r="B2748" t="s">
        <v>1571</v>
      </c>
      <c r="C2748" t="s">
        <v>1570</v>
      </c>
      <c r="D2748">
        <v>582</v>
      </c>
      <c r="E2748" s="1">
        <v>1.25</v>
      </c>
      <c r="F2748">
        <v>1.8560000000000001</v>
      </c>
      <c r="G2748">
        <v>0.2</v>
      </c>
      <c r="H2748">
        <v>20</v>
      </c>
      <c r="I2748">
        <v>6.9</v>
      </c>
      <c r="J2748">
        <v>1.75E-3</v>
      </c>
      <c r="K2748">
        <v>0.75700000000000001</v>
      </c>
      <c r="L2748">
        <v>0.90312500000000029</v>
      </c>
      <c r="M2748" s="2">
        <f t="shared" si="91"/>
        <v>27.777777777777779</v>
      </c>
      <c r="N2748" t="s">
        <v>26</v>
      </c>
    </row>
    <row r="2749" spans="1:14">
      <c r="A2749">
        <v>21</v>
      </c>
      <c r="B2749" t="s">
        <v>1569</v>
      </c>
      <c r="C2749" t="s">
        <v>1568</v>
      </c>
      <c r="D2749">
        <v>1081</v>
      </c>
      <c r="E2749" s="1">
        <v>1.2210000000000001</v>
      </c>
      <c r="F2749">
        <v>1.744</v>
      </c>
      <c r="G2749">
        <v>0.26900000000000002</v>
      </c>
      <c r="H2749">
        <v>78</v>
      </c>
      <c r="I2749">
        <v>5.8</v>
      </c>
      <c r="J2749">
        <v>3.49E-3</v>
      </c>
      <c r="K2749">
        <v>0.63900000000000001</v>
      </c>
      <c r="L2749">
        <v>0.90312500000000029</v>
      </c>
      <c r="M2749" s="2">
        <f t="shared" si="91"/>
        <v>29.166666666666668</v>
      </c>
      <c r="N2749" t="s">
        <v>26</v>
      </c>
    </row>
    <row r="2750" spans="1:14">
      <c r="A2750">
        <v>22</v>
      </c>
      <c r="B2750" t="s">
        <v>1567</v>
      </c>
      <c r="C2750" t="s">
        <v>1566</v>
      </c>
      <c r="D2750">
        <v>891</v>
      </c>
      <c r="E2750" s="1">
        <v>1.1950000000000001</v>
      </c>
      <c r="F2750">
        <v>2.0630000000000002</v>
      </c>
      <c r="G2750">
        <v>0.14299999999999999</v>
      </c>
      <c r="H2750">
        <v>21</v>
      </c>
      <c r="I2750">
        <v>8.6999999999999993</v>
      </c>
      <c r="J2750">
        <v>2.3700000000000001E-3</v>
      </c>
      <c r="K2750">
        <v>1.218</v>
      </c>
      <c r="L2750">
        <v>0.90312500000000029</v>
      </c>
      <c r="M2750" s="2">
        <f t="shared" si="91"/>
        <v>30.555555555555557</v>
      </c>
      <c r="N2750" t="s">
        <v>26</v>
      </c>
    </row>
    <row r="2751" spans="1:14">
      <c r="A2751">
        <v>23</v>
      </c>
      <c r="B2751" t="s">
        <v>1565</v>
      </c>
      <c r="C2751" t="s">
        <v>1564</v>
      </c>
      <c r="D2751">
        <v>1784</v>
      </c>
      <c r="E2751" s="1">
        <v>1.131</v>
      </c>
      <c r="F2751">
        <v>1.3180000000000001</v>
      </c>
      <c r="G2751">
        <v>3.5999999999999997E-2</v>
      </c>
      <c r="H2751">
        <v>56</v>
      </c>
      <c r="I2751" t="s">
        <v>18288</v>
      </c>
      <c r="J2751">
        <v>2.5600000000000002E-3</v>
      </c>
      <c r="K2751">
        <v>0.52600000000000002</v>
      </c>
      <c r="L2751">
        <v>0.90312500000000029</v>
      </c>
      <c r="M2751" s="2">
        <f t="shared" si="91"/>
        <v>31.944444444444443</v>
      </c>
      <c r="N2751" t="s">
        <v>26</v>
      </c>
    </row>
    <row r="2752" spans="1:14">
      <c r="A2752">
        <v>24</v>
      </c>
      <c r="B2752" t="s">
        <v>1563</v>
      </c>
      <c r="C2752" t="s">
        <v>1562</v>
      </c>
      <c r="D2752">
        <v>502</v>
      </c>
      <c r="E2752" s="1">
        <v>1.125</v>
      </c>
      <c r="F2752">
        <v>1.1759999999999999</v>
      </c>
      <c r="G2752">
        <v>0.17899999999999999</v>
      </c>
      <c r="H2752">
        <v>28</v>
      </c>
      <c r="I2752">
        <v>8</v>
      </c>
      <c r="J2752">
        <v>1.6900000000000001E-3</v>
      </c>
      <c r="K2752">
        <v>0.77300000000000002</v>
      </c>
      <c r="L2752">
        <v>0.90312500000000029</v>
      </c>
      <c r="M2752" s="2">
        <f t="shared" si="91"/>
        <v>33.333333333333329</v>
      </c>
      <c r="N2752" t="s">
        <v>26</v>
      </c>
    </row>
    <row r="2753" spans="1:14">
      <c r="A2753">
        <v>25</v>
      </c>
      <c r="B2753" t="s">
        <v>1561</v>
      </c>
      <c r="C2753" t="s">
        <v>1560</v>
      </c>
      <c r="D2753">
        <v>764</v>
      </c>
      <c r="E2753" s="1">
        <v>1.0920000000000001</v>
      </c>
      <c r="F2753">
        <v>1.149</v>
      </c>
      <c r="G2753">
        <v>9.4E-2</v>
      </c>
      <c r="H2753">
        <v>53</v>
      </c>
      <c r="I2753">
        <v>7.9</v>
      </c>
      <c r="J2753">
        <v>1.98E-3</v>
      </c>
      <c r="K2753">
        <v>0.50900000000000001</v>
      </c>
      <c r="L2753">
        <v>0.90312500000000029</v>
      </c>
      <c r="M2753" s="2">
        <f t="shared" si="91"/>
        <v>34.722222222222221</v>
      </c>
      <c r="N2753" t="s">
        <v>26</v>
      </c>
    </row>
    <row r="2754" spans="1:14">
      <c r="A2754">
        <v>26</v>
      </c>
      <c r="B2754" t="s">
        <v>4909</v>
      </c>
      <c r="C2754" t="s">
        <v>4908</v>
      </c>
      <c r="D2754">
        <v>1779</v>
      </c>
      <c r="E2754" s="1">
        <v>1.016</v>
      </c>
      <c r="F2754">
        <v>1.859</v>
      </c>
      <c r="G2754">
        <v>0</v>
      </c>
      <c r="H2754">
        <v>15</v>
      </c>
      <c r="I2754" t="s">
        <v>18288</v>
      </c>
      <c r="J2754">
        <v>2.2100000000000002E-3</v>
      </c>
      <c r="K2754">
        <v>0.71199999999999997</v>
      </c>
      <c r="L2754">
        <v>0.90312500000000029</v>
      </c>
      <c r="M2754" s="2">
        <f t="shared" si="91"/>
        <v>36.111111111111107</v>
      </c>
      <c r="N2754" t="s">
        <v>26</v>
      </c>
    </row>
    <row r="2755" spans="1:14">
      <c r="A2755">
        <v>27</v>
      </c>
      <c r="B2755" t="s">
        <v>1559</v>
      </c>
      <c r="C2755" t="s">
        <v>1558</v>
      </c>
      <c r="D2755">
        <v>375</v>
      </c>
      <c r="E2755" s="1">
        <v>1</v>
      </c>
      <c r="F2755">
        <v>1.256</v>
      </c>
      <c r="G2755">
        <v>0.29399999999999998</v>
      </c>
      <c r="H2755">
        <v>17</v>
      </c>
      <c r="I2755" t="s">
        <v>18288</v>
      </c>
      <c r="J2755">
        <v>1.2899999999999999E-3</v>
      </c>
      <c r="K2755">
        <v>0.94399999999999995</v>
      </c>
      <c r="L2755">
        <v>0.90312500000000029</v>
      </c>
      <c r="M2755" s="2">
        <f t="shared" si="91"/>
        <v>37.5</v>
      </c>
      <c r="N2755" t="s">
        <v>26</v>
      </c>
    </row>
    <row r="2756" spans="1:14">
      <c r="A2756">
        <v>28</v>
      </c>
      <c r="B2756" t="s">
        <v>1557</v>
      </c>
      <c r="C2756" t="s">
        <v>1556</v>
      </c>
      <c r="D2756">
        <v>1366</v>
      </c>
      <c r="E2756" s="1">
        <v>0.95099999999999996</v>
      </c>
      <c r="F2756">
        <v>1.6080000000000001</v>
      </c>
      <c r="G2756">
        <v>0.10199999999999999</v>
      </c>
      <c r="H2756">
        <v>49</v>
      </c>
      <c r="I2756" t="s">
        <v>18288</v>
      </c>
      <c r="J2756">
        <v>2.4599999999999999E-3</v>
      </c>
      <c r="K2756">
        <v>0.754</v>
      </c>
      <c r="L2756">
        <v>0.90312500000000029</v>
      </c>
      <c r="M2756" s="2">
        <f t="shared" si="91"/>
        <v>38.888888888888893</v>
      </c>
      <c r="N2756" t="s">
        <v>26</v>
      </c>
    </row>
    <row r="2757" spans="1:14">
      <c r="A2757">
        <v>29</v>
      </c>
      <c r="B2757" t="s">
        <v>1555</v>
      </c>
      <c r="C2757" t="s">
        <v>1554</v>
      </c>
      <c r="D2757">
        <v>541</v>
      </c>
      <c r="E2757" s="1">
        <v>0.94199999999999995</v>
      </c>
      <c r="F2757">
        <v>0.73899999999999999</v>
      </c>
      <c r="G2757">
        <v>0.39400000000000002</v>
      </c>
      <c r="H2757">
        <v>33</v>
      </c>
      <c r="I2757">
        <v>9.8000000000000007</v>
      </c>
      <c r="J2757">
        <v>7.2000000000000005E-4</v>
      </c>
      <c r="K2757">
        <v>0.34399999999999997</v>
      </c>
      <c r="L2757">
        <v>0.90312500000000029</v>
      </c>
      <c r="M2757" s="2">
        <f t="shared" si="91"/>
        <v>40.277777777777779</v>
      </c>
      <c r="N2757" t="s">
        <v>26</v>
      </c>
    </row>
    <row r="2758" spans="1:14">
      <c r="A2758">
        <v>30</v>
      </c>
      <c r="B2758" t="s">
        <v>1553</v>
      </c>
      <c r="C2758" t="s">
        <v>1552</v>
      </c>
      <c r="D2758">
        <v>450</v>
      </c>
      <c r="E2758" s="1">
        <v>0.94</v>
      </c>
      <c r="G2758">
        <v>9.8000000000000004E-2</v>
      </c>
      <c r="H2758">
        <v>41</v>
      </c>
      <c r="I2758">
        <v>8.5</v>
      </c>
      <c r="J2758">
        <v>8.7000000000000001E-4</v>
      </c>
      <c r="L2758">
        <v>0.90312500000000029</v>
      </c>
      <c r="M2758" s="2">
        <f t="shared" si="91"/>
        <v>41.666666666666671</v>
      </c>
      <c r="N2758" t="s">
        <v>26</v>
      </c>
    </row>
    <row r="2759" spans="1:14">
      <c r="A2759">
        <v>31</v>
      </c>
      <c r="B2759" t="s">
        <v>1551</v>
      </c>
      <c r="C2759" t="s">
        <v>1550</v>
      </c>
      <c r="D2759">
        <v>564</v>
      </c>
      <c r="E2759" s="1">
        <v>0.93400000000000005</v>
      </c>
      <c r="F2759">
        <v>1.248</v>
      </c>
      <c r="G2759">
        <v>0.53300000000000003</v>
      </c>
      <c r="H2759">
        <v>30</v>
      </c>
      <c r="I2759">
        <v>7.1</v>
      </c>
      <c r="J2759">
        <v>2.3400000000000001E-3</v>
      </c>
      <c r="K2759">
        <v>0.871</v>
      </c>
      <c r="L2759">
        <v>0.90312500000000029</v>
      </c>
      <c r="M2759" s="2">
        <f t="shared" si="91"/>
        <v>43.055555555555557</v>
      </c>
      <c r="N2759" t="s">
        <v>26</v>
      </c>
    </row>
    <row r="2760" spans="1:14">
      <c r="A2760">
        <v>32</v>
      </c>
      <c r="B2760" t="s">
        <v>1549</v>
      </c>
      <c r="C2760" t="s">
        <v>1548</v>
      </c>
      <c r="D2760">
        <v>449</v>
      </c>
      <c r="E2760" s="1">
        <v>0.875</v>
      </c>
      <c r="G2760">
        <v>4.2999999999999997E-2</v>
      </c>
      <c r="H2760">
        <v>23</v>
      </c>
      <c r="I2760">
        <v>8.4</v>
      </c>
      <c r="J2760">
        <v>9.5E-4</v>
      </c>
      <c r="L2760">
        <v>0.90312500000000029</v>
      </c>
      <c r="M2760" s="2">
        <f t="shared" si="91"/>
        <v>44.444444444444443</v>
      </c>
      <c r="N2760" t="s">
        <v>26</v>
      </c>
    </row>
    <row r="2761" spans="1:14">
      <c r="A2761">
        <v>33</v>
      </c>
      <c r="B2761" t="s">
        <v>1547</v>
      </c>
      <c r="C2761" t="s">
        <v>1546</v>
      </c>
      <c r="D2761">
        <v>400</v>
      </c>
      <c r="E2761" s="1">
        <v>0.79800000000000004</v>
      </c>
      <c r="G2761">
        <v>0.308</v>
      </c>
      <c r="H2761">
        <v>52</v>
      </c>
      <c r="I2761">
        <v>5.2</v>
      </c>
      <c r="J2761">
        <v>1.65E-3</v>
      </c>
      <c r="L2761">
        <v>0.90312500000000029</v>
      </c>
      <c r="M2761" s="2">
        <f t="shared" ref="M2761:M2792" si="92">A2761/72*100</f>
        <v>45.833333333333329</v>
      </c>
      <c r="N2761" t="s">
        <v>26</v>
      </c>
    </row>
    <row r="2762" spans="1:14">
      <c r="A2762">
        <v>34</v>
      </c>
      <c r="B2762" t="s">
        <v>1545</v>
      </c>
      <c r="C2762" t="s">
        <v>1544</v>
      </c>
      <c r="D2762">
        <v>102</v>
      </c>
      <c r="E2762" s="1">
        <v>0.77100000000000002</v>
      </c>
      <c r="F2762">
        <v>1.012</v>
      </c>
      <c r="G2762">
        <v>5.2999999999999999E-2</v>
      </c>
      <c r="H2762">
        <v>19</v>
      </c>
      <c r="I2762">
        <v>4.5</v>
      </c>
      <c r="J2762">
        <v>1.01E-3</v>
      </c>
      <c r="K2762">
        <v>0.69299999999999995</v>
      </c>
      <c r="L2762">
        <v>0.90312500000000029</v>
      </c>
      <c r="M2762" s="2">
        <f t="shared" si="92"/>
        <v>47.222222222222221</v>
      </c>
      <c r="N2762" t="s">
        <v>26</v>
      </c>
    </row>
    <row r="2763" spans="1:14">
      <c r="A2763">
        <v>35</v>
      </c>
      <c r="B2763" t="s">
        <v>1543</v>
      </c>
      <c r="C2763" t="s">
        <v>1542</v>
      </c>
      <c r="D2763">
        <v>1098</v>
      </c>
      <c r="E2763" s="1">
        <v>0.76800000000000002</v>
      </c>
      <c r="F2763">
        <v>2.476</v>
      </c>
      <c r="G2763">
        <v>4.2999999999999997E-2</v>
      </c>
      <c r="H2763">
        <v>23</v>
      </c>
      <c r="I2763" t="s">
        <v>18288</v>
      </c>
      <c r="J2763">
        <v>2.49E-3</v>
      </c>
      <c r="K2763">
        <v>1.147</v>
      </c>
      <c r="L2763">
        <v>0.90312500000000029</v>
      </c>
      <c r="M2763" s="2">
        <f t="shared" si="92"/>
        <v>48.611111111111107</v>
      </c>
      <c r="N2763" t="s">
        <v>26</v>
      </c>
    </row>
    <row r="2764" spans="1:14">
      <c r="A2764">
        <v>36</v>
      </c>
      <c r="B2764" t="s">
        <v>1541</v>
      </c>
      <c r="C2764" t="s">
        <v>1540</v>
      </c>
      <c r="D2764">
        <v>269</v>
      </c>
      <c r="E2764" s="1">
        <v>0.75</v>
      </c>
      <c r="F2764">
        <v>0.69799999999999995</v>
      </c>
      <c r="G2764">
        <v>0.17599999999999999</v>
      </c>
      <c r="H2764">
        <v>17</v>
      </c>
      <c r="I2764">
        <v>8.6999999999999993</v>
      </c>
      <c r="J2764">
        <v>3.2000000000000003E-4</v>
      </c>
      <c r="K2764">
        <v>0.19</v>
      </c>
      <c r="L2764">
        <v>0.90312500000000029</v>
      </c>
      <c r="M2764" s="2">
        <f t="shared" si="92"/>
        <v>50</v>
      </c>
      <c r="N2764" t="s">
        <v>26</v>
      </c>
    </row>
    <row r="2765" spans="1:14">
      <c r="A2765">
        <v>37</v>
      </c>
      <c r="B2765" t="s">
        <v>4889</v>
      </c>
      <c r="C2765" t="s">
        <v>4888</v>
      </c>
      <c r="D2765">
        <v>929</v>
      </c>
      <c r="E2765" s="1">
        <v>0.749</v>
      </c>
      <c r="F2765">
        <v>1.0980000000000001</v>
      </c>
      <c r="G2765">
        <v>3.1E-2</v>
      </c>
      <c r="H2765">
        <v>127</v>
      </c>
      <c r="I2765">
        <v>6.6</v>
      </c>
      <c r="J2765">
        <v>1.6800000000000001E-3</v>
      </c>
      <c r="K2765">
        <v>0.247</v>
      </c>
      <c r="L2765">
        <v>0.90312500000000029</v>
      </c>
      <c r="M2765" s="2">
        <f t="shared" si="92"/>
        <v>51.388888888888886</v>
      </c>
      <c r="N2765" t="s">
        <v>26</v>
      </c>
    </row>
    <row r="2766" spans="1:14">
      <c r="A2766">
        <v>38</v>
      </c>
      <c r="B2766" t="s">
        <v>1539</v>
      </c>
      <c r="C2766" t="s">
        <v>1538</v>
      </c>
      <c r="D2766">
        <v>224</v>
      </c>
      <c r="E2766" s="1">
        <v>0.71699999999999997</v>
      </c>
      <c r="G2766">
        <v>0.08</v>
      </c>
      <c r="H2766">
        <v>25</v>
      </c>
      <c r="I2766">
        <v>8.6</v>
      </c>
      <c r="J2766">
        <v>3.8000000000000002E-4</v>
      </c>
      <c r="L2766">
        <v>0.90312500000000029</v>
      </c>
      <c r="M2766" s="2">
        <f t="shared" si="92"/>
        <v>52.777777777777779</v>
      </c>
      <c r="N2766" t="s">
        <v>26</v>
      </c>
    </row>
    <row r="2767" spans="1:14">
      <c r="A2767">
        <v>39</v>
      </c>
      <c r="B2767" t="s">
        <v>1537</v>
      </c>
      <c r="C2767" t="s">
        <v>1536</v>
      </c>
      <c r="D2767">
        <v>161</v>
      </c>
      <c r="E2767" s="1">
        <v>0.71399999999999997</v>
      </c>
      <c r="G2767">
        <v>0</v>
      </c>
      <c r="H2767">
        <v>21</v>
      </c>
      <c r="I2767">
        <v>5.0999999999999996</v>
      </c>
      <c r="J2767">
        <v>8.0999999999999996E-4</v>
      </c>
      <c r="L2767">
        <v>0.90312500000000029</v>
      </c>
      <c r="M2767" s="2">
        <f t="shared" si="92"/>
        <v>54.166666666666664</v>
      </c>
      <c r="N2767" t="s">
        <v>26</v>
      </c>
    </row>
    <row r="2768" spans="1:14">
      <c r="A2768">
        <v>40</v>
      </c>
      <c r="B2768" t="s">
        <v>1535</v>
      </c>
      <c r="C2768" t="s">
        <v>1534</v>
      </c>
      <c r="D2768">
        <v>479</v>
      </c>
      <c r="E2768" s="1">
        <v>0.7</v>
      </c>
      <c r="G2768">
        <v>0.10299999999999999</v>
      </c>
      <c r="H2768">
        <v>58</v>
      </c>
      <c r="I2768">
        <v>5.3</v>
      </c>
      <c r="J2768">
        <v>2.2799999999999999E-3</v>
      </c>
      <c r="L2768">
        <v>0.90312500000000029</v>
      </c>
      <c r="M2768" s="2">
        <f t="shared" si="92"/>
        <v>55.555555555555557</v>
      </c>
      <c r="N2768" t="s">
        <v>26</v>
      </c>
    </row>
    <row r="2769" spans="1:14">
      <c r="A2769">
        <v>41</v>
      </c>
      <c r="B2769" t="s">
        <v>1533</v>
      </c>
      <c r="C2769" t="s">
        <v>1532</v>
      </c>
      <c r="D2769">
        <v>300</v>
      </c>
      <c r="E2769" s="1">
        <v>0.68100000000000005</v>
      </c>
      <c r="F2769">
        <v>0.92700000000000005</v>
      </c>
      <c r="G2769">
        <v>0</v>
      </c>
      <c r="H2769">
        <v>21</v>
      </c>
      <c r="I2769">
        <v>8.1</v>
      </c>
      <c r="J2769">
        <v>8.8000000000000003E-4</v>
      </c>
      <c r="K2769">
        <v>0.40799999999999997</v>
      </c>
      <c r="L2769">
        <v>0.90312500000000029</v>
      </c>
      <c r="M2769" s="2">
        <f t="shared" si="92"/>
        <v>56.944444444444443</v>
      </c>
      <c r="N2769" t="s">
        <v>26</v>
      </c>
    </row>
    <row r="2770" spans="1:14">
      <c r="A2770">
        <v>42</v>
      </c>
      <c r="B2770" t="s">
        <v>1531</v>
      </c>
      <c r="C2770" t="s">
        <v>1530</v>
      </c>
      <c r="D2770">
        <v>115</v>
      </c>
      <c r="E2770" s="1">
        <v>0.66700000000000004</v>
      </c>
      <c r="F2770">
        <v>0.56000000000000005</v>
      </c>
      <c r="G2770">
        <v>0.14299999999999999</v>
      </c>
      <c r="H2770">
        <v>14</v>
      </c>
      <c r="I2770">
        <v>9.1</v>
      </c>
      <c r="J2770">
        <v>3.8000000000000002E-4</v>
      </c>
      <c r="K2770">
        <v>0.28999999999999998</v>
      </c>
      <c r="L2770">
        <v>0.90312500000000029</v>
      </c>
      <c r="M2770" s="2">
        <f t="shared" si="92"/>
        <v>58.333333333333336</v>
      </c>
      <c r="N2770" t="s">
        <v>26</v>
      </c>
    </row>
    <row r="2771" spans="1:14">
      <c r="A2771">
        <v>43</v>
      </c>
      <c r="B2771" t="s">
        <v>1529</v>
      </c>
      <c r="C2771" t="s">
        <v>1528</v>
      </c>
      <c r="D2771">
        <v>107</v>
      </c>
      <c r="E2771" s="1">
        <v>0.64500000000000002</v>
      </c>
      <c r="F2771">
        <v>0.99099999999999999</v>
      </c>
      <c r="G2771">
        <v>3.2000000000000001E-2</v>
      </c>
      <c r="H2771">
        <v>31</v>
      </c>
      <c r="I2771">
        <v>3.4</v>
      </c>
      <c r="J2771">
        <v>4.4000000000000002E-4</v>
      </c>
      <c r="K2771">
        <v>0.23300000000000001</v>
      </c>
      <c r="L2771">
        <v>0.90312500000000029</v>
      </c>
      <c r="M2771" s="2">
        <f t="shared" si="92"/>
        <v>59.722222222222221</v>
      </c>
      <c r="N2771" t="s">
        <v>26</v>
      </c>
    </row>
    <row r="2772" spans="1:14">
      <c r="A2772">
        <v>44</v>
      </c>
      <c r="B2772" t="s">
        <v>1527</v>
      </c>
      <c r="C2772" t="s">
        <v>1526</v>
      </c>
      <c r="D2772">
        <v>203</v>
      </c>
      <c r="E2772" s="1">
        <v>0.63500000000000001</v>
      </c>
      <c r="G2772">
        <v>0.13</v>
      </c>
      <c r="H2772">
        <v>77</v>
      </c>
      <c r="I2772">
        <v>2.6</v>
      </c>
      <c r="J2772">
        <v>1.81E-3</v>
      </c>
      <c r="L2772">
        <v>0.90312500000000029</v>
      </c>
      <c r="M2772" s="2">
        <f t="shared" si="92"/>
        <v>61.111111111111114</v>
      </c>
      <c r="N2772" t="s">
        <v>26</v>
      </c>
    </row>
    <row r="2773" spans="1:14">
      <c r="A2773">
        <v>45</v>
      </c>
      <c r="B2773" t="s">
        <v>1525</v>
      </c>
      <c r="C2773" t="s">
        <v>1524</v>
      </c>
      <c r="D2773">
        <v>980</v>
      </c>
      <c r="E2773" s="1">
        <v>0.60299999999999998</v>
      </c>
      <c r="F2773">
        <v>1.0580000000000001</v>
      </c>
      <c r="G2773">
        <v>2.7E-2</v>
      </c>
      <c r="H2773">
        <v>37</v>
      </c>
      <c r="I2773" t="s">
        <v>18288</v>
      </c>
      <c r="J2773">
        <v>1.3699999999999999E-3</v>
      </c>
      <c r="K2773">
        <v>0.45200000000000001</v>
      </c>
      <c r="L2773">
        <v>0.90312500000000029</v>
      </c>
      <c r="M2773" s="2">
        <f t="shared" si="92"/>
        <v>62.5</v>
      </c>
      <c r="N2773" t="s">
        <v>26</v>
      </c>
    </row>
    <row r="2774" spans="1:14">
      <c r="A2774">
        <v>46</v>
      </c>
      <c r="B2774" t="s">
        <v>1523</v>
      </c>
      <c r="C2774" t="s">
        <v>1522</v>
      </c>
      <c r="D2774">
        <v>281</v>
      </c>
      <c r="E2774" s="1">
        <v>0.57399999999999995</v>
      </c>
      <c r="F2774">
        <v>0.83699999999999997</v>
      </c>
      <c r="G2774">
        <v>0</v>
      </c>
      <c r="H2774">
        <v>23</v>
      </c>
      <c r="I2774">
        <v>7.7</v>
      </c>
      <c r="J2774">
        <v>4.6999999999999999E-4</v>
      </c>
      <c r="K2774">
        <v>0.216</v>
      </c>
      <c r="L2774">
        <v>0.90312500000000029</v>
      </c>
      <c r="M2774" s="2">
        <f t="shared" si="92"/>
        <v>63.888888888888886</v>
      </c>
      <c r="N2774" t="s">
        <v>26</v>
      </c>
    </row>
    <row r="2775" spans="1:14">
      <c r="A2775">
        <v>47</v>
      </c>
      <c r="B2775" t="s">
        <v>1521</v>
      </c>
      <c r="C2775" t="s">
        <v>1520</v>
      </c>
      <c r="D2775">
        <v>128</v>
      </c>
      <c r="E2775" s="1">
        <v>0.56799999999999995</v>
      </c>
      <c r="G2775">
        <v>4.4999999999999998E-2</v>
      </c>
      <c r="H2775">
        <v>22</v>
      </c>
      <c r="I2775">
        <v>9</v>
      </c>
      <c r="J2775">
        <v>2.4000000000000001E-4</v>
      </c>
      <c r="L2775">
        <v>0.90312500000000029</v>
      </c>
      <c r="M2775" s="2">
        <f t="shared" si="92"/>
        <v>65.277777777777786</v>
      </c>
      <c r="N2775" t="s">
        <v>26</v>
      </c>
    </row>
    <row r="2776" spans="1:14">
      <c r="A2776">
        <v>48</v>
      </c>
      <c r="B2776" t="s">
        <v>1519</v>
      </c>
      <c r="C2776" t="s">
        <v>1518</v>
      </c>
      <c r="D2776">
        <v>420</v>
      </c>
      <c r="E2776" s="1">
        <v>0.55600000000000005</v>
      </c>
      <c r="F2776">
        <v>1.0209999999999999</v>
      </c>
      <c r="G2776">
        <v>9.0999999999999998E-2</v>
      </c>
      <c r="H2776">
        <v>22</v>
      </c>
      <c r="I2776">
        <v>9.3000000000000007</v>
      </c>
      <c r="J2776">
        <v>1.0300000000000001E-3</v>
      </c>
      <c r="K2776">
        <v>0.60699999999999998</v>
      </c>
      <c r="L2776">
        <v>0.90312500000000029</v>
      </c>
      <c r="M2776" s="2">
        <f t="shared" si="92"/>
        <v>66.666666666666657</v>
      </c>
      <c r="N2776" t="s">
        <v>26</v>
      </c>
    </row>
    <row r="2777" spans="1:14">
      <c r="A2777">
        <v>49</v>
      </c>
      <c r="B2777" t="s">
        <v>1517</v>
      </c>
      <c r="C2777" t="s">
        <v>1516</v>
      </c>
      <c r="D2777">
        <v>453</v>
      </c>
      <c r="E2777" s="1">
        <v>0.51200000000000001</v>
      </c>
      <c r="F2777">
        <v>0.82499999999999996</v>
      </c>
      <c r="G2777">
        <v>0.05</v>
      </c>
      <c r="H2777">
        <v>20</v>
      </c>
      <c r="I2777" t="s">
        <v>18288</v>
      </c>
      <c r="J2777">
        <v>5.8E-4</v>
      </c>
      <c r="K2777">
        <v>0.33900000000000002</v>
      </c>
      <c r="L2777">
        <v>0.90312500000000029</v>
      </c>
      <c r="M2777" s="2">
        <f t="shared" si="92"/>
        <v>68.055555555555557</v>
      </c>
      <c r="N2777" t="s">
        <v>26</v>
      </c>
    </row>
    <row r="2778" spans="1:14">
      <c r="A2778">
        <v>50</v>
      </c>
      <c r="B2778" t="s">
        <v>1515</v>
      </c>
      <c r="C2778" t="s">
        <v>1514</v>
      </c>
      <c r="D2778">
        <v>170</v>
      </c>
      <c r="E2778" s="1">
        <v>0.39700000000000002</v>
      </c>
      <c r="F2778">
        <v>0.66300000000000003</v>
      </c>
      <c r="G2778">
        <v>2.7E-2</v>
      </c>
      <c r="H2778">
        <v>37</v>
      </c>
      <c r="I2778">
        <v>4.8</v>
      </c>
      <c r="J2778">
        <v>1.2099999999999999E-3</v>
      </c>
      <c r="K2778">
        <v>0.41399999999999998</v>
      </c>
      <c r="L2778">
        <v>0.90312500000000029</v>
      </c>
      <c r="M2778" s="2">
        <f t="shared" si="92"/>
        <v>69.444444444444443</v>
      </c>
      <c r="N2778" t="s">
        <v>26</v>
      </c>
    </row>
    <row r="2779" spans="1:14">
      <c r="A2779">
        <v>51</v>
      </c>
      <c r="B2779" t="s">
        <v>1513</v>
      </c>
      <c r="C2779" t="s">
        <v>1512</v>
      </c>
      <c r="D2779">
        <v>212</v>
      </c>
      <c r="E2779" s="1">
        <v>0.36499999999999999</v>
      </c>
      <c r="F2779">
        <v>0.67700000000000005</v>
      </c>
      <c r="G2779">
        <v>0.04</v>
      </c>
      <c r="H2779">
        <v>25</v>
      </c>
      <c r="I2779">
        <v>7.4</v>
      </c>
      <c r="J2779">
        <v>8.8999999999999995E-4</v>
      </c>
      <c r="K2779">
        <v>0.41</v>
      </c>
      <c r="L2779">
        <v>0.90312500000000029</v>
      </c>
      <c r="M2779" s="2">
        <f t="shared" si="92"/>
        <v>70.833333333333343</v>
      </c>
      <c r="N2779" t="s">
        <v>26</v>
      </c>
    </row>
    <row r="2780" spans="1:14">
      <c r="A2780">
        <v>52</v>
      </c>
      <c r="B2780" t="s">
        <v>1511</v>
      </c>
      <c r="C2780" t="s">
        <v>1510</v>
      </c>
      <c r="D2780">
        <v>458</v>
      </c>
      <c r="E2780" s="1">
        <v>0.35699999999999998</v>
      </c>
      <c r="F2780">
        <v>0.56999999999999995</v>
      </c>
      <c r="G2780">
        <v>0</v>
      </c>
      <c r="H2780">
        <v>24</v>
      </c>
      <c r="I2780" t="s">
        <v>18288</v>
      </c>
      <c r="J2780">
        <v>4.6999999999999999E-4</v>
      </c>
      <c r="K2780">
        <v>0.27</v>
      </c>
      <c r="L2780">
        <v>0.90312500000000029</v>
      </c>
      <c r="M2780" s="2">
        <f t="shared" si="92"/>
        <v>72.222222222222214</v>
      </c>
      <c r="N2780" t="s">
        <v>26</v>
      </c>
    </row>
    <row r="2781" spans="1:14">
      <c r="A2781">
        <v>53</v>
      </c>
      <c r="B2781" t="s">
        <v>1509</v>
      </c>
      <c r="C2781" t="s">
        <v>1508</v>
      </c>
      <c r="D2781">
        <v>34</v>
      </c>
      <c r="E2781" s="1">
        <v>0.35399999999999998</v>
      </c>
      <c r="F2781">
        <v>0.35299999999999998</v>
      </c>
      <c r="G2781">
        <v>0.129</v>
      </c>
      <c r="H2781">
        <v>31</v>
      </c>
      <c r="J2781">
        <v>2.4000000000000001E-4</v>
      </c>
      <c r="K2781">
        <v>0.16</v>
      </c>
      <c r="L2781">
        <v>0.90312500000000029</v>
      </c>
      <c r="M2781" s="2">
        <f t="shared" si="92"/>
        <v>73.611111111111114</v>
      </c>
      <c r="N2781" t="s">
        <v>26</v>
      </c>
    </row>
    <row r="2782" spans="1:14">
      <c r="A2782">
        <v>54</v>
      </c>
      <c r="B2782" t="s">
        <v>1507</v>
      </c>
      <c r="C2782" t="s">
        <v>1506</v>
      </c>
      <c r="D2782">
        <v>701</v>
      </c>
      <c r="E2782" s="1">
        <v>0.35399999999999998</v>
      </c>
      <c r="F2782">
        <v>0.69099999999999995</v>
      </c>
      <c r="I2782">
        <v>9.6999999999999993</v>
      </c>
      <c r="J2782">
        <v>1.32E-3</v>
      </c>
      <c r="K2782">
        <v>0.4</v>
      </c>
      <c r="L2782">
        <v>0.90312500000000029</v>
      </c>
      <c r="M2782" s="2">
        <f t="shared" si="92"/>
        <v>75</v>
      </c>
      <c r="N2782" t="s">
        <v>26</v>
      </c>
    </row>
    <row r="2783" spans="1:14">
      <c r="A2783">
        <v>55</v>
      </c>
      <c r="B2783" t="s">
        <v>4853</v>
      </c>
      <c r="C2783" t="s">
        <v>4852</v>
      </c>
      <c r="D2783">
        <v>117</v>
      </c>
      <c r="E2783" s="1">
        <v>0.35299999999999998</v>
      </c>
      <c r="F2783">
        <v>0.45100000000000001</v>
      </c>
      <c r="G2783">
        <v>0.13300000000000001</v>
      </c>
      <c r="H2783">
        <v>15</v>
      </c>
      <c r="I2783">
        <v>9.5</v>
      </c>
      <c r="J2783">
        <v>3.1E-4</v>
      </c>
      <c r="K2783">
        <v>0.215</v>
      </c>
      <c r="L2783">
        <v>0.90312500000000029</v>
      </c>
      <c r="M2783" s="2">
        <f t="shared" si="92"/>
        <v>76.388888888888886</v>
      </c>
      <c r="N2783" t="s">
        <v>26</v>
      </c>
    </row>
    <row r="2784" spans="1:14">
      <c r="A2784">
        <v>56</v>
      </c>
      <c r="B2784" t="s">
        <v>1505</v>
      </c>
      <c r="C2784" t="s">
        <v>1504</v>
      </c>
      <c r="D2784">
        <v>82</v>
      </c>
      <c r="E2784" s="1">
        <v>0.35</v>
      </c>
      <c r="F2784">
        <v>0.29299999999999998</v>
      </c>
      <c r="G2784">
        <v>0.1</v>
      </c>
      <c r="H2784">
        <v>40</v>
      </c>
      <c r="J2784">
        <v>1.2999999999999999E-4</v>
      </c>
      <c r="K2784">
        <v>3.4000000000000002E-2</v>
      </c>
      <c r="L2784">
        <v>0.90312500000000029</v>
      </c>
      <c r="M2784" s="2">
        <f t="shared" si="92"/>
        <v>77.777777777777786</v>
      </c>
      <c r="N2784" t="s">
        <v>26</v>
      </c>
    </row>
    <row r="2785" spans="1:14">
      <c r="A2785">
        <v>57</v>
      </c>
      <c r="B2785" t="s">
        <v>1503</v>
      </c>
      <c r="C2785" t="s">
        <v>1502</v>
      </c>
      <c r="D2785">
        <v>133</v>
      </c>
      <c r="E2785" s="1">
        <v>0.34699999999999998</v>
      </c>
      <c r="G2785">
        <v>9.5000000000000001E-2</v>
      </c>
      <c r="H2785">
        <v>21</v>
      </c>
      <c r="I2785">
        <v>6.2</v>
      </c>
      <c r="J2785">
        <v>5.9999999999999995E-4</v>
      </c>
      <c r="L2785">
        <v>0.90312500000000029</v>
      </c>
      <c r="M2785" s="2">
        <f t="shared" si="92"/>
        <v>79.166666666666657</v>
      </c>
      <c r="N2785" t="s">
        <v>26</v>
      </c>
    </row>
    <row r="2786" spans="1:14">
      <c r="A2786">
        <v>58</v>
      </c>
      <c r="B2786" t="s">
        <v>1501</v>
      </c>
      <c r="C2786" t="s">
        <v>1500</v>
      </c>
      <c r="D2786">
        <v>220</v>
      </c>
      <c r="E2786" s="1">
        <v>0.29499999999999998</v>
      </c>
      <c r="F2786">
        <v>0.47799999999999998</v>
      </c>
      <c r="I2786">
        <v>7.1</v>
      </c>
      <c r="J2786">
        <v>5.1000000000000004E-4</v>
      </c>
      <c r="K2786">
        <v>0.318</v>
      </c>
      <c r="L2786">
        <v>0.90312500000000029</v>
      </c>
      <c r="M2786" s="2">
        <f t="shared" si="92"/>
        <v>80.555555555555557</v>
      </c>
      <c r="N2786" t="s">
        <v>26</v>
      </c>
    </row>
    <row r="2787" spans="1:14">
      <c r="A2787">
        <v>59</v>
      </c>
      <c r="B2787" t="s">
        <v>1499</v>
      </c>
      <c r="C2787" t="s">
        <v>1498</v>
      </c>
      <c r="D2787">
        <v>122</v>
      </c>
      <c r="E2787" s="1">
        <v>0.29299999999999998</v>
      </c>
      <c r="F2787">
        <v>0.437</v>
      </c>
      <c r="G2787">
        <v>5.8999999999999997E-2</v>
      </c>
      <c r="H2787">
        <v>17</v>
      </c>
      <c r="I2787">
        <v>6.7</v>
      </c>
      <c r="J2787">
        <v>5.1999999999999995E-4</v>
      </c>
      <c r="K2787">
        <v>0.28899999999999998</v>
      </c>
      <c r="L2787">
        <v>0.90312500000000029</v>
      </c>
      <c r="M2787" s="2">
        <f t="shared" si="92"/>
        <v>81.944444444444443</v>
      </c>
      <c r="N2787" t="s">
        <v>26</v>
      </c>
    </row>
    <row r="2788" spans="1:14">
      <c r="A2788">
        <v>60</v>
      </c>
      <c r="B2788" t="s">
        <v>1497</v>
      </c>
      <c r="C2788" t="s">
        <v>1496</v>
      </c>
      <c r="D2788">
        <v>132</v>
      </c>
      <c r="E2788" s="1">
        <v>0.28000000000000003</v>
      </c>
      <c r="G2788">
        <v>4.9000000000000002E-2</v>
      </c>
      <c r="H2788">
        <v>41</v>
      </c>
      <c r="I2788">
        <v>6.6</v>
      </c>
      <c r="J2788">
        <v>4.0000000000000002E-4</v>
      </c>
      <c r="L2788">
        <v>0.90312500000000029</v>
      </c>
      <c r="M2788" s="2">
        <f t="shared" si="92"/>
        <v>83.333333333333343</v>
      </c>
      <c r="N2788" t="s">
        <v>26</v>
      </c>
    </row>
    <row r="2789" spans="1:14">
      <c r="A2789">
        <v>61</v>
      </c>
      <c r="B2789" t="s">
        <v>1495</v>
      </c>
      <c r="C2789" t="s">
        <v>1494</v>
      </c>
      <c r="D2789">
        <v>85</v>
      </c>
      <c r="E2789" s="1">
        <v>0.27700000000000002</v>
      </c>
      <c r="G2789">
        <v>0</v>
      </c>
      <c r="H2789">
        <v>21</v>
      </c>
      <c r="J2789">
        <v>5.4000000000000001E-4</v>
      </c>
      <c r="L2789">
        <v>0.90312500000000029</v>
      </c>
      <c r="M2789" s="2">
        <f t="shared" si="92"/>
        <v>84.722222222222214</v>
      </c>
      <c r="N2789" t="s">
        <v>26</v>
      </c>
    </row>
    <row r="2790" spans="1:14">
      <c r="A2790">
        <v>62</v>
      </c>
      <c r="B2790" t="s">
        <v>1493</v>
      </c>
      <c r="C2790" t="s">
        <v>1492</v>
      </c>
      <c r="D2790">
        <v>101</v>
      </c>
      <c r="E2790" s="1">
        <v>0.24</v>
      </c>
      <c r="F2790">
        <v>0.5</v>
      </c>
      <c r="G2790">
        <v>0</v>
      </c>
      <c r="H2790">
        <v>13</v>
      </c>
      <c r="I2790">
        <v>8.6</v>
      </c>
      <c r="J2790">
        <v>2.5000000000000001E-4</v>
      </c>
      <c r="K2790">
        <v>0.24099999999999999</v>
      </c>
      <c r="L2790">
        <v>0.90312500000000029</v>
      </c>
      <c r="M2790" s="2">
        <f t="shared" si="92"/>
        <v>86.111111111111114</v>
      </c>
      <c r="N2790" t="s">
        <v>26</v>
      </c>
    </row>
    <row r="2791" spans="1:14">
      <c r="A2791">
        <v>63</v>
      </c>
      <c r="B2791" t="s">
        <v>1491</v>
      </c>
      <c r="C2791" t="s">
        <v>1490</v>
      </c>
      <c r="D2791">
        <v>120</v>
      </c>
      <c r="E2791" s="1">
        <v>0.188</v>
      </c>
      <c r="F2791">
        <v>0.19800000000000001</v>
      </c>
      <c r="G2791">
        <v>6.6000000000000003E-2</v>
      </c>
      <c r="H2791">
        <v>61</v>
      </c>
      <c r="I2791">
        <v>6.1</v>
      </c>
      <c r="J2791">
        <v>3.8999999999999999E-4</v>
      </c>
      <c r="K2791">
        <v>8.1000000000000003E-2</v>
      </c>
      <c r="L2791">
        <v>0.90312500000000029</v>
      </c>
      <c r="M2791" s="2">
        <f t="shared" si="92"/>
        <v>87.5</v>
      </c>
      <c r="N2791" t="s">
        <v>26</v>
      </c>
    </row>
    <row r="2792" spans="1:14">
      <c r="A2792">
        <v>64</v>
      </c>
      <c r="B2792" t="s">
        <v>1489</v>
      </c>
      <c r="C2792" t="s">
        <v>1488</v>
      </c>
      <c r="D2792">
        <v>114</v>
      </c>
      <c r="E2792" s="1">
        <v>0.17699999999999999</v>
      </c>
      <c r="G2792">
        <v>0</v>
      </c>
      <c r="H2792">
        <v>34</v>
      </c>
      <c r="I2792">
        <v>5.7</v>
      </c>
      <c r="J2792">
        <v>3.6000000000000002E-4</v>
      </c>
      <c r="L2792">
        <v>0.90312500000000029</v>
      </c>
      <c r="M2792" s="2">
        <f t="shared" si="92"/>
        <v>88.888888888888886</v>
      </c>
      <c r="N2792" t="s">
        <v>26</v>
      </c>
    </row>
    <row r="2793" spans="1:14">
      <c r="A2793">
        <v>65</v>
      </c>
      <c r="B2793" t="s">
        <v>1487</v>
      </c>
      <c r="C2793" t="s">
        <v>1486</v>
      </c>
      <c r="D2793">
        <v>90</v>
      </c>
      <c r="E2793" s="1">
        <v>0.17299999999999999</v>
      </c>
      <c r="F2793">
        <v>0.27700000000000002</v>
      </c>
      <c r="G2793">
        <v>0.13</v>
      </c>
      <c r="H2793">
        <v>23</v>
      </c>
      <c r="J2793">
        <v>3.8000000000000002E-4</v>
      </c>
      <c r="K2793">
        <v>0.155</v>
      </c>
      <c r="L2793">
        <v>0.90312500000000029</v>
      </c>
      <c r="M2793" s="2">
        <f t="shared" ref="M2793:M2800" si="93">A2793/72*100</f>
        <v>90.277777777777786</v>
      </c>
      <c r="N2793" t="s">
        <v>26</v>
      </c>
    </row>
    <row r="2794" spans="1:14">
      <c r="A2794">
        <v>66</v>
      </c>
      <c r="B2794" t="s">
        <v>1485</v>
      </c>
      <c r="C2794" t="s">
        <v>1484</v>
      </c>
      <c r="D2794">
        <v>115</v>
      </c>
      <c r="E2794" s="1">
        <v>0.161</v>
      </c>
      <c r="G2794">
        <v>0</v>
      </c>
      <c r="H2794">
        <v>16</v>
      </c>
      <c r="I2794" t="s">
        <v>18288</v>
      </c>
      <c r="J2794">
        <v>2.1000000000000001E-4</v>
      </c>
      <c r="L2794">
        <v>0.90312500000000029</v>
      </c>
      <c r="M2794" s="2">
        <f t="shared" si="93"/>
        <v>91.666666666666657</v>
      </c>
      <c r="N2794" t="s">
        <v>26</v>
      </c>
    </row>
    <row r="2795" spans="1:14">
      <c r="A2795">
        <v>67</v>
      </c>
      <c r="B2795" t="s">
        <v>1483</v>
      </c>
      <c r="C2795" t="s">
        <v>1482</v>
      </c>
      <c r="D2795">
        <v>27</v>
      </c>
      <c r="E2795" s="1">
        <v>0.152</v>
      </c>
      <c r="F2795">
        <v>0.155</v>
      </c>
      <c r="G2795">
        <v>0</v>
      </c>
      <c r="H2795">
        <v>21</v>
      </c>
      <c r="J2795">
        <v>1E-4</v>
      </c>
      <c r="K2795">
        <v>5.7000000000000002E-2</v>
      </c>
      <c r="L2795">
        <v>0.90312500000000029</v>
      </c>
      <c r="M2795" s="2">
        <f t="shared" si="93"/>
        <v>93.055555555555557</v>
      </c>
      <c r="N2795" t="s">
        <v>26</v>
      </c>
    </row>
    <row r="2796" spans="1:14">
      <c r="A2796">
        <v>68</v>
      </c>
      <c r="B2796" t="s">
        <v>1481</v>
      </c>
      <c r="C2796" t="s">
        <v>1480</v>
      </c>
      <c r="D2796">
        <v>190</v>
      </c>
      <c r="E2796" s="1">
        <v>0.129</v>
      </c>
      <c r="G2796">
        <v>0.1</v>
      </c>
      <c r="H2796">
        <v>70</v>
      </c>
      <c r="I2796">
        <v>4.5999999999999996</v>
      </c>
      <c r="J2796">
        <v>9.1E-4</v>
      </c>
      <c r="L2796">
        <v>0.90312500000000029</v>
      </c>
      <c r="M2796" s="2">
        <f t="shared" si="93"/>
        <v>94.444444444444443</v>
      </c>
      <c r="N2796" t="s">
        <v>26</v>
      </c>
    </row>
    <row r="2797" spans="1:14">
      <c r="A2797">
        <v>69</v>
      </c>
      <c r="B2797" t="s">
        <v>1479</v>
      </c>
      <c r="C2797" t="s">
        <v>1478</v>
      </c>
      <c r="D2797">
        <v>10</v>
      </c>
      <c r="E2797" s="1">
        <v>0.10199999999999999</v>
      </c>
      <c r="G2797">
        <v>0</v>
      </c>
      <c r="H2797">
        <v>15</v>
      </c>
      <c r="J2797">
        <v>4.0000000000000003E-5</v>
      </c>
      <c r="L2797">
        <v>0.90312500000000029</v>
      </c>
      <c r="M2797" s="2">
        <f t="shared" si="93"/>
        <v>95.833333333333343</v>
      </c>
      <c r="N2797" t="s">
        <v>26</v>
      </c>
    </row>
    <row r="2798" spans="1:14">
      <c r="A2798">
        <v>70</v>
      </c>
      <c r="B2798" t="s">
        <v>1477</v>
      </c>
      <c r="C2798" t="s">
        <v>1476</v>
      </c>
      <c r="D2798">
        <v>17</v>
      </c>
      <c r="E2798" s="1">
        <v>7.4999999999999997E-2</v>
      </c>
      <c r="F2798">
        <v>0.154</v>
      </c>
      <c r="G2798">
        <v>1.167</v>
      </c>
      <c r="H2798">
        <v>6</v>
      </c>
      <c r="J2798">
        <v>6.0000000000000002E-5</v>
      </c>
      <c r="K2798">
        <v>5.1999999999999998E-2</v>
      </c>
      <c r="L2798">
        <v>0.90312500000000029</v>
      </c>
      <c r="M2798" s="2">
        <f t="shared" si="93"/>
        <v>97.222222222222214</v>
      </c>
      <c r="N2798" t="s">
        <v>26</v>
      </c>
    </row>
    <row r="2799" spans="1:14">
      <c r="A2799">
        <v>71</v>
      </c>
      <c r="B2799" t="s">
        <v>1475</v>
      </c>
      <c r="C2799" t="s">
        <v>1474</v>
      </c>
      <c r="D2799">
        <v>16</v>
      </c>
      <c r="E2799" s="1">
        <v>7.0999999999999994E-2</v>
      </c>
      <c r="G2799">
        <v>0</v>
      </c>
      <c r="H2799">
        <v>15</v>
      </c>
      <c r="J2799">
        <v>6.9999999999999994E-5</v>
      </c>
      <c r="L2799">
        <v>0.90312500000000029</v>
      </c>
      <c r="M2799" s="2">
        <f t="shared" si="93"/>
        <v>98.611111111111114</v>
      </c>
      <c r="N2799" t="s">
        <v>26</v>
      </c>
    </row>
    <row r="2800" spans="1:14">
      <c r="A2800">
        <v>72</v>
      </c>
      <c r="B2800" t="s">
        <v>1473</v>
      </c>
      <c r="C2800" t="s">
        <v>1472</v>
      </c>
      <c r="D2800">
        <v>19</v>
      </c>
      <c r="E2800" s="1">
        <v>6.3E-2</v>
      </c>
      <c r="J2800">
        <v>9.0000000000000006E-5</v>
      </c>
      <c r="L2800">
        <v>0.90312500000000029</v>
      </c>
      <c r="M2800" s="2">
        <f t="shared" si="93"/>
        <v>100</v>
      </c>
      <c r="N2800" t="s">
        <v>26</v>
      </c>
    </row>
    <row r="2801" spans="1:14" s="3" customFormat="1">
      <c r="E2801" s="4"/>
      <c r="M2801" s="5"/>
    </row>
    <row r="2802" spans="1:14">
      <c r="A2802">
        <v>1</v>
      </c>
      <c r="B2802" t="s">
        <v>14760</v>
      </c>
      <c r="C2802" t="s">
        <v>14761</v>
      </c>
      <c r="D2802">
        <v>6237</v>
      </c>
      <c r="E2802" s="1">
        <v>5.484</v>
      </c>
      <c r="F2802">
        <v>4.8849999999999998</v>
      </c>
      <c r="G2802">
        <v>0.58099999999999996</v>
      </c>
      <c r="H2802">
        <v>93</v>
      </c>
      <c r="I2802">
        <v>7.4</v>
      </c>
      <c r="J2802">
        <v>1.116E-2</v>
      </c>
      <c r="K2802">
        <v>1.1990000000000001</v>
      </c>
      <c r="L2802">
        <f>AVERAGE(E2802:E2915)</f>
        <v>1.5064035087719292</v>
      </c>
      <c r="M2802" s="2">
        <f t="shared" ref="M2802:M2833" si="94">A2802/114*100</f>
        <v>0.8771929824561403</v>
      </c>
      <c r="N2802" t="s">
        <v>2717</v>
      </c>
    </row>
    <row r="2803" spans="1:14">
      <c r="A2803">
        <v>2</v>
      </c>
      <c r="B2803" t="s">
        <v>14792</v>
      </c>
      <c r="C2803" t="s">
        <v>14793</v>
      </c>
      <c r="D2803">
        <v>992</v>
      </c>
      <c r="E2803" s="1">
        <v>5.0540000000000003</v>
      </c>
      <c r="F2803">
        <v>3.6459999999999999</v>
      </c>
      <c r="G2803">
        <v>0.45700000000000002</v>
      </c>
      <c r="H2803">
        <v>35</v>
      </c>
      <c r="I2803">
        <v>3.8</v>
      </c>
      <c r="J2803">
        <v>2E-3</v>
      </c>
      <c r="K2803">
        <v>0.59299999999999997</v>
      </c>
      <c r="L2803">
        <v>1.5064035087719292</v>
      </c>
      <c r="M2803" s="2">
        <f t="shared" si="94"/>
        <v>1.7543859649122806</v>
      </c>
      <c r="N2803" t="s">
        <v>2717</v>
      </c>
    </row>
    <row r="2804" spans="1:14">
      <c r="A2804">
        <v>3</v>
      </c>
      <c r="B2804" t="s">
        <v>14758</v>
      </c>
      <c r="C2804" t="s">
        <v>14759</v>
      </c>
      <c r="D2804">
        <v>5667</v>
      </c>
      <c r="E2804" s="1">
        <v>4.8099999999999996</v>
      </c>
      <c r="F2804">
        <v>6.226</v>
      </c>
      <c r="G2804">
        <v>0.32100000000000001</v>
      </c>
      <c r="H2804">
        <v>53</v>
      </c>
      <c r="I2804">
        <v>8.8000000000000007</v>
      </c>
      <c r="J2804">
        <v>8.3700000000000007E-3</v>
      </c>
      <c r="K2804">
        <v>1.768</v>
      </c>
      <c r="L2804">
        <v>1.5064035087719292</v>
      </c>
      <c r="M2804" s="2">
        <f t="shared" si="94"/>
        <v>2.6315789473684208</v>
      </c>
      <c r="N2804" t="s">
        <v>2717</v>
      </c>
    </row>
    <row r="2805" spans="1:14">
      <c r="A2805">
        <v>4</v>
      </c>
      <c r="B2805" t="s">
        <v>14768</v>
      </c>
      <c r="C2805" t="s">
        <v>14769</v>
      </c>
      <c r="D2805">
        <v>24947</v>
      </c>
      <c r="E2805" s="1">
        <v>4.7949999999999999</v>
      </c>
      <c r="F2805">
        <v>6.1440000000000001</v>
      </c>
      <c r="G2805">
        <v>0.625</v>
      </c>
      <c r="H2805">
        <v>192</v>
      </c>
      <c r="I2805" t="s">
        <v>18288</v>
      </c>
      <c r="J2805">
        <v>5.237E-2</v>
      </c>
      <c r="K2805">
        <v>3.2349999999999999</v>
      </c>
      <c r="L2805">
        <v>1.5064035087719292</v>
      </c>
      <c r="M2805" s="2">
        <f t="shared" si="94"/>
        <v>3.5087719298245612</v>
      </c>
      <c r="N2805" t="s">
        <v>2717</v>
      </c>
    </row>
    <row r="2806" spans="1:14">
      <c r="A2806">
        <v>5</v>
      </c>
      <c r="B2806" t="s">
        <v>14750</v>
      </c>
      <c r="C2806" t="s">
        <v>14751</v>
      </c>
      <c r="D2806">
        <v>495</v>
      </c>
      <c r="E2806" s="1">
        <v>4.6289999999999996</v>
      </c>
      <c r="F2806">
        <v>3.8079999999999998</v>
      </c>
      <c r="G2806">
        <v>0.111</v>
      </c>
      <c r="H2806">
        <v>18</v>
      </c>
      <c r="I2806">
        <v>4.3</v>
      </c>
      <c r="J2806">
        <v>2.14E-3</v>
      </c>
      <c r="K2806">
        <v>1.2350000000000001</v>
      </c>
      <c r="L2806">
        <v>1.5064035087719292</v>
      </c>
      <c r="M2806" s="2">
        <f t="shared" si="94"/>
        <v>4.3859649122807012</v>
      </c>
      <c r="N2806" t="s">
        <v>2717</v>
      </c>
    </row>
    <row r="2807" spans="1:14">
      <c r="A2807">
        <v>6</v>
      </c>
      <c r="B2807" t="s">
        <v>14840</v>
      </c>
      <c r="C2807" t="s">
        <v>14841</v>
      </c>
      <c r="D2807">
        <v>2375</v>
      </c>
      <c r="E2807" s="1">
        <v>4.1040000000000001</v>
      </c>
      <c r="F2807">
        <v>3.371</v>
      </c>
      <c r="G2807">
        <v>0.70299999999999996</v>
      </c>
      <c r="H2807">
        <v>249</v>
      </c>
      <c r="I2807">
        <v>3.2</v>
      </c>
      <c r="J2807">
        <v>4.9399999999999999E-3</v>
      </c>
      <c r="K2807">
        <v>0.58399999999999996</v>
      </c>
      <c r="L2807">
        <v>1.5064035087719292</v>
      </c>
      <c r="M2807" s="2">
        <f t="shared" si="94"/>
        <v>5.2631578947368416</v>
      </c>
      <c r="N2807" t="s">
        <v>2717</v>
      </c>
    </row>
    <row r="2808" spans="1:14">
      <c r="A2808">
        <v>7</v>
      </c>
      <c r="B2808" t="s">
        <v>14848</v>
      </c>
      <c r="C2808" t="s">
        <v>14849</v>
      </c>
      <c r="D2808">
        <v>3238</v>
      </c>
      <c r="E2808" s="1">
        <v>4.0869999999999997</v>
      </c>
      <c r="F2808">
        <v>4.6619999999999999</v>
      </c>
      <c r="G2808">
        <v>0.624</v>
      </c>
      <c r="H2808">
        <v>117</v>
      </c>
      <c r="I2808">
        <v>6.5</v>
      </c>
      <c r="J2808">
        <v>7.2899999999999996E-3</v>
      </c>
      <c r="K2808">
        <v>1.363</v>
      </c>
      <c r="L2808">
        <v>1.5064035087719292</v>
      </c>
      <c r="M2808" s="2">
        <f t="shared" si="94"/>
        <v>6.140350877192982</v>
      </c>
      <c r="N2808" t="s">
        <v>2717</v>
      </c>
    </row>
    <row r="2809" spans="1:14">
      <c r="A2809">
        <v>8</v>
      </c>
      <c r="B2809" t="s">
        <v>14766</v>
      </c>
      <c r="C2809" t="s">
        <v>14767</v>
      </c>
      <c r="D2809">
        <v>9766</v>
      </c>
      <c r="E2809" s="1">
        <v>3.766</v>
      </c>
      <c r="F2809">
        <v>3.6320000000000001</v>
      </c>
      <c r="G2809">
        <v>0.78500000000000003</v>
      </c>
      <c r="H2809">
        <v>177</v>
      </c>
      <c r="I2809">
        <v>8.8000000000000007</v>
      </c>
      <c r="J2809">
        <v>1.6660000000000001E-2</v>
      </c>
      <c r="K2809">
        <v>1.0760000000000001</v>
      </c>
      <c r="L2809">
        <v>1.5064035087719292</v>
      </c>
      <c r="M2809" s="2">
        <f t="shared" si="94"/>
        <v>7.0175438596491224</v>
      </c>
      <c r="N2809" t="s">
        <v>2717</v>
      </c>
    </row>
    <row r="2810" spans="1:14">
      <c r="A2810">
        <v>9</v>
      </c>
      <c r="B2810" t="s">
        <v>14786</v>
      </c>
      <c r="C2810" t="s">
        <v>14787</v>
      </c>
      <c r="D2810">
        <v>8984</v>
      </c>
      <c r="E2810" s="1">
        <v>3.6230000000000002</v>
      </c>
      <c r="F2810">
        <v>4.8559999999999999</v>
      </c>
      <c r="G2810">
        <v>0.51100000000000001</v>
      </c>
      <c r="H2810">
        <v>90</v>
      </c>
      <c r="I2810">
        <v>8.6</v>
      </c>
      <c r="J2810">
        <v>2.511E-2</v>
      </c>
      <c r="K2810">
        <v>3.073</v>
      </c>
      <c r="L2810">
        <v>1.5064035087719292</v>
      </c>
      <c r="M2810" s="2">
        <f t="shared" si="94"/>
        <v>7.8947368421052628</v>
      </c>
      <c r="N2810" t="s">
        <v>2717</v>
      </c>
    </row>
    <row r="2811" spans="1:14">
      <c r="A2811">
        <v>10</v>
      </c>
      <c r="B2811" t="s">
        <v>19066</v>
      </c>
      <c r="C2811" t="s">
        <v>19067</v>
      </c>
      <c r="D2811">
        <v>6024</v>
      </c>
      <c r="E2811" s="1">
        <v>3.42</v>
      </c>
      <c r="F2811">
        <v>4.2839999999999998</v>
      </c>
      <c r="G2811">
        <v>0.16800000000000001</v>
      </c>
      <c r="H2811">
        <v>119</v>
      </c>
      <c r="I2811">
        <v>7</v>
      </c>
      <c r="J2811">
        <v>2.4580000000000001E-2</v>
      </c>
      <c r="K2811">
        <v>2.7810000000000001</v>
      </c>
      <c r="L2811">
        <v>1.5064035087719292</v>
      </c>
      <c r="M2811" s="2">
        <f t="shared" si="94"/>
        <v>8.7719298245614024</v>
      </c>
      <c r="N2811" t="s">
        <v>2717</v>
      </c>
    </row>
    <row r="2812" spans="1:14">
      <c r="A2812">
        <v>11</v>
      </c>
      <c r="B2812" t="s">
        <v>14802</v>
      </c>
      <c r="C2812" t="s">
        <v>14803</v>
      </c>
      <c r="D2812">
        <v>421</v>
      </c>
      <c r="E2812" s="1">
        <v>3.37</v>
      </c>
      <c r="F2812">
        <v>2.3889999999999998</v>
      </c>
      <c r="G2812">
        <v>0.74099999999999999</v>
      </c>
      <c r="H2812">
        <v>27</v>
      </c>
      <c r="I2812">
        <v>3.2</v>
      </c>
      <c r="J2812">
        <v>1.0300000000000001E-3</v>
      </c>
      <c r="K2812">
        <v>0.46700000000000003</v>
      </c>
      <c r="L2812">
        <v>1.5064035087719292</v>
      </c>
      <c r="M2812" s="2">
        <f t="shared" si="94"/>
        <v>9.6491228070175428</v>
      </c>
      <c r="N2812" t="s">
        <v>2717</v>
      </c>
    </row>
    <row r="2813" spans="1:14">
      <c r="A2813">
        <v>12</v>
      </c>
      <c r="B2813" t="s">
        <v>19070</v>
      </c>
      <c r="C2813" t="s">
        <v>19071</v>
      </c>
      <c r="D2813">
        <v>5821</v>
      </c>
      <c r="E2813" s="1">
        <v>3.2360000000000002</v>
      </c>
      <c r="F2813">
        <v>3.9489999999999998</v>
      </c>
      <c r="G2813">
        <v>0.439</v>
      </c>
      <c r="H2813">
        <v>132</v>
      </c>
      <c r="I2813">
        <v>6.3</v>
      </c>
      <c r="J2813">
        <v>1.7489999999999999E-2</v>
      </c>
      <c r="K2813">
        <v>1.446</v>
      </c>
      <c r="L2813">
        <v>1.5064035087719292</v>
      </c>
      <c r="M2813" s="2">
        <f t="shared" si="94"/>
        <v>10.526315789473683</v>
      </c>
      <c r="N2813" t="s">
        <v>2717</v>
      </c>
    </row>
    <row r="2814" spans="1:14">
      <c r="A2814">
        <v>13</v>
      </c>
      <c r="B2814" t="s">
        <v>14762</v>
      </c>
      <c r="C2814" t="s">
        <v>14763</v>
      </c>
      <c r="D2814">
        <v>13814</v>
      </c>
      <c r="E2814" s="1">
        <v>3.1989999999999998</v>
      </c>
      <c r="F2814">
        <v>4.0170000000000003</v>
      </c>
      <c r="G2814">
        <v>0.40699999999999997</v>
      </c>
      <c r="H2814">
        <v>408</v>
      </c>
      <c r="I2814">
        <v>7.6</v>
      </c>
      <c r="J2814">
        <v>3.5450000000000002E-2</v>
      </c>
      <c r="K2814">
        <v>1.639</v>
      </c>
      <c r="L2814">
        <v>1.5064035087719292</v>
      </c>
      <c r="M2814" s="2">
        <f t="shared" si="94"/>
        <v>11.403508771929824</v>
      </c>
      <c r="N2814" t="s">
        <v>2717</v>
      </c>
    </row>
    <row r="2815" spans="1:14">
      <c r="A2815">
        <v>14</v>
      </c>
      <c r="B2815" t="s">
        <v>14876</v>
      </c>
      <c r="C2815" t="s">
        <v>14877</v>
      </c>
      <c r="D2815">
        <v>884</v>
      </c>
      <c r="E2815" s="1">
        <v>2.9660000000000002</v>
      </c>
      <c r="F2815">
        <v>5.5030000000000001</v>
      </c>
      <c r="G2815">
        <v>0.311</v>
      </c>
      <c r="H2815">
        <v>45</v>
      </c>
      <c r="I2815">
        <v>3.4</v>
      </c>
      <c r="J2815">
        <v>1.0999999999999999E-2</v>
      </c>
      <c r="K2815">
        <v>3.9940000000000002</v>
      </c>
      <c r="L2815">
        <v>1.5064035087719292</v>
      </c>
      <c r="M2815" s="2">
        <f t="shared" si="94"/>
        <v>12.280701754385964</v>
      </c>
      <c r="N2815" t="s">
        <v>2717</v>
      </c>
    </row>
    <row r="2816" spans="1:14">
      <c r="A2816">
        <v>15</v>
      </c>
      <c r="B2816" t="s">
        <v>14736</v>
      </c>
      <c r="C2816" t="s">
        <v>14737</v>
      </c>
      <c r="D2816">
        <v>1684</v>
      </c>
      <c r="E2816" s="1">
        <v>2.8769999999999998</v>
      </c>
      <c r="F2816">
        <v>2.6429999999999998</v>
      </c>
      <c r="G2816">
        <v>0.58099999999999996</v>
      </c>
      <c r="H2816">
        <v>43</v>
      </c>
      <c r="I2816" t="s">
        <v>18288</v>
      </c>
      <c r="J2816">
        <v>3.9199999999999999E-3</v>
      </c>
      <c r="K2816">
        <v>1.425</v>
      </c>
      <c r="L2816">
        <v>1.5064035087719292</v>
      </c>
      <c r="M2816" s="2">
        <f t="shared" si="94"/>
        <v>13.157894736842104</v>
      </c>
      <c r="N2816" t="s">
        <v>2717</v>
      </c>
    </row>
    <row r="2817" spans="1:14">
      <c r="A2817">
        <v>16</v>
      </c>
      <c r="B2817" t="s">
        <v>14872</v>
      </c>
      <c r="C2817" t="s">
        <v>14873</v>
      </c>
      <c r="D2817">
        <v>13229</v>
      </c>
      <c r="E2817" s="1">
        <v>2.6320000000000001</v>
      </c>
      <c r="F2817">
        <v>3.2189999999999999</v>
      </c>
      <c r="G2817">
        <v>0.45300000000000001</v>
      </c>
      <c r="H2817">
        <v>364</v>
      </c>
      <c r="I2817">
        <v>7.3</v>
      </c>
      <c r="J2817">
        <v>3.2320000000000002E-2</v>
      </c>
      <c r="K2817">
        <v>1.2210000000000001</v>
      </c>
      <c r="L2817">
        <v>1.5064035087719292</v>
      </c>
      <c r="M2817" s="2">
        <f t="shared" si="94"/>
        <v>14.035087719298245</v>
      </c>
      <c r="N2817" t="s">
        <v>2717</v>
      </c>
    </row>
    <row r="2818" spans="1:14">
      <c r="A2818">
        <v>17</v>
      </c>
      <c r="B2818" t="s">
        <v>14770</v>
      </c>
      <c r="C2818" t="s">
        <v>14771</v>
      </c>
      <c r="D2818">
        <v>2037</v>
      </c>
      <c r="E2818" s="1">
        <v>2.548</v>
      </c>
      <c r="F2818">
        <v>3.105</v>
      </c>
      <c r="G2818">
        <v>0.151</v>
      </c>
      <c r="H2818">
        <v>152</v>
      </c>
      <c r="I2818">
        <v>5.6</v>
      </c>
      <c r="J2818">
        <v>6.8500000000000002E-3</v>
      </c>
      <c r="K2818">
        <v>1.0469999999999999</v>
      </c>
      <c r="L2818">
        <v>1.5064035087719292</v>
      </c>
      <c r="M2818" s="2">
        <f t="shared" si="94"/>
        <v>14.912280701754385</v>
      </c>
      <c r="N2818" t="s">
        <v>2717</v>
      </c>
    </row>
    <row r="2819" spans="1:14">
      <c r="A2819">
        <v>18</v>
      </c>
      <c r="B2819" t="s">
        <v>19084</v>
      </c>
      <c r="C2819" t="s">
        <v>19085</v>
      </c>
      <c r="D2819">
        <v>4880</v>
      </c>
      <c r="E2819" s="1">
        <v>2.2909999999999999</v>
      </c>
      <c r="F2819">
        <v>2.4319999999999999</v>
      </c>
      <c r="G2819">
        <v>0.253</v>
      </c>
      <c r="H2819">
        <v>154</v>
      </c>
      <c r="I2819">
        <v>9.5</v>
      </c>
      <c r="J2819">
        <v>6.1500000000000001E-3</v>
      </c>
      <c r="K2819">
        <v>0.59699999999999998</v>
      </c>
      <c r="L2819">
        <v>1.5064035087719292</v>
      </c>
      <c r="M2819" s="2">
        <f t="shared" si="94"/>
        <v>15.789473684210526</v>
      </c>
      <c r="N2819" t="s">
        <v>2717</v>
      </c>
    </row>
    <row r="2820" spans="1:14">
      <c r="A2820">
        <v>19</v>
      </c>
      <c r="B2820" t="s">
        <v>14776</v>
      </c>
      <c r="C2820" t="s">
        <v>14777</v>
      </c>
      <c r="D2820">
        <v>840</v>
      </c>
      <c r="E2820" s="1">
        <v>2.262</v>
      </c>
      <c r="F2820">
        <v>2.8380000000000001</v>
      </c>
      <c r="G2820">
        <v>1</v>
      </c>
      <c r="H2820">
        <v>25</v>
      </c>
      <c r="I2820">
        <v>5.6</v>
      </c>
      <c r="J2820">
        <v>2.48E-3</v>
      </c>
      <c r="K2820">
        <v>0.91700000000000004</v>
      </c>
      <c r="L2820">
        <v>1.5064035087719292</v>
      </c>
      <c r="M2820" s="2">
        <f t="shared" si="94"/>
        <v>16.666666666666664</v>
      </c>
      <c r="N2820" t="s">
        <v>2717</v>
      </c>
    </row>
    <row r="2821" spans="1:14">
      <c r="A2821">
        <v>20</v>
      </c>
      <c r="B2821" t="s">
        <v>14738</v>
      </c>
      <c r="C2821" t="s">
        <v>14739</v>
      </c>
      <c r="D2821">
        <v>3895</v>
      </c>
      <c r="E2821" s="1">
        <v>2.2010000000000001</v>
      </c>
      <c r="F2821">
        <v>3.0369999999999999</v>
      </c>
      <c r="G2821">
        <v>0.19600000000000001</v>
      </c>
      <c r="H2821">
        <v>209</v>
      </c>
      <c r="I2821">
        <v>5.9</v>
      </c>
      <c r="J2821">
        <v>9.9399999999999992E-3</v>
      </c>
      <c r="K2821">
        <v>0.86399999999999999</v>
      </c>
      <c r="L2821">
        <v>1.5064035087719292</v>
      </c>
      <c r="M2821" s="2">
        <f t="shared" si="94"/>
        <v>17.543859649122805</v>
      </c>
      <c r="N2821" t="s">
        <v>2717</v>
      </c>
    </row>
    <row r="2822" spans="1:14">
      <c r="A2822">
        <v>21</v>
      </c>
      <c r="B2822" t="s">
        <v>14706</v>
      </c>
      <c r="C2822" t="s">
        <v>14707</v>
      </c>
      <c r="D2822">
        <v>5407</v>
      </c>
      <c r="E2822" s="1">
        <v>2.194</v>
      </c>
      <c r="F2822">
        <v>2.5659999999999998</v>
      </c>
      <c r="G2822">
        <v>0.435</v>
      </c>
      <c r="H2822">
        <v>46</v>
      </c>
      <c r="I2822" t="s">
        <v>18288</v>
      </c>
      <c r="J2822">
        <v>8.3000000000000001E-3</v>
      </c>
      <c r="K2822">
        <v>1.3069999999999999</v>
      </c>
      <c r="L2822">
        <v>1.5064035087719292</v>
      </c>
      <c r="M2822" s="2">
        <f t="shared" si="94"/>
        <v>18.421052631578945</v>
      </c>
      <c r="N2822" t="s">
        <v>2717</v>
      </c>
    </row>
    <row r="2823" spans="1:14">
      <c r="A2823">
        <v>22</v>
      </c>
      <c r="B2823" t="s">
        <v>14754</v>
      </c>
      <c r="C2823" t="s">
        <v>14755</v>
      </c>
      <c r="D2823">
        <v>155</v>
      </c>
      <c r="E2823" s="1">
        <v>2.17</v>
      </c>
      <c r="F2823">
        <v>2.258</v>
      </c>
      <c r="G2823">
        <v>0.22700000000000001</v>
      </c>
      <c r="H2823">
        <v>22</v>
      </c>
      <c r="I2823">
        <v>2.6</v>
      </c>
      <c r="J2823">
        <v>5.1999999999999995E-4</v>
      </c>
      <c r="K2823">
        <v>0.45400000000000001</v>
      </c>
      <c r="L2823">
        <v>1.5064035087719292</v>
      </c>
      <c r="M2823" s="2">
        <f t="shared" si="94"/>
        <v>19.298245614035086</v>
      </c>
      <c r="N2823" t="s">
        <v>2717</v>
      </c>
    </row>
    <row r="2824" spans="1:14">
      <c r="A2824">
        <v>23</v>
      </c>
      <c r="B2824" t="s">
        <v>14704</v>
      </c>
      <c r="C2824" t="s">
        <v>14705</v>
      </c>
      <c r="D2824">
        <v>3117</v>
      </c>
      <c r="E2824" s="1">
        <v>2.14</v>
      </c>
      <c r="F2824">
        <v>2.5259999999999998</v>
      </c>
      <c r="G2824">
        <v>0.32300000000000001</v>
      </c>
      <c r="H2824">
        <v>341</v>
      </c>
      <c r="I2824">
        <v>3.1</v>
      </c>
      <c r="J2824">
        <v>1.1679999999999999E-2</v>
      </c>
      <c r="K2824">
        <v>0.62</v>
      </c>
      <c r="L2824">
        <v>1.5064035087719292</v>
      </c>
      <c r="M2824" s="2">
        <f t="shared" si="94"/>
        <v>20.175438596491226</v>
      </c>
      <c r="N2824" t="s">
        <v>2717</v>
      </c>
    </row>
    <row r="2825" spans="1:14">
      <c r="A2825">
        <v>24</v>
      </c>
      <c r="B2825" t="s">
        <v>14740</v>
      </c>
      <c r="C2825" t="s">
        <v>14741</v>
      </c>
      <c r="D2825">
        <v>1944</v>
      </c>
      <c r="E2825" s="1">
        <v>2.109</v>
      </c>
      <c r="F2825">
        <v>3.0270000000000001</v>
      </c>
      <c r="G2825">
        <v>0.36399999999999999</v>
      </c>
      <c r="H2825">
        <v>22</v>
      </c>
      <c r="I2825" t="s">
        <v>18288</v>
      </c>
      <c r="J2825">
        <v>2.64E-3</v>
      </c>
      <c r="K2825">
        <v>1.357</v>
      </c>
      <c r="L2825">
        <v>1.5064035087719292</v>
      </c>
      <c r="M2825" s="2">
        <f t="shared" si="94"/>
        <v>21.052631578947366</v>
      </c>
      <c r="N2825" t="s">
        <v>2717</v>
      </c>
    </row>
    <row r="2826" spans="1:14">
      <c r="A2826">
        <v>25</v>
      </c>
      <c r="B2826" t="s">
        <v>14774</v>
      </c>
      <c r="C2826" t="s">
        <v>14775</v>
      </c>
      <c r="D2826">
        <v>3572</v>
      </c>
      <c r="E2826" s="1">
        <v>1.9590000000000001</v>
      </c>
      <c r="F2826">
        <v>1.952</v>
      </c>
      <c r="G2826">
        <v>7.6999999999999999E-2</v>
      </c>
      <c r="H2826">
        <v>91</v>
      </c>
      <c r="I2826">
        <v>8</v>
      </c>
      <c r="J2826">
        <v>1.0240000000000001E-2</v>
      </c>
      <c r="K2826">
        <v>0.85099999999999998</v>
      </c>
      <c r="L2826">
        <v>1.5064035087719292</v>
      </c>
      <c r="M2826" s="2">
        <f t="shared" si="94"/>
        <v>21.929824561403507</v>
      </c>
      <c r="N2826" t="s">
        <v>2717</v>
      </c>
    </row>
    <row r="2827" spans="1:14">
      <c r="A2827">
        <v>26</v>
      </c>
      <c r="B2827" t="s">
        <v>19088</v>
      </c>
      <c r="C2827" t="s">
        <v>19089</v>
      </c>
      <c r="D2827">
        <v>2658</v>
      </c>
      <c r="E2827" s="1">
        <v>1.9370000000000001</v>
      </c>
      <c r="F2827">
        <v>1.9350000000000001</v>
      </c>
      <c r="G2827">
        <v>0.21199999999999999</v>
      </c>
      <c r="H2827">
        <v>66</v>
      </c>
      <c r="I2827">
        <v>9.5</v>
      </c>
      <c r="J2827">
        <v>3.62E-3</v>
      </c>
      <c r="K2827">
        <v>0.58599999999999997</v>
      </c>
      <c r="L2827">
        <v>1.5064035087719292</v>
      </c>
      <c r="M2827" s="2">
        <f t="shared" si="94"/>
        <v>22.807017543859647</v>
      </c>
      <c r="N2827" t="s">
        <v>2717</v>
      </c>
    </row>
    <row r="2828" spans="1:14">
      <c r="A2828">
        <v>27</v>
      </c>
      <c r="B2828" t="s">
        <v>14752</v>
      </c>
      <c r="C2828" t="s">
        <v>14753</v>
      </c>
      <c r="D2828">
        <v>1626</v>
      </c>
      <c r="E2828" s="1">
        <v>1.93</v>
      </c>
      <c r="F2828">
        <v>2.5379999999999998</v>
      </c>
      <c r="G2828">
        <v>0.191</v>
      </c>
      <c r="H2828">
        <v>47</v>
      </c>
      <c r="I2828">
        <v>7.6</v>
      </c>
      <c r="J2828">
        <v>3.6099999999999999E-3</v>
      </c>
      <c r="K2828">
        <v>0.92400000000000004</v>
      </c>
      <c r="L2828">
        <v>1.5064035087719292</v>
      </c>
      <c r="M2828" s="2">
        <f t="shared" si="94"/>
        <v>23.684210526315788</v>
      </c>
      <c r="N2828" t="s">
        <v>2717</v>
      </c>
    </row>
    <row r="2829" spans="1:14">
      <c r="A2829">
        <v>28</v>
      </c>
      <c r="B2829" t="s">
        <v>14864</v>
      </c>
      <c r="C2829" t="s">
        <v>14865</v>
      </c>
      <c r="D2829">
        <v>5802</v>
      </c>
      <c r="E2829" s="1">
        <v>1.927</v>
      </c>
      <c r="F2829">
        <v>2.5009999999999999</v>
      </c>
      <c r="G2829">
        <v>0.34499999999999997</v>
      </c>
      <c r="H2829">
        <v>165</v>
      </c>
      <c r="I2829" t="s">
        <v>18288</v>
      </c>
      <c r="J2829">
        <v>9.2700000000000005E-3</v>
      </c>
      <c r="K2829">
        <v>0.85399999999999998</v>
      </c>
      <c r="L2829">
        <v>1.5064035087719292</v>
      </c>
      <c r="M2829" s="2">
        <f t="shared" si="94"/>
        <v>24.561403508771928</v>
      </c>
      <c r="N2829" t="s">
        <v>2717</v>
      </c>
    </row>
    <row r="2830" spans="1:14">
      <c r="A2830">
        <v>29</v>
      </c>
      <c r="B2830" t="s">
        <v>14714</v>
      </c>
      <c r="C2830" t="s">
        <v>14715</v>
      </c>
      <c r="D2830">
        <v>1240</v>
      </c>
      <c r="E2830" s="1">
        <v>1.9079999999999999</v>
      </c>
      <c r="F2830">
        <v>1.89</v>
      </c>
      <c r="G2830">
        <v>0.23100000000000001</v>
      </c>
      <c r="H2830">
        <v>52</v>
      </c>
      <c r="I2830">
        <v>8.3000000000000007</v>
      </c>
      <c r="J2830">
        <v>3.2399999999999998E-3</v>
      </c>
      <c r="K2830">
        <v>0.78200000000000003</v>
      </c>
      <c r="L2830">
        <v>1.5064035087719292</v>
      </c>
      <c r="M2830" s="2">
        <f t="shared" si="94"/>
        <v>25.438596491228072</v>
      </c>
      <c r="N2830" t="s">
        <v>2717</v>
      </c>
    </row>
    <row r="2831" spans="1:14">
      <c r="A2831">
        <v>30</v>
      </c>
      <c r="B2831" t="s">
        <v>14764</v>
      </c>
      <c r="C2831" t="s">
        <v>14765</v>
      </c>
      <c r="D2831">
        <v>4094</v>
      </c>
      <c r="E2831" s="1">
        <v>1.8919999999999999</v>
      </c>
      <c r="F2831">
        <v>2.4260000000000002</v>
      </c>
      <c r="G2831">
        <v>0.217</v>
      </c>
      <c r="H2831">
        <v>161</v>
      </c>
      <c r="I2831">
        <v>7.2</v>
      </c>
      <c r="J2831">
        <v>1.256E-2</v>
      </c>
      <c r="K2831">
        <v>1.129</v>
      </c>
      <c r="L2831">
        <v>1.5064035087719292</v>
      </c>
      <c r="M2831" s="2">
        <f t="shared" si="94"/>
        <v>26.315789473684209</v>
      </c>
      <c r="N2831" t="s">
        <v>2717</v>
      </c>
    </row>
    <row r="2832" spans="1:14">
      <c r="A2832">
        <v>31</v>
      </c>
      <c r="B2832" t="s">
        <v>14744</v>
      </c>
      <c r="C2832" t="s">
        <v>14745</v>
      </c>
      <c r="D2832">
        <v>13933</v>
      </c>
      <c r="E2832" s="1">
        <v>1.8540000000000001</v>
      </c>
      <c r="F2832">
        <v>2.339</v>
      </c>
      <c r="G2832">
        <v>0.40100000000000002</v>
      </c>
      <c r="H2832">
        <v>1363</v>
      </c>
      <c r="I2832">
        <v>3.3</v>
      </c>
      <c r="J2832">
        <v>4.2229999999999997E-2</v>
      </c>
      <c r="K2832">
        <v>0.497</v>
      </c>
      <c r="L2832">
        <v>1.5064035087719292</v>
      </c>
      <c r="M2832" s="2">
        <f t="shared" si="94"/>
        <v>27.192982456140353</v>
      </c>
      <c r="N2832" t="s">
        <v>2717</v>
      </c>
    </row>
    <row r="2833" spans="1:14">
      <c r="A2833">
        <v>32</v>
      </c>
      <c r="B2833" t="s">
        <v>14700</v>
      </c>
      <c r="C2833" t="s">
        <v>14701</v>
      </c>
      <c r="D2833">
        <v>927</v>
      </c>
      <c r="E2833" s="1">
        <v>1.853</v>
      </c>
      <c r="F2833">
        <v>1.9359999999999999</v>
      </c>
      <c r="G2833">
        <v>0.186</v>
      </c>
      <c r="H2833">
        <v>102</v>
      </c>
      <c r="I2833">
        <v>5.9</v>
      </c>
      <c r="J2833">
        <v>1.24E-3</v>
      </c>
      <c r="K2833">
        <v>0.30399999999999999</v>
      </c>
      <c r="L2833">
        <v>1.5064035087719292</v>
      </c>
      <c r="M2833" s="2">
        <f t="shared" si="94"/>
        <v>28.07017543859649</v>
      </c>
      <c r="N2833" t="s">
        <v>2717</v>
      </c>
    </row>
    <row r="2834" spans="1:14">
      <c r="A2834">
        <v>33</v>
      </c>
      <c r="B2834" t="s">
        <v>14828</v>
      </c>
      <c r="C2834" t="s">
        <v>14829</v>
      </c>
      <c r="D2834">
        <v>1207</v>
      </c>
      <c r="E2834" s="1">
        <v>1.7669999999999999</v>
      </c>
      <c r="F2834">
        <v>1.696</v>
      </c>
      <c r="G2834">
        <v>0.33300000000000002</v>
      </c>
      <c r="H2834">
        <v>63</v>
      </c>
      <c r="I2834">
        <v>6.8</v>
      </c>
      <c r="J2834">
        <v>5.3099999999999996E-3</v>
      </c>
      <c r="K2834">
        <v>1.07</v>
      </c>
      <c r="L2834">
        <v>1.5064035087719292</v>
      </c>
      <c r="M2834" s="2">
        <f t="shared" ref="M2834:M2865" si="95">A2834/114*100</f>
        <v>28.947368421052634</v>
      </c>
      <c r="N2834" t="s">
        <v>2717</v>
      </c>
    </row>
    <row r="2835" spans="1:14">
      <c r="A2835">
        <v>34</v>
      </c>
      <c r="B2835" t="s">
        <v>14858</v>
      </c>
      <c r="C2835" t="s">
        <v>14859</v>
      </c>
      <c r="D2835">
        <v>7366</v>
      </c>
      <c r="E2835" s="1">
        <v>1.76</v>
      </c>
      <c r="F2835">
        <v>2.3839999999999999</v>
      </c>
      <c r="G2835">
        <v>0.42099999999999999</v>
      </c>
      <c r="H2835">
        <v>114</v>
      </c>
      <c r="I2835" t="s">
        <v>18288</v>
      </c>
      <c r="J2835">
        <v>1.111E-2</v>
      </c>
      <c r="K2835">
        <v>1.0760000000000001</v>
      </c>
      <c r="L2835">
        <v>1.5064035087719292</v>
      </c>
      <c r="M2835" s="2">
        <f t="shared" si="95"/>
        <v>29.82456140350877</v>
      </c>
      <c r="N2835" t="s">
        <v>2717</v>
      </c>
    </row>
    <row r="2836" spans="1:14">
      <c r="A2836">
        <v>35</v>
      </c>
      <c r="B2836" t="s">
        <v>14780</v>
      </c>
      <c r="C2836" t="s">
        <v>14781</v>
      </c>
      <c r="D2836">
        <v>1920</v>
      </c>
      <c r="E2836" s="1">
        <v>1.7290000000000001</v>
      </c>
      <c r="F2836">
        <v>2.165</v>
      </c>
      <c r="G2836">
        <v>0.44700000000000001</v>
      </c>
      <c r="H2836">
        <v>85</v>
      </c>
      <c r="I2836">
        <v>5.5</v>
      </c>
      <c r="J2836">
        <v>6.1799999999999997E-3</v>
      </c>
      <c r="K2836">
        <v>0.74399999999999999</v>
      </c>
      <c r="L2836">
        <v>1.5064035087719292</v>
      </c>
      <c r="M2836" s="2">
        <f t="shared" si="95"/>
        <v>30.701754385964914</v>
      </c>
      <c r="N2836" t="s">
        <v>2717</v>
      </c>
    </row>
    <row r="2837" spans="1:14">
      <c r="A2837">
        <v>36</v>
      </c>
      <c r="B2837" t="s">
        <v>14756</v>
      </c>
      <c r="C2837" t="s">
        <v>14757</v>
      </c>
      <c r="D2837">
        <v>134</v>
      </c>
      <c r="E2837" s="1">
        <v>1.694</v>
      </c>
      <c r="F2837">
        <v>1.625</v>
      </c>
      <c r="G2837">
        <v>0.73899999999999999</v>
      </c>
      <c r="H2837">
        <v>23</v>
      </c>
      <c r="I2837">
        <v>2.5</v>
      </c>
      <c r="J2837">
        <v>3.6000000000000002E-4</v>
      </c>
      <c r="K2837">
        <v>0.28699999999999998</v>
      </c>
      <c r="L2837">
        <v>1.5064035087719292</v>
      </c>
      <c r="M2837" s="2">
        <f t="shared" si="95"/>
        <v>31.578947368421051</v>
      </c>
      <c r="N2837" t="s">
        <v>2717</v>
      </c>
    </row>
    <row r="2838" spans="1:14">
      <c r="A2838">
        <v>37</v>
      </c>
      <c r="B2838" t="s">
        <v>14868</v>
      </c>
      <c r="C2838" t="s">
        <v>14869</v>
      </c>
      <c r="D2838">
        <v>5594</v>
      </c>
      <c r="E2838" s="1">
        <v>1.6339999999999999</v>
      </c>
      <c r="F2838">
        <v>1.8109999999999999</v>
      </c>
      <c r="G2838">
        <v>0.45600000000000002</v>
      </c>
      <c r="H2838">
        <v>412</v>
      </c>
      <c r="I2838">
        <v>4.8</v>
      </c>
      <c r="J2838">
        <v>1.694E-2</v>
      </c>
      <c r="K2838">
        <v>0.53500000000000003</v>
      </c>
      <c r="L2838">
        <v>1.5064035087719292</v>
      </c>
      <c r="M2838" s="2">
        <f t="shared" si="95"/>
        <v>32.456140350877192</v>
      </c>
      <c r="N2838" t="s">
        <v>2717</v>
      </c>
    </row>
    <row r="2839" spans="1:14">
      <c r="A2839">
        <v>38</v>
      </c>
      <c r="B2839" t="s">
        <v>19104</v>
      </c>
      <c r="C2839" t="s">
        <v>19105</v>
      </c>
      <c r="D2839">
        <v>2085</v>
      </c>
      <c r="E2839" s="1">
        <v>1.625</v>
      </c>
      <c r="F2839">
        <v>1.9470000000000001</v>
      </c>
      <c r="G2839">
        <v>0.253</v>
      </c>
      <c r="H2839">
        <v>154</v>
      </c>
      <c r="I2839">
        <v>5.0999999999999996</v>
      </c>
      <c r="J2839">
        <v>5.8500000000000002E-3</v>
      </c>
      <c r="K2839">
        <v>0.54900000000000004</v>
      </c>
      <c r="L2839">
        <v>1.5064035087719292</v>
      </c>
      <c r="M2839" s="2">
        <f t="shared" si="95"/>
        <v>33.333333333333329</v>
      </c>
      <c r="N2839" t="s">
        <v>2717</v>
      </c>
    </row>
    <row r="2840" spans="1:14">
      <c r="A2840">
        <v>39</v>
      </c>
      <c r="B2840" t="s">
        <v>14688</v>
      </c>
      <c r="C2840" t="s">
        <v>14689</v>
      </c>
      <c r="D2840">
        <v>730</v>
      </c>
      <c r="E2840" s="1">
        <v>1.593</v>
      </c>
      <c r="F2840">
        <v>1.708</v>
      </c>
      <c r="G2840">
        <v>0.36199999999999999</v>
      </c>
      <c r="H2840">
        <v>69</v>
      </c>
      <c r="I2840">
        <v>5.3</v>
      </c>
      <c r="J2840">
        <v>1.7899999999999999E-3</v>
      </c>
      <c r="K2840">
        <v>0.45100000000000001</v>
      </c>
      <c r="L2840">
        <v>1.5064035087719292</v>
      </c>
      <c r="M2840" s="2">
        <f t="shared" si="95"/>
        <v>34.210526315789473</v>
      </c>
      <c r="N2840" t="s">
        <v>2717</v>
      </c>
    </row>
    <row r="2841" spans="1:14">
      <c r="A2841">
        <v>40</v>
      </c>
      <c r="B2841" t="s">
        <v>14712</v>
      </c>
      <c r="C2841" t="s">
        <v>14713</v>
      </c>
      <c r="D2841">
        <v>715</v>
      </c>
      <c r="E2841" s="1">
        <v>1.585</v>
      </c>
      <c r="F2841">
        <v>1.5449999999999999</v>
      </c>
      <c r="G2841">
        <v>0.3</v>
      </c>
      <c r="H2841">
        <v>20</v>
      </c>
      <c r="I2841">
        <v>9.8000000000000007</v>
      </c>
      <c r="J2841">
        <v>8.1999999999999998E-4</v>
      </c>
      <c r="K2841">
        <v>0.41699999999999998</v>
      </c>
      <c r="L2841">
        <v>1.5064035087719292</v>
      </c>
      <c r="M2841" s="2">
        <f t="shared" si="95"/>
        <v>35.087719298245609</v>
      </c>
      <c r="N2841" t="s">
        <v>2717</v>
      </c>
    </row>
    <row r="2842" spans="1:14">
      <c r="A2842">
        <v>41</v>
      </c>
      <c r="B2842" t="s">
        <v>14710</v>
      </c>
      <c r="C2842" t="s">
        <v>14711</v>
      </c>
      <c r="D2842">
        <v>605</v>
      </c>
      <c r="E2842" s="1">
        <v>1.5649999999999999</v>
      </c>
      <c r="F2842">
        <v>1.1910000000000001</v>
      </c>
      <c r="G2842">
        <v>0.1</v>
      </c>
      <c r="H2842">
        <v>40</v>
      </c>
      <c r="I2842">
        <v>9</v>
      </c>
      <c r="J2842">
        <v>1E-3</v>
      </c>
      <c r="K2842">
        <v>0.41899999999999998</v>
      </c>
      <c r="L2842">
        <v>1.5064035087719292</v>
      </c>
      <c r="M2842" s="2">
        <f t="shared" si="95"/>
        <v>35.964912280701753</v>
      </c>
      <c r="N2842" t="s">
        <v>2717</v>
      </c>
    </row>
    <row r="2843" spans="1:14">
      <c r="A2843">
        <v>42</v>
      </c>
      <c r="B2843" t="s">
        <v>14734</v>
      </c>
      <c r="C2843" t="s">
        <v>14735</v>
      </c>
      <c r="D2843">
        <v>1279</v>
      </c>
      <c r="E2843" s="1">
        <v>1.5189999999999999</v>
      </c>
      <c r="F2843">
        <v>1.71</v>
      </c>
      <c r="G2843">
        <v>0.26800000000000002</v>
      </c>
      <c r="H2843">
        <v>41</v>
      </c>
      <c r="I2843">
        <v>5.6</v>
      </c>
      <c r="J2843">
        <v>4.4099999999999999E-3</v>
      </c>
      <c r="K2843">
        <v>0.60299999999999998</v>
      </c>
      <c r="L2843">
        <v>1.5064035087719292</v>
      </c>
      <c r="M2843" s="2">
        <f t="shared" si="95"/>
        <v>36.84210526315789</v>
      </c>
      <c r="N2843" t="s">
        <v>2717</v>
      </c>
    </row>
    <row r="2844" spans="1:14">
      <c r="A2844">
        <v>43</v>
      </c>
      <c r="B2844" t="s">
        <v>19106</v>
      </c>
      <c r="C2844" t="s">
        <v>19107</v>
      </c>
      <c r="D2844">
        <v>284</v>
      </c>
      <c r="E2844" s="1">
        <v>1.506</v>
      </c>
      <c r="F2844">
        <v>1.1850000000000001</v>
      </c>
      <c r="G2844">
        <v>0.246</v>
      </c>
      <c r="H2844">
        <v>57</v>
      </c>
      <c r="I2844">
        <v>3.3</v>
      </c>
      <c r="J2844">
        <v>5.9999999999999995E-4</v>
      </c>
      <c r="K2844">
        <v>0.193</v>
      </c>
      <c r="L2844">
        <v>1.5064035087719292</v>
      </c>
      <c r="M2844" s="2">
        <f t="shared" si="95"/>
        <v>37.719298245614034</v>
      </c>
      <c r="N2844" t="s">
        <v>2717</v>
      </c>
    </row>
    <row r="2845" spans="1:14">
      <c r="A2845">
        <v>44</v>
      </c>
      <c r="B2845" t="s">
        <v>14746</v>
      </c>
      <c r="C2845" t="s">
        <v>14747</v>
      </c>
      <c r="D2845">
        <v>295</v>
      </c>
      <c r="E2845" s="1">
        <v>1.488</v>
      </c>
      <c r="F2845">
        <v>1.8140000000000001</v>
      </c>
      <c r="G2845">
        <v>0.13600000000000001</v>
      </c>
      <c r="H2845">
        <v>22</v>
      </c>
      <c r="I2845">
        <v>4.5999999999999996</v>
      </c>
      <c r="J2845">
        <v>1.23E-3</v>
      </c>
      <c r="K2845">
        <v>0.623</v>
      </c>
      <c r="L2845">
        <v>1.5064035087719292</v>
      </c>
      <c r="M2845" s="2">
        <f t="shared" si="95"/>
        <v>38.596491228070171</v>
      </c>
      <c r="N2845" t="s">
        <v>2717</v>
      </c>
    </row>
    <row r="2846" spans="1:14">
      <c r="A2846">
        <v>45</v>
      </c>
      <c r="B2846" t="s">
        <v>14818</v>
      </c>
      <c r="C2846" t="s">
        <v>14819</v>
      </c>
      <c r="D2846">
        <v>791</v>
      </c>
      <c r="E2846" s="1">
        <v>1.4710000000000001</v>
      </c>
      <c r="F2846">
        <v>1.7949999999999999</v>
      </c>
      <c r="G2846">
        <v>0.16700000000000001</v>
      </c>
      <c r="H2846">
        <v>36</v>
      </c>
      <c r="I2846">
        <v>9</v>
      </c>
      <c r="J2846">
        <v>2.3E-3</v>
      </c>
      <c r="K2846">
        <v>0.89800000000000002</v>
      </c>
      <c r="L2846">
        <v>1.5064035087719292</v>
      </c>
      <c r="M2846" s="2">
        <f t="shared" si="95"/>
        <v>39.473684210526315</v>
      </c>
      <c r="N2846" t="s">
        <v>2717</v>
      </c>
    </row>
    <row r="2847" spans="1:14">
      <c r="A2847">
        <v>46</v>
      </c>
      <c r="B2847" t="s">
        <v>14842</v>
      </c>
      <c r="C2847" t="s">
        <v>14843</v>
      </c>
      <c r="D2847">
        <v>7004</v>
      </c>
      <c r="E2847" s="1">
        <v>1.4670000000000001</v>
      </c>
      <c r="F2847">
        <v>2.1429999999999998</v>
      </c>
      <c r="G2847">
        <v>0.373</v>
      </c>
      <c r="H2847">
        <v>51</v>
      </c>
      <c r="I2847" t="s">
        <v>18288</v>
      </c>
      <c r="J2847">
        <v>6.3800000000000003E-3</v>
      </c>
      <c r="K2847">
        <v>1.528</v>
      </c>
      <c r="L2847">
        <v>1.5064035087719292</v>
      </c>
      <c r="M2847" s="2">
        <f t="shared" si="95"/>
        <v>40.350877192982452</v>
      </c>
      <c r="N2847" t="s">
        <v>2717</v>
      </c>
    </row>
    <row r="2848" spans="1:14">
      <c r="A2848">
        <v>47</v>
      </c>
      <c r="B2848" t="s">
        <v>14726</v>
      </c>
      <c r="C2848" t="s">
        <v>14727</v>
      </c>
      <c r="D2848">
        <v>682</v>
      </c>
      <c r="E2848" s="1">
        <v>1.4630000000000001</v>
      </c>
      <c r="F2848">
        <v>1.423</v>
      </c>
      <c r="G2848">
        <v>0.17399999999999999</v>
      </c>
      <c r="H2848">
        <v>23</v>
      </c>
      <c r="I2848">
        <v>9.6999999999999993</v>
      </c>
      <c r="J2848">
        <v>2.0100000000000001E-3</v>
      </c>
      <c r="K2848">
        <v>0.68100000000000005</v>
      </c>
      <c r="L2848">
        <v>1.5064035087719292</v>
      </c>
      <c r="M2848" s="2">
        <f t="shared" si="95"/>
        <v>41.228070175438596</v>
      </c>
      <c r="N2848" t="s">
        <v>2717</v>
      </c>
    </row>
    <row r="2849" spans="1:14">
      <c r="A2849">
        <v>48</v>
      </c>
      <c r="B2849" t="s">
        <v>14886</v>
      </c>
      <c r="C2849" t="s">
        <v>14887</v>
      </c>
      <c r="D2849">
        <v>73</v>
      </c>
      <c r="E2849" s="1">
        <v>1.4219999999999999</v>
      </c>
      <c r="F2849">
        <v>1.4219999999999999</v>
      </c>
      <c r="G2849">
        <v>0.25</v>
      </c>
      <c r="H2849">
        <v>36</v>
      </c>
      <c r="J2849">
        <v>3.5E-4</v>
      </c>
      <c r="K2849">
        <v>0.438</v>
      </c>
      <c r="L2849">
        <v>1.5064035087719292</v>
      </c>
      <c r="M2849" s="2">
        <f t="shared" si="95"/>
        <v>42.105263157894733</v>
      </c>
      <c r="N2849" t="s">
        <v>2717</v>
      </c>
    </row>
    <row r="2850" spans="1:14">
      <c r="A2850">
        <v>49</v>
      </c>
      <c r="B2850" t="s">
        <v>14790</v>
      </c>
      <c r="C2850" t="s">
        <v>14791</v>
      </c>
      <c r="D2850">
        <v>1320</v>
      </c>
      <c r="E2850" s="1">
        <v>1.4159999999999999</v>
      </c>
      <c r="F2850">
        <v>1.579</v>
      </c>
      <c r="G2850">
        <v>0.13700000000000001</v>
      </c>
      <c r="H2850">
        <v>51</v>
      </c>
      <c r="I2850">
        <v>8.5</v>
      </c>
      <c r="J2850">
        <v>3.0999999999999999E-3</v>
      </c>
      <c r="K2850">
        <v>0.57099999999999995</v>
      </c>
      <c r="L2850">
        <v>1.5064035087719292</v>
      </c>
      <c r="M2850" s="2">
        <f t="shared" si="95"/>
        <v>42.982456140350877</v>
      </c>
      <c r="N2850" t="s">
        <v>2717</v>
      </c>
    </row>
    <row r="2851" spans="1:14">
      <c r="A2851">
        <v>50</v>
      </c>
      <c r="B2851" t="s">
        <v>14708</v>
      </c>
      <c r="C2851" t="s">
        <v>14709</v>
      </c>
      <c r="D2851">
        <v>1281</v>
      </c>
      <c r="E2851" s="1">
        <v>1.355</v>
      </c>
      <c r="F2851">
        <v>1.7669999999999999</v>
      </c>
      <c r="G2851">
        <v>0.255</v>
      </c>
      <c r="H2851">
        <v>51</v>
      </c>
      <c r="I2851">
        <v>7.3</v>
      </c>
      <c r="J2851">
        <v>2.6800000000000001E-3</v>
      </c>
      <c r="K2851">
        <v>0.56499999999999995</v>
      </c>
      <c r="L2851">
        <v>1.5064035087719292</v>
      </c>
      <c r="M2851" s="2">
        <f t="shared" si="95"/>
        <v>43.859649122807014</v>
      </c>
      <c r="N2851" t="s">
        <v>2717</v>
      </c>
    </row>
    <row r="2852" spans="1:14">
      <c r="A2852">
        <v>51</v>
      </c>
      <c r="B2852" t="s">
        <v>14784</v>
      </c>
      <c r="C2852" t="s">
        <v>14785</v>
      </c>
      <c r="D2852">
        <v>180</v>
      </c>
      <c r="E2852" s="1">
        <v>1.351</v>
      </c>
      <c r="F2852">
        <v>1.716</v>
      </c>
      <c r="G2852">
        <v>5.3999999999999999E-2</v>
      </c>
      <c r="H2852">
        <v>37</v>
      </c>
      <c r="I2852">
        <v>2.8</v>
      </c>
      <c r="J2852">
        <v>7.2000000000000005E-4</v>
      </c>
      <c r="K2852">
        <v>0.40400000000000003</v>
      </c>
      <c r="L2852">
        <v>1.5064035087719292</v>
      </c>
      <c r="M2852" s="2">
        <f t="shared" si="95"/>
        <v>44.736842105263158</v>
      </c>
      <c r="N2852" t="s">
        <v>2717</v>
      </c>
    </row>
    <row r="2853" spans="1:14">
      <c r="A2853">
        <v>52</v>
      </c>
      <c r="B2853" t="s">
        <v>14748</v>
      </c>
      <c r="C2853" t="s">
        <v>14749</v>
      </c>
      <c r="D2853">
        <v>154</v>
      </c>
      <c r="E2853" s="1">
        <v>1.333</v>
      </c>
      <c r="F2853">
        <v>1.282</v>
      </c>
      <c r="G2853">
        <v>6.7000000000000004E-2</v>
      </c>
      <c r="H2853">
        <v>15</v>
      </c>
      <c r="I2853">
        <v>4.3</v>
      </c>
      <c r="J2853">
        <v>6.8000000000000005E-4</v>
      </c>
      <c r="K2853">
        <v>0.496</v>
      </c>
      <c r="L2853">
        <v>1.5064035087719292</v>
      </c>
      <c r="M2853" s="2">
        <f t="shared" si="95"/>
        <v>45.614035087719294</v>
      </c>
      <c r="N2853" t="s">
        <v>2717</v>
      </c>
    </row>
    <row r="2854" spans="1:14">
      <c r="A2854">
        <v>53</v>
      </c>
      <c r="B2854" t="s">
        <v>19114</v>
      </c>
      <c r="C2854" t="s">
        <v>19115</v>
      </c>
      <c r="D2854">
        <v>1681</v>
      </c>
      <c r="E2854" s="1">
        <v>1.3</v>
      </c>
      <c r="F2854">
        <v>1.599</v>
      </c>
      <c r="G2854">
        <v>0.23899999999999999</v>
      </c>
      <c r="H2854">
        <v>109</v>
      </c>
      <c r="I2854">
        <v>6.6</v>
      </c>
      <c r="J2854">
        <v>4.0000000000000001E-3</v>
      </c>
      <c r="K2854">
        <v>0.497</v>
      </c>
      <c r="L2854">
        <v>1.5064035087719292</v>
      </c>
      <c r="M2854" s="2">
        <f t="shared" si="95"/>
        <v>46.491228070175438</v>
      </c>
      <c r="N2854" t="s">
        <v>2717</v>
      </c>
    </row>
    <row r="2855" spans="1:14">
      <c r="A2855">
        <v>54</v>
      </c>
      <c r="B2855" t="s">
        <v>14806</v>
      </c>
      <c r="C2855" t="s">
        <v>14807</v>
      </c>
      <c r="D2855">
        <v>128</v>
      </c>
      <c r="E2855" s="1">
        <v>1.298</v>
      </c>
      <c r="F2855">
        <v>1.64</v>
      </c>
      <c r="G2855">
        <v>0.17899999999999999</v>
      </c>
      <c r="H2855">
        <v>28</v>
      </c>
      <c r="I2855">
        <v>2.9</v>
      </c>
      <c r="J2855">
        <v>3.8000000000000002E-4</v>
      </c>
      <c r="K2855">
        <v>0.28999999999999998</v>
      </c>
      <c r="L2855">
        <v>1.5064035087719292</v>
      </c>
      <c r="M2855" s="2">
        <f t="shared" si="95"/>
        <v>47.368421052631575</v>
      </c>
      <c r="N2855" t="s">
        <v>2717</v>
      </c>
    </row>
    <row r="2856" spans="1:14">
      <c r="A2856">
        <v>55</v>
      </c>
      <c r="B2856" t="s">
        <v>14824</v>
      </c>
      <c r="C2856" t="s">
        <v>14825</v>
      </c>
      <c r="D2856">
        <v>1474</v>
      </c>
      <c r="E2856" s="1">
        <v>1.278</v>
      </c>
      <c r="F2856">
        <v>2.1619999999999999</v>
      </c>
      <c r="G2856">
        <v>4.3999999999999997E-2</v>
      </c>
      <c r="H2856">
        <v>203</v>
      </c>
      <c r="I2856">
        <v>6.2</v>
      </c>
      <c r="J2856">
        <v>2.4599999999999999E-3</v>
      </c>
      <c r="K2856">
        <v>0.42799999999999999</v>
      </c>
      <c r="L2856">
        <v>1.5064035087719292</v>
      </c>
      <c r="M2856" s="2">
        <f t="shared" si="95"/>
        <v>48.245614035087719</v>
      </c>
      <c r="N2856" t="s">
        <v>2717</v>
      </c>
    </row>
    <row r="2857" spans="1:14">
      <c r="A2857">
        <v>56</v>
      </c>
      <c r="B2857" t="s">
        <v>14874</v>
      </c>
      <c r="C2857" t="s">
        <v>14875</v>
      </c>
      <c r="D2857">
        <v>5346</v>
      </c>
      <c r="E2857" s="1">
        <v>1.266</v>
      </c>
      <c r="F2857">
        <v>1.5289999999999999</v>
      </c>
      <c r="G2857">
        <v>0.109</v>
      </c>
      <c r="H2857">
        <v>266</v>
      </c>
      <c r="I2857">
        <v>7</v>
      </c>
      <c r="J2857">
        <v>1.3440000000000001E-2</v>
      </c>
      <c r="K2857">
        <v>0.63900000000000001</v>
      </c>
      <c r="L2857">
        <v>1.5064035087719292</v>
      </c>
      <c r="M2857" s="2">
        <f t="shared" si="95"/>
        <v>49.122807017543856</v>
      </c>
      <c r="N2857" t="s">
        <v>2717</v>
      </c>
    </row>
    <row r="2858" spans="1:14">
      <c r="A2858">
        <v>57</v>
      </c>
      <c r="B2858" t="s">
        <v>14866</v>
      </c>
      <c r="C2858" t="s">
        <v>14867</v>
      </c>
      <c r="D2858">
        <v>671</v>
      </c>
      <c r="E2858" s="1">
        <v>1.24</v>
      </c>
      <c r="F2858">
        <v>1.2310000000000001</v>
      </c>
      <c r="G2858">
        <v>0.216</v>
      </c>
      <c r="H2858">
        <v>37</v>
      </c>
      <c r="I2858">
        <v>9.6</v>
      </c>
      <c r="J2858">
        <v>1.06E-3</v>
      </c>
      <c r="K2858">
        <v>0.34799999999999998</v>
      </c>
      <c r="L2858">
        <v>1.5064035087719292</v>
      </c>
      <c r="M2858" s="2">
        <f t="shared" si="95"/>
        <v>50</v>
      </c>
      <c r="N2858" t="s">
        <v>2717</v>
      </c>
    </row>
    <row r="2859" spans="1:14">
      <c r="A2859">
        <v>58</v>
      </c>
      <c r="B2859" t="s">
        <v>14728</v>
      </c>
      <c r="C2859" t="s">
        <v>14729</v>
      </c>
      <c r="D2859">
        <v>2952</v>
      </c>
      <c r="E2859" s="1">
        <v>1.232</v>
      </c>
      <c r="F2859">
        <v>2.202</v>
      </c>
      <c r="G2859">
        <v>0.20499999999999999</v>
      </c>
      <c r="H2859">
        <v>88</v>
      </c>
      <c r="I2859">
        <v>7.5</v>
      </c>
      <c r="J2859">
        <v>1.0959999999999999E-2</v>
      </c>
      <c r="K2859">
        <v>1.228</v>
      </c>
      <c r="L2859">
        <v>1.5064035087719292</v>
      </c>
      <c r="M2859" s="2">
        <f t="shared" si="95"/>
        <v>50.877192982456144</v>
      </c>
      <c r="N2859" t="s">
        <v>2717</v>
      </c>
    </row>
    <row r="2860" spans="1:14">
      <c r="A2860">
        <v>59</v>
      </c>
      <c r="B2860" t="s">
        <v>14836</v>
      </c>
      <c r="C2860" t="s">
        <v>14837</v>
      </c>
      <c r="D2860">
        <v>657</v>
      </c>
      <c r="E2860" s="1">
        <v>1.2310000000000001</v>
      </c>
      <c r="F2860">
        <v>3.0489999999999999</v>
      </c>
      <c r="G2860">
        <v>0.128</v>
      </c>
      <c r="H2860">
        <v>39</v>
      </c>
      <c r="I2860">
        <v>5.2</v>
      </c>
      <c r="J2860">
        <v>3.4299999999999999E-3</v>
      </c>
      <c r="K2860">
        <v>1.3580000000000001</v>
      </c>
      <c r="L2860">
        <v>1.5064035087719292</v>
      </c>
      <c r="M2860" s="2">
        <f t="shared" si="95"/>
        <v>51.754385964912288</v>
      </c>
      <c r="N2860" t="s">
        <v>2717</v>
      </c>
    </row>
    <row r="2861" spans="1:14">
      <c r="A2861">
        <v>60</v>
      </c>
      <c r="B2861" t="s">
        <v>14860</v>
      </c>
      <c r="C2861" t="s">
        <v>14861</v>
      </c>
      <c r="D2861">
        <v>770</v>
      </c>
      <c r="E2861" s="1">
        <v>1.1679999999999999</v>
      </c>
      <c r="F2861">
        <v>1.0740000000000001</v>
      </c>
      <c r="G2861">
        <v>0.14899999999999999</v>
      </c>
      <c r="H2861">
        <v>241</v>
      </c>
      <c r="I2861">
        <v>3.7</v>
      </c>
      <c r="J2861">
        <v>2.0799999999999998E-3</v>
      </c>
      <c r="K2861">
        <v>0.26800000000000002</v>
      </c>
      <c r="L2861">
        <v>1.5064035087719292</v>
      </c>
      <c r="M2861" s="2">
        <f t="shared" si="95"/>
        <v>52.631578947368418</v>
      </c>
      <c r="N2861" t="s">
        <v>2717</v>
      </c>
    </row>
    <row r="2862" spans="1:14">
      <c r="A2862">
        <v>61</v>
      </c>
      <c r="B2862" t="s">
        <v>14834</v>
      </c>
      <c r="C2862" t="s">
        <v>14835</v>
      </c>
      <c r="D2862">
        <v>159</v>
      </c>
      <c r="E2862" s="1">
        <v>1.1559999999999999</v>
      </c>
      <c r="F2862">
        <v>1.06</v>
      </c>
      <c r="G2862">
        <v>9.5000000000000001E-2</v>
      </c>
      <c r="H2862">
        <v>21</v>
      </c>
      <c r="I2862">
        <v>3.7</v>
      </c>
      <c r="J2862">
        <v>1.01E-3</v>
      </c>
      <c r="K2862">
        <v>0.43</v>
      </c>
      <c r="L2862">
        <v>1.5064035087719292</v>
      </c>
      <c r="M2862" s="2">
        <f t="shared" si="95"/>
        <v>53.508771929824562</v>
      </c>
      <c r="N2862" t="s">
        <v>2717</v>
      </c>
    </row>
    <row r="2863" spans="1:14">
      <c r="A2863">
        <v>62</v>
      </c>
      <c r="B2863" t="s">
        <v>19985</v>
      </c>
      <c r="C2863" t="s">
        <v>19986</v>
      </c>
      <c r="D2863">
        <v>1807</v>
      </c>
      <c r="E2863" s="1">
        <v>1.1559999999999999</v>
      </c>
      <c r="F2863">
        <v>1.615</v>
      </c>
      <c r="G2863">
        <v>0.2</v>
      </c>
      <c r="H2863">
        <v>135</v>
      </c>
      <c r="I2863">
        <v>6.5</v>
      </c>
      <c r="J2863">
        <v>4.8199999999999996E-3</v>
      </c>
      <c r="K2863">
        <v>0.55800000000000005</v>
      </c>
      <c r="L2863">
        <v>1.5064035087719292</v>
      </c>
      <c r="M2863" s="2">
        <f t="shared" si="95"/>
        <v>54.385964912280706</v>
      </c>
      <c r="N2863" t="s">
        <v>2717</v>
      </c>
    </row>
    <row r="2864" spans="1:14">
      <c r="A2864">
        <v>63</v>
      </c>
      <c r="B2864" t="s">
        <v>14878</v>
      </c>
      <c r="C2864" t="s">
        <v>14879</v>
      </c>
      <c r="D2864">
        <v>1380</v>
      </c>
      <c r="E2864" s="1">
        <v>1.1240000000000001</v>
      </c>
      <c r="F2864">
        <v>1.3640000000000001</v>
      </c>
      <c r="G2864">
        <v>0.193</v>
      </c>
      <c r="H2864">
        <v>161</v>
      </c>
      <c r="I2864">
        <v>4.5999999999999996</v>
      </c>
      <c r="J2864">
        <v>4.5799999999999999E-3</v>
      </c>
      <c r="K2864">
        <v>0.41499999999999998</v>
      </c>
      <c r="L2864">
        <v>1.5064035087719292</v>
      </c>
      <c r="M2864" s="2">
        <f t="shared" si="95"/>
        <v>55.26315789473685</v>
      </c>
      <c r="N2864" t="s">
        <v>2717</v>
      </c>
    </row>
    <row r="2865" spans="1:14">
      <c r="A2865">
        <v>64</v>
      </c>
      <c r="B2865" t="s">
        <v>14684</v>
      </c>
      <c r="C2865" t="s">
        <v>14685</v>
      </c>
      <c r="D2865">
        <v>490</v>
      </c>
      <c r="E2865" s="1">
        <v>1.113</v>
      </c>
      <c r="F2865">
        <v>1.5449999999999999</v>
      </c>
      <c r="G2865">
        <v>0.41399999999999998</v>
      </c>
      <c r="H2865">
        <v>29</v>
      </c>
      <c r="I2865">
        <v>7.5</v>
      </c>
      <c r="J2865">
        <v>1.01E-3</v>
      </c>
      <c r="K2865">
        <v>0.47499999999999998</v>
      </c>
      <c r="L2865">
        <v>1.5064035087719292</v>
      </c>
      <c r="M2865" s="2">
        <f t="shared" si="95"/>
        <v>56.140350877192979</v>
      </c>
      <c r="N2865" t="s">
        <v>2717</v>
      </c>
    </row>
    <row r="2866" spans="1:14">
      <c r="A2866">
        <v>65</v>
      </c>
      <c r="B2866" t="s">
        <v>14844</v>
      </c>
      <c r="C2866" t="s">
        <v>14845</v>
      </c>
      <c r="D2866">
        <v>839</v>
      </c>
      <c r="E2866" s="1">
        <v>1.103</v>
      </c>
      <c r="F2866">
        <v>1.42</v>
      </c>
      <c r="G2866">
        <v>0.14299999999999999</v>
      </c>
      <c r="H2866">
        <v>84</v>
      </c>
      <c r="I2866">
        <v>7.4</v>
      </c>
      <c r="J2866">
        <v>2.8600000000000001E-3</v>
      </c>
      <c r="K2866">
        <v>0.66700000000000004</v>
      </c>
      <c r="L2866">
        <v>1.5064035087719292</v>
      </c>
      <c r="M2866" s="2">
        <f t="shared" ref="M2866:M2897" si="96">A2866/114*100</f>
        <v>57.017543859649123</v>
      </c>
      <c r="N2866" t="s">
        <v>2717</v>
      </c>
    </row>
    <row r="2867" spans="1:14">
      <c r="A2867">
        <v>66</v>
      </c>
      <c r="B2867" t="s">
        <v>14702</v>
      </c>
      <c r="C2867" t="s">
        <v>14703</v>
      </c>
      <c r="D2867">
        <v>93</v>
      </c>
      <c r="E2867" s="1">
        <v>1.08</v>
      </c>
      <c r="G2867">
        <v>6.2E-2</v>
      </c>
      <c r="H2867">
        <v>16</v>
      </c>
      <c r="J2867">
        <v>3.3E-4</v>
      </c>
      <c r="L2867">
        <v>1.5064035087719292</v>
      </c>
      <c r="M2867" s="2">
        <f t="shared" si="96"/>
        <v>57.894736842105267</v>
      </c>
      <c r="N2867" t="s">
        <v>2717</v>
      </c>
    </row>
    <row r="2868" spans="1:14">
      <c r="A2868">
        <v>67</v>
      </c>
      <c r="B2868" t="s">
        <v>14810</v>
      </c>
      <c r="C2868" t="s">
        <v>14811</v>
      </c>
      <c r="D2868">
        <v>1638</v>
      </c>
      <c r="E2868" s="1">
        <v>1.056</v>
      </c>
      <c r="F2868">
        <v>1.5169999999999999</v>
      </c>
      <c r="G2868">
        <v>0.13500000000000001</v>
      </c>
      <c r="H2868">
        <v>52</v>
      </c>
      <c r="I2868" t="s">
        <v>18288</v>
      </c>
      <c r="J2868">
        <v>4.7200000000000002E-3</v>
      </c>
      <c r="K2868">
        <v>1.0229999999999999</v>
      </c>
      <c r="L2868">
        <v>1.5064035087719292</v>
      </c>
      <c r="M2868" s="2">
        <f t="shared" si="96"/>
        <v>58.771929824561411</v>
      </c>
      <c r="N2868" t="s">
        <v>2717</v>
      </c>
    </row>
    <row r="2869" spans="1:14">
      <c r="A2869">
        <v>68</v>
      </c>
      <c r="B2869" t="s">
        <v>14830</v>
      </c>
      <c r="C2869" t="s">
        <v>14831</v>
      </c>
      <c r="D2869">
        <v>164</v>
      </c>
      <c r="E2869" s="1">
        <v>1.0469999999999999</v>
      </c>
      <c r="F2869">
        <v>0.75700000000000001</v>
      </c>
      <c r="G2869">
        <v>0.1</v>
      </c>
      <c r="H2869">
        <v>70</v>
      </c>
      <c r="I2869">
        <v>3.3</v>
      </c>
      <c r="J2869">
        <v>4.8999999999999998E-4</v>
      </c>
      <c r="K2869">
        <v>0.16400000000000001</v>
      </c>
      <c r="L2869">
        <v>1.5064035087719292</v>
      </c>
      <c r="M2869" s="2">
        <f t="shared" si="96"/>
        <v>59.649122807017541</v>
      </c>
      <c r="N2869" t="s">
        <v>2717</v>
      </c>
    </row>
    <row r="2870" spans="1:14">
      <c r="A2870">
        <v>69</v>
      </c>
      <c r="B2870" t="s">
        <v>19989</v>
      </c>
      <c r="C2870" t="s">
        <v>19990</v>
      </c>
      <c r="D2870">
        <v>562</v>
      </c>
      <c r="E2870" s="1">
        <v>1.008</v>
      </c>
      <c r="F2870">
        <v>1.1459999999999999</v>
      </c>
      <c r="G2870">
        <v>0.17299999999999999</v>
      </c>
      <c r="H2870">
        <v>75</v>
      </c>
      <c r="I2870">
        <v>5.0999999999999996</v>
      </c>
      <c r="J2870">
        <v>1.25E-3</v>
      </c>
      <c r="K2870">
        <v>0.26100000000000001</v>
      </c>
      <c r="L2870">
        <v>1.5064035087719292</v>
      </c>
      <c r="M2870" s="2">
        <f t="shared" si="96"/>
        <v>60.526315789473685</v>
      </c>
      <c r="N2870" t="s">
        <v>2717</v>
      </c>
    </row>
    <row r="2871" spans="1:14">
      <c r="A2871">
        <v>70</v>
      </c>
      <c r="B2871" t="s">
        <v>14682</v>
      </c>
      <c r="C2871" t="s">
        <v>14683</v>
      </c>
      <c r="D2871">
        <v>161</v>
      </c>
      <c r="E2871" s="1">
        <v>1</v>
      </c>
      <c r="F2871">
        <v>1.302</v>
      </c>
      <c r="G2871">
        <v>0.108</v>
      </c>
      <c r="H2871">
        <v>37</v>
      </c>
      <c r="I2871">
        <v>3.8</v>
      </c>
      <c r="J2871">
        <v>9.3999999999999997E-4</v>
      </c>
      <c r="K2871">
        <v>0.55600000000000005</v>
      </c>
      <c r="L2871">
        <v>1.5064035087719292</v>
      </c>
      <c r="M2871" s="2">
        <f t="shared" si="96"/>
        <v>61.403508771929829</v>
      </c>
      <c r="N2871" t="s">
        <v>2717</v>
      </c>
    </row>
    <row r="2872" spans="1:14">
      <c r="A2872">
        <v>71</v>
      </c>
      <c r="B2872" t="s">
        <v>14722</v>
      </c>
      <c r="C2872" t="s">
        <v>14723</v>
      </c>
      <c r="D2872">
        <v>388</v>
      </c>
      <c r="E2872" s="1">
        <v>1</v>
      </c>
      <c r="F2872">
        <v>0.94099999999999995</v>
      </c>
      <c r="G2872">
        <v>0</v>
      </c>
      <c r="H2872">
        <v>24</v>
      </c>
      <c r="I2872" t="s">
        <v>18288</v>
      </c>
      <c r="J2872">
        <v>7.3999999999999999E-4</v>
      </c>
      <c r="K2872">
        <v>0.41499999999999998</v>
      </c>
      <c r="L2872">
        <v>1.5064035087719292</v>
      </c>
      <c r="M2872" s="2">
        <f t="shared" si="96"/>
        <v>62.280701754385973</v>
      </c>
      <c r="N2872" t="s">
        <v>2717</v>
      </c>
    </row>
    <row r="2873" spans="1:14">
      <c r="A2873">
        <v>72</v>
      </c>
      <c r="B2873" t="s">
        <v>14724</v>
      </c>
      <c r="C2873" t="s">
        <v>14725</v>
      </c>
      <c r="D2873">
        <v>1010</v>
      </c>
      <c r="E2873" s="1">
        <v>0.94</v>
      </c>
      <c r="F2873">
        <v>1.85</v>
      </c>
      <c r="G2873">
        <v>4.2999999999999997E-2</v>
      </c>
      <c r="H2873">
        <v>23</v>
      </c>
      <c r="I2873" t="s">
        <v>18288</v>
      </c>
      <c r="J2873">
        <v>1.7700000000000001E-3</v>
      </c>
      <c r="K2873">
        <v>1.0089999999999999</v>
      </c>
      <c r="L2873">
        <v>1.5064035087719292</v>
      </c>
      <c r="M2873" s="2">
        <f t="shared" si="96"/>
        <v>63.157894736842103</v>
      </c>
      <c r="N2873" t="s">
        <v>2717</v>
      </c>
    </row>
    <row r="2874" spans="1:14">
      <c r="A2874">
        <v>73</v>
      </c>
      <c r="B2874" t="s">
        <v>14800</v>
      </c>
      <c r="C2874" t="s">
        <v>14801</v>
      </c>
      <c r="D2874">
        <v>906</v>
      </c>
      <c r="E2874" s="1">
        <v>0.88600000000000001</v>
      </c>
      <c r="F2874">
        <v>1.3859999999999999</v>
      </c>
      <c r="G2874">
        <v>0.03</v>
      </c>
      <c r="H2874">
        <v>66</v>
      </c>
      <c r="I2874">
        <v>8.4</v>
      </c>
      <c r="J2874">
        <v>2.1099999999999999E-3</v>
      </c>
      <c r="K2874">
        <v>0.46400000000000002</v>
      </c>
      <c r="L2874">
        <v>1.5064035087719292</v>
      </c>
      <c r="M2874" s="2">
        <f t="shared" si="96"/>
        <v>64.035087719298247</v>
      </c>
      <c r="N2874" t="s">
        <v>2717</v>
      </c>
    </row>
    <row r="2875" spans="1:14">
      <c r="A2875">
        <v>74</v>
      </c>
      <c r="B2875" t="s">
        <v>14716</v>
      </c>
      <c r="C2875" t="s">
        <v>14717</v>
      </c>
      <c r="D2875">
        <v>125</v>
      </c>
      <c r="E2875" s="1">
        <v>0.86699999999999999</v>
      </c>
      <c r="F2875">
        <v>1.137</v>
      </c>
      <c r="G2875">
        <v>0.15</v>
      </c>
      <c r="H2875">
        <v>40</v>
      </c>
      <c r="I2875">
        <v>2.8</v>
      </c>
      <c r="J2875">
        <v>7.5000000000000002E-4</v>
      </c>
      <c r="K2875">
        <v>0.41799999999999998</v>
      </c>
      <c r="L2875">
        <v>1.5064035087719292</v>
      </c>
      <c r="M2875" s="2">
        <f t="shared" si="96"/>
        <v>64.912280701754383</v>
      </c>
      <c r="N2875" t="s">
        <v>2717</v>
      </c>
    </row>
    <row r="2876" spans="1:14">
      <c r="A2876">
        <v>75</v>
      </c>
      <c r="B2876" t="s">
        <v>14822</v>
      </c>
      <c r="C2876" t="s">
        <v>14823</v>
      </c>
      <c r="D2876">
        <v>419</v>
      </c>
      <c r="E2876" s="1">
        <v>0.83299999999999996</v>
      </c>
      <c r="F2876">
        <v>0.94299999999999995</v>
      </c>
      <c r="G2876">
        <v>6.7000000000000004E-2</v>
      </c>
      <c r="H2876">
        <v>60</v>
      </c>
      <c r="I2876">
        <v>8.9</v>
      </c>
      <c r="J2876">
        <v>7.7999999999999999E-4</v>
      </c>
      <c r="K2876">
        <v>0.31900000000000001</v>
      </c>
      <c r="L2876">
        <v>1.5064035087719292</v>
      </c>
      <c r="M2876" s="2">
        <f t="shared" si="96"/>
        <v>65.789473684210535</v>
      </c>
      <c r="N2876" t="s">
        <v>2717</v>
      </c>
    </row>
    <row r="2877" spans="1:14">
      <c r="A2877">
        <v>76</v>
      </c>
      <c r="B2877" t="s">
        <v>14832</v>
      </c>
      <c r="C2877" t="s">
        <v>14833</v>
      </c>
      <c r="D2877">
        <v>42</v>
      </c>
      <c r="E2877" s="1">
        <v>0.83299999999999996</v>
      </c>
      <c r="F2877">
        <v>0.6</v>
      </c>
      <c r="G2877">
        <v>6.0999999999999999E-2</v>
      </c>
      <c r="H2877">
        <v>33</v>
      </c>
      <c r="J2877">
        <v>2.0000000000000001E-4</v>
      </c>
      <c r="K2877">
        <v>0.17699999999999999</v>
      </c>
      <c r="L2877">
        <v>1.5064035087719292</v>
      </c>
      <c r="M2877" s="2">
        <f t="shared" si="96"/>
        <v>66.666666666666657</v>
      </c>
      <c r="N2877" t="s">
        <v>2717</v>
      </c>
    </row>
    <row r="2878" spans="1:14">
      <c r="A2878">
        <v>77</v>
      </c>
      <c r="B2878" t="s">
        <v>14826</v>
      </c>
      <c r="C2878" t="s">
        <v>14827</v>
      </c>
      <c r="D2878">
        <v>775</v>
      </c>
      <c r="E2878" s="1">
        <v>0.82699999999999996</v>
      </c>
      <c r="F2878">
        <v>0.96499999999999997</v>
      </c>
      <c r="G2878">
        <v>0.111</v>
      </c>
      <c r="H2878">
        <v>108</v>
      </c>
      <c r="I2878">
        <v>5.8</v>
      </c>
      <c r="J2878">
        <v>2.7399999999999998E-3</v>
      </c>
      <c r="K2878">
        <v>0.38700000000000001</v>
      </c>
      <c r="L2878">
        <v>1.5064035087719292</v>
      </c>
      <c r="M2878" s="2">
        <f t="shared" si="96"/>
        <v>67.543859649122808</v>
      </c>
      <c r="N2878" t="s">
        <v>2717</v>
      </c>
    </row>
    <row r="2879" spans="1:14">
      <c r="A2879">
        <v>78</v>
      </c>
      <c r="B2879" t="s">
        <v>14870</v>
      </c>
      <c r="C2879" t="s">
        <v>14871</v>
      </c>
      <c r="D2879">
        <v>411</v>
      </c>
      <c r="E2879" s="1">
        <v>0.81399999999999995</v>
      </c>
      <c r="F2879">
        <v>0.94399999999999995</v>
      </c>
      <c r="G2879">
        <v>6.0999999999999999E-2</v>
      </c>
      <c r="H2879">
        <v>33</v>
      </c>
      <c r="I2879">
        <v>7.4</v>
      </c>
      <c r="J2879">
        <v>1.14E-3</v>
      </c>
      <c r="K2879">
        <v>0.40600000000000003</v>
      </c>
      <c r="L2879">
        <v>1.5064035087719292</v>
      </c>
      <c r="M2879" s="2">
        <f t="shared" si="96"/>
        <v>68.421052631578945</v>
      </c>
      <c r="N2879" t="s">
        <v>2717</v>
      </c>
    </row>
    <row r="2880" spans="1:14">
      <c r="A2880">
        <v>79</v>
      </c>
      <c r="B2880" t="s">
        <v>14788</v>
      </c>
      <c r="C2880" t="s">
        <v>14789</v>
      </c>
      <c r="D2880">
        <v>238</v>
      </c>
      <c r="E2880" s="1">
        <v>0.8</v>
      </c>
      <c r="F2880">
        <v>1.008</v>
      </c>
      <c r="G2880">
        <v>0.05</v>
      </c>
      <c r="H2880">
        <v>20</v>
      </c>
      <c r="I2880">
        <v>6</v>
      </c>
      <c r="J2880">
        <v>1.2199999999999999E-3</v>
      </c>
      <c r="K2880">
        <v>0.59099999999999997</v>
      </c>
      <c r="L2880">
        <v>1.5064035087719292</v>
      </c>
      <c r="M2880" s="2">
        <f t="shared" si="96"/>
        <v>69.298245614035096</v>
      </c>
      <c r="N2880" t="s">
        <v>2717</v>
      </c>
    </row>
    <row r="2881" spans="1:14">
      <c r="A2881">
        <v>80</v>
      </c>
      <c r="B2881" t="s">
        <v>19995</v>
      </c>
      <c r="C2881" t="s">
        <v>19996</v>
      </c>
      <c r="D2881">
        <v>500</v>
      </c>
      <c r="E2881" s="1">
        <v>0.79</v>
      </c>
      <c r="F2881">
        <v>1.41</v>
      </c>
      <c r="G2881">
        <v>0.24199999999999999</v>
      </c>
      <c r="H2881">
        <v>33</v>
      </c>
      <c r="I2881">
        <v>6.7</v>
      </c>
      <c r="J2881">
        <v>1.7799999999999999E-3</v>
      </c>
      <c r="K2881">
        <v>0.70499999999999996</v>
      </c>
      <c r="L2881">
        <v>1.5064035087719292</v>
      </c>
      <c r="M2881" s="2">
        <f t="shared" si="96"/>
        <v>70.175438596491219</v>
      </c>
      <c r="N2881" t="s">
        <v>2717</v>
      </c>
    </row>
    <row r="2882" spans="1:14">
      <c r="A2882">
        <v>81</v>
      </c>
      <c r="B2882" t="s">
        <v>14820</v>
      </c>
      <c r="C2882" t="s">
        <v>14821</v>
      </c>
      <c r="D2882">
        <v>347</v>
      </c>
      <c r="E2882" s="1">
        <v>0.78800000000000003</v>
      </c>
      <c r="F2882">
        <v>0.84599999999999997</v>
      </c>
      <c r="G2882">
        <v>0.24099999999999999</v>
      </c>
      <c r="H2882">
        <v>29</v>
      </c>
      <c r="I2882">
        <v>7.2</v>
      </c>
      <c r="J2882">
        <v>5.6999999999999998E-4</v>
      </c>
      <c r="K2882">
        <v>0.218</v>
      </c>
      <c r="L2882">
        <v>1.5064035087719292</v>
      </c>
      <c r="M2882" s="2">
        <f t="shared" si="96"/>
        <v>71.05263157894737</v>
      </c>
      <c r="N2882" t="s">
        <v>2717</v>
      </c>
    </row>
    <row r="2883" spans="1:14">
      <c r="A2883">
        <v>82</v>
      </c>
      <c r="B2883" t="s">
        <v>14742</v>
      </c>
      <c r="C2883" t="s">
        <v>14743</v>
      </c>
      <c r="D2883">
        <v>337</v>
      </c>
      <c r="E2883" s="1">
        <v>0.76900000000000002</v>
      </c>
      <c r="F2883">
        <v>1.0369999999999999</v>
      </c>
      <c r="G2883">
        <v>9.7000000000000003E-2</v>
      </c>
      <c r="H2883">
        <v>31</v>
      </c>
      <c r="I2883">
        <v>7.1</v>
      </c>
      <c r="J2883">
        <v>5.9000000000000003E-4</v>
      </c>
      <c r="K2883">
        <v>0.253</v>
      </c>
      <c r="L2883">
        <v>1.5064035087719292</v>
      </c>
      <c r="M2883" s="2">
        <f t="shared" si="96"/>
        <v>71.929824561403507</v>
      </c>
      <c r="N2883" t="s">
        <v>2717</v>
      </c>
    </row>
    <row r="2884" spans="1:14">
      <c r="A2884">
        <v>83</v>
      </c>
      <c r="B2884" t="s">
        <v>14718</v>
      </c>
      <c r="C2884" t="s">
        <v>14719</v>
      </c>
      <c r="D2884">
        <v>290</v>
      </c>
      <c r="E2884" s="1">
        <v>0.75</v>
      </c>
      <c r="F2884">
        <v>1.0720000000000001</v>
      </c>
      <c r="G2884">
        <v>0.33300000000000002</v>
      </c>
      <c r="H2884">
        <v>30</v>
      </c>
      <c r="I2884">
        <v>6</v>
      </c>
      <c r="J2884">
        <v>8.9999999999999998E-4</v>
      </c>
      <c r="K2884">
        <v>0.41199999999999998</v>
      </c>
      <c r="L2884">
        <v>1.5064035087719292</v>
      </c>
      <c r="M2884" s="2">
        <f t="shared" si="96"/>
        <v>72.807017543859658</v>
      </c>
      <c r="N2884" t="s">
        <v>2717</v>
      </c>
    </row>
    <row r="2885" spans="1:14">
      <c r="A2885">
        <v>84</v>
      </c>
      <c r="B2885" t="s">
        <v>14732</v>
      </c>
      <c r="C2885" t="s">
        <v>14733</v>
      </c>
      <c r="D2885">
        <v>213</v>
      </c>
      <c r="E2885" s="1">
        <v>0.73699999999999999</v>
      </c>
      <c r="F2885">
        <v>0.89500000000000002</v>
      </c>
      <c r="G2885">
        <v>0</v>
      </c>
      <c r="H2885">
        <v>16</v>
      </c>
      <c r="I2885">
        <v>6.9</v>
      </c>
      <c r="J2885">
        <v>1.06E-3</v>
      </c>
      <c r="K2885">
        <v>0.63500000000000001</v>
      </c>
      <c r="L2885">
        <v>1.5064035087719292</v>
      </c>
      <c r="M2885" s="2">
        <f t="shared" si="96"/>
        <v>73.68421052631578</v>
      </c>
      <c r="N2885" t="s">
        <v>2717</v>
      </c>
    </row>
    <row r="2886" spans="1:14">
      <c r="A2886">
        <v>85</v>
      </c>
      <c r="B2886" t="s">
        <v>14694</v>
      </c>
      <c r="C2886" t="s">
        <v>14695</v>
      </c>
      <c r="D2886">
        <v>691</v>
      </c>
      <c r="E2886" s="1">
        <v>0.72599999999999998</v>
      </c>
      <c r="F2886">
        <v>0.95899999999999996</v>
      </c>
      <c r="G2886">
        <v>5.7000000000000002E-2</v>
      </c>
      <c r="H2886">
        <v>35</v>
      </c>
      <c r="I2886" t="s">
        <v>18288</v>
      </c>
      <c r="J2886">
        <v>1.7799999999999999E-3</v>
      </c>
      <c r="K2886">
        <v>0.68700000000000006</v>
      </c>
      <c r="L2886">
        <v>1.5064035087719292</v>
      </c>
      <c r="M2886" s="2">
        <f t="shared" si="96"/>
        <v>74.561403508771932</v>
      </c>
      <c r="N2886" t="s">
        <v>2717</v>
      </c>
    </row>
    <row r="2887" spans="1:14">
      <c r="A2887">
        <v>86</v>
      </c>
      <c r="B2887" t="s">
        <v>14730</v>
      </c>
      <c r="C2887" t="s">
        <v>14731</v>
      </c>
      <c r="D2887">
        <v>318</v>
      </c>
      <c r="E2887" s="1">
        <v>0.70599999999999996</v>
      </c>
      <c r="F2887">
        <v>0.81599999999999995</v>
      </c>
      <c r="G2887">
        <v>0</v>
      </c>
      <c r="H2887">
        <v>6</v>
      </c>
      <c r="I2887">
        <v>9.6999999999999993</v>
      </c>
      <c r="J2887">
        <v>6.2E-4</v>
      </c>
      <c r="K2887">
        <v>0.40500000000000003</v>
      </c>
      <c r="L2887">
        <v>1.5064035087719292</v>
      </c>
      <c r="M2887" s="2">
        <f t="shared" si="96"/>
        <v>75.438596491228068</v>
      </c>
      <c r="N2887" t="s">
        <v>2717</v>
      </c>
    </row>
    <row r="2888" spans="1:14">
      <c r="A2888">
        <v>87</v>
      </c>
      <c r="B2888" t="s">
        <v>14852</v>
      </c>
      <c r="C2888" t="s">
        <v>14853</v>
      </c>
      <c r="D2888">
        <v>389</v>
      </c>
      <c r="E2888" s="1">
        <v>0.68300000000000005</v>
      </c>
      <c r="G2888">
        <v>0.13600000000000001</v>
      </c>
      <c r="H2888">
        <v>59</v>
      </c>
      <c r="I2888">
        <v>5.5</v>
      </c>
      <c r="J2888">
        <v>1.8799999999999999E-3</v>
      </c>
      <c r="L2888">
        <v>1.5064035087719292</v>
      </c>
      <c r="M2888" s="2">
        <f t="shared" si="96"/>
        <v>76.31578947368422</v>
      </c>
      <c r="N2888" t="s">
        <v>2717</v>
      </c>
    </row>
    <row r="2889" spans="1:14">
      <c r="A2889">
        <v>88</v>
      </c>
      <c r="B2889" t="s">
        <v>20005</v>
      </c>
      <c r="C2889" t="s">
        <v>20006</v>
      </c>
      <c r="D2889">
        <v>125</v>
      </c>
      <c r="E2889" s="1">
        <v>0.66700000000000004</v>
      </c>
      <c r="F2889">
        <v>0.56000000000000005</v>
      </c>
      <c r="G2889">
        <v>0</v>
      </c>
      <c r="H2889">
        <v>38</v>
      </c>
      <c r="I2889">
        <v>3.4</v>
      </c>
      <c r="J2889">
        <v>4.0999999999999999E-4</v>
      </c>
      <c r="K2889">
        <v>0.112</v>
      </c>
      <c r="L2889">
        <v>1.5064035087719292</v>
      </c>
      <c r="M2889" s="2">
        <f t="shared" si="96"/>
        <v>77.192982456140342</v>
      </c>
      <c r="N2889" t="s">
        <v>2717</v>
      </c>
    </row>
    <row r="2890" spans="1:14">
      <c r="A2890">
        <v>89</v>
      </c>
      <c r="B2890" t="s">
        <v>14880</v>
      </c>
      <c r="C2890" t="s">
        <v>14881</v>
      </c>
      <c r="D2890">
        <v>183</v>
      </c>
      <c r="E2890" s="1">
        <v>0.64</v>
      </c>
      <c r="G2890">
        <v>0.16700000000000001</v>
      </c>
      <c r="H2890">
        <v>12</v>
      </c>
      <c r="I2890">
        <v>5.0999999999999996</v>
      </c>
      <c r="J2890">
        <v>1.0399999999999999E-3</v>
      </c>
      <c r="L2890">
        <v>1.5064035087719292</v>
      </c>
      <c r="M2890" s="2">
        <f t="shared" si="96"/>
        <v>78.070175438596493</v>
      </c>
      <c r="N2890" t="s">
        <v>2717</v>
      </c>
    </row>
    <row r="2891" spans="1:14">
      <c r="A2891">
        <v>90</v>
      </c>
      <c r="B2891" t="s">
        <v>14772</v>
      </c>
      <c r="C2891" t="s">
        <v>14773</v>
      </c>
      <c r="D2891">
        <v>106</v>
      </c>
      <c r="E2891" s="1">
        <v>0.63600000000000001</v>
      </c>
      <c r="F2891">
        <v>0.85299999999999998</v>
      </c>
      <c r="G2891">
        <v>0.14899999999999999</v>
      </c>
      <c r="H2891">
        <v>47</v>
      </c>
      <c r="I2891">
        <v>3.1</v>
      </c>
      <c r="J2891">
        <v>5.1999999999999995E-4</v>
      </c>
      <c r="K2891">
        <v>0.254</v>
      </c>
      <c r="L2891">
        <v>1.5064035087719292</v>
      </c>
      <c r="M2891" s="2">
        <f t="shared" si="96"/>
        <v>78.94736842105263</v>
      </c>
      <c r="N2891" t="s">
        <v>2717</v>
      </c>
    </row>
    <row r="2892" spans="1:14">
      <c r="A2892">
        <v>91</v>
      </c>
      <c r="B2892" t="s">
        <v>14838</v>
      </c>
      <c r="C2892" t="s">
        <v>14839</v>
      </c>
      <c r="D2892">
        <v>546</v>
      </c>
      <c r="E2892" s="1">
        <v>0.59</v>
      </c>
      <c r="F2892">
        <v>0.97799999999999998</v>
      </c>
      <c r="G2892">
        <v>1</v>
      </c>
      <c r="H2892">
        <v>23</v>
      </c>
      <c r="I2892">
        <v>9.4</v>
      </c>
      <c r="J2892">
        <v>5.8E-4</v>
      </c>
      <c r="K2892">
        <v>0.36599999999999999</v>
      </c>
      <c r="L2892">
        <v>1.5064035087719292</v>
      </c>
      <c r="M2892" s="2">
        <f t="shared" si="96"/>
        <v>79.824561403508781</v>
      </c>
      <c r="N2892" t="s">
        <v>2717</v>
      </c>
    </row>
    <row r="2893" spans="1:14">
      <c r="A2893">
        <v>92</v>
      </c>
      <c r="B2893" t="s">
        <v>14884</v>
      </c>
      <c r="C2893" t="s">
        <v>14885</v>
      </c>
      <c r="D2893">
        <v>198</v>
      </c>
      <c r="E2893" s="1">
        <v>0.56799999999999995</v>
      </c>
      <c r="G2893">
        <v>9.2999999999999999E-2</v>
      </c>
      <c r="H2893">
        <v>86</v>
      </c>
      <c r="I2893">
        <v>3.5</v>
      </c>
      <c r="J2893">
        <v>5.9999999999999995E-4</v>
      </c>
      <c r="L2893">
        <v>1.5064035087719292</v>
      </c>
      <c r="M2893" s="2">
        <f t="shared" si="96"/>
        <v>80.701754385964904</v>
      </c>
      <c r="N2893" t="s">
        <v>2717</v>
      </c>
    </row>
    <row r="2894" spans="1:14">
      <c r="A2894">
        <v>93</v>
      </c>
      <c r="B2894" t="s">
        <v>14812</v>
      </c>
      <c r="C2894" t="s">
        <v>14813</v>
      </c>
      <c r="D2894">
        <v>341</v>
      </c>
      <c r="E2894" s="1">
        <v>0.56699999999999995</v>
      </c>
      <c r="F2894">
        <v>1.05</v>
      </c>
      <c r="G2894">
        <v>0.121</v>
      </c>
      <c r="H2894">
        <v>33</v>
      </c>
      <c r="I2894">
        <v>7.3</v>
      </c>
      <c r="J2894">
        <v>1.8799999999999999E-3</v>
      </c>
      <c r="K2894">
        <v>0.77100000000000002</v>
      </c>
      <c r="L2894">
        <v>1.5064035087719292</v>
      </c>
      <c r="M2894" s="2">
        <f t="shared" si="96"/>
        <v>81.578947368421055</v>
      </c>
      <c r="N2894" t="s">
        <v>2717</v>
      </c>
    </row>
    <row r="2895" spans="1:14">
      <c r="A2895">
        <v>94</v>
      </c>
      <c r="B2895" t="s">
        <v>14794</v>
      </c>
      <c r="C2895" t="s">
        <v>14795</v>
      </c>
      <c r="D2895">
        <v>735</v>
      </c>
      <c r="E2895" s="1">
        <v>0.56200000000000006</v>
      </c>
      <c r="F2895">
        <v>0.755</v>
      </c>
      <c r="G2895">
        <v>1.4E-2</v>
      </c>
      <c r="H2895">
        <v>70</v>
      </c>
      <c r="I2895">
        <v>8</v>
      </c>
      <c r="J2895">
        <v>1.4499999999999999E-3</v>
      </c>
      <c r="K2895">
        <v>0.224</v>
      </c>
      <c r="L2895">
        <v>1.5064035087719292</v>
      </c>
      <c r="M2895" s="2">
        <f t="shared" si="96"/>
        <v>82.456140350877192</v>
      </c>
      <c r="N2895" t="s">
        <v>2717</v>
      </c>
    </row>
    <row r="2896" spans="1:14">
      <c r="A2896">
        <v>95</v>
      </c>
      <c r="B2896" t="s">
        <v>14686</v>
      </c>
      <c r="C2896" t="s">
        <v>14687</v>
      </c>
      <c r="D2896">
        <v>142</v>
      </c>
      <c r="E2896" s="1">
        <v>0.55200000000000005</v>
      </c>
      <c r="F2896">
        <v>0.47899999999999998</v>
      </c>
      <c r="G2896">
        <v>6.7000000000000004E-2</v>
      </c>
      <c r="H2896">
        <v>60</v>
      </c>
      <c r="I2896">
        <v>2.4</v>
      </c>
      <c r="J2896">
        <v>3.5E-4</v>
      </c>
      <c r="K2896">
        <v>7.1999999999999995E-2</v>
      </c>
      <c r="L2896">
        <v>1.5064035087719292</v>
      </c>
      <c r="M2896" s="2">
        <f t="shared" si="96"/>
        <v>83.333333333333343</v>
      </c>
      <c r="N2896" t="s">
        <v>2717</v>
      </c>
    </row>
    <row r="2897" spans="1:14">
      <c r="A2897">
        <v>96</v>
      </c>
      <c r="B2897" t="s">
        <v>14698</v>
      </c>
      <c r="C2897" t="s">
        <v>14699</v>
      </c>
      <c r="D2897">
        <v>422</v>
      </c>
      <c r="E2897" s="1">
        <v>0.47499999999999998</v>
      </c>
      <c r="F2897">
        <v>0.505</v>
      </c>
      <c r="G2897">
        <v>0.17399999999999999</v>
      </c>
      <c r="H2897">
        <v>46</v>
      </c>
      <c r="I2897">
        <v>9.6</v>
      </c>
      <c r="J2897">
        <v>5.9000000000000003E-4</v>
      </c>
      <c r="K2897">
        <v>0.16200000000000001</v>
      </c>
      <c r="L2897">
        <v>1.5064035087719292</v>
      </c>
      <c r="M2897" s="2">
        <f t="shared" si="96"/>
        <v>84.210526315789465</v>
      </c>
      <c r="N2897" t="s">
        <v>2717</v>
      </c>
    </row>
    <row r="2898" spans="1:14">
      <c r="A2898">
        <v>97</v>
      </c>
      <c r="B2898" t="s">
        <v>14854</v>
      </c>
      <c r="C2898" t="s">
        <v>14855</v>
      </c>
      <c r="D2898">
        <v>189</v>
      </c>
      <c r="E2898" s="1">
        <v>0.47399999999999998</v>
      </c>
      <c r="G2898">
        <v>5.2999999999999999E-2</v>
      </c>
      <c r="H2898">
        <v>19</v>
      </c>
      <c r="I2898">
        <v>8.6</v>
      </c>
      <c r="J2898">
        <v>5.0000000000000001E-4</v>
      </c>
      <c r="L2898">
        <v>1.5064035087719292</v>
      </c>
      <c r="M2898" s="2">
        <f t="shared" ref="M2898:M2915" si="97">A2898/114*100</f>
        <v>85.087719298245617</v>
      </c>
      <c r="N2898" t="s">
        <v>2717</v>
      </c>
    </row>
    <row r="2899" spans="1:14">
      <c r="A2899">
        <v>98</v>
      </c>
      <c r="B2899" t="s">
        <v>14804</v>
      </c>
      <c r="C2899" t="s">
        <v>14805</v>
      </c>
      <c r="D2899">
        <v>463</v>
      </c>
      <c r="E2899" s="1">
        <v>0.47199999999999998</v>
      </c>
      <c r="F2899">
        <v>0.70699999999999996</v>
      </c>
      <c r="G2899">
        <v>0.14000000000000001</v>
      </c>
      <c r="H2899">
        <v>50</v>
      </c>
      <c r="I2899">
        <v>9.6999999999999993</v>
      </c>
      <c r="J2899">
        <v>9.2000000000000003E-4</v>
      </c>
      <c r="K2899">
        <v>0.25600000000000001</v>
      </c>
      <c r="L2899">
        <v>1.5064035087719292</v>
      </c>
      <c r="M2899" s="2">
        <f t="shared" si="97"/>
        <v>85.964912280701753</v>
      </c>
      <c r="N2899" t="s">
        <v>2717</v>
      </c>
    </row>
    <row r="2900" spans="1:14">
      <c r="A2900">
        <v>99</v>
      </c>
      <c r="B2900" t="s">
        <v>14850</v>
      </c>
      <c r="C2900" t="s">
        <v>14851</v>
      </c>
      <c r="D2900">
        <v>219</v>
      </c>
      <c r="E2900" s="1">
        <v>0.45800000000000002</v>
      </c>
      <c r="F2900">
        <v>0.61199999999999999</v>
      </c>
      <c r="G2900">
        <v>5.8999999999999997E-2</v>
      </c>
      <c r="H2900">
        <v>17</v>
      </c>
      <c r="I2900">
        <v>8.8000000000000007</v>
      </c>
      <c r="J2900">
        <v>5.1000000000000004E-4</v>
      </c>
      <c r="K2900">
        <v>0.218</v>
      </c>
      <c r="L2900">
        <v>1.5064035087719292</v>
      </c>
      <c r="M2900" s="2">
        <f t="shared" si="97"/>
        <v>86.842105263157904</v>
      </c>
      <c r="N2900" t="s">
        <v>2717</v>
      </c>
    </row>
    <row r="2901" spans="1:14">
      <c r="A2901">
        <v>100</v>
      </c>
      <c r="B2901" t="s">
        <v>14690</v>
      </c>
      <c r="C2901" t="s">
        <v>14691</v>
      </c>
      <c r="D2901">
        <v>249</v>
      </c>
      <c r="E2901" s="1">
        <v>0.44900000000000001</v>
      </c>
      <c r="F2901">
        <v>0.61699999999999999</v>
      </c>
      <c r="G2901">
        <v>0.33300000000000002</v>
      </c>
      <c r="H2901">
        <v>30</v>
      </c>
      <c r="I2901">
        <v>9.3000000000000007</v>
      </c>
      <c r="J2901">
        <v>8.0000000000000004E-4</v>
      </c>
      <c r="K2901">
        <v>0.39900000000000002</v>
      </c>
      <c r="L2901">
        <v>1.5064035087719292</v>
      </c>
      <c r="M2901" s="2">
        <f t="shared" si="97"/>
        <v>87.719298245614027</v>
      </c>
      <c r="N2901" t="s">
        <v>2717</v>
      </c>
    </row>
    <row r="2902" spans="1:14">
      <c r="A2902">
        <v>101</v>
      </c>
      <c r="B2902" t="s">
        <v>14808</v>
      </c>
      <c r="C2902" t="s">
        <v>14809</v>
      </c>
      <c r="D2902">
        <v>127</v>
      </c>
      <c r="E2902" s="1">
        <v>0.41899999999999998</v>
      </c>
      <c r="G2902">
        <v>0.14799999999999999</v>
      </c>
      <c r="H2902">
        <v>27</v>
      </c>
      <c r="I2902">
        <v>5</v>
      </c>
      <c r="J2902">
        <v>1.3699999999999999E-3</v>
      </c>
      <c r="L2902">
        <v>1.5064035087719292</v>
      </c>
      <c r="M2902" s="2">
        <f t="shared" si="97"/>
        <v>88.596491228070178</v>
      </c>
      <c r="N2902" t="s">
        <v>2717</v>
      </c>
    </row>
    <row r="2903" spans="1:14">
      <c r="A2903">
        <v>102</v>
      </c>
      <c r="B2903" t="s">
        <v>14692</v>
      </c>
      <c r="C2903" t="s">
        <v>14693</v>
      </c>
      <c r="D2903">
        <v>348</v>
      </c>
      <c r="E2903" s="1">
        <v>0.40699999999999997</v>
      </c>
      <c r="F2903">
        <v>0.93500000000000005</v>
      </c>
      <c r="G2903">
        <v>0</v>
      </c>
      <c r="H2903">
        <v>23</v>
      </c>
      <c r="I2903">
        <v>8.6</v>
      </c>
      <c r="J2903">
        <v>1.07E-3</v>
      </c>
      <c r="K2903">
        <v>0.49399999999999999</v>
      </c>
      <c r="L2903">
        <v>1.5064035087719292</v>
      </c>
      <c r="M2903" s="2">
        <f t="shared" si="97"/>
        <v>89.473684210526315</v>
      </c>
      <c r="N2903" t="s">
        <v>2717</v>
      </c>
    </row>
    <row r="2904" spans="1:14">
      <c r="A2904">
        <v>103</v>
      </c>
      <c r="B2904" t="s">
        <v>14778</v>
      </c>
      <c r="C2904" t="s">
        <v>14779</v>
      </c>
      <c r="D2904">
        <v>123</v>
      </c>
      <c r="E2904" s="1">
        <v>0.39</v>
      </c>
      <c r="G2904">
        <v>1.2999999999999999E-2</v>
      </c>
      <c r="H2904">
        <v>75</v>
      </c>
      <c r="I2904">
        <v>3.6</v>
      </c>
      <c r="J2904">
        <v>2.4000000000000001E-4</v>
      </c>
      <c r="L2904">
        <v>1.5064035087719292</v>
      </c>
      <c r="M2904" s="2">
        <f t="shared" si="97"/>
        <v>90.350877192982466</v>
      </c>
      <c r="N2904" t="s">
        <v>2717</v>
      </c>
    </row>
    <row r="2905" spans="1:14">
      <c r="A2905">
        <v>104</v>
      </c>
      <c r="B2905" t="s">
        <v>14862</v>
      </c>
      <c r="C2905" t="s">
        <v>14863</v>
      </c>
      <c r="D2905">
        <v>150</v>
      </c>
      <c r="E2905" s="1">
        <v>0.36199999999999999</v>
      </c>
      <c r="F2905">
        <v>0.38100000000000001</v>
      </c>
      <c r="G2905">
        <v>2.9000000000000001E-2</v>
      </c>
      <c r="H2905">
        <v>35</v>
      </c>
      <c r="I2905">
        <v>5</v>
      </c>
      <c r="J2905">
        <v>3.3E-4</v>
      </c>
      <c r="K2905">
        <v>8.2000000000000003E-2</v>
      </c>
      <c r="L2905">
        <v>1.5064035087719292</v>
      </c>
      <c r="M2905" s="2">
        <f t="shared" si="97"/>
        <v>91.228070175438589</v>
      </c>
      <c r="N2905" t="s">
        <v>2717</v>
      </c>
    </row>
    <row r="2906" spans="1:14">
      <c r="A2906">
        <v>105</v>
      </c>
      <c r="B2906" t="s">
        <v>14856</v>
      </c>
      <c r="C2906" t="s">
        <v>14857</v>
      </c>
      <c r="D2906">
        <v>825</v>
      </c>
      <c r="E2906" s="1">
        <v>0.33300000000000002</v>
      </c>
      <c r="F2906">
        <v>1.1399999999999999</v>
      </c>
      <c r="G2906">
        <v>0</v>
      </c>
      <c r="H2906">
        <v>16</v>
      </c>
      <c r="I2906" t="s">
        <v>18288</v>
      </c>
      <c r="J2906">
        <v>5.2999999999999998E-4</v>
      </c>
      <c r="K2906">
        <v>0.53200000000000003</v>
      </c>
      <c r="L2906">
        <v>1.5064035087719292</v>
      </c>
      <c r="M2906" s="2">
        <f t="shared" si="97"/>
        <v>92.10526315789474</v>
      </c>
      <c r="N2906" t="s">
        <v>2717</v>
      </c>
    </row>
    <row r="2907" spans="1:14">
      <c r="A2907">
        <v>106</v>
      </c>
      <c r="B2907" t="s">
        <v>14816</v>
      </c>
      <c r="C2907" t="s">
        <v>14817</v>
      </c>
      <c r="D2907">
        <v>182</v>
      </c>
      <c r="E2907" s="1">
        <v>0.317</v>
      </c>
      <c r="F2907">
        <v>0.56999999999999995</v>
      </c>
      <c r="G2907">
        <v>0</v>
      </c>
      <c r="H2907">
        <v>29</v>
      </c>
      <c r="I2907">
        <v>9.9</v>
      </c>
      <c r="J2907">
        <v>2.7999999999999998E-4</v>
      </c>
      <c r="K2907">
        <v>0.186</v>
      </c>
      <c r="L2907">
        <v>1.5064035087719292</v>
      </c>
      <c r="M2907" s="2">
        <f t="shared" si="97"/>
        <v>92.982456140350877</v>
      </c>
      <c r="N2907" t="s">
        <v>2717</v>
      </c>
    </row>
    <row r="2908" spans="1:14">
      <c r="A2908">
        <v>107</v>
      </c>
      <c r="B2908" t="s">
        <v>14798</v>
      </c>
      <c r="C2908" t="s">
        <v>14799</v>
      </c>
      <c r="D2908">
        <v>175</v>
      </c>
      <c r="E2908" s="1">
        <v>0.29499999999999998</v>
      </c>
      <c r="F2908">
        <v>0.33600000000000002</v>
      </c>
      <c r="G2908">
        <v>0.03</v>
      </c>
      <c r="H2908">
        <v>33</v>
      </c>
      <c r="I2908">
        <v>6.9</v>
      </c>
      <c r="J2908">
        <v>4.4000000000000002E-4</v>
      </c>
      <c r="K2908">
        <v>0.107</v>
      </c>
      <c r="L2908">
        <v>1.5064035087719292</v>
      </c>
      <c r="M2908" s="2">
        <f t="shared" si="97"/>
        <v>93.859649122807014</v>
      </c>
      <c r="N2908" t="s">
        <v>2717</v>
      </c>
    </row>
    <row r="2909" spans="1:14">
      <c r="A2909">
        <v>108</v>
      </c>
      <c r="B2909" t="s">
        <v>14720</v>
      </c>
      <c r="C2909" t="s">
        <v>14721</v>
      </c>
      <c r="D2909">
        <v>129</v>
      </c>
      <c r="E2909" s="1">
        <v>0.254</v>
      </c>
      <c r="F2909">
        <v>0.30499999999999999</v>
      </c>
      <c r="G2909">
        <v>0.06</v>
      </c>
      <c r="H2909">
        <v>67</v>
      </c>
      <c r="I2909">
        <v>4.3</v>
      </c>
      <c r="J2909">
        <v>3.1E-4</v>
      </c>
      <c r="K2909">
        <v>6.5000000000000002E-2</v>
      </c>
      <c r="L2909">
        <v>1.5064035087719292</v>
      </c>
      <c r="M2909" s="2">
        <f t="shared" si="97"/>
        <v>94.73684210526315</v>
      </c>
      <c r="N2909" t="s">
        <v>2717</v>
      </c>
    </row>
    <row r="2910" spans="1:14">
      <c r="A2910">
        <v>109</v>
      </c>
      <c r="B2910" t="s">
        <v>14782</v>
      </c>
      <c r="C2910" t="s">
        <v>14783</v>
      </c>
      <c r="D2910">
        <v>263</v>
      </c>
      <c r="E2910" s="1">
        <v>0.25</v>
      </c>
      <c r="F2910">
        <v>0.45300000000000001</v>
      </c>
      <c r="G2910">
        <v>5.3999999999999999E-2</v>
      </c>
      <c r="H2910">
        <v>56</v>
      </c>
      <c r="I2910">
        <v>6.4</v>
      </c>
      <c r="J2910">
        <v>7.3999999999999999E-4</v>
      </c>
      <c r="K2910">
        <v>0.17399999999999999</v>
      </c>
      <c r="L2910">
        <v>1.5064035087719292</v>
      </c>
      <c r="M2910" s="2">
        <f t="shared" si="97"/>
        <v>95.614035087719301</v>
      </c>
      <c r="N2910" t="s">
        <v>2717</v>
      </c>
    </row>
    <row r="2911" spans="1:14">
      <c r="A2911">
        <v>110</v>
      </c>
      <c r="B2911" t="s">
        <v>14796</v>
      </c>
      <c r="C2911" t="s">
        <v>14797</v>
      </c>
      <c r="D2911">
        <v>166</v>
      </c>
      <c r="E2911" s="1">
        <v>0.25</v>
      </c>
      <c r="F2911">
        <v>1.9550000000000001</v>
      </c>
      <c r="G2911">
        <v>0</v>
      </c>
      <c r="H2911">
        <v>11</v>
      </c>
      <c r="I2911">
        <v>3.7</v>
      </c>
      <c r="J2911">
        <v>1.09E-3</v>
      </c>
      <c r="K2911">
        <v>0.92900000000000005</v>
      </c>
      <c r="L2911">
        <v>1.5064035087719292</v>
      </c>
      <c r="M2911" s="2">
        <f t="shared" si="97"/>
        <v>96.491228070175438</v>
      </c>
      <c r="N2911" t="s">
        <v>2717</v>
      </c>
    </row>
    <row r="2912" spans="1:14">
      <c r="A2912">
        <v>111</v>
      </c>
      <c r="B2912" t="s">
        <v>14814</v>
      </c>
      <c r="C2912" t="s">
        <v>14815</v>
      </c>
      <c r="D2912">
        <v>177</v>
      </c>
      <c r="E2912" s="1">
        <v>0.249</v>
      </c>
      <c r="F2912">
        <v>0.24199999999999999</v>
      </c>
      <c r="G2912">
        <v>7.8E-2</v>
      </c>
      <c r="H2912">
        <v>64</v>
      </c>
      <c r="I2912">
        <v>4.5999999999999996</v>
      </c>
      <c r="J2912">
        <v>6.6E-4</v>
      </c>
      <c r="K2912">
        <v>0.08</v>
      </c>
      <c r="L2912">
        <v>1.5064035087719292</v>
      </c>
      <c r="M2912" s="2">
        <f t="shared" si="97"/>
        <v>97.368421052631575</v>
      </c>
      <c r="N2912" t="s">
        <v>2717</v>
      </c>
    </row>
    <row r="2913" spans="1:14">
      <c r="A2913">
        <v>112</v>
      </c>
      <c r="B2913" t="s">
        <v>14696</v>
      </c>
      <c r="C2913" t="s">
        <v>14697</v>
      </c>
      <c r="D2913">
        <v>409</v>
      </c>
      <c r="E2913" s="1">
        <v>0.2</v>
      </c>
      <c r="F2913">
        <v>0.39100000000000001</v>
      </c>
      <c r="G2913">
        <v>5.8999999999999997E-2</v>
      </c>
      <c r="H2913">
        <v>34</v>
      </c>
      <c r="I2913" t="s">
        <v>18288</v>
      </c>
      <c r="J2913">
        <v>1.2600000000000001E-3</v>
      </c>
      <c r="K2913">
        <v>0.35699999999999998</v>
      </c>
      <c r="L2913">
        <v>1.5064035087719292</v>
      </c>
      <c r="M2913" s="2">
        <f t="shared" si="97"/>
        <v>98.245614035087712</v>
      </c>
      <c r="N2913" t="s">
        <v>2717</v>
      </c>
    </row>
    <row r="2914" spans="1:14">
      <c r="A2914">
        <v>113</v>
      </c>
      <c r="B2914" t="s">
        <v>14846</v>
      </c>
      <c r="C2914" t="s">
        <v>14847</v>
      </c>
      <c r="D2914">
        <v>36</v>
      </c>
      <c r="E2914" s="1">
        <v>0.161</v>
      </c>
      <c r="G2914">
        <v>0</v>
      </c>
      <c r="H2914">
        <v>15</v>
      </c>
      <c r="J2914">
        <v>2.0000000000000002E-5</v>
      </c>
      <c r="L2914">
        <v>1.5064035087719292</v>
      </c>
      <c r="M2914" s="2">
        <f t="shared" si="97"/>
        <v>99.122807017543863</v>
      </c>
      <c r="N2914" t="s">
        <v>2717</v>
      </c>
    </row>
    <row r="2915" spans="1:14">
      <c r="A2915">
        <v>114</v>
      </c>
      <c r="B2915" t="s">
        <v>14882</v>
      </c>
      <c r="C2915" t="s">
        <v>14883</v>
      </c>
      <c r="D2915">
        <v>64</v>
      </c>
      <c r="E2915" s="1">
        <v>0.158</v>
      </c>
      <c r="F2915">
        <v>7.4999999999999997E-2</v>
      </c>
      <c r="G2915">
        <v>0</v>
      </c>
      <c r="H2915">
        <v>10</v>
      </c>
      <c r="J2915">
        <v>8.0000000000000007E-5</v>
      </c>
      <c r="K2915">
        <v>3.3000000000000002E-2</v>
      </c>
      <c r="L2915">
        <v>1.5064035087719292</v>
      </c>
      <c r="M2915" s="2">
        <f t="shared" si="97"/>
        <v>100</v>
      </c>
      <c r="N2915" t="s">
        <v>2717</v>
      </c>
    </row>
    <row r="2916" spans="1:14" s="3" customFormat="1">
      <c r="E2916" s="4"/>
      <c r="M2916" s="5"/>
    </row>
    <row r="2917" spans="1:14">
      <c r="A2917">
        <v>1</v>
      </c>
      <c r="B2917" t="s">
        <v>19070</v>
      </c>
      <c r="C2917" t="s">
        <v>19071</v>
      </c>
      <c r="D2917">
        <v>5821</v>
      </c>
      <c r="E2917" s="1">
        <v>3.2360000000000002</v>
      </c>
      <c r="F2917">
        <v>3.9489999999999998</v>
      </c>
      <c r="G2917">
        <v>0.439</v>
      </c>
      <c r="H2917">
        <v>132</v>
      </c>
      <c r="I2917">
        <v>6.3</v>
      </c>
      <c r="J2917">
        <v>1.7489999999999999E-2</v>
      </c>
      <c r="K2917">
        <v>1.446</v>
      </c>
      <c r="L2917">
        <f>AVERAGE(E2917:E2937)</f>
        <v>1.3046190476190476</v>
      </c>
      <c r="M2917" s="2">
        <f t="shared" ref="M2917:M2937" si="98">A2917/21*100</f>
        <v>4.7619047619047619</v>
      </c>
      <c r="N2917" t="s">
        <v>2718</v>
      </c>
    </row>
    <row r="2918" spans="1:14">
      <c r="A2918">
        <v>2</v>
      </c>
      <c r="B2918" t="s">
        <v>14770</v>
      </c>
      <c r="C2918" t="s">
        <v>14771</v>
      </c>
      <c r="D2918">
        <v>2037</v>
      </c>
      <c r="E2918" s="1">
        <v>2.548</v>
      </c>
      <c r="F2918">
        <v>3.105</v>
      </c>
      <c r="G2918">
        <v>0.151</v>
      </c>
      <c r="H2918">
        <v>152</v>
      </c>
      <c r="I2918">
        <v>5.6</v>
      </c>
      <c r="J2918">
        <v>6.8500000000000002E-3</v>
      </c>
      <c r="K2918">
        <v>1.0469999999999999</v>
      </c>
      <c r="L2918">
        <v>1.3046190476190476</v>
      </c>
      <c r="M2918" s="2">
        <f t="shared" si="98"/>
        <v>9.5238095238095237</v>
      </c>
      <c r="N2918" t="s">
        <v>2718</v>
      </c>
    </row>
    <row r="2919" spans="1:14">
      <c r="A2919">
        <v>3</v>
      </c>
      <c r="B2919" t="s">
        <v>14896</v>
      </c>
      <c r="C2919" t="s">
        <v>14897</v>
      </c>
      <c r="D2919">
        <v>851</v>
      </c>
      <c r="E2919" s="1">
        <v>2.25</v>
      </c>
      <c r="F2919">
        <v>3.0390000000000001</v>
      </c>
      <c r="G2919">
        <v>0.66700000000000004</v>
      </c>
      <c r="H2919">
        <v>12</v>
      </c>
      <c r="I2919" t="s">
        <v>18288</v>
      </c>
      <c r="J2919">
        <v>1.1900000000000001E-3</v>
      </c>
      <c r="K2919">
        <v>1.33</v>
      </c>
      <c r="L2919">
        <v>1.3046190476190476</v>
      </c>
      <c r="M2919" s="2">
        <f t="shared" si="98"/>
        <v>14.285714285714285</v>
      </c>
      <c r="N2919" t="s">
        <v>2718</v>
      </c>
    </row>
    <row r="2920" spans="1:14">
      <c r="A2920">
        <v>4</v>
      </c>
      <c r="B2920" t="s">
        <v>14900</v>
      </c>
      <c r="C2920" t="s">
        <v>14901</v>
      </c>
      <c r="D2920">
        <v>2785</v>
      </c>
      <c r="E2920" s="1">
        <v>2.1829999999999998</v>
      </c>
      <c r="F2920">
        <v>2.44</v>
      </c>
      <c r="G2920">
        <v>0.46500000000000002</v>
      </c>
      <c r="H2920">
        <v>127</v>
      </c>
      <c r="I2920">
        <v>6.1</v>
      </c>
      <c r="J2920">
        <v>7.28E-3</v>
      </c>
      <c r="K2920">
        <v>0.76700000000000002</v>
      </c>
      <c r="L2920">
        <v>1.3046190476190476</v>
      </c>
      <c r="M2920" s="2">
        <f t="shared" si="98"/>
        <v>19.047619047619047</v>
      </c>
      <c r="N2920" t="s">
        <v>2718</v>
      </c>
    </row>
    <row r="2921" spans="1:14">
      <c r="A2921">
        <v>5</v>
      </c>
      <c r="B2921" t="s">
        <v>14892</v>
      </c>
      <c r="C2921" t="s">
        <v>14893</v>
      </c>
      <c r="D2921">
        <v>4557</v>
      </c>
      <c r="E2921" s="1">
        <v>2.0670000000000002</v>
      </c>
      <c r="F2921">
        <v>1.9379999999999999</v>
      </c>
      <c r="G2921">
        <v>0.373</v>
      </c>
      <c r="H2921">
        <v>51</v>
      </c>
      <c r="I2921" t="s">
        <v>18288</v>
      </c>
      <c r="J2921">
        <v>3.98E-3</v>
      </c>
      <c r="K2921">
        <v>0.67</v>
      </c>
      <c r="L2921">
        <v>1.3046190476190476</v>
      </c>
      <c r="M2921" s="2">
        <f t="shared" si="98"/>
        <v>23.809523809523807</v>
      </c>
      <c r="N2921" t="s">
        <v>2718</v>
      </c>
    </row>
    <row r="2922" spans="1:14">
      <c r="A2922">
        <v>6</v>
      </c>
      <c r="B2922" t="s">
        <v>14916</v>
      </c>
      <c r="C2922" t="s">
        <v>14917</v>
      </c>
      <c r="D2922">
        <v>437</v>
      </c>
      <c r="E2922" s="1">
        <v>1.6</v>
      </c>
      <c r="F2922">
        <v>2</v>
      </c>
      <c r="G2922">
        <v>1.867</v>
      </c>
      <c r="H2922">
        <v>15</v>
      </c>
      <c r="I2922">
        <v>8.8000000000000007</v>
      </c>
      <c r="J2922">
        <v>8.8000000000000003E-4</v>
      </c>
      <c r="K2922">
        <v>0.747</v>
      </c>
      <c r="L2922">
        <v>1.3046190476190476</v>
      </c>
      <c r="M2922" s="2">
        <f t="shared" si="98"/>
        <v>28.571428571428569</v>
      </c>
      <c r="N2922" t="s">
        <v>2718</v>
      </c>
    </row>
    <row r="2923" spans="1:14">
      <c r="A2923">
        <v>7</v>
      </c>
      <c r="B2923" t="s">
        <v>14904</v>
      </c>
      <c r="C2923" t="s">
        <v>14905</v>
      </c>
      <c r="D2923">
        <v>2062</v>
      </c>
      <c r="E2923" s="1">
        <v>1.415</v>
      </c>
      <c r="F2923">
        <v>2.0030000000000001</v>
      </c>
      <c r="G2923">
        <v>0.11700000000000001</v>
      </c>
      <c r="H2923">
        <v>60</v>
      </c>
      <c r="I2923">
        <v>8.1</v>
      </c>
      <c r="J2923">
        <v>3.8600000000000001E-3</v>
      </c>
      <c r="K2923">
        <v>0.69</v>
      </c>
      <c r="L2923">
        <v>1.3046190476190476</v>
      </c>
      <c r="M2923" s="2">
        <f t="shared" si="98"/>
        <v>33.333333333333329</v>
      </c>
      <c r="N2923" t="s">
        <v>2718</v>
      </c>
    </row>
    <row r="2924" spans="1:14">
      <c r="A2924">
        <v>8</v>
      </c>
      <c r="B2924" t="s">
        <v>14898</v>
      </c>
      <c r="C2924" t="s">
        <v>14899</v>
      </c>
      <c r="D2924">
        <v>140</v>
      </c>
      <c r="E2924" s="1">
        <v>1.393</v>
      </c>
      <c r="F2924">
        <v>1.5</v>
      </c>
      <c r="G2924">
        <v>8.3000000000000004E-2</v>
      </c>
      <c r="H2924">
        <v>36</v>
      </c>
      <c r="I2924">
        <v>2.8</v>
      </c>
      <c r="J2924">
        <v>6.3000000000000003E-4</v>
      </c>
      <c r="K2924">
        <v>0.39600000000000002</v>
      </c>
      <c r="L2924">
        <v>1.3046190476190476</v>
      </c>
      <c r="M2924" s="2">
        <f t="shared" si="98"/>
        <v>38.095238095238095</v>
      </c>
      <c r="N2924" t="s">
        <v>2718</v>
      </c>
    </row>
    <row r="2925" spans="1:14">
      <c r="A2925">
        <v>9</v>
      </c>
      <c r="B2925" t="s">
        <v>14888</v>
      </c>
      <c r="C2925" t="s">
        <v>14889</v>
      </c>
      <c r="D2925">
        <v>537</v>
      </c>
      <c r="E2925" s="1">
        <v>1.179</v>
      </c>
      <c r="F2925">
        <v>1.3680000000000001</v>
      </c>
      <c r="G2925">
        <v>9.4E-2</v>
      </c>
      <c r="H2925">
        <v>32</v>
      </c>
      <c r="I2925">
        <v>8.5</v>
      </c>
      <c r="J2925">
        <v>1.0499999999999999E-3</v>
      </c>
      <c r="K2925">
        <v>0.628</v>
      </c>
      <c r="L2925">
        <v>1.3046190476190476</v>
      </c>
      <c r="M2925" s="2">
        <f t="shared" si="98"/>
        <v>42.857142857142854</v>
      </c>
      <c r="N2925" t="s">
        <v>2718</v>
      </c>
    </row>
    <row r="2926" spans="1:14">
      <c r="A2926">
        <v>10</v>
      </c>
      <c r="B2926" t="s">
        <v>14906</v>
      </c>
      <c r="C2926" t="s">
        <v>14907</v>
      </c>
      <c r="D2926">
        <v>850</v>
      </c>
      <c r="E2926" s="1">
        <v>1.1579999999999999</v>
      </c>
      <c r="F2926">
        <v>1.4930000000000001</v>
      </c>
      <c r="G2926">
        <v>7.4999999999999997E-2</v>
      </c>
      <c r="H2926">
        <v>40</v>
      </c>
      <c r="I2926">
        <v>7.1</v>
      </c>
      <c r="J2926">
        <v>1.9599999999999999E-3</v>
      </c>
      <c r="K2926">
        <v>0.497</v>
      </c>
      <c r="L2926">
        <v>1.3046190476190476</v>
      </c>
      <c r="M2926" s="2">
        <f t="shared" si="98"/>
        <v>47.619047619047613</v>
      </c>
      <c r="N2926" t="s">
        <v>2718</v>
      </c>
    </row>
    <row r="2927" spans="1:14">
      <c r="A2927">
        <v>11</v>
      </c>
      <c r="B2927" t="s">
        <v>14902</v>
      </c>
      <c r="C2927" t="s">
        <v>14903</v>
      </c>
      <c r="D2927">
        <v>619</v>
      </c>
      <c r="E2927" s="1">
        <v>1.131</v>
      </c>
      <c r="F2927">
        <v>1.284</v>
      </c>
      <c r="G2927">
        <v>0.13300000000000001</v>
      </c>
      <c r="H2927">
        <v>60</v>
      </c>
      <c r="I2927">
        <v>7.4</v>
      </c>
      <c r="J2927">
        <v>1.16E-3</v>
      </c>
      <c r="K2927">
        <v>0.34100000000000003</v>
      </c>
      <c r="L2927">
        <v>1.3046190476190476</v>
      </c>
      <c r="M2927" s="2">
        <f t="shared" si="98"/>
        <v>52.380952380952387</v>
      </c>
      <c r="N2927" t="s">
        <v>2718</v>
      </c>
    </row>
    <row r="2928" spans="1:14">
      <c r="A2928">
        <v>12</v>
      </c>
      <c r="B2928" t="s">
        <v>14844</v>
      </c>
      <c r="C2928" t="s">
        <v>14845</v>
      </c>
      <c r="D2928">
        <v>839</v>
      </c>
      <c r="E2928" s="1">
        <v>1.103</v>
      </c>
      <c r="F2928">
        <v>1.42</v>
      </c>
      <c r="G2928">
        <v>0.14299999999999999</v>
      </c>
      <c r="H2928">
        <v>84</v>
      </c>
      <c r="I2928">
        <v>7.4</v>
      </c>
      <c r="J2928">
        <v>2.8600000000000001E-3</v>
      </c>
      <c r="K2928">
        <v>0.66700000000000004</v>
      </c>
      <c r="L2928">
        <v>1.3046190476190476</v>
      </c>
      <c r="M2928" s="2">
        <f t="shared" si="98"/>
        <v>57.142857142857139</v>
      </c>
      <c r="N2928" t="s">
        <v>2718</v>
      </c>
    </row>
    <row r="2929" spans="1:14">
      <c r="A2929">
        <v>13</v>
      </c>
      <c r="B2929" t="s">
        <v>14912</v>
      </c>
      <c r="C2929" t="s">
        <v>14913</v>
      </c>
      <c r="D2929">
        <v>1068</v>
      </c>
      <c r="E2929" s="1">
        <v>1.04</v>
      </c>
      <c r="F2929">
        <v>1.1120000000000001</v>
      </c>
      <c r="G2929">
        <v>9.0999999999999998E-2</v>
      </c>
      <c r="H2929">
        <v>33</v>
      </c>
      <c r="I2929" t="s">
        <v>18288</v>
      </c>
      <c r="J2929">
        <v>1.39E-3</v>
      </c>
      <c r="K2929">
        <v>0.443</v>
      </c>
      <c r="L2929">
        <v>1.3046190476190476</v>
      </c>
      <c r="M2929" s="2">
        <f t="shared" si="98"/>
        <v>61.904761904761905</v>
      </c>
      <c r="N2929" t="s">
        <v>2718</v>
      </c>
    </row>
    <row r="2930" spans="1:14">
      <c r="A2930">
        <v>14</v>
      </c>
      <c r="B2930" t="s">
        <v>14894</v>
      </c>
      <c r="C2930" t="s">
        <v>14895</v>
      </c>
      <c r="D2930">
        <v>453</v>
      </c>
      <c r="E2930" s="1">
        <v>0.97299999999999998</v>
      </c>
      <c r="F2930">
        <v>0.81399999999999995</v>
      </c>
      <c r="G2930">
        <v>0.23699999999999999</v>
      </c>
      <c r="H2930">
        <v>38</v>
      </c>
      <c r="I2930">
        <v>8</v>
      </c>
      <c r="J2930">
        <v>7.6000000000000004E-4</v>
      </c>
      <c r="K2930">
        <v>0.223</v>
      </c>
      <c r="L2930">
        <v>1.3046190476190476</v>
      </c>
      <c r="M2930" s="2">
        <f t="shared" si="98"/>
        <v>66.666666666666657</v>
      </c>
      <c r="N2930" t="s">
        <v>2718</v>
      </c>
    </row>
    <row r="2931" spans="1:14">
      <c r="A2931">
        <v>15</v>
      </c>
      <c r="B2931" t="s">
        <v>14890</v>
      </c>
      <c r="C2931" t="s">
        <v>14891</v>
      </c>
      <c r="D2931">
        <v>802</v>
      </c>
      <c r="E2931" s="1">
        <v>0.85599999999999998</v>
      </c>
      <c r="F2931">
        <v>1</v>
      </c>
      <c r="G2931">
        <v>0.188</v>
      </c>
      <c r="H2931">
        <v>80</v>
      </c>
      <c r="I2931">
        <v>8.3000000000000007</v>
      </c>
      <c r="J2931">
        <v>1.1000000000000001E-3</v>
      </c>
      <c r="K2931">
        <v>0.26100000000000001</v>
      </c>
      <c r="L2931">
        <v>1.3046190476190476</v>
      </c>
      <c r="M2931" s="2">
        <f t="shared" si="98"/>
        <v>71.428571428571431</v>
      </c>
      <c r="N2931" t="s">
        <v>2718</v>
      </c>
    </row>
    <row r="2932" spans="1:14">
      <c r="A2932">
        <v>16</v>
      </c>
      <c r="B2932" t="s">
        <v>14832</v>
      </c>
      <c r="C2932" t="s">
        <v>14833</v>
      </c>
      <c r="D2932">
        <v>42</v>
      </c>
      <c r="E2932" s="1">
        <v>0.83299999999999996</v>
      </c>
      <c r="F2932">
        <v>0.6</v>
      </c>
      <c r="G2932">
        <v>6.0999999999999999E-2</v>
      </c>
      <c r="H2932">
        <v>33</v>
      </c>
      <c r="J2932">
        <v>2.0000000000000001E-4</v>
      </c>
      <c r="K2932">
        <v>0.17699999999999999</v>
      </c>
      <c r="L2932">
        <v>1.3046190476190476</v>
      </c>
      <c r="M2932" s="2">
        <f t="shared" si="98"/>
        <v>76.19047619047619</v>
      </c>
      <c r="N2932" t="s">
        <v>2718</v>
      </c>
    </row>
    <row r="2933" spans="1:14">
      <c r="A2933">
        <v>17</v>
      </c>
      <c r="B2933" t="s">
        <v>20001</v>
      </c>
      <c r="C2933" t="s">
        <v>20002</v>
      </c>
      <c r="D2933">
        <v>170</v>
      </c>
      <c r="E2933" s="1">
        <v>0.71399999999999997</v>
      </c>
      <c r="F2933">
        <v>0.75</v>
      </c>
      <c r="G2933">
        <v>0.16700000000000001</v>
      </c>
      <c r="H2933">
        <v>12</v>
      </c>
      <c r="I2933">
        <v>9.3000000000000007</v>
      </c>
      <c r="J2933">
        <v>2.9999999999999997E-4</v>
      </c>
      <c r="K2933">
        <v>0.28299999999999997</v>
      </c>
      <c r="L2933">
        <v>1.3046190476190476</v>
      </c>
      <c r="M2933" s="2">
        <f t="shared" si="98"/>
        <v>80.952380952380949</v>
      </c>
      <c r="N2933" t="s">
        <v>2718</v>
      </c>
    </row>
    <row r="2934" spans="1:14">
      <c r="A2934">
        <v>18</v>
      </c>
      <c r="B2934" t="s">
        <v>14910</v>
      </c>
      <c r="C2934" t="s">
        <v>14911</v>
      </c>
      <c r="D2934">
        <v>536</v>
      </c>
      <c r="E2934" s="1">
        <v>0.61899999999999999</v>
      </c>
      <c r="F2934">
        <v>0.54800000000000004</v>
      </c>
      <c r="G2934">
        <v>5.3999999999999999E-2</v>
      </c>
      <c r="H2934">
        <v>74</v>
      </c>
      <c r="I2934">
        <v>9.6</v>
      </c>
      <c r="J2934">
        <v>1.64E-3</v>
      </c>
      <c r="K2934">
        <v>0.28299999999999997</v>
      </c>
      <c r="L2934">
        <v>1.3046190476190476</v>
      </c>
      <c r="M2934" s="2">
        <f t="shared" si="98"/>
        <v>85.714285714285708</v>
      </c>
      <c r="N2934" t="s">
        <v>2718</v>
      </c>
    </row>
    <row r="2935" spans="1:14">
      <c r="A2935">
        <v>19</v>
      </c>
      <c r="B2935" t="s">
        <v>14914</v>
      </c>
      <c r="C2935" t="s">
        <v>14915</v>
      </c>
      <c r="D2935">
        <v>188</v>
      </c>
      <c r="E2935" s="1">
        <v>0.53200000000000003</v>
      </c>
      <c r="G2935">
        <v>6.5000000000000002E-2</v>
      </c>
      <c r="H2935">
        <v>31</v>
      </c>
      <c r="I2935">
        <v>5.4</v>
      </c>
      <c r="J2935">
        <v>4.8999999999999998E-4</v>
      </c>
      <c r="L2935">
        <v>1.3046190476190476</v>
      </c>
      <c r="M2935" s="2">
        <f t="shared" si="98"/>
        <v>90.476190476190482</v>
      </c>
      <c r="N2935" t="s">
        <v>2718</v>
      </c>
    </row>
    <row r="2936" spans="1:14">
      <c r="A2936">
        <v>20</v>
      </c>
      <c r="B2936" t="s">
        <v>14908</v>
      </c>
      <c r="C2936" t="s">
        <v>14909</v>
      </c>
      <c r="D2936">
        <v>462</v>
      </c>
      <c r="E2936" s="1">
        <v>0.318</v>
      </c>
      <c r="F2936">
        <v>0.37</v>
      </c>
      <c r="G2936">
        <v>0.05</v>
      </c>
      <c r="H2936">
        <v>121</v>
      </c>
      <c r="I2936">
        <v>6</v>
      </c>
      <c r="J2936">
        <v>7.3999999999999999E-4</v>
      </c>
      <c r="K2936">
        <v>6.9000000000000006E-2</v>
      </c>
      <c r="L2936">
        <v>1.3046190476190476</v>
      </c>
      <c r="M2936" s="2">
        <f t="shared" si="98"/>
        <v>95.238095238095227</v>
      </c>
      <c r="N2936" t="s">
        <v>2718</v>
      </c>
    </row>
    <row r="2937" spans="1:14">
      <c r="A2937">
        <v>21</v>
      </c>
      <c r="B2937" t="s">
        <v>14814</v>
      </c>
      <c r="C2937" t="s">
        <v>14815</v>
      </c>
      <c r="D2937">
        <v>177</v>
      </c>
      <c r="E2937" s="1">
        <v>0.249</v>
      </c>
      <c r="F2937">
        <v>0.24199999999999999</v>
      </c>
      <c r="G2937">
        <v>7.8E-2</v>
      </c>
      <c r="H2937">
        <v>64</v>
      </c>
      <c r="I2937">
        <v>4.5999999999999996</v>
      </c>
      <c r="J2937">
        <v>6.6E-4</v>
      </c>
      <c r="K2937">
        <v>0.08</v>
      </c>
      <c r="L2937">
        <v>1.3046190476190476</v>
      </c>
      <c r="M2937" s="2">
        <f t="shared" si="98"/>
        <v>100</v>
      </c>
      <c r="N2937" t="s">
        <v>2718</v>
      </c>
    </row>
    <row r="2938" spans="1:14" s="3" customFormat="1">
      <c r="E2938" s="4"/>
      <c r="M2938" s="5"/>
    </row>
    <row r="2939" spans="1:14">
      <c r="A2939">
        <v>1</v>
      </c>
      <c r="B2939" t="s">
        <v>14766</v>
      </c>
      <c r="C2939" t="s">
        <v>14767</v>
      </c>
      <c r="D2939">
        <v>9766</v>
      </c>
      <c r="E2939" s="1">
        <v>3.766</v>
      </c>
      <c r="F2939">
        <v>3.6320000000000001</v>
      </c>
      <c r="G2939">
        <v>0.78500000000000003</v>
      </c>
      <c r="H2939">
        <v>177</v>
      </c>
      <c r="I2939">
        <v>8.8000000000000007</v>
      </c>
      <c r="J2939">
        <v>1.6660000000000001E-2</v>
      </c>
      <c r="K2939">
        <v>1.0760000000000001</v>
      </c>
      <c r="L2939">
        <f>AVERAGE(E2939:E2988)</f>
        <v>1.1545799999999999</v>
      </c>
      <c r="M2939" s="2">
        <f t="shared" ref="M2939:M2970" si="99">A2939/50*100</f>
        <v>2</v>
      </c>
      <c r="N2939" t="s">
        <v>2719</v>
      </c>
    </row>
    <row r="2940" spans="1:14">
      <c r="A2940">
        <v>2</v>
      </c>
      <c r="B2940" t="s">
        <v>14978</v>
      </c>
      <c r="C2940" t="s">
        <v>14979</v>
      </c>
      <c r="D2940">
        <v>1898</v>
      </c>
      <c r="E2940" s="1">
        <v>3.74</v>
      </c>
      <c r="F2940">
        <v>3.2480000000000002</v>
      </c>
      <c r="G2940">
        <v>0.42599999999999999</v>
      </c>
      <c r="H2940">
        <v>68</v>
      </c>
      <c r="I2940">
        <v>5.7</v>
      </c>
      <c r="J2940">
        <v>7.6299999999999996E-3</v>
      </c>
      <c r="K2940">
        <v>1.4039999999999999</v>
      </c>
      <c r="L2940">
        <v>1.1545799999999999</v>
      </c>
      <c r="M2940" s="2">
        <f t="shared" si="99"/>
        <v>4</v>
      </c>
      <c r="N2940" t="s">
        <v>2719</v>
      </c>
    </row>
    <row r="2941" spans="1:14">
      <c r="A2941">
        <v>3</v>
      </c>
      <c r="B2941" t="s">
        <v>14966</v>
      </c>
      <c r="C2941" t="s">
        <v>14967</v>
      </c>
      <c r="D2941">
        <v>1305</v>
      </c>
      <c r="E2941" s="1">
        <v>2.8530000000000002</v>
      </c>
      <c r="F2941">
        <v>2.6419999999999999</v>
      </c>
      <c r="G2941">
        <v>0.27300000000000002</v>
      </c>
      <c r="H2941">
        <v>44</v>
      </c>
      <c r="I2941">
        <v>7.1</v>
      </c>
      <c r="J2941">
        <v>3.8300000000000001E-3</v>
      </c>
      <c r="K2941">
        <v>1.149</v>
      </c>
      <c r="L2941">
        <v>1.1545799999999999</v>
      </c>
      <c r="M2941" s="2">
        <f t="shared" si="99"/>
        <v>6</v>
      </c>
      <c r="N2941" t="s">
        <v>2719</v>
      </c>
    </row>
    <row r="2942" spans="1:14">
      <c r="A2942">
        <v>4</v>
      </c>
      <c r="B2942" t="s">
        <v>14936</v>
      </c>
      <c r="C2942" t="s">
        <v>14937</v>
      </c>
      <c r="D2942">
        <v>9931</v>
      </c>
      <c r="E2942" s="1">
        <v>2.5110000000000001</v>
      </c>
      <c r="F2942">
        <v>2.5640000000000001</v>
      </c>
      <c r="G2942">
        <v>0.33300000000000002</v>
      </c>
      <c r="H2942">
        <v>99</v>
      </c>
      <c r="I2942" t="s">
        <v>18288</v>
      </c>
      <c r="J2942">
        <v>1.7219999999999999E-2</v>
      </c>
      <c r="K2942">
        <v>1.325</v>
      </c>
      <c r="L2942">
        <v>1.1545799999999999</v>
      </c>
      <c r="M2942" s="2">
        <f t="shared" si="99"/>
        <v>8</v>
      </c>
      <c r="N2942" t="s">
        <v>2719</v>
      </c>
    </row>
    <row r="2943" spans="1:14">
      <c r="A2943">
        <v>5</v>
      </c>
      <c r="B2943" t="s">
        <v>14962</v>
      </c>
      <c r="C2943" t="s">
        <v>14963</v>
      </c>
      <c r="D2943">
        <v>1361</v>
      </c>
      <c r="E2943" s="1">
        <v>2.3860000000000001</v>
      </c>
      <c r="F2943">
        <v>2.706</v>
      </c>
      <c r="G2943">
        <v>0.32400000000000001</v>
      </c>
      <c r="H2943">
        <v>37</v>
      </c>
      <c r="I2943">
        <v>7</v>
      </c>
      <c r="J2943">
        <v>5.3699999999999998E-3</v>
      </c>
      <c r="K2943">
        <v>1.5009999999999999</v>
      </c>
      <c r="L2943">
        <v>1.1545799999999999</v>
      </c>
      <c r="M2943" s="2">
        <f t="shared" si="99"/>
        <v>10</v>
      </c>
      <c r="N2943" t="s">
        <v>2719</v>
      </c>
    </row>
    <row r="2944" spans="1:14">
      <c r="A2944">
        <v>6</v>
      </c>
      <c r="B2944" t="s">
        <v>14988</v>
      </c>
      <c r="C2944" t="s">
        <v>14989</v>
      </c>
      <c r="D2944">
        <v>4417</v>
      </c>
      <c r="E2944" s="1">
        <v>2.37</v>
      </c>
      <c r="F2944">
        <v>2.7330000000000001</v>
      </c>
      <c r="G2944">
        <v>0.14799999999999999</v>
      </c>
      <c r="H2944">
        <v>27</v>
      </c>
      <c r="I2944" t="s">
        <v>18288</v>
      </c>
      <c r="J2944">
        <v>8.6700000000000006E-3</v>
      </c>
      <c r="K2944">
        <v>3.2970000000000002</v>
      </c>
      <c r="L2944">
        <v>1.1545799999999999</v>
      </c>
      <c r="M2944" s="2">
        <f t="shared" si="99"/>
        <v>12</v>
      </c>
      <c r="N2944" t="s">
        <v>2719</v>
      </c>
    </row>
    <row r="2945" spans="1:14">
      <c r="A2945">
        <v>7</v>
      </c>
      <c r="B2945" t="s">
        <v>14974</v>
      </c>
      <c r="C2945" t="s">
        <v>14975</v>
      </c>
      <c r="D2945">
        <v>2976</v>
      </c>
      <c r="E2945" s="1">
        <v>2.2930000000000001</v>
      </c>
      <c r="F2945">
        <v>2.0670000000000002</v>
      </c>
      <c r="G2945">
        <v>0.21199999999999999</v>
      </c>
      <c r="H2945">
        <v>99</v>
      </c>
      <c r="I2945" t="s">
        <v>18288</v>
      </c>
      <c r="J2945">
        <v>4.81E-3</v>
      </c>
      <c r="K2945">
        <v>0.76400000000000001</v>
      </c>
      <c r="L2945">
        <v>1.1545799999999999</v>
      </c>
      <c r="M2945" s="2">
        <f t="shared" si="99"/>
        <v>14.000000000000002</v>
      </c>
      <c r="N2945" t="s">
        <v>2719</v>
      </c>
    </row>
    <row r="2946" spans="1:14">
      <c r="A2946">
        <v>8</v>
      </c>
      <c r="B2946" t="s">
        <v>14956</v>
      </c>
      <c r="C2946" t="s">
        <v>14957</v>
      </c>
      <c r="D2946">
        <v>4754</v>
      </c>
      <c r="E2946" s="1">
        <v>2.0139999999999998</v>
      </c>
      <c r="F2946">
        <v>2.7330000000000001</v>
      </c>
      <c r="G2946">
        <v>0.18099999999999999</v>
      </c>
      <c r="H2946">
        <v>149</v>
      </c>
      <c r="I2946">
        <v>7.5</v>
      </c>
      <c r="J2946">
        <v>1.5219999999999999E-2</v>
      </c>
      <c r="K2946">
        <v>1.278</v>
      </c>
      <c r="L2946">
        <v>1.1545799999999999</v>
      </c>
      <c r="M2946" s="2">
        <f t="shared" si="99"/>
        <v>16</v>
      </c>
      <c r="N2946" t="s">
        <v>2719</v>
      </c>
    </row>
    <row r="2947" spans="1:14">
      <c r="A2947">
        <v>9</v>
      </c>
      <c r="B2947" t="s">
        <v>14948</v>
      </c>
      <c r="C2947" t="s">
        <v>14949</v>
      </c>
      <c r="D2947">
        <v>3969</v>
      </c>
      <c r="E2947" s="1">
        <v>1.675</v>
      </c>
      <c r="F2947">
        <v>2.403</v>
      </c>
      <c r="G2947">
        <v>0.18</v>
      </c>
      <c r="H2947">
        <v>100</v>
      </c>
      <c r="I2947">
        <v>9.3000000000000007</v>
      </c>
      <c r="J2947">
        <v>9.4400000000000005E-3</v>
      </c>
      <c r="K2947">
        <v>1.2050000000000001</v>
      </c>
      <c r="L2947">
        <v>1.1545799999999999</v>
      </c>
      <c r="M2947" s="2">
        <f t="shared" si="99"/>
        <v>18</v>
      </c>
      <c r="N2947" t="s">
        <v>2719</v>
      </c>
    </row>
    <row r="2948" spans="1:14">
      <c r="A2948">
        <v>10</v>
      </c>
      <c r="B2948" t="s">
        <v>14960</v>
      </c>
      <c r="C2948" t="s">
        <v>14961</v>
      </c>
      <c r="D2948">
        <v>847</v>
      </c>
      <c r="E2948" s="1">
        <v>1.623</v>
      </c>
      <c r="F2948">
        <v>1.456</v>
      </c>
      <c r="G2948">
        <v>2.4E-2</v>
      </c>
      <c r="H2948">
        <v>41</v>
      </c>
      <c r="I2948">
        <v>7.3</v>
      </c>
      <c r="J2948">
        <v>2.49E-3</v>
      </c>
      <c r="K2948">
        <v>0.66200000000000003</v>
      </c>
      <c r="L2948">
        <v>1.1545799999999999</v>
      </c>
      <c r="M2948" s="2">
        <f t="shared" si="99"/>
        <v>20</v>
      </c>
      <c r="N2948" t="s">
        <v>2719</v>
      </c>
    </row>
    <row r="2949" spans="1:14">
      <c r="A2949">
        <v>11</v>
      </c>
      <c r="B2949" t="s">
        <v>14996</v>
      </c>
      <c r="C2949" t="s">
        <v>14997</v>
      </c>
      <c r="D2949">
        <v>773</v>
      </c>
      <c r="E2949" s="1">
        <v>1.4670000000000001</v>
      </c>
      <c r="F2949">
        <v>1.2509999999999999</v>
      </c>
      <c r="G2949">
        <v>0.4</v>
      </c>
      <c r="H2949">
        <v>175</v>
      </c>
      <c r="I2949">
        <v>2.7</v>
      </c>
      <c r="J2949">
        <v>2.5500000000000002E-3</v>
      </c>
      <c r="K2949">
        <v>0.317</v>
      </c>
      <c r="L2949">
        <v>1.1545799999999999</v>
      </c>
      <c r="M2949" s="2">
        <f t="shared" si="99"/>
        <v>22</v>
      </c>
      <c r="N2949" t="s">
        <v>2719</v>
      </c>
    </row>
    <row r="2950" spans="1:14">
      <c r="A2950">
        <v>12</v>
      </c>
      <c r="B2950" t="s">
        <v>14998</v>
      </c>
      <c r="C2950" t="s">
        <v>14999</v>
      </c>
      <c r="D2950">
        <v>530</v>
      </c>
      <c r="E2950" s="1">
        <v>1.4330000000000001</v>
      </c>
      <c r="F2950">
        <v>1.6879999999999999</v>
      </c>
      <c r="G2950">
        <v>0.224</v>
      </c>
      <c r="H2950">
        <v>134</v>
      </c>
      <c r="I2950">
        <v>2.7</v>
      </c>
      <c r="J2950">
        <v>3.5300000000000002E-3</v>
      </c>
      <c r="K2950">
        <v>0.68300000000000005</v>
      </c>
      <c r="L2950">
        <v>1.1545799999999999</v>
      </c>
      <c r="M2950" s="2">
        <f t="shared" si="99"/>
        <v>24</v>
      </c>
      <c r="N2950" t="s">
        <v>2719</v>
      </c>
    </row>
    <row r="2951" spans="1:14">
      <c r="A2951">
        <v>13</v>
      </c>
      <c r="B2951" t="s">
        <v>15014</v>
      </c>
      <c r="C2951" t="s">
        <v>15015</v>
      </c>
      <c r="D2951">
        <v>1355</v>
      </c>
      <c r="E2951" s="1">
        <v>1.395</v>
      </c>
      <c r="F2951">
        <v>2.2610000000000001</v>
      </c>
      <c r="G2951">
        <v>0.26300000000000001</v>
      </c>
      <c r="H2951">
        <v>38</v>
      </c>
      <c r="I2951">
        <v>7.5</v>
      </c>
      <c r="J2951">
        <v>3.9699999999999996E-3</v>
      </c>
      <c r="K2951">
        <v>1.0209999999999999</v>
      </c>
      <c r="L2951">
        <v>1.1545799999999999</v>
      </c>
      <c r="M2951" s="2">
        <f t="shared" si="99"/>
        <v>26</v>
      </c>
      <c r="N2951" t="s">
        <v>2719</v>
      </c>
    </row>
    <row r="2952" spans="1:14">
      <c r="A2952">
        <v>14</v>
      </c>
      <c r="B2952" t="s">
        <v>14968</v>
      </c>
      <c r="C2952" t="s">
        <v>14969</v>
      </c>
      <c r="D2952">
        <v>5598</v>
      </c>
      <c r="E2952" s="1">
        <v>1.379</v>
      </c>
      <c r="F2952">
        <v>1.726</v>
      </c>
      <c r="G2952">
        <v>0.23100000000000001</v>
      </c>
      <c r="H2952">
        <v>143</v>
      </c>
      <c r="I2952" t="s">
        <v>18288</v>
      </c>
      <c r="J2952">
        <v>1.039E-2</v>
      </c>
      <c r="K2952">
        <v>0.86499999999999999</v>
      </c>
      <c r="L2952">
        <v>1.1545799999999999</v>
      </c>
      <c r="M2952" s="2">
        <f t="shared" si="99"/>
        <v>28.000000000000004</v>
      </c>
      <c r="N2952" t="s">
        <v>2719</v>
      </c>
    </row>
    <row r="2953" spans="1:14">
      <c r="A2953">
        <v>15</v>
      </c>
      <c r="B2953" t="s">
        <v>14984</v>
      </c>
      <c r="C2953" t="s">
        <v>14985</v>
      </c>
      <c r="D2953">
        <v>610</v>
      </c>
      <c r="E2953" s="1">
        <v>1.2949999999999999</v>
      </c>
      <c r="F2953">
        <v>1.256</v>
      </c>
      <c r="G2953">
        <v>0.375</v>
      </c>
      <c r="H2953">
        <v>32</v>
      </c>
      <c r="I2953">
        <v>7.1</v>
      </c>
      <c r="J2953">
        <v>1.4300000000000001E-3</v>
      </c>
      <c r="K2953">
        <v>0.497</v>
      </c>
      <c r="L2953">
        <v>1.1545799999999999</v>
      </c>
      <c r="M2953" s="2">
        <f t="shared" si="99"/>
        <v>30</v>
      </c>
      <c r="N2953" t="s">
        <v>2719</v>
      </c>
    </row>
    <row r="2954" spans="1:14">
      <c r="A2954">
        <v>16</v>
      </c>
      <c r="B2954" t="s">
        <v>14942</v>
      </c>
      <c r="C2954" t="s">
        <v>14943</v>
      </c>
      <c r="D2954">
        <v>4109</v>
      </c>
      <c r="E2954" s="1">
        <v>1.2310000000000001</v>
      </c>
      <c r="F2954">
        <v>1.52</v>
      </c>
      <c r="G2954">
        <v>0.307</v>
      </c>
      <c r="H2954">
        <v>254</v>
      </c>
      <c r="I2954">
        <v>6.4</v>
      </c>
      <c r="J2954">
        <v>1.1310000000000001E-2</v>
      </c>
      <c r="K2954">
        <v>0.54300000000000004</v>
      </c>
      <c r="L2954">
        <v>1.1545799999999999</v>
      </c>
      <c r="M2954" s="2">
        <f t="shared" si="99"/>
        <v>32</v>
      </c>
      <c r="N2954" t="s">
        <v>2719</v>
      </c>
    </row>
    <row r="2955" spans="1:14">
      <c r="A2955">
        <v>17</v>
      </c>
      <c r="B2955" t="s">
        <v>14976</v>
      </c>
      <c r="C2955" t="s">
        <v>14977</v>
      </c>
      <c r="D2955">
        <v>2328</v>
      </c>
      <c r="E2955" s="1">
        <v>1.218</v>
      </c>
      <c r="F2955">
        <v>1.252</v>
      </c>
      <c r="G2955">
        <v>0.19800000000000001</v>
      </c>
      <c r="H2955">
        <v>242</v>
      </c>
      <c r="I2955">
        <v>5.9</v>
      </c>
      <c r="J2955">
        <v>1.025E-2</v>
      </c>
      <c r="K2955">
        <v>0.64400000000000002</v>
      </c>
      <c r="L2955">
        <v>1.1545799999999999</v>
      </c>
      <c r="M2955" s="2">
        <f t="shared" si="99"/>
        <v>34</v>
      </c>
      <c r="N2955" t="s">
        <v>2719</v>
      </c>
    </row>
    <row r="2956" spans="1:14">
      <c r="A2956">
        <v>18</v>
      </c>
      <c r="B2956" t="s">
        <v>14924</v>
      </c>
      <c r="C2956" t="s">
        <v>14925</v>
      </c>
      <c r="D2956">
        <v>514</v>
      </c>
      <c r="E2956" s="1">
        <v>1.1779999999999999</v>
      </c>
      <c r="F2956">
        <v>1.5820000000000001</v>
      </c>
      <c r="G2956">
        <v>4.9000000000000002E-2</v>
      </c>
      <c r="H2956">
        <v>81</v>
      </c>
      <c r="I2956">
        <v>5.6</v>
      </c>
      <c r="J2956">
        <v>2.63E-3</v>
      </c>
      <c r="K2956">
        <v>0.79300000000000004</v>
      </c>
      <c r="L2956">
        <v>1.1545799999999999</v>
      </c>
      <c r="M2956" s="2">
        <f t="shared" si="99"/>
        <v>36</v>
      </c>
      <c r="N2956" t="s">
        <v>2719</v>
      </c>
    </row>
    <row r="2957" spans="1:14">
      <c r="A2957">
        <v>19</v>
      </c>
      <c r="B2957" t="s">
        <v>14928</v>
      </c>
      <c r="C2957" t="s">
        <v>14929</v>
      </c>
      <c r="D2957">
        <v>168</v>
      </c>
      <c r="E2957" s="1">
        <v>1.115</v>
      </c>
      <c r="G2957">
        <v>6.2E-2</v>
      </c>
      <c r="H2957">
        <v>16</v>
      </c>
      <c r="I2957">
        <v>4.5</v>
      </c>
      <c r="J2957">
        <v>8.4999999999999995E-4</v>
      </c>
      <c r="L2957">
        <v>1.1545799999999999</v>
      </c>
      <c r="M2957" s="2">
        <f t="shared" si="99"/>
        <v>38</v>
      </c>
      <c r="N2957" t="s">
        <v>2719</v>
      </c>
    </row>
    <row r="2958" spans="1:14">
      <c r="A2958">
        <v>20</v>
      </c>
      <c r="B2958" t="s">
        <v>15006</v>
      </c>
      <c r="C2958" t="s">
        <v>15007</v>
      </c>
      <c r="D2958">
        <v>823</v>
      </c>
      <c r="E2958" s="1">
        <v>1.109</v>
      </c>
      <c r="F2958">
        <v>1.2010000000000001</v>
      </c>
      <c r="G2958">
        <v>3.1E-2</v>
      </c>
      <c r="H2958">
        <v>65</v>
      </c>
      <c r="I2958">
        <v>6.7</v>
      </c>
      <c r="J2958">
        <v>2.2499999999999998E-3</v>
      </c>
      <c r="K2958">
        <v>0.505</v>
      </c>
      <c r="L2958">
        <v>1.1545799999999999</v>
      </c>
      <c r="M2958" s="2">
        <f t="shared" si="99"/>
        <v>40</v>
      </c>
      <c r="N2958" t="s">
        <v>2719</v>
      </c>
    </row>
    <row r="2959" spans="1:14">
      <c r="A2959">
        <v>21</v>
      </c>
      <c r="B2959" t="s">
        <v>14952</v>
      </c>
      <c r="C2959" t="s">
        <v>14953</v>
      </c>
      <c r="D2959">
        <v>784</v>
      </c>
      <c r="E2959" s="1">
        <v>1.101</v>
      </c>
      <c r="F2959">
        <v>1.36</v>
      </c>
      <c r="G2959">
        <v>6.0999999999999999E-2</v>
      </c>
      <c r="H2959">
        <v>33</v>
      </c>
      <c r="I2959">
        <v>7.4</v>
      </c>
      <c r="J2959">
        <v>1.6999999999999999E-3</v>
      </c>
      <c r="K2959">
        <v>0.45800000000000002</v>
      </c>
      <c r="L2959">
        <v>1.1545799999999999</v>
      </c>
      <c r="M2959" s="2">
        <f t="shared" si="99"/>
        <v>42</v>
      </c>
      <c r="N2959" t="s">
        <v>2719</v>
      </c>
    </row>
    <row r="2960" spans="1:14">
      <c r="A2960">
        <v>22</v>
      </c>
      <c r="B2960" t="s">
        <v>14970</v>
      </c>
      <c r="C2960" t="s">
        <v>14971</v>
      </c>
      <c r="D2960">
        <v>3392</v>
      </c>
      <c r="E2960" s="1">
        <v>1.093</v>
      </c>
      <c r="F2960">
        <v>1.323</v>
      </c>
      <c r="G2960">
        <v>0.18</v>
      </c>
      <c r="H2960">
        <v>167</v>
      </c>
      <c r="I2960">
        <v>7.7</v>
      </c>
      <c r="J2960">
        <v>7.2500000000000004E-3</v>
      </c>
      <c r="K2960">
        <v>0.46100000000000002</v>
      </c>
      <c r="L2960">
        <v>1.1545799999999999</v>
      </c>
      <c r="M2960" s="2">
        <f t="shared" si="99"/>
        <v>44</v>
      </c>
      <c r="N2960" t="s">
        <v>2719</v>
      </c>
    </row>
    <row r="2961" spans="1:14">
      <c r="A2961">
        <v>23</v>
      </c>
      <c r="B2961" t="s">
        <v>14972</v>
      </c>
      <c r="C2961" t="s">
        <v>14973</v>
      </c>
      <c r="D2961">
        <v>530</v>
      </c>
      <c r="E2961" s="1">
        <v>1.0589999999999999</v>
      </c>
      <c r="F2961">
        <v>1.5760000000000001</v>
      </c>
      <c r="G2961">
        <v>0.17399999999999999</v>
      </c>
      <c r="H2961">
        <v>69</v>
      </c>
      <c r="I2961">
        <v>5.8</v>
      </c>
      <c r="J2961">
        <v>2.0999999999999999E-3</v>
      </c>
      <c r="K2961">
        <v>0.70399999999999996</v>
      </c>
      <c r="L2961">
        <v>1.1545799999999999</v>
      </c>
      <c r="M2961" s="2">
        <f t="shared" si="99"/>
        <v>46</v>
      </c>
      <c r="N2961" t="s">
        <v>2719</v>
      </c>
    </row>
    <row r="2962" spans="1:14">
      <c r="A2962">
        <v>24</v>
      </c>
      <c r="B2962" t="s">
        <v>14994</v>
      </c>
      <c r="C2962" t="s">
        <v>14995</v>
      </c>
      <c r="D2962">
        <v>2330</v>
      </c>
      <c r="E2962" s="1">
        <v>1</v>
      </c>
      <c r="F2962">
        <v>1.1060000000000001</v>
      </c>
      <c r="G2962">
        <v>0.28599999999999998</v>
      </c>
      <c r="H2962">
        <v>112</v>
      </c>
      <c r="I2962" t="s">
        <v>18288</v>
      </c>
      <c r="J2962">
        <v>5.28E-3</v>
      </c>
      <c r="K2962">
        <v>0.96799999999999997</v>
      </c>
      <c r="L2962">
        <v>1.1545799999999999</v>
      </c>
      <c r="M2962" s="2">
        <f t="shared" si="99"/>
        <v>48</v>
      </c>
      <c r="N2962" t="s">
        <v>2719</v>
      </c>
    </row>
    <row r="2963" spans="1:14">
      <c r="A2963">
        <v>25</v>
      </c>
      <c r="B2963" t="s">
        <v>14964</v>
      </c>
      <c r="C2963" t="s">
        <v>14965</v>
      </c>
      <c r="D2963">
        <v>492</v>
      </c>
      <c r="E2963" s="1">
        <v>0.98399999999999999</v>
      </c>
      <c r="F2963">
        <v>1.145</v>
      </c>
      <c r="G2963">
        <v>3.2000000000000001E-2</v>
      </c>
      <c r="H2963">
        <v>31</v>
      </c>
      <c r="I2963">
        <v>7.2</v>
      </c>
      <c r="J2963">
        <v>1.5100000000000001E-3</v>
      </c>
      <c r="K2963">
        <v>0.56699999999999995</v>
      </c>
      <c r="L2963">
        <v>1.1545799999999999</v>
      </c>
      <c r="M2963" s="2">
        <f t="shared" si="99"/>
        <v>50</v>
      </c>
      <c r="N2963" t="s">
        <v>2719</v>
      </c>
    </row>
    <row r="2964" spans="1:14">
      <c r="A2964">
        <v>26</v>
      </c>
      <c r="B2964" t="s">
        <v>14944</v>
      </c>
      <c r="C2964" t="s">
        <v>14945</v>
      </c>
      <c r="D2964">
        <v>768</v>
      </c>
      <c r="E2964" s="1">
        <v>0.97799999999999998</v>
      </c>
      <c r="F2964">
        <v>1.42</v>
      </c>
      <c r="G2964">
        <v>0.25900000000000001</v>
      </c>
      <c r="H2964">
        <v>54</v>
      </c>
      <c r="I2964">
        <v>4.8</v>
      </c>
      <c r="J2964">
        <v>2.5300000000000001E-3</v>
      </c>
      <c r="K2964">
        <v>0.41</v>
      </c>
      <c r="L2964">
        <v>1.1545799999999999</v>
      </c>
      <c r="M2964" s="2">
        <f t="shared" si="99"/>
        <v>52</v>
      </c>
      <c r="N2964" t="s">
        <v>2719</v>
      </c>
    </row>
    <row r="2965" spans="1:14">
      <c r="A2965">
        <v>27</v>
      </c>
      <c r="B2965" t="s">
        <v>14938</v>
      </c>
      <c r="C2965" t="s">
        <v>14939</v>
      </c>
      <c r="D2965">
        <v>564</v>
      </c>
      <c r="E2965" s="1">
        <v>0.92800000000000005</v>
      </c>
      <c r="F2965">
        <v>0.97</v>
      </c>
      <c r="G2965">
        <v>0.155</v>
      </c>
      <c r="H2965">
        <v>148</v>
      </c>
      <c r="I2965">
        <v>3.6</v>
      </c>
      <c r="J2965">
        <v>1.25E-3</v>
      </c>
      <c r="K2965">
        <v>0.192</v>
      </c>
      <c r="L2965">
        <v>1.1545799999999999</v>
      </c>
      <c r="M2965" s="2">
        <f t="shared" si="99"/>
        <v>54</v>
      </c>
      <c r="N2965" t="s">
        <v>2719</v>
      </c>
    </row>
    <row r="2966" spans="1:14">
      <c r="A2966">
        <v>28</v>
      </c>
      <c r="B2966" t="s">
        <v>15000</v>
      </c>
      <c r="C2966" t="s">
        <v>15001</v>
      </c>
      <c r="D2966">
        <v>580</v>
      </c>
      <c r="E2966" s="1">
        <v>0.91700000000000004</v>
      </c>
      <c r="F2966">
        <v>0.86699999999999999</v>
      </c>
      <c r="G2966">
        <v>0.188</v>
      </c>
      <c r="H2966">
        <v>224</v>
      </c>
      <c r="I2966">
        <v>4.2</v>
      </c>
      <c r="J2966">
        <v>1.47E-3</v>
      </c>
      <c r="K2966">
        <v>0.22800000000000001</v>
      </c>
      <c r="L2966">
        <v>1.1545799999999999</v>
      </c>
      <c r="M2966" s="2">
        <f t="shared" si="99"/>
        <v>56.000000000000007</v>
      </c>
      <c r="N2966" t="s">
        <v>2719</v>
      </c>
    </row>
    <row r="2967" spans="1:14">
      <c r="A2967">
        <v>29</v>
      </c>
      <c r="B2967" t="s">
        <v>14958</v>
      </c>
      <c r="C2967" t="s">
        <v>14959</v>
      </c>
      <c r="D2967">
        <v>100</v>
      </c>
      <c r="E2967" s="1">
        <v>0.85199999999999998</v>
      </c>
      <c r="G2967">
        <v>6.2E-2</v>
      </c>
      <c r="H2967">
        <v>16</v>
      </c>
      <c r="I2967">
        <v>4.5</v>
      </c>
      <c r="J2967">
        <v>7.2999999999999996E-4</v>
      </c>
      <c r="L2967">
        <v>1.1545799999999999</v>
      </c>
      <c r="M2967" s="2">
        <f t="shared" si="99"/>
        <v>57.999999999999993</v>
      </c>
      <c r="N2967" t="s">
        <v>2719</v>
      </c>
    </row>
    <row r="2968" spans="1:14">
      <c r="A2968">
        <v>30</v>
      </c>
      <c r="B2968" t="s">
        <v>15012</v>
      </c>
      <c r="C2968" t="s">
        <v>15013</v>
      </c>
      <c r="D2968">
        <v>986</v>
      </c>
      <c r="E2968" s="1">
        <v>0.84099999999999997</v>
      </c>
      <c r="F2968">
        <v>1.093</v>
      </c>
      <c r="G2968">
        <v>0.13200000000000001</v>
      </c>
      <c r="H2968">
        <v>38</v>
      </c>
      <c r="I2968">
        <v>7.6</v>
      </c>
      <c r="J2968">
        <v>3.2299999999999998E-3</v>
      </c>
      <c r="K2968">
        <v>0.56999999999999995</v>
      </c>
      <c r="L2968">
        <v>1.1545799999999999</v>
      </c>
      <c r="M2968" s="2">
        <f t="shared" si="99"/>
        <v>60</v>
      </c>
      <c r="N2968" t="s">
        <v>2719</v>
      </c>
    </row>
    <row r="2969" spans="1:14">
      <c r="A2969">
        <v>31</v>
      </c>
      <c r="B2969" t="s">
        <v>15010</v>
      </c>
      <c r="C2969" t="s">
        <v>15011</v>
      </c>
      <c r="D2969">
        <v>184</v>
      </c>
      <c r="E2969" s="1">
        <v>0.79500000000000004</v>
      </c>
      <c r="F2969">
        <v>0.58299999999999996</v>
      </c>
      <c r="G2969">
        <v>0</v>
      </c>
      <c r="H2969">
        <v>14</v>
      </c>
      <c r="I2969" t="s">
        <v>18288</v>
      </c>
      <c r="J2969">
        <v>3.6000000000000002E-4</v>
      </c>
      <c r="K2969">
        <v>0.216</v>
      </c>
      <c r="L2969">
        <v>1.1545799999999999</v>
      </c>
      <c r="M2969" s="2">
        <f t="shared" si="99"/>
        <v>62</v>
      </c>
      <c r="N2969" t="s">
        <v>2719</v>
      </c>
    </row>
    <row r="2970" spans="1:14">
      <c r="A2970">
        <v>32</v>
      </c>
      <c r="B2970" t="s">
        <v>14918</v>
      </c>
      <c r="C2970" t="s">
        <v>14919</v>
      </c>
      <c r="D2970">
        <v>103</v>
      </c>
      <c r="E2970" s="1">
        <v>0.75900000000000001</v>
      </c>
      <c r="F2970">
        <v>0.94899999999999995</v>
      </c>
      <c r="G2970">
        <v>6.5000000000000002E-2</v>
      </c>
      <c r="H2970">
        <v>31</v>
      </c>
      <c r="I2970">
        <v>5.0999999999999996</v>
      </c>
      <c r="J2970">
        <v>4.8999999999999998E-4</v>
      </c>
      <c r="K2970">
        <v>0.35299999999999998</v>
      </c>
      <c r="L2970">
        <v>1.1545799999999999</v>
      </c>
      <c r="M2970" s="2">
        <f t="shared" si="99"/>
        <v>64</v>
      </c>
      <c r="N2970" t="s">
        <v>2719</v>
      </c>
    </row>
    <row r="2971" spans="1:14">
      <c r="A2971">
        <v>33</v>
      </c>
      <c r="B2971" t="s">
        <v>14940</v>
      </c>
      <c r="C2971" t="s">
        <v>14941</v>
      </c>
      <c r="D2971">
        <v>2216</v>
      </c>
      <c r="E2971" s="1">
        <v>0.755</v>
      </c>
      <c r="F2971">
        <v>0.95399999999999996</v>
      </c>
      <c r="G2971">
        <v>0.20799999999999999</v>
      </c>
      <c r="H2971">
        <v>120</v>
      </c>
      <c r="I2971" t="s">
        <v>18288</v>
      </c>
      <c r="J2971">
        <v>3.0200000000000001E-3</v>
      </c>
      <c r="K2971">
        <v>0.39800000000000002</v>
      </c>
      <c r="L2971">
        <v>1.1545799999999999</v>
      </c>
      <c r="M2971" s="2">
        <f t="shared" ref="M2971:M2988" si="100">A2971/50*100</f>
        <v>66</v>
      </c>
      <c r="N2971" t="s">
        <v>2719</v>
      </c>
    </row>
    <row r="2972" spans="1:14">
      <c r="A2972">
        <v>34</v>
      </c>
      <c r="B2972" t="s">
        <v>15002</v>
      </c>
      <c r="C2972" t="s">
        <v>15003</v>
      </c>
      <c r="D2972">
        <v>408</v>
      </c>
      <c r="E2972" s="1">
        <v>0.72399999999999998</v>
      </c>
      <c r="F2972">
        <v>0.76500000000000001</v>
      </c>
      <c r="G2972">
        <v>0</v>
      </c>
      <c r="H2972">
        <v>32</v>
      </c>
      <c r="I2972">
        <v>5.0999999999999996</v>
      </c>
      <c r="J2972">
        <v>1.6000000000000001E-3</v>
      </c>
      <c r="K2972">
        <v>0.27800000000000002</v>
      </c>
      <c r="L2972">
        <v>1.1545799999999999</v>
      </c>
      <c r="M2972" s="2">
        <f t="shared" si="100"/>
        <v>68</v>
      </c>
      <c r="N2972" t="s">
        <v>2719</v>
      </c>
    </row>
    <row r="2973" spans="1:14">
      <c r="A2973">
        <v>35</v>
      </c>
      <c r="B2973" t="s">
        <v>14954</v>
      </c>
      <c r="C2973" t="s">
        <v>14955</v>
      </c>
      <c r="D2973">
        <v>3005</v>
      </c>
      <c r="E2973" s="1">
        <v>0.68799999999999994</v>
      </c>
      <c r="F2973">
        <v>1.6839999999999999</v>
      </c>
      <c r="G2973">
        <v>2.7679999999999998</v>
      </c>
      <c r="H2973">
        <v>56</v>
      </c>
      <c r="I2973" t="s">
        <v>18288</v>
      </c>
      <c r="J2973">
        <v>4.3800000000000002E-3</v>
      </c>
      <c r="K2973">
        <v>0.83</v>
      </c>
      <c r="L2973">
        <v>1.1545799999999999</v>
      </c>
      <c r="M2973" s="2">
        <f t="shared" si="100"/>
        <v>70</v>
      </c>
      <c r="N2973" t="s">
        <v>2719</v>
      </c>
    </row>
    <row r="2974" spans="1:14">
      <c r="A2974">
        <v>36</v>
      </c>
      <c r="B2974" t="s">
        <v>14920</v>
      </c>
      <c r="C2974" t="s">
        <v>14921</v>
      </c>
      <c r="D2974">
        <v>136</v>
      </c>
      <c r="E2974" s="1">
        <v>0.68400000000000005</v>
      </c>
      <c r="F2974">
        <v>0.61499999999999999</v>
      </c>
      <c r="G2974">
        <v>0.11700000000000001</v>
      </c>
      <c r="H2974">
        <v>60</v>
      </c>
      <c r="I2974">
        <v>6.1</v>
      </c>
      <c r="J2974">
        <v>4.0000000000000002E-4</v>
      </c>
      <c r="K2974">
        <v>0.23599999999999999</v>
      </c>
      <c r="L2974">
        <v>1.1545799999999999</v>
      </c>
      <c r="M2974" s="2">
        <f t="shared" si="100"/>
        <v>72</v>
      </c>
      <c r="N2974" t="s">
        <v>2719</v>
      </c>
    </row>
    <row r="2975" spans="1:14">
      <c r="A2975">
        <v>37</v>
      </c>
      <c r="B2975" t="s">
        <v>15008</v>
      </c>
      <c r="C2975" t="s">
        <v>15009</v>
      </c>
      <c r="D2975">
        <v>1429</v>
      </c>
      <c r="E2975" s="1">
        <v>0.64500000000000002</v>
      </c>
      <c r="F2975">
        <v>0.94899999999999995</v>
      </c>
      <c r="G2975">
        <v>0.36399999999999999</v>
      </c>
      <c r="H2975">
        <v>55</v>
      </c>
      <c r="I2975" t="s">
        <v>18288</v>
      </c>
      <c r="J2975">
        <v>3.82E-3</v>
      </c>
      <c r="K2975">
        <v>0.747</v>
      </c>
      <c r="L2975">
        <v>1.1545799999999999</v>
      </c>
      <c r="M2975" s="2">
        <f t="shared" si="100"/>
        <v>74</v>
      </c>
      <c r="N2975" t="s">
        <v>2719</v>
      </c>
    </row>
    <row r="2976" spans="1:14">
      <c r="A2976">
        <v>38</v>
      </c>
      <c r="B2976" t="s">
        <v>14932</v>
      </c>
      <c r="C2976" t="s">
        <v>14933</v>
      </c>
      <c r="D2976">
        <v>814</v>
      </c>
      <c r="E2976" s="1">
        <v>0.55300000000000005</v>
      </c>
      <c r="F2976">
        <v>0.56699999999999995</v>
      </c>
      <c r="G2976">
        <v>3.7999999999999999E-2</v>
      </c>
      <c r="H2976">
        <v>261</v>
      </c>
      <c r="I2976">
        <v>6.6</v>
      </c>
      <c r="J2976">
        <v>1.6000000000000001E-3</v>
      </c>
      <c r="K2976">
        <v>0.14599999999999999</v>
      </c>
      <c r="L2976">
        <v>1.1545799999999999</v>
      </c>
      <c r="M2976" s="2">
        <f t="shared" si="100"/>
        <v>76</v>
      </c>
      <c r="N2976" t="s">
        <v>2719</v>
      </c>
    </row>
    <row r="2977" spans="1:14">
      <c r="A2977">
        <v>39</v>
      </c>
      <c r="B2977" t="s">
        <v>15004</v>
      </c>
      <c r="C2977" t="s">
        <v>15005</v>
      </c>
      <c r="D2977">
        <v>320</v>
      </c>
      <c r="E2977" s="1">
        <v>0.54900000000000004</v>
      </c>
      <c r="F2977">
        <v>0.59199999999999997</v>
      </c>
      <c r="G2977">
        <v>6.9000000000000006E-2</v>
      </c>
      <c r="H2977">
        <v>58</v>
      </c>
      <c r="I2977">
        <v>6.9</v>
      </c>
      <c r="J2977">
        <v>7.6999999999999996E-4</v>
      </c>
      <c r="K2977">
        <v>0.193</v>
      </c>
      <c r="L2977">
        <v>1.1545799999999999</v>
      </c>
      <c r="M2977" s="2">
        <f t="shared" si="100"/>
        <v>78</v>
      </c>
      <c r="N2977" t="s">
        <v>2719</v>
      </c>
    </row>
    <row r="2978" spans="1:14">
      <c r="A2978">
        <v>40</v>
      </c>
      <c r="B2978" t="s">
        <v>14922</v>
      </c>
      <c r="C2978" t="s">
        <v>14923</v>
      </c>
      <c r="D2978">
        <v>393</v>
      </c>
      <c r="E2978" s="1">
        <v>0.52200000000000002</v>
      </c>
      <c r="F2978">
        <v>0.81899999999999995</v>
      </c>
      <c r="G2978">
        <v>7.6999999999999999E-2</v>
      </c>
      <c r="H2978">
        <v>65</v>
      </c>
      <c r="I2978">
        <v>5.8</v>
      </c>
      <c r="J2978">
        <v>1.73E-3</v>
      </c>
      <c r="K2978">
        <v>0.40500000000000003</v>
      </c>
      <c r="L2978">
        <v>1.1545799999999999</v>
      </c>
      <c r="M2978" s="2">
        <f t="shared" si="100"/>
        <v>80</v>
      </c>
      <c r="N2978" t="s">
        <v>2719</v>
      </c>
    </row>
    <row r="2979" spans="1:14">
      <c r="A2979">
        <v>41</v>
      </c>
      <c r="B2979" t="s">
        <v>14926</v>
      </c>
      <c r="C2979" t="s">
        <v>14927</v>
      </c>
      <c r="D2979">
        <v>86</v>
      </c>
      <c r="E2979" s="1">
        <v>0.51600000000000001</v>
      </c>
      <c r="G2979">
        <v>4.8000000000000001E-2</v>
      </c>
      <c r="H2979">
        <v>21</v>
      </c>
      <c r="J2979">
        <v>6.4999999999999997E-4</v>
      </c>
      <c r="L2979">
        <v>1.1545799999999999</v>
      </c>
      <c r="M2979" s="2">
        <f t="shared" si="100"/>
        <v>82</v>
      </c>
      <c r="N2979" t="s">
        <v>2719</v>
      </c>
    </row>
    <row r="2980" spans="1:14">
      <c r="A2980">
        <v>42</v>
      </c>
      <c r="B2980" t="s">
        <v>14992</v>
      </c>
      <c r="C2980" t="s">
        <v>14993</v>
      </c>
      <c r="D2980">
        <v>493</v>
      </c>
      <c r="E2980" s="1">
        <v>0.47699999999999998</v>
      </c>
      <c r="F2980">
        <v>0.69199999999999995</v>
      </c>
      <c r="G2980">
        <v>6.9000000000000006E-2</v>
      </c>
      <c r="H2980">
        <v>101</v>
      </c>
      <c r="I2980">
        <v>4.5999999999999996</v>
      </c>
      <c r="J2980">
        <v>2.4599999999999999E-3</v>
      </c>
      <c r="K2980">
        <v>0.28999999999999998</v>
      </c>
      <c r="L2980">
        <v>1.1545799999999999</v>
      </c>
      <c r="M2980" s="2">
        <f t="shared" si="100"/>
        <v>84</v>
      </c>
      <c r="N2980" t="s">
        <v>2719</v>
      </c>
    </row>
    <row r="2981" spans="1:14">
      <c r="A2981">
        <v>43</v>
      </c>
      <c r="B2981" t="s">
        <v>14986</v>
      </c>
      <c r="C2981" t="s">
        <v>14987</v>
      </c>
      <c r="D2981">
        <v>220</v>
      </c>
      <c r="E2981" s="1">
        <v>0.41399999999999998</v>
      </c>
      <c r="F2981">
        <v>0.45200000000000001</v>
      </c>
      <c r="G2981">
        <v>0.17100000000000001</v>
      </c>
      <c r="H2981">
        <v>41</v>
      </c>
      <c r="I2981">
        <v>7.6</v>
      </c>
      <c r="J2981">
        <v>6.7000000000000002E-4</v>
      </c>
      <c r="K2981">
        <v>0.193</v>
      </c>
      <c r="L2981">
        <v>1.1545799999999999</v>
      </c>
      <c r="M2981" s="2">
        <f t="shared" si="100"/>
        <v>86</v>
      </c>
      <c r="N2981" t="s">
        <v>2719</v>
      </c>
    </row>
    <row r="2982" spans="1:14">
      <c r="A2982">
        <v>44</v>
      </c>
      <c r="B2982" t="s">
        <v>14930</v>
      </c>
      <c r="C2982" t="s">
        <v>14931</v>
      </c>
      <c r="D2982">
        <v>152</v>
      </c>
      <c r="E2982" s="1">
        <v>0.38900000000000001</v>
      </c>
      <c r="F2982">
        <v>0.45200000000000001</v>
      </c>
      <c r="G2982">
        <v>4.2999999999999997E-2</v>
      </c>
      <c r="H2982">
        <v>23</v>
      </c>
      <c r="I2982">
        <v>9.6</v>
      </c>
      <c r="J2982">
        <v>2.9E-4</v>
      </c>
      <c r="K2982">
        <v>0.19500000000000001</v>
      </c>
      <c r="L2982">
        <v>1.1545799999999999</v>
      </c>
      <c r="M2982" s="2">
        <f t="shared" si="100"/>
        <v>88</v>
      </c>
      <c r="N2982" t="s">
        <v>2719</v>
      </c>
    </row>
    <row r="2983" spans="1:14">
      <c r="A2983">
        <v>45</v>
      </c>
      <c r="B2983" t="s">
        <v>14934</v>
      </c>
      <c r="C2983" t="s">
        <v>14935</v>
      </c>
      <c r="D2983">
        <v>79</v>
      </c>
      <c r="E2983" s="1">
        <v>0.33300000000000002</v>
      </c>
      <c r="F2983">
        <v>0.41499999999999998</v>
      </c>
      <c r="J2983">
        <v>2.7999999999999998E-4</v>
      </c>
      <c r="K2983">
        <v>0.19800000000000001</v>
      </c>
      <c r="L2983">
        <v>1.1545799999999999</v>
      </c>
      <c r="M2983" s="2">
        <f t="shared" si="100"/>
        <v>90</v>
      </c>
      <c r="N2983" t="s">
        <v>2719</v>
      </c>
    </row>
    <row r="2984" spans="1:14">
      <c r="A2984">
        <v>46</v>
      </c>
      <c r="B2984" t="s">
        <v>14950</v>
      </c>
      <c r="C2984" t="s">
        <v>14951</v>
      </c>
      <c r="D2984">
        <v>59</v>
      </c>
      <c r="E2984" s="1">
        <v>0.28599999999999998</v>
      </c>
      <c r="F2984">
        <v>0.435</v>
      </c>
      <c r="G2984">
        <v>0</v>
      </c>
      <c r="H2984">
        <v>7</v>
      </c>
      <c r="J2984">
        <v>1.8000000000000001E-4</v>
      </c>
      <c r="K2984">
        <v>0.14899999999999999</v>
      </c>
      <c r="L2984">
        <v>1.1545799999999999</v>
      </c>
      <c r="M2984" s="2">
        <f t="shared" si="100"/>
        <v>92</v>
      </c>
      <c r="N2984" t="s">
        <v>2719</v>
      </c>
    </row>
    <row r="2985" spans="1:14">
      <c r="A2985">
        <v>47</v>
      </c>
      <c r="B2985" t="s">
        <v>14982</v>
      </c>
      <c r="C2985" t="s">
        <v>14983</v>
      </c>
      <c r="D2985">
        <v>120</v>
      </c>
      <c r="E2985" s="1">
        <v>0.28399999999999997</v>
      </c>
      <c r="F2985">
        <v>0.44700000000000001</v>
      </c>
      <c r="G2985">
        <v>2.3E-2</v>
      </c>
      <c r="H2985">
        <v>43</v>
      </c>
      <c r="I2985">
        <v>4.5999999999999996</v>
      </c>
      <c r="J2985">
        <v>9.7999999999999997E-4</v>
      </c>
      <c r="K2985">
        <v>0.21199999999999999</v>
      </c>
      <c r="L2985">
        <v>1.1545799999999999</v>
      </c>
      <c r="M2985" s="2">
        <f t="shared" si="100"/>
        <v>94</v>
      </c>
      <c r="N2985" t="s">
        <v>2719</v>
      </c>
    </row>
    <row r="2986" spans="1:14">
      <c r="A2986">
        <v>48</v>
      </c>
      <c r="B2986" t="s">
        <v>14980</v>
      </c>
      <c r="C2986" t="s">
        <v>14981</v>
      </c>
      <c r="D2986">
        <v>1357</v>
      </c>
      <c r="E2986" s="1">
        <v>0.23799999999999999</v>
      </c>
      <c r="F2986">
        <v>0.27</v>
      </c>
      <c r="G2986">
        <v>5.2999999999999999E-2</v>
      </c>
      <c r="H2986">
        <v>323</v>
      </c>
      <c r="I2986">
        <v>7</v>
      </c>
      <c r="J2986">
        <v>3.2699999999999999E-3</v>
      </c>
      <c r="K2986">
        <v>9.0999999999999998E-2</v>
      </c>
      <c r="L2986">
        <v>1.1545799999999999</v>
      </c>
      <c r="M2986" s="2">
        <f t="shared" si="100"/>
        <v>96</v>
      </c>
      <c r="N2986" t="s">
        <v>2719</v>
      </c>
    </row>
    <row r="2987" spans="1:14">
      <c r="A2987">
        <v>49</v>
      </c>
      <c r="B2987" t="s">
        <v>14990</v>
      </c>
      <c r="C2987" t="s">
        <v>14991</v>
      </c>
      <c r="D2987">
        <v>222</v>
      </c>
      <c r="E2987" s="1">
        <v>0.23799999999999999</v>
      </c>
      <c r="F2987">
        <v>0.22900000000000001</v>
      </c>
      <c r="G2987">
        <v>1.2E-2</v>
      </c>
      <c r="H2987">
        <v>82</v>
      </c>
      <c r="I2987">
        <v>7</v>
      </c>
      <c r="J2987">
        <v>4.8999999999999998E-4</v>
      </c>
      <c r="K2987">
        <v>6.0999999999999999E-2</v>
      </c>
      <c r="L2987">
        <v>1.1545799999999999</v>
      </c>
      <c r="M2987" s="2">
        <f t="shared" si="100"/>
        <v>98</v>
      </c>
      <c r="N2987" t="s">
        <v>2719</v>
      </c>
    </row>
    <row r="2988" spans="1:14">
      <c r="A2988">
        <v>50</v>
      </c>
      <c r="B2988" t="s">
        <v>14946</v>
      </c>
      <c r="C2988" t="s">
        <v>14947</v>
      </c>
      <c r="D2988">
        <v>92</v>
      </c>
      <c r="E2988" s="1">
        <v>7.5999999999999998E-2</v>
      </c>
      <c r="F2988">
        <v>0.17399999999999999</v>
      </c>
      <c r="G2988">
        <v>0.34799999999999998</v>
      </c>
      <c r="H2988">
        <v>23</v>
      </c>
      <c r="J2988">
        <v>1.6000000000000001E-4</v>
      </c>
      <c r="K2988">
        <v>0.05</v>
      </c>
      <c r="L2988">
        <v>1.1545799999999999</v>
      </c>
      <c r="M2988" s="2">
        <f t="shared" si="100"/>
        <v>100</v>
      </c>
      <c r="N2988" t="s">
        <v>2719</v>
      </c>
    </row>
    <row r="2989" spans="1:14" s="3" customFormat="1">
      <c r="E2989" s="4"/>
      <c r="M2989" s="5"/>
    </row>
    <row r="2990" spans="1:14">
      <c r="A2990">
        <v>1</v>
      </c>
      <c r="B2990" t="s">
        <v>15062</v>
      </c>
      <c r="C2990" t="s">
        <v>15063</v>
      </c>
      <c r="D2990">
        <v>579</v>
      </c>
      <c r="E2990" s="1">
        <v>9.2560000000000002</v>
      </c>
      <c r="F2990">
        <v>4.7709999999999999</v>
      </c>
      <c r="G2990">
        <v>2.6819999999999999</v>
      </c>
      <c r="H2990">
        <v>22</v>
      </c>
      <c r="I2990">
        <v>2</v>
      </c>
      <c r="J2990">
        <v>1.73E-3</v>
      </c>
      <c r="K2990">
        <v>0.90700000000000003</v>
      </c>
      <c r="L2990">
        <f>AVERAGE(E2990:E3121)</f>
        <v>1.252280303030302</v>
      </c>
      <c r="M2990" s="2">
        <f t="shared" ref="M2990:M3021" si="101">A2990/132*100</f>
        <v>0.75757575757575757</v>
      </c>
      <c r="N2990" t="s">
        <v>2720</v>
      </c>
    </row>
    <row r="2991" spans="1:14">
      <c r="A2991">
        <v>2</v>
      </c>
      <c r="B2991" t="s">
        <v>15070</v>
      </c>
      <c r="C2991" t="s">
        <v>15071</v>
      </c>
      <c r="D2991">
        <v>1276</v>
      </c>
      <c r="E2991" s="1">
        <v>4.8179999999999996</v>
      </c>
      <c r="F2991">
        <v>6.3479999999999999</v>
      </c>
      <c r="G2991">
        <v>0.63300000000000001</v>
      </c>
      <c r="H2991">
        <v>60</v>
      </c>
      <c r="I2991">
        <v>3.8</v>
      </c>
      <c r="J2991">
        <v>6.0299999999999998E-3</v>
      </c>
      <c r="K2991">
        <v>2.492</v>
      </c>
      <c r="L2991">
        <v>1.252280303030302</v>
      </c>
      <c r="M2991" s="2">
        <f t="shared" si="101"/>
        <v>1.5151515151515151</v>
      </c>
      <c r="N2991" t="s">
        <v>2720</v>
      </c>
    </row>
    <row r="2992" spans="1:14">
      <c r="A2992">
        <v>3</v>
      </c>
      <c r="B2992" t="s">
        <v>15184</v>
      </c>
      <c r="C2992" t="s">
        <v>15185</v>
      </c>
      <c r="D2992">
        <v>7277</v>
      </c>
      <c r="E2992" s="1">
        <v>4.6589999999999998</v>
      </c>
      <c r="F2992">
        <v>7.4740000000000002</v>
      </c>
      <c r="G2992">
        <v>0.70499999999999996</v>
      </c>
      <c r="H2992">
        <v>61</v>
      </c>
      <c r="I2992">
        <v>9.9</v>
      </c>
      <c r="J2992">
        <v>1.0359999999999999E-2</v>
      </c>
      <c r="K2992">
        <v>3.077</v>
      </c>
      <c r="L2992">
        <v>1.252280303030302</v>
      </c>
      <c r="M2992" s="2">
        <f t="shared" si="101"/>
        <v>2.2727272727272729</v>
      </c>
      <c r="N2992" t="s">
        <v>2720</v>
      </c>
    </row>
    <row r="2993" spans="1:14">
      <c r="A2993">
        <v>4</v>
      </c>
      <c r="B2993" t="s">
        <v>21523</v>
      </c>
      <c r="C2993" t="s">
        <v>21524</v>
      </c>
      <c r="D2993">
        <v>11250</v>
      </c>
      <c r="E2993" s="1">
        <v>4.3040000000000003</v>
      </c>
      <c r="F2993">
        <v>4.0670000000000002</v>
      </c>
      <c r="G2993">
        <v>0.79500000000000004</v>
      </c>
      <c r="H2993">
        <v>303</v>
      </c>
      <c r="I2993">
        <v>6.6</v>
      </c>
      <c r="J2993">
        <v>1.9140000000000001E-2</v>
      </c>
      <c r="K2993">
        <v>0.89200000000000002</v>
      </c>
      <c r="L2993">
        <v>1.252280303030302</v>
      </c>
      <c r="M2993" s="2">
        <f t="shared" si="101"/>
        <v>3.0303030303030303</v>
      </c>
      <c r="N2993" t="s">
        <v>2720</v>
      </c>
    </row>
    <row r="2994" spans="1:14">
      <c r="A2994">
        <v>5</v>
      </c>
      <c r="B2994" t="s">
        <v>14978</v>
      </c>
      <c r="C2994" t="s">
        <v>14979</v>
      </c>
      <c r="D2994">
        <v>1898</v>
      </c>
      <c r="E2994" s="1">
        <v>3.74</v>
      </c>
      <c r="F2994">
        <v>3.2480000000000002</v>
      </c>
      <c r="G2994">
        <v>0.42599999999999999</v>
      </c>
      <c r="H2994">
        <v>68</v>
      </c>
      <c r="I2994">
        <v>5.7</v>
      </c>
      <c r="J2994">
        <v>7.6299999999999996E-3</v>
      </c>
      <c r="K2994">
        <v>1.4039999999999999</v>
      </c>
      <c r="L2994">
        <v>1.252280303030302</v>
      </c>
      <c r="M2994" s="2">
        <f t="shared" si="101"/>
        <v>3.7878787878787881</v>
      </c>
      <c r="N2994" t="s">
        <v>2720</v>
      </c>
    </row>
    <row r="2995" spans="1:14">
      <c r="A2995">
        <v>6</v>
      </c>
      <c r="B2995" t="s">
        <v>15104</v>
      </c>
      <c r="C2995" t="s">
        <v>15105</v>
      </c>
      <c r="D2995">
        <v>10013</v>
      </c>
      <c r="E2995" s="1">
        <v>3.6429999999999998</v>
      </c>
      <c r="F2995">
        <v>3.6760000000000002</v>
      </c>
      <c r="G2995">
        <v>0.76200000000000001</v>
      </c>
      <c r="H2995">
        <v>425</v>
      </c>
      <c r="I2995">
        <v>4.7</v>
      </c>
      <c r="J2995">
        <v>2.8639999999999999E-2</v>
      </c>
      <c r="K2995">
        <v>0.94299999999999995</v>
      </c>
      <c r="L2995">
        <v>1.252280303030302</v>
      </c>
      <c r="M2995" s="2">
        <f t="shared" si="101"/>
        <v>4.5454545454545459</v>
      </c>
      <c r="N2995" t="s">
        <v>2720</v>
      </c>
    </row>
    <row r="2996" spans="1:14">
      <c r="A2996">
        <v>7</v>
      </c>
      <c r="B2996" t="s">
        <v>21529</v>
      </c>
      <c r="C2996" t="s">
        <v>21530</v>
      </c>
      <c r="D2996">
        <v>315</v>
      </c>
      <c r="E2996" s="1">
        <v>3.59</v>
      </c>
      <c r="F2996">
        <v>3.6709999999999998</v>
      </c>
      <c r="G2996">
        <v>0.314</v>
      </c>
      <c r="H2996">
        <v>35</v>
      </c>
      <c r="I2996">
        <v>1.9</v>
      </c>
      <c r="J2996">
        <v>1.7600000000000001E-3</v>
      </c>
      <c r="K2996">
        <v>1.224</v>
      </c>
      <c r="L2996">
        <v>1.252280303030302</v>
      </c>
      <c r="M2996" s="2">
        <f t="shared" si="101"/>
        <v>5.3030303030303028</v>
      </c>
      <c r="N2996" t="s">
        <v>2720</v>
      </c>
    </row>
    <row r="2997" spans="1:14">
      <c r="A2997">
        <v>8</v>
      </c>
      <c r="B2997" t="s">
        <v>15142</v>
      </c>
      <c r="C2997" t="s">
        <v>15143</v>
      </c>
      <c r="D2997">
        <v>5012</v>
      </c>
      <c r="E2997" s="1">
        <v>3.5710000000000002</v>
      </c>
      <c r="F2997">
        <v>3.9590000000000001</v>
      </c>
      <c r="G2997">
        <v>0.92500000000000004</v>
      </c>
      <c r="H2997">
        <v>186</v>
      </c>
      <c r="I2997">
        <v>6.2</v>
      </c>
      <c r="J2997">
        <v>1.3140000000000001E-2</v>
      </c>
      <c r="K2997">
        <v>1.3240000000000001</v>
      </c>
      <c r="L2997">
        <v>1.252280303030302</v>
      </c>
      <c r="M2997" s="2">
        <f t="shared" si="101"/>
        <v>6.0606060606060606</v>
      </c>
      <c r="N2997" t="s">
        <v>2720</v>
      </c>
    </row>
    <row r="2998" spans="1:14">
      <c r="A2998">
        <v>9</v>
      </c>
      <c r="B2998" t="s">
        <v>15158</v>
      </c>
      <c r="C2998" t="s">
        <v>15159</v>
      </c>
      <c r="D2998">
        <v>1165</v>
      </c>
      <c r="E2998" s="1">
        <v>3.532</v>
      </c>
      <c r="F2998">
        <v>3.8010000000000002</v>
      </c>
      <c r="G2998">
        <v>1.2629999999999999</v>
      </c>
      <c r="H2998">
        <v>19</v>
      </c>
      <c r="I2998">
        <v>6.5</v>
      </c>
      <c r="J2998">
        <v>3.2299999999999998E-3</v>
      </c>
      <c r="K2998">
        <v>1.353</v>
      </c>
      <c r="L2998">
        <v>1.252280303030302</v>
      </c>
      <c r="M2998" s="2">
        <f t="shared" si="101"/>
        <v>6.8181818181818175</v>
      </c>
      <c r="N2998" t="s">
        <v>2720</v>
      </c>
    </row>
    <row r="2999" spans="1:14">
      <c r="A2999">
        <v>10</v>
      </c>
      <c r="B2999" t="s">
        <v>14736</v>
      </c>
      <c r="C2999" t="s">
        <v>14737</v>
      </c>
      <c r="D2999">
        <v>1684</v>
      </c>
      <c r="E2999" s="1">
        <v>2.8769999999999998</v>
      </c>
      <c r="F2999">
        <v>2.6429999999999998</v>
      </c>
      <c r="G2999">
        <v>0.58099999999999996</v>
      </c>
      <c r="H2999">
        <v>43</v>
      </c>
      <c r="I2999" t="s">
        <v>18288</v>
      </c>
      <c r="J2999">
        <v>3.9199999999999999E-3</v>
      </c>
      <c r="K2999">
        <v>1.425</v>
      </c>
      <c r="L2999">
        <v>1.252280303030302</v>
      </c>
      <c r="M2999" s="2">
        <f t="shared" si="101"/>
        <v>7.5757575757575761</v>
      </c>
      <c r="N2999" t="s">
        <v>2720</v>
      </c>
    </row>
    <row r="3000" spans="1:14">
      <c r="A3000">
        <v>11</v>
      </c>
      <c r="B3000" t="s">
        <v>14966</v>
      </c>
      <c r="C3000" t="s">
        <v>14967</v>
      </c>
      <c r="D3000">
        <v>1305</v>
      </c>
      <c r="E3000" s="1">
        <v>2.8530000000000002</v>
      </c>
      <c r="F3000">
        <v>2.6419999999999999</v>
      </c>
      <c r="G3000">
        <v>0.27300000000000002</v>
      </c>
      <c r="H3000">
        <v>44</v>
      </c>
      <c r="I3000">
        <v>7.1</v>
      </c>
      <c r="J3000">
        <v>3.8300000000000001E-3</v>
      </c>
      <c r="K3000">
        <v>1.149</v>
      </c>
      <c r="L3000">
        <v>1.252280303030302</v>
      </c>
      <c r="M3000" s="2">
        <f t="shared" si="101"/>
        <v>8.3333333333333321</v>
      </c>
      <c r="N3000" t="s">
        <v>2720</v>
      </c>
    </row>
    <row r="3001" spans="1:14">
      <c r="A3001">
        <v>12</v>
      </c>
      <c r="B3001" t="s">
        <v>15082</v>
      </c>
      <c r="C3001" t="s">
        <v>15083</v>
      </c>
      <c r="D3001">
        <v>28851</v>
      </c>
      <c r="E3001" s="1">
        <v>2.621</v>
      </c>
      <c r="F3001">
        <v>3.069</v>
      </c>
      <c r="G3001">
        <v>0.51700000000000002</v>
      </c>
      <c r="H3001">
        <v>497</v>
      </c>
      <c r="I3001">
        <v>9.1999999999999993</v>
      </c>
      <c r="J3001">
        <v>5.6169999999999998E-2</v>
      </c>
      <c r="K3001">
        <v>1.375</v>
      </c>
      <c r="L3001">
        <v>1.252280303030302</v>
      </c>
      <c r="M3001" s="2">
        <f t="shared" si="101"/>
        <v>9.0909090909090917</v>
      </c>
      <c r="N3001" t="s">
        <v>2720</v>
      </c>
    </row>
    <row r="3002" spans="1:14">
      <c r="A3002">
        <v>13</v>
      </c>
      <c r="B3002" t="s">
        <v>15088</v>
      </c>
      <c r="C3002" t="s">
        <v>15089</v>
      </c>
      <c r="D3002">
        <v>244</v>
      </c>
      <c r="E3002" s="1">
        <v>2.46</v>
      </c>
      <c r="G3002">
        <v>0.3</v>
      </c>
      <c r="H3002">
        <v>40</v>
      </c>
      <c r="I3002">
        <v>2.8</v>
      </c>
      <c r="J3002">
        <v>1.3799999999999999E-3</v>
      </c>
      <c r="L3002">
        <v>1.252280303030302</v>
      </c>
      <c r="M3002" s="2">
        <f t="shared" si="101"/>
        <v>9.8484848484848477</v>
      </c>
      <c r="N3002" t="s">
        <v>2720</v>
      </c>
    </row>
    <row r="3003" spans="1:14">
      <c r="A3003">
        <v>14</v>
      </c>
      <c r="B3003" t="s">
        <v>15084</v>
      </c>
      <c r="C3003" t="s">
        <v>15085</v>
      </c>
      <c r="D3003">
        <v>2844</v>
      </c>
      <c r="E3003" s="1">
        <v>2.395</v>
      </c>
      <c r="F3003">
        <v>3.0710000000000002</v>
      </c>
      <c r="G3003">
        <v>0.27400000000000002</v>
      </c>
      <c r="H3003">
        <v>157</v>
      </c>
      <c r="I3003">
        <v>5</v>
      </c>
      <c r="J3003">
        <v>1.427E-2</v>
      </c>
      <c r="K3003">
        <v>1.403</v>
      </c>
      <c r="L3003">
        <v>1.252280303030302</v>
      </c>
      <c r="M3003" s="2">
        <f t="shared" si="101"/>
        <v>10.606060606060606</v>
      </c>
      <c r="N3003" t="s">
        <v>2720</v>
      </c>
    </row>
    <row r="3004" spans="1:14">
      <c r="A3004">
        <v>15</v>
      </c>
      <c r="B3004" t="s">
        <v>14988</v>
      </c>
      <c r="C3004" t="s">
        <v>14989</v>
      </c>
      <c r="D3004">
        <v>4417</v>
      </c>
      <c r="E3004" s="1">
        <v>2.37</v>
      </c>
      <c r="F3004">
        <v>2.7330000000000001</v>
      </c>
      <c r="G3004">
        <v>0.14799999999999999</v>
      </c>
      <c r="H3004">
        <v>27</v>
      </c>
      <c r="I3004" t="s">
        <v>18288</v>
      </c>
      <c r="J3004">
        <v>8.6700000000000006E-3</v>
      </c>
      <c r="K3004">
        <v>3.2970000000000002</v>
      </c>
      <c r="L3004">
        <v>1.252280303030302</v>
      </c>
      <c r="M3004" s="2">
        <f t="shared" si="101"/>
        <v>11.363636363636363</v>
      </c>
      <c r="N3004" t="s">
        <v>2720</v>
      </c>
    </row>
    <row r="3005" spans="1:14">
      <c r="A3005">
        <v>16</v>
      </c>
      <c r="B3005" t="s">
        <v>14738</v>
      </c>
      <c r="C3005" t="s">
        <v>14739</v>
      </c>
      <c r="D3005">
        <v>3895</v>
      </c>
      <c r="E3005" s="1">
        <v>2.2010000000000001</v>
      </c>
      <c r="F3005">
        <v>3.0369999999999999</v>
      </c>
      <c r="G3005">
        <v>0.19600000000000001</v>
      </c>
      <c r="H3005">
        <v>209</v>
      </c>
      <c r="I3005">
        <v>5.9</v>
      </c>
      <c r="J3005">
        <v>9.9399999999999992E-3</v>
      </c>
      <c r="K3005">
        <v>0.86399999999999999</v>
      </c>
      <c r="L3005">
        <v>1.252280303030302</v>
      </c>
      <c r="M3005" s="2">
        <f t="shared" si="101"/>
        <v>12.121212121212121</v>
      </c>
      <c r="N3005" t="s">
        <v>2720</v>
      </c>
    </row>
    <row r="3006" spans="1:14">
      <c r="A3006">
        <v>17</v>
      </c>
      <c r="B3006" t="s">
        <v>15038</v>
      </c>
      <c r="C3006" t="s">
        <v>15039</v>
      </c>
      <c r="D3006">
        <v>380</v>
      </c>
      <c r="E3006" s="1">
        <v>2.1739999999999999</v>
      </c>
      <c r="F3006">
        <v>2.59</v>
      </c>
      <c r="I3006">
        <v>8</v>
      </c>
      <c r="J3006">
        <v>1.14E-3</v>
      </c>
      <c r="K3006">
        <v>1.07</v>
      </c>
      <c r="L3006">
        <v>1.252280303030302</v>
      </c>
      <c r="M3006" s="2">
        <f t="shared" si="101"/>
        <v>12.878787878787879</v>
      </c>
      <c r="N3006" t="s">
        <v>2720</v>
      </c>
    </row>
    <row r="3007" spans="1:14">
      <c r="A3007">
        <v>18</v>
      </c>
      <c r="B3007" t="s">
        <v>15130</v>
      </c>
      <c r="C3007" t="s">
        <v>15131</v>
      </c>
      <c r="D3007">
        <v>2411</v>
      </c>
      <c r="E3007" s="1">
        <v>2.0609999999999999</v>
      </c>
      <c r="F3007">
        <v>2.7</v>
      </c>
      <c r="G3007">
        <v>0.29299999999999998</v>
      </c>
      <c r="H3007">
        <v>92</v>
      </c>
      <c r="I3007">
        <v>5.5</v>
      </c>
      <c r="J3007">
        <v>6.2899999999999996E-3</v>
      </c>
      <c r="K3007">
        <v>0.72199999999999998</v>
      </c>
      <c r="L3007">
        <v>1.252280303030302</v>
      </c>
      <c r="M3007" s="2">
        <f t="shared" si="101"/>
        <v>13.636363636363635</v>
      </c>
      <c r="N3007" t="s">
        <v>2720</v>
      </c>
    </row>
    <row r="3008" spans="1:14">
      <c r="A3008">
        <v>19</v>
      </c>
      <c r="B3008" t="s">
        <v>15074</v>
      </c>
      <c r="C3008" t="s">
        <v>15075</v>
      </c>
      <c r="D3008">
        <v>1219</v>
      </c>
      <c r="E3008" s="1">
        <v>2.0550000000000002</v>
      </c>
      <c r="F3008">
        <v>2.5659999999999998</v>
      </c>
      <c r="G3008">
        <v>0.19400000000000001</v>
      </c>
      <c r="H3008">
        <v>36</v>
      </c>
      <c r="I3008">
        <v>7</v>
      </c>
      <c r="J3008">
        <v>3.5599999999999998E-3</v>
      </c>
      <c r="K3008">
        <v>1.1140000000000001</v>
      </c>
      <c r="L3008">
        <v>1.252280303030302</v>
      </c>
      <c r="M3008" s="2">
        <f t="shared" si="101"/>
        <v>14.393939393939394</v>
      </c>
      <c r="N3008" t="s">
        <v>2720</v>
      </c>
    </row>
    <row r="3009" spans="1:14">
      <c r="A3009">
        <v>20</v>
      </c>
      <c r="B3009" t="s">
        <v>15144</v>
      </c>
      <c r="C3009" t="s">
        <v>15145</v>
      </c>
      <c r="D3009">
        <v>4613</v>
      </c>
      <c r="E3009" s="1">
        <v>2.0049999999999999</v>
      </c>
      <c r="F3009">
        <v>2.1589999999999998</v>
      </c>
      <c r="G3009">
        <v>0.32100000000000001</v>
      </c>
      <c r="H3009">
        <v>184</v>
      </c>
      <c r="I3009">
        <v>6.8</v>
      </c>
      <c r="J3009">
        <v>1.26E-2</v>
      </c>
      <c r="K3009">
        <v>0.76700000000000002</v>
      </c>
      <c r="L3009">
        <v>1.252280303030302</v>
      </c>
      <c r="M3009" s="2">
        <f t="shared" si="101"/>
        <v>15.151515151515152</v>
      </c>
      <c r="N3009" t="s">
        <v>2720</v>
      </c>
    </row>
    <row r="3010" spans="1:14">
      <c r="A3010">
        <v>21</v>
      </c>
      <c r="B3010" t="s">
        <v>15080</v>
      </c>
      <c r="C3010" t="s">
        <v>15081</v>
      </c>
      <c r="D3010">
        <v>2232</v>
      </c>
      <c r="E3010" s="1">
        <v>1.978</v>
      </c>
      <c r="F3010">
        <v>2.327</v>
      </c>
      <c r="G3010">
        <v>0.54200000000000004</v>
      </c>
      <c r="H3010">
        <v>144</v>
      </c>
      <c r="I3010">
        <v>4.5999999999999996</v>
      </c>
      <c r="J3010">
        <v>5.9899999999999997E-3</v>
      </c>
      <c r="K3010">
        <v>0.625</v>
      </c>
      <c r="L3010">
        <v>1.252280303030302</v>
      </c>
      <c r="M3010" s="2">
        <f t="shared" si="101"/>
        <v>15.909090909090908</v>
      </c>
      <c r="N3010" t="s">
        <v>2720</v>
      </c>
    </row>
    <row r="3011" spans="1:14">
      <c r="A3011">
        <v>22</v>
      </c>
      <c r="B3011" t="s">
        <v>14764</v>
      </c>
      <c r="C3011" t="s">
        <v>14765</v>
      </c>
      <c r="D3011">
        <v>4094</v>
      </c>
      <c r="E3011" s="1">
        <v>1.8919999999999999</v>
      </c>
      <c r="F3011">
        <v>2.4260000000000002</v>
      </c>
      <c r="G3011">
        <v>0.217</v>
      </c>
      <c r="H3011">
        <v>161</v>
      </c>
      <c r="I3011">
        <v>7.2</v>
      </c>
      <c r="J3011">
        <v>1.256E-2</v>
      </c>
      <c r="K3011">
        <v>1.129</v>
      </c>
      <c r="L3011">
        <v>1.252280303030302</v>
      </c>
      <c r="M3011" s="2">
        <f t="shared" si="101"/>
        <v>16.666666666666664</v>
      </c>
      <c r="N3011" t="s">
        <v>2720</v>
      </c>
    </row>
    <row r="3012" spans="1:14">
      <c r="A3012">
        <v>23</v>
      </c>
      <c r="B3012" t="s">
        <v>15108</v>
      </c>
      <c r="C3012" t="s">
        <v>15109</v>
      </c>
      <c r="D3012">
        <v>904</v>
      </c>
      <c r="E3012" s="1">
        <v>1.768</v>
      </c>
      <c r="F3012">
        <v>1.8380000000000001</v>
      </c>
      <c r="G3012">
        <v>0.28299999999999997</v>
      </c>
      <c r="H3012">
        <v>53</v>
      </c>
      <c r="I3012">
        <v>5.9</v>
      </c>
      <c r="J3012">
        <v>3.2000000000000002E-3</v>
      </c>
      <c r="K3012">
        <v>0.75800000000000001</v>
      </c>
      <c r="L3012">
        <v>1.252280303030302</v>
      </c>
      <c r="M3012" s="2">
        <f t="shared" si="101"/>
        <v>17.424242424242426</v>
      </c>
      <c r="N3012" t="s">
        <v>2720</v>
      </c>
    </row>
    <row r="3013" spans="1:14">
      <c r="A3013">
        <v>24</v>
      </c>
      <c r="B3013" t="s">
        <v>15086</v>
      </c>
      <c r="C3013" t="s">
        <v>15087</v>
      </c>
      <c r="D3013">
        <v>2217</v>
      </c>
      <c r="E3013" s="1">
        <v>1.754</v>
      </c>
      <c r="F3013">
        <v>2.1579999999999999</v>
      </c>
      <c r="G3013">
        <v>0.17299999999999999</v>
      </c>
      <c r="H3013">
        <v>139</v>
      </c>
      <c r="I3013">
        <v>5.4</v>
      </c>
      <c r="J3013">
        <v>1.042E-2</v>
      </c>
      <c r="K3013">
        <v>0.98699999999999999</v>
      </c>
      <c r="L3013">
        <v>1.252280303030302</v>
      </c>
      <c r="M3013" s="2">
        <f t="shared" si="101"/>
        <v>18.181818181818183</v>
      </c>
      <c r="N3013" t="s">
        <v>2720</v>
      </c>
    </row>
    <row r="3014" spans="1:14">
      <c r="A3014">
        <v>25</v>
      </c>
      <c r="B3014" t="s">
        <v>15024</v>
      </c>
      <c r="C3014" t="s">
        <v>15025</v>
      </c>
      <c r="D3014">
        <v>239</v>
      </c>
      <c r="E3014" s="1">
        <v>1.6759999999999999</v>
      </c>
      <c r="G3014">
        <v>0.16700000000000001</v>
      </c>
      <c r="H3014">
        <v>24</v>
      </c>
      <c r="I3014">
        <v>3.9</v>
      </c>
      <c r="J3014">
        <v>2.2300000000000002E-3</v>
      </c>
      <c r="L3014">
        <v>1.252280303030302</v>
      </c>
      <c r="M3014" s="2">
        <f t="shared" si="101"/>
        <v>18.939393939393938</v>
      </c>
      <c r="N3014" t="s">
        <v>2720</v>
      </c>
    </row>
    <row r="3015" spans="1:14">
      <c r="A3015">
        <v>26</v>
      </c>
      <c r="B3015" t="s">
        <v>15096</v>
      </c>
      <c r="C3015" t="s">
        <v>15097</v>
      </c>
      <c r="D3015">
        <v>3091</v>
      </c>
      <c r="E3015" s="1">
        <v>1.663</v>
      </c>
      <c r="F3015">
        <v>3.1779999999999999</v>
      </c>
      <c r="G3015">
        <v>8.3000000000000004E-2</v>
      </c>
      <c r="H3015">
        <v>36</v>
      </c>
      <c r="I3015">
        <v>8.3000000000000007</v>
      </c>
      <c r="J3015">
        <v>3.9899999999999996E-3</v>
      </c>
      <c r="K3015">
        <v>0.878</v>
      </c>
      <c r="L3015">
        <v>1.252280303030302</v>
      </c>
      <c r="M3015" s="2">
        <f t="shared" si="101"/>
        <v>19.696969696969695</v>
      </c>
      <c r="N3015" t="s">
        <v>2720</v>
      </c>
    </row>
    <row r="3016" spans="1:14">
      <c r="A3016">
        <v>27</v>
      </c>
      <c r="B3016" t="s">
        <v>15202</v>
      </c>
      <c r="C3016" t="s">
        <v>15203</v>
      </c>
      <c r="D3016">
        <v>427</v>
      </c>
      <c r="E3016" s="1">
        <v>1.629</v>
      </c>
      <c r="G3016">
        <v>0.16400000000000001</v>
      </c>
      <c r="H3016">
        <v>55</v>
      </c>
      <c r="I3016">
        <v>3.6</v>
      </c>
      <c r="J3016">
        <v>1.82E-3</v>
      </c>
      <c r="L3016">
        <v>1.252280303030302</v>
      </c>
      <c r="M3016" s="2">
        <f t="shared" si="101"/>
        <v>20.454545454545457</v>
      </c>
      <c r="N3016" t="s">
        <v>2720</v>
      </c>
    </row>
    <row r="3017" spans="1:14">
      <c r="A3017">
        <v>28</v>
      </c>
      <c r="B3017" t="s">
        <v>15134</v>
      </c>
      <c r="C3017" t="s">
        <v>15135</v>
      </c>
      <c r="D3017">
        <v>118</v>
      </c>
      <c r="E3017" s="1">
        <v>1.615</v>
      </c>
      <c r="G3017">
        <v>5.6000000000000001E-2</v>
      </c>
      <c r="H3017">
        <v>18</v>
      </c>
      <c r="I3017">
        <v>2.8</v>
      </c>
      <c r="J3017">
        <v>2.5000000000000001E-4</v>
      </c>
      <c r="L3017">
        <v>1.252280303030302</v>
      </c>
      <c r="M3017" s="2">
        <f t="shared" si="101"/>
        <v>21.212121212121211</v>
      </c>
      <c r="N3017" t="s">
        <v>2720</v>
      </c>
    </row>
    <row r="3018" spans="1:14">
      <c r="A3018">
        <v>29</v>
      </c>
      <c r="B3018" t="s">
        <v>15126</v>
      </c>
      <c r="C3018" t="s">
        <v>15127</v>
      </c>
      <c r="D3018">
        <v>2284</v>
      </c>
      <c r="E3018" s="1">
        <v>1.613</v>
      </c>
      <c r="F3018">
        <v>1.984</v>
      </c>
      <c r="G3018">
        <v>0.26800000000000002</v>
      </c>
      <c r="H3018">
        <v>112</v>
      </c>
      <c r="I3018">
        <v>8.5</v>
      </c>
      <c r="J3018">
        <v>3.7699999999999999E-3</v>
      </c>
      <c r="K3018">
        <v>0.56000000000000005</v>
      </c>
      <c r="L3018">
        <v>1.252280303030302</v>
      </c>
      <c r="M3018" s="2">
        <f t="shared" si="101"/>
        <v>21.969696969696969</v>
      </c>
      <c r="N3018" t="s">
        <v>2720</v>
      </c>
    </row>
    <row r="3019" spans="1:14">
      <c r="A3019">
        <v>30</v>
      </c>
      <c r="B3019" t="s">
        <v>15152</v>
      </c>
      <c r="C3019" t="s">
        <v>15153</v>
      </c>
      <c r="D3019">
        <v>270</v>
      </c>
      <c r="E3019" s="1">
        <v>1.603</v>
      </c>
      <c r="G3019">
        <v>0.13900000000000001</v>
      </c>
      <c r="H3019">
        <v>36</v>
      </c>
      <c r="I3019">
        <v>4.4000000000000004</v>
      </c>
      <c r="J3019">
        <v>7.1000000000000002E-4</v>
      </c>
      <c r="L3019">
        <v>1.252280303030302</v>
      </c>
      <c r="M3019" s="2">
        <f t="shared" si="101"/>
        <v>22.727272727272727</v>
      </c>
      <c r="N3019" t="s">
        <v>2720</v>
      </c>
    </row>
    <row r="3020" spans="1:14">
      <c r="A3020">
        <v>31</v>
      </c>
      <c r="B3020" t="s">
        <v>15182</v>
      </c>
      <c r="C3020" t="s">
        <v>15183</v>
      </c>
      <c r="D3020">
        <v>1341</v>
      </c>
      <c r="E3020" s="1">
        <v>1.6</v>
      </c>
      <c r="F3020">
        <v>1.4019999999999999</v>
      </c>
      <c r="G3020">
        <v>0.93200000000000005</v>
      </c>
      <c r="H3020">
        <v>59</v>
      </c>
      <c r="I3020">
        <v>6.9</v>
      </c>
      <c r="J3020">
        <v>2.7399999999999998E-3</v>
      </c>
      <c r="K3020">
        <v>0.41299999999999998</v>
      </c>
      <c r="L3020">
        <v>1.252280303030302</v>
      </c>
      <c r="M3020" s="2">
        <f t="shared" si="101"/>
        <v>23.484848484848484</v>
      </c>
      <c r="N3020" t="s">
        <v>2720</v>
      </c>
    </row>
    <row r="3021" spans="1:14">
      <c r="A3021">
        <v>32</v>
      </c>
      <c r="B3021" t="s">
        <v>15064</v>
      </c>
      <c r="C3021" t="s">
        <v>15065</v>
      </c>
      <c r="D3021">
        <v>1268</v>
      </c>
      <c r="E3021" s="1">
        <v>1.5580000000000001</v>
      </c>
      <c r="F3021">
        <v>2.4220000000000002</v>
      </c>
      <c r="G3021">
        <v>0.42099999999999999</v>
      </c>
      <c r="H3021">
        <v>38</v>
      </c>
      <c r="I3021">
        <v>6.3</v>
      </c>
      <c r="J3021">
        <v>3.5300000000000002E-3</v>
      </c>
      <c r="K3021">
        <v>0.876</v>
      </c>
      <c r="L3021">
        <v>1.252280303030302</v>
      </c>
      <c r="M3021" s="2">
        <f t="shared" si="101"/>
        <v>24.242424242424242</v>
      </c>
      <c r="N3021" t="s">
        <v>2720</v>
      </c>
    </row>
    <row r="3022" spans="1:14">
      <c r="A3022">
        <v>33</v>
      </c>
      <c r="B3022" t="s">
        <v>15106</v>
      </c>
      <c r="C3022" t="s">
        <v>15107</v>
      </c>
      <c r="D3022">
        <v>1459</v>
      </c>
      <c r="E3022" s="1">
        <v>1.522</v>
      </c>
      <c r="F3022">
        <v>1.6919999999999999</v>
      </c>
      <c r="G3022">
        <v>0.23599999999999999</v>
      </c>
      <c r="H3022">
        <v>89</v>
      </c>
      <c r="I3022">
        <v>5.5</v>
      </c>
      <c r="J3022">
        <v>4.8799999999999998E-3</v>
      </c>
      <c r="K3022">
        <v>0.60699999999999998</v>
      </c>
      <c r="L3022">
        <v>1.252280303030302</v>
      </c>
      <c r="M3022" s="2">
        <f t="shared" ref="M3022:M3053" si="102">A3022/132*100</f>
        <v>25</v>
      </c>
      <c r="N3022" t="s">
        <v>2720</v>
      </c>
    </row>
    <row r="3023" spans="1:14">
      <c r="A3023">
        <v>34</v>
      </c>
      <c r="B3023" t="s">
        <v>14734</v>
      </c>
      <c r="C3023" t="s">
        <v>14735</v>
      </c>
      <c r="D3023">
        <v>1279</v>
      </c>
      <c r="E3023" s="1">
        <v>1.5189999999999999</v>
      </c>
      <c r="F3023">
        <v>1.71</v>
      </c>
      <c r="G3023">
        <v>0.26800000000000002</v>
      </c>
      <c r="H3023">
        <v>41</v>
      </c>
      <c r="I3023">
        <v>5.6</v>
      </c>
      <c r="J3023">
        <v>4.4099999999999999E-3</v>
      </c>
      <c r="K3023">
        <v>0.60299999999999998</v>
      </c>
      <c r="L3023">
        <v>1.252280303030302</v>
      </c>
      <c r="M3023" s="2">
        <f t="shared" si="102"/>
        <v>25.757575757575758</v>
      </c>
      <c r="N3023" t="s">
        <v>2720</v>
      </c>
    </row>
    <row r="3024" spans="1:14">
      <c r="A3024">
        <v>35</v>
      </c>
      <c r="B3024" t="s">
        <v>15138</v>
      </c>
      <c r="C3024" t="s">
        <v>15139</v>
      </c>
      <c r="D3024">
        <v>577</v>
      </c>
      <c r="E3024" s="1">
        <v>1.5</v>
      </c>
      <c r="F3024">
        <v>1.5449999999999999</v>
      </c>
      <c r="G3024">
        <v>6.9000000000000006E-2</v>
      </c>
      <c r="H3024">
        <v>29</v>
      </c>
      <c r="I3024">
        <v>7.1</v>
      </c>
      <c r="J3024">
        <v>1.0399999999999999E-3</v>
      </c>
      <c r="K3024">
        <v>0.38400000000000001</v>
      </c>
      <c r="L3024">
        <v>1.252280303030302</v>
      </c>
      <c r="M3024" s="2">
        <f t="shared" si="102"/>
        <v>26.515151515151516</v>
      </c>
      <c r="N3024" t="s">
        <v>2720</v>
      </c>
    </row>
    <row r="3025" spans="1:14">
      <c r="A3025">
        <v>36</v>
      </c>
      <c r="B3025" t="s">
        <v>15174</v>
      </c>
      <c r="C3025" t="s">
        <v>15175</v>
      </c>
      <c r="D3025">
        <v>743</v>
      </c>
      <c r="E3025" s="1">
        <v>1.5</v>
      </c>
      <c r="F3025">
        <v>2.4329999999999998</v>
      </c>
      <c r="G3025">
        <v>0.55000000000000004</v>
      </c>
      <c r="H3025">
        <v>20</v>
      </c>
      <c r="I3025">
        <v>8.9</v>
      </c>
      <c r="J3025">
        <v>1.1100000000000001E-3</v>
      </c>
      <c r="K3025">
        <v>0.65400000000000003</v>
      </c>
      <c r="L3025">
        <v>1.252280303030302</v>
      </c>
      <c r="M3025" s="2">
        <f t="shared" si="102"/>
        <v>27.27272727272727</v>
      </c>
      <c r="N3025" t="s">
        <v>2720</v>
      </c>
    </row>
    <row r="3026" spans="1:14">
      <c r="A3026">
        <v>37</v>
      </c>
      <c r="B3026" t="s">
        <v>15060</v>
      </c>
      <c r="C3026" t="s">
        <v>15061</v>
      </c>
      <c r="D3026">
        <v>536</v>
      </c>
      <c r="E3026" s="1">
        <v>1.48</v>
      </c>
      <c r="F3026">
        <v>1.8089999999999999</v>
      </c>
      <c r="G3026">
        <v>0.23400000000000001</v>
      </c>
      <c r="H3026">
        <v>47</v>
      </c>
      <c r="I3026">
        <v>4.5</v>
      </c>
      <c r="J3026">
        <v>1.75E-3</v>
      </c>
      <c r="K3026">
        <v>0.5</v>
      </c>
      <c r="L3026">
        <v>1.252280303030302</v>
      </c>
      <c r="M3026" s="2">
        <f t="shared" si="102"/>
        <v>28.030303030303028</v>
      </c>
      <c r="N3026" t="s">
        <v>2720</v>
      </c>
    </row>
    <row r="3027" spans="1:14">
      <c r="A3027">
        <v>38</v>
      </c>
      <c r="B3027" t="s">
        <v>15034</v>
      </c>
      <c r="C3027" t="s">
        <v>15035</v>
      </c>
      <c r="D3027">
        <v>1312</v>
      </c>
      <c r="E3027" s="1">
        <v>1.456</v>
      </c>
      <c r="F3027">
        <v>1.9570000000000001</v>
      </c>
      <c r="G3027">
        <v>0.23899999999999999</v>
      </c>
      <c r="H3027">
        <v>109</v>
      </c>
      <c r="I3027">
        <v>4.5999999999999996</v>
      </c>
      <c r="J3027">
        <v>5.0000000000000001E-3</v>
      </c>
      <c r="K3027">
        <v>0.68899999999999995</v>
      </c>
      <c r="L3027">
        <v>1.252280303030302</v>
      </c>
      <c r="M3027" s="2">
        <f t="shared" si="102"/>
        <v>28.787878787878789</v>
      </c>
      <c r="N3027" t="s">
        <v>2720</v>
      </c>
    </row>
    <row r="3028" spans="1:14">
      <c r="A3028">
        <v>39</v>
      </c>
      <c r="B3028" t="s">
        <v>15028</v>
      </c>
      <c r="C3028" t="s">
        <v>15029</v>
      </c>
      <c r="D3028">
        <v>638</v>
      </c>
      <c r="E3028" s="1">
        <v>1.444</v>
      </c>
      <c r="F3028">
        <v>2.4849999999999999</v>
      </c>
      <c r="G3028">
        <v>0.111</v>
      </c>
      <c r="H3028">
        <v>27</v>
      </c>
      <c r="I3028">
        <v>4.8</v>
      </c>
      <c r="J3028">
        <v>3.1700000000000001E-3</v>
      </c>
      <c r="K3028">
        <v>1.0960000000000001</v>
      </c>
      <c r="L3028">
        <v>1.252280303030302</v>
      </c>
      <c r="M3028" s="2">
        <f t="shared" si="102"/>
        <v>29.545454545454547</v>
      </c>
      <c r="N3028" t="s">
        <v>2720</v>
      </c>
    </row>
    <row r="3029" spans="1:14">
      <c r="A3029">
        <v>40</v>
      </c>
      <c r="B3029" t="s">
        <v>14998</v>
      </c>
      <c r="C3029" t="s">
        <v>14999</v>
      </c>
      <c r="D3029">
        <v>530</v>
      </c>
      <c r="E3029" s="1">
        <v>1.4330000000000001</v>
      </c>
      <c r="F3029">
        <v>1.6879999999999999</v>
      </c>
      <c r="G3029">
        <v>0.224</v>
      </c>
      <c r="H3029">
        <v>134</v>
      </c>
      <c r="I3029">
        <v>2.7</v>
      </c>
      <c r="J3029">
        <v>3.5300000000000002E-3</v>
      </c>
      <c r="K3029">
        <v>0.68300000000000005</v>
      </c>
      <c r="L3029">
        <v>1.252280303030302</v>
      </c>
      <c r="M3029" s="2">
        <f t="shared" si="102"/>
        <v>30.303030303030305</v>
      </c>
      <c r="N3029" t="s">
        <v>2720</v>
      </c>
    </row>
    <row r="3030" spans="1:14">
      <c r="A3030">
        <v>41</v>
      </c>
      <c r="B3030" t="s">
        <v>15030</v>
      </c>
      <c r="C3030" t="s">
        <v>15031</v>
      </c>
      <c r="D3030">
        <v>205</v>
      </c>
      <c r="E3030" s="1">
        <v>1.405</v>
      </c>
      <c r="F3030">
        <v>2.4460000000000002</v>
      </c>
      <c r="G3030">
        <v>0</v>
      </c>
      <c r="H3030">
        <v>17</v>
      </c>
      <c r="I3030">
        <v>4.4000000000000004</v>
      </c>
      <c r="J3030">
        <v>1.9E-3</v>
      </c>
      <c r="K3030">
        <v>1.306</v>
      </c>
      <c r="L3030">
        <v>1.252280303030302</v>
      </c>
      <c r="M3030" s="2">
        <f t="shared" si="102"/>
        <v>31.060606060606062</v>
      </c>
      <c r="N3030" t="s">
        <v>2720</v>
      </c>
    </row>
    <row r="3031" spans="1:14">
      <c r="A3031">
        <v>42</v>
      </c>
      <c r="B3031" t="s">
        <v>15014</v>
      </c>
      <c r="C3031" t="s">
        <v>15015</v>
      </c>
      <c r="D3031">
        <v>1355</v>
      </c>
      <c r="E3031" s="1">
        <v>1.395</v>
      </c>
      <c r="F3031">
        <v>2.2610000000000001</v>
      </c>
      <c r="G3031">
        <v>0.26300000000000001</v>
      </c>
      <c r="H3031">
        <v>38</v>
      </c>
      <c r="I3031">
        <v>7.5</v>
      </c>
      <c r="J3031">
        <v>3.9699999999999996E-3</v>
      </c>
      <c r="K3031">
        <v>1.0209999999999999</v>
      </c>
      <c r="L3031">
        <v>1.252280303030302</v>
      </c>
      <c r="M3031" s="2">
        <f t="shared" si="102"/>
        <v>31.818181818181817</v>
      </c>
      <c r="N3031" t="s">
        <v>2720</v>
      </c>
    </row>
    <row r="3032" spans="1:14">
      <c r="A3032">
        <v>43</v>
      </c>
      <c r="B3032" t="s">
        <v>14806</v>
      </c>
      <c r="C3032" t="s">
        <v>14807</v>
      </c>
      <c r="D3032">
        <v>128</v>
      </c>
      <c r="E3032" s="1">
        <v>1.298</v>
      </c>
      <c r="F3032">
        <v>1.64</v>
      </c>
      <c r="G3032">
        <v>0.17899999999999999</v>
      </c>
      <c r="H3032">
        <v>28</v>
      </c>
      <c r="I3032">
        <v>2.9</v>
      </c>
      <c r="J3032">
        <v>3.8000000000000002E-4</v>
      </c>
      <c r="K3032">
        <v>0.28999999999999998</v>
      </c>
      <c r="L3032">
        <v>1.252280303030302</v>
      </c>
      <c r="M3032" s="2">
        <f t="shared" si="102"/>
        <v>32.575757575757578</v>
      </c>
      <c r="N3032" t="s">
        <v>2720</v>
      </c>
    </row>
    <row r="3033" spans="1:14">
      <c r="A3033">
        <v>44</v>
      </c>
      <c r="B3033" t="s">
        <v>15078</v>
      </c>
      <c r="C3033" t="s">
        <v>15079</v>
      </c>
      <c r="D3033">
        <v>285</v>
      </c>
      <c r="E3033" s="1">
        <v>1.27</v>
      </c>
      <c r="F3033">
        <v>1.234</v>
      </c>
      <c r="G3033">
        <v>0.13400000000000001</v>
      </c>
      <c r="H3033">
        <v>67</v>
      </c>
      <c r="I3033">
        <v>2.9</v>
      </c>
      <c r="J3033">
        <v>1.73E-3</v>
      </c>
      <c r="K3033">
        <v>0.44500000000000001</v>
      </c>
      <c r="L3033">
        <v>1.252280303030302</v>
      </c>
      <c r="M3033" s="2">
        <f t="shared" si="102"/>
        <v>33.333333333333329</v>
      </c>
      <c r="N3033" t="s">
        <v>2720</v>
      </c>
    </row>
    <row r="3034" spans="1:14">
      <c r="A3034">
        <v>45</v>
      </c>
      <c r="B3034" t="s">
        <v>15162</v>
      </c>
      <c r="C3034" t="s">
        <v>15163</v>
      </c>
      <c r="D3034">
        <v>2645</v>
      </c>
      <c r="E3034" s="1">
        <v>1.262</v>
      </c>
      <c r="F3034">
        <v>2.78</v>
      </c>
      <c r="G3034">
        <v>3.3000000000000002E-2</v>
      </c>
      <c r="H3034">
        <v>30</v>
      </c>
      <c r="I3034">
        <v>9.8000000000000007</v>
      </c>
      <c r="J3034">
        <v>3.29E-3</v>
      </c>
      <c r="K3034">
        <v>0.93899999999999995</v>
      </c>
      <c r="L3034">
        <v>1.252280303030302</v>
      </c>
      <c r="M3034" s="2">
        <f t="shared" si="102"/>
        <v>34.090909090909086</v>
      </c>
      <c r="N3034" t="s">
        <v>2720</v>
      </c>
    </row>
    <row r="3035" spans="1:14">
      <c r="A3035">
        <v>46</v>
      </c>
      <c r="B3035" t="s">
        <v>15154</v>
      </c>
      <c r="C3035" t="s">
        <v>15155</v>
      </c>
      <c r="D3035">
        <v>827</v>
      </c>
      <c r="E3035" s="1">
        <v>1.238</v>
      </c>
      <c r="F3035">
        <v>1.3839999999999999</v>
      </c>
      <c r="G3035">
        <v>0.14599999999999999</v>
      </c>
      <c r="H3035">
        <v>41</v>
      </c>
      <c r="I3035">
        <v>6.6</v>
      </c>
      <c r="J3035">
        <v>2.0999999999999999E-3</v>
      </c>
      <c r="K3035">
        <v>0.47799999999999998</v>
      </c>
      <c r="L3035">
        <v>1.252280303030302</v>
      </c>
      <c r="M3035" s="2">
        <f t="shared" si="102"/>
        <v>34.848484848484851</v>
      </c>
      <c r="N3035" t="s">
        <v>2720</v>
      </c>
    </row>
    <row r="3036" spans="1:14">
      <c r="A3036">
        <v>47</v>
      </c>
      <c r="B3036" t="s">
        <v>14942</v>
      </c>
      <c r="C3036" t="s">
        <v>14943</v>
      </c>
      <c r="D3036">
        <v>4109</v>
      </c>
      <c r="E3036" s="1">
        <v>1.2310000000000001</v>
      </c>
      <c r="F3036">
        <v>1.52</v>
      </c>
      <c r="G3036">
        <v>0.307</v>
      </c>
      <c r="H3036">
        <v>254</v>
      </c>
      <c r="I3036">
        <v>6.4</v>
      </c>
      <c r="J3036">
        <v>1.1310000000000001E-2</v>
      </c>
      <c r="K3036">
        <v>0.54300000000000004</v>
      </c>
      <c r="L3036">
        <v>1.252280303030302</v>
      </c>
      <c r="M3036" s="2">
        <f t="shared" si="102"/>
        <v>35.606060606060609</v>
      </c>
      <c r="N3036" t="s">
        <v>2720</v>
      </c>
    </row>
    <row r="3037" spans="1:14">
      <c r="A3037">
        <v>48</v>
      </c>
      <c r="B3037" t="s">
        <v>14836</v>
      </c>
      <c r="C3037" t="s">
        <v>14837</v>
      </c>
      <c r="D3037">
        <v>657</v>
      </c>
      <c r="E3037" s="1">
        <v>1.2310000000000001</v>
      </c>
      <c r="F3037">
        <v>3.0489999999999999</v>
      </c>
      <c r="G3037">
        <v>0.128</v>
      </c>
      <c r="H3037">
        <v>39</v>
      </c>
      <c r="I3037">
        <v>5.2</v>
      </c>
      <c r="J3037">
        <v>3.4299999999999999E-3</v>
      </c>
      <c r="K3037">
        <v>1.3580000000000001</v>
      </c>
      <c r="L3037">
        <v>1.252280303030302</v>
      </c>
      <c r="M3037" s="2">
        <f t="shared" si="102"/>
        <v>36.363636363636367</v>
      </c>
      <c r="N3037" t="s">
        <v>2720</v>
      </c>
    </row>
    <row r="3038" spans="1:14">
      <c r="A3038">
        <v>49</v>
      </c>
      <c r="B3038" t="s">
        <v>15044</v>
      </c>
      <c r="C3038" t="s">
        <v>15045</v>
      </c>
      <c r="D3038">
        <v>180</v>
      </c>
      <c r="E3038" s="1">
        <v>1.2</v>
      </c>
      <c r="F3038">
        <v>0.83099999999999996</v>
      </c>
      <c r="G3038">
        <v>0</v>
      </c>
      <c r="H3038">
        <v>19</v>
      </c>
      <c r="I3038">
        <v>3.7</v>
      </c>
      <c r="J3038">
        <v>5.8E-4</v>
      </c>
      <c r="K3038">
        <v>0.192</v>
      </c>
      <c r="L3038">
        <v>1.252280303030302</v>
      </c>
      <c r="M3038" s="2">
        <f t="shared" si="102"/>
        <v>37.121212121212125</v>
      </c>
      <c r="N3038" t="s">
        <v>2720</v>
      </c>
    </row>
    <row r="3039" spans="1:14">
      <c r="A3039">
        <v>50</v>
      </c>
      <c r="B3039" t="s">
        <v>15222</v>
      </c>
      <c r="C3039" t="s">
        <v>15223</v>
      </c>
      <c r="D3039">
        <v>261</v>
      </c>
      <c r="E3039" s="1">
        <v>1.196</v>
      </c>
      <c r="F3039">
        <v>1.452</v>
      </c>
      <c r="G3039">
        <v>7.6999999999999999E-2</v>
      </c>
      <c r="H3039">
        <v>26</v>
      </c>
      <c r="I3039">
        <v>5.4</v>
      </c>
      <c r="J3039">
        <v>8.0000000000000004E-4</v>
      </c>
      <c r="K3039">
        <v>0.44</v>
      </c>
      <c r="L3039">
        <v>1.252280303030302</v>
      </c>
      <c r="M3039" s="2">
        <f t="shared" si="102"/>
        <v>37.878787878787875</v>
      </c>
      <c r="N3039" t="s">
        <v>2720</v>
      </c>
    </row>
    <row r="3040" spans="1:14">
      <c r="A3040">
        <v>51</v>
      </c>
      <c r="B3040" t="s">
        <v>15176</v>
      </c>
      <c r="C3040" t="s">
        <v>15177</v>
      </c>
      <c r="D3040">
        <v>912</v>
      </c>
      <c r="E3040" s="1">
        <v>1.1950000000000001</v>
      </c>
      <c r="F3040">
        <v>1.43</v>
      </c>
      <c r="G3040">
        <v>0.24099999999999999</v>
      </c>
      <c r="H3040">
        <v>112</v>
      </c>
      <c r="I3040">
        <v>6.1</v>
      </c>
      <c r="J3040">
        <v>3.3500000000000001E-3</v>
      </c>
      <c r="K3040">
        <v>0.65200000000000002</v>
      </c>
      <c r="L3040">
        <v>1.252280303030302</v>
      </c>
      <c r="M3040" s="2">
        <f t="shared" si="102"/>
        <v>38.636363636363633</v>
      </c>
      <c r="N3040" t="s">
        <v>2720</v>
      </c>
    </row>
    <row r="3041" spans="1:14">
      <c r="A3041">
        <v>52</v>
      </c>
      <c r="B3041" t="s">
        <v>14888</v>
      </c>
      <c r="C3041" t="s">
        <v>14889</v>
      </c>
      <c r="D3041">
        <v>537</v>
      </c>
      <c r="E3041" s="1">
        <v>1.179</v>
      </c>
      <c r="F3041">
        <v>1.3680000000000001</v>
      </c>
      <c r="G3041">
        <v>9.4E-2</v>
      </c>
      <c r="H3041">
        <v>32</v>
      </c>
      <c r="I3041">
        <v>8.5</v>
      </c>
      <c r="J3041">
        <v>1.0499999999999999E-3</v>
      </c>
      <c r="K3041">
        <v>0.628</v>
      </c>
      <c r="L3041">
        <v>1.252280303030302</v>
      </c>
      <c r="M3041" s="2">
        <f t="shared" si="102"/>
        <v>39.393939393939391</v>
      </c>
      <c r="N3041" t="s">
        <v>2720</v>
      </c>
    </row>
    <row r="3042" spans="1:14">
      <c r="A3042">
        <v>53</v>
      </c>
      <c r="B3042" t="s">
        <v>15054</v>
      </c>
      <c r="C3042" t="s">
        <v>15055</v>
      </c>
      <c r="D3042">
        <v>927</v>
      </c>
      <c r="E3042" s="1">
        <v>1.1579999999999999</v>
      </c>
      <c r="F3042">
        <v>1.43</v>
      </c>
      <c r="G3042">
        <v>0.183</v>
      </c>
      <c r="H3042">
        <v>60</v>
      </c>
      <c r="I3042">
        <v>6.8</v>
      </c>
      <c r="J3042">
        <v>2.14E-3</v>
      </c>
      <c r="K3042">
        <v>0.46300000000000002</v>
      </c>
      <c r="L3042">
        <v>1.252280303030302</v>
      </c>
      <c r="M3042" s="2">
        <f t="shared" si="102"/>
        <v>40.151515151515149</v>
      </c>
      <c r="N3042" t="s">
        <v>2720</v>
      </c>
    </row>
    <row r="3043" spans="1:14">
      <c r="A3043">
        <v>54</v>
      </c>
      <c r="B3043" t="s">
        <v>15200</v>
      </c>
      <c r="C3043" t="s">
        <v>15201</v>
      </c>
      <c r="D3043">
        <v>702</v>
      </c>
      <c r="E3043" s="1">
        <v>1.133</v>
      </c>
      <c r="F3043">
        <v>1.169</v>
      </c>
      <c r="G3043">
        <v>0.17100000000000001</v>
      </c>
      <c r="H3043">
        <v>76</v>
      </c>
      <c r="I3043">
        <v>6.1</v>
      </c>
      <c r="J3043">
        <v>1.9499999999999999E-3</v>
      </c>
      <c r="K3043">
        <v>0.39200000000000002</v>
      </c>
      <c r="L3043">
        <v>1.252280303030302</v>
      </c>
      <c r="M3043" s="2">
        <f t="shared" si="102"/>
        <v>40.909090909090914</v>
      </c>
      <c r="N3043" t="s">
        <v>2720</v>
      </c>
    </row>
    <row r="3044" spans="1:14">
      <c r="A3044">
        <v>55</v>
      </c>
      <c r="B3044" t="s">
        <v>15116</v>
      </c>
      <c r="C3044" t="s">
        <v>15117</v>
      </c>
      <c r="D3044">
        <v>281</v>
      </c>
      <c r="E3044" s="1">
        <v>1.117</v>
      </c>
      <c r="F3044">
        <v>1.054</v>
      </c>
      <c r="G3044">
        <v>8.5999999999999993E-2</v>
      </c>
      <c r="H3044">
        <v>35</v>
      </c>
      <c r="I3044">
        <v>4.0999999999999996</v>
      </c>
      <c r="J3044">
        <v>9.6000000000000002E-4</v>
      </c>
      <c r="K3044">
        <v>0.29599999999999999</v>
      </c>
      <c r="L3044">
        <v>1.252280303030302</v>
      </c>
      <c r="M3044" s="2">
        <f t="shared" si="102"/>
        <v>41.666666666666671</v>
      </c>
      <c r="N3044" t="s">
        <v>2720</v>
      </c>
    </row>
    <row r="3045" spans="1:14">
      <c r="A3045">
        <v>56</v>
      </c>
      <c r="B3045" t="s">
        <v>15006</v>
      </c>
      <c r="C3045" t="s">
        <v>15007</v>
      </c>
      <c r="D3045">
        <v>823</v>
      </c>
      <c r="E3045" s="1">
        <v>1.109</v>
      </c>
      <c r="F3045">
        <v>1.2010000000000001</v>
      </c>
      <c r="G3045">
        <v>3.1E-2</v>
      </c>
      <c r="H3045">
        <v>65</v>
      </c>
      <c r="I3045">
        <v>6.7</v>
      </c>
      <c r="J3045">
        <v>2.2499999999999998E-3</v>
      </c>
      <c r="K3045">
        <v>0.505</v>
      </c>
      <c r="L3045">
        <v>1.252280303030302</v>
      </c>
      <c r="M3045" s="2">
        <f t="shared" si="102"/>
        <v>42.424242424242422</v>
      </c>
      <c r="N3045" t="s">
        <v>2720</v>
      </c>
    </row>
    <row r="3046" spans="1:14">
      <c r="A3046">
        <v>57</v>
      </c>
      <c r="B3046" t="s">
        <v>14702</v>
      </c>
      <c r="C3046" t="s">
        <v>14703</v>
      </c>
      <c r="D3046">
        <v>93</v>
      </c>
      <c r="E3046" s="1">
        <v>1.08</v>
      </c>
      <c r="G3046">
        <v>6.2E-2</v>
      </c>
      <c r="H3046">
        <v>16</v>
      </c>
      <c r="J3046">
        <v>3.3E-4</v>
      </c>
      <c r="L3046">
        <v>1.252280303030302</v>
      </c>
      <c r="M3046" s="2">
        <f t="shared" si="102"/>
        <v>43.18181818181818</v>
      </c>
      <c r="N3046" t="s">
        <v>2720</v>
      </c>
    </row>
    <row r="3047" spans="1:14">
      <c r="A3047">
        <v>58</v>
      </c>
      <c r="B3047" t="s">
        <v>15048</v>
      </c>
      <c r="C3047" t="s">
        <v>15049</v>
      </c>
      <c r="D3047">
        <v>2594</v>
      </c>
      <c r="E3047" s="1">
        <v>1.079</v>
      </c>
      <c r="F3047">
        <v>1.2270000000000001</v>
      </c>
      <c r="G3047">
        <v>8.2000000000000003E-2</v>
      </c>
      <c r="H3047">
        <v>208</v>
      </c>
      <c r="I3047">
        <v>5.2</v>
      </c>
      <c r="J3047">
        <v>9.8200000000000006E-3</v>
      </c>
      <c r="K3047">
        <v>0.42499999999999999</v>
      </c>
      <c r="L3047">
        <v>1.252280303030302</v>
      </c>
      <c r="M3047" s="2">
        <f t="shared" si="102"/>
        <v>43.939393939393938</v>
      </c>
      <c r="N3047" t="s">
        <v>2720</v>
      </c>
    </row>
    <row r="3048" spans="1:14">
      <c r="A3048">
        <v>59</v>
      </c>
      <c r="B3048" t="s">
        <v>15018</v>
      </c>
      <c r="C3048" t="s">
        <v>15019</v>
      </c>
      <c r="D3048">
        <v>1092</v>
      </c>
      <c r="E3048" s="1">
        <v>1.07</v>
      </c>
      <c r="F3048">
        <v>1.716</v>
      </c>
      <c r="G3048">
        <v>0.12</v>
      </c>
      <c r="H3048">
        <v>25</v>
      </c>
      <c r="I3048">
        <v>8.9</v>
      </c>
      <c r="J3048">
        <v>1.65E-3</v>
      </c>
      <c r="K3048">
        <v>0.86499999999999999</v>
      </c>
      <c r="L3048">
        <v>1.252280303030302</v>
      </c>
      <c r="M3048" s="2">
        <f t="shared" si="102"/>
        <v>44.696969696969695</v>
      </c>
      <c r="N3048" t="s">
        <v>2720</v>
      </c>
    </row>
    <row r="3049" spans="1:14">
      <c r="A3049">
        <v>60</v>
      </c>
      <c r="B3049" t="s">
        <v>14972</v>
      </c>
      <c r="C3049" t="s">
        <v>14973</v>
      </c>
      <c r="D3049">
        <v>530</v>
      </c>
      <c r="E3049" s="1">
        <v>1.0589999999999999</v>
      </c>
      <c r="F3049">
        <v>1.5760000000000001</v>
      </c>
      <c r="G3049">
        <v>0.17399999999999999</v>
      </c>
      <c r="H3049">
        <v>69</v>
      </c>
      <c r="I3049">
        <v>5.8</v>
      </c>
      <c r="J3049">
        <v>2.0999999999999999E-3</v>
      </c>
      <c r="K3049">
        <v>0.70399999999999996</v>
      </c>
      <c r="L3049">
        <v>1.252280303030302</v>
      </c>
      <c r="M3049" s="2">
        <f t="shared" si="102"/>
        <v>45.454545454545453</v>
      </c>
      <c r="N3049" t="s">
        <v>2720</v>
      </c>
    </row>
    <row r="3050" spans="1:14">
      <c r="A3050">
        <v>61</v>
      </c>
      <c r="B3050" t="s">
        <v>15210</v>
      </c>
      <c r="C3050" t="s">
        <v>15211</v>
      </c>
      <c r="D3050">
        <v>264</v>
      </c>
      <c r="E3050" s="1">
        <v>1.054</v>
      </c>
      <c r="F3050">
        <v>1.087</v>
      </c>
      <c r="G3050">
        <v>0.11799999999999999</v>
      </c>
      <c r="H3050">
        <v>17</v>
      </c>
      <c r="I3050">
        <v>7.5</v>
      </c>
      <c r="J3050">
        <v>5.0000000000000001E-4</v>
      </c>
      <c r="K3050">
        <v>0.35399999999999998</v>
      </c>
      <c r="L3050">
        <v>1.252280303030302</v>
      </c>
      <c r="M3050" s="2">
        <f t="shared" si="102"/>
        <v>46.212121212121211</v>
      </c>
      <c r="N3050" t="s">
        <v>2720</v>
      </c>
    </row>
    <row r="3051" spans="1:14">
      <c r="A3051">
        <v>62</v>
      </c>
      <c r="B3051" t="s">
        <v>15146</v>
      </c>
      <c r="C3051" t="s">
        <v>15147</v>
      </c>
      <c r="D3051">
        <v>751</v>
      </c>
      <c r="E3051" s="1">
        <v>1.048</v>
      </c>
      <c r="F3051">
        <v>2.766</v>
      </c>
      <c r="G3051">
        <v>0.29199999999999998</v>
      </c>
      <c r="H3051">
        <v>24</v>
      </c>
      <c r="I3051">
        <v>5.7</v>
      </c>
      <c r="J3051">
        <v>3.0699999999999998E-3</v>
      </c>
      <c r="K3051">
        <v>1.1379999999999999</v>
      </c>
      <c r="L3051">
        <v>1.252280303030302</v>
      </c>
      <c r="M3051" s="2">
        <f t="shared" si="102"/>
        <v>46.969696969696969</v>
      </c>
      <c r="N3051" t="s">
        <v>2720</v>
      </c>
    </row>
    <row r="3052" spans="1:14">
      <c r="A3052">
        <v>63</v>
      </c>
      <c r="B3052" t="s">
        <v>15186</v>
      </c>
      <c r="C3052" t="s">
        <v>15187</v>
      </c>
      <c r="D3052">
        <v>647</v>
      </c>
      <c r="E3052" s="1">
        <v>1.014</v>
      </c>
      <c r="F3052">
        <v>0.93200000000000005</v>
      </c>
      <c r="G3052">
        <v>0.11</v>
      </c>
      <c r="H3052">
        <v>200</v>
      </c>
      <c r="I3052">
        <v>3.1</v>
      </c>
      <c r="J3052">
        <v>3.0100000000000001E-3</v>
      </c>
      <c r="K3052">
        <v>0.32500000000000001</v>
      </c>
      <c r="L3052">
        <v>1.252280303030302</v>
      </c>
      <c r="M3052" s="2">
        <f t="shared" si="102"/>
        <v>47.727272727272727</v>
      </c>
      <c r="N3052" t="s">
        <v>2720</v>
      </c>
    </row>
    <row r="3053" spans="1:14">
      <c r="A3053">
        <v>64</v>
      </c>
      <c r="B3053" t="s">
        <v>14682</v>
      </c>
      <c r="C3053" t="s">
        <v>14683</v>
      </c>
      <c r="D3053">
        <v>161</v>
      </c>
      <c r="E3053" s="1">
        <v>1</v>
      </c>
      <c r="F3053">
        <v>1.302</v>
      </c>
      <c r="G3053">
        <v>0.108</v>
      </c>
      <c r="H3053">
        <v>37</v>
      </c>
      <c r="I3053">
        <v>3.8</v>
      </c>
      <c r="J3053">
        <v>9.3999999999999997E-4</v>
      </c>
      <c r="K3053">
        <v>0.55600000000000005</v>
      </c>
      <c r="L3053">
        <v>1.252280303030302</v>
      </c>
      <c r="M3053" s="2">
        <f t="shared" si="102"/>
        <v>48.484848484848484</v>
      </c>
      <c r="N3053" t="s">
        <v>2720</v>
      </c>
    </row>
    <row r="3054" spans="1:14">
      <c r="A3054">
        <v>65</v>
      </c>
      <c r="B3054" t="s">
        <v>15068</v>
      </c>
      <c r="C3054" t="s">
        <v>15069</v>
      </c>
      <c r="D3054">
        <v>329</v>
      </c>
      <c r="E3054" s="1">
        <v>1</v>
      </c>
      <c r="F3054">
        <v>1.218</v>
      </c>
      <c r="G3054">
        <v>0.33300000000000002</v>
      </c>
      <c r="H3054">
        <v>24</v>
      </c>
      <c r="I3054">
        <v>7.5</v>
      </c>
      <c r="J3054">
        <v>8.0999999999999996E-4</v>
      </c>
      <c r="K3054">
        <v>0.41799999999999998</v>
      </c>
      <c r="L3054">
        <v>1.252280303030302</v>
      </c>
      <c r="M3054" s="2">
        <f t="shared" ref="M3054:M3085" si="103">A3054/132*100</f>
        <v>49.242424242424242</v>
      </c>
      <c r="N3054" t="s">
        <v>2720</v>
      </c>
    </row>
    <row r="3055" spans="1:14">
      <c r="A3055">
        <v>66</v>
      </c>
      <c r="B3055" t="s">
        <v>14964</v>
      </c>
      <c r="C3055" t="s">
        <v>14965</v>
      </c>
      <c r="D3055">
        <v>492</v>
      </c>
      <c r="E3055" s="1">
        <v>0.98399999999999999</v>
      </c>
      <c r="F3055">
        <v>1.145</v>
      </c>
      <c r="G3055">
        <v>3.2000000000000001E-2</v>
      </c>
      <c r="H3055">
        <v>31</v>
      </c>
      <c r="I3055">
        <v>7.2</v>
      </c>
      <c r="J3055">
        <v>1.5100000000000001E-3</v>
      </c>
      <c r="K3055">
        <v>0.56699999999999995</v>
      </c>
      <c r="L3055">
        <v>1.252280303030302</v>
      </c>
      <c r="M3055" s="2">
        <f t="shared" si="103"/>
        <v>50</v>
      </c>
      <c r="N3055" t="s">
        <v>2720</v>
      </c>
    </row>
    <row r="3056" spans="1:14">
      <c r="A3056">
        <v>67</v>
      </c>
      <c r="B3056" t="s">
        <v>15076</v>
      </c>
      <c r="C3056" t="s">
        <v>15077</v>
      </c>
      <c r="D3056">
        <v>662</v>
      </c>
      <c r="E3056" s="1">
        <v>0.96199999999999997</v>
      </c>
      <c r="F3056">
        <v>1.0189999999999999</v>
      </c>
      <c r="G3056">
        <v>0.16400000000000001</v>
      </c>
      <c r="H3056">
        <v>61</v>
      </c>
      <c r="I3056">
        <v>5.9</v>
      </c>
      <c r="J3056">
        <v>2.5899999999999999E-3</v>
      </c>
      <c r="K3056">
        <v>0.46</v>
      </c>
      <c r="L3056">
        <v>1.252280303030302</v>
      </c>
      <c r="M3056" s="2">
        <f t="shared" si="103"/>
        <v>50.757575757575758</v>
      </c>
      <c r="N3056" t="s">
        <v>2720</v>
      </c>
    </row>
    <row r="3057" spans="1:14">
      <c r="A3057">
        <v>68</v>
      </c>
      <c r="B3057" t="s">
        <v>15192</v>
      </c>
      <c r="C3057" t="s">
        <v>15193</v>
      </c>
      <c r="D3057">
        <v>480</v>
      </c>
      <c r="E3057" s="1">
        <v>0.93899999999999995</v>
      </c>
      <c r="F3057">
        <v>1.2769999999999999</v>
      </c>
      <c r="G3057">
        <v>0.16300000000000001</v>
      </c>
      <c r="H3057">
        <v>49</v>
      </c>
      <c r="I3057">
        <v>4.5</v>
      </c>
      <c r="J3057">
        <v>1.49E-3</v>
      </c>
      <c r="K3057">
        <v>0.32600000000000001</v>
      </c>
      <c r="L3057">
        <v>1.252280303030302</v>
      </c>
      <c r="M3057" s="2">
        <f t="shared" si="103"/>
        <v>51.515151515151516</v>
      </c>
      <c r="N3057" t="s">
        <v>2720</v>
      </c>
    </row>
    <row r="3058" spans="1:14">
      <c r="A3058">
        <v>69</v>
      </c>
      <c r="B3058" t="s">
        <v>15026</v>
      </c>
      <c r="C3058" t="s">
        <v>15027</v>
      </c>
      <c r="D3058">
        <v>317</v>
      </c>
      <c r="E3058" s="1">
        <v>0.93500000000000005</v>
      </c>
      <c r="F3058">
        <v>1.5860000000000001</v>
      </c>
      <c r="G3058">
        <v>0.14599999999999999</v>
      </c>
      <c r="H3058">
        <v>48</v>
      </c>
      <c r="I3058">
        <v>5</v>
      </c>
      <c r="J3058">
        <v>1.92E-3</v>
      </c>
      <c r="K3058">
        <v>0.85599999999999998</v>
      </c>
      <c r="L3058">
        <v>1.252280303030302</v>
      </c>
      <c r="M3058" s="2">
        <f t="shared" si="103"/>
        <v>52.272727272727273</v>
      </c>
      <c r="N3058" t="s">
        <v>2720</v>
      </c>
    </row>
    <row r="3059" spans="1:14">
      <c r="A3059">
        <v>70</v>
      </c>
      <c r="B3059" t="s">
        <v>15050</v>
      </c>
      <c r="C3059" t="s">
        <v>15051</v>
      </c>
      <c r="D3059">
        <v>2621</v>
      </c>
      <c r="E3059" s="1">
        <v>0.90900000000000003</v>
      </c>
      <c r="F3059">
        <v>2.4239999999999999</v>
      </c>
      <c r="G3059">
        <v>2.4E-2</v>
      </c>
      <c r="H3059">
        <v>126</v>
      </c>
      <c r="I3059">
        <v>7</v>
      </c>
      <c r="J3059">
        <v>8.3400000000000002E-3</v>
      </c>
      <c r="K3059">
        <v>1.0660000000000001</v>
      </c>
      <c r="L3059">
        <v>1.252280303030302</v>
      </c>
      <c r="M3059" s="2">
        <f t="shared" si="103"/>
        <v>53.030303030303031</v>
      </c>
      <c r="N3059" t="s">
        <v>2720</v>
      </c>
    </row>
    <row r="3060" spans="1:14">
      <c r="A3060">
        <v>71</v>
      </c>
      <c r="B3060" t="s">
        <v>15194</v>
      </c>
      <c r="C3060" t="s">
        <v>15195</v>
      </c>
      <c r="D3060">
        <v>257</v>
      </c>
      <c r="E3060" s="1">
        <v>0.89800000000000002</v>
      </c>
      <c r="F3060">
        <v>0.872</v>
      </c>
      <c r="G3060">
        <v>0.222</v>
      </c>
      <c r="H3060">
        <v>27</v>
      </c>
      <c r="I3060">
        <v>6</v>
      </c>
      <c r="J3060">
        <v>1.1199999999999999E-3</v>
      </c>
      <c r="K3060">
        <v>0.45400000000000001</v>
      </c>
      <c r="L3060">
        <v>1.252280303030302</v>
      </c>
      <c r="M3060" s="2">
        <f t="shared" si="103"/>
        <v>53.787878787878782</v>
      </c>
      <c r="N3060" t="s">
        <v>2720</v>
      </c>
    </row>
    <row r="3061" spans="1:14">
      <c r="A3061">
        <v>72</v>
      </c>
      <c r="B3061" t="s">
        <v>15016</v>
      </c>
      <c r="C3061" t="s">
        <v>15017</v>
      </c>
      <c r="D3061">
        <v>946</v>
      </c>
      <c r="E3061" s="1">
        <v>0.88700000000000001</v>
      </c>
      <c r="F3061">
        <v>1.4690000000000001</v>
      </c>
      <c r="G3061">
        <v>6.7000000000000004E-2</v>
      </c>
      <c r="H3061">
        <v>30</v>
      </c>
      <c r="I3061" t="s">
        <v>18288</v>
      </c>
      <c r="J3061">
        <v>2.5400000000000002E-3</v>
      </c>
      <c r="K3061">
        <v>1.1160000000000001</v>
      </c>
      <c r="L3061">
        <v>1.252280303030302</v>
      </c>
      <c r="M3061" s="2">
        <f t="shared" si="103"/>
        <v>54.54545454545454</v>
      </c>
      <c r="N3061" t="s">
        <v>2720</v>
      </c>
    </row>
    <row r="3062" spans="1:14">
      <c r="A3062">
        <v>73</v>
      </c>
      <c r="B3062" t="s">
        <v>15218</v>
      </c>
      <c r="C3062" t="s">
        <v>15219</v>
      </c>
      <c r="D3062">
        <v>1903</v>
      </c>
      <c r="E3062" s="1">
        <v>0.86299999999999999</v>
      </c>
      <c r="F3062">
        <v>1.137</v>
      </c>
      <c r="G3062">
        <v>4.4999999999999998E-2</v>
      </c>
      <c r="H3062">
        <v>133</v>
      </c>
      <c r="I3062">
        <v>7.5</v>
      </c>
      <c r="J3062">
        <v>4.0200000000000001E-3</v>
      </c>
      <c r="K3062">
        <v>0.41399999999999998</v>
      </c>
      <c r="L3062">
        <v>1.252280303030302</v>
      </c>
      <c r="M3062" s="2">
        <f t="shared" si="103"/>
        <v>55.303030303030297</v>
      </c>
      <c r="N3062" t="s">
        <v>2720</v>
      </c>
    </row>
    <row r="3063" spans="1:14">
      <c r="A3063">
        <v>74</v>
      </c>
      <c r="B3063" t="s">
        <v>15110</v>
      </c>
      <c r="C3063" t="s">
        <v>15111</v>
      </c>
      <c r="D3063">
        <v>489</v>
      </c>
      <c r="E3063" s="1">
        <v>0.85099999999999998</v>
      </c>
      <c r="F3063">
        <v>1.145</v>
      </c>
      <c r="G3063">
        <v>0.47699999999999998</v>
      </c>
      <c r="H3063">
        <v>65</v>
      </c>
      <c r="I3063">
        <v>4.9000000000000004</v>
      </c>
      <c r="J3063">
        <v>1.23E-3</v>
      </c>
      <c r="K3063">
        <v>0.31900000000000001</v>
      </c>
      <c r="L3063">
        <v>1.252280303030302</v>
      </c>
      <c r="M3063" s="2">
        <f t="shared" si="103"/>
        <v>56.060606060606055</v>
      </c>
      <c r="N3063" t="s">
        <v>2720</v>
      </c>
    </row>
    <row r="3064" spans="1:14">
      <c r="A3064">
        <v>75</v>
      </c>
      <c r="B3064" t="s">
        <v>14822</v>
      </c>
      <c r="C3064" t="s">
        <v>14823</v>
      </c>
      <c r="D3064">
        <v>419</v>
      </c>
      <c r="E3064" s="1">
        <v>0.83299999999999996</v>
      </c>
      <c r="F3064">
        <v>0.94299999999999995</v>
      </c>
      <c r="G3064">
        <v>6.7000000000000004E-2</v>
      </c>
      <c r="H3064">
        <v>60</v>
      </c>
      <c r="I3064">
        <v>8.9</v>
      </c>
      <c r="J3064">
        <v>7.7999999999999999E-4</v>
      </c>
      <c r="K3064">
        <v>0.31900000000000001</v>
      </c>
      <c r="L3064">
        <v>1.252280303030302</v>
      </c>
      <c r="M3064" s="2">
        <f t="shared" si="103"/>
        <v>56.81818181818182</v>
      </c>
      <c r="N3064" t="s">
        <v>2720</v>
      </c>
    </row>
    <row r="3065" spans="1:14">
      <c r="A3065">
        <v>76</v>
      </c>
      <c r="B3065" t="s">
        <v>15100</v>
      </c>
      <c r="C3065" t="s">
        <v>15101</v>
      </c>
      <c r="D3065">
        <v>1681</v>
      </c>
      <c r="E3065" s="1">
        <v>0.81699999999999995</v>
      </c>
      <c r="F3065">
        <v>1.3879999999999999</v>
      </c>
      <c r="G3065">
        <v>0.21</v>
      </c>
      <c r="H3065">
        <v>81</v>
      </c>
      <c r="I3065">
        <v>8.1</v>
      </c>
      <c r="J3065">
        <v>3.6700000000000001E-3</v>
      </c>
      <c r="K3065">
        <v>0.53100000000000003</v>
      </c>
      <c r="L3065">
        <v>1.252280303030302</v>
      </c>
      <c r="M3065" s="2">
        <f t="shared" si="103"/>
        <v>57.575757575757578</v>
      </c>
      <c r="N3065" t="s">
        <v>2720</v>
      </c>
    </row>
    <row r="3066" spans="1:14">
      <c r="A3066">
        <v>77</v>
      </c>
      <c r="B3066" t="s">
        <v>15058</v>
      </c>
      <c r="C3066" t="s">
        <v>15059</v>
      </c>
      <c r="D3066">
        <v>285</v>
      </c>
      <c r="E3066" s="1">
        <v>0.80600000000000005</v>
      </c>
      <c r="F3066">
        <v>1.1279999999999999</v>
      </c>
      <c r="G3066">
        <v>6.7000000000000004E-2</v>
      </c>
      <c r="H3066">
        <v>15</v>
      </c>
      <c r="I3066">
        <v>9.1999999999999993</v>
      </c>
      <c r="J3066">
        <v>4.8000000000000001E-4</v>
      </c>
      <c r="K3066">
        <v>0.35399999999999998</v>
      </c>
      <c r="L3066">
        <v>1.252280303030302</v>
      </c>
      <c r="M3066" s="2">
        <f t="shared" si="103"/>
        <v>58.333333333333336</v>
      </c>
      <c r="N3066" t="s">
        <v>2720</v>
      </c>
    </row>
    <row r="3067" spans="1:14">
      <c r="A3067">
        <v>78</v>
      </c>
      <c r="B3067" t="s">
        <v>15022</v>
      </c>
      <c r="C3067" t="s">
        <v>15023</v>
      </c>
      <c r="D3067">
        <v>278</v>
      </c>
      <c r="E3067" s="1">
        <v>0.79200000000000004</v>
      </c>
      <c r="F3067">
        <v>1.2909999999999999</v>
      </c>
      <c r="G3067">
        <v>7.0999999999999994E-2</v>
      </c>
      <c r="H3067">
        <v>14</v>
      </c>
      <c r="I3067">
        <v>7.1</v>
      </c>
      <c r="J3067">
        <v>8.3000000000000001E-4</v>
      </c>
      <c r="K3067">
        <v>0.60099999999999998</v>
      </c>
      <c r="L3067">
        <v>1.252280303030302</v>
      </c>
      <c r="M3067" s="2">
        <f t="shared" si="103"/>
        <v>59.090909090909093</v>
      </c>
      <c r="N3067" t="s">
        <v>2720</v>
      </c>
    </row>
    <row r="3068" spans="1:14">
      <c r="A3068">
        <v>79</v>
      </c>
      <c r="B3068" t="s">
        <v>15046</v>
      </c>
      <c r="C3068" t="s">
        <v>15047</v>
      </c>
      <c r="D3068">
        <v>274</v>
      </c>
      <c r="E3068" s="1">
        <v>0.77600000000000002</v>
      </c>
      <c r="F3068">
        <v>0.84799999999999998</v>
      </c>
      <c r="G3068">
        <v>0.111</v>
      </c>
      <c r="H3068">
        <v>27</v>
      </c>
      <c r="I3068">
        <v>6.7</v>
      </c>
      <c r="J3068">
        <v>8.3000000000000001E-4</v>
      </c>
      <c r="K3068">
        <v>0.32800000000000001</v>
      </c>
      <c r="L3068">
        <v>1.252280303030302</v>
      </c>
      <c r="M3068" s="2">
        <f t="shared" si="103"/>
        <v>59.848484848484851</v>
      </c>
      <c r="N3068" t="s">
        <v>2720</v>
      </c>
    </row>
    <row r="3069" spans="1:14">
      <c r="A3069">
        <v>80</v>
      </c>
      <c r="B3069" t="s">
        <v>14940</v>
      </c>
      <c r="C3069" t="s">
        <v>14941</v>
      </c>
      <c r="D3069">
        <v>2216</v>
      </c>
      <c r="E3069" s="1">
        <v>0.755</v>
      </c>
      <c r="F3069">
        <v>0.95399999999999996</v>
      </c>
      <c r="G3069">
        <v>0.20799999999999999</v>
      </c>
      <c r="H3069">
        <v>120</v>
      </c>
      <c r="I3069" t="s">
        <v>18288</v>
      </c>
      <c r="J3069">
        <v>3.0200000000000001E-3</v>
      </c>
      <c r="K3069">
        <v>0.39800000000000002</v>
      </c>
      <c r="L3069">
        <v>1.252280303030302</v>
      </c>
      <c r="M3069" s="2">
        <f t="shared" si="103"/>
        <v>60.606060606060609</v>
      </c>
      <c r="N3069" t="s">
        <v>2720</v>
      </c>
    </row>
    <row r="3070" spans="1:14">
      <c r="A3070">
        <v>81</v>
      </c>
      <c r="B3070" t="s">
        <v>15220</v>
      </c>
      <c r="C3070" t="s">
        <v>15221</v>
      </c>
      <c r="D3070">
        <v>1345</v>
      </c>
      <c r="E3070" s="1">
        <v>0.73599999999999999</v>
      </c>
      <c r="F3070">
        <v>1.002</v>
      </c>
      <c r="G3070">
        <v>0.121</v>
      </c>
      <c r="H3070">
        <v>66</v>
      </c>
      <c r="I3070">
        <v>7.8</v>
      </c>
      <c r="J3070">
        <v>3.5300000000000002E-3</v>
      </c>
      <c r="K3070">
        <v>0.439</v>
      </c>
      <c r="L3070">
        <v>1.252280303030302</v>
      </c>
      <c r="M3070" s="2">
        <f t="shared" si="103"/>
        <v>61.363636363636367</v>
      </c>
      <c r="N3070" t="s">
        <v>2720</v>
      </c>
    </row>
    <row r="3071" spans="1:14">
      <c r="A3071">
        <v>82</v>
      </c>
      <c r="B3071" t="s">
        <v>15124</v>
      </c>
      <c r="C3071" t="s">
        <v>15125</v>
      </c>
      <c r="D3071">
        <v>197</v>
      </c>
      <c r="E3071" s="1">
        <v>0.72699999999999998</v>
      </c>
      <c r="F3071">
        <v>0.43</v>
      </c>
      <c r="G3071">
        <v>0.11899999999999999</v>
      </c>
      <c r="H3071">
        <v>286</v>
      </c>
      <c r="I3071">
        <v>3.5</v>
      </c>
      <c r="J3071">
        <v>2.4000000000000001E-4</v>
      </c>
      <c r="K3071">
        <v>5.8999999999999997E-2</v>
      </c>
      <c r="L3071">
        <v>1.252280303030302</v>
      </c>
      <c r="M3071" s="2">
        <f t="shared" si="103"/>
        <v>62.121212121212125</v>
      </c>
      <c r="N3071" t="s">
        <v>2720</v>
      </c>
    </row>
    <row r="3072" spans="1:14">
      <c r="A3072">
        <v>83</v>
      </c>
      <c r="B3072" t="s">
        <v>15196</v>
      </c>
      <c r="C3072" t="s">
        <v>15197</v>
      </c>
      <c r="D3072">
        <v>113</v>
      </c>
      <c r="E3072" s="1">
        <v>0.71699999999999997</v>
      </c>
      <c r="G3072">
        <v>6.9000000000000006E-2</v>
      </c>
      <c r="H3072">
        <v>29</v>
      </c>
      <c r="I3072">
        <v>3.6</v>
      </c>
      <c r="J3072">
        <v>7.9000000000000001E-4</v>
      </c>
      <c r="L3072">
        <v>1.252280303030302</v>
      </c>
      <c r="M3072" s="2">
        <f t="shared" si="103"/>
        <v>62.878787878787875</v>
      </c>
      <c r="N3072" t="s">
        <v>2720</v>
      </c>
    </row>
    <row r="3073" spans="1:14">
      <c r="A3073">
        <v>84</v>
      </c>
      <c r="B3073" t="s">
        <v>15212</v>
      </c>
      <c r="C3073" t="s">
        <v>15213</v>
      </c>
      <c r="D3073">
        <v>379</v>
      </c>
      <c r="E3073" s="1">
        <v>0.70599999999999996</v>
      </c>
      <c r="F3073">
        <v>0.70599999999999996</v>
      </c>
      <c r="G3073">
        <v>0.155</v>
      </c>
      <c r="H3073">
        <v>251</v>
      </c>
      <c r="I3073">
        <v>2</v>
      </c>
      <c r="J3073">
        <v>1.39E-3</v>
      </c>
      <c r="K3073">
        <v>0.16800000000000001</v>
      </c>
      <c r="L3073">
        <v>1.252280303030302</v>
      </c>
      <c r="M3073" s="2">
        <f t="shared" si="103"/>
        <v>63.636363636363633</v>
      </c>
      <c r="N3073" t="s">
        <v>2720</v>
      </c>
    </row>
    <row r="3074" spans="1:14">
      <c r="A3074">
        <v>85</v>
      </c>
      <c r="B3074" t="s">
        <v>15020</v>
      </c>
      <c r="C3074" t="s">
        <v>15021</v>
      </c>
      <c r="D3074">
        <v>485</v>
      </c>
      <c r="E3074" s="1">
        <v>0.69</v>
      </c>
      <c r="F3074">
        <v>1.341</v>
      </c>
      <c r="G3074">
        <v>0.222</v>
      </c>
      <c r="H3074">
        <v>9</v>
      </c>
      <c r="I3074">
        <v>7.9</v>
      </c>
      <c r="J3074">
        <v>1.4599999999999999E-3</v>
      </c>
      <c r="K3074">
        <v>0.66200000000000003</v>
      </c>
      <c r="L3074">
        <v>1.252280303030302</v>
      </c>
      <c r="M3074" s="2">
        <f t="shared" si="103"/>
        <v>64.393939393939391</v>
      </c>
      <c r="N3074" t="s">
        <v>2720</v>
      </c>
    </row>
    <row r="3075" spans="1:14">
      <c r="A3075">
        <v>86</v>
      </c>
      <c r="B3075" t="s">
        <v>15042</v>
      </c>
      <c r="C3075" t="s">
        <v>15043</v>
      </c>
      <c r="D3075">
        <v>398</v>
      </c>
      <c r="E3075" s="1">
        <v>0.69</v>
      </c>
      <c r="F3075">
        <v>0.61099999999999999</v>
      </c>
      <c r="G3075">
        <v>0.08</v>
      </c>
      <c r="H3075">
        <v>50</v>
      </c>
      <c r="I3075">
        <v>7</v>
      </c>
      <c r="J3075">
        <v>1.6299999999999999E-3</v>
      </c>
      <c r="K3075">
        <v>0.314</v>
      </c>
      <c r="L3075">
        <v>1.252280303030302</v>
      </c>
      <c r="M3075" s="2">
        <f t="shared" si="103"/>
        <v>65.151515151515156</v>
      </c>
      <c r="N3075" t="s">
        <v>2720</v>
      </c>
    </row>
    <row r="3076" spans="1:14">
      <c r="A3076">
        <v>87</v>
      </c>
      <c r="B3076" t="s">
        <v>14954</v>
      </c>
      <c r="C3076" t="s">
        <v>14955</v>
      </c>
      <c r="D3076">
        <v>3005</v>
      </c>
      <c r="E3076" s="1">
        <v>0.68799999999999994</v>
      </c>
      <c r="F3076">
        <v>1.6839999999999999</v>
      </c>
      <c r="G3076">
        <v>2.7679999999999998</v>
      </c>
      <c r="H3076">
        <v>56</v>
      </c>
      <c r="I3076" t="s">
        <v>18288</v>
      </c>
      <c r="J3076">
        <v>4.3800000000000002E-3</v>
      </c>
      <c r="K3076">
        <v>0.83</v>
      </c>
      <c r="L3076">
        <v>1.252280303030302</v>
      </c>
      <c r="M3076" s="2">
        <f t="shared" si="103"/>
        <v>65.909090909090907</v>
      </c>
      <c r="N3076" t="s">
        <v>2720</v>
      </c>
    </row>
    <row r="3077" spans="1:14">
      <c r="A3077">
        <v>88</v>
      </c>
      <c r="B3077" t="s">
        <v>20005</v>
      </c>
      <c r="C3077" t="s">
        <v>20006</v>
      </c>
      <c r="D3077">
        <v>125</v>
      </c>
      <c r="E3077" s="1">
        <v>0.66700000000000004</v>
      </c>
      <c r="F3077">
        <v>0.56000000000000005</v>
      </c>
      <c r="G3077">
        <v>0</v>
      </c>
      <c r="H3077">
        <v>38</v>
      </c>
      <c r="I3077">
        <v>3.4</v>
      </c>
      <c r="J3077">
        <v>4.0999999999999999E-4</v>
      </c>
      <c r="K3077">
        <v>0.112</v>
      </c>
      <c r="L3077">
        <v>1.252280303030302</v>
      </c>
      <c r="M3077" s="2">
        <f t="shared" si="103"/>
        <v>66.666666666666657</v>
      </c>
      <c r="N3077" t="s">
        <v>2720</v>
      </c>
    </row>
    <row r="3078" spans="1:14">
      <c r="A3078">
        <v>89</v>
      </c>
      <c r="B3078" t="s">
        <v>15056</v>
      </c>
      <c r="C3078" t="s">
        <v>15057</v>
      </c>
      <c r="D3078">
        <v>182</v>
      </c>
      <c r="E3078" s="1">
        <v>0.63</v>
      </c>
      <c r="F3078">
        <v>0.76800000000000002</v>
      </c>
      <c r="G3078">
        <v>0.111</v>
      </c>
      <c r="H3078">
        <v>36</v>
      </c>
      <c r="I3078">
        <v>4.3</v>
      </c>
      <c r="J3078">
        <v>4.2999999999999999E-4</v>
      </c>
      <c r="K3078">
        <v>0.14899999999999999</v>
      </c>
      <c r="L3078">
        <v>1.252280303030302</v>
      </c>
      <c r="M3078" s="2">
        <f t="shared" si="103"/>
        <v>67.424242424242422</v>
      </c>
      <c r="N3078" t="s">
        <v>2720</v>
      </c>
    </row>
    <row r="3079" spans="1:14">
      <c r="A3079">
        <v>90</v>
      </c>
      <c r="B3079" t="s">
        <v>15102</v>
      </c>
      <c r="C3079" t="s">
        <v>15103</v>
      </c>
      <c r="D3079">
        <v>532</v>
      </c>
      <c r="E3079" s="1">
        <v>0.63</v>
      </c>
      <c r="F3079">
        <v>1.109</v>
      </c>
      <c r="G3079">
        <v>0</v>
      </c>
      <c r="H3079">
        <v>22</v>
      </c>
      <c r="I3079" t="s">
        <v>18288</v>
      </c>
      <c r="J3079">
        <v>1.2600000000000001E-3</v>
      </c>
      <c r="K3079">
        <v>0.56000000000000005</v>
      </c>
      <c r="L3079">
        <v>1.252280303030302</v>
      </c>
      <c r="M3079" s="2">
        <f t="shared" si="103"/>
        <v>68.181818181818173</v>
      </c>
      <c r="N3079" t="s">
        <v>2720</v>
      </c>
    </row>
    <row r="3080" spans="1:14">
      <c r="A3080">
        <v>91</v>
      </c>
      <c r="B3080" t="s">
        <v>15122</v>
      </c>
      <c r="C3080" t="s">
        <v>15123</v>
      </c>
      <c r="D3080">
        <v>41</v>
      </c>
      <c r="E3080" s="1">
        <v>0.63</v>
      </c>
      <c r="F3080">
        <v>0.78400000000000003</v>
      </c>
      <c r="G3080">
        <v>6.7000000000000004E-2</v>
      </c>
      <c r="H3080">
        <v>15</v>
      </c>
      <c r="J3080">
        <v>3.1E-4</v>
      </c>
      <c r="K3080">
        <v>0.34899999999999998</v>
      </c>
      <c r="L3080">
        <v>1.252280303030302</v>
      </c>
      <c r="M3080" s="2">
        <f t="shared" si="103"/>
        <v>68.939393939393938</v>
      </c>
      <c r="N3080" t="s">
        <v>2720</v>
      </c>
    </row>
    <row r="3081" spans="1:14">
      <c r="A3081">
        <v>92</v>
      </c>
      <c r="B3081" t="s">
        <v>15092</v>
      </c>
      <c r="C3081" t="s">
        <v>15093</v>
      </c>
      <c r="D3081">
        <v>71</v>
      </c>
      <c r="E3081" s="1">
        <v>0.623</v>
      </c>
      <c r="F3081">
        <v>0.625</v>
      </c>
      <c r="G3081">
        <v>2.5999999999999999E-2</v>
      </c>
      <c r="H3081">
        <v>39</v>
      </c>
      <c r="J3081">
        <v>5.4000000000000001E-4</v>
      </c>
      <c r="K3081">
        <v>0.27700000000000002</v>
      </c>
      <c r="L3081">
        <v>1.252280303030302</v>
      </c>
      <c r="M3081" s="2">
        <f t="shared" si="103"/>
        <v>69.696969696969703</v>
      </c>
      <c r="N3081" t="s">
        <v>2720</v>
      </c>
    </row>
    <row r="3082" spans="1:14">
      <c r="A3082">
        <v>93</v>
      </c>
      <c r="B3082" t="s">
        <v>15188</v>
      </c>
      <c r="C3082" t="s">
        <v>15189</v>
      </c>
      <c r="D3082">
        <v>380</v>
      </c>
      <c r="E3082" s="1">
        <v>0.59599999999999997</v>
      </c>
      <c r="F3082">
        <v>0.69199999999999995</v>
      </c>
      <c r="G3082">
        <v>3.4000000000000002E-2</v>
      </c>
      <c r="H3082">
        <v>29</v>
      </c>
      <c r="I3082">
        <v>8.8000000000000007</v>
      </c>
      <c r="J3082">
        <v>9.3999999999999997E-4</v>
      </c>
      <c r="K3082">
        <v>0.34399999999999997</v>
      </c>
      <c r="L3082">
        <v>1.252280303030302</v>
      </c>
      <c r="M3082" s="2">
        <f t="shared" si="103"/>
        <v>70.454545454545453</v>
      </c>
      <c r="N3082" t="s">
        <v>2720</v>
      </c>
    </row>
    <row r="3083" spans="1:14">
      <c r="A3083">
        <v>94</v>
      </c>
      <c r="B3083" t="s">
        <v>15114</v>
      </c>
      <c r="C3083" t="s">
        <v>15115</v>
      </c>
      <c r="D3083">
        <v>92</v>
      </c>
      <c r="E3083" s="1">
        <v>0.59499999999999997</v>
      </c>
      <c r="F3083">
        <v>0.48399999999999999</v>
      </c>
      <c r="J3083">
        <v>3.8999999999999999E-4</v>
      </c>
      <c r="K3083">
        <v>0.24299999999999999</v>
      </c>
      <c r="L3083">
        <v>1.252280303030302</v>
      </c>
      <c r="M3083" s="2">
        <f t="shared" si="103"/>
        <v>71.212121212121218</v>
      </c>
      <c r="N3083" t="s">
        <v>2720</v>
      </c>
    </row>
    <row r="3084" spans="1:14">
      <c r="A3084">
        <v>95</v>
      </c>
      <c r="B3084" t="s">
        <v>15180</v>
      </c>
      <c r="C3084" t="s">
        <v>15181</v>
      </c>
      <c r="D3084">
        <v>184</v>
      </c>
      <c r="E3084" s="1">
        <v>0.56000000000000005</v>
      </c>
      <c r="F3084">
        <v>0.60499999999999998</v>
      </c>
      <c r="G3084">
        <v>9.8000000000000004E-2</v>
      </c>
      <c r="H3084">
        <v>173</v>
      </c>
      <c r="I3084">
        <v>2.2000000000000002</v>
      </c>
      <c r="J3084">
        <v>4.4000000000000002E-4</v>
      </c>
      <c r="K3084">
        <v>9.1999999999999998E-2</v>
      </c>
      <c r="L3084">
        <v>1.252280303030302</v>
      </c>
      <c r="M3084" s="2">
        <f t="shared" si="103"/>
        <v>71.969696969696969</v>
      </c>
      <c r="N3084" t="s">
        <v>2720</v>
      </c>
    </row>
    <row r="3085" spans="1:14">
      <c r="A3085">
        <v>96</v>
      </c>
      <c r="B3085" t="s">
        <v>15172</v>
      </c>
      <c r="C3085" t="s">
        <v>15173</v>
      </c>
      <c r="D3085">
        <v>324</v>
      </c>
      <c r="E3085" s="1">
        <v>0.55100000000000005</v>
      </c>
      <c r="F3085">
        <v>0.71299999999999997</v>
      </c>
      <c r="G3085">
        <v>9.1999999999999998E-2</v>
      </c>
      <c r="H3085">
        <v>109</v>
      </c>
      <c r="I3085">
        <v>3.2</v>
      </c>
      <c r="J3085">
        <v>1.92E-3</v>
      </c>
      <c r="K3085">
        <v>0.25600000000000001</v>
      </c>
      <c r="L3085">
        <v>1.252280303030302</v>
      </c>
      <c r="M3085" s="2">
        <f t="shared" si="103"/>
        <v>72.727272727272734</v>
      </c>
      <c r="N3085" t="s">
        <v>2720</v>
      </c>
    </row>
    <row r="3086" spans="1:14">
      <c r="A3086">
        <v>97</v>
      </c>
      <c r="B3086" t="s">
        <v>15052</v>
      </c>
      <c r="C3086" t="s">
        <v>15053</v>
      </c>
      <c r="D3086">
        <v>101</v>
      </c>
      <c r="E3086" s="1">
        <v>0.54900000000000004</v>
      </c>
      <c r="G3086">
        <v>4.2000000000000003E-2</v>
      </c>
      <c r="H3086">
        <v>72</v>
      </c>
      <c r="I3086">
        <v>2.6</v>
      </c>
      <c r="J3086">
        <v>6.2E-4</v>
      </c>
      <c r="L3086">
        <v>1.252280303030302</v>
      </c>
      <c r="M3086" s="2">
        <f t="shared" ref="M3086:M3121" si="104">A3086/132*100</f>
        <v>73.484848484848484</v>
      </c>
      <c r="N3086" t="s">
        <v>2720</v>
      </c>
    </row>
    <row r="3087" spans="1:14">
      <c r="A3087">
        <v>98</v>
      </c>
      <c r="B3087" t="s">
        <v>15120</v>
      </c>
      <c r="C3087" t="s">
        <v>15121</v>
      </c>
      <c r="D3087">
        <v>152</v>
      </c>
      <c r="E3087" s="1">
        <v>0.52600000000000002</v>
      </c>
      <c r="F3087">
        <v>0.94</v>
      </c>
      <c r="G3087">
        <v>0</v>
      </c>
      <c r="H3087">
        <v>9</v>
      </c>
      <c r="I3087">
        <v>7.3</v>
      </c>
      <c r="J3087">
        <v>5.5000000000000003E-4</v>
      </c>
      <c r="K3087">
        <v>0.47199999999999998</v>
      </c>
      <c r="L3087">
        <v>1.252280303030302</v>
      </c>
      <c r="M3087" s="2">
        <f t="shared" si="104"/>
        <v>74.242424242424249</v>
      </c>
      <c r="N3087" t="s">
        <v>2720</v>
      </c>
    </row>
    <row r="3088" spans="1:14">
      <c r="A3088">
        <v>99</v>
      </c>
      <c r="B3088" t="s">
        <v>15118</v>
      </c>
      <c r="C3088" t="s">
        <v>15119</v>
      </c>
      <c r="D3088">
        <v>113</v>
      </c>
      <c r="E3088" s="1">
        <v>0.51100000000000001</v>
      </c>
      <c r="F3088">
        <v>0.53900000000000003</v>
      </c>
      <c r="G3088">
        <v>4.9000000000000002E-2</v>
      </c>
      <c r="H3088">
        <v>61</v>
      </c>
      <c r="I3088">
        <v>3.7</v>
      </c>
      <c r="J3088">
        <v>4.6999999999999999E-4</v>
      </c>
      <c r="K3088">
        <v>0.14899999999999999</v>
      </c>
      <c r="L3088">
        <v>1.252280303030302</v>
      </c>
      <c r="M3088" s="2">
        <f t="shared" si="104"/>
        <v>75</v>
      </c>
      <c r="N3088" t="s">
        <v>2720</v>
      </c>
    </row>
    <row r="3089" spans="1:14">
      <c r="A3089">
        <v>100</v>
      </c>
      <c r="B3089" t="s">
        <v>15132</v>
      </c>
      <c r="C3089" t="s">
        <v>15133</v>
      </c>
      <c r="D3089">
        <v>146</v>
      </c>
      <c r="E3089" s="1">
        <v>0.51</v>
      </c>
      <c r="G3089">
        <v>0</v>
      </c>
      <c r="H3089">
        <v>31</v>
      </c>
      <c r="I3089">
        <v>6.6</v>
      </c>
      <c r="J3089">
        <v>3.8999999999999999E-4</v>
      </c>
      <c r="L3089">
        <v>1.252280303030302</v>
      </c>
      <c r="M3089" s="2">
        <f t="shared" si="104"/>
        <v>75.757575757575751</v>
      </c>
      <c r="N3089" t="s">
        <v>2720</v>
      </c>
    </row>
    <row r="3090" spans="1:14">
      <c r="A3090">
        <v>101</v>
      </c>
      <c r="B3090" t="s">
        <v>15150</v>
      </c>
      <c r="C3090" t="s">
        <v>15151</v>
      </c>
      <c r="D3090">
        <v>370</v>
      </c>
      <c r="E3090" s="1">
        <v>0.495</v>
      </c>
      <c r="F3090">
        <v>0.76700000000000002</v>
      </c>
      <c r="G3090">
        <v>0</v>
      </c>
      <c r="H3090">
        <v>20</v>
      </c>
      <c r="I3090">
        <v>5.9</v>
      </c>
      <c r="J3090">
        <v>8.8000000000000003E-4</v>
      </c>
      <c r="K3090">
        <v>0.20399999999999999</v>
      </c>
      <c r="L3090">
        <v>1.252280303030302</v>
      </c>
      <c r="M3090" s="2">
        <f t="shared" si="104"/>
        <v>76.515151515151516</v>
      </c>
      <c r="N3090" t="s">
        <v>2720</v>
      </c>
    </row>
    <row r="3091" spans="1:14">
      <c r="A3091">
        <v>102</v>
      </c>
      <c r="B3091" t="s">
        <v>15098</v>
      </c>
      <c r="C3091" t="s">
        <v>15099</v>
      </c>
      <c r="D3091">
        <v>2608</v>
      </c>
      <c r="E3091" s="1">
        <v>0.48799999999999999</v>
      </c>
      <c r="F3091">
        <v>0.60599999999999998</v>
      </c>
      <c r="G3091">
        <v>9.7000000000000003E-2</v>
      </c>
      <c r="H3091">
        <v>195</v>
      </c>
      <c r="I3091" t="s">
        <v>18288</v>
      </c>
      <c r="J3091">
        <v>8.6499999999999997E-3</v>
      </c>
      <c r="K3091">
        <v>0.45300000000000001</v>
      </c>
      <c r="L3091">
        <v>1.252280303030302</v>
      </c>
      <c r="M3091" s="2">
        <f t="shared" si="104"/>
        <v>77.272727272727266</v>
      </c>
      <c r="N3091" t="s">
        <v>2720</v>
      </c>
    </row>
    <row r="3092" spans="1:14">
      <c r="A3092">
        <v>103</v>
      </c>
      <c r="B3092" t="s">
        <v>15140</v>
      </c>
      <c r="C3092" t="s">
        <v>15141</v>
      </c>
      <c r="D3092">
        <v>255</v>
      </c>
      <c r="E3092" s="1">
        <v>0.48199999999999998</v>
      </c>
      <c r="G3092">
        <v>0.159</v>
      </c>
      <c r="H3092">
        <v>44</v>
      </c>
      <c r="I3092">
        <v>4.5</v>
      </c>
      <c r="J3092">
        <v>1.24E-3</v>
      </c>
      <c r="L3092">
        <v>1.252280303030302</v>
      </c>
      <c r="M3092" s="2">
        <f t="shared" si="104"/>
        <v>78.030303030303031</v>
      </c>
      <c r="N3092" t="s">
        <v>2720</v>
      </c>
    </row>
    <row r="3093" spans="1:14">
      <c r="A3093">
        <v>104</v>
      </c>
      <c r="B3093" t="s">
        <v>15160</v>
      </c>
      <c r="C3093" t="s">
        <v>15161</v>
      </c>
      <c r="D3093">
        <v>190</v>
      </c>
      <c r="E3093" s="1">
        <v>0.48099999999999998</v>
      </c>
      <c r="G3093">
        <v>0.14899999999999999</v>
      </c>
      <c r="H3093">
        <v>94</v>
      </c>
      <c r="I3093">
        <v>2.7</v>
      </c>
      <c r="J3093">
        <v>5.1000000000000004E-4</v>
      </c>
      <c r="L3093">
        <v>1.252280303030302</v>
      </c>
      <c r="M3093" s="2">
        <f t="shared" si="104"/>
        <v>78.787878787878782</v>
      </c>
      <c r="N3093" t="s">
        <v>2720</v>
      </c>
    </row>
    <row r="3094" spans="1:14">
      <c r="A3094">
        <v>105</v>
      </c>
      <c r="B3094" t="s">
        <v>15128</v>
      </c>
      <c r="C3094" t="s">
        <v>15129</v>
      </c>
      <c r="D3094">
        <v>175</v>
      </c>
      <c r="E3094" s="1">
        <v>0.48</v>
      </c>
      <c r="F3094">
        <v>0.94499999999999995</v>
      </c>
      <c r="G3094">
        <v>7.3999999999999996E-2</v>
      </c>
      <c r="H3094">
        <v>27</v>
      </c>
      <c r="I3094">
        <v>5</v>
      </c>
      <c r="J3094">
        <v>1.2600000000000001E-3</v>
      </c>
      <c r="K3094">
        <v>0.56100000000000005</v>
      </c>
      <c r="L3094">
        <v>1.252280303030302</v>
      </c>
      <c r="M3094" s="2">
        <f t="shared" si="104"/>
        <v>79.545454545454547</v>
      </c>
      <c r="N3094" t="s">
        <v>2720</v>
      </c>
    </row>
    <row r="3095" spans="1:14">
      <c r="A3095">
        <v>106</v>
      </c>
      <c r="B3095" t="s">
        <v>15032</v>
      </c>
      <c r="C3095" t="s">
        <v>15033</v>
      </c>
      <c r="D3095">
        <v>484</v>
      </c>
      <c r="E3095" s="1">
        <v>0.47399999999999998</v>
      </c>
      <c r="F3095">
        <v>0.49099999999999999</v>
      </c>
      <c r="G3095">
        <v>8.6999999999999994E-2</v>
      </c>
      <c r="H3095">
        <v>23</v>
      </c>
      <c r="I3095" t="s">
        <v>18288</v>
      </c>
      <c r="J3095">
        <v>7.2999999999999996E-4</v>
      </c>
      <c r="K3095">
        <v>0.35699999999999998</v>
      </c>
      <c r="L3095">
        <v>1.252280303030302</v>
      </c>
      <c r="M3095" s="2">
        <f t="shared" si="104"/>
        <v>80.303030303030297</v>
      </c>
      <c r="N3095" t="s">
        <v>2720</v>
      </c>
    </row>
    <row r="3096" spans="1:14">
      <c r="A3096">
        <v>107</v>
      </c>
      <c r="B3096" t="s">
        <v>15216</v>
      </c>
      <c r="C3096" t="s">
        <v>15217</v>
      </c>
      <c r="D3096">
        <v>909</v>
      </c>
      <c r="E3096" s="1">
        <v>0.46200000000000002</v>
      </c>
      <c r="F3096">
        <v>0.64900000000000002</v>
      </c>
      <c r="G3096">
        <v>0.08</v>
      </c>
      <c r="H3096">
        <v>25</v>
      </c>
      <c r="I3096" t="s">
        <v>18288</v>
      </c>
      <c r="J3096">
        <v>7.2000000000000005E-4</v>
      </c>
      <c r="K3096">
        <v>0.36799999999999999</v>
      </c>
      <c r="L3096">
        <v>1.252280303030302</v>
      </c>
      <c r="M3096" s="2">
        <f t="shared" si="104"/>
        <v>81.060606060606062</v>
      </c>
      <c r="N3096" t="s">
        <v>2720</v>
      </c>
    </row>
    <row r="3097" spans="1:14">
      <c r="A3097">
        <v>108</v>
      </c>
      <c r="B3097" t="s">
        <v>15204</v>
      </c>
      <c r="C3097" t="s">
        <v>15205</v>
      </c>
      <c r="D3097">
        <v>246</v>
      </c>
      <c r="E3097" s="1">
        <v>0.44800000000000001</v>
      </c>
      <c r="F3097">
        <v>0.43</v>
      </c>
      <c r="G3097">
        <v>5.6000000000000001E-2</v>
      </c>
      <c r="H3097">
        <v>54</v>
      </c>
      <c r="I3097">
        <v>5.2</v>
      </c>
      <c r="J3097">
        <v>7.6999999999999996E-4</v>
      </c>
      <c r="K3097">
        <v>0.14199999999999999</v>
      </c>
      <c r="L3097">
        <v>1.252280303030302</v>
      </c>
      <c r="M3097" s="2">
        <f t="shared" si="104"/>
        <v>81.818181818181827</v>
      </c>
      <c r="N3097" t="s">
        <v>2720</v>
      </c>
    </row>
    <row r="3098" spans="1:14">
      <c r="A3098">
        <v>109</v>
      </c>
      <c r="B3098" t="s">
        <v>20019</v>
      </c>
      <c r="C3098" t="s">
        <v>20020</v>
      </c>
      <c r="D3098">
        <v>175</v>
      </c>
      <c r="E3098" s="1">
        <v>0.441</v>
      </c>
      <c r="F3098">
        <v>0.436</v>
      </c>
      <c r="G3098">
        <v>0.06</v>
      </c>
      <c r="H3098">
        <v>84</v>
      </c>
      <c r="I3098">
        <v>4</v>
      </c>
      <c r="J3098">
        <v>5.6999999999999998E-4</v>
      </c>
      <c r="K3098">
        <v>9.2999999999999999E-2</v>
      </c>
      <c r="L3098">
        <v>1.252280303030302</v>
      </c>
      <c r="M3098" s="2">
        <f t="shared" si="104"/>
        <v>82.575757575757578</v>
      </c>
      <c r="N3098" t="s">
        <v>2720</v>
      </c>
    </row>
    <row r="3099" spans="1:14">
      <c r="A3099">
        <v>110</v>
      </c>
      <c r="B3099" t="s">
        <v>15040</v>
      </c>
      <c r="C3099" t="s">
        <v>15041</v>
      </c>
      <c r="D3099">
        <v>248</v>
      </c>
      <c r="E3099" s="1">
        <v>0.432</v>
      </c>
      <c r="F3099">
        <v>0.69599999999999995</v>
      </c>
      <c r="G3099">
        <v>8.1000000000000003E-2</v>
      </c>
      <c r="H3099">
        <v>37</v>
      </c>
      <c r="I3099">
        <v>5.5</v>
      </c>
      <c r="J3099">
        <v>1.01E-3</v>
      </c>
      <c r="K3099">
        <v>0.311</v>
      </c>
      <c r="L3099">
        <v>1.252280303030302</v>
      </c>
      <c r="M3099" s="2">
        <f t="shared" si="104"/>
        <v>83.333333333333343</v>
      </c>
      <c r="N3099" t="s">
        <v>2720</v>
      </c>
    </row>
    <row r="3100" spans="1:14">
      <c r="A3100">
        <v>111</v>
      </c>
      <c r="B3100" t="s">
        <v>15164</v>
      </c>
      <c r="C3100" t="s">
        <v>15165</v>
      </c>
      <c r="D3100">
        <v>186</v>
      </c>
      <c r="E3100" s="1">
        <v>0.432</v>
      </c>
      <c r="F3100">
        <v>0.8</v>
      </c>
      <c r="G3100">
        <v>0.08</v>
      </c>
      <c r="H3100">
        <v>25</v>
      </c>
      <c r="I3100">
        <v>6.2</v>
      </c>
      <c r="J3100">
        <v>2.9999999999999997E-4</v>
      </c>
      <c r="K3100">
        <v>0.153</v>
      </c>
      <c r="L3100">
        <v>1.252280303030302</v>
      </c>
      <c r="M3100" s="2">
        <f t="shared" si="104"/>
        <v>84.090909090909093</v>
      </c>
      <c r="N3100" t="s">
        <v>2720</v>
      </c>
    </row>
    <row r="3101" spans="1:14">
      <c r="A3101">
        <v>112</v>
      </c>
      <c r="B3101" t="s">
        <v>15166</v>
      </c>
      <c r="C3101" t="s">
        <v>15167</v>
      </c>
      <c r="D3101">
        <v>172</v>
      </c>
      <c r="E3101" s="1">
        <v>0.42899999999999999</v>
      </c>
      <c r="F3101">
        <v>0.64600000000000002</v>
      </c>
      <c r="G3101">
        <v>6.2E-2</v>
      </c>
      <c r="H3101">
        <v>16</v>
      </c>
      <c r="I3101">
        <v>9</v>
      </c>
      <c r="J3101">
        <v>2.1000000000000001E-4</v>
      </c>
      <c r="K3101">
        <v>0.14799999999999999</v>
      </c>
      <c r="L3101">
        <v>1.252280303030302</v>
      </c>
      <c r="M3101" s="2">
        <f t="shared" si="104"/>
        <v>84.848484848484844</v>
      </c>
      <c r="N3101" t="s">
        <v>2720</v>
      </c>
    </row>
    <row r="3102" spans="1:14">
      <c r="A3102">
        <v>113</v>
      </c>
      <c r="B3102" t="s">
        <v>15036</v>
      </c>
      <c r="C3102" t="s">
        <v>15037</v>
      </c>
      <c r="D3102">
        <v>123</v>
      </c>
      <c r="E3102" s="1">
        <v>0.41</v>
      </c>
      <c r="F3102">
        <v>0.38700000000000001</v>
      </c>
      <c r="G3102">
        <v>0</v>
      </c>
      <c r="H3102">
        <v>45</v>
      </c>
      <c r="I3102">
        <v>5.9</v>
      </c>
      <c r="J3102">
        <v>3.8999999999999999E-4</v>
      </c>
      <c r="K3102">
        <v>0.14000000000000001</v>
      </c>
      <c r="L3102">
        <v>1.252280303030302</v>
      </c>
      <c r="M3102" s="2">
        <f t="shared" si="104"/>
        <v>85.606060606060609</v>
      </c>
      <c r="N3102" t="s">
        <v>2720</v>
      </c>
    </row>
    <row r="3103" spans="1:14">
      <c r="A3103">
        <v>114</v>
      </c>
      <c r="B3103" t="s">
        <v>15094</v>
      </c>
      <c r="C3103" t="s">
        <v>15095</v>
      </c>
      <c r="D3103">
        <v>325</v>
      </c>
      <c r="E3103" s="1">
        <v>0.39500000000000002</v>
      </c>
      <c r="F3103">
        <v>0.58499999999999996</v>
      </c>
      <c r="G3103">
        <v>0</v>
      </c>
      <c r="H3103">
        <v>9</v>
      </c>
      <c r="I3103" t="s">
        <v>18288</v>
      </c>
      <c r="J3103">
        <v>6.2E-4</v>
      </c>
      <c r="K3103">
        <v>0.33200000000000002</v>
      </c>
      <c r="L3103">
        <v>1.252280303030302</v>
      </c>
      <c r="M3103" s="2">
        <f t="shared" si="104"/>
        <v>86.36363636363636</v>
      </c>
      <c r="N3103" t="s">
        <v>2720</v>
      </c>
    </row>
    <row r="3104" spans="1:14">
      <c r="A3104">
        <v>115</v>
      </c>
      <c r="B3104" t="s">
        <v>14778</v>
      </c>
      <c r="C3104" t="s">
        <v>14779</v>
      </c>
      <c r="D3104">
        <v>123</v>
      </c>
      <c r="E3104" s="1">
        <v>0.39</v>
      </c>
      <c r="G3104">
        <v>1.2999999999999999E-2</v>
      </c>
      <c r="H3104">
        <v>75</v>
      </c>
      <c r="I3104">
        <v>3.6</v>
      </c>
      <c r="J3104">
        <v>2.4000000000000001E-4</v>
      </c>
      <c r="L3104">
        <v>1.252280303030302</v>
      </c>
      <c r="M3104" s="2">
        <f t="shared" si="104"/>
        <v>87.121212121212125</v>
      </c>
      <c r="N3104" t="s">
        <v>2720</v>
      </c>
    </row>
    <row r="3105" spans="1:14">
      <c r="A3105">
        <v>116</v>
      </c>
      <c r="B3105" t="s">
        <v>15206</v>
      </c>
      <c r="C3105" t="s">
        <v>15207</v>
      </c>
      <c r="D3105">
        <v>179</v>
      </c>
      <c r="E3105" s="1">
        <v>0.377</v>
      </c>
      <c r="F3105">
        <v>0.40899999999999997</v>
      </c>
      <c r="G3105">
        <v>0.14299999999999999</v>
      </c>
      <c r="H3105">
        <v>21</v>
      </c>
      <c r="I3105" t="s">
        <v>18288</v>
      </c>
      <c r="J3105">
        <v>3.5E-4</v>
      </c>
      <c r="K3105">
        <v>0.152</v>
      </c>
      <c r="L3105">
        <v>1.252280303030302</v>
      </c>
      <c r="M3105" s="2">
        <f t="shared" si="104"/>
        <v>87.878787878787875</v>
      </c>
      <c r="N3105" t="s">
        <v>2720</v>
      </c>
    </row>
    <row r="3106" spans="1:14">
      <c r="A3106">
        <v>117</v>
      </c>
      <c r="B3106" t="s">
        <v>15198</v>
      </c>
      <c r="C3106" t="s">
        <v>15199</v>
      </c>
      <c r="D3106">
        <v>56</v>
      </c>
      <c r="E3106" s="1">
        <v>0.36499999999999999</v>
      </c>
      <c r="F3106">
        <v>0.59099999999999997</v>
      </c>
      <c r="G3106">
        <v>0.13800000000000001</v>
      </c>
      <c r="H3106">
        <v>29</v>
      </c>
      <c r="J3106">
        <v>3.4000000000000002E-4</v>
      </c>
      <c r="K3106">
        <v>0.222</v>
      </c>
      <c r="L3106">
        <v>1.252280303030302</v>
      </c>
      <c r="M3106" s="2">
        <f t="shared" si="104"/>
        <v>88.63636363636364</v>
      </c>
      <c r="N3106" t="s">
        <v>2720</v>
      </c>
    </row>
    <row r="3107" spans="1:14">
      <c r="A3107">
        <v>118</v>
      </c>
      <c r="B3107" t="s">
        <v>15112</v>
      </c>
      <c r="C3107" t="s">
        <v>15113</v>
      </c>
      <c r="D3107">
        <v>360</v>
      </c>
      <c r="E3107" s="1">
        <v>0.35199999999999998</v>
      </c>
      <c r="F3107">
        <v>0.75</v>
      </c>
      <c r="G3107">
        <v>3.7999999999999999E-2</v>
      </c>
      <c r="H3107">
        <v>26</v>
      </c>
      <c r="I3107">
        <v>7.4</v>
      </c>
      <c r="J3107">
        <v>5.2999999999999998E-4</v>
      </c>
      <c r="K3107">
        <v>0.19500000000000001</v>
      </c>
      <c r="L3107">
        <v>1.252280303030302</v>
      </c>
      <c r="M3107" s="2">
        <f t="shared" si="104"/>
        <v>89.393939393939391</v>
      </c>
      <c r="N3107" t="s">
        <v>2720</v>
      </c>
    </row>
    <row r="3108" spans="1:14">
      <c r="A3108">
        <v>119</v>
      </c>
      <c r="B3108" t="s">
        <v>15214</v>
      </c>
      <c r="C3108" t="s">
        <v>15215</v>
      </c>
      <c r="D3108">
        <v>97</v>
      </c>
      <c r="E3108" s="1">
        <v>0.311</v>
      </c>
      <c r="F3108">
        <v>0.39500000000000002</v>
      </c>
      <c r="G3108">
        <v>2.4E-2</v>
      </c>
      <c r="H3108">
        <v>125</v>
      </c>
      <c r="J3108">
        <v>8.5999999999999998E-4</v>
      </c>
      <c r="K3108">
        <v>0.20499999999999999</v>
      </c>
      <c r="L3108">
        <v>1.252280303030302</v>
      </c>
      <c r="M3108" s="2">
        <f t="shared" si="104"/>
        <v>90.151515151515156</v>
      </c>
      <c r="N3108" t="s">
        <v>2720</v>
      </c>
    </row>
    <row r="3109" spans="1:14">
      <c r="A3109">
        <v>120</v>
      </c>
      <c r="B3109" t="s">
        <v>15148</v>
      </c>
      <c r="C3109" t="s">
        <v>15149</v>
      </c>
      <c r="D3109">
        <v>171</v>
      </c>
      <c r="E3109" s="1">
        <v>0.309</v>
      </c>
      <c r="F3109">
        <v>0.29599999999999999</v>
      </c>
      <c r="G3109">
        <v>7.8E-2</v>
      </c>
      <c r="H3109">
        <v>77</v>
      </c>
      <c r="I3109">
        <v>5</v>
      </c>
      <c r="J3109">
        <v>7.2999999999999996E-4</v>
      </c>
      <c r="K3109">
        <v>0.13600000000000001</v>
      </c>
      <c r="L3109">
        <v>1.252280303030302</v>
      </c>
      <c r="M3109" s="2">
        <f t="shared" si="104"/>
        <v>90.909090909090907</v>
      </c>
      <c r="N3109" t="s">
        <v>2720</v>
      </c>
    </row>
    <row r="3110" spans="1:14">
      <c r="A3110">
        <v>121</v>
      </c>
      <c r="B3110" t="s">
        <v>15156</v>
      </c>
      <c r="C3110" t="s">
        <v>15157</v>
      </c>
      <c r="D3110">
        <v>317</v>
      </c>
      <c r="E3110" s="1">
        <v>0.29899999999999999</v>
      </c>
      <c r="F3110">
        <v>0.32600000000000001</v>
      </c>
      <c r="G3110">
        <v>0.03</v>
      </c>
      <c r="H3110">
        <v>67</v>
      </c>
      <c r="I3110">
        <v>4.9000000000000004</v>
      </c>
      <c r="J3110">
        <v>9.5E-4</v>
      </c>
      <c r="K3110">
        <v>8.7999999999999995E-2</v>
      </c>
      <c r="L3110">
        <v>1.252280303030302</v>
      </c>
      <c r="M3110" s="2">
        <f t="shared" si="104"/>
        <v>91.666666666666657</v>
      </c>
      <c r="N3110" t="s">
        <v>2720</v>
      </c>
    </row>
    <row r="3111" spans="1:14">
      <c r="A3111">
        <v>122</v>
      </c>
      <c r="B3111" t="s">
        <v>15066</v>
      </c>
      <c r="C3111" t="s">
        <v>15067</v>
      </c>
      <c r="D3111">
        <v>77</v>
      </c>
      <c r="E3111" s="1">
        <v>0.29799999999999999</v>
      </c>
      <c r="G3111">
        <v>3.3000000000000002E-2</v>
      </c>
      <c r="H3111">
        <v>60</v>
      </c>
      <c r="J3111">
        <v>4.8000000000000001E-4</v>
      </c>
      <c r="L3111">
        <v>1.252280303030302</v>
      </c>
      <c r="M3111" s="2">
        <f t="shared" si="104"/>
        <v>92.424242424242422</v>
      </c>
      <c r="N3111" t="s">
        <v>2720</v>
      </c>
    </row>
    <row r="3112" spans="1:14">
      <c r="A3112">
        <v>123</v>
      </c>
      <c r="B3112" t="s">
        <v>15178</v>
      </c>
      <c r="C3112" t="s">
        <v>15179</v>
      </c>
      <c r="D3112">
        <v>71</v>
      </c>
      <c r="E3112" s="1">
        <v>0.29699999999999999</v>
      </c>
      <c r="F3112">
        <v>0.29699999999999999</v>
      </c>
      <c r="G3112">
        <v>0.10299999999999999</v>
      </c>
      <c r="H3112">
        <v>87</v>
      </c>
      <c r="J3112">
        <v>2.7E-4</v>
      </c>
      <c r="K3112">
        <v>7.2999999999999995E-2</v>
      </c>
      <c r="L3112">
        <v>1.252280303030302</v>
      </c>
      <c r="M3112" s="2">
        <f t="shared" si="104"/>
        <v>93.181818181818173</v>
      </c>
      <c r="N3112" t="s">
        <v>2720</v>
      </c>
    </row>
    <row r="3113" spans="1:14">
      <c r="A3113">
        <v>124</v>
      </c>
      <c r="B3113" t="s">
        <v>15190</v>
      </c>
      <c r="C3113" t="s">
        <v>15191</v>
      </c>
      <c r="D3113">
        <v>55</v>
      </c>
      <c r="E3113" s="1">
        <v>0.25900000000000001</v>
      </c>
      <c r="G3113">
        <v>0</v>
      </c>
      <c r="H3113">
        <v>14</v>
      </c>
      <c r="J3113">
        <v>1.6000000000000001E-4</v>
      </c>
      <c r="L3113">
        <v>1.252280303030302</v>
      </c>
      <c r="M3113" s="2">
        <f t="shared" si="104"/>
        <v>93.939393939393938</v>
      </c>
      <c r="N3113" t="s">
        <v>2720</v>
      </c>
    </row>
    <row r="3114" spans="1:14">
      <c r="A3114">
        <v>125</v>
      </c>
      <c r="B3114" t="s">
        <v>14796</v>
      </c>
      <c r="C3114" t="s">
        <v>14797</v>
      </c>
      <c r="D3114">
        <v>166</v>
      </c>
      <c r="E3114" s="1">
        <v>0.25</v>
      </c>
      <c r="F3114">
        <v>1.9550000000000001</v>
      </c>
      <c r="G3114">
        <v>0</v>
      </c>
      <c r="H3114">
        <v>11</v>
      </c>
      <c r="I3114">
        <v>3.7</v>
      </c>
      <c r="J3114">
        <v>1.09E-3</v>
      </c>
      <c r="K3114">
        <v>0.92900000000000005</v>
      </c>
      <c r="L3114">
        <v>1.252280303030302</v>
      </c>
      <c r="M3114" s="2">
        <f t="shared" si="104"/>
        <v>94.696969696969703</v>
      </c>
      <c r="N3114" t="s">
        <v>2720</v>
      </c>
    </row>
    <row r="3115" spans="1:14">
      <c r="A3115">
        <v>126</v>
      </c>
      <c r="B3115" t="s">
        <v>15168</v>
      </c>
      <c r="C3115" t="s">
        <v>15169</v>
      </c>
      <c r="D3115">
        <v>71</v>
      </c>
      <c r="E3115" s="1">
        <v>0.24299999999999999</v>
      </c>
      <c r="J3115">
        <v>1.7000000000000001E-4</v>
      </c>
      <c r="L3115">
        <v>1.252280303030302</v>
      </c>
      <c r="M3115" s="2">
        <f t="shared" si="104"/>
        <v>95.454545454545453</v>
      </c>
      <c r="N3115" t="s">
        <v>2720</v>
      </c>
    </row>
    <row r="3116" spans="1:14">
      <c r="A3116">
        <v>127</v>
      </c>
      <c r="B3116" t="s">
        <v>14980</v>
      </c>
      <c r="C3116" t="s">
        <v>14981</v>
      </c>
      <c r="D3116">
        <v>1357</v>
      </c>
      <c r="E3116" s="1">
        <v>0.23799999999999999</v>
      </c>
      <c r="F3116">
        <v>0.27</v>
      </c>
      <c r="G3116">
        <v>5.2999999999999999E-2</v>
      </c>
      <c r="H3116">
        <v>323</v>
      </c>
      <c r="I3116">
        <v>7</v>
      </c>
      <c r="J3116">
        <v>3.2699999999999999E-3</v>
      </c>
      <c r="K3116">
        <v>9.0999999999999998E-2</v>
      </c>
      <c r="L3116">
        <v>1.252280303030302</v>
      </c>
      <c r="M3116" s="2">
        <f t="shared" si="104"/>
        <v>96.212121212121218</v>
      </c>
      <c r="N3116" t="s">
        <v>2720</v>
      </c>
    </row>
    <row r="3117" spans="1:14">
      <c r="A3117">
        <v>128</v>
      </c>
      <c r="B3117" t="s">
        <v>15170</v>
      </c>
      <c r="C3117" t="s">
        <v>15171</v>
      </c>
      <c r="D3117">
        <v>63</v>
      </c>
      <c r="E3117" s="1">
        <v>0.222</v>
      </c>
      <c r="F3117">
        <v>0.36</v>
      </c>
      <c r="J3117">
        <v>1.8000000000000001E-4</v>
      </c>
      <c r="K3117">
        <v>0.11799999999999999</v>
      </c>
      <c r="L3117">
        <v>1.252280303030302</v>
      </c>
      <c r="M3117" s="2">
        <f t="shared" si="104"/>
        <v>96.969696969696969</v>
      </c>
      <c r="N3117" t="s">
        <v>2720</v>
      </c>
    </row>
    <row r="3118" spans="1:14">
      <c r="A3118">
        <v>129</v>
      </c>
      <c r="B3118" t="s">
        <v>15072</v>
      </c>
      <c r="C3118" t="s">
        <v>15073</v>
      </c>
      <c r="D3118">
        <v>136</v>
      </c>
      <c r="E3118" s="1">
        <v>0.218</v>
      </c>
      <c r="G3118">
        <v>7.3999999999999996E-2</v>
      </c>
      <c r="H3118">
        <v>176</v>
      </c>
      <c r="I3118">
        <v>2.9</v>
      </c>
      <c r="J3118">
        <v>2.3000000000000001E-4</v>
      </c>
      <c r="L3118">
        <v>1.252280303030302</v>
      </c>
      <c r="M3118" s="2">
        <f t="shared" si="104"/>
        <v>97.727272727272734</v>
      </c>
      <c r="N3118" t="s">
        <v>2720</v>
      </c>
    </row>
    <row r="3119" spans="1:14">
      <c r="A3119">
        <v>130</v>
      </c>
      <c r="B3119" t="s">
        <v>15090</v>
      </c>
      <c r="C3119" t="s">
        <v>15091</v>
      </c>
      <c r="D3119">
        <v>913</v>
      </c>
      <c r="E3119" s="1">
        <v>0.218</v>
      </c>
      <c r="F3119">
        <v>0.26800000000000002</v>
      </c>
      <c r="G3119">
        <v>4.9000000000000002E-2</v>
      </c>
      <c r="H3119">
        <v>371</v>
      </c>
      <c r="I3119">
        <v>6</v>
      </c>
      <c r="J3119">
        <v>2.7599999999999999E-3</v>
      </c>
      <c r="K3119">
        <v>9.7000000000000003E-2</v>
      </c>
      <c r="L3119">
        <v>1.252280303030302</v>
      </c>
      <c r="M3119" s="2">
        <f t="shared" si="104"/>
        <v>98.484848484848484</v>
      </c>
      <c r="N3119" t="s">
        <v>2720</v>
      </c>
    </row>
    <row r="3120" spans="1:14">
      <c r="A3120">
        <v>131</v>
      </c>
      <c r="B3120" t="s">
        <v>15136</v>
      </c>
      <c r="C3120" t="s">
        <v>15137</v>
      </c>
      <c r="D3120">
        <v>59</v>
      </c>
      <c r="E3120" s="1">
        <v>0.182</v>
      </c>
      <c r="F3120">
        <v>0.47199999999999998</v>
      </c>
      <c r="G3120">
        <v>8.3000000000000004E-2</v>
      </c>
      <c r="H3120">
        <v>12</v>
      </c>
      <c r="J3120">
        <v>1.4999999999999999E-4</v>
      </c>
      <c r="K3120">
        <v>9.6000000000000002E-2</v>
      </c>
      <c r="L3120">
        <v>1.252280303030302</v>
      </c>
      <c r="M3120" s="2">
        <f t="shared" si="104"/>
        <v>99.242424242424249</v>
      </c>
      <c r="N3120" t="s">
        <v>2720</v>
      </c>
    </row>
    <row r="3121" spans="1:14">
      <c r="A3121">
        <v>132</v>
      </c>
      <c r="B3121" t="s">
        <v>15208</v>
      </c>
      <c r="C3121" t="s">
        <v>15209</v>
      </c>
      <c r="D3121">
        <v>166</v>
      </c>
      <c r="E3121" s="1">
        <v>0.17599999999999999</v>
      </c>
      <c r="F3121">
        <v>0.23899999999999999</v>
      </c>
      <c r="G3121">
        <v>3.1E-2</v>
      </c>
      <c r="H3121">
        <v>32</v>
      </c>
      <c r="I3121" t="s">
        <v>18288</v>
      </c>
      <c r="J3121">
        <v>8.0000000000000004E-4</v>
      </c>
      <c r="K3121">
        <v>0.28699999999999998</v>
      </c>
      <c r="L3121">
        <v>1.252280303030302</v>
      </c>
      <c r="M3121" s="2">
        <f t="shared" si="104"/>
        <v>100</v>
      </c>
      <c r="N3121" t="s">
        <v>2720</v>
      </c>
    </row>
    <row r="3122" spans="1:14" s="3" customFormat="1">
      <c r="E3122" s="4"/>
      <c r="M3122" s="5"/>
    </row>
    <row r="3123" spans="1:14">
      <c r="A3123">
        <v>1</v>
      </c>
      <c r="B3123" t="s">
        <v>15324</v>
      </c>
      <c r="C3123" t="s">
        <v>15325</v>
      </c>
      <c r="D3123">
        <v>2629</v>
      </c>
      <c r="E3123" s="1">
        <v>4.91</v>
      </c>
      <c r="F3123">
        <v>5.907</v>
      </c>
      <c r="G3123">
        <v>0.753</v>
      </c>
      <c r="H3123">
        <v>77</v>
      </c>
      <c r="I3123">
        <v>5</v>
      </c>
      <c r="J3123">
        <v>1.7440000000000001E-2</v>
      </c>
      <c r="K3123">
        <v>3.3140000000000001</v>
      </c>
      <c r="L3123">
        <f>AVERAGE(E3123:E3223)</f>
        <v>1.5738800000000004</v>
      </c>
      <c r="M3123" s="2">
        <f t="shared" ref="M3123:M3154" si="105">A3123/99*100</f>
        <v>1.0101010101010102</v>
      </c>
      <c r="N3123" t="s">
        <v>2721</v>
      </c>
    </row>
    <row r="3124" spans="1:14">
      <c r="A3124">
        <v>2</v>
      </c>
      <c r="B3124" t="s">
        <v>15278</v>
      </c>
      <c r="C3124" t="s">
        <v>15279</v>
      </c>
      <c r="D3124">
        <v>1315</v>
      </c>
      <c r="E3124" s="1">
        <v>4.46</v>
      </c>
      <c r="F3124">
        <v>3.3260000000000001</v>
      </c>
      <c r="G3124">
        <v>0.623</v>
      </c>
      <c r="H3124">
        <v>53</v>
      </c>
      <c r="I3124">
        <v>5</v>
      </c>
      <c r="J3124">
        <v>2.6700000000000001E-3</v>
      </c>
      <c r="K3124">
        <v>0.68899999999999995</v>
      </c>
      <c r="L3124">
        <v>1.5558282828282832</v>
      </c>
      <c r="M3124" s="2">
        <f t="shared" si="105"/>
        <v>2.0202020202020203</v>
      </c>
      <c r="N3124" t="s">
        <v>2721</v>
      </c>
    </row>
    <row r="3125" spans="1:14">
      <c r="A3125">
        <v>3</v>
      </c>
      <c r="B3125" t="s">
        <v>21523</v>
      </c>
      <c r="C3125" t="s">
        <v>21524</v>
      </c>
      <c r="D3125">
        <v>11250</v>
      </c>
      <c r="E3125" s="1">
        <v>4.3040000000000003</v>
      </c>
      <c r="F3125">
        <v>4.0670000000000002</v>
      </c>
      <c r="G3125">
        <v>0.79500000000000004</v>
      </c>
      <c r="H3125">
        <v>303</v>
      </c>
      <c r="I3125">
        <v>6.6</v>
      </c>
      <c r="J3125">
        <v>1.9140000000000001E-2</v>
      </c>
      <c r="K3125">
        <v>0.89200000000000002</v>
      </c>
      <c r="L3125">
        <v>1.5558282828282832</v>
      </c>
      <c r="M3125" s="2">
        <f t="shared" si="105"/>
        <v>3.0303030303030303</v>
      </c>
      <c r="N3125" t="s">
        <v>2721</v>
      </c>
    </row>
    <row r="3126" spans="1:14">
      <c r="A3126">
        <v>4</v>
      </c>
      <c r="B3126" t="s">
        <v>14848</v>
      </c>
      <c r="C3126" t="s">
        <v>14849</v>
      </c>
      <c r="D3126">
        <v>3238</v>
      </c>
      <c r="E3126" s="1">
        <v>4.0869999999999997</v>
      </c>
      <c r="F3126">
        <v>4.6619999999999999</v>
      </c>
      <c r="G3126">
        <v>0.624</v>
      </c>
      <c r="H3126">
        <v>117</v>
      </c>
      <c r="I3126">
        <v>6.5</v>
      </c>
      <c r="J3126">
        <v>7.2899999999999996E-3</v>
      </c>
      <c r="K3126">
        <v>1.363</v>
      </c>
      <c r="L3126">
        <v>1.5558282828282832</v>
      </c>
      <c r="M3126" s="2">
        <f t="shared" si="105"/>
        <v>4.0404040404040407</v>
      </c>
      <c r="N3126" t="s">
        <v>2721</v>
      </c>
    </row>
    <row r="3127" spans="1:14">
      <c r="A3127">
        <v>5</v>
      </c>
      <c r="B3127" t="s">
        <v>15294</v>
      </c>
      <c r="C3127" t="s">
        <v>15295</v>
      </c>
      <c r="D3127">
        <v>11439</v>
      </c>
      <c r="E3127" s="1">
        <v>4.0270000000000001</v>
      </c>
      <c r="F3127">
        <v>4.2679999999999998</v>
      </c>
      <c r="G3127">
        <v>0.60299999999999998</v>
      </c>
      <c r="H3127">
        <v>194</v>
      </c>
      <c r="I3127">
        <v>9.1</v>
      </c>
      <c r="J3127">
        <v>2.018E-2</v>
      </c>
      <c r="K3127">
        <v>1.4</v>
      </c>
      <c r="L3127">
        <v>1.5558282828282832</v>
      </c>
      <c r="M3127" s="2">
        <f t="shared" si="105"/>
        <v>5.0505050505050502</v>
      </c>
      <c r="N3127" t="s">
        <v>2721</v>
      </c>
    </row>
    <row r="3128" spans="1:14">
      <c r="A3128">
        <v>6</v>
      </c>
      <c r="B3128" t="s">
        <v>21529</v>
      </c>
      <c r="C3128" t="s">
        <v>21530</v>
      </c>
      <c r="D3128">
        <v>315</v>
      </c>
      <c r="E3128" s="1">
        <v>3.59</v>
      </c>
      <c r="F3128">
        <v>3.6709999999999998</v>
      </c>
      <c r="G3128">
        <v>0.314</v>
      </c>
      <c r="H3128">
        <v>35</v>
      </c>
      <c r="I3128">
        <v>1.9</v>
      </c>
      <c r="J3128">
        <v>1.7600000000000001E-3</v>
      </c>
      <c r="K3128">
        <v>1.224</v>
      </c>
      <c r="L3128">
        <v>1.5558282828282832</v>
      </c>
      <c r="M3128" s="2">
        <f t="shared" si="105"/>
        <v>6.0606060606060606</v>
      </c>
      <c r="N3128" t="s">
        <v>2721</v>
      </c>
    </row>
    <row r="3129" spans="1:14">
      <c r="A3129">
        <v>7</v>
      </c>
      <c r="B3129" t="s">
        <v>15142</v>
      </c>
      <c r="C3129" t="s">
        <v>15143</v>
      </c>
      <c r="D3129">
        <v>5012</v>
      </c>
      <c r="E3129" s="1">
        <v>3.5710000000000002</v>
      </c>
      <c r="F3129">
        <v>3.9590000000000001</v>
      </c>
      <c r="G3129">
        <v>0.92500000000000004</v>
      </c>
      <c r="H3129">
        <v>186</v>
      </c>
      <c r="I3129">
        <v>6.2</v>
      </c>
      <c r="J3129">
        <v>1.3140000000000001E-2</v>
      </c>
      <c r="K3129">
        <v>1.3240000000000001</v>
      </c>
      <c r="L3129">
        <v>1.5558282828282832</v>
      </c>
      <c r="M3129" s="2">
        <f t="shared" si="105"/>
        <v>7.0707070707070701</v>
      </c>
      <c r="N3129" t="s">
        <v>2721</v>
      </c>
    </row>
    <row r="3130" spans="1:14">
      <c r="A3130">
        <v>8</v>
      </c>
      <c r="B3130" t="s">
        <v>15290</v>
      </c>
      <c r="C3130" t="s">
        <v>15291</v>
      </c>
      <c r="D3130">
        <v>4818</v>
      </c>
      <c r="E3130" s="1">
        <v>3.476</v>
      </c>
      <c r="F3130">
        <v>3.6080000000000001</v>
      </c>
      <c r="G3130">
        <v>0.97899999999999998</v>
      </c>
      <c r="H3130">
        <v>145</v>
      </c>
      <c r="I3130">
        <v>5.0999999999999996</v>
      </c>
      <c r="J3130">
        <v>1.4619999999999999E-2</v>
      </c>
      <c r="K3130">
        <v>1.0389999999999999</v>
      </c>
      <c r="L3130">
        <v>1.5558282828282832</v>
      </c>
      <c r="M3130" s="2">
        <f t="shared" si="105"/>
        <v>8.0808080808080813</v>
      </c>
      <c r="N3130" t="s">
        <v>2721</v>
      </c>
    </row>
    <row r="3131" spans="1:14">
      <c r="A3131">
        <v>9</v>
      </c>
      <c r="B3131" t="s">
        <v>19068</v>
      </c>
      <c r="C3131" t="s">
        <v>19069</v>
      </c>
      <c r="D3131">
        <v>969</v>
      </c>
      <c r="E3131" s="1">
        <v>3.3809999999999998</v>
      </c>
      <c r="F3131">
        <v>3.1909999999999998</v>
      </c>
      <c r="G3131">
        <v>0.88</v>
      </c>
      <c r="H3131">
        <v>92</v>
      </c>
      <c r="I3131">
        <v>2.6</v>
      </c>
      <c r="J3131">
        <v>2.7200000000000002E-3</v>
      </c>
      <c r="K3131">
        <v>0.67500000000000004</v>
      </c>
      <c r="L3131">
        <v>1.5558282828282832</v>
      </c>
      <c r="M3131" s="2">
        <f t="shared" si="105"/>
        <v>9.0909090909090917</v>
      </c>
      <c r="N3131" t="s">
        <v>2721</v>
      </c>
    </row>
    <row r="3132" spans="1:14">
      <c r="A3132">
        <v>10</v>
      </c>
      <c r="B3132" t="s">
        <v>14802</v>
      </c>
      <c r="C3132" t="s">
        <v>14803</v>
      </c>
      <c r="D3132">
        <v>421</v>
      </c>
      <c r="E3132" s="1">
        <v>3.37</v>
      </c>
      <c r="F3132">
        <v>2.3889999999999998</v>
      </c>
      <c r="G3132">
        <v>0.74099999999999999</v>
      </c>
      <c r="H3132">
        <v>27</v>
      </c>
      <c r="I3132">
        <v>3.2</v>
      </c>
      <c r="J3132">
        <v>1.0300000000000001E-3</v>
      </c>
      <c r="K3132">
        <v>0.46700000000000003</v>
      </c>
      <c r="L3132">
        <v>1.5558282828282832</v>
      </c>
      <c r="M3132" s="2">
        <f t="shared" si="105"/>
        <v>10.1010101010101</v>
      </c>
      <c r="N3132" t="s">
        <v>2721</v>
      </c>
    </row>
    <row r="3133" spans="1:14">
      <c r="A3133">
        <v>11</v>
      </c>
      <c r="B3133" t="s">
        <v>20610</v>
      </c>
      <c r="C3133" t="s">
        <v>20609</v>
      </c>
      <c r="D3133">
        <v>3793</v>
      </c>
      <c r="E3133" s="1">
        <v>3.1720000000000002</v>
      </c>
      <c r="F3133">
        <v>3.605</v>
      </c>
      <c r="G3133">
        <v>0.75800000000000001</v>
      </c>
      <c r="H3133">
        <v>124</v>
      </c>
      <c r="I3133">
        <v>8.3000000000000007</v>
      </c>
      <c r="J3133">
        <v>5.3600000000000002E-3</v>
      </c>
      <c r="K3133">
        <v>0.83299999999999996</v>
      </c>
      <c r="L3133">
        <v>1.5558282828282832</v>
      </c>
      <c r="M3133" s="2">
        <f t="shared" si="105"/>
        <v>11.111111111111111</v>
      </c>
      <c r="N3133" t="s">
        <v>2721</v>
      </c>
    </row>
    <row r="3134" spans="1:14">
      <c r="A3134">
        <v>12</v>
      </c>
      <c r="B3134" t="s">
        <v>19124</v>
      </c>
      <c r="C3134" t="s">
        <v>19125</v>
      </c>
      <c r="D3134">
        <v>653</v>
      </c>
      <c r="E3134" s="1">
        <v>3.1360000000000001</v>
      </c>
      <c r="F3134">
        <v>3.5819999999999999</v>
      </c>
      <c r="G3134">
        <v>0.4</v>
      </c>
      <c r="H3134">
        <v>25</v>
      </c>
      <c r="I3134">
        <v>5.5</v>
      </c>
      <c r="J3134">
        <v>2.2000000000000001E-3</v>
      </c>
      <c r="K3134">
        <v>1.2829999999999999</v>
      </c>
      <c r="L3134">
        <v>1.5558282828282832</v>
      </c>
      <c r="M3134" s="2">
        <f t="shared" si="105"/>
        <v>12.121212121212121</v>
      </c>
      <c r="N3134" t="s">
        <v>2721</v>
      </c>
    </row>
    <row r="3135" spans="1:14">
      <c r="A3135">
        <v>13</v>
      </c>
      <c r="B3135" t="s">
        <v>15268</v>
      </c>
      <c r="C3135" t="s">
        <v>15269</v>
      </c>
      <c r="D3135">
        <v>11294</v>
      </c>
      <c r="E3135" s="1">
        <v>3.0779999999999998</v>
      </c>
      <c r="F3135">
        <v>3.2120000000000002</v>
      </c>
      <c r="G3135">
        <v>1.089</v>
      </c>
      <c r="H3135">
        <v>271</v>
      </c>
      <c r="I3135">
        <v>8.6</v>
      </c>
      <c r="J3135">
        <v>3.2599999999999997E-2</v>
      </c>
      <c r="K3135">
        <v>1.4410000000000001</v>
      </c>
      <c r="L3135">
        <v>1.5558282828282832</v>
      </c>
      <c r="M3135" s="2">
        <f t="shared" si="105"/>
        <v>13.131313131313133</v>
      </c>
      <c r="N3135" t="s">
        <v>2721</v>
      </c>
    </row>
    <row r="3136" spans="1:14">
      <c r="A3136">
        <v>14</v>
      </c>
      <c r="B3136" t="s">
        <v>15230</v>
      </c>
      <c r="C3136" t="s">
        <v>15231</v>
      </c>
      <c r="D3136">
        <v>479</v>
      </c>
      <c r="E3136" s="1">
        <v>2.931</v>
      </c>
      <c r="F3136">
        <v>3.5760000000000001</v>
      </c>
      <c r="G3136">
        <v>1.6359999999999999</v>
      </c>
      <c r="H3136">
        <v>11</v>
      </c>
      <c r="I3136">
        <v>5.6</v>
      </c>
      <c r="J3136">
        <v>2.8E-3</v>
      </c>
      <c r="K3136">
        <v>2.4220000000000002</v>
      </c>
      <c r="L3136">
        <v>1.5558282828282832</v>
      </c>
      <c r="M3136" s="2">
        <f t="shared" si="105"/>
        <v>14.14141414141414</v>
      </c>
      <c r="N3136" t="s">
        <v>2721</v>
      </c>
    </row>
    <row r="3137" spans="1:14">
      <c r="A3137">
        <v>15</v>
      </c>
      <c r="B3137" t="s">
        <v>15244</v>
      </c>
      <c r="C3137" t="s">
        <v>15245</v>
      </c>
      <c r="D3137">
        <v>4668</v>
      </c>
      <c r="E3137" s="1">
        <v>2.7749999999999999</v>
      </c>
      <c r="F3137">
        <v>3.3050000000000002</v>
      </c>
      <c r="G3137">
        <v>0.504</v>
      </c>
      <c r="H3137">
        <v>238</v>
      </c>
      <c r="I3137">
        <v>4</v>
      </c>
      <c r="J3137">
        <v>1.333E-2</v>
      </c>
      <c r="K3137">
        <v>0.71199999999999997</v>
      </c>
      <c r="L3137">
        <v>1.5558282828282832</v>
      </c>
      <c r="M3137" s="2">
        <f t="shared" si="105"/>
        <v>15.151515151515152</v>
      </c>
      <c r="N3137" t="s">
        <v>2721</v>
      </c>
    </row>
    <row r="3138" spans="1:14">
      <c r="A3138">
        <v>16</v>
      </c>
      <c r="B3138" t="s">
        <v>14770</v>
      </c>
      <c r="C3138" t="s">
        <v>14771</v>
      </c>
      <c r="D3138">
        <v>2037</v>
      </c>
      <c r="E3138" s="1">
        <v>2.548</v>
      </c>
      <c r="F3138">
        <v>3.105</v>
      </c>
      <c r="G3138">
        <v>0.151</v>
      </c>
      <c r="H3138">
        <v>152</v>
      </c>
      <c r="I3138">
        <v>5.6</v>
      </c>
      <c r="J3138">
        <v>6.8500000000000002E-3</v>
      </c>
      <c r="K3138">
        <v>1.0469999999999999</v>
      </c>
      <c r="L3138">
        <v>1.5558282828282832</v>
      </c>
      <c r="M3138" s="2">
        <f t="shared" si="105"/>
        <v>16.161616161616163</v>
      </c>
      <c r="N3138" t="s">
        <v>2721</v>
      </c>
    </row>
    <row r="3139" spans="1:14">
      <c r="A3139">
        <v>17</v>
      </c>
      <c r="B3139" t="s">
        <v>20211</v>
      </c>
      <c r="C3139" t="s">
        <v>20212</v>
      </c>
      <c r="D3139">
        <v>5010</v>
      </c>
      <c r="E3139" s="1">
        <v>2.3250000000000002</v>
      </c>
      <c r="F3139">
        <v>2.2229999999999999</v>
      </c>
      <c r="G3139">
        <v>0.32300000000000001</v>
      </c>
      <c r="H3139">
        <v>99</v>
      </c>
      <c r="I3139" t="s">
        <v>18288</v>
      </c>
      <c r="J3139">
        <v>5.1999999999999998E-3</v>
      </c>
      <c r="K3139">
        <v>0.56499999999999995</v>
      </c>
      <c r="L3139">
        <v>1.5558282828282832</v>
      </c>
      <c r="M3139" s="2">
        <f t="shared" si="105"/>
        <v>17.171717171717169</v>
      </c>
      <c r="N3139" t="s">
        <v>2721</v>
      </c>
    </row>
    <row r="3140" spans="1:14">
      <c r="A3140">
        <v>18</v>
      </c>
      <c r="B3140" t="s">
        <v>14704</v>
      </c>
      <c r="C3140" t="s">
        <v>14705</v>
      </c>
      <c r="D3140">
        <v>3117</v>
      </c>
      <c r="E3140" s="1">
        <v>2.14</v>
      </c>
      <c r="F3140">
        <v>2.5259999999999998</v>
      </c>
      <c r="G3140">
        <v>0.32300000000000001</v>
      </c>
      <c r="H3140">
        <v>341</v>
      </c>
      <c r="I3140">
        <v>3.1</v>
      </c>
      <c r="J3140">
        <v>1.1679999999999999E-2</v>
      </c>
      <c r="K3140">
        <v>0.62</v>
      </c>
      <c r="L3140">
        <v>1.5558282828282832</v>
      </c>
      <c r="M3140" s="2">
        <f t="shared" si="105"/>
        <v>18.181818181818183</v>
      </c>
      <c r="N3140" t="s">
        <v>2721</v>
      </c>
    </row>
    <row r="3141" spans="1:14">
      <c r="A3141">
        <v>19</v>
      </c>
      <c r="B3141" t="s">
        <v>15316</v>
      </c>
      <c r="C3141" t="s">
        <v>15317</v>
      </c>
      <c r="D3141">
        <v>27542</v>
      </c>
      <c r="E3141" s="1">
        <v>2.1379999999999999</v>
      </c>
      <c r="F3141">
        <v>2.851</v>
      </c>
      <c r="G3141">
        <v>0.59099999999999997</v>
      </c>
      <c r="H3141">
        <v>425</v>
      </c>
      <c r="I3141" t="s">
        <v>18288</v>
      </c>
      <c r="J3141">
        <v>5.9830000000000001E-2</v>
      </c>
      <c r="K3141">
        <v>1.4319999999999999</v>
      </c>
      <c r="L3141">
        <v>1.5558282828282832</v>
      </c>
      <c r="M3141" s="2">
        <f t="shared" si="105"/>
        <v>19.19191919191919</v>
      </c>
      <c r="N3141" t="s">
        <v>2721</v>
      </c>
    </row>
    <row r="3142" spans="1:14">
      <c r="A3142">
        <v>20</v>
      </c>
      <c r="B3142" t="s">
        <v>19132</v>
      </c>
      <c r="C3142" t="s">
        <v>19133</v>
      </c>
      <c r="D3142">
        <v>4555</v>
      </c>
      <c r="E3142" s="1">
        <v>2.133</v>
      </c>
      <c r="F3142">
        <v>2.2069999999999999</v>
      </c>
      <c r="G3142">
        <v>0.44900000000000001</v>
      </c>
      <c r="H3142">
        <v>254</v>
      </c>
      <c r="I3142">
        <v>6.5</v>
      </c>
      <c r="J3142">
        <v>9.3699999999999999E-3</v>
      </c>
      <c r="K3142">
        <v>0.60099999999999998</v>
      </c>
      <c r="L3142">
        <v>1.5558282828282832</v>
      </c>
      <c r="M3142" s="2">
        <f t="shared" si="105"/>
        <v>20.202020202020201</v>
      </c>
      <c r="N3142" t="s">
        <v>2721</v>
      </c>
    </row>
    <row r="3143" spans="1:14">
      <c r="A3143">
        <v>21</v>
      </c>
      <c r="B3143" t="s">
        <v>15308</v>
      </c>
      <c r="C3143" t="s">
        <v>15309</v>
      </c>
      <c r="D3143">
        <v>1899</v>
      </c>
      <c r="E3143" s="1">
        <v>2.1309999999999998</v>
      </c>
      <c r="F3143">
        <v>2.4340000000000002</v>
      </c>
      <c r="G3143">
        <v>0.55400000000000005</v>
      </c>
      <c r="H3143">
        <v>112</v>
      </c>
      <c r="I3143">
        <v>4.4000000000000004</v>
      </c>
      <c r="J3143">
        <v>7.2199999999999999E-3</v>
      </c>
      <c r="K3143">
        <v>0.84199999999999997</v>
      </c>
      <c r="L3143">
        <v>1.5558282828282832</v>
      </c>
      <c r="M3143" s="2">
        <f t="shared" si="105"/>
        <v>21.212121212121211</v>
      </c>
      <c r="N3143" t="s">
        <v>2721</v>
      </c>
    </row>
    <row r="3144" spans="1:14">
      <c r="A3144">
        <v>22</v>
      </c>
      <c r="B3144" t="s">
        <v>15240</v>
      </c>
      <c r="C3144" t="s">
        <v>15241</v>
      </c>
      <c r="D3144">
        <v>7048</v>
      </c>
      <c r="E3144" s="1">
        <v>2.0910000000000002</v>
      </c>
      <c r="F3144">
        <v>2.367</v>
      </c>
      <c r="G3144">
        <v>0.373</v>
      </c>
      <c r="H3144">
        <v>225</v>
      </c>
      <c r="I3144">
        <v>8.6999999999999993</v>
      </c>
      <c r="J3144">
        <v>1.103E-2</v>
      </c>
      <c r="K3144">
        <v>0.629</v>
      </c>
      <c r="L3144">
        <v>1.5558282828282832</v>
      </c>
      <c r="M3144" s="2">
        <f t="shared" si="105"/>
        <v>22.222222222222221</v>
      </c>
      <c r="N3144" t="s">
        <v>2721</v>
      </c>
    </row>
    <row r="3145" spans="1:14">
      <c r="A3145">
        <v>23</v>
      </c>
      <c r="B3145" t="s">
        <v>15256</v>
      </c>
      <c r="C3145" t="s">
        <v>15257</v>
      </c>
      <c r="D3145">
        <v>8797</v>
      </c>
      <c r="E3145" s="1">
        <v>2.069</v>
      </c>
      <c r="F3145">
        <v>1.8939999999999999</v>
      </c>
      <c r="G3145">
        <v>0.34799999999999998</v>
      </c>
      <c r="H3145">
        <v>492</v>
      </c>
      <c r="I3145">
        <v>4</v>
      </c>
      <c r="J3145">
        <v>3.1E-2</v>
      </c>
      <c r="K3145">
        <v>0.60199999999999998</v>
      </c>
      <c r="L3145">
        <v>1.5558282828282832</v>
      </c>
      <c r="M3145" s="2">
        <f t="shared" si="105"/>
        <v>23.232323232323232</v>
      </c>
      <c r="N3145" t="s">
        <v>2721</v>
      </c>
    </row>
    <row r="3146" spans="1:14">
      <c r="A3146">
        <v>24</v>
      </c>
      <c r="B3146" t="s">
        <v>20436</v>
      </c>
      <c r="C3146" t="s">
        <v>20435</v>
      </c>
      <c r="D3146">
        <v>3157</v>
      </c>
      <c r="E3146" s="1">
        <v>1.984</v>
      </c>
      <c r="F3146">
        <v>2.3010000000000002</v>
      </c>
      <c r="G3146">
        <v>0.378</v>
      </c>
      <c r="H3146">
        <v>463</v>
      </c>
      <c r="I3146">
        <v>4.7</v>
      </c>
      <c r="J3146">
        <v>8.2500000000000004E-3</v>
      </c>
      <c r="K3146">
        <v>0.53</v>
      </c>
      <c r="L3146">
        <v>1.5558282828282832</v>
      </c>
      <c r="M3146" s="2">
        <f t="shared" si="105"/>
        <v>24.242424242424242</v>
      </c>
      <c r="N3146" t="s">
        <v>2721</v>
      </c>
    </row>
    <row r="3147" spans="1:14">
      <c r="A3147">
        <v>25</v>
      </c>
      <c r="B3147" t="s">
        <v>15080</v>
      </c>
      <c r="C3147" t="s">
        <v>15081</v>
      </c>
      <c r="D3147">
        <v>2232</v>
      </c>
      <c r="E3147" s="1">
        <v>1.978</v>
      </c>
      <c r="F3147">
        <v>2.327</v>
      </c>
      <c r="G3147">
        <v>0.54200000000000004</v>
      </c>
      <c r="H3147">
        <v>144</v>
      </c>
      <c r="I3147">
        <v>4.5999999999999996</v>
      </c>
      <c r="J3147">
        <v>5.9899999999999997E-3</v>
      </c>
      <c r="K3147">
        <v>0.625</v>
      </c>
      <c r="L3147">
        <v>1.5558282828282832</v>
      </c>
      <c r="M3147" s="2">
        <f t="shared" si="105"/>
        <v>25.252525252525253</v>
      </c>
      <c r="N3147" t="s">
        <v>2721</v>
      </c>
    </row>
    <row r="3148" spans="1:14">
      <c r="A3148">
        <v>26</v>
      </c>
      <c r="B3148" t="s">
        <v>15266</v>
      </c>
      <c r="C3148" t="s">
        <v>15267</v>
      </c>
      <c r="D3148">
        <v>5810</v>
      </c>
      <c r="E3148" s="1">
        <v>1.909</v>
      </c>
      <c r="F3148">
        <v>2.3740000000000001</v>
      </c>
      <c r="G3148">
        <v>0.35</v>
      </c>
      <c r="H3148">
        <v>314</v>
      </c>
      <c r="I3148">
        <v>6.2</v>
      </c>
      <c r="J3148">
        <v>2.036E-2</v>
      </c>
      <c r="K3148">
        <v>1.0209999999999999</v>
      </c>
      <c r="L3148">
        <v>1.5558282828282832</v>
      </c>
      <c r="M3148" s="2">
        <f t="shared" si="105"/>
        <v>26.262626262626267</v>
      </c>
      <c r="N3148" t="s">
        <v>2721</v>
      </c>
    </row>
    <row r="3149" spans="1:14">
      <c r="A3149">
        <v>27</v>
      </c>
      <c r="B3149" t="s">
        <v>15248</v>
      </c>
      <c r="C3149" t="s">
        <v>15249</v>
      </c>
      <c r="D3149">
        <v>4660</v>
      </c>
      <c r="E3149" s="1">
        <v>1.8340000000000001</v>
      </c>
      <c r="F3149">
        <v>1.992</v>
      </c>
      <c r="G3149">
        <v>0.247</v>
      </c>
      <c r="H3149">
        <v>316</v>
      </c>
      <c r="I3149">
        <v>8</v>
      </c>
      <c r="J3149">
        <v>9.8799999999999999E-3</v>
      </c>
      <c r="K3149">
        <v>0.67</v>
      </c>
      <c r="L3149">
        <v>1.5558282828282832</v>
      </c>
      <c r="M3149" s="2">
        <f t="shared" si="105"/>
        <v>27.27272727272727</v>
      </c>
      <c r="N3149" t="s">
        <v>2721</v>
      </c>
    </row>
    <row r="3150" spans="1:14">
      <c r="A3150">
        <v>28</v>
      </c>
      <c r="B3150" t="s">
        <v>20967</v>
      </c>
      <c r="C3150" t="s">
        <v>20968</v>
      </c>
      <c r="D3150">
        <v>706</v>
      </c>
      <c r="E3150" s="1">
        <v>1.7929999999999999</v>
      </c>
      <c r="F3150">
        <v>1.5960000000000001</v>
      </c>
      <c r="G3150">
        <v>0.182</v>
      </c>
      <c r="H3150">
        <v>33</v>
      </c>
      <c r="I3150">
        <v>4.8</v>
      </c>
      <c r="J3150">
        <v>2.6700000000000001E-3</v>
      </c>
      <c r="K3150">
        <v>0.55900000000000005</v>
      </c>
      <c r="L3150">
        <v>1.5558282828282832</v>
      </c>
      <c r="M3150" s="2">
        <f t="shared" si="105"/>
        <v>28.28282828282828</v>
      </c>
      <c r="N3150" t="s">
        <v>2721</v>
      </c>
    </row>
    <row r="3151" spans="1:14">
      <c r="A3151">
        <v>29</v>
      </c>
      <c r="B3151" t="s">
        <v>19122</v>
      </c>
      <c r="C3151" t="s">
        <v>19123</v>
      </c>
      <c r="D3151">
        <v>3889</v>
      </c>
      <c r="E3151" s="1">
        <v>1.79</v>
      </c>
      <c r="F3151">
        <v>1.986</v>
      </c>
      <c r="G3151">
        <v>0.30599999999999999</v>
      </c>
      <c r="H3151">
        <v>124</v>
      </c>
      <c r="I3151">
        <v>9.1999999999999993</v>
      </c>
      <c r="J3151">
        <v>6.1599999999999997E-3</v>
      </c>
      <c r="K3151">
        <v>0.53200000000000003</v>
      </c>
      <c r="L3151">
        <v>1.5558282828282832</v>
      </c>
      <c r="M3151" s="2">
        <f t="shared" si="105"/>
        <v>29.292929292929294</v>
      </c>
      <c r="N3151" t="s">
        <v>2721</v>
      </c>
    </row>
    <row r="3152" spans="1:14">
      <c r="A3152">
        <v>30</v>
      </c>
      <c r="B3152" t="s">
        <v>21587</v>
      </c>
      <c r="C3152" t="s">
        <v>21588</v>
      </c>
      <c r="D3152">
        <v>1295</v>
      </c>
      <c r="E3152" s="1">
        <v>1.768</v>
      </c>
      <c r="F3152">
        <v>1.5640000000000001</v>
      </c>
      <c r="G3152">
        <v>0.65800000000000003</v>
      </c>
      <c r="H3152">
        <v>114</v>
      </c>
      <c r="I3152">
        <v>4</v>
      </c>
      <c r="J3152">
        <v>5.7299999999999999E-3</v>
      </c>
      <c r="K3152">
        <v>0.59299999999999997</v>
      </c>
      <c r="L3152">
        <v>1.5558282828282832</v>
      </c>
      <c r="M3152" s="2">
        <f t="shared" si="105"/>
        <v>30.303030303030305</v>
      </c>
      <c r="N3152" t="s">
        <v>2721</v>
      </c>
    </row>
    <row r="3153" spans="1:14">
      <c r="A3153">
        <v>31</v>
      </c>
      <c r="B3153" t="s">
        <v>18603</v>
      </c>
      <c r="C3153" t="s">
        <v>18602</v>
      </c>
      <c r="D3153">
        <v>2535</v>
      </c>
      <c r="E3153" s="1">
        <v>1.766</v>
      </c>
      <c r="F3153">
        <v>1.998</v>
      </c>
      <c r="G3153">
        <v>0.223</v>
      </c>
      <c r="H3153">
        <v>166</v>
      </c>
      <c r="I3153">
        <v>5.6</v>
      </c>
      <c r="J3153">
        <v>5.64E-3</v>
      </c>
      <c r="K3153">
        <v>0.495</v>
      </c>
      <c r="L3153">
        <v>1.5558282828282832</v>
      </c>
      <c r="M3153" s="2">
        <f t="shared" si="105"/>
        <v>31.313131313131315</v>
      </c>
      <c r="N3153" t="s">
        <v>2721</v>
      </c>
    </row>
    <row r="3154" spans="1:14">
      <c r="A3154">
        <v>32</v>
      </c>
      <c r="B3154" t="s">
        <v>15270</v>
      </c>
      <c r="C3154" t="s">
        <v>15271</v>
      </c>
      <c r="D3154">
        <v>832</v>
      </c>
      <c r="E3154" s="1">
        <v>1.7290000000000001</v>
      </c>
      <c r="F3154">
        <v>1.6759999999999999</v>
      </c>
      <c r="G3154">
        <v>0.25</v>
      </c>
      <c r="H3154">
        <v>56</v>
      </c>
      <c r="I3154">
        <v>5.9</v>
      </c>
      <c r="J3154">
        <v>3.6900000000000001E-3</v>
      </c>
      <c r="K3154">
        <v>0.84199999999999997</v>
      </c>
      <c r="L3154">
        <v>1.5558282828282832</v>
      </c>
      <c r="M3154" s="2">
        <f t="shared" si="105"/>
        <v>32.323232323232325</v>
      </c>
      <c r="N3154" t="s">
        <v>2721</v>
      </c>
    </row>
    <row r="3155" spans="1:14">
      <c r="A3155">
        <v>33</v>
      </c>
      <c r="B3155" t="s">
        <v>19140</v>
      </c>
      <c r="C3155" t="s">
        <v>19141</v>
      </c>
      <c r="D3155">
        <v>2186</v>
      </c>
      <c r="E3155" s="1">
        <v>1.728</v>
      </c>
      <c r="F3155">
        <v>1.7649999999999999</v>
      </c>
      <c r="G3155">
        <v>0.13700000000000001</v>
      </c>
      <c r="H3155">
        <v>131</v>
      </c>
      <c r="I3155">
        <v>6</v>
      </c>
      <c r="J3155">
        <v>7.2700000000000004E-3</v>
      </c>
      <c r="K3155">
        <v>0.68100000000000005</v>
      </c>
      <c r="L3155">
        <v>1.5558282828282832</v>
      </c>
      <c r="M3155" s="2">
        <f t="shared" ref="M3155:M3186" si="106">A3155/99*100</f>
        <v>33.333333333333329</v>
      </c>
      <c r="N3155" t="s">
        <v>2721</v>
      </c>
    </row>
    <row r="3156" spans="1:14">
      <c r="A3156">
        <v>34</v>
      </c>
      <c r="B3156" t="s">
        <v>15252</v>
      </c>
      <c r="C3156" t="s">
        <v>15253</v>
      </c>
      <c r="D3156">
        <v>1818</v>
      </c>
      <c r="E3156" s="1">
        <v>1.7090000000000001</v>
      </c>
      <c r="F3156">
        <v>2.0619999999999998</v>
      </c>
      <c r="G3156">
        <v>0.17899999999999999</v>
      </c>
      <c r="H3156">
        <v>78</v>
      </c>
      <c r="I3156">
        <v>7</v>
      </c>
      <c r="J3156">
        <v>3.3500000000000001E-3</v>
      </c>
      <c r="K3156">
        <v>0.53900000000000003</v>
      </c>
      <c r="L3156">
        <v>1.5558282828282832</v>
      </c>
      <c r="M3156" s="2">
        <f t="shared" si="106"/>
        <v>34.343434343434339</v>
      </c>
      <c r="N3156" t="s">
        <v>2721</v>
      </c>
    </row>
    <row r="3157" spans="1:14">
      <c r="A3157">
        <v>35</v>
      </c>
      <c r="B3157" t="s">
        <v>15296</v>
      </c>
      <c r="C3157" t="s">
        <v>15297</v>
      </c>
      <c r="D3157">
        <v>1219</v>
      </c>
      <c r="E3157" s="1">
        <v>1.6739999999999999</v>
      </c>
      <c r="F3157">
        <v>1.65</v>
      </c>
      <c r="G3157">
        <v>0.104</v>
      </c>
      <c r="H3157">
        <v>67</v>
      </c>
      <c r="I3157">
        <v>6.1</v>
      </c>
      <c r="J3157">
        <v>1.8600000000000001E-3</v>
      </c>
      <c r="K3157">
        <v>0.29499999999999998</v>
      </c>
      <c r="L3157">
        <v>1.5558282828282832</v>
      </c>
      <c r="M3157" s="2">
        <f t="shared" si="106"/>
        <v>35.353535353535356</v>
      </c>
      <c r="N3157" t="s">
        <v>2721</v>
      </c>
    </row>
    <row r="3158" spans="1:14">
      <c r="A3158">
        <v>36</v>
      </c>
      <c r="B3158" t="s">
        <v>21637</v>
      </c>
      <c r="C3158" t="s">
        <v>21638</v>
      </c>
      <c r="D3158">
        <v>734</v>
      </c>
      <c r="E3158" s="1">
        <v>1.667</v>
      </c>
      <c r="F3158">
        <v>1.702</v>
      </c>
      <c r="G3158">
        <v>0.47499999999999998</v>
      </c>
      <c r="H3158">
        <v>40</v>
      </c>
      <c r="I3158">
        <v>5.9</v>
      </c>
      <c r="J3158">
        <v>1.1900000000000001E-3</v>
      </c>
      <c r="K3158">
        <v>0.32700000000000001</v>
      </c>
      <c r="L3158">
        <v>1.5558282828282832</v>
      </c>
      <c r="M3158" s="2">
        <f t="shared" si="106"/>
        <v>36.363636363636367</v>
      </c>
      <c r="N3158" t="s">
        <v>2721</v>
      </c>
    </row>
    <row r="3159" spans="1:14">
      <c r="A3159">
        <v>37</v>
      </c>
      <c r="B3159" t="s">
        <v>20243</v>
      </c>
      <c r="C3159" t="s">
        <v>20244</v>
      </c>
      <c r="D3159">
        <v>1027</v>
      </c>
      <c r="E3159" s="1">
        <v>1.6160000000000001</v>
      </c>
      <c r="F3159">
        <v>1.748</v>
      </c>
      <c r="G3159">
        <v>0.317</v>
      </c>
      <c r="H3159">
        <v>167</v>
      </c>
      <c r="I3159">
        <v>4.2</v>
      </c>
      <c r="J3159">
        <v>5.1500000000000001E-3</v>
      </c>
      <c r="K3159">
        <v>0.747</v>
      </c>
      <c r="L3159">
        <v>1.5558282828282832</v>
      </c>
      <c r="M3159" s="2">
        <f t="shared" si="106"/>
        <v>37.373737373737377</v>
      </c>
      <c r="N3159" t="s">
        <v>2721</v>
      </c>
    </row>
    <row r="3160" spans="1:14">
      <c r="A3160">
        <v>38</v>
      </c>
      <c r="B3160" t="s">
        <v>20247</v>
      </c>
      <c r="C3160" t="s">
        <v>20248</v>
      </c>
      <c r="D3160">
        <v>2743</v>
      </c>
      <c r="E3160" s="1">
        <v>1.5640000000000001</v>
      </c>
      <c r="F3160">
        <v>1.722</v>
      </c>
      <c r="G3160">
        <v>0.23200000000000001</v>
      </c>
      <c r="H3160">
        <v>95</v>
      </c>
      <c r="I3160">
        <v>8.3000000000000007</v>
      </c>
      <c r="J3160">
        <v>8.43E-3</v>
      </c>
      <c r="K3160">
        <v>0.91400000000000003</v>
      </c>
      <c r="L3160">
        <v>1.5558282828282832</v>
      </c>
      <c r="M3160" s="2">
        <f t="shared" si="106"/>
        <v>38.383838383838381</v>
      </c>
      <c r="N3160" t="s">
        <v>2721</v>
      </c>
    </row>
    <row r="3161" spans="1:14">
      <c r="A3161">
        <v>39</v>
      </c>
      <c r="B3161" t="s">
        <v>15260</v>
      </c>
      <c r="C3161" t="s">
        <v>15261</v>
      </c>
      <c r="D3161">
        <v>2461</v>
      </c>
      <c r="E3161" s="1">
        <v>1.5549999999999999</v>
      </c>
      <c r="F3161">
        <v>1.589</v>
      </c>
      <c r="G3161">
        <v>0.14299999999999999</v>
      </c>
      <c r="H3161">
        <v>217</v>
      </c>
      <c r="I3161">
        <v>7.2</v>
      </c>
      <c r="J3161">
        <v>5.2500000000000003E-3</v>
      </c>
      <c r="K3161">
        <v>0.505</v>
      </c>
      <c r="L3161">
        <v>1.5558282828282832</v>
      </c>
      <c r="M3161" s="2">
        <f t="shared" si="106"/>
        <v>39.393939393939391</v>
      </c>
      <c r="N3161" t="s">
        <v>2721</v>
      </c>
    </row>
    <row r="3162" spans="1:14">
      <c r="A3162">
        <v>40</v>
      </c>
      <c r="B3162" t="s">
        <v>21331</v>
      </c>
      <c r="C3162" t="s">
        <v>21332</v>
      </c>
      <c r="D3162">
        <v>280</v>
      </c>
      <c r="E3162" s="1">
        <v>1.54</v>
      </c>
      <c r="F3162">
        <v>1.75</v>
      </c>
      <c r="G3162">
        <v>0.125</v>
      </c>
      <c r="H3162">
        <v>24</v>
      </c>
      <c r="I3162">
        <v>4.4000000000000004</v>
      </c>
      <c r="J3162">
        <v>7.6999999999999996E-4</v>
      </c>
      <c r="K3162">
        <v>0.36699999999999999</v>
      </c>
      <c r="L3162">
        <v>1.5558282828282832</v>
      </c>
      <c r="M3162" s="2">
        <f t="shared" si="106"/>
        <v>40.404040404040401</v>
      </c>
      <c r="N3162" t="s">
        <v>2721</v>
      </c>
    </row>
    <row r="3163" spans="1:14">
      <c r="A3163">
        <v>41</v>
      </c>
      <c r="B3163" t="s">
        <v>15254</v>
      </c>
      <c r="C3163" t="s">
        <v>15255</v>
      </c>
      <c r="D3163">
        <v>4135</v>
      </c>
      <c r="E3163" s="1">
        <v>1.516</v>
      </c>
      <c r="F3163">
        <v>2.028</v>
      </c>
      <c r="G3163">
        <v>0.13700000000000001</v>
      </c>
      <c r="H3163">
        <v>226</v>
      </c>
      <c r="I3163">
        <v>6.3</v>
      </c>
      <c r="J3163">
        <v>1.069E-2</v>
      </c>
      <c r="K3163">
        <v>0.627</v>
      </c>
      <c r="L3163">
        <v>1.5558282828282832</v>
      </c>
      <c r="M3163" s="2">
        <f t="shared" si="106"/>
        <v>41.414141414141412</v>
      </c>
      <c r="N3163" t="s">
        <v>2721</v>
      </c>
    </row>
    <row r="3164" spans="1:14">
      <c r="A3164">
        <v>42</v>
      </c>
      <c r="B3164" t="s">
        <v>15274</v>
      </c>
      <c r="C3164" t="s">
        <v>15275</v>
      </c>
      <c r="D3164">
        <v>7324</v>
      </c>
      <c r="E3164" s="1">
        <v>1.5089999999999999</v>
      </c>
      <c r="F3164">
        <v>2</v>
      </c>
      <c r="G3164">
        <v>0.28699999999999998</v>
      </c>
      <c r="H3164">
        <v>143</v>
      </c>
      <c r="I3164" t="s">
        <v>18288</v>
      </c>
      <c r="J3164">
        <v>1.3979999999999999E-2</v>
      </c>
      <c r="K3164">
        <v>0.96699999999999997</v>
      </c>
      <c r="L3164">
        <v>1.5558282828282832</v>
      </c>
      <c r="M3164" s="2">
        <f t="shared" si="106"/>
        <v>42.424242424242422</v>
      </c>
      <c r="N3164" t="s">
        <v>2721</v>
      </c>
    </row>
    <row r="3165" spans="1:14">
      <c r="A3165">
        <v>43</v>
      </c>
      <c r="B3165" t="s">
        <v>15060</v>
      </c>
      <c r="C3165" t="s">
        <v>15061</v>
      </c>
      <c r="D3165">
        <v>536</v>
      </c>
      <c r="E3165" s="1">
        <v>1.48</v>
      </c>
      <c r="F3165">
        <v>1.8089999999999999</v>
      </c>
      <c r="G3165">
        <v>0.23400000000000001</v>
      </c>
      <c r="H3165">
        <v>47</v>
      </c>
      <c r="I3165">
        <v>4.5</v>
      </c>
      <c r="J3165">
        <v>1.75E-3</v>
      </c>
      <c r="K3165">
        <v>0.5</v>
      </c>
      <c r="L3165">
        <v>1.5558282828282832</v>
      </c>
      <c r="M3165" s="2">
        <f t="shared" si="106"/>
        <v>43.43434343434344</v>
      </c>
      <c r="N3165" t="s">
        <v>2721</v>
      </c>
    </row>
    <row r="3166" spans="1:14">
      <c r="A3166">
        <v>44</v>
      </c>
      <c r="B3166" t="s">
        <v>15246</v>
      </c>
      <c r="C3166" t="s">
        <v>15247</v>
      </c>
      <c r="D3166">
        <v>3701</v>
      </c>
      <c r="E3166" s="1">
        <v>1.4670000000000001</v>
      </c>
      <c r="F3166">
        <v>1.83</v>
      </c>
      <c r="G3166">
        <v>0.24</v>
      </c>
      <c r="H3166">
        <v>229</v>
      </c>
      <c r="I3166">
        <v>6.6</v>
      </c>
      <c r="J3166">
        <v>1.342E-2</v>
      </c>
      <c r="K3166">
        <v>0.85799999999999998</v>
      </c>
      <c r="L3166">
        <v>1.5558282828282832</v>
      </c>
      <c r="M3166" s="2">
        <f t="shared" si="106"/>
        <v>44.444444444444443</v>
      </c>
      <c r="N3166" t="s">
        <v>2721</v>
      </c>
    </row>
    <row r="3167" spans="1:14">
      <c r="A3167">
        <v>45</v>
      </c>
      <c r="B3167" t="s">
        <v>14996</v>
      </c>
      <c r="C3167" t="s">
        <v>14997</v>
      </c>
      <c r="D3167">
        <v>773</v>
      </c>
      <c r="E3167" s="1">
        <v>1.4670000000000001</v>
      </c>
      <c r="F3167">
        <v>1.2509999999999999</v>
      </c>
      <c r="G3167">
        <v>0.4</v>
      </c>
      <c r="H3167">
        <v>175</v>
      </c>
      <c r="I3167">
        <v>2.7</v>
      </c>
      <c r="J3167">
        <v>2.5500000000000002E-3</v>
      </c>
      <c r="K3167">
        <v>0.317</v>
      </c>
      <c r="L3167">
        <v>1.5558282828282832</v>
      </c>
      <c r="M3167" s="2">
        <f t="shared" si="106"/>
        <v>45.454545454545453</v>
      </c>
      <c r="N3167" t="s">
        <v>2721</v>
      </c>
    </row>
    <row r="3168" spans="1:14">
      <c r="A3168">
        <v>46</v>
      </c>
      <c r="B3168" t="s">
        <v>15280</v>
      </c>
      <c r="C3168" t="s">
        <v>15281</v>
      </c>
      <c r="D3168">
        <v>605</v>
      </c>
      <c r="E3168" s="1">
        <v>1.4219999999999999</v>
      </c>
      <c r="F3168">
        <v>1.6879999999999999</v>
      </c>
      <c r="G3168">
        <v>0.221</v>
      </c>
      <c r="H3168">
        <v>68</v>
      </c>
      <c r="I3168">
        <v>4.9000000000000004</v>
      </c>
      <c r="J3168">
        <v>2.7399999999999998E-3</v>
      </c>
      <c r="K3168">
        <v>0.78600000000000003</v>
      </c>
      <c r="L3168">
        <v>1.5558282828282832</v>
      </c>
      <c r="M3168" s="2">
        <f t="shared" si="106"/>
        <v>46.464646464646464</v>
      </c>
      <c r="N3168" t="s">
        <v>2721</v>
      </c>
    </row>
    <row r="3169" spans="1:14">
      <c r="A3169">
        <v>47</v>
      </c>
      <c r="B3169" t="s">
        <v>15332</v>
      </c>
      <c r="C3169" t="s">
        <v>15333</v>
      </c>
      <c r="D3169">
        <v>4582</v>
      </c>
      <c r="E3169" s="1">
        <v>1.42</v>
      </c>
      <c r="F3169">
        <v>1.3640000000000001</v>
      </c>
      <c r="G3169">
        <v>0.88400000000000001</v>
      </c>
      <c r="H3169">
        <v>225</v>
      </c>
      <c r="I3169">
        <v>5</v>
      </c>
      <c r="J3169">
        <v>1.516E-2</v>
      </c>
      <c r="K3169">
        <v>0.49199999999999999</v>
      </c>
      <c r="L3169">
        <v>1.5558282828282832</v>
      </c>
      <c r="M3169" s="2">
        <f t="shared" si="106"/>
        <v>47.474747474747474</v>
      </c>
      <c r="N3169" t="s">
        <v>2721</v>
      </c>
    </row>
    <row r="3170" spans="1:14">
      <c r="A3170">
        <v>48</v>
      </c>
      <c r="B3170" t="s">
        <v>15262</v>
      </c>
      <c r="C3170" t="s">
        <v>15263</v>
      </c>
      <c r="D3170">
        <v>1050</v>
      </c>
      <c r="E3170" s="1">
        <v>1.393</v>
      </c>
      <c r="F3170">
        <v>1.635</v>
      </c>
      <c r="G3170">
        <v>0.47099999999999997</v>
      </c>
      <c r="H3170">
        <v>121</v>
      </c>
      <c r="I3170">
        <v>4.5999999999999996</v>
      </c>
      <c r="J3170">
        <v>3.5300000000000002E-3</v>
      </c>
      <c r="K3170">
        <v>0.55500000000000005</v>
      </c>
      <c r="L3170">
        <v>1.5558282828282832</v>
      </c>
      <c r="M3170" s="2">
        <f t="shared" si="106"/>
        <v>48.484848484848484</v>
      </c>
      <c r="N3170" t="s">
        <v>2721</v>
      </c>
    </row>
    <row r="3171" spans="1:14">
      <c r="A3171">
        <v>49</v>
      </c>
      <c r="B3171" t="s">
        <v>15298</v>
      </c>
      <c r="C3171" t="s">
        <v>15299</v>
      </c>
      <c r="D3171">
        <v>1060</v>
      </c>
      <c r="E3171" s="1">
        <v>1.37</v>
      </c>
      <c r="F3171">
        <v>1.819</v>
      </c>
      <c r="G3171">
        <v>0.152</v>
      </c>
      <c r="H3171">
        <v>46</v>
      </c>
      <c r="I3171">
        <v>7.5</v>
      </c>
      <c r="J3171">
        <v>5.4000000000000003E-3</v>
      </c>
      <c r="K3171">
        <v>1.2410000000000001</v>
      </c>
      <c r="L3171">
        <v>1.5558282828282832</v>
      </c>
      <c r="M3171" s="2">
        <f t="shared" si="106"/>
        <v>49.494949494949495</v>
      </c>
      <c r="N3171" t="s">
        <v>2721</v>
      </c>
    </row>
    <row r="3172" spans="1:14">
      <c r="A3172">
        <v>50</v>
      </c>
      <c r="B3172" t="s">
        <v>15304</v>
      </c>
      <c r="C3172" t="s">
        <v>15305</v>
      </c>
      <c r="D3172">
        <v>4671</v>
      </c>
      <c r="E3172" s="1">
        <v>1.3520000000000001</v>
      </c>
      <c r="F3172">
        <v>1.43</v>
      </c>
      <c r="G3172">
        <v>0.17599999999999999</v>
      </c>
      <c r="H3172">
        <v>267</v>
      </c>
      <c r="I3172">
        <v>8.5</v>
      </c>
      <c r="J3172">
        <v>1.4710000000000001E-2</v>
      </c>
      <c r="K3172">
        <v>0.72</v>
      </c>
      <c r="L3172">
        <v>1.5558282828282832</v>
      </c>
      <c r="M3172" s="2">
        <f t="shared" si="106"/>
        <v>50.505050505050505</v>
      </c>
      <c r="N3172" t="s">
        <v>2721</v>
      </c>
    </row>
    <row r="3173" spans="1:14">
      <c r="A3173">
        <v>51</v>
      </c>
      <c r="B3173" t="s">
        <v>15272</v>
      </c>
      <c r="C3173" t="s">
        <v>15273</v>
      </c>
      <c r="D3173">
        <v>4718</v>
      </c>
      <c r="E3173" s="1">
        <v>1.304</v>
      </c>
      <c r="F3173">
        <v>1.4490000000000001</v>
      </c>
      <c r="G3173">
        <v>0.41499999999999998</v>
      </c>
      <c r="H3173">
        <v>325</v>
      </c>
      <c r="I3173">
        <v>5.8</v>
      </c>
      <c r="J3173">
        <v>2.6009999999999998E-2</v>
      </c>
      <c r="K3173">
        <v>0.91800000000000004</v>
      </c>
      <c r="L3173">
        <v>1.5558282828282832</v>
      </c>
      <c r="M3173" s="2">
        <f t="shared" si="106"/>
        <v>51.515151515151516</v>
      </c>
      <c r="N3173" t="s">
        <v>2721</v>
      </c>
    </row>
    <row r="3174" spans="1:14">
      <c r="A3174">
        <v>52</v>
      </c>
      <c r="B3174" t="s">
        <v>19138</v>
      </c>
      <c r="C3174" t="s">
        <v>19139</v>
      </c>
      <c r="D3174">
        <v>628</v>
      </c>
      <c r="E3174" s="1">
        <v>1.3029999999999999</v>
      </c>
      <c r="F3174">
        <v>1.448</v>
      </c>
      <c r="G3174">
        <v>0.32400000000000001</v>
      </c>
      <c r="H3174">
        <v>37</v>
      </c>
      <c r="I3174">
        <v>7.3</v>
      </c>
      <c r="J3174">
        <v>2.0899999999999998E-3</v>
      </c>
      <c r="K3174">
        <v>0.72299999999999998</v>
      </c>
      <c r="L3174">
        <v>1.5558282828282832</v>
      </c>
      <c r="M3174" s="2">
        <f t="shared" si="106"/>
        <v>52.525252525252533</v>
      </c>
      <c r="N3174" t="s">
        <v>2721</v>
      </c>
    </row>
    <row r="3175" spans="1:14">
      <c r="A3175">
        <v>53</v>
      </c>
      <c r="B3175" t="s">
        <v>14984</v>
      </c>
      <c r="C3175" t="s">
        <v>14985</v>
      </c>
      <c r="D3175">
        <v>610</v>
      </c>
      <c r="E3175" s="1">
        <v>1.2949999999999999</v>
      </c>
      <c r="F3175">
        <v>1.256</v>
      </c>
      <c r="G3175">
        <v>0.375</v>
      </c>
      <c r="H3175">
        <v>32</v>
      </c>
      <c r="I3175">
        <v>7.1</v>
      </c>
      <c r="J3175">
        <v>1.4300000000000001E-3</v>
      </c>
      <c r="K3175">
        <v>0.497</v>
      </c>
      <c r="L3175">
        <v>1.5558282828282832</v>
      </c>
      <c r="M3175" s="2">
        <f t="shared" si="106"/>
        <v>53.535353535353536</v>
      </c>
      <c r="N3175" t="s">
        <v>2721</v>
      </c>
    </row>
    <row r="3176" spans="1:14">
      <c r="A3176">
        <v>54</v>
      </c>
      <c r="B3176" t="s">
        <v>18329</v>
      </c>
      <c r="C3176" t="s">
        <v>18330</v>
      </c>
      <c r="D3176">
        <v>1982</v>
      </c>
      <c r="E3176" s="1">
        <v>1.2829999999999999</v>
      </c>
      <c r="F3176">
        <v>1.52</v>
      </c>
      <c r="G3176">
        <v>0.17499999999999999</v>
      </c>
      <c r="H3176">
        <v>80</v>
      </c>
      <c r="I3176">
        <v>9.1</v>
      </c>
      <c r="J3176">
        <v>4.5999999999999999E-3</v>
      </c>
      <c r="K3176">
        <v>0.65900000000000003</v>
      </c>
      <c r="L3176">
        <v>1.5558282828282832</v>
      </c>
      <c r="M3176" s="2">
        <f t="shared" si="106"/>
        <v>54.54545454545454</v>
      </c>
      <c r="N3176" t="s">
        <v>2721</v>
      </c>
    </row>
    <row r="3177" spans="1:14">
      <c r="A3177">
        <v>55</v>
      </c>
      <c r="B3177" t="s">
        <v>15312</v>
      </c>
      <c r="C3177" t="s">
        <v>15313</v>
      </c>
      <c r="D3177">
        <v>996</v>
      </c>
      <c r="E3177" s="1">
        <v>1.268</v>
      </c>
      <c r="F3177">
        <v>1.498</v>
      </c>
      <c r="G3177">
        <v>0.247</v>
      </c>
      <c r="H3177">
        <v>73</v>
      </c>
      <c r="I3177">
        <v>8.3000000000000007</v>
      </c>
      <c r="J3177">
        <v>1.6999999999999999E-3</v>
      </c>
      <c r="K3177">
        <v>0.434</v>
      </c>
      <c r="L3177">
        <v>1.5558282828282832</v>
      </c>
      <c r="M3177" s="2">
        <f t="shared" si="106"/>
        <v>55.555555555555557</v>
      </c>
      <c r="N3177" t="s">
        <v>2721</v>
      </c>
    </row>
    <row r="3178" spans="1:14">
      <c r="A3178">
        <v>56</v>
      </c>
      <c r="B3178" t="s">
        <v>19130</v>
      </c>
      <c r="C3178" t="s">
        <v>19131</v>
      </c>
      <c r="D3178">
        <v>1437</v>
      </c>
      <c r="E3178" s="1">
        <v>1.23</v>
      </c>
      <c r="F3178">
        <v>1.7649999999999999</v>
      </c>
      <c r="G3178">
        <v>0.41799999999999998</v>
      </c>
      <c r="H3178">
        <v>67</v>
      </c>
      <c r="I3178">
        <v>5.5</v>
      </c>
      <c r="J3178">
        <v>3.62E-3</v>
      </c>
      <c r="K3178">
        <v>0.47</v>
      </c>
      <c r="L3178">
        <v>1.5558282828282832</v>
      </c>
      <c r="M3178" s="2">
        <f t="shared" si="106"/>
        <v>56.56565656565656</v>
      </c>
      <c r="N3178" t="s">
        <v>2721</v>
      </c>
    </row>
    <row r="3179" spans="1:14">
      <c r="A3179">
        <v>57</v>
      </c>
      <c r="B3179" t="s">
        <v>15250</v>
      </c>
      <c r="C3179" t="s">
        <v>15251</v>
      </c>
      <c r="D3179">
        <v>1513</v>
      </c>
      <c r="E3179" s="1">
        <v>1.224</v>
      </c>
      <c r="F3179">
        <v>1.571</v>
      </c>
      <c r="G3179">
        <v>0.33600000000000002</v>
      </c>
      <c r="H3179">
        <v>113</v>
      </c>
      <c r="I3179">
        <v>6.2</v>
      </c>
      <c r="J3179">
        <v>5.6800000000000002E-3</v>
      </c>
      <c r="K3179">
        <v>0.72</v>
      </c>
      <c r="L3179">
        <v>1.5558282828282832</v>
      </c>
      <c r="M3179" s="2">
        <f t="shared" si="106"/>
        <v>57.575757575757578</v>
      </c>
      <c r="N3179" t="s">
        <v>2721</v>
      </c>
    </row>
    <row r="3180" spans="1:14">
      <c r="A3180">
        <v>58</v>
      </c>
      <c r="B3180" t="s">
        <v>15226</v>
      </c>
      <c r="C3180" t="s">
        <v>15227</v>
      </c>
      <c r="D3180">
        <v>1525</v>
      </c>
      <c r="E3180" s="1">
        <v>1.22</v>
      </c>
      <c r="F3180">
        <v>1.391</v>
      </c>
      <c r="G3180">
        <v>0.2</v>
      </c>
      <c r="H3180">
        <v>145</v>
      </c>
      <c r="I3180">
        <v>5.3</v>
      </c>
      <c r="J3180">
        <v>4.8500000000000001E-3</v>
      </c>
      <c r="K3180">
        <v>0.47599999999999998</v>
      </c>
      <c r="L3180">
        <v>1.5558282828282832</v>
      </c>
      <c r="M3180" s="2">
        <f t="shared" si="106"/>
        <v>58.585858585858588</v>
      </c>
      <c r="N3180" t="s">
        <v>2721</v>
      </c>
    </row>
    <row r="3181" spans="1:14">
      <c r="A3181">
        <v>59</v>
      </c>
      <c r="B3181" t="s">
        <v>15288</v>
      </c>
      <c r="C3181" t="s">
        <v>15289</v>
      </c>
      <c r="D3181">
        <v>831</v>
      </c>
      <c r="E3181" s="1">
        <v>1.214</v>
      </c>
      <c r="F3181">
        <v>1.286</v>
      </c>
      <c r="G3181">
        <v>0.152</v>
      </c>
      <c r="H3181">
        <v>46</v>
      </c>
      <c r="I3181">
        <v>9</v>
      </c>
      <c r="J3181">
        <v>2.2599999999999999E-3</v>
      </c>
      <c r="K3181">
        <v>0.55200000000000005</v>
      </c>
      <c r="L3181">
        <v>1.5558282828282832</v>
      </c>
      <c r="M3181" s="2">
        <f t="shared" si="106"/>
        <v>59.595959595959592</v>
      </c>
      <c r="N3181" t="s">
        <v>2721</v>
      </c>
    </row>
    <row r="3182" spans="1:14">
      <c r="A3182">
        <v>60</v>
      </c>
      <c r="B3182" t="s">
        <v>21001</v>
      </c>
      <c r="C3182" t="s">
        <v>21002</v>
      </c>
      <c r="D3182">
        <v>1724</v>
      </c>
      <c r="E3182" s="1">
        <v>1.1619999999999999</v>
      </c>
      <c r="F3182">
        <v>1.359</v>
      </c>
      <c r="G3182">
        <v>0.21199999999999999</v>
      </c>
      <c r="H3182">
        <v>137</v>
      </c>
      <c r="I3182">
        <v>5.7</v>
      </c>
      <c r="J3182">
        <v>4.2199999999999998E-3</v>
      </c>
      <c r="K3182">
        <v>0.35599999999999998</v>
      </c>
      <c r="L3182">
        <v>1.5558282828282832</v>
      </c>
      <c r="M3182" s="2">
        <f t="shared" si="106"/>
        <v>60.606060606060609</v>
      </c>
      <c r="N3182" t="s">
        <v>2721</v>
      </c>
    </row>
    <row r="3183" spans="1:14">
      <c r="A3183">
        <v>61</v>
      </c>
      <c r="B3183" t="s">
        <v>19134</v>
      </c>
      <c r="C3183" t="s">
        <v>19135</v>
      </c>
      <c r="D3183">
        <v>905</v>
      </c>
      <c r="E3183" s="1">
        <v>1.159</v>
      </c>
      <c r="F3183">
        <v>1.1879999999999999</v>
      </c>
      <c r="G3183">
        <v>0.14699999999999999</v>
      </c>
      <c r="H3183">
        <v>102</v>
      </c>
      <c r="I3183">
        <v>3.9</v>
      </c>
      <c r="J3183">
        <v>3.62E-3</v>
      </c>
      <c r="K3183">
        <v>0.35</v>
      </c>
      <c r="L3183">
        <v>1.5558282828282832</v>
      </c>
      <c r="M3183" s="2">
        <f t="shared" si="106"/>
        <v>61.616161616161612</v>
      </c>
      <c r="N3183" t="s">
        <v>2721</v>
      </c>
    </row>
    <row r="3184" spans="1:14">
      <c r="A3184">
        <v>62</v>
      </c>
      <c r="B3184" t="s">
        <v>15318</v>
      </c>
      <c r="C3184" t="s">
        <v>15319</v>
      </c>
      <c r="D3184">
        <v>448</v>
      </c>
      <c r="E3184" s="1">
        <v>1.153</v>
      </c>
      <c r="F3184">
        <v>1.4590000000000001</v>
      </c>
      <c r="G3184">
        <v>0.16700000000000001</v>
      </c>
      <c r="H3184">
        <v>72</v>
      </c>
      <c r="I3184">
        <v>5.0999999999999996</v>
      </c>
      <c r="J3184">
        <v>1.15E-3</v>
      </c>
      <c r="K3184">
        <v>0.38</v>
      </c>
      <c r="L3184">
        <v>1.5558282828282832</v>
      </c>
      <c r="M3184" s="2">
        <f t="shared" si="106"/>
        <v>62.62626262626263</v>
      </c>
      <c r="N3184" t="s">
        <v>2721</v>
      </c>
    </row>
    <row r="3185" spans="1:14">
      <c r="A3185">
        <v>63</v>
      </c>
      <c r="B3185" t="s">
        <v>14878</v>
      </c>
      <c r="C3185" t="s">
        <v>14879</v>
      </c>
      <c r="D3185">
        <v>1380</v>
      </c>
      <c r="E3185" s="1">
        <v>1.1240000000000001</v>
      </c>
      <c r="F3185">
        <v>1.3640000000000001</v>
      </c>
      <c r="G3185">
        <v>0.193</v>
      </c>
      <c r="H3185">
        <v>161</v>
      </c>
      <c r="I3185">
        <v>4.5999999999999996</v>
      </c>
      <c r="J3185">
        <v>4.5799999999999999E-3</v>
      </c>
      <c r="K3185">
        <v>0.41499999999999998</v>
      </c>
      <c r="L3185">
        <v>1.5558282828282832</v>
      </c>
      <c r="M3185" s="2">
        <f t="shared" si="106"/>
        <v>63.636363636363633</v>
      </c>
      <c r="N3185" t="s">
        <v>2721</v>
      </c>
    </row>
    <row r="3186" spans="1:14">
      <c r="A3186">
        <v>64</v>
      </c>
      <c r="B3186" t="s">
        <v>14970</v>
      </c>
      <c r="C3186" t="s">
        <v>14971</v>
      </c>
      <c r="D3186">
        <v>3392</v>
      </c>
      <c r="E3186" s="1">
        <v>1.093</v>
      </c>
      <c r="F3186">
        <v>1.323</v>
      </c>
      <c r="G3186">
        <v>0.18</v>
      </c>
      <c r="H3186">
        <v>167</v>
      </c>
      <c r="I3186">
        <v>7.7</v>
      </c>
      <c r="J3186">
        <v>7.2500000000000004E-3</v>
      </c>
      <c r="K3186">
        <v>0.46100000000000002</v>
      </c>
      <c r="L3186">
        <v>1.5558282828282832</v>
      </c>
      <c r="M3186" s="2">
        <f t="shared" si="106"/>
        <v>64.646464646464651</v>
      </c>
      <c r="N3186" t="s">
        <v>2721</v>
      </c>
    </row>
    <row r="3187" spans="1:14">
      <c r="A3187">
        <v>65</v>
      </c>
      <c r="B3187" t="s">
        <v>15300</v>
      </c>
      <c r="C3187" t="s">
        <v>15301</v>
      </c>
      <c r="D3187">
        <v>770</v>
      </c>
      <c r="E3187" s="1">
        <v>0.94399999999999995</v>
      </c>
      <c r="F3187">
        <v>1.1200000000000001</v>
      </c>
      <c r="G3187">
        <v>6.2E-2</v>
      </c>
      <c r="H3187">
        <v>80</v>
      </c>
      <c r="I3187">
        <v>5.5</v>
      </c>
      <c r="J3187">
        <v>1.58E-3</v>
      </c>
      <c r="K3187">
        <v>0.23899999999999999</v>
      </c>
      <c r="L3187">
        <v>1.5558282828282832</v>
      </c>
      <c r="M3187" s="2">
        <f t="shared" ref="M3187:M3221" si="107">A3187/99*100</f>
        <v>65.656565656565661</v>
      </c>
      <c r="N3187" t="s">
        <v>2721</v>
      </c>
    </row>
    <row r="3188" spans="1:14">
      <c r="A3188">
        <v>66</v>
      </c>
      <c r="B3188" t="s">
        <v>14724</v>
      </c>
      <c r="C3188" t="s">
        <v>14725</v>
      </c>
      <c r="D3188">
        <v>1010</v>
      </c>
      <c r="E3188" s="1">
        <v>0.94</v>
      </c>
      <c r="F3188">
        <v>1.85</v>
      </c>
      <c r="G3188">
        <v>4.2999999999999997E-2</v>
      </c>
      <c r="H3188">
        <v>23</v>
      </c>
      <c r="I3188" t="s">
        <v>18288</v>
      </c>
      <c r="J3188">
        <v>1.7700000000000001E-3</v>
      </c>
      <c r="K3188">
        <v>1.0089999999999999</v>
      </c>
      <c r="L3188">
        <v>1.5558282828282832</v>
      </c>
      <c r="M3188" s="2">
        <f t="shared" si="107"/>
        <v>66.666666666666657</v>
      </c>
      <c r="N3188" t="s">
        <v>2721</v>
      </c>
    </row>
    <row r="3189" spans="1:14">
      <c r="A3189">
        <v>67</v>
      </c>
      <c r="B3189" t="s">
        <v>15242</v>
      </c>
      <c r="C3189" t="s">
        <v>15243</v>
      </c>
      <c r="D3189">
        <v>194</v>
      </c>
      <c r="E3189" s="1">
        <v>0.93600000000000005</v>
      </c>
      <c r="F3189">
        <v>0.94</v>
      </c>
      <c r="G3189">
        <v>9.9000000000000005E-2</v>
      </c>
      <c r="H3189">
        <v>71</v>
      </c>
      <c r="I3189">
        <v>3.6</v>
      </c>
      <c r="J3189">
        <v>5.6999999999999998E-4</v>
      </c>
      <c r="K3189">
        <v>0.19400000000000001</v>
      </c>
      <c r="L3189">
        <v>1.5558282828282832</v>
      </c>
      <c r="M3189" s="2">
        <f t="shared" si="107"/>
        <v>67.676767676767682</v>
      </c>
      <c r="N3189" t="s">
        <v>2721</v>
      </c>
    </row>
    <row r="3190" spans="1:14">
      <c r="A3190">
        <v>68</v>
      </c>
      <c r="B3190" t="s">
        <v>14938</v>
      </c>
      <c r="C3190" t="s">
        <v>14939</v>
      </c>
      <c r="D3190">
        <v>564</v>
      </c>
      <c r="E3190" s="1">
        <v>0.92800000000000005</v>
      </c>
      <c r="F3190">
        <v>0.97</v>
      </c>
      <c r="G3190">
        <v>0.155</v>
      </c>
      <c r="H3190">
        <v>148</v>
      </c>
      <c r="I3190">
        <v>3.6</v>
      </c>
      <c r="J3190">
        <v>1.25E-3</v>
      </c>
      <c r="K3190">
        <v>0.192</v>
      </c>
      <c r="L3190">
        <v>1.5558282828282832</v>
      </c>
      <c r="M3190" s="2">
        <f t="shared" si="107"/>
        <v>68.686868686868678</v>
      </c>
      <c r="N3190" t="s">
        <v>2721</v>
      </c>
    </row>
    <row r="3191" spans="1:14">
      <c r="A3191">
        <v>69</v>
      </c>
      <c r="B3191" t="s">
        <v>15334</v>
      </c>
      <c r="C3191" t="s">
        <v>19121</v>
      </c>
      <c r="D3191">
        <v>2159</v>
      </c>
      <c r="E3191" s="1">
        <v>0.83599999999999997</v>
      </c>
      <c r="F3191">
        <v>1.0329999999999999</v>
      </c>
      <c r="G3191">
        <v>0.154</v>
      </c>
      <c r="H3191">
        <v>130</v>
      </c>
      <c r="I3191">
        <v>6.8</v>
      </c>
      <c r="J3191">
        <v>7.0499999999999998E-3</v>
      </c>
      <c r="K3191">
        <v>0.43099999999999999</v>
      </c>
      <c r="L3191">
        <v>1.5558282828282832</v>
      </c>
      <c r="M3191" s="2">
        <f t="shared" si="107"/>
        <v>69.696969696969703</v>
      </c>
      <c r="N3191" t="s">
        <v>2721</v>
      </c>
    </row>
    <row r="3192" spans="1:14">
      <c r="A3192">
        <v>70</v>
      </c>
      <c r="B3192" t="s">
        <v>15330</v>
      </c>
      <c r="C3192" t="s">
        <v>15331</v>
      </c>
      <c r="D3192">
        <v>198</v>
      </c>
      <c r="E3192" s="1">
        <v>0.83299999999999996</v>
      </c>
      <c r="F3192">
        <v>0.66900000000000004</v>
      </c>
      <c r="G3192">
        <v>6.5000000000000002E-2</v>
      </c>
      <c r="H3192">
        <v>31</v>
      </c>
      <c r="I3192">
        <v>5.3</v>
      </c>
      <c r="J3192">
        <v>7.6999999999999996E-4</v>
      </c>
      <c r="K3192">
        <v>0.27500000000000002</v>
      </c>
      <c r="L3192">
        <v>1.5558282828282832</v>
      </c>
      <c r="M3192" s="2">
        <f t="shared" si="107"/>
        <v>70.707070707070713</v>
      </c>
      <c r="N3192" t="s">
        <v>2721</v>
      </c>
    </row>
    <row r="3193" spans="1:14">
      <c r="A3193">
        <v>71</v>
      </c>
      <c r="B3193" t="s">
        <v>19128</v>
      </c>
      <c r="C3193" t="s">
        <v>19129</v>
      </c>
      <c r="D3193">
        <v>58</v>
      </c>
      <c r="E3193" s="1">
        <v>0.82499999999999996</v>
      </c>
      <c r="F3193">
        <v>0.9</v>
      </c>
      <c r="G3193">
        <v>5.8999999999999997E-2</v>
      </c>
      <c r="H3193">
        <v>17</v>
      </c>
      <c r="J3193">
        <v>6.2E-4</v>
      </c>
      <c r="K3193">
        <v>0.58899999999999997</v>
      </c>
      <c r="L3193">
        <v>1.5558282828282832</v>
      </c>
      <c r="M3193" s="2">
        <f t="shared" si="107"/>
        <v>71.717171717171709</v>
      </c>
      <c r="N3193" t="s">
        <v>2721</v>
      </c>
    </row>
    <row r="3194" spans="1:14">
      <c r="A3194">
        <v>72</v>
      </c>
      <c r="B3194" t="s">
        <v>15234</v>
      </c>
      <c r="C3194" t="s">
        <v>15235</v>
      </c>
      <c r="D3194">
        <v>388</v>
      </c>
      <c r="E3194" s="1">
        <v>0.81599999999999995</v>
      </c>
      <c r="F3194">
        <v>0.94499999999999995</v>
      </c>
      <c r="G3194">
        <v>5.7000000000000002E-2</v>
      </c>
      <c r="H3194">
        <v>70</v>
      </c>
      <c r="I3194">
        <v>5</v>
      </c>
      <c r="J3194">
        <v>9.8999999999999999E-4</v>
      </c>
      <c r="K3194">
        <v>0.23899999999999999</v>
      </c>
      <c r="L3194">
        <v>1.5558282828282832</v>
      </c>
      <c r="M3194" s="2">
        <f t="shared" si="107"/>
        <v>72.727272727272734</v>
      </c>
      <c r="N3194" t="s">
        <v>2721</v>
      </c>
    </row>
    <row r="3195" spans="1:14">
      <c r="A3195">
        <v>73</v>
      </c>
      <c r="B3195" t="s">
        <v>15292</v>
      </c>
      <c r="C3195" t="s">
        <v>15293</v>
      </c>
      <c r="D3195">
        <v>106</v>
      </c>
      <c r="E3195" s="1">
        <v>0.75800000000000001</v>
      </c>
      <c r="F3195">
        <v>0.89300000000000002</v>
      </c>
      <c r="G3195">
        <v>0.20699999999999999</v>
      </c>
      <c r="H3195">
        <v>29</v>
      </c>
      <c r="I3195">
        <v>3</v>
      </c>
      <c r="J3195">
        <v>5.9999999999999995E-4</v>
      </c>
      <c r="K3195">
        <v>0.30499999999999999</v>
      </c>
      <c r="L3195">
        <v>1.5558282828282832</v>
      </c>
      <c r="M3195" s="2">
        <f t="shared" si="107"/>
        <v>73.73737373737373</v>
      </c>
      <c r="N3195" t="s">
        <v>2721</v>
      </c>
    </row>
    <row r="3196" spans="1:14">
      <c r="A3196">
        <v>74</v>
      </c>
      <c r="B3196" t="s">
        <v>15228</v>
      </c>
      <c r="C3196" t="s">
        <v>15229</v>
      </c>
      <c r="D3196">
        <v>229</v>
      </c>
      <c r="E3196" s="1">
        <v>0.75600000000000001</v>
      </c>
      <c r="F3196">
        <v>0.48399999999999999</v>
      </c>
      <c r="G3196">
        <v>6.2E-2</v>
      </c>
      <c r="H3196">
        <v>16</v>
      </c>
      <c r="I3196" t="s">
        <v>18288</v>
      </c>
      <c r="J3196">
        <v>1.0399999999999999E-3</v>
      </c>
      <c r="K3196">
        <v>0.46899999999999997</v>
      </c>
      <c r="L3196">
        <v>1.5558282828282832</v>
      </c>
      <c r="M3196" s="2">
        <f t="shared" si="107"/>
        <v>74.747474747474755</v>
      </c>
      <c r="N3196" t="s">
        <v>2721</v>
      </c>
    </row>
    <row r="3197" spans="1:14">
      <c r="A3197">
        <v>75</v>
      </c>
      <c r="B3197" t="s">
        <v>15264</v>
      </c>
      <c r="C3197" t="s">
        <v>15265</v>
      </c>
      <c r="D3197">
        <v>290</v>
      </c>
      <c r="E3197" s="1">
        <v>0.75600000000000001</v>
      </c>
      <c r="F3197">
        <v>0.8</v>
      </c>
      <c r="G3197">
        <v>0</v>
      </c>
      <c r="H3197">
        <v>18</v>
      </c>
      <c r="I3197" t="s">
        <v>18288</v>
      </c>
      <c r="J3197">
        <v>5.5000000000000003E-4</v>
      </c>
      <c r="K3197">
        <v>0.35</v>
      </c>
      <c r="L3197">
        <v>1.5558282828282832</v>
      </c>
      <c r="M3197" s="2">
        <f t="shared" si="107"/>
        <v>75.757575757575751</v>
      </c>
      <c r="N3197" t="s">
        <v>2721</v>
      </c>
    </row>
    <row r="3198" spans="1:14">
      <c r="A3198">
        <v>76</v>
      </c>
      <c r="B3198" t="s">
        <v>15306</v>
      </c>
      <c r="C3198" t="s">
        <v>15307</v>
      </c>
      <c r="D3198">
        <v>366</v>
      </c>
      <c r="E3198" s="1">
        <v>0.752</v>
      </c>
      <c r="F3198">
        <v>0.57199999999999995</v>
      </c>
      <c r="G3198">
        <v>0.13</v>
      </c>
      <c r="H3198">
        <v>77</v>
      </c>
      <c r="I3198">
        <v>4.7</v>
      </c>
      <c r="J3198">
        <v>1.1299999999999999E-3</v>
      </c>
      <c r="K3198">
        <v>0.17499999999999999</v>
      </c>
      <c r="L3198">
        <v>1.5558282828282832</v>
      </c>
      <c r="M3198" s="2">
        <f t="shared" si="107"/>
        <v>76.767676767676761</v>
      </c>
      <c r="N3198" t="s">
        <v>2721</v>
      </c>
    </row>
    <row r="3199" spans="1:14">
      <c r="A3199">
        <v>77</v>
      </c>
      <c r="B3199" t="s">
        <v>19136</v>
      </c>
      <c r="C3199" t="s">
        <v>19137</v>
      </c>
      <c r="D3199">
        <v>758</v>
      </c>
      <c r="E3199" s="1">
        <v>0.69199999999999995</v>
      </c>
      <c r="F3199">
        <v>0.67800000000000005</v>
      </c>
      <c r="G3199">
        <v>0.105</v>
      </c>
      <c r="H3199">
        <v>95</v>
      </c>
      <c r="I3199">
        <v>9.6999999999999993</v>
      </c>
      <c r="J3199">
        <v>8.4999999999999995E-4</v>
      </c>
      <c r="K3199">
        <v>0.19800000000000001</v>
      </c>
      <c r="L3199">
        <v>1.5558282828282832</v>
      </c>
      <c r="M3199" s="2">
        <f t="shared" si="107"/>
        <v>77.777777777777786</v>
      </c>
      <c r="N3199" t="s">
        <v>2721</v>
      </c>
    </row>
    <row r="3200" spans="1:14">
      <c r="A3200">
        <v>78</v>
      </c>
      <c r="B3200" t="s">
        <v>15328</v>
      </c>
      <c r="C3200" t="s">
        <v>15329</v>
      </c>
      <c r="D3200">
        <v>122</v>
      </c>
      <c r="E3200" s="1">
        <v>0.65900000000000003</v>
      </c>
      <c r="F3200">
        <v>0.84599999999999997</v>
      </c>
      <c r="G3200">
        <v>6.2E-2</v>
      </c>
      <c r="H3200">
        <v>32</v>
      </c>
      <c r="I3200">
        <v>4.5999999999999996</v>
      </c>
      <c r="J3200">
        <v>8.0000000000000004E-4</v>
      </c>
      <c r="K3200">
        <v>0.44</v>
      </c>
      <c r="L3200">
        <v>1.5558282828282832</v>
      </c>
      <c r="M3200" s="2">
        <f t="shared" si="107"/>
        <v>78.787878787878782</v>
      </c>
      <c r="N3200" t="s">
        <v>2721</v>
      </c>
    </row>
    <row r="3201" spans="1:14">
      <c r="A3201">
        <v>79</v>
      </c>
      <c r="B3201" t="s">
        <v>15056</v>
      </c>
      <c r="C3201" t="s">
        <v>15057</v>
      </c>
      <c r="D3201">
        <v>182</v>
      </c>
      <c r="E3201" s="1">
        <v>0.63</v>
      </c>
      <c r="F3201">
        <v>0.76800000000000002</v>
      </c>
      <c r="G3201">
        <v>0.111</v>
      </c>
      <c r="H3201">
        <v>36</v>
      </c>
      <c r="I3201">
        <v>4.3</v>
      </c>
      <c r="J3201">
        <v>4.2999999999999999E-4</v>
      </c>
      <c r="K3201">
        <v>0.14899999999999999</v>
      </c>
      <c r="L3201">
        <v>1.5558282828282832</v>
      </c>
      <c r="M3201" s="2">
        <f t="shared" si="107"/>
        <v>79.797979797979806</v>
      </c>
      <c r="N3201" t="s">
        <v>2721</v>
      </c>
    </row>
    <row r="3202" spans="1:14">
      <c r="A3202">
        <v>80</v>
      </c>
      <c r="B3202" t="s">
        <v>15322</v>
      </c>
      <c r="C3202" t="s">
        <v>15323</v>
      </c>
      <c r="D3202">
        <v>930</v>
      </c>
      <c r="E3202" s="1">
        <v>0.629</v>
      </c>
      <c r="F3202">
        <v>0.58099999999999996</v>
      </c>
      <c r="G3202">
        <v>8.8999999999999996E-2</v>
      </c>
      <c r="H3202">
        <v>123</v>
      </c>
      <c r="I3202">
        <v>9.6999999999999993</v>
      </c>
      <c r="J3202">
        <v>3.2399999999999998E-3</v>
      </c>
      <c r="K3202">
        <v>0.378</v>
      </c>
      <c r="L3202">
        <v>1.5558282828282832</v>
      </c>
      <c r="M3202" s="2">
        <f t="shared" si="107"/>
        <v>80.808080808080803</v>
      </c>
      <c r="N3202" t="s">
        <v>2721</v>
      </c>
    </row>
    <row r="3203" spans="1:14">
      <c r="A3203">
        <v>81</v>
      </c>
      <c r="B3203" t="s">
        <v>15302</v>
      </c>
      <c r="C3203" t="s">
        <v>15303</v>
      </c>
      <c r="D3203">
        <v>1144</v>
      </c>
      <c r="E3203" s="1">
        <v>0.61499999999999999</v>
      </c>
      <c r="F3203">
        <v>0.72299999999999998</v>
      </c>
      <c r="G3203">
        <v>0.21199999999999999</v>
      </c>
      <c r="H3203">
        <v>104</v>
      </c>
      <c r="I3203">
        <v>7.1</v>
      </c>
      <c r="J3203">
        <v>2.5400000000000002E-3</v>
      </c>
      <c r="K3203">
        <v>0.217</v>
      </c>
      <c r="L3203">
        <v>1.5558282828282832</v>
      </c>
      <c r="M3203" s="2">
        <f t="shared" si="107"/>
        <v>81.818181818181827</v>
      </c>
      <c r="N3203" t="s">
        <v>2721</v>
      </c>
    </row>
    <row r="3204" spans="1:14">
      <c r="A3204">
        <v>82</v>
      </c>
      <c r="B3204" t="s">
        <v>15276</v>
      </c>
      <c r="C3204" t="s">
        <v>15277</v>
      </c>
      <c r="D3204">
        <v>353</v>
      </c>
      <c r="E3204" s="1">
        <v>0.60499999999999998</v>
      </c>
      <c r="G3204">
        <v>0.25</v>
      </c>
      <c r="H3204">
        <v>16</v>
      </c>
      <c r="I3204">
        <v>8.4</v>
      </c>
      <c r="J3204">
        <v>6.0999999999999997E-4</v>
      </c>
      <c r="L3204">
        <v>1.5558282828282832</v>
      </c>
      <c r="M3204" s="2">
        <f t="shared" si="107"/>
        <v>82.828282828282823</v>
      </c>
      <c r="N3204" t="s">
        <v>2721</v>
      </c>
    </row>
    <row r="3205" spans="1:14">
      <c r="A3205">
        <v>83</v>
      </c>
      <c r="B3205" t="s">
        <v>15286</v>
      </c>
      <c r="C3205" t="s">
        <v>15287</v>
      </c>
      <c r="D3205">
        <v>468</v>
      </c>
      <c r="E3205" s="1">
        <v>0.6</v>
      </c>
      <c r="F3205">
        <v>0.66500000000000004</v>
      </c>
      <c r="G3205">
        <v>9.0999999999999998E-2</v>
      </c>
      <c r="H3205">
        <v>33</v>
      </c>
      <c r="I3205" t="s">
        <v>18288</v>
      </c>
      <c r="J3205">
        <v>7.6999999999999996E-4</v>
      </c>
      <c r="K3205">
        <v>0.27600000000000002</v>
      </c>
      <c r="L3205">
        <v>1.5558282828282832</v>
      </c>
      <c r="M3205" s="2">
        <f t="shared" si="107"/>
        <v>83.838383838383834</v>
      </c>
      <c r="N3205" t="s">
        <v>2721</v>
      </c>
    </row>
    <row r="3206" spans="1:14">
      <c r="A3206">
        <v>84</v>
      </c>
      <c r="B3206" t="s">
        <v>15310</v>
      </c>
      <c r="C3206" t="s">
        <v>15311</v>
      </c>
      <c r="D3206">
        <v>509</v>
      </c>
      <c r="E3206" s="1">
        <v>0.59199999999999997</v>
      </c>
      <c r="F3206">
        <v>0.73899999999999999</v>
      </c>
      <c r="G3206">
        <v>6.6000000000000003E-2</v>
      </c>
      <c r="H3206">
        <v>76</v>
      </c>
      <c r="I3206">
        <v>6.4</v>
      </c>
      <c r="J3206">
        <v>3.0000000000000001E-3</v>
      </c>
      <c r="K3206">
        <v>0.55300000000000005</v>
      </c>
      <c r="L3206">
        <v>1.5558282828282832</v>
      </c>
      <c r="M3206" s="2">
        <f t="shared" si="107"/>
        <v>84.848484848484844</v>
      </c>
      <c r="N3206" t="s">
        <v>2721</v>
      </c>
    </row>
    <row r="3207" spans="1:14">
      <c r="A3207">
        <v>85</v>
      </c>
      <c r="B3207" t="s">
        <v>15282</v>
      </c>
      <c r="C3207" t="s">
        <v>15283</v>
      </c>
      <c r="D3207">
        <v>298</v>
      </c>
      <c r="E3207" s="1">
        <v>0.54200000000000004</v>
      </c>
      <c r="F3207">
        <v>0.82499999999999996</v>
      </c>
      <c r="G3207">
        <v>0</v>
      </c>
      <c r="H3207">
        <v>24</v>
      </c>
      <c r="I3207">
        <v>7.4</v>
      </c>
      <c r="J3207">
        <v>5.6999999999999998E-4</v>
      </c>
      <c r="K3207">
        <v>0.27200000000000002</v>
      </c>
      <c r="L3207">
        <v>1.5558282828282832</v>
      </c>
      <c r="M3207" s="2">
        <f t="shared" si="107"/>
        <v>85.858585858585855</v>
      </c>
      <c r="N3207" t="s">
        <v>2721</v>
      </c>
    </row>
    <row r="3208" spans="1:14">
      <c r="A3208">
        <v>86</v>
      </c>
      <c r="B3208" t="s">
        <v>15224</v>
      </c>
      <c r="C3208" t="s">
        <v>15225</v>
      </c>
      <c r="D3208">
        <v>497</v>
      </c>
      <c r="E3208" s="1">
        <v>0.52800000000000002</v>
      </c>
      <c r="F3208">
        <v>0.88700000000000001</v>
      </c>
      <c r="G3208">
        <v>5.8999999999999997E-2</v>
      </c>
      <c r="H3208">
        <v>17</v>
      </c>
      <c r="I3208" t="s">
        <v>18288</v>
      </c>
      <c r="J3208">
        <v>1E-3</v>
      </c>
      <c r="K3208">
        <v>0.54</v>
      </c>
      <c r="L3208">
        <v>1.5558282828282832</v>
      </c>
      <c r="M3208" s="2">
        <f t="shared" si="107"/>
        <v>86.868686868686879</v>
      </c>
      <c r="N3208" t="s">
        <v>2721</v>
      </c>
    </row>
    <row r="3209" spans="1:14">
      <c r="A3209">
        <v>87</v>
      </c>
      <c r="B3209" t="s">
        <v>15326</v>
      </c>
      <c r="C3209" t="s">
        <v>15327</v>
      </c>
      <c r="D3209">
        <v>221</v>
      </c>
      <c r="E3209" s="1">
        <v>0.50600000000000001</v>
      </c>
      <c r="F3209">
        <v>0.46700000000000003</v>
      </c>
      <c r="G3209">
        <v>7.6999999999999999E-2</v>
      </c>
      <c r="H3209">
        <v>39</v>
      </c>
      <c r="I3209">
        <v>5.6</v>
      </c>
      <c r="J3209">
        <v>6.3000000000000003E-4</v>
      </c>
      <c r="K3209">
        <v>0.14799999999999999</v>
      </c>
      <c r="L3209">
        <v>1.5558282828282832</v>
      </c>
      <c r="M3209" s="2">
        <f t="shared" si="107"/>
        <v>87.878787878787875</v>
      </c>
      <c r="N3209" t="s">
        <v>2721</v>
      </c>
    </row>
    <row r="3210" spans="1:14">
      <c r="A3210">
        <v>88</v>
      </c>
      <c r="B3210" t="s">
        <v>15314</v>
      </c>
      <c r="C3210" t="s">
        <v>15315</v>
      </c>
      <c r="D3210">
        <v>334</v>
      </c>
      <c r="E3210" s="1">
        <v>0.48799999999999999</v>
      </c>
      <c r="F3210">
        <v>0.69</v>
      </c>
      <c r="G3210">
        <v>7.0000000000000007E-2</v>
      </c>
      <c r="H3210">
        <v>43</v>
      </c>
      <c r="I3210">
        <v>6.5</v>
      </c>
      <c r="J3210">
        <v>1.01E-3</v>
      </c>
      <c r="K3210">
        <v>0.26900000000000002</v>
      </c>
      <c r="L3210">
        <v>1.5558282828282832</v>
      </c>
      <c r="M3210" s="2">
        <f t="shared" si="107"/>
        <v>88.888888888888886</v>
      </c>
      <c r="N3210" t="s">
        <v>2721</v>
      </c>
    </row>
    <row r="3211" spans="1:14">
      <c r="A3211">
        <v>89</v>
      </c>
      <c r="B3211" t="s">
        <v>15320</v>
      </c>
      <c r="C3211" t="s">
        <v>15321</v>
      </c>
      <c r="D3211">
        <v>341</v>
      </c>
      <c r="E3211" s="1">
        <v>0.44600000000000001</v>
      </c>
      <c r="F3211">
        <v>0.76700000000000002</v>
      </c>
      <c r="G3211">
        <v>0.47799999999999998</v>
      </c>
      <c r="H3211">
        <v>23</v>
      </c>
      <c r="I3211">
        <v>8.4</v>
      </c>
      <c r="J3211">
        <v>8.4999999999999995E-4</v>
      </c>
      <c r="K3211">
        <v>0.376</v>
      </c>
      <c r="L3211">
        <v>1.5558282828282832</v>
      </c>
      <c r="M3211" s="2">
        <f t="shared" si="107"/>
        <v>89.898989898989896</v>
      </c>
      <c r="N3211" t="s">
        <v>2721</v>
      </c>
    </row>
    <row r="3212" spans="1:14">
      <c r="A3212">
        <v>90</v>
      </c>
      <c r="B3212" t="s">
        <v>19126</v>
      </c>
      <c r="C3212" t="s">
        <v>19127</v>
      </c>
      <c r="D3212">
        <v>955</v>
      </c>
      <c r="E3212" s="1">
        <v>0.438</v>
      </c>
      <c r="F3212">
        <v>0.624</v>
      </c>
      <c r="G3212">
        <v>6.8000000000000005E-2</v>
      </c>
      <c r="H3212">
        <v>44</v>
      </c>
      <c r="I3212" t="s">
        <v>18288</v>
      </c>
      <c r="J3212">
        <v>2.0400000000000001E-3</v>
      </c>
      <c r="K3212">
        <v>0.47499999999999998</v>
      </c>
      <c r="L3212">
        <v>1.5558282828282832</v>
      </c>
      <c r="M3212" s="2">
        <f t="shared" si="107"/>
        <v>90.909090909090907</v>
      </c>
      <c r="N3212" t="s">
        <v>2721</v>
      </c>
    </row>
    <row r="3213" spans="1:14">
      <c r="A3213">
        <v>91</v>
      </c>
      <c r="B3213" t="s">
        <v>15166</v>
      </c>
      <c r="C3213" t="s">
        <v>15167</v>
      </c>
      <c r="D3213">
        <v>172</v>
      </c>
      <c r="E3213" s="1">
        <v>0.42899999999999999</v>
      </c>
      <c r="F3213">
        <v>0.64600000000000002</v>
      </c>
      <c r="G3213">
        <v>6.2E-2</v>
      </c>
      <c r="H3213">
        <v>16</v>
      </c>
      <c r="I3213">
        <v>9</v>
      </c>
      <c r="J3213">
        <v>2.1000000000000001E-4</v>
      </c>
      <c r="K3213">
        <v>0.14799999999999999</v>
      </c>
      <c r="L3213">
        <v>1.5558282828282832</v>
      </c>
      <c r="M3213" s="2">
        <f t="shared" si="107"/>
        <v>91.919191919191917</v>
      </c>
      <c r="N3213" t="s">
        <v>2721</v>
      </c>
    </row>
    <row r="3214" spans="1:14">
      <c r="A3214">
        <v>92</v>
      </c>
      <c r="B3214" t="s">
        <v>15258</v>
      </c>
      <c r="C3214" t="s">
        <v>15259</v>
      </c>
      <c r="D3214">
        <v>180</v>
      </c>
      <c r="E3214" s="1">
        <v>0.42399999999999999</v>
      </c>
      <c r="G3214">
        <v>4.2999999999999997E-2</v>
      </c>
      <c r="H3214">
        <v>23</v>
      </c>
      <c r="I3214">
        <v>7.8</v>
      </c>
      <c r="J3214">
        <v>4.2000000000000002E-4</v>
      </c>
      <c r="L3214">
        <v>1.5558282828282832</v>
      </c>
      <c r="M3214" s="2">
        <f t="shared" si="107"/>
        <v>92.929292929292927</v>
      </c>
      <c r="N3214" t="s">
        <v>2721</v>
      </c>
    </row>
    <row r="3215" spans="1:14">
      <c r="A3215">
        <v>93</v>
      </c>
      <c r="B3215" t="s">
        <v>14692</v>
      </c>
      <c r="C3215" t="s">
        <v>14693</v>
      </c>
      <c r="D3215">
        <v>348</v>
      </c>
      <c r="E3215" s="1">
        <v>0.40699999999999997</v>
      </c>
      <c r="F3215">
        <v>0.93500000000000005</v>
      </c>
      <c r="G3215">
        <v>0</v>
      </c>
      <c r="H3215">
        <v>23</v>
      </c>
      <c r="I3215">
        <v>8.6</v>
      </c>
      <c r="J3215">
        <v>1.07E-3</v>
      </c>
      <c r="K3215">
        <v>0.49399999999999999</v>
      </c>
      <c r="L3215">
        <v>1.5558282828282832</v>
      </c>
      <c r="M3215" s="2">
        <f t="shared" si="107"/>
        <v>93.939393939393938</v>
      </c>
      <c r="N3215" t="s">
        <v>2721</v>
      </c>
    </row>
    <row r="3216" spans="1:14">
      <c r="A3216">
        <v>94</v>
      </c>
      <c r="B3216" t="s">
        <v>15284</v>
      </c>
      <c r="C3216" t="s">
        <v>15285</v>
      </c>
      <c r="D3216">
        <v>52</v>
      </c>
      <c r="E3216" s="1">
        <v>0.40400000000000003</v>
      </c>
      <c r="F3216">
        <v>0.57299999999999995</v>
      </c>
      <c r="G3216">
        <v>0.23499999999999999</v>
      </c>
      <c r="H3216">
        <v>17</v>
      </c>
      <c r="J3216">
        <v>2.7E-4</v>
      </c>
      <c r="K3216">
        <v>0.191</v>
      </c>
      <c r="L3216">
        <v>1.5558282828282832</v>
      </c>
      <c r="M3216" s="2">
        <f t="shared" si="107"/>
        <v>94.949494949494948</v>
      </c>
      <c r="N3216" t="s">
        <v>2721</v>
      </c>
    </row>
    <row r="3217" spans="1:14">
      <c r="A3217">
        <v>95</v>
      </c>
      <c r="B3217" t="s">
        <v>19142</v>
      </c>
      <c r="C3217" t="s">
        <v>19143</v>
      </c>
      <c r="D3217">
        <v>128</v>
      </c>
      <c r="E3217" s="1">
        <v>0.34100000000000003</v>
      </c>
      <c r="G3217">
        <v>0.04</v>
      </c>
      <c r="H3217">
        <v>25</v>
      </c>
      <c r="I3217">
        <v>6.1</v>
      </c>
      <c r="J3217">
        <v>3.6999999999999999E-4</v>
      </c>
      <c r="L3217">
        <v>1.5558282828282832</v>
      </c>
      <c r="M3217" s="2">
        <f t="shared" si="107"/>
        <v>95.959595959595958</v>
      </c>
      <c r="N3217" t="s">
        <v>2721</v>
      </c>
    </row>
    <row r="3218" spans="1:14">
      <c r="A3218">
        <v>96</v>
      </c>
      <c r="B3218" t="s">
        <v>15238</v>
      </c>
      <c r="C3218" t="s">
        <v>15239</v>
      </c>
      <c r="D3218">
        <v>312</v>
      </c>
      <c r="E3218" s="1">
        <v>0.33300000000000002</v>
      </c>
      <c r="F3218">
        <v>0.68500000000000005</v>
      </c>
      <c r="G3218">
        <v>5.0999999999999997E-2</v>
      </c>
      <c r="H3218">
        <v>78</v>
      </c>
      <c r="I3218">
        <v>4.9000000000000004</v>
      </c>
      <c r="J3218">
        <v>6.4000000000000005E-4</v>
      </c>
      <c r="K3218">
        <v>0.13500000000000001</v>
      </c>
      <c r="L3218">
        <v>1.5558282828282832</v>
      </c>
      <c r="M3218" s="2">
        <f t="shared" si="107"/>
        <v>96.969696969696969</v>
      </c>
      <c r="N3218" t="s">
        <v>2721</v>
      </c>
    </row>
    <row r="3219" spans="1:14">
      <c r="A3219">
        <v>97</v>
      </c>
      <c r="B3219" t="s">
        <v>15236</v>
      </c>
      <c r="C3219" t="s">
        <v>15237</v>
      </c>
      <c r="D3219">
        <v>459</v>
      </c>
      <c r="E3219" s="1">
        <v>0.28100000000000003</v>
      </c>
      <c r="F3219">
        <v>0.38200000000000001</v>
      </c>
      <c r="G3219">
        <v>0.115</v>
      </c>
      <c r="H3219">
        <v>139</v>
      </c>
      <c r="I3219">
        <v>5.5</v>
      </c>
      <c r="J3219">
        <v>1.5299999999999999E-3</v>
      </c>
      <c r="K3219">
        <v>0.14099999999999999</v>
      </c>
      <c r="L3219">
        <v>1.5558282828282832</v>
      </c>
      <c r="M3219" s="2">
        <f t="shared" si="107"/>
        <v>97.979797979797979</v>
      </c>
      <c r="N3219" t="s">
        <v>2721</v>
      </c>
    </row>
    <row r="3220" spans="1:14">
      <c r="A3220">
        <v>98</v>
      </c>
      <c r="B3220" t="s">
        <v>14782</v>
      </c>
      <c r="C3220" t="s">
        <v>14783</v>
      </c>
      <c r="D3220">
        <v>263</v>
      </c>
      <c r="E3220" s="1">
        <v>0.25</v>
      </c>
      <c r="F3220">
        <v>0.45300000000000001</v>
      </c>
      <c r="G3220">
        <v>5.3999999999999999E-2</v>
      </c>
      <c r="H3220">
        <v>56</v>
      </c>
      <c r="I3220">
        <v>6.4</v>
      </c>
      <c r="J3220">
        <v>7.3999999999999999E-4</v>
      </c>
      <c r="K3220">
        <v>0.17399999999999999</v>
      </c>
      <c r="L3220">
        <v>1.5558282828282832</v>
      </c>
      <c r="M3220" s="2">
        <f t="shared" si="107"/>
        <v>98.98989898989899</v>
      </c>
      <c r="N3220" t="s">
        <v>2721</v>
      </c>
    </row>
    <row r="3221" spans="1:14">
      <c r="A3221">
        <v>99</v>
      </c>
      <c r="B3221" t="s">
        <v>15232</v>
      </c>
      <c r="C3221" t="s">
        <v>15233</v>
      </c>
      <c r="D3221">
        <v>129</v>
      </c>
      <c r="E3221" s="1">
        <v>0.23300000000000001</v>
      </c>
      <c r="G3221">
        <v>7.8E-2</v>
      </c>
      <c r="H3221">
        <v>51</v>
      </c>
      <c r="I3221">
        <v>4.9000000000000004</v>
      </c>
      <c r="J3221">
        <v>2.1000000000000001E-4</v>
      </c>
      <c r="L3221">
        <v>1.5558282828282832</v>
      </c>
      <c r="M3221" s="2">
        <f t="shared" si="107"/>
        <v>100</v>
      </c>
      <c r="N3221" t="s">
        <v>2721</v>
      </c>
    </row>
    <row r="3222" spans="1:14" s="3" customFormat="1">
      <c r="E3222" s="4"/>
      <c r="M3222" s="5"/>
    </row>
    <row r="3223" spans="1:14">
      <c r="A3223">
        <v>1</v>
      </c>
      <c r="B3223" t="s">
        <v>19148</v>
      </c>
      <c r="C3223" t="s">
        <v>19149</v>
      </c>
      <c r="D3223">
        <v>7674</v>
      </c>
      <c r="E3223" s="1">
        <v>3.3610000000000002</v>
      </c>
      <c r="F3223">
        <v>4.2830000000000004</v>
      </c>
      <c r="G3223">
        <v>0.34</v>
      </c>
      <c r="H3223">
        <v>203</v>
      </c>
      <c r="I3223">
        <v>6.2</v>
      </c>
      <c r="J3223">
        <v>2.9080000000000002E-2</v>
      </c>
      <c r="K3223">
        <v>1.9690000000000001</v>
      </c>
      <c r="L3223">
        <f>AVERAGE(E3223:E3326)</f>
        <v>1.0779711538461543</v>
      </c>
      <c r="M3223" s="2">
        <f t="shared" ref="M3223:M3254" si="108">A3223/104*100</f>
        <v>0.96153846153846156</v>
      </c>
      <c r="N3223" t="s">
        <v>2722</v>
      </c>
    </row>
    <row r="3224" spans="1:14">
      <c r="A3224">
        <v>2</v>
      </c>
      <c r="B3224" t="s">
        <v>14876</v>
      </c>
      <c r="C3224" t="s">
        <v>14877</v>
      </c>
      <c r="D3224">
        <v>884</v>
      </c>
      <c r="E3224" s="1">
        <v>2.9660000000000002</v>
      </c>
      <c r="F3224">
        <v>5.5030000000000001</v>
      </c>
      <c r="G3224">
        <v>0.311</v>
      </c>
      <c r="H3224">
        <v>45</v>
      </c>
      <c r="I3224">
        <v>3.4</v>
      </c>
      <c r="J3224">
        <v>1.0999999999999999E-2</v>
      </c>
      <c r="K3224">
        <v>3.9940000000000002</v>
      </c>
      <c r="L3224">
        <v>1.0779711538461543</v>
      </c>
      <c r="M3224" s="2">
        <f t="shared" si="108"/>
        <v>1.9230769230769231</v>
      </c>
      <c r="N3224" t="s">
        <v>2722</v>
      </c>
    </row>
    <row r="3225" spans="1:14">
      <c r="A3225">
        <v>3</v>
      </c>
      <c r="B3225" t="s">
        <v>19196</v>
      </c>
      <c r="C3225" t="s">
        <v>19197</v>
      </c>
      <c r="D3225">
        <v>4208</v>
      </c>
      <c r="E3225" s="1">
        <v>2.5880000000000001</v>
      </c>
      <c r="F3225">
        <v>3.371</v>
      </c>
      <c r="G3225">
        <v>0.26800000000000002</v>
      </c>
      <c r="H3225">
        <v>82</v>
      </c>
      <c r="I3225" t="s">
        <v>18288</v>
      </c>
      <c r="J3225">
        <v>5.8599999999999998E-3</v>
      </c>
      <c r="K3225">
        <v>1.3320000000000001</v>
      </c>
      <c r="L3225">
        <v>1.0779711538461543</v>
      </c>
      <c r="M3225" s="2">
        <f t="shared" si="108"/>
        <v>2.8846153846153846</v>
      </c>
      <c r="N3225" t="s">
        <v>2722</v>
      </c>
    </row>
    <row r="3226" spans="1:14">
      <c r="A3226">
        <v>4</v>
      </c>
      <c r="B3226" t="s">
        <v>14936</v>
      </c>
      <c r="C3226" t="s">
        <v>14937</v>
      </c>
      <c r="D3226">
        <v>9931</v>
      </c>
      <c r="E3226" s="1">
        <v>2.5110000000000001</v>
      </c>
      <c r="F3226">
        <v>2.5640000000000001</v>
      </c>
      <c r="G3226">
        <v>0.33300000000000002</v>
      </c>
      <c r="H3226">
        <v>99</v>
      </c>
      <c r="I3226" t="s">
        <v>18288</v>
      </c>
      <c r="J3226">
        <v>1.7219999999999999E-2</v>
      </c>
      <c r="K3226">
        <v>1.325</v>
      </c>
      <c r="L3226">
        <v>1.0779711538461543</v>
      </c>
      <c r="M3226" s="2">
        <f t="shared" si="108"/>
        <v>3.8461538461538463</v>
      </c>
      <c r="N3226" t="s">
        <v>2722</v>
      </c>
    </row>
    <row r="3227" spans="1:14">
      <c r="A3227">
        <v>5</v>
      </c>
      <c r="B3227" t="s">
        <v>15088</v>
      </c>
      <c r="C3227" t="s">
        <v>15089</v>
      </c>
      <c r="D3227">
        <v>244</v>
      </c>
      <c r="E3227" s="1">
        <v>2.46</v>
      </c>
      <c r="G3227">
        <v>0.3</v>
      </c>
      <c r="H3227">
        <v>40</v>
      </c>
      <c r="I3227">
        <v>2.8</v>
      </c>
      <c r="J3227">
        <v>1.3799999999999999E-3</v>
      </c>
      <c r="L3227">
        <v>1.0779711538461543</v>
      </c>
      <c r="M3227" s="2">
        <f t="shared" si="108"/>
        <v>4.8076923076923084</v>
      </c>
      <c r="N3227" t="s">
        <v>2722</v>
      </c>
    </row>
    <row r="3228" spans="1:14">
      <c r="A3228">
        <v>6</v>
      </c>
      <c r="B3228" t="s">
        <v>14962</v>
      </c>
      <c r="C3228" t="s">
        <v>14963</v>
      </c>
      <c r="D3228">
        <v>1361</v>
      </c>
      <c r="E3228" s="1">
        <v>2.3860000000000001</v>
      </c>
      <c r="F3228">
        <v>2.706</v>
      </c>
      <c r="G3228">
        <v>0.32400000000000001</v>
      </c>
      <c r="H3228">
        <v>37</v>
      </c>
      <c r="I3228">
        <v>7</v>
      </c>
      <c r="J3228">
        <v>5.3699999999999998E-3</v>
      </c>
      <c r="K3228">
        <v>1.5009999999999999</v>
      </c>
      <c r="L3228">
        <v>1.0779711538461543</v>
      </c>
      <c r="M3228" s="2">
        <f t="shared" si="108"/>
        <v>5.7692307692307692</v>
      </c>
      <c r="N3228" t="s">
        <v>2722</v>
      </c>
    </row>
    <row r="3229" spans="1:14">
      <c r="A3229">
        <v>7</v>
      </c>
      <c r="B3229" t="s">
        <v>14988</v>
      </c>
      <c r="C3229" t="s">
        <v>14989</v>
      </c>
      <c r="D3229">
        <v>4417</v>
      </c>
      <c r="E3229" s="1">
        <v>2.37</v>
      </c>
      <c r="F3229">
        <v>2.7330000000000001</v>
      </c>
      <c r="G3229">
        <v>0.14799999999999999</v>
      </c>
      <c r="H3229">
        <v>27</v>
      </c>
      <c r="I3229" t="s">
        <v>18288</v>
      </c>
      <c r="J3229">
        <v>8.6700000000000006E-3</v>
      </c>
      <c r="K3229">
        <v>3.2970000000000002</v>
      </c>
      <c r="L3229">
        <v>1.0779711538461543</v>
      </c>
      <c r="M3229" s="2">
        <f t="shared" si="108"/>
        <v>6.7307692307692308</v>
      </c>
      <c r="N3229" t="s">
        <v>2722</v>
      </c>
    </row>
    <row r="3230" spans="1:14">
      <c r="A3230">
        <v>8</v>
      </c>
      <c r="B3230" t="s">
        <v>14974</v>
      </c>
      <c r="C3230" t="s">
        <v>14975</v>
      </c>
      <c r="D3230">
        <v>2976</v>
      </c>
      <c r="E3230" s="1">
        <v>2.2930000000000001</v>
      </c>
      <c r="F3230">
        <v>2.0670000000000002</v>
      </c>
      <c r="G3230">
        <v>0.21199999999999999</v>
      </c>
      <c r="H3230">
        <v>99</v>
      </c>
      <c r="I3230" t="s">
        <v>18288</v>
      </c>
      <c r="J3230">
        <v>4.81E-3</v>
      </c>
      <c r="K3230">
        <v>0.76400000000000001</v>
      </c>
      <c r="L3230">
        <v>1.0779711538461543</v>
      </c>
      <c r="M3230" s="2">
        <f t="shared" si="108"/>
        <v>7.6923076923076925</v>
      </c>
      <c r="N3230" t="s">
        <v>2722</v>
      </c>
    </row>
    <row r="3231" spans="1:14">
      <c r="A3231">
        <v>9</v>
      </c>
      <c r="B3231" t="s">
        <v>19222</v>
      </c>
      <c r="C3231" t="s">
        <v>19223</v>
      </c>
      <c r="D3231">
        <v>5751</v>
      </c>
      <c r="E3231" s="1">
        <v>2.09</v>
      </c>
      <c r="F3231">
        <v>2.351</v>
      </c>
      <c r="G3231">
        <v>0.255</v>
      </c>
      <c r="H3231">
        <v>106</v>
      </c>
      <c r="I3231" t="s">
        <v>18288</v>
      </c>
      <c r="J3231">
        <v>1.4030000000000001E-2</v>
      </c>
      <c r="K3231">
        <v>2.0670000000000002</v>
      </c>
      <c r="L3231">
        <v>1.0779711538461543</v>
      </c>
      <c r="M3231" s="2">
        <f t="shared" si="108"/>
        <v>8.6538461538461533</v>
      </c>
      <c r="N3231" t="s">
        <v>2722</v>
      </c>
    </row>
    <row r="3232" spans="1:14">
      <c r="A3232">
        <v>10</v>
      </c>
      <c r="B3232" t="s">
        <v>19192</v>
      </c>
      <c r="C3232" t="s">
        <v>19193</v>
      </c>
      <c r="D3232">
        <v>1477</v>
      </c>
      <c r="E3232" s="1">
        <v>2.0390000000000001</v>
      </c>
      <c r="F3232">
        <v>2.4980000000000002</v>
      </c>
      <c r="G3232">
        <v>0.25</v>
      </c>
      <c r="H3232">
        <v>60</v>
      </c>
      <c r="I3232">
        <v>6.5</v>
      </c>
      <c r="J3232">
        <v>4.81E-3</v>
      </c>
      <c r="K3232">
        <v>1.034</v>
      </c>
      <c r="L3232">
        <v>1.0779711538461543</v>
      </c>
      <c r="M3232" s="2">
        <f t="shared" si="108"/>
        <v>9.6153846153846168</v>
      </c>
      <c r="N3232" t="s">
        <v>2722</v>
      </c>
    </row>
    <row r="3233" spans="1:14">
      <c r="A3233">
        <v>11</v>
      </c>
      <c r="B3233" t="s">
        <v>14774</v>
      </c>
      <c r="C3233" t="s">
        <v>14775</v>
      </c>
      <c r="D3233">
        <v>3572</v>
      </c>
      <c r="E3233" s="1">
        <v>1.9590000000000001</v>
      </c>
      <c r="F3233">
        <v>1.952</v>
      </c>
      <c r="G3233">
        <v>7.6999999999999999E-2</v>
      </c>
      <c r="H3233">
        <v>91</v>
      </c>
      <c r="I3233">
        <v>8</v>
      </c>
      <c r="J3233">
        <v>1.0240000000000001E-2</v>
      </c>
      <c r="K3233">
        <v>0.85099999999999998</v>
      </c>
      <c r="L3233">
        <v>1.0779711538461543</v>
      </c>
      <c r="M3233" s="2">
        <f t="shared" si="108"/>
        <v>10.576923076923077</v>
      </c>
      <c r="N3233" t="s">
        <v>2722</v>
      </c>
    </row>
    <row r="3234" spans="1:14">
      <c r="A3234">
        <v>12</v>
      </c>
      <c r="B3234" t="s">
        <v>19150</v>
      </c>
      <c r="C3234" t="s">
        <v>19151</v>
      </c>
      <c r="D3234">
        <v>2518</v>
      </c>
      <c r="E3234" s="1">
        <v>1.9339999999999999</v>
      </c>
      <c r="F3234">
        <v>2.59</v>
      </c>
      <c r="G3234">
        <v>0.23799999999999999</v>
      </c>
      <c r="H3234">
        <v>21</v>
      </c>
      <c r="I3234" t="s">
        <v>18288</v>
      </c>
      <c r="J3234">
        <v>4.9199999999999999E-3</v>
      </c>
      <c r="K3234">
        <v>1.7430000000000001</v>
      </c>
      <c r="L3234">
        <v>1.0779711538461543</v>
      </c>
      <c r="M3234" s="2">
        <f t="shared" si="108"/>
        <v>11.538461538461538</v>
      </c>
      <c r="N3234" t="s">
        <v>2722</v>
      </c>
    </row>
    <row r="3235" spans="1:14">
      <c r="A3235">
        <v>13</v>
      </c>
      <c r="B3235" t="s">
        <v>19198</v>
      </c>
      <c r="C3235" t="s">
        <v>19199</v>
      </c>
      <c r="D3235">
        <v>3446</v>
      </c>
      <c r="E3235" s="1">
        <v>1.8979999999999999</v>
      </c>
      <c r="F3235">
        <v>2.4449999999999998</v>
      </c>
      <c r="G3235">
        <v>0.23400000000000001</v>
      </c>
      <c r="H3235">
        <v>256</v>
      </c>
      <c r="I3235">
        <v>5.0999999999999996</v>
      </c>
      <c r="J3235">
        <v>1.66E-2</v>
      </c>
      <c r="K3235">
        <v>1.093</v>
      </c>
      <c r="L3235">
        <v>1.0779711538461543</v>
      </c>
      <c r="M3235" s="2">
        <f t="shared" si="108"/>
        <v>12.5</v>
      </c>
      <c r="N3235" t="s">
        <v>2722</v>
      </c>
    </row>
    <row r="3236" spans="1:14">
      <c r="A3236">
        <v>14</v>
      </c>
      <c r="B3236" t="s">
        <v>14828</v>
      </c>
      <c r="C3236" t="s">
        <v>14829</v>
      </c>
      <c r="D3236">
        <v>1207</v>
      </c>
      <c r="E3236" s="1">
        <v>1.7669999999999999</v>
      </c>
      <c r="F3236">
        <v>1.696</v>
      </c>
      <c r="G3236">
        <v>0.33300000000000002</v>
      </c>
      <c r="H3236">
        <v>63</v>
      </c>
      <c r="I3236">
        <v>6.8</v>
      </c>
      <c r="J3236">
        <v>5.3099999999999996E-3</v>
      </c>
      <c r="K3236">
        <v>1.07</v>
      </c>
      <c r="L3236">
        <v>1.0779711538461543</v>
      </c>
      <c r="M3236" s="2">
        <f t="shared" si="108"/>
        <v>13.461538461538462</v>
      </c>
      <c r="N3236" t="s">
        <v>2722</v>
      </c>
    </row>
    <row r="3237" spans="1:14">
      <c r="A3237">
        <v>15</v>
      </c>
      <c r="B3237" t="s">
        <v>15086</v>
      </c>
      <c r="C3237" t="s">
        <v>15087</v>
      </c>
      <c r="D3237">
        <v>2217</v>
      </c>
      <c r="E3237" s="1">
        <v>1.754</v>
      </c>
      <c r="F3237">
        <v>2.1579999999999999</v>
      </c>
      <c r="G3237">
        <v>0.17299999999999999</v>
      </c>
      <c r="H3237">
        <v>139</v>
      </c>
      <c r="I3237">
        <v>5.4</v>
      </c>
      <c r="J3237">
        <v>1.042E-2</v>
      </c>
      <c r="K3237">
        <v>0.98699999999999999</v>
      </c>
      <c r="L3237">
        <v>1.0779711538461543</v>
      </c>
      <c r="M3237" s="2">
        <f t="shared" si="108"/>
        <v>14.423076923076922</v>
      </c>
      <c r="N3237" t="s">
        <v>2722</v>
      </c>
    </row>
    <row r="3238" spans="1:14">
      <c r="A3238">
        <v>16</v>
      </c>
      <c r="B3238" t="s">
        <v>14756</v>
      </c>
      <c r="C3238" t="s">
        <v>14757</v>
      </c>
      <c r="D3238">
        <v>134</v>
      </c>
      <c r="E3238" s="1">
        <v>1.694</v>
      </c>
      <c r="F3238">
        <v>1.625</v>
      </c>
      <c r="G3238">
        <v>0.73899999999999999</v>
      </c>
      <c r="H3238">
        <v>23</v>
      </c>
      <c r="I3238">
        <v>2.5</v>
      </c>
      <c r="J3238">
        <v>3.6000000000000002E-4</v>
      </c>
      <c r="K3238">
        <v>0.28699999999999998</v>
      </c>
      <c r="L3238">
        <v>1.0779711538461543</v>
      </c>
      <c r="M3238" s="2">
        <f t="shared" si="108"/>
        <v>15.384615384615385</v>
      </c>
      <c r="N3238" t="s">
        <v>2722</v>
      </c>
    </row>
    <row r="3239" spans="1:14">
      <c r="A3239">
        <v>17</v>
      </c>
      <c r="B3239" t="s">
        <v>15024</v>
      </c>
      <c r="C3239" t="s">
        <v>15025</v>
      </c>
      <c r="D3239">
        <v>239</v>
      </c>
      <c r="E3239" s="1">
        <v>1.6759999999999999</v>
      </c>
      <c r="G3239">
        <v>0.16700000000000001</v>
      </c>
      <c r="H3239">
        <v>24</v>
      </c>
      <c r="I3239">
        <v>3.9</v>
      </c>
      <c r="J3239">
        <v>2.2300000000000002E-3</v>
      </c>
      <c r="L3239">
        <v>1.0779711538461543</v>
      </c>
      <c r="M3239" s="2">
        <f t="shared" si="108"/>
        <v>16.346153846153847</v>
      </c>
      <c r="N3239" t="s">
        <v>2722</v>
      </c>
    </row>
    <row r="3240" spans="1:14">
      <c r="A3240">
        <v>18</v>
      </c>
      <c r="B3240" t="s">
        <v>14948</v>
      </c>
      <c r="C3240" t="s">
        <v>14949</v>
      </c>
      <c r="D3240">
        <v>3969</v>
      </c>
      <c r="E3240" s="1">
        <v>1.675</v>
      </c>
      <c r="F3240">
        <v>2.403</v>
      </c>
      <c r="G3240">
        <v>0.18</v>
      </c>
      <c r="H3240">
        <v>100</v>
      </c>
      <c r="I3240">
        <v>9.3000000000000007</v>
      </c>
      <c r="J3240">
        <v>9.4400000000000005E-3</v>
      </c>
      <c r="K3240">
        <v>1.2050000000000001</v>
      </c>
      <c r="L3240">
        <v>1.0779711538461543</v>
      </c>
      <c r="M3240" s="2">
        <f t="shared" si="108"/>
        <v>17.307692307692307</v>
      </c>
      <c r="N3240" t="s">
        <v>2722</v>
      </c>
    </row>
    <row r="3241" spans="1:14">
      <c r="A3241">
        <v>19</v>
      </c>
      <c r="B3241" t="s">
        <v>19168</v>
      </c>
      <c r="C3241" t="s">
        <v>19169</v>
      </c>
      <c r="D3241">
        <v>2831</v>
      </c>
      <c r="E3241" s="1">
        <v>1.6379999999999999</v>
      </c>
      <c r="F3241">
        <v>1.905</v>
      </c>
      <c r="G3241">
        <v>0.17</v>
      </c>
      <c r="H3241">
        <v>235</v>
      </c>
      <c r="I3241">
        <v>4.4000000000000004</v>
      </c>
      <c r="J3241">
        <v>2.1909999999999999E-2</v>
      </c>
      <c r="K3241">
        <v>1.248</v>
      </c>
      <c r="L3241">
        <v>1.0779711538461543</v>
      </c>
      <c r="M3241" s="2">
        <f t="shared" si="108"/>
        <v>18.269230769230766</v>
      </c>
      <c r="N3241" t="s">
        <v>2722</v>
      </c>
    </row>
    <row r="3242" spans="1:14">
      <c r="A3242">
        <v>20</v>
      </c>
      <c r="B3242" t="s">
        <v>19194</v>
      </c>
      <c r="C3242" t="s">
        <v>19195</v>
      </c>
      <c r="D3242">
        <v>1758</v>
      </c>
      <c r="E3242" s="1">
        <v>1.6160000000000001</v>
      </c>
      <c r="F3242">
        <v>1.5840000000000001</v>
      </c>
      <c r="G3242">
        <v>0.216</v>
      </c>
      <c r="H3242">
        <v>51</v>
      </c>
      <c r="I3242">
        <v>9.4</v>
      </c>
      <c r="J3242">
        <v>3.1199999999999999E-3</v>
      </c>
      <c r="K3242">
        <v>0.59599999999999997</v>
      </c>
      <c r="L3242">
        <v>1.0779711538461543</v>
      </c>
      <c r="M3242" s="2">
        <f t="shared" si="108"/>
        <v>19.230769230769234</v>
      </c>
      <c r="N3242" t="s">
        <v>2722</v>
      </c>
    </row>
    <row r="3243" spans="1:14">
      <c r="A3243">
        <v>21</v>
      </c>
      <c r="B3243" t="s">
        <v>15134</v>
      </c>
      <c r="C3243" t="s">
        <v>15135</v>
      </c>
      <c r="D3243">
        <v>118</v>
      </c>
      <c r="E3243" s="1">
        <v>1.615</v>
      </c>
      <c r="G3243">
        <v>5.6000000000000001E-2</v>
      </c>
      <c r="H3243">
        <v>18</v>
      </c>
      <c r="I3243">
        <v>2.8</v>
      </c>
      <c r="J3243">
        <v>2.5000000000000001E-4</v>
      </c>
      <c r="L3243">
        <v>1.0779711538461543</v>
      </c>
      <c r="M3243" s="2">
        <f t="shared" si="108"/>
        <v>20.192307692307693</v>
      </c>
      <c r="N3243" t="s">
        <v>2722</v>
      </c>
    </row>
    <row r="3244" spans="1:14">
      <c r="A3244">
        <v>22</v>
      </c>
      <c r="B3244" t="s">
        <v>19154</v>
      </c>
      <c r="C3244" t="s">
        <v>19155</v>
      </c>
      <c r="D3244">
        <v>567</v>
      </c>
      <c r="E3244" s="1">
        <v>1.548</v>
      </c>
      <c r="F3244">
        <v>2.0630000000000002</v>
      </c>
      <c r="G3244">
        <v>0.33300000000000002</v>
      </c>
      <c r="H3244">
        <v>18</v>
      </c>
      <c r="I3244">
        <v>9.4</v>
      </c>
      <c r="J3244">
        <v>1.2099999999999999E-3</v>
      </c>
      <c r="K3244">
        <v>0.876</v>
      </c>
      <c r="L3244">
        <v>1.0779711538461543</v>
      </c>
      <c r="M3244" s="2">
        <f t="shared" si="108"/>
        <v>21.153846153846153</v>
      </c>
      <c r="N3244" t="s">
        <v>2722</v>
      </c>
    </row>
    <row r="3245" spans="1:14">
      <c r="A3245">
        <v>23</v>
      </c>
      <c r="B3245" t="s">
        <v>15106</v>
      </c>
      <c r="C3245" t="s">
        <v>15107</v>
      </c>
      <c r="D3245">
        <v>1459</v>
      </c>
      <c r="E3245" s="1">
        <v>1.522</v>
      </c>
      <c r="F3245">
        <v>1.6919999999999999</v>
      </c>
      <c r="G3245">
        <v>0.23599999999999999</v>
      </c>
      <c r="H3245">
        <v>89</v>
      </c>
      <c r="I3245">
        <v>5.5</v>
      </c>
      <c r="J3245">
        <v>4.8799999999999998E-3</v>
      </c>
      <c r="K3245">
        <v>0.60699999999999998</v>
      </c>
      <c r="L3245">
        <v>1.0779711538461543</v>
      </c>
      <c r="M3245" s="2">
        <f t="shared" si="108"/>
        <v>22.115384615384613</v>
      </c>
      <c r="N3245" t="s">
        <v>2722</v>
      </c>
    </row>
    <row r="3246" spans="1:14">
      <c r="A3246">
        <v>24</v>
      </c>
      <c r="B3246" t="s">
        <v>14996</v>
      </c>
      <c r="C3246" t="s">
        <v>14997</v>
      </c>
      <c r="D3246">
        <v>773</v>
      </c>
      <c r="E3246" s="1">
        <v>1.4670000000000001</v>
      </c>
      <c r="F3246">
        <v>1.2509999999999999</v>
      </c>
      <c r="G3246">
        <v>0.4</v>
      </c>
      <c r="H3246">
        <v>175</v>
      </c>
      <c r="I3246">
        <v>2.7</v>
      </c>
      <c r="J3246">
        <v>2.5500000000000002E-3</v>
      </c>
      <c r="K3246">
        <v>0.317</v>
      </c>
      <c r="L3246">
        <v>1.0779711538461543</v>
      </c>
      <c r="M3246" s="2">
        <f t="shared" si="108"/>
        <v>23.076923076923077</v>
      </c>
      <c r="N3246" t="s">
        <v>2722</v>
      </c>
    </row>
    <row r="3247" spans="1:14">
      <c r="A3247">
        <v>25</v>
      </c>
      <c r="B3247" t="s">
        <v>19206</v>
      </c>
      <c r="C3247" t="s">
        <v>19207</v>
      </c>
      <c r="D3247">
        <v>771</v>
      </c>
      <c r="E3247" s="1">
        <v>1.425</v>
      </c>
      <c r="F3247">
        <v>2.29</v>
      </c>
      <c r="G3247">
        <v>0</v>
      </c>
      <c r="H3247">
        <v>20</v>
      </c>
      <c r="I3247">
        <v>8.6999999999999993</v>
      </c>
      <c r="J3247">
        <v>1.1900000000000001E-3</v>
      </c>
      <c r="K3247">
        <v>0.67600000000000005</v>
      </c>
      <c r="L3247">
        <v>1.0779711538461543</v>
      </c>
      <c r="M3247" s="2">
        <f t="shared" si="108"/>
        <v>24.03846153846154</v>
      </c>
      <c r="N3247" t="s">
        <v>2722</v>
      </c>
    </row>
    <row r="3248" spans="1:14">
      <c r="A3248">
        <v>26</v>
      </c>
      <c r="B3248" t="s">
        <v>15332</v>
      </c>
      <c r="C3248" t="s">
        <v>15333</v>
      </c>
      <c r="D3248">
        <v>4582</v>
      </c>
      <c r="E3248" s="1">
        <v>1.42</v>
      </c>
      <c r="F3248">
        <v>1.3640000000000001</v>
      </c>
      <c r="G3248">
        <v>0.88400000000000001</v>
      </c>
      <c r="H3248">
        <v>225</v>
      </c>
      <c r="I3248">
        <v>5</v>
      </c>
      <c r="J3248">
        <v>1.516E-2</v>
      </c>
      <c r="K3248">
        <v>0.49199999999999999</v>
      </c>
      <c r="L3248">
        <v>1.0779711538461543</v>
      </c>
      <c r="M3248" s="2">
        <f t="shared" si="108"/>
        <v>25</v>
      </c>
      <c r="N3248" t="s">
        <v>2722</v>
      </c>
    </row>
    <row r="3249" spans="1:14">
      <c r="A3249">
        <v>27</v>
      </c>
      <c r="B3249" t="s">
        <v>15030</v>
      </c>
      <c r="C3249" t="s">
        <v>15031</v>
      </c>
      <c r="D3249">
        <v>205</v>
      </c>
      <c r="E3249" s="1">
        <v>1.405</v>
      </c>
      <c r="F3249">
        <v>2.4460000000000002</v>
      </c>
      <c r="G3249">
        <v>0</v>
      </c>
      <c r="H3249">
        <v>17</v>
      </c>
      <c r="I3249">
        <v>4.4000000000000004</v>
      </c>
      <c r="J3249">
        <v>1.9E-3</v>
      </c>
      <c r="K3249">
        <v>1.306</v>
      </c>
      <c r="L3249">
        <v>1.0779711538461543</v>
      </c>
      <c r="M3249" s="2">
        <f t="shared" si="108"/>
        <v>25.961538461538463</v>
      </c>
      <c r="N3249" t="s">
        <v>2722</v>
      </c>
    </row>
    <row r="3250" spans="1:14">
      <c r="A3250">
        <v>28</v>
      </c>
      <c r="B3250" t="s">
        <v>19158</v>
      </c>
      <c r="C3250" t="s">
        <v>19159</v>
      </c>
      <c r="D3250">
        <v>151</v>
      </c>
      <c r="E3250" s="1">
        <v>1.4</v>
      </c>
      <c r="F3250">
        <v>1.1160000000000001</v>
      </c>
      <c r="G3250">
        <v>0.14299999999999999</v>
      </c>
      <c r="H3250">
        <v>14</v>
      </c>
      <c r="I3250">
        <v>5.7</v>
      </c>
      <c r="J3250">
        <v>7.6000000000000004E-4</v>
      </c>
      <c r="K3250">
        <v>0.629</v>
      </c>
      <c r="L3250">
        <v>1.0779711538461543</v>
      </c>
      <c r="M3250" s="2">
        <f t="shared" si="108"/>
        <v>26.923076923076923</v>
      </c>
      <c r="N3250" t="s">
        <v>2722</v>
      </c>
    </row>
    <row r="3251" spans="1:14">
      <c r="A3251">
        <v>29</v>
      </c>
      <c r="B3251" t="s">
        <v>19204</v>
      </c>
      <c r="C3251" t="s">
        <v>19205</v>
      </c>
      <c r="D3251">
        <v>118</v>
      </c>
      <c r="E3251" s="1">
        <v>1.355</v>
      </c>
      <c r="G3251">
        <v>7.6999999999999999E-2</v>
      </c>
      <c r="H3251">
        <v>13</v>
      </c>
      <c r="I3251">
        <v>3.9</v>
      </c>
      <c r="J3251">
        <v>5.2999999999999998E-4</v>
      </c>
      <c r="L3251">
        <v>1.0779711538461543</v>
      </c>
      <c r="M3251" s="2">
        <f t="shared" si="108"/>
        <v>27.884615384615387</v>
      </c>
      <c r="N3251" t="s">
        <v>2722</v>
      </c>
    </row>
    <row r="3252" spans="1:14">
      <c r="A3252">
        <v>30</v>
      </c>
      <c r="B3252" t="s">
        <v>19210</v>
      </c>
      <c r="C3252" t="s">
        <v>19211</v>
      </c>
      <c r="D3252">
        <v>292</v>
      </c>
      <c r="E3252" s="1">
        <v>1.2729999999999999</v>
      </c>
      <c r="F3252">
        <v>1.3240000000000001</v>
      </c>
      <c r="H3252">
        <v>0</v>
      </c>
      <c r="I3252">
        <v>6.3</v>
      </c>
      <c r="J3252">
        <v>8.3000000000000001E-4</v>
      </c>
      <c r="K3252">
        <v>0.45200000000000001</v>
      </c>
      <c r="L3252">
        <v>1.0779711538461543</v>
      </c>
      <c r="M3252" s="2">
        <f t="shared" si="108"/>
        <v>28.846153846153843</v>
      </c>
      <c r="N3252" t="s">
        <v>2722</v>
      </c>
    </row>
    <row r="3253" spans="1:14">
      <c r="A3253">
        <v>31</v>
      </c>
      <c r="B3253" t="s">
        <v>19162</v>
      </c>
      <c r="C3253" t="s">
        <v>19163</v>
      </c>
      <c r="D3253">
        <v>3113</v>
      </c>
      <c r="E3253" s="1">
        <v>1.264</v>
      </c>
      <c r="F3253">
        <v>1.732</v>
      </c>
      <c r="G3253">
        <v>0.24</v>
      </c>
      <c r="H3253">
        <v>104</v>
      </c>
      <c r="I3253">
        <v>8.4</v>
      </c>
      <c r="J3253">
        <v>5.7999999999999996E-3</v>
      </c>
      <c r="K3253">
        <v>0.59399999999999997</v>
      </c>
      <c r="L3253">
        <v>1.0779711538461543</v>
      </c>
      <c r="M3253" s="2">
        <f t="shared" si="108"/>
        <v>29.807692307692307</v>
      </c>
      <c r="N3253" t="s">
        <v>2722</v>
      </c>
    </row>
    <row r="3254" spans="1:14">
      <c r="A3254">
        <v>32</v>
      </c>
      <c r="B3254" t="s">
        <v>19234</v>
      </c>
      <c r="C3254" t="s">
        <v>19235</v>
      </c>
      <c r="D3254">
        <v>242</v>
      </c>
      <c r="E3254" s="1">
        <v>1.25</v>
      </c>
      <c r="F3254">
        <v>1.167</v>
      </c>
      <c r="G3254">
        <v>8.5999999999999993E-2</v>
      </c>
      <c r="H3254">
        <v>35</v>
      </c>
      <c r="I3254">
        <v>5</v>
      </c>
      <c r="J3254">
        <v>1.1800000000000001E-3</v>
      </c>
      <c r="K3254">
        <v>0.56000000000000005</v>
      </c>
      <c r="L3254">
        <v>1.0779711538461543</v>
      </c>
      <c r="M3254" s="2">
        <f t="shared" si="108"/>
        <v>30.76923076923077</v>
      </c>
      <c r="N3254" t="s">
        <v>2722</v>
      </c>
    </row>
    <row r="3255" spans="1:14">
      <c r="A3255">
        <v>33</v>
      </c>
      <c r="B3255" t="s">
        <v>14836</v>
      </c>
      <c r="C3255" t="s">
        <v>14837</v>
      </c>
      <c r="D3255">
        <v>657</v>
      </c>
      <c r="E3255" s="1">
        <v>1.2310000000000001</v>
      </c>
      <c r="F3255">
        <v>3.0489999999999999</v>
      </c>
      <c r="G3255">
        <v>0.128</v>
      </c>
      <c r="H3255">
        <v>39</v>
      </c>
      <c r="I3255">
        <v>5.2</v>
      </c>
      <c r="J3255">
        <v>3.4299999999999999E-3</v>
      </c>
      <c r="K3255">
        <v>1.3580000000000001</v>
      </c>
      <c r="L3255">
        <v>1.0779711538461543</v>
      </c>
      <c r="M3255" s="2">
        <f t="shared" ref="M3255:M3286" si="109">A3255/104*100</f>
        <v>31.73076923076923</v>
      </c>
      <c r="N3255" t="s">
        <v>2722</v>
      </c>
    </row>
    <row r="3256" spans="1:14">
      <c r="A3256">
        <v>34</v>
      </c>
      <c r="B3256" t="s">
        <v>19190</v>
      </c>
      <c r="C3256" t="s">
        <v>19191</v>
      </c>
      <c r="D3256">
        <v>1556</v>
      </c>
      <c r="E3256" s="1">
        <v>1.228</v>
      </c>
      <c r="F3256">
        <v>1.7410000000000001</v>
      </c>
      <c r="G3256">
        <v>0.156</v>
      </c>
      <c r="H3256">
        <v>45</v>
      </c>
      <c r="I3256" t="s">
        <v>18288</v>
      </c>
      <c r="J3256">
        <v>3.46E-3</v>
      </c>
      <c r="K3256">
        <v>1.0029999999999999</v>
      </c>
      <c r="L3256">
        <v>1.0779711538461543</v>
      </c>
      <c r="M3256" s="2">
        <f t="shared" si="109"/>
        <v>32.692307692307693</v>
      </c>
      <c r="N3256" t="s">
        <v>2722</v>
      </c>
    </row>
    <row r="3257" spans="1:14">
      <c r="A3257">
        <v>35</v>
      </c>
      <c r="B3257" t="s">
        <v>15226</v>
      </c>
      <c r="C3257" t="s">
        <v>15227</v>
      </c>
      <c r="D3257">
        <v>1525</v>
      </c>
      <c r="E3257" s="1">
        <v>1.22</v>
      </c>
      <c r="F3257">
        <v>1.391</v>
      </c>
      <c r="G3257">
        <v>0.2</v>
      </c>
      <c r="H3257">
        <v>145</v>
      </c>
      <c r="I3257">
        <v>5.3</v>
      </c>
      <c r="J3257">
        <v>4.8500000000000001E-3</v>
      </c>
      <c r="K3257">
        <v>0.47599999999999998</v>
      </c>
      <c r="L3257">
        <v>1.0779711538461543</v>
      </c>
      <c r="M3257" s="2">
        <f t="shared" si="109"/>
        <v>33.653846153846153</v>
      </c>
      <c r="N3257" t="s">
        <v>2722</v>
      </c>
    </row>
    <row r="3258" spans="1:14">
      <c r="A3258">
        <v>36</v>
      </c>
      <c r="B3258" t="s">
        <v>15222</v>
      </c>
      <c r="C3258" t="s">
        <v>15223</v>
      </c>
      <c r="D3258">
        <v>261</v>
      </c>
      <c r="E3258" s="1">
        <v>1.196</v>
      </c>
      <c r="F3258">
        <v>1.452</v>
      </c>
      <c r="G3258">
        <v>7.6999999999999999E-2</v>
      </c>
      <c r="H3258">
        <v>26</v>
      </c>
      <c r="I3258">
        <v>5.4</v>
      </c>
      <c r="J3258">
        <v>8.0000000000000004E-4</v>
      </c>
      <c r="K3258">
        <v>0.44</v>
      </c>
      <c r="L3258">
        <v>1.0779711538461543</v>
      </c>
      <c r="M3258" s="2">
        <f t="shared" si="109"/>
        <v>34.615384615384613</v>
      </c>
      <c r="N3258" t="s">
        <v>2722</v>
      </c>
    </row>
    <row r="3259" spans="1:14">
      <c r="A3259">
        <v>37</v>
      </c>
      <c r="B3259" t="s">
        <v>15176</v>
      </c>
      <c r="C3259" t="s">
        <v>15177</v>
      </c>
      <c r="D3259">
        <v>912</v>
      </c>
      <c r="E3259" s="1">
        <v>1.1950000000000001</v>
      </c>
      <c r="F3259">
        <v>1.43</v>
      </c>
      <c r="G3259">
        <v>0.24099999999999999</v>
      </c>
      <c r="H3259">
        <v>112</v>
      </c>
      <c r="I3259">
        <v>6.1</v>
      </c>
      <c r="J3259">
        <v>3.3500000000000001E-3</v>
      </c>
      <c r="K3259">
        <v>0.65200000000000002</v>
      </c>
      <c r="L3259">
        <v>1.0779711538461543</v>
      </c>
      <c r="M3259" s="2">
        <f t="shared" si="109"/>
        <v>35.57692307692308</v>
      </c>
      <c r="N3259" t="s">
        <v>2722</v>
      </c>
    </row>
    <row r="3260" spans="1:14">
      <c r="A3260">
        <v>38</v>
      </c>
      <c r="B3260" t="s">
        <v>19180</v>
      </c>
      <c r="C3260" t="s">
        <v>19181</v>
      </c>
      <c r="D3260">
        <v>467</v>
      </c>
      <c r="E3260" s="1">
        <v>1.18</v>
      </c>
      <c r="F3260">
        <v>1.756</v>
      </c>
      <c r="G3260">
        <v>0.41699999999999998</v>
      </c>
      <c r="H3260">
        <v>24</v>
      </c>
      <c r="I3260">
        <v>6.3</v>
      </c>
      <c r="J3260">
        <v>1.32E-3</v>
      </c>
      <c r="K3260">
        <v>0.61</v>
      </c>
      <c r="L3260">
        <v>1.0779711538461543</v>
      </c>
      <c r="M3260" s="2">
        <f t="shared" si="109"/>
        <v>36.538461538461533</v>
      </c>
      <c r="N3260" t="s">
        <v>2722</v>
      </c>
    </row>
    <row r="3261" spans="1:14">
      <c r="A3261">
        <v>39</v>
      </c>
      <c r="B3261" t="s">
        <v>14924</v>
      </c>
      <c r="C3261" t="s">
        <v>14925</v>
      </c>
      <c r="D3261">
        <v>514</v>
      </c>
      <c r="E3261" s="1">
        <v>1.1779999999999999</v>
      </c>
      <c r="F3261">
        <v>1.5820000000000001</v>
      </c>
      <c r="G3261">
        <v>4.9000000000000002E-2</v>
      </c>
      <c r="H3261">
        <v>81</v>
      </c>
      <c r="I3261">
        <v>5.6</v>
      </c>
      <c r="J3261">
        <v>2.63E-3</v>
      </c>
      <c r="K3261">
        <v>0.79300000000000004</v>
      </c>
      <c r="L3261">
        <v>1.0779711538461543</v>
      </c>
      <c r="M3261" s="2">
        <f t="shared" si="109"/>
        <v>37.5</v>
      </c>
      <c r="N3261" t="s">
        <v>2722</v>
      </c>
    </row>
    <row r="3262" spans="1:14">
      <c r="A3262">
        <v>40</v>
      </c>
      <c r="B3262" t="s">
        <v>19134</v>
      </c>
      <c r="C3262" t="s">
        <v>19135</v>
      </c>
      <c r="D3262">
        <v>905</v>
      </c>
      <c r="E3262" s="1">
        <v>1.159</v>
      </c>
      <c r="F3262">
        <v>1.1879999999999999</v>
      </c>
      <c r="G3262">
        <v>0.14699999999999999</v>
      </c>
      <c r="H3262">
        <v>102</v>
      </c>
      <c r="I3262">
        <v>3.9</v>
      </c>
      <c r="J3262">
        <v>3.62E-3</v>
      </c>
      <c r="K3262">
        <v>0.35</v>
      </c>
      <c r="L3262">
        <v>1.0779711538461543</v>
      </c>
      <c r="M3262" s="2">
        <f t="shared" si="109"/>
        <v>38.461538461538467</v>
      </c>
      <c r="N3262" t="s">
        <v>2722</v>
      </c>
    </row>
    <row r="3263" spans="1:14">
      <c r="A3263">
        <v>41</v>
      </c>
      <c r="B3263" t="s">
        <v>19214</v>
      </c>
      <c r="C3263" t="s">
        <v>19215</v>
      </c>
      <c r="D3263">
        <v>2061</v>
      </c>
      <c r="E3263" s="1">
        <v>1.135</v>
      </c>
      <c r="F3263">
        <v>1.3220000000000001</v>
      </c>
      <c r="G3263">
        <v>0.20300000000000001</v>
      </c>
      <c r="H3263">
        <v>212</v>
      </c>
      <c r="I3263">
        <v>5.3</v>
      </c>
      <c r="J3263">
        <v>7.3099999999999997E-3</v>
      </c>
      <c r="K3263">
        <v>0.48299999999999998</v>
      </c>
      <c r="L3263">
        <v>1.0779711538461543</v>
      </c>
      <c r="M3263" s="2">
        <f t="shared" si="109"/>
        <v>39.42307692307692</v>
      </c>
      <c r="N3263" t="s">
        <v>2722</v>
      </c>
    </row>
    <row r="3264" spans="1:14">
      <c r="A3264">
        <v>42</v>
      </c>
      <c r="B3264" t="s">
        <v>14928</v>
      </c>
      <c r="C3264" t="s">
        <v>14929</v>
      </c>
      <c r="D3264">
        <v>168</v>
      </c>
      <c r="E3264" s="1">
        <v>1.115</v>
      </c>
      <c r="G3264">
        <v>6.2E-2</v>
      </c>
      <c r="H3264">
        <v>16</v>
      </c>
      <c r="I3264">
        <v>4.5</v>
      </c>
      <c r="J3264">
        <v>8.4999999999999995E-4</v>
      </c>
      <c r="L3264">
        <v>1.0779711538461543</v>
      </c>
      <c r="M3264" s="2">
        <f t="shared" si="109"/>
        <v>40.384615384615387</v>
      </c>
      <c r="N3264" t="s">
        <v>2722</v>
      </c>
    </row>
    <row r="3265" spans="1:14">
      <c r="A3265">
        <v>43</v>
      </c>
      <c r="B3265" t="s">
        <v>14972</v>
      </c>
      <c r="C3265" t="s">
        <v>14973</v>
      </c>
      <c r="D3265">
        <v>530</v>
      </c>
      <c r="E3265" s="1">
        <v>1.0589999999999999</v>
      </c>
      <c r="F3265">
        <v>1.5760000000000001</v>
      </c>
      <c r="G3265">
        <v>0.17399999999999999</v>
      </c>
      <c r="H3265">
        <v>69</v>
      </c>
      <c r="I3265">
        <v>5.8</v>
      </c>
      <c r="J3265">
        <v>2.0999999999999999E-3</v>
      </c>
      <c r="K3265">
        <v>0.70399999999999996</v>
      </c>
      <c r="L3265">
        <v>1.0779711538461543</v>
      </c>
      <c r="M3265" s="2">
        <f t="shared" si="109"/>
        <v>41.346153846153847</v>
      </c>
      <c r="N3265" t="s">
        <v>2722</v>
      </c>
    </row>
    <row r="3266" spans="1:14">
      <c r="A3266">
        <v>44</v>
      </c>
      <c r="B3266" t="s">
        <v>15210</v>
      </c>
      <c r="C3266" t="s">
        <v>15211</v>
      </c>
      <c r="D3266">
        <v>264</v>
      </c>
      <c r="E3266" s="1">
        <v>1.054</v>
      </c>
      <c r="F3266">
        <v>1.087</v>
      </c>
      <c r="G3266">
        <v>0.11799999999999999</v>
      </c>
      <c r="H3266">
        <v>17</v>
      </c>
      <c r="I3266">
        <v>7.5</v>
      </c>
      <c r="J3266">
        <v>5.0000000000000001E-4</v>
      </c>
      <c r="K3266">
        <v>0.35399999999999998</v>
      </c>
      <c r="L3266">
        <v>1.0779711538461543</v>
      </c>
      <c r="M3266" s="2">
        <f t="shared" si="109"/>
        <v>42.307692307692307</v>
      </c>
      <c r="N3266" t="s">
        <v>2722</v>
      </c>
    </row>
    <row r="3267" spans="1:14">
      <c r="A3267">
        <v>45</v>
      </c>
      <c r="B3267" t="s">
        <v>19228</v>
      </c>
      <c r="C3267" t="s">
        <v>19229</v>
      </c>
      <c r="D3267">
        <v>1059</v>
      </c>
      <c r="E3267" s="1">
        <v>1.048</v>
      </c>
      <c r="F3267">
        <v>1.127</v>
      </c>
      <c r="G3267">
        <v>0.28599999999999998</v>
      </c>
      <c r="H3267">
        <v>49</v>
      </c>
      <c r="I3267" t="s">
        <v>18288</v>
      </c>
      <c r="J3267">
        <v>6.9699999999999996E-3</v>
      </c>
      <c r="K3267">
        <v>1.7350000000000001</v>
      </c>
      <c r="L3267">
        <v>1.0779711538461543</v>
      </c>
      <c r="M3267" s="2">
        <f t="shared" si="109"/>
        <v>43.269230769230774</v>
      </c>
      <c r="N3267" t="s">
        <v>2722</v>
      </c>
    </row>
    <row r="3268" spans="1:14">
      <c r="A3268">
        <v>46</v>
      </c>
      <c r="B3268" t="s">
        <v>19236</v>
      </c>
      <c r="C3268" t="s">
        <v>19237</v>
      </c>
      <c r="D3268">
        <v>250</v>
      </c>
      <c r="E3268" s="1">
        <v>1.0429999999999999</v>
      </c>
      <c r="F3268">
        <v>1.5740000000000001</v>
      </c>
      <c r="G3268">
        <v>0.17399999999999999</v>
      </c>
      <c r="H3268">
        <v>23</v>
      </c>
      <c r="I3268">
        <v>7.7</v>
      </c>
      <c r="J3268">
        <v>6.4000000000000005E-4</v>
      </c>
      <c r="K3268">
        <v>0.67500000000000004</v>
      </c>
      <c r="L3268">
        <v>1.0779711538461543</v>
      </c>
      <c r="M3268" s="2">
        <f t="shared" si="109"/>
        <v>44.230769230769226</v>
      </c>
      <c r="N3268" t="s">
        <v>2722</v>
      </c>
    </row>
    <row r="3269" spans="1:14">
      <c r="A3269">
        <v>47</v>
      </c>
      <c r="B3269" t="s">
        <v>14912</v>
      </c>
      <c r="C3269" t="s">
        <v>14913</v>
      </c>
      <c r="D3269">
        <v>1068</v>
      </c>
      <c r="E3269" s="1">
        <v>1.04</v>
      </c>
      <c r="F3269">
        <v>1.1120000000000001</v>
      </c>
      <c r="G3269">
        <v>9.0999999999999998E-2</v>
      </c>
      <c r="H3269">
        <v>33</v>
      </c>
      <c r="I3269" t="s">
        <v>18288</v>
      </c>
      <c r="J3269">
        <v>1.39E-3</v>
      </c>
      <c r="K3269">
        <v>0.443</v>
      </c>
      <c r="L3269">
        <v>1.0779711538461543</v>
      </c>
      <c r="M3269" s="2">
        <f t="shared" si="109"/>
        <v>45.192307692307693</v>
      </c>
      <c r="N3269" t="s">
        <v>2722</v>
      </c>
    </row>
    <row r="3270" spans="1:14">
      <c r="A3270">
        <v>48</v>
      </c>
      <c r="B3270" t="s">
        <v>19232</v>
      </c>
      <c r="C3270" t="s">
        <v>19233</v>
      </c>
      <c r="D3270">
        <v>201</v>
      </c>
      <c r="E3270" s="1">
        <v>1.036</v>
      </c>
      <c r="F3270">
        <v>0.79</v>
      </c>
      <c r="G3270">
        <v>0.36799999999999999</v>
      </c>
      <c r="H3270">
        <v>19</v>
      </c>
      <c r="I3270">
        <v>7.2</v>
      </c>
      <c r="J3270">
        <v>7.6999999999999996E-4</v>
      </c>
      <c r="K3270">
        <v>0.54300000000000004</v>
      </c>
      <c r="L3270">
        <v>1.0779711538461543</v>
      </c>
      <c r="M3270" s="2">
        <f t="shared" si="109"/>
        <v>46.153846153846153</v>
      </c>
      <c r="N3270" t="s">
        <v>2722</v>
      </c>
    </row>
    <row r="3271" spans="1:14">
      <c r="A3271">
        <v>49</v>
      </c>
      <c r="B3271" t="s">
        <v>19152</v>
      </c>
      <c r="C3271" t="s">
        <v>19153</v>
      </c>
      <c r="D3271">
        <v>1055</v>
      </c>
      <c r="E3271" s="1">
        <v>1.026</v>
      </c>
      <c r="F3271">
        <v>1.075</v>
      </c>
      <c r="G3271">
        <v>0</v>
      </c>
      <c r="H3271">
        <v>16</v>
      </c>
      <c r="I3271" t="s">
        <v>18288</v>
      </c>
      <c r="J3271">
        <v>1.89E-3</v>
      </c>
      <c r="K3271">
        <v>0.80400000000000005</v>
      </c>
      <c r="L3271">
        <v>1.0779711538461543</v>
      </c>
      <c r="M3271" s="2">
        <f t="shared" si="109"/>
        <v>47.115384615384613</v>
      </c>
      <c r="N3271" t="s">
        <v>2722</v>
      </c>
    </row>
    <row r="3272" spans="1:14">
      <c r="A3272">
        <v>50</v>
      </c>
      <c r="B3272" t="s">
        <v>15186</v>
      </c>
      <c r="C3272" t="s">
        <v>15187</v>
      </c>
      <c r="D3272">
        <v>647</v>
      </c>
      <c r="E3272" s="1">
        <v>1.014</v>
      </c>
      <c r="F3272">
        <v>0.93200000000000005</v>
      </c>
      <c r="G3272">
        <v>0.11</v>
      </c>
      <c r="H3272">
        <v>200</v>
      </c>
      <c r="I3272">
        <v>3.1</v>
      </c>
      <c r="J3272">
        <v>3.0100000000000001E-3</v>
      </c>
      <c r="K3272">
        <v>0.32500000000000001</v>
      </c>
      <c r="L3272">
        <v>1.0779711538461543</v>
      </c>
      <c r="M3272" s="2">
        <f t="shared" si="109"/>
        <v>48.07692307692308</v>
      </c>
      <c r="N3272" t="s">
        <v>2722</v>
      </c>
    </row>
    <row r="3273" spans="1:14">
      <c r="A3273">
        <v>51</v>
      </c>
      <c r="B3273" t="s">
        <v>19238</v>
      </c>
      <c r="C3273" t="s">
        <v>19239</v>
      </c>
      <c r="D3273">
        <v>883</v>
      </c>
      <c r="E3273" s="1">
        <v>1.008</v>
      </c>
      <c r="F3273">
        <v>0.72099999999999997</v>
      </c>
      <c r="G3273">
        <v>0.11899999999999999</v>
      </c>
      <c r="H3273">
        <v>67</v>
      </c>
      <c r="I3273" t="s">
        <v>18288</v>
      </c>
      <c r="J3273">
        <v>1.4599999999999999E-3</v>
      </c>
      <c r="K3273">
        <v>0.28000000000000003</v>
      </c>
      <c r="L3273">
        <v>1.0779711538461543</v>
      </c>
      <c r="M3273" s="2">
        <f t="shared" si="109"/>
        <v>49.038461538461533</v>
      </c>
      <c r="N3273" t="s">
        <v>2722</v>
      </c>
    </row>
    <row r="3274" spans="1:14">
      <c r="A3274">
        <v>52</v>
      </c>
      <c r="B3274" t="s">
        <v>19146</v>
      </c>
      <c r="C3274" t="s">
        <v>19147</v>
      </c>
      <c r="D3274">
        <v>266</v>
      </c>
      <c r="E3274" s="1">
        <v>1</v>
      </c>
      <c r="F3274">
        <v>1.2689999999999999</v>
      </c>
      <c r="G3274">
        <v>0.2</v>
      </c>
      <c r="H3274">
        <v>20</v>
      </c>
      <c r="I3274">
        <v>5.3</v>
      </c>
      <c r="J3274">
        <v>1.3799999999999999E-3</v>
      </c>
      <c r="K3274">
        <v>0.66</v>
      </c>
      <c r="L3274">
        <v>1.0779711538461543</v>
      </c>
      <c r="M3274" s="2">
        <f t="shared" si="109"/>
        <v>50</v>
      </c>
      <c r="N3274" t="s">
        <v>2722</v>
      </c>
    </row>
    <row r="3275" spans="1:14">
      <c r="A3275">
        <v>53</v>
      </c>
      <c r="B3275" t="s">
        <v>19202</v>
      </c>
      <c r="C3275" t="s">
        <v>19203</v>
      </c>
      <c r="D3275">
        <v>238</v>
      </c>
      <c r="E3275" s="1">
        <v>1</v>
      </c>
      <c r="G3275">
        <v>0.1</v>
      </c>
      <c r="H3275">
        <v>20</v>
      </c>
      <c r="I3275">
        <v>4.9000000000000004</v>
      </c>
      <c r="J3275">
        <v>1.2099999999999999E-3</v>
      </c>
      <c r="L3275">
        <v>1.0779711538461543</v>
      </c>
      <c r="M3275" s="2">
        <f t="shared" si="109"/>
        <v>50.96153846153846</v>
      </c>
      <c r="N3275" t="s">
        <v>2722</v>
      </c>
    </row>
    <row r="3276" spans="1:14">
      <c r="A3276">
        <v>54</v>
      </c>
      <c r="B3276" t="s">
        <v>14964</v>
      </c>
      <c r="C3276" t="s">
        <v>14965</v>
      </c>
      <c r="D3276">
        <v>492</v>
      </c>
      <c r="E3276" s="1">
        <v>0.98399999999999999</v>
      </c>
      <c r="F3276">
        <v>1.145</v>
      </c>
      <c r="G3276">
        <v>3.2000000000000001E-2</v>
      </c>
      <c r="H3276">
        <v>31</v>
      </c>
      <c r="I3276">
        <v>7.2</v>
      </c>
      <c r="J3276">
        <v>1.5100000000000001E-3</v>
      </c>
      <c r="K3276">
        <v>0.56699999999999995</v>
      </c>
      <c r="L3276">
        <v>1.0779711538461543</v>
      </c>
      <c r="M3276" s="2">
        <f t="shared" si="109"/>
        <v>51.923076923076927</v>
      </c>
      <c r="N3276" t="s">
        <v>2722</v>
      </c>
    </row>
    <row r="3277" spans="1:14">
      <c r="A3277">
        <v>55</v>
      </c>
      <c r="B3277" t="s">
        <v>14944</v>
      </c>
      <c r="C3277" t="s">
        <v>14945</v>
      </c>
      <c r="D3277">
        <v>768</v>
      </c>
      <c r="E3277" s="1">
        <v>0.97799999999999998</v>
      </c>
      <c r="F3277">
        <v>1.42</v>
      </c>
      <c r="G3277">
        <v>0.25900000000000001</v>
      </c>
      <c r="H3277">
        <v>54</v>
      </c>
      <c r="I3277">
        <v>4.8</v>
      </c>
      <c r="J3277">
        <v>2.5300000000000001E-3</v>
      </c>
      <c r="K3277">
        <v>0.41</v>
      </c>
      <c r="L3277">
        <v>1.0779711538461543</v>
      </c>
      <c r="M3277" s="2">
        <f t="shared" si="109"/>
        <v>52.884615384615387</v>
      </c>
      <c r="N3277" t="s">
        <v>2722</v>
      </c>
    </row>
    <row r="3278" spans="1:14">
      <c r="A3278">
        <v>56</v>
      </c>
      <c r="B3278" t="s">
        <v>19160</v>
      </c>
      <c r="C3278" t="s">
        <v>19161</v>
      </c>
      <c r="D3278">
        <v>1261</v>
      </c>
      <c r="E3278" s="1">
        <v>0.97699999999999998</v>
      </c>
      <c r="F3278">
        <v>1.024</v>
      </c>
      <c r="G3278">
        <v>0.14599999999999999</v>
      </c>
      <c r="H3278">
        <v>48</v>
      </c>
      <c r="I3278" t="s">
        <v>18288</v>
      </c>
      <c r="J3278">
        <v>3.0200000000000001E-3</v>
      </c>
      <c r="K3278">
        <v>0.81399999999999995</v>
      </c>
      <c r="L3278">
        <v>1.0779711538461543</v>
      </c>
      <c r="M3278" s="2">
        <f t="shared" si="109"/>
        <v>53.846153846153847</v>
      </c>
      <c r="N3278" t="s">
        <v>2722</v>
      </c>
    </row>
    <row r="3279" spans="1:14">
      <c r="A3279">
        <v>57</v>
      </c>
      <c r="B3279" t="s">
        <v>15076</v>
      </c>
      <c r="C3279" t="s">
        <v>15077</v>
      </c>
      <c r="D3279">
        <v>662</v>
      </c>
      <c r="E3279" s="1">
        <v>0.96199999999999997</v>
      </c>
      <c r="F3279">
        <v>1.0189999999999999</v>
      </c>
      <c r="G3279">
        <v>0.16400000000000001</v>
      </c>
      <c r="H3279">
        <v>61</v>
      </c>
      <c r="I3279">
        <v>5.9</v>
      </c>
      <c r="J3279">
        <v>2.5899999999999999E-3</v>
      </c>
      <c r="K3279">
        <v>0.46</v>
      </c>
      <c r="L3279">
        <v>1.0779711538461543</v>
      </c>
      <c r="M3279" s="2">
        <f t="shared" si="109"/>
        <v>54.807692307692314</v>
      </c>
      <c r="N3279" t="s">
        <v>2722</v>
      </c>
    </row>
    <row r="3280" spans="1:14">
      <c r="A3280">
        <v>58</v>
      </c>
      <c r="B3280" t="s">
        <v>19208</v>
      </c>
      <c r="C3280" t="s">
        <v>19209</v>
      </c>
      <c r="D3280">
        <v>302</v>
      </c>
      <c r="E3280" s="1">
        <v>0.94299999999999995</v>
      </c>
      <c r="F3280">
        <v>0.95899999999999996</v>
      </c>
      <c r="G3280">
        <v>5.6000000000000001E-2</v>
      </c>
      <c r="H3280">
        <v>18</v>
      </c>
      <c r="I3280">
        <v>9</v>
      </c>
      <c r="J3280">
        <v>1.32E-3</v>
      </c>
      <c r="K3280">
        <v>0.76800000000000002</v>
      </c>
      <c r="L3280">
        <v>1.0779711538461543</v>
      </c>
      <c r="M3280" s="2">
        <f t="shared" si="109"/>
        <v>55.769230769230774</v>
      </c>
      <c r="N3280" t="s">
        <v>2722</v>
      </c>
    </row>
    <row r="3281" spans="1:14">
      <c r="A3281">
        <v>59</v>
      </c>
      <c r="B3281" t="s">
        <v>15026</v>
      </c>
      <c r="C3281" t="s">
        <v>15027</v>
      </c>
      <c r="D3281">
        <v>317</v>
      </c>
      <c r="E3281" s="1">
        <v>0.93500000000000005</v>
      </c>
      <c r="F3281">
        <v>1.5860000000000001</v>
      </c>
      <c r="G3281">
        <v>0.14599999999999999</v>
      </c>
      <c r="H3281">
        <v>48</v>
      </c>
      <c r="I3281">
        <v>5</v>
      </c>
      <c r="J3281">
        <v>1.92E-3</v>
      </c>
      <c r="K3281">
        <v>0.85599999999999998</v>
      </c>
      <c r="L3281">
        <v>1.0779711538461543</v>
      </c>
      <c r="M3281" s="2">
        <f t="shared" si="109"/>
        <v>56.730769230769226</v>
      </c>
      <c r="N3281" t="s">
        <v>2722</v>
      </c>
    </row>
    <row r="3282" spans="1:14">
      <c r="A3282">
        <v>60</v>
      </c>
      <c r="B3282" t="s">
        <v>19244</v>
      </c>
      <c r="C3282" t="s">
        <v>19245</v>
      </c>
      <c r="D3282">
        <v>1093</v>
      </c>
      <c r="E3282" s="1">
        <v>0.90900000000000003</v>
      </c>
      <c r="F3282">
        <v>0.89100000000000001</v>
      </c>
      <c r="G3282">
        <v>0.192</v>
      </c>
      <c r="H3282">
        <v>99</v>
      </c>
      <c r="I3282">
        <v>6.7</v>
      </c>
      <c r="J3282">
        <v>3.8400000000000001E-3</v>
      </c>
      <c r="K3282">
        <v>0.435</v>
      </c>
      <c r="L3282">
        <v>1.0779711538461543</v>
      </c>
      <c r="M3282" s="2">
        <f t="shared" si="109"/>
        <v>57.692307692307686</v>
      </c>
      <c r="N3282" t="s">
        <v>2722</v>
      </c>
    </row>
    <row r="3283" spans="1:14">
      <c r="A3283">
        <v>61</v>
      </c>
      <c r="B3283" t="s">
        <v>15016</v>
      </c>
      <c r="C3283" t="s">
        <v>15017</v>
      </c>
      <c r="D3283">
        <v>946</v>
      </c>
      <c r="E3283" s="1">
        <v>0.88700000000000001</v>
      </c>
      <c r="F3283">
        <v>1.4690000000000001</v>
      </c>
      <c r="G3283">
        <v>6.7000000000000004E-2</v>
      </c>
      <c r="H3283">
        <v>30</v>
      </c>
      <c r="I3283" t="s">
        <v>18288</v>
      </c>
      <c r="J3283">
        <v>2.5400000000000002E-3</v>
      </c>
      <c r="K3283">
        <v>1.1160000000000001</v>
      </c>
      <c r="L3283">
        <v>1.0779711538461543</v>
      </c>
      <c r="M3283" s="2">
        <f t="shared" si="109"/>
        <v>58.653846153846153</v>
      </c>
      <c r="N3283" t="s">
        <v>2722</v>
      </c>
    </row>
    <row r="3284" spans="1:14">
      <c r="A3284">
        <v>62</v>
      </c>
      <c r="B3284" t="s">
        <v>19240</v>
      </c>
      <c r="C3284" t="s">
        <v>19241</v>
      </c>
      <c r="D3284">
        <v>247</v>
      </c>
      <c r="E3284" s="1">
        <v>0.85399999999999998</v>
      </c>
      <c r="F3284">
        <v>0.86199999999999999</v>
      </c>
      <c r="G3284">
        <v>0.35</v>
      </c>
      <c r="H3284">
        <v>20</v>
      </c>
      <c r="I3284">
        <v>6.9</v>
      </c>
      <c r="J3284">
        <v>6.8999999999999997E-4</v>
      </c>
      <c r="K3284">
        <v>0.36099999999999999</v>
      </c>
      <c r="L3284">
        <v>1.0779711538461543</v>
      </c>
      <c r="M3284" s="2">
        <f t="shared" si="109"/>
        <v>59.615384615384613</v>
      </c>
      <c r="N3284" t="s">
        <v>2722</v>
      </c>
    </row>
    <row r="3285" spans="1:14">
      <c r="A3285">
        <v>63</v>
      </c>
      <c r="B3285" t="s">
        <v>19176</v>
      </c>
      <c r="C3285" t="s">
        <v>19177</v>
      </c>
      <c r="D3285">
        <v>904</v>
      </c>
      <c r="E3285" s="1">
        <v>0.84499999999999997</v>
      </c>
      <c r="F3285">
        <v>0.79</v>
      </c>
      <c r="G3285">
        <v>0.27600000000000002</v>
      </c>
      <c r="H3285">
        <v>152</v>
      </c>
      <c r="I3285">
        <v>4.7</v>
      </c>
      <c r="J3285">
        <v>3.3500000000000001E-3</v>
      </c>
      <c r="K3285">
        <v>0.29399999999999998</v>
      </c>
      <c r="L3285">
        <v>1.0779711538461543</v>
      </c>
      <c r="M3285" s="2">
        <f t="shared" si="109"/>
        <v>60.576923076923073</v>
      </c>
      <c r="N3285" t="s">
        <v>2722</v>
      </c>
    </row>
    <row r="3286" spans="1:14">
      <c r="A3286">
        <v>64</v>
      </c>
      <c r="B3286" t="s">
        <v>15334</v>
      </c>
      <c r="C3286" t="s">
        <v>19121</v>
      </c>
      <c r="D3286">
        <v>2159</v>
      </c>
      <c r="E3286" s="1">
        <v>0.83599999999999997</v>
      </c>
      <c r="F3286">
        <v>1.0329999999999999</v>
      </c>
      <c r="G3286">
        <v>0.154</v>
      </c>
      <c r="H3286">
        <v>130</v>
      </c>
      <c r="I3286">
        <v>6.8</v>
      </c>
      <c r="J3286">
        <v>7.0499999999999998E-3</v>
      </c>
      <c r="K3286">
        <v>0.43099999999999999</v>
      </c>
      <c r="L3286">
        <v>1.0779711538461543</v>
      </c>
      <c r="M3286" s="2">
        <f t="shared" si="109"/>
        <v>61.53846153846154</v>
      </c>
      <c r="N3286" t="s">
        <v>2722</v>
      </c>
    </row>
    <row r="3287" spans="1:14">
      <c r="A3287">
        <v>65</v>
      </c>
      <c r="B3287" t="s">
        <v>19164</v>
      </c>
      <c r="C3287" t="s">
        <v>19165</v>
      </c>
      <c r="D3287">
        <v>1212</v>
      </c>
      <c r="E3287" s="1">
        <v>0.81</v>
      </c>
      <c r="F3287">
        <v>1.004</v>
      </c>
      <c r="G3287">
        <v>0.49</v>
      </c>
      <c r="H3287">
        <v>51</v>
      </c>
      <c r="I3287">
        <v>10</v>
      </c>
      <c r="J3287">
        <v>2.65E-3</v>
      </c>
      <c r="K3287">
        <v>0.55000000000000004</v>
      </c>
      <c r="L3287">
        <v>1.0779711538461543</v>
      </c>
      <c r="M3287" s="2">
        <f t="shared" ref="M3287:M3318" si="110">A3287/104*100</f>
        <v>62.5</v>
      </c>
      <c r="N3287" t="s">
        <v>2722</v>
      </c>
    </row>
    <row r="3288" spans="1:14">
      <c r="A3288">
        <v>66</v>
      </c>
      <c r="B3288" t="s">
        <v>19172</v>
      </c>
      <c r="C3288" t="s">
        <v>19173</v>
      </c>
      <c r="D3288">
        <v>981</v>
      </c>
      <c r="E3288" s="1">
        <v>0.79400000000000004</v>
      </c>
      <c r="F3288">
        <v>0.86599999999999999</v>
      </c>
      <c r="G3288">
        <v>0.53800000000000003</v>
      </c>
      <c r="H3288">
        <v>106</v>
      </c>
      <c r="I3288">
        <v>7.7</v>
      </c>
      <c r="J3288">
        <v>3.3899999999999998E-3</v>
      </c>
      <c r="K3288">
        <v>0.498</v>
      </c>
      <c r="L3288">
        <v>1.0779711538461543</v>
      </c>
      <c r="M3288" s="2">
        <f t="shared" si="110"/>
        <v>63.46153846153846</v>
      </c>
      <c r="N3288" t="s">
        <v>2722</v>
      </c>
    </row>
    <row r="3289" spans="1:14">
      <c r="A3289">
        <v>67</v>
      </c>
      <c r="B3289" t="s">
        <v>15022</v>
      </c>
      <c r="C3289" t="s">
        <v>15023</v>
      </c>
      <c r="D3289">
        <v>278</v>
      </c>
      <c r="E3289" s="1">
        <v>0.79200000000000004</v>
      </c>
      <c r="F3289">
        <v>1.2909999999999999</v>
      </c>
      <c r="G3289">
        <v>7.0999999999999994E-2</v>
      </c>
      <c r="H3289">
        <v>14</v>
      </c>
      <c r="I3289">
        <v>7.1</v>
      </c>
      <c r="J3289">
        <v>8.3000000000000001E-4</v>
      </c>
      <c r="K3289">
        <v>0.60099999999999998</v>
      </c>
      <c r="L3289">
        <v>1.0779711538461543</v>
      </c>
      <c r="M3289" s="2">
        <f t="shared" si="110"/>
        <v>64.423076923076934</v>
      </c>
      <c r="N3289" t="s">
        <v>2722</v>
      </c>
    </row>
    <row r="3290" spans="1:14">
      <c r="A3290">
        <v>68</v>
      </c>
      <c r="B3290" t="s">
        <v>19216</v>
      </c>
      <c r="C3290" t="s">
        <v>19217</v>
      </c>
      <c r="D3290">
        <v>720</v>
      </c>
      <c r="E3290" s="1">
        <v>0.76200000000000001</v>
      </c>
      <c r="F3290">
        <v>0.59399999999999997</v>
      </c>
      <c r="G3290">
        <v>4.7E-2</v>
      </c>
      <c r="H3290">
        <v>129</v>
      </c>
      <c r="I3290">
        <v>4.7</v>
      </c>
      <c r="J3290">
        <v>2.7799999999999999E-3</v>
      </c>
      <c r="K3290">
        <v>0.219</v>
      </c>
      <c r="L3290">
        <v>1.0779711538461543</v>
      </c>
      <c r="M3290" s="2">
        <f t="shared" si="110"/>
        <v>65.384615384615387</v>
      </c>
      <c r="N3290" t="s">
        <v>2722</v>
      </c>
    </row>
    <row r="3291" spans="1:14">
      <c r="A3291">
        <v>69</v>
      </c>
      <c r="B3291" t="s">
        <v>14940</v>
      </c>
      <c r="C3291" t="s">
        <v>14941</v>
      </c>
      <c r="D3291">
        <v>2216</v>
      </c>
      <c r="E3291" s="1">
        <v>0.755</v>
      </c>
      <c r="F3291">
        <v>0.95399999999999996</v>
      </c>
      <c r="G3291">
        <v>0.20799999999999999</v>
      </c>
      <c r="H3291">
        <v>120</v>
      </c>
      <c r="I3291" t="s">
        <v>18288</v>
      </c>
      <c r="J3291">
        <v>3.0200000000000001E-3</v>
      </c>
      <c r="K3291">
        <v>0.39800000000000002</v>
      </c>
      <c r="L3291">
        <v>1.0779711538461543</v>
      </c>
      <c r="M3291" s="2">
        <f t="shared" si="110"/>
        <v>66.34615384615384</v>
      </c>
      <c r="N3291" t="s">
        <v>2722</v>
      </c>
    </row>
    <row r="3292" spans="1:14">
      <c r="A3292">
        <v>70</v>
      </c>
      <c r="B3292" t="s">
        <v>15002</v>
      </c>
      <c r="C3292" t="s">
        <v>15003</v>
      </c>
      <c r="D3292">
        <v>408</v>
      </c>
      <c r="E3292" s="1">
        <v>0.72399999999999998</v>
      </c>
      <c r="F3292">
        <v>0.76500000000000001</v>
      </c>
      <c r="G3292">
        <v>0</v>
      </c>
      <c r="H3292">
        <v>32</v>
      </c>
      <c r="I3292">
        <v>5.0999999999999996</v>
      </c>
      <c r="J3292">
        <v>1.6000000000000001E-3</v>
      </c>
      <c r="K3292">
        <v>0.27800000000000002</v>
      </c>
      <c r="L3292">
        <v>1.0779711538461543</v>
      </c>
      <c r="M3292" s="2">
        <f t="shared" si="110"/>
        <v>67.307692307692307</v>
      </c>
      <c r="N3292" t="s">
        <v>2722</v>
      </c>
    </row>
    <row r="3293" spans="1:14">
      <c r="A3293">
        <v>71</v>
      </c>
      <c r="B3293" t="s">
        <v>19144</v>
      </c>
      <c r="C3293" t="s">
        <v>19145</v>
      </c>
      <c r="D3293">
        <v>2724</v>
      </c>
      <c r="E3293" s="1">
        <v>0.70499999999999996</v>
      </c>
      <c r="F3293">
        <v>0.78500000000000003</v>
      </c>
      <c r="G3293">
        <v>4.1000000000000002E-2</v>
      </c>
      <c r="H3293">
        <v>369</v>
      </c>
      <c r="I3293">
        <v>7.3</v>
      </c>
      <c r="J3293">
        <v>6.7799999999999996E-3</v>
      </c>
      <c r="K3293">
        <v>0.27600000000000002</v>
      </c>
      <c r="L3293">
        <v>1.0779711538461543</v>
      </c>
      <c r="M3293" s="2">
        <f t="shared" si="110"/>
        <v>68.269230769230774</v>
      </c>
      <c r="N3293" t="s">
        <v>2722</v>
      </c>
    </row>
    <row r="3294" spans="1:14">
      <c r="A3294">
        <v>72</v>
      </c>
      <c r="B3294" t="s">
        <v>19186</v>
      </c>
      <c r="C3294" t="s">
        <v>19187</v>
      </c>
      <c r="D3294">
        <v>609</v>
      </c>
      <c r="E3294" s="1">
        <v>0.69699999999999995</v>
      </c>
      <c r="F3294">
        <v>1.2949999999999999</v>
      </c>
      <c r="G3294">
        <v>0.152</v>
      </c>
      <c r="H3294">
        <v>33</v>
      </c>
      <c r="I3294" t="s">
        <v>18288</v>
      </c>
      <c r="J3294">
        <v>1.01E-3</v>
      </c>
      <c r="K3294">
        <v>0.74</v>
      </c>
      <c r="L3294">
        <v>1.0779711538461543</v>
      </c>
      <c r="M3294" s="2">
        <f t="shared" si="110"/>
        <v>69.230769230769226</v>
      </c>
      <c r="N3294" t="s">
        <v>2722</v>
      </c>
    </row>
    <row r="3295" spans="1:14">
      <c r="A3295">
        <v>73</v>
      </c>
      <c r="B3295" t="s">
        <v>19136</v>
      </c>
      <c r="C3295" t="s">
        <v>19137</v>
      </c>
      <c r="D3295">
        <v>758</v>
      </c>
      <c r="E3295" s="1">
        <v>0.69199999999999995</v>
      </c>
      <c r="F3295">
        <v>0.67800000000000005</v>
      </c>
      <c r="G3295">
        <v>0.105</v>
      </c>
      <c r="H3295">
        <v>95</v>
      </c>
      <c r="I3295">
        <v>9.6999999999999993</v>
      </c>
      <c r="J3295">
        <v>8.4999999999999995E-4</v>
      </c>
      <c r="K3295">
        <v>0.19800000000000001</v>
      </c>
      <c r="L3295">
        <v>1.0779711538461543</v>
      </c>
      <c r="M3295" s="2">
        <f t="shared" si="110"/>
        <v>70.192307692307693</v>
      </c>
      <c r="N3295" t="s">
        <v>2722</v>
      </c>
    </row>
    <row r="3296" spans="1:14">
      <c r="A3296">
        <v>74</v>
      </c>
      <c r="B3296" t="s">
        <v>14954</v>
      </c>
      <c r="C3296" t="s">
        <v>14955</v>
      </c>
      <c r="D3296">
        <v>3005</v>
      </c>
      <c r="E3296" s="1">
        <v>0.68799999999999994</v>
      </c>
      <c r="F3296">
        <v>1.6839999999999999</v>
      </c>
      <c r="G3296">
        <v>2.7679999999999998</v>
      </c>
      <c r="H3296">
        <v>56</v>
      </c>
      <c r="I3296" t="s">
        <v>18288</v>
      </c>
      <c r="J3296">
        <v>4.3800000000000002E-3</v>
      </c>
      <c r="K3296">
        <v>0.83</v>
      </c>
      <c r="L3296">
        <v>1.0779711538461543</v>
      </c>
      <c r="M3296" s="2">
        <f t="shared" si="110"/>
        <v>71.15384615384616</v>
      </c>
      <c r="N3296" t="s">
        <v>2722</v>
      </c>
    </row>
    <row r="3297" spans="1:14">
      <c r="A3297">
        <v>75</v>
      </c>
      <c r="B3297" t="s">
        <v>19224</v>
      </c>
      <c r="C3297" t="s">
        <v>19225</v>
      </c>
      <c r="D3297">
        <v>944</v>
      </c>
      <c r="E3297" s="1">
        <v>0.68300000000000005</v>
      </c>
      <c r="F3297">
        <v>1.0109999999999999</v>
      </c>
      <c r="G3297">
        <v>0.32800000000000001</v>
      </c>
      <c r="H3297">
        <v>58</v>
      </c>
      <c r="I3297" t="s">
        <v>18288</v>
      </c>
      <c r="J3297">
        <v>3.5400000000000002E-3</v>
      </c>
      <c r="K3297">
        <v>0.753</v>
      </c>
      <c r="L3297">
        <v>1.0779711538461543</v>
      </c>
      <c r="M3297" s="2">
        <f t="shared" si="110"/>
        <v>72.115384615384613</v>
      </c>
      <c r="N3297" t="s">
        <v>2722</v>
      </c>
    </row>
    <row r="3298" spans="1:14">
      <c r="A3298">
        <v>76</v>
      </c>
      <c r="B3298" t="s">
        <v>19200</v>
      </c>
      <c r="C3298" t="s">
        <v>19201</v>
      </c>
      <c r="D3298">
        <v>127</v>
      </c>
      <c r="E3298" s="1">
        <v>0.65800000000000003</v>
      </c>
      <c r="F3298">
        <v>0.68200000000000005</v>
      </c>
      <c r="G3298">
        <v>5.8999999999999997E-2</v>
      </c>
      <c r="H3298">
        <v>51</v>
      </c>
      <c r="I3298">
        <v>3.3</v>
      </c>
      <c r="J3298">
        <v>6.8000000000000005E-4</v>
      </c>
      <c r="K3298">
        <v>0.22</v>
      </c>
      <c r="L3298">
        <v>1.0779711538461543</v>
      </c>
      <c r="M3298" s="2">
        <f t="shared" si="110"/>
        <v>73.076923076923066</v>
      </c>
      <c r="N3298" t="s">
        <v>2722</v>
      </c>
    </row>
    <row r="3299" spans="1:14">
      <c r="A3299">
        <v>77</v>
      </c>
      <c r="B3299" t="s">
        <v>19178</v>
      </c>
      <c r="C3299" t="s">
        <v>19179</v>
      </c>
      <c r="D3299">
        <v>212</v>
      </c>
      <c r="E3299" s="1">
        <v>0.59799999999999998</v>
      </c>
      <c r="F3299">
        <v>0.59699999999999998</v>
      </c>
      <c r="G3299">
        <v>6.2E-2</v>
      </c>
      <c r="H3299">
        <v>32</v>
      </c>
      <c r="I3299">
        <v>6</v>
      </c>
      <c r="J3299">
        <v>2.0600000000000002E-3</v>
      </c>
      <c r="K3299">
        <v>0.66700000000000004</v>
      </c>
      <c r="L3299">
        <v>1.0779711538461543</v>
      </c>
      <c r="M3299" s="2">
        <f t="shared" si="110"/>
        <v>74.038461538461547</v>
      </c>
      <c r="N3299" t="s">
        <v>2722</v>
      </c>
    </row>
    <row r="3300" spans="1:14">
      <c r="A3300">
        <v>78</v>
      </c>
      <c r="B3300" t="s">
        <v>19230</v>
      </c>
      <c r="C3300" t="s">
        <v>19231</v>
      </c>
      <c r="D3300">
        <v>662</v>
      </c>
      <c r="E3300" s="1">
        <v>0.56799999999999995</v>
      </c>
      <c r="F3300">
        <v>0.98199999999999998</v>
      </c>
      <c r="G3300">
        <v>0.121</v>
      </c>
      <c r="H3300">
        <v>66</v>
      </c>
      <c r="I3300">
        <v>7</v>
      </c>
      <c r="J3300">
        <v>2.5300000000000001E-3</v>
      </c>
      <c r="K3300">
        <v>0.51500000000000001</v>
      </c>
      <c r="L3300">
        <v>1.0779711538461543</v>
      </c>
      <c r="M3300" s="2">
        <f t="shared" si="110"/>
        <v>75</v>
      </c>
      <c r="N3300" t="s">
        <v>2722</v>
      </c>
    </row>
    <row r="3301" spans="1:14">
      <c r="A3301">
        <v>79</v>
      </c>
      <c r="B3301" t="s">
        <v>19218</v>
      </c>
      <c r="C3301" t="s">
        <v>19219</v>
      </c>
      <c r="D3301">
        <v>294</v>
      </c>
      <c r="E3301" s="1">
        <v>0.55800000000000005</v>
      </c>
      <c r="F3301">
        <v>0.78300000000000003</v>
      </c>
      <c r="G3301">
        <v>0.08</v>
      </c>
      <c r="H3301">
        <v>25</v>
      </c>
      <c r="I3301">
        <v>9.5</v>
      </c>
      <c r="J3301">
        <v>1E-3</v>
      </c>
      <c r="K3301">
        <v>0.4</v>
      </c>
      <c r="L3301">
        <v>1.0779711538461543</v>
      </c>
      <c r="M3301" s="2">
        <f t="shared" si="110"/>
        <v>75.961538461538453</v>
      </c>
      <c r="N3301" t="s">
        <v>2722</v>
      </c>
    </row>
    <row r="3302" spans="1:14">
      <c r="A3302">
        <v>80</v>
      </c>
      <c r="B3302" t="s">
        <v>15052</v>
      </c>
      <c r="C3302" t="s">
        <v>15053</v>
      </c>
      <c r="D3302">
        <v>101</v>
      </c>
      <c r="E3302" s="1">
        <v>0.54900000000000004</v>
      </c>
      <c r="G3302">
        <v>4.2000000000000003E-2</v>
      </c>
      <c r="H3302">
        <v>72</v>
      </c>
      <c r="I3302">
        <v>2.6</v>
      </c>
      <c r="J3302">
        <v>6.2E-4</v>
      </c>
      <c r="L3302">
        <v>1.0779711538461543</v>
      </c>
      <c r="M3302" s="2">
        <f t="shared" si="110"/>
        <v>76.923076923076934</v>
      </c>
      <c r="N3302" t="s">
        <v>2722</v>
      </c>
    </row>
    <row r="3303" spans="1:14">
      <c r="A3303">
        <v>81</v>
      </c>
      <c r="B3303" t="s">
        <v>14922</v>
      </c>
      <c r="C3303" t="s">
        <v>14923</v>
      </c>
      <c r="D3303">
        <v>393</v>
      </c>
      <c r="E3303" s="1">
        <v>0.52200000000000002</v>
      </c>
      <c r="F3303">
        <v>0.81899999999999995</v>
      </c>
      <c r="G3303">
        <v>7.6999999999999999E-2</v>
      </c>
      <c r="H3303">
        <v>65</v>
      </c>
      <c r="I3303">
        <v>5.8</v>
      </c>
      <c r="J3303">
        <v>1.73E-3</v>
      </c>
      <c r="K3303">
        <v>0.40500000000000003</v>
      </c>
      <c r="L3303">
        <v>1.0779711538461543</v>
      </c>
      <c r="M3303" s="2">
        <f t="shared" si="110"/>
        <v>77.884615384615387</v>
      </c>
      <c r="N3303" t="s">
        <v>2722</v>
      </c>
    </row>
    <row r="3304" spans="1:14">
      <c r="A3304">
        <v>82</v>
      </c>
      <c r="B3304" t="s">
        <v>19188</v>
      </c>
      <c r="C3304" t="s">
        <v>19189</v>
      </c>
      <c r="D3304">
        <v>67</v>
      </c>
      <c r="E3304" s="1">
        <v>0.51900000000000002</v>
      </c>
      <c r="F3304">
        <v>0.72299999999999998</v>
      </c>
      <c r="J3304">
        <v>2.9E-4</v>
      </c>
      <c r="K3304">
        <v>0.25800000000000001</v>
      </c>
      <c r="L3304">
        <v>1.0779711538461543</v>
      </c>
      <c r="M3304" s="2">
        <f t="shared" si="110"/>
        <v>78.84615384615384</v>
      </c>
      <c r="N3304" t="s">
        <v>2722</v>
      </c>
    </row>
    <row r="3305" spans="1:14">
      <c r="A3305">
        <v>83</v>
      </c>
      <c r="B3305" t="s">
        <v>19182</v>
      </c>
      <c r="C3305" t="s">
        <v>19183</v>
      </c>
      <c r="D3305">
        <v>249</v>
      </c>
      <c r="E3305" s="1">
        <v>0.5</v>
      </c>
      <c r="F3305">
        <v>0.59099999999999997</v>
      </c>
      <c r="G3305">
        <v>0.13500000000000001</v>
      </c>
      <c r="H3305">
        <v>37</v>
      </c>
      <c r="I3305" t="s">
        <v>18288</v>
      </c>
      <c r="J3305">
        <v>9.5E-4</v>
      </c>
      <c r="K3305">
        <v>0.39600000000000002</v>
      </c>
      <c r="L3305">
        <v>1.0779711538461543</v>
      </c>
      <c r="M3305" s="2">
        <f t="shared" si="110"/>
        <v>79.807692307692307</v>
      </c>
      <c r="N3305" t="s">
        <v>2722</v>
      </c>
    </row>
    <row r="3306" spans="1:14">
      <c r="A3306">
        <v>84</v>
      </c>
      <c r="B3306" t="s">
        <v>19156</v>
      </c>
      <c r="C3306" t="s">
        <v>19157</v>
      </c>
      <c r="D3306">
        <v>1408</v>
      </c>
      <c r="E3306" s="1">
        <v>0.48799999999999999</v>
      </c>
      <c r="F3306">
        <v>0.753</v>
      </c>
      <c r="G3306">
        <v>0.14799999999999999</v>
      </c>
      <c r="H3306">
        <v>128</v>
      </c>
      <c r="I3306" t="s">
        <v>18288</v>
      </c>
      <c r="J3306">
        <v>6.2100000000000002E-3</v>
      </c>
      <c r="K3306">
        <v>0.74099999999999999</v>
      </c>
      <c r="L3306">
        <v>1.0779711538461543</v>
      </c>
      <c r="M3306" s="2">
        <f t="shared" si="110"/>
        <v>80.769230769230774</v>
      </c>
      <c r="N3306" t="s">
        <v>2722</v>
      </c>
    </row>
    <row r="3307" spans="1:14">
      <c r="A3307">
        <v>85</v>
      </c>
      <c r="B3307" t="s">
        <v>15140</v>
      </c>
      <c r="C3307" t="s">
        <v>15141</v>
      </c>
      <c r="D3307">
        <v>255</v>
      </c>
      <c r="E3307" s="1">
        <v>0.48199999999999998</v>
      </c>
      <c r="G3307">
        <v>0.159</v>
      </c>
      <c r="H3307">
        <v>44</v>
      </c>
      <c r="I3307">
        <v>4.5</v>
      </c>
      <c r="J3307">
        <v>1.24E-3</v>
      </c>
      <c r="L3307">
        <v>1.0779711538461543</v>
      </c>
      <c r="M3307" s="2">
        <f t="shared" si="110"/>
        <v>81.730769230769226</v>
      </c>
      <c r="N3307" t="s">
        <v>2722</v>
      </c>
    </row>
    <row r="3308" spans="1:14">
      <c r="A3308">
        <v>86</v>
      </c>
      <c r="B3308" t="s">
        <v>15128</v>
      </c>
      <c r="C3308" t="s">
        <v>15129</v>
      </c>
      <c r="D3308">
        <v>175</v>
      </c>
      <c r="E3308" s="1">
        <v>0.48</v>
      </c>
      <c r="F3308">
        <v>0.94499999999999995</v>
      </c>
      <c r="G3308">
        <v>7.3999999999999996E-2</v>
      </c>
      <c r="H3308">
        <v>27</v>
      </c>
      <c r="I3308">
        <v>5</v>
      </c>
      <c r="J3308">
        <v>1.2600000000000001E-3</v>
      </c>
      <c r="K3308">
        <v>0.56100000000000005</v>
      </c>
      <c r="L3308">
        <v>1.0779711538461543</v>
      </c>
      <c r="M3308" s="2">
        <f t="shared" si="110"/>
        <v>82.692307692307693</v>
      </c>
      <c r="N3308" t="s">
        <v>2722</v>
      </c>
    </row>
    <row r="3309" spans="1:14">
      <c r="A3309">
        <v>87</v>
      </c>
      <c r="B3309" t="s">
        <v>14992</v>
      </c>
      <c r="C3309" t="s">
        <v>14993</v>
      </c>
      <c r="D3309">
        <v>493</v>
      </c>
      <c r="E3309" s="1">
        <v>0.47699999999999998</v>
      </c>
      <c r="F3309">
        <v>0.69199999999999995</v>
      </c>
      <c r="G3309">
        <v>6.9000000000000006E-2</v>
      </c>
      <c r="H3309">
        <v>101</v>
      </c>
      <c r="I3309">
        <v>4.5999999999999996</v>
      </c>
      <c r="J3309">
        <v>2.4599999999999999E-3</v>
      </c>
      <c r="K3309">
        <v>0.28999999999999998</v>
      </c>
      <c r="L3309">
        <v>1.0779711538461543</v>
      </c>
      <c r="M3309" s="2">
        <f t="shared" si="110"/>
        <v>83.65384615384616</v>
      </c>
      <c r="N3309" t="s">
        <v>2722</v>
      </c>
    </row>
    <row r="3310" spans="1:14">
      <c r="A3310">
        <v>88</v>
      </c>
      <c r="B3310" t="s">
        <v>15216</v>
      </c>
      <c r="C3310" t="s">
        <v>15217</v>
      </c>
      <c r="D3310">
        <v>909</v>
      </c>
      <c r="E3310" s="1">
        <v>0.46200000000000002</v>
      </c>
      <c r="F3310">
        <v>0.64900000000000002</v>
      </c>
      <c r="G3310">
        <v>0.08</v>
      </c>
      <c r="H3310">
        <v>25</v>
      </c>
      <c r="I3310" t="s">
        <v>18288</v>
      </c>
      <c r="J3310">
        <v>7.2000000000000005E-4</v>
      </c>
      <c r="K3310">
        <v>0.36799999999999999</v>
      </c>
      <c r="L3310">
        <v>1.0779711538461543</v>
      </c>
      <c r="M3310" s="2">
        <f t="shared" si="110"/>
        <v>84.615384615384613</v>
      </c>
      <c r="N3310" t="s">
        <v>2722</v>
      </c>
    </row>
    <row r="3311" spans="1:14">
      <c r="A3311">
        <v>89</v>
      </c>
      <c r="B3311" t="s">
        <v>19166</v>
      </c>
      <c r="C3311" t="s">
        <v>19167</v>
      </c>
      <c r="D3311">
        <v>256</v>
      </c>
      <c r="E3311" s="1">
        <v>0.436</v>
      </c>
      <c r="F3311">
        <v>0.60199999999999998</v>
      </c>
      <c r="G3311">
        <v>0.02</v>
      </c>
      <c r="H3311">
        <v>51</v>
      </c>
      <c r="I3311">
        <v>5.4</v>
      </c>
      <c r="J3311">
        <v>1.25E-3</v>
      </c>
      <c r="K3311">
        <v>0.28599999999999998</v>
      </c>
      <c r="L3311">
        <v>1.0779711538461543</v>
      </c>
      <c r="M3311" s="2">
        <f t="shared" si="110"/>
        <v>85.576923076923066</v>
      </c>
      <c r="N3311" t="s">
        <v>2722</v>
      </c>
    </row>
    <row r="3312" spans="1:14">
      <c r="A3312">
        <v>90</v>
      </c>
      <c r="B3312" t="s">
        <v>19184</v>
      </c>
      <c r="C3312" t="s">
        <v>19185</v>
      </c>
      <c r="D3312">
        <v>966</v>
      </c>
      <c r="E3312" s="1">
        <v>0.39900000000000002</v>
      </c>
      <c r="F3312">
        <v>0.47099999999999997</v>
      </c>
      <c r="G3312">
        <v>7.0999999999999994E-2</v>
      </c>
      <c r="H3312">
        <v>155</v>
      </c>
      <c r="I3312">
        <v>6.5</v>
      </c>
      <c r="J3312">
        <v>4.28E-3</v>
      </c>
      <c r="K3312">
        <v>0.27300000000000002</v>
      </c>
      <c r="L3312">
        <v>1.0779711538461543</v>
      </c>
      <c r="M3312" s="2">
        <f t="shared" si="110"/>
        <v>86.538461538461547</v>
      </c>
      <c r="N3312" t="s">
        <v>2722</v>
      </c>
    </row>
    <row r="3313" spans="1:14">
      <c r="A3313">
        <v>91</v>
      </c>
      <c r="B3313" t="s">
        <v>14930</v>
      </c>
      <c r="C3313" t="s">
        <v>14931</v>
      </c>
      <c r="D3313">
        <v>152</v>
      </c>
      <c r="E3313" s="1">
        <v>0.38900000000000001</v>
      </c>
      <c r="F3313">
        <v>0.45200000000000001</v>
      </c>
      <c r="G3313">
        <v>4.2999999999999997E-2</v>
      </c>
      <c r="H3313">
        <v>23</v>
      </c>
      <c r="I3313">
        <v>9.6</v>
      </c>
      <c r="J3313">
        <v>2.9E-4</v>
      </c>
      <c r="K3313">
        <v>0.19500000000000001</v>
      </c>
      <c r="L3313">
        <v>1.0779711538461543</v>
      </c>
      <c r="M3313" s="2">
        <f t="shared" si="110"/>
        <v>87.5</v>
      </c>
      <c r="N3313" t="s">
        <v>2722</v>
      </c>
    </row>
    <row r="3314" spans="1:14">
      <c r="A3314">
        <v>92</v>
      </c>
      <c r="B3314" t="s">
        <v>19142</v>
      </c>
      <c r="C3314" t="s">
        <v>19143</v>
      </c>
      <c r="D3314">
        <v>128</v>
      </c>
      <c r="E3314" s="1">
        <v>0.34100000000000003</v>
      </c>
      <c r="G3314">
        <v>0.04</v>
      </c>
      <c r="H3314">
        <v>25</v>
      </c>
      <c r="I3314">
        <v>6.1</v>
      </c>
      <c r="J3314">
        <v>3.6999999999999999E-4</v>
      </c>
      <c r="L3314">
        <v>1.0779711538461543</v>
      </c>
      <c r="M3314" s="2">
        <f t="shared" si="110"/>
        <v>88.461538461538453</v>
      </c>
      <c r="N3314" t="s">
        <v>2722</v>
      </c>
    </row>
    <row r="3315" spans="1:14">
      <c r="A3315">
        <v>93</v>
      </c>
      <c r="B3315" t="s">
        <v>15066</v>
      </c>
      <c r="C3315" t="s">
        <v>15067</v>
      </c>
      <c r="D3315">
        <v>77</v>
      </c>
      <c r="E3315" s="1">
        <v>0.29799999999999999</v>
      </c>
      <c r="G3315">
        <v>3.3000000000000002E-2</v>
      </c>
      <c r="H3315">
        <v>60</v>
      </c>
      <c r="J3315">
        <v>4.8000000000000001E-4</v>
      </c>
      <c r="L3315">
        <v>1.0779711538461543</v>
      </c>
      <c r="M3315" s="2">
        <f t="shared" si="110"/>
        <v>89.423076923076934</v>
      </c>
      <c r="N3315" t="s">
        <v>2722</v>
      </c>
    </row>
    <row r="3316" spans="1:14">
      <c r="A3316">
        <v>94</v>
      </c>
      <c r="B3316" t="s">
        <v>15178</v>
      </c>
      <c r="C3316" t="s">
        <v>15179</v>
      </c>
      <c r="D3316">
        <v>71</v>
      </c>
      <c r="E3316" s="1">
        <v>0.29699999999999999</v>
      </c>
      <c r="F3316">
        <v>0.29699999999999999</v>
      </c>
      <c r="G3316">
        <v>0.10299999999999999</v>
      </c>
      <c r="H3316">
        <v>87</v>
      </c>
      <c r="J3316">
        <v>2.7E-4</v>
      </c>
      <c r="K3316">
        <v>7.2999999999999995E-2</v>
      </c>
      <c r="L3316">
        <v>1.0779711538461543</v>
      </c>
      <c r="M3316" s="2">
        <f t="shared" si="110"/>
        <v>90.384615384615387</v>
      </c>
      <c r="N3316" t="s">
        <v>2722</v>
      </c>
    </row>
    <row r="3317" spans="1:14">
      <c r="A3317">
        <v>95</v>
      </c>
      <c r="B3317" t="s">
        <v>19174</v>
      </c>
      <c r="C3317" t="s">
        <v>19175</v>
      </c>
      <c r="D3317">
        <v>34</v>
      </c>
      <c r="E3317" s="1">
        <v>0.29599999999999999</v>
      </c>
      <c r="F3317">
        <v>0.32900000000000001</v>
      </c>
      <c r="G3317">
        <v>0</v>
      </c>
      <c r="H3317">
        <v>16</v>
      </c>
      <c r="J3317">
        <v>2.5000000000000001E-4</v>
      </c>
      <c r="K3317">
        <v>0.19400000000000001</v>
      </c>
      <c r="L3317">
        <v>1.0779711538461543</v>
      </c>
      <c r="M3317" s="2">
        <f t="shared" si="110"/>
        <v>91.34615384615384</v>
      </c>
      <c r="N3317" t="s">
        <v>2722</v>
      </c>
    </row>
    <row r="3318" spans="1:14">
      <c r="A3318">
        <v>96</v>
      </c>
      <c r="B3318" t="s">
        <v>14798</v>
      </c>
      <c r="C3318" t="s">
        <v>14799</v>
      </c>
      <c r="D3318">
        <v>175</v>
      </c>
      <c r="E3318" s="1">
        <v>0.29499999999999998</v>
      </c>
      <c r="F3318">
        <v>0.33600000000000002</v>
      </c>
      <c r="G3318">
        <v>0.03</v>
      </c>
      <c r="H3318">
        <v>33</v>
      </c>
      <c r="I3318">
        <v>6.9</v>
      </c>
      <c r="J3318">
        <v>4.4000000000000002E-4</v>
      </c>
      <c r="K3318">
        <v>0.107</v>
      </c>
      <c r="L3318">
        <v>1.0779711538461543</v>
      </c>
      <c r="M3318" s="2">
        <f t="shared" si="110"/>
        <v>92.307692307692307</v>
      </c>
      <c r="N3318" t="s">
        <v>2722</v>
      </c>
    </row>
    <row r="3319" spans="1:14">
      <c r="A3319">
        <v>97</v>
      </c>
      <c r="B3319" t="s">
        <v>19242</v>
      </c>
      <c r="C3319" t="s">
        <v>19243</v>
      </c>
      <c r="D3319">
        <v>118</v>
      </c>
      <c r="E3319" s="1">
        <v>0.28799999999999998</v>
      </c>
      <c r="F3319">
        <v>0.41399999999999998</v>
      </c>
      <c r="G3319">
        <v>0.216</v>
      </c>
      <c r="H3319">
        <v>37</v>
      </c>
      <c r="I3319">
        <v>5</v>
      </c>
      <c r="J3319">
        <v>5.9000000000000003E-4</v>
      </c>
      <c r="K3319">
        <v>0.254</v>
      </c>
      <c r="L3319">
        <v>1.0779711538461543</v>
      </c>
      <c r="M3319" s="2">
        <f t="shared" ref="M3319:M3326" si="111">A3319/104*100</f>
        <v>93.269230769230774</v>
      </c>
      <c r="N3319" t="s">
        <v>2722</v>
      </c>
    </row>
    <row r="3320" spans="1:14">
      <c r="A3320">
        <v>98</v>
      </c>
      <c r="B3320" t="s">
        <v>14950</v>
      </c>
      <c r="C3320" t="s">
        <v>14951</v>
      </c>
      <c r="D3320">
        <v>59</v>
      </c>
      <c r="E3320" s="1">
        <v>0.28599999999999998</v>
      </c>
      <c r="F3320">
        <v>0.435</v>
      </c>
      <c r="G3320">
        <v>0</v>
      </c>
      <c r="H3320">
        <v>7</v>
      </c>
      <c r="J3320">
        <v>1.8000000000000001E-4</v>
      </c>
      <c r="K3320">
        <v>0.14899999999999999</v>
      </c>
      <c r="L3320">
        <v>1.0779711538461543</v>
      </c>
      <c r="M3320" s="2">
        <f t="shared" si="111"/>
        <v>94.230769230769226</v>
      </c>
      <c r="N3320" t="s">
        <v>2722</v>
      </c>
    </row>
    <row r="3321" spans="1:14">
      <c r="A3321">
        <v>99</v>
      </c>
      <c r="B3321" t="s">
        <v>15170</v>
      </c>
      <c r="C3321" t="s">
        <v>15171</v>
      </c>
      <c r="D3321">
        <v>63</v>
      </c>
      <c r="E3321" s="1">
        <v>0.222</v>
      </c>
      <c r="F3321">
        <v>0.36</v>
      </c>
      <c r="J3321">
        <v>1.8000000000000001E-4</v>
      </c>
      <c r="K3321">
        <v>0.11799999999999999</v>
      </c>
      <c r="L3321">
        <v>1.0779711538461543</v>
      </c>
      <c r="M3321" s="2">
        <f t="shared" si="111"/>
        <v>95.192307692307693</v>
      </c>
      <c r="N3321" t="s">
        <v>2722</v>
      </c>
    </row>
    <row r="3322" spans="1:14">
      <c r="A3322">
        <v>100</v>
      </c>
      <c r="B3322" t="s">
        <v>15090</v>
      </c>
      <c r="C3322" t="s">
        <v>15091</v>
      </c>
      <c r="D3322">
        <v>913</v>
      </c>
      <c r="E3322" s="1">
        <v>0.218</v>
      </c>
      <c r="F3322">
        <v>0.26800000000000002</v>
      </c>
      <c r="G3322">
        <v>4.9000000000000002E-2</v>
      </c>
      <c r="H3322">
        <v>371</v>
      </c>
      <c r="I3322">
        <v>6</v>
      </c>
      <c r="J3322">
        <v>2.7599999999999999E-3</v>
      </c>
      <c r="K3322">
        <v>9.7000000000000003E-2</v>
      </c>
      <c r="L3322">
        <v>1.0779711538461543</v>
      </c>
      <c r="M3322" s="2">
        <f t="shared" si="111"/>
        <v>96.15384615384616</v>
      </c>
      <c r="N3322" t="s">
        <v>2722</v>
      </c>
    </row>
    <row r="3323" spans="1:14">
      <c r="A3323">
        <v>101</v>
      </c>
      <c r="B3323" t="s">
        <v>19220</v>
      </c>
      <c r="C3323" t="s">
        <v>19221</v>
      </c>
      <c r="D3323">
        <v>47</v>
      </c>
      <c r="E3323" s="1">
        <v>0.2</v>
      </c>
      <c r="F3323">
        <v>0.26</v>
      </c>
      <c r="G3323">
        <v>7.0999999999999994E-2</v>
      </c>
      <c r="H3323">
        <v>14</v>
      </c>
      <c r="J3323">
        <v>1.2999999999999999E-4</v>
      </c>
      <c r="K3323">
        <v>9.7000000000000003E-2</v>
      </c>
      <c r="L3323">
        <v>1.0779711538461543</v>
      </c>
      <c r="M3323" s="2">
        <f t="shared" si="111"/>
        <v>97.115384615384613</v>
      </c>
      <c r="N3323" t="s">
        <v>2722</v>
      </c>
    </row>
    <row r="3324" spans="1:14">
      <c r="A3324">
        <v>102</v>
      </c>
      <c r="B3324" t="s">
        <v>15136</v>
      </c>
      <c r="C3324" t="s">
        <v>15137</v>
      </c>
      <c r="D3324">
        <v>59</v>
      </c>
      <c r="E3324" s="1">
        <v>0.182</v>
      </c>
      <c r="F3324">
        <v>0.47199999999999998</v>
      </c>
      <c r="G3324">
        <v>8.3000000000000004E-2</v>
      </c>
      <c r="H3324">
        <v>12</v>
      </c>
      <c r="J3324">
        <v>1.4999999999999999E-4</v>
      </c>
      <c r="K3324">
        <v>9.6000000000000002E-2</v>
      </c>
      <c r="L3324">
        <v>1.0779711538461543</v>
      </c>
      <c r="M3324" s="2">
        <f t="shared" si="111"/>
        <v>98.076923076923066</v>
      </c>
      <c r="N3324" t="s">
        <v>2722</v>
      </c>
    </row>
    <row r="3325" spans="1:14">
      <c r="A3325">
        <v>103</v>
      </c>
      <c r="B3325" t="s">
        <v>19226</v>
      </c>
      <c r="C3325" t="s">
        <v>19227</v>
      </c>
      <c r="D3325">
        <v>57</v>
      </c>
      <c r="E3325" s="1">
        <v>0.105</v>
      </c>
      <c r="F3325">
        <v>0.112</v>
      </c>
      <c r="G3325">
        <v>2.9000000000000001E-2</v>
      </c>
      <c r="H3325">
        <v>34</v>
      </c>
      <c r="J3325">
        <v>3.0000000000000001E-5</v>
      </c>
      <c r="K3325">
        <v>8.9999999999999993E-3</v>
      </c>
      <c r="L3325">
        <v>1.0779711538461543</v>
      </c>
      <c r="M3325" s="2">
        <f t="shared" si="111"/>
        <v>99.038461538461547</v>
      </c>
      <c r="N3325" t="s">
        <v>2722</v>
      </c>
    </row>
    <row r="3326" spans="1:14">
      <c r="A3326">
        <v>104</v>
      </c>
      <c r="B3326" t="s">
        <v>19170</v>
      </c>
      <c r="C3326" t="s">
        <v>19171</v>
      </c>
      <c r="D3326">
        <v>12</v>
      </c>
      <c r="E3326" s="1">
        <v>0</v>
      </c>
      <c r="F3326">
        <v>1.2999999999999999E-2</v>
      </c>
      <c r="G3326">
        <v>0</v>
      </c>
      <c r="H3326">
        <v>34</v>
      </c>
      <c r="J3326">
        <v>6.0000000000000002E-5</v>
      </c>
      <c r="K3326">
        <v>1.0999999999999999E-2</v>
      </c>
      <c r="L3326">
        <v>1.0779711538461543</v>
      </c>
      <c r="M3326" s="2">
        <f t="shared" si="111"/>
        <v>100</v>
      </c>
      <c r="N3326" t="s">
        <v>2722</v>
      </c>
    </row>
    <row r="3327" spans="1:14" s="3" customFormat="1">
      <c r="E3327" s="4"/>
      <c r="M3327" s="5"/>
    </row>
    <row r="3328" spans="1:14">
      <c r="A3328">
        <v>1</v>
      </c>
      <c r="B3328" t="s">
        <v>14758</v>
      </c>
      <c r="C3328" t="s">
        <v>14759</v>
      </c>
      <c r="D3328">
        <v>5667</v>
      </c>
      <c r="E3328" s="1">
        <v>4.8099999999999996</v>
      </c>
      <c r="F3328">
        <v>6.226</v>
      </c>
      <c r="G3328">
        <v>0.32100000000000001</v>
      </c>
      <c r="H3328">
        <v>53</v>
      </c>
      <c r="I3328">
        <v>8.8000000000000007</v>
      </c>
      <c r="J3328">
        <v>8.3700000000000007E-3</v>
      </c>
      <c r="K3328">
        <v>1.768</v>
      </c>
      <c r="L3328">
        <f>AVERAGE(E3328:E3427)</f>
        <v>1.0236200000000002</v>
      </c>
      <c r="M3328" s="2">
        <f t="shared" ref="M3328:M3359" si="112">A3328/100*100</f>
        <v>1</v>
      </c>
      <c r="N3328" t="s">
        <v>2723</v>
      </c>
    </row>
    <row r="3329" spans="1:14">
      <c r="A3329">
        <v>2</v>
      </c>
      <c r="B3329" t="s">
        <v>14766</v>
      </c>
      <c r="C3329" t="s">
        <v>14767</v>
      </c>
      <c r="D3329">
        <v>9766</v>
      </c>
      <c r="E3329" s="1">
        <v>3.766</v>
      </c>
      <c r="F3329">
        <v>3.6320000000000001</v>
      </c>
      <c r="G3329">
        <v>0.78500000000000003</v>
      </c>
      <c r="H3329">
        <v>177</v>
      </c>
      <c r="I3329">
        <v>8.8000000000000007</v>
      </c>
      <c r="J3329">
        <v>1.6660000000000001E-2</v>
      </c>
      <c r="K3329">
        <v>1.0760000000000001</v>
      </c>
      <c r="L3329">
        <v>1.0236200000000002</v>
      </c>
      <c r="M3329" s="2">
        <f t="shared" si="112"/>
        <v>2</v>
      </c>
      <c r="N3329" t="s">
        <v>2723</v>
      </c>
    </row>
    <row r="3330" spans="1:14">
      <c r="A3330">
        <v>3</v>
      </c>
      <c r="B3330" t="s">
        <v>19246</v>
      </c>
      <c r="C3330" t="s">
        <v>19247</v>
      </c>
      <c r="D3330">
        <v>2907</v>
      </c>
      <c r="E3330" s="1">
        <v>3.5430000000000001</v>
      </c>
      <c r="F3330">
        <v>7.8540000000000001</v>
      </c>
      <c r="G3330">
        <v>0.42099999999999999</v>
      </c>
      <c r="H3330">
        <v>38</v>
      </c>
      <c r="I3330">
        <v>9.6</v>
      </c>
      <c r="J3330">
        <v>6.4000000000000003E-3</v>
      </c>
      <c r="K3330">
        <v>4.0970000000000004</v>
      </c>
      <c r="L3330">
        <v>1.0236200000000002</v>
      </c>
      <c r="M3330" s="2">
        <f t="shared" si="112"/>
        <v>3</v>
      </c>
      <c r="N3330" t="s">
        <v>2723</v>
      </c>
    </row>
    <row r="3331" spans="1:14">
      <c r="A3331">
        <v>4</v>
      </c>
      <c r="B3331" t="s">
        <v>14936</v>
      </c>
      <c r="C3331" t="s">
        <v>14937</v>
      </c>
      <c r="D3331">
        <v>9931</v>
      </c>
      <c r="E3331" s="1">
        <v>2.5110000000000001</v>
      </c>
      <c r="F3331">
        <v>2.5640000000000001</v>
      </c>
      <c r="G3331">
        <v>0.33300000000000002</v>
      </c>
      <c r="H3331">
        <v>99</v>
      </c>
      <c r="I3331" t="s">
        <v>18288</v>
      </c>
      <c r="J3331">
        <v>1.7219999999999999E-2</v>
      </c>
      <c r="K3331">
        <v>1.325</v>
      </c>
      <c r="L3331">
        <v>1.0236200000000002</v>
      </c>
      <c r="M3331" s="2">
        <f t="shared" si="112"/>
        <v>4</v>
      </c>
      <c r="N3331" t="s">
        <v>2723</v>
      </c>
    </row>
    <row r="3332" spans="1:14">
      <c r="A3332">
        <v>5</v>
      </c>
      <c r="B3332" t="s">
        <v>14988</v>
      </c>
      <c r="C3332" t="s">
        <v>14989</v>
      </c>
      <c r="D3332">
        <v>4417</v>
      </c>
      <c r="E3332" s="1">
        <v>2.37</v>
      </c>
      <c r="F3332">
        <v>2.7330000000000001</v>
      </c>
      <c r="G3332">
        <v>0.14799999999999999</v>
      </c>
      <c r="H3332">
        <v>27</v>
      </c>
      <c r="I3332" t="s">
        <v>18288</v>
      </c>
      <c r="J3332">
        <v>8.6700000000000006E-3</v>
      </c>
      <c r="K3332">
        <v>3.2970000000000002</v>
      </c>
      <c r="L3332">
        <v>1.0236200000000002</v>
      </c>
      <c r="M3332" s="2">
        <f t="shared" si="112"/>
        <v>5</v>
      </c>
      <c r="N3332" t="s">
        <v>2723</v>
      </c>
    </row>
    <row r="3333" spans="1:14">
      <c r="A3333">
        <v>6</v>
      </c>
      <c r="B3333" t="s">
        <v>14776</v>
      </c>
      <c r="C3333" t="s">
        <v>14777</v>
      </c>
      <c r="D3333">
        <v>840</v>
      </c>
      <c r="E3333" s="1">
        <v>2.262</v>
      </c>
      <c r="F3333">
        <v>2.8380000000000001</v>
      </c>
      <c r="G3333">
        <v>1</v>
      </c>
      <c r="H3333">
        <v>25</v>
      </c>
      <c r="I3333">
        <v>5.6</v>
      </c>
      <c r="J3333">
        <v>2.48E-3</v>
      </c>
      <c r="K3333">
        <v>0.91700000000000004</v>
      </c>
      <c r="L3333">
        <v>1.0236200000000002</v>
      </c>
      <c r="M3333" s="2">
        <f t="shared" si="112"/>
        <v>6</v>
      </c>
      <c r="N3333" t="s">
        <v>2723</v>
      </c>
    </row>
    <row r="3334" spans="1:14">
      <c r="A3334">
        <v>7</v>
      </c>
      <c r="B3334" t="s">
        <v>14896</v>
      </c>
      <c r="C3334" t="s">
        <v>14897</v>
      </c>
      <c r="D3334">
        <v>851</v>
      </c>
      <c r="E3334" s="1">
        <v>2.25</v>
      </c>
      <c r="F3334">
        <v>3.0390000000000001</v>
      </c>
      <c r="G3334">
        <v>0.66700000000000004</v>
      </c>
      <c r="H3334">
        <v>12</v>
      </c>
      <c r="I3334" t="s">
        <v>18288</v>
      </c>
      <c r="J3334">
        <v>1.1900000000000001E-3</v>
      </c>
      <c r="K3334">
        <v>1.33</v>
      </c>
      <c r="L3334">
        <v>1.0236200000000002</v>
      </c>
      <c r="M3334" s="2">
        <f t="shared" si="112"/>
        <v>7.0000000000000009</v>
      </c>
      <c r="N3334" t="s">
        <v>2723</v>
      </c>
    </row>
    <row r="3335" spans="1:14">
      <c r="A3335">
        <v>8</v>
      </c>
      <c r="B3335" t="s">
        <v>14900</v>
      </c>
      <c r="C3335" t="s">
        <v>14901</v>
      </c>
      <c r="D3335">
        <v>2785</v>
      </c>
      <c r="E3335" s="1">
        <v>2.1829999999999998</v>
      </c>
      <c r="F3335">
        <v>2.44</v>
      </c>
      <c r="G3335">
        <v>0.46500000000000002</v>
      </c>
      <c r="H3335">
        <v>127</v>
      </c>
      <c r="I3335">
        <v>6.1</v>
      </c>
      <c r="J3335">
        <v>7.28E-3</v>
      </c>
      <c r="K3335">
        <v>0.76700000000000002</v>
      </c>
      <c r="L3335">
        <v>1.0236200000000002</v>
      </c>
      <c r="M3335" s="2">
        <f t="shared" si="112"/>
        <v>8</v>
      </c>
      <c r="N3335" t="s">
        <v>2723</v>
      </c>
    </row>
    <row r="3336" spans="1:14">
      <c r="A3336">
        <v>9</v>
      </c>
      <c r="B3336" t="s">
        <v>14740</v>
      </c>
      <c r="C3336" t="s">
        <v>14741</v>
      </c>
      <c r="D3336">
        <v>1944</v>
      </c>
      <c r="E3336" s="1">
        <v>2.109</v>
      </c>
      <c r="F3336">
        <v>3.0270000000000001</v>
      </c>
      <c r="G3336">
        <v>0.36399999999999999</v>
      </c>
      <c r="H3336">
        <v>22</v>
      </c>
      <c r="I3336" t="s">
        <v>18288</v>
      </c>
      <c r="J3336">
        <v>2.64E-3</v>
      </c>
      <c r="K3336">
        <v>1.357</v>
      </c>
      <c r="L3336">
        <v>1.0236200000000002</v>
      </c>
      <c r="M3336" s="2">
        <f t="shared" si="112"/>
        <v>9</v>
      </c>
      <c r="N3336" t="s">
        <v>2723</v>
      </c>
    </row>
    <row r="3337" spans="1:14">
      <c r="A3337">
        <v>10</v>
      </c>
      <c r="B3337" t="s">
        <v>14956</v>
      </c>
      <c r="C3337" t="s">
        <v>14957</v>
      </c>
      <c r="D3337">
        <v>4754</v>
      </c>
      <c r="E3337" s="1">
        <v>2.0139999999999998</v>
      </c>
      <c r="F3337">
        <v>2.7330000000000001</v>
      </c>
      <c r="G3337">
        <v>0.18099999999999999</v>
      </c>
      <c r="H3337">
        <v>149</v>
      </c>
      <c r="I3337">
        <v>7.5</v>
      </c>
      <c r="J3337">
        <v>1.5219999999999999E-2</v>
      </c>
      <c r="K3337">
        <v>1.278</v>
      </c>
      <c r="L3337">
        <v>1.0236200000000002</v>
      </c>
      <c r="M3337" s="2">
        <f t="shared" si="112"/>
        <v>10</v>
      </c>
      <c r="N3337" t="s">
        <v>2723</v>
      </c>
    </row>
    <row r="3338" spans="1:14">
      <c r="A3338">
        <v>11</v>
      </c>
      <c r="B3338" t="s">
        <v>19330</v>
      </c>
      <c r="C3338" t="s">
        <v>19331</v>
      </c>
      <c r="D3338">
        <v>1886</v>
      </c>
      <c r="E3338" s="1">
        <v>1.9770000000000001</v>
      </c>
      <c r="F3338">
        <v>2.6629999999999998</v>
      </c>
      <c r="G3338">
        <v>0.38200000000000001</v>
      </c>
      <c r="H3338">
        <v>89</v>
      </c>
      <c r="I3338" t="s">
        <v>18288</v>
      </c>
      <c r="J3338">
        <v>6.8599999999999998E-3</v>
      </c>
      <c r="K3338">
        <v>2.0259999999999998</v>
      </c>
      <c r="L3338">
        <v>1.0236200000000002</v>
      </c>
      <c r="M3338" s="2">
        <f t="shared" si="112"/>
        <v>11</v>
      </c>
      <c r="N3338" t="s">
        <v>2723</v>
      </c>
    </row>
    <row r="3339" spans="1:14">
      <c r="A3339">
        <v>12</v>
      </c>
      <c r="B3339" t="s">
        <v>14774</v>
      </c>
      <c r="C3339" t="s">
        <v>14775</v>
      </c>
      <c r="D3339">
        <v>3572</v>
      </c>
      <c r="E3339" s="1">
        <v>1.9590000000000001</v>
      </c>
      <c r="F3339">
        <v>1.952</v>
      </c>
      <c r="G3339">
        <v>7.6999999999999999E-2</v>
      </c>
      <c r="H3339">
        <v>91</v>
      </c>
      <c r="I3339">
        <v>8</v>
      </c>
      <c r="J3339">
        <v>1.0240000000000001E-2</v>
      </c>
      <c r="K3339">
        <v>0.85099999999999998</v>
      </c>
      <c r="L3339">
        <v>1.0236200000000002</v>
      </c>
      <c r="M3339" s="2">
        <f t="shared" si="112"/>
        <v>12</v>
      </c>
      <c r="N3339" t="s">
        <v>2723</v>
      </c>
    </row>
    <row r="3340" spans="1:14">
      <c r="A3340">
        <v>13</v>
      </c>
      <c r="B3340" t="s">
        <v>19272</v>
      </c>
      <c r="C3340" t="s">
        <v>19273</v>
      </c>
      <c r="D3340">
        <v>542</v>
      </c>
      <c r="E3340" s="1">
        <v>1.9179999999999999</v>
      </c>
      <c r="F3340">
        <v>2.863</v>
      </c>
      <c r="G3340">
        <v>0.30399999999999999</v>
      </c>
      <c r="H3340">
        <v>23</v>
      </c>
      <c r="I3340">
        <v>4.7</v>
      </c>
      <c r="J3340">
        <v>8.0000000000000002E-3</v>
      </c>
      <c r="K3340">
        <v>3.9009999999999998</v>
      </c>
      <c r="L3340">
        <v>1.0236200000000002</v>
      </c>
      <c r="M3340" s="2">
        <f t="shared" si="112"/>
        <v>13</v>
      </c>
      <c r="N3340" t="s">
        <v>2723</v>
      </c>
    </row>
    <row r="3341" spans="1:14">
      <c r="A3341">
        <v>14</v>
      </c>
      <c r="B3341" t="s">
        <v>19280</v>
      </c>
      <c r="C3341" t="s">
        <v>19281</v>
      </c>
      <c r="D3341">
        <v>1134</v>
      </c>
      <c r="E3341" s="1">
        <v>1.895</v>
      </c>
      <c r="F3341">
        <v>2.2589999999999999</v>
      </c>
      <c r="G3341">
        <v>0.28000000000000003</v>
      </c>
      <c r="H3341">
        <v>157</v>
      </c>
      <c r="I3341">
        <v>3.9</v>
      </c>
      <c r="J3341">
        <v>6.96E-3</v>
      </c>
      <c r="K3341">
        <v>0.95099999999999996</v>
      </c>
      <c r="L3341">
        <v>1.0236200000000002</v>
      </c>
      <c r="M3341" s="2">
        <f t="shared" si="112"/>
        <v>14.000000000000002</v>
      </c>
      <c r="N3341" t="s">
        <v>2723</v>
      </c>
    </row>
    <row r="3342" spans="1:14">
      <c r="A3342">
        <v>15</v>
      </c>
      <c r="B3342" t="s">
        <v>19274</v>
      </c>
      <c r="C3342" t="s">
        <v>19275</v>
      </c>
      <c r="D3342">
        <v>1850</v>
      </c>
      <c r="E3342" s="1">
        <v>1.8640000000000001</v>
      </c>
      <c r="F3342">
        <v>2.0329999999999999</v>
      </c>
      <c r="G3342">
        <v>0.623</v>
      </c>
      <c r="H3342">
        <v>122</v>
      </c>
      <c r="I3342">
        <v>4.5</v>
      </c>
      <c r="J3342">
        <v>4.7600000000000003E-3</v>
      </c>
      <c r="K3342">
        <v>0.52700000000000002</v>
      </c>
      <c r="L3342">
        <v>1.0236200000000002</v>
      </c>
      <c r="M3342" s="2">
        <f t="shared" si="112"/>
        <v>15</v>
      </c>
      <c r="N3342" t="s">
        <v>2723</v>
      </c>
    </row>
    <row r="3343" spans="1:14">
      <c r="A3343">
        <v>16</v>
      </c>
      <c r="B3343" t="s">
        <v>19282</v>
      </c>
      <c r="C3343" t="s">
        <v>19283</v>
      </c>
      <c r="D3343">
        <v>3091</v>
      </c>
      <c r="E3343" s="1">
        <v>1.796</v>
      </c>
      <c r="F3343">
        <v>2.0310000000000001</v>
      </c>
      <c r="G3343">
        <v>0.186</v>
      </c>
      <c r="H3343">
        <v>220</v>
      </c>
      <c r="I3343">
        <v>6.3</v>
      </c>
      <c r="J3343">
        <v>1.027E-2</v>
      </c>
      <c r="K3343">
        <v>0.82199999999999995</v>
      </c>
      <c r="L3343">
        <v>1.0236200000000002</v>
      </c>
      <c r="M3343" s="2">
        <f t="shared" si="112"/>
        <v>16</v>
      </c>
      <c r="N3343" t="s">
        <v>2723</v>
      </c>
    </row>
    <row r="3344" spans="1:14">
      <c r="A3344">
        <v>17</v>
      </c>
      <c r="B3344" t="s">
        <v>19276</v>
      </c>
      <c r="C3344" t="s">
        <v>19277</v>
      </c>
      <c r="D3344">
        <v>10518</v>
      </c>
      <c r="E3344" s="1">
        <v>1.7490000000000001</v>
      </c>
      <c r="F3344">
        <v>2.218</v>
      </c>
      <c r="G3344">
        <v>0.246</v>
      </c>
      <c r="H3344">
        <v>171</v>
      </c>
      <c r="I3344" t="s">
        <v>18288</v>
      </c>
      <c r="J3344">
        <v>1.0999999999999999E-2</v>
      </c>
      <c r="K3344">
        <v>0.63400000000000001</v>
      </c>
      <c r="L3344">
        <v>1.0236200000000002</v>
      </c>
      <c r="M3344" s="2">
        <f t="shared" si="112"/>
        <v>17</v>
      </c>
      <c r="N3344" t="s">
        <v>2723</v>
      </c>
    </row>
    <row r="3345" spans="1:14">
      <c r="A3345">
        <v>18</v>
      </c>
      <c r="B3345" t="s">
        <v>19322</v>
      </c>
      <c r="C3345" t="s">
        <v>19323</v>
      </c>
      <c r="D3345">
        <v>1061</v>
      </c>
      <c r="E3345" s="1">
        <v>1.6459999999999999</v>
      </c>
      <c r="F3345">
        <v>2.0270000000000001</v>
      </c>
      <c r="G3345">
        <v>0.46200000000000002</v>
      </c>
      <c r="H3345">
        <v>52</v>
      </c>
      <c r="I3345">
        <v>5.6</v>
      </c>
      <c r="J3345">
        <v>6.4599999999999996E-3</v>
      </c>
      <c r="K3345">
        <v>1.2609999999999999</v>
      </c>
      <c r="L3345">
        <v>1.0236200000000002</v>
      </c>
      <c r="M3345" s="2">
        <f t="shared" si="112"/>
        <v>18</v>
      </c>
      <c r="N3345" t="s">
        <v>2723</v>
      </c>
    </row>
    <row r="3346" spans="1:14">
      <c r="A3346">
        <v>19</v>
      </c>
      <c r="B3346" t="s">
        <v>15152</v>
      </c>
      <c r="C3346" t="s">
        <v>15153</v>
      </c>
      <c r="D3346">
        <v>270</v>
      </c>
      <c r="E3346" s="1">
        <v>1.603</v>
      </c>
      <c r="G3346">
        <v>0.13900000000000001</v>
      </c>
      <c r="H3346">
        <v>36</v>
      </c>
      <c r="I3346">
        <v>4.4000000000000004</v>
      </c>
      <c r="J3346">
        <v>7.1000000000000002E-4</v>
      </c>
      <c r="L3346">
        <v>1.0236200000000002</v>
      </c>
      <c r="M3346" s="2">
        <f t="shared" si="112"/>
        <v>19</v>
      </c>
      <c r="N3346" t="s">
        <v>2723</v>
      </c>
    </row>
    <row r="3347" spans="1:14">
      <c r="A3347">
        <v>20</v>
      </c>
      <c r="B3347" t="s">
        <v>14712</v>
      </c>
      <c r="C3347" t="s">
        <v>14713</v>
      </c>
      <c r="D3347">
        <v>715</v>
      </c>
      <c r="E3347" s="1">
        <v>1.585</v>
      </c>
      <c r="F3347">
        <v>1.5449999999999999</v>
      </c>
      <c r="G3347">
        <v>0.3</v>
      </c>
      <c r="H3347">
        <v>20</v>
      </c>
      <c r="I3347">
        <v>9.8000000000000007</v>
      </c>
      <c r="J3347">
        <v>8.1999999999999998E-4</v>
      </c>
      <c r="K3347">
        <v>0.41699999999999998</v>
      </c>
      <c r="L3347">
        <v>1.0236200000000002</v>
      </c>
      <c r="M3347" s="2">
        <f t="shared" si="112"/>
        <v>20</v>
      </c>
      <c r="N3347" t="s">
        <v>2723</v>
      </c>
    </row>
    <row r="3348" spans="1:14">
      <c r="A3348">
        <v>21</v>
      </c>
      <c r="B3348" t="s">
        <v>15260</v>
      </c>
      <c r="C3348" t="s">
        <v>15261</v>
      </c>
      <c r="D3348">
        <v>2461</v>
      </c>
      <c r="E3348" s="1">
        <v>1.5549999999999999</v>
      </c>
      <c r="F3348">
        <v>1.589</v>
      </c>
      <c r="G3348">
        <v>0.14299999999999999</v>
      </c>
      <c r="H3348">
        <v>217</v>
      </c>
      <c r="I3348">
        <v>7.2</v>
      </c>
      <c r="J3348">
        <v>5.2500000000000003E-3</v>
      </c>
      <c r="K3348">
        <v>0.505</v>
      </c>
      <c r="L3348">
        <v>1.0236200000000002</v>
      </c>
      <c r="M3348" s="2">
        <f t="shared" si="112"/>
        <v>21</v>
      </c>
      <c r="N3348" t="s">
        <v>2723</v>
      </c>
    </row>
    <row r="3349" spans="1:14">
      <c r="A3349">
        <v>22</v>
      </c>
      <c r="B3349" t="s">
        <v>14818</v>
      </c>
      <c r="C3349" t="s">
        <v>14819</v>
      </c>
      <c r="D3349">
        <v>791</v>
      </c>
      <c r="E3349" s="1">
        <v>1.4710000000000001</v>
      </c>
      <c r="F3349">
        <v>1.7949999999999999</v>
      </c>
      <c r="G3349">
        <v>0.16700000000000001</v>
      </c>
      <c r="H3349">
        <v>36</v>
      </c>
      <c r="I3349">
        <v>9</v>
      </c>
      <c r="J3349">
        <v>2.3E-3</v>
      </c>
      <c r="K3349">
        <v>0.89800000000000002</v>
      </c>
      <c r="L3349">
        <v>1.0236200000000002</v>
      </c>
      <c r="M3349" s="2">
        <f t="shared" si="112"/>
        <v>22</v>
      </c>
      <c r="N3349" t="s">
        <v>2723</v>
      </c>
    </row>
    <row r="3350" spans="1:14">
      <c r="A3350">
        <v>23</v>
      </c>
      <c r="B3350" t="s">
        <v>14886</v>
      </c>
      <c r="C3350" t="s">
        <v>14887</v>
      </c>
      <c r="D3350">
        <v>73</v>
      </c>
      <c r="E3350" s="1">
        <v>1.4219999999999999</v>
      </c>
      <c r="F3350">
        <v>1.4219999999999999</v>
      </c>
      <c r="G3350">
        <v>0.25</v>
      </c>
      <c r="H3350">
        <v>36</v>
      </c>
      <c r="J3350">
        <v>3.5E-4</v>
      </c>
      <c r="K3350">
        <v>0.438</v>
      </c>
      <c r="L3350">
        <v>1.0236200000000002</v>
      </c>
      <c r="M3350" s="2">
        <f t="shared" si="112"/>
        <v>23</v>
      </c>
      <c r="N3350" t="s">
        <v>2723</v>
      </c>
    </row>
    <row r="3351" spans="1:14">
      <c r="A3351">
        <v>24</v>
      </c>
      <c r="B3351" t="s">
        <v>14784</v>
      </c>
      <c r="C3351" t="s">
        <v>14785</v>
      </c>
      <c r="D3351">
        <v>180</v>
      </c>
      <c r="E3351" s="1">
        <v>1.351</v>
      </c>
      <c r="F3351">
        <v>1.716</v>
      </c>
      <c r="G3351">
        <v>5.3999999999999999E-2</v>
      </c>
      <c r="H3351">
        <v>37</v>
      </c>
      <c r="I3351">
        <v>2.8</v>
      </c>
      <c r="J3351">
        <v>7.2000000000000005E-4</v>
      </c>
      <c r="K3351">
        <v>0.40400000000000003</v>
      </c>
      <c r="L3351">
        <v>1.0236200000000002</v>
      </c>
      <c r="M3351" s="2">
        <f t="shared" si="112"/>
        <v>24</v>
      </c>
      <c r="N3351" t="s">
        <v>2723</v>
      </c>
    </row>
    <row r="3352" spans="1:14">
      <c r="A3352">
        <v>25</v>
      </c>
      <c r="B3352" t="s">
        <v>14748</v>
      </c>
      <c r="C3352" t="s">
        <v>14749</v>
      </c>
      <c r="D3352">
        <v>154</v>
      </c>
      <c r="E3352" s="1">
        <v>1.333</v>
      </c>
      <c r="F3352">
        <v>1.282</v>
      </c>
      <c r="G3352">
        <v>6.7000000000000004E-2</v>
      </c>
      <c r="H3352">
        <v>15</v>
      </c>
      <c r="I3352">
        <v>4.3</v>
      </c>
      <c r="J3352">
        <v>6.8000000000000005E-4</v>
      </c>
      <c r="K3352">
        <v>0.496</v>
      </c>
      <c r="L3352">
        <v>1.0236200000000002</v>
      </c>
      <c r="M3352" s="2">
        <f t="shared" si="112"/>
        <v>25</v>
      </c>
      <c r="N3352" t="s">
        <v>2723</v>
      </c>
    </row>
    <row r="3353" spans="1:14">
      <c r="A3353">
        <v>26</v>
      </c>
      <c r="B3353" t="s">
        <v>19112</v>
      </c>
      <c r="C3353" t="s">
        <v>19113</v>
      </c>
      <c r="D3353">
        <v>1996</v>
      </c>
      <c r="E3353" s="1">
        <v>1.3049999999999999</v>
      </c>
      <c r="F3353">
        <v>1.504</v>
      </c>
      <c r="G3353">
        <v>0.246</v>
      </c>
      <c r="H3353">
        <v>195</v>
      </c>
      <c r="I3353">
        <v>6.5</v>
      </c>
      <c r="J3353">
        <v>4.2900000000000004E-3</v>
      </c>
      <c r="K3353">
        <v>0.40899999999999997</v>
      </c>
      <c r="L3353">
        <v>1.0236200000000002</v>
      </c>
      <c r="M3353" s="2">
        <f t="shared" si="112"/>
        <v>26</v>
      </c>
      <c r="N3353" t="s">
        <v>2723</v>
      </c>
    </row>
    <row r="3354" spans="1:14">
      <c r="A3354">
        <v>27</v>
      </c>
      <c r="B3354" t="s">
        <v>14984</v>
      </c>
      <c r="C3354" t="s">
        <v>14985</v>
      </c>
      <c r="D3354">
        <v>610</v>
      </c>
      <c r="E3354" s="1">
        <v>1.2949999999999999</v>
      </c>
      <c r="F3354">
        <v>1.256</v>
      </c>
      <c r="G3354">
        <v>0.375</v>
      </c>
      <c r="H3354">
        <v>32</v>
      </c>
      <c r="I3354">
        <v>7.1</v>
      </c>
      <c r="J3354">
        <v>1.4300000000000001E-3</v>
      </c>
      <c r="K3354">
        <v>0.497</v>
      </c>
      <c r="L3354">
        <v>1.0236200000000002</v>
      </c>
      <c r="M3354" s="2">
        <f t="shared" si="112"/>
        <v>27</v>
      </c>
      <c r="N3354" t="s">
        <v>2723</v>
      </c>
    </row>
    <row r="3355" spans="1:14">
      <c r="A3355">
        <v>28</v>
      </c>
      <c r="B3355" t="s">
        <v>19300</v>
      </c>
      <c r="C3355" t="s">
        <v>19301</v>
      </c>
      <c r="D3355">
        <v>713</v>
      </c>
      <c r="E3355" s="1">
        <v>1.2170000000000001</v>
      </c>
      <c r="F3355">
        <v>1.3140000000000001</v>
      </c>
      <c r="G3355">
        <v>0.33300000000000002</v>
      </c>
      <c r="H3355">
        <v>33</v>
      </c>
      <c r="I3355">
        <v>8</v>
      </c>
      <c r="J3355">
        <v>3.96E-3</v>
      </c>
      <c r="K3355">
        <v>1.1639999999999999</v>
      </c>
      <c r="L3355">
        <v>1.0236200000000002</v>
      </c>
      <c r="M3355" s="2">
        <f t="shared" si="112"/>
        <v>28.000000000000004</v>
      </c>
      <c r="N3355" t="s">
        <v>2723</v>
      </c>
    </row>
    <row r="3356" spans="1:14">
      <c r="A3356">
        <v>29</v>
      </c>
      <c r="B3356" t="s">
        <v>19318</v>
      </c>
      <c r="C3356" t="s">
        <v>19319</v>
      </c>
      <c r="D3356">
        <v>1232</v>
      </c>
      <c r="E3356" s="1">
        <v>1.214</v>
      </c>
      <c r="F3356">
        <v>1.39</v>
      </c>
      <c r="G3356">
        <v>0.30599999999999999</v>
      </c>
      <c r="H3356">
        <v>36</v>
      </c>
      <c r="I3356">
        <v>9.1</v>
      </c>
      <c r="J3356">
        <v>2.5000000000000001E-3</v>
      </c>
      <c r="K3356">
        <v>0.57199999999999995</v>
      </c>
      <c r="L3356">
        <v>1.0236200000000002</v>
      </c>
      <c r="M3356" s="2">
        <f t="shared" si="112"/>
        <v>28.999999999999996</v>
      </c>
      <c r="N3356" t="s">
        <v>2723</v>
      </c>
    </row>
    <row r="3357" spans="1:14">
      <c r="A3357">
        <v>30</v>
      </c>
      <c r="B3357" t="s">
        <v>19214</v>
      </c>
      <c r="C3357" t="s">
        <v>19215</v>
      </c>
      <c r="D3357">
        <v>2061</v>
      </c>
      <c r="E3357" s="1">
        <v>1.135</v>
      </c>
      <c r="F3357">
        <v>1.3220000000000001</v>
      </c>
      <c r="G3357">
        <v>0.20300000000000001</v>
      </c>
      <c r="H3357">
        <v>212</v>
      </c>
      <c r="I3357">
        <v>5.3</v>
      </c>
      <c r="J3357">
        <v>7.3099999999999997E-3</v>
      </c>
      <c r="K3357">
        <v>0.48299999999999998</v>
      </c>
      <c r="L3357">
        <v>1.0236200000000002</v>
      </c>
      <c r="M3357" s="2">
        <f t="shared" si="112"/>
        <v>30</v>
      </c>
      <c r="N3357" t="s">
        <v>2723</v>
      </c>
    </row>
    <row r="3358" spans="1:14">
      <c r="A3358">
        <v>31</v>
      </c>
      <c r="B3358" t="s">
        <v>14702</v>
      </c>
      <c r="C3358" t="s">
        <v>14703</v>
      </c>
      <c r="D3358">
        <v>93</v>
      </c>
      <c r="E3358" s="1">
        <v>1.08</v>
      </c>
      <c r="G3358">
        <v>6.2E-2</v>
      </c>
      <c r="H3358">
        <v>16</v>
      </c>
      <c r="J3358">
        <v>3.3E-4</v>
      </c>
      <c r="L3358">
        <v>1.0236200000000002</v>
      </c>
      <c r="M3358" s="2">
        <f t="shared" si="112"/>
        <v>31</v>
      </c>
      <c r="N3358" t="s">
        <v>2723</v>
      </c>
    </row>
    <row r="3359" spans="1:14">
      <c r="A3359">
        <v>32</v>
      </c>
      <c r="B3359" t="s">
        <v>14830</v>
      </c>
      <c r="C3359" t="s">
        <v>14831</v>
      </c>
      <c r="D3359">
        <v>164</v>
      </c>
      <c r="E3359" s="1">
        <v>1.0469999999999999</v>
      </c>
      <c r="F3359">
        <v>0.75700000000000001</v>
      </c>
      <c r="G3359">
        <v>0.1</v>
      </c>
      <c r="H3359">
        <v>70</v>
      </c>
      <c r="I3359">
        <v>3.3</v>
      </c>
      <c r="J3359">
        <v>4.8999999999999998E-4</v>
      </c>
      <c r="K3359">
        <v>0.16400000000000001</v>
      </c>
      <c r="L3359">
        <v>1.0236200000000002</v>
      </c>
      <c r="M3359" s="2">
        <f t="shared" si="112"/>
        <v>32</v>
      </c>
      <c r="N3359" t="s">
        <v>2723</v>
      </c>
    </row>
    <row r="3360" spans="1:14">
      <c r="A3360">
        <v>33</v>
      </c>
      <c r="B3360" t="s">
        <v>15186</v>
      </c>
      <c r="C3360" t="s">
        <v>15187</v>
      </c>
      <c r="D3360">
        <v>647</v>
      </c>
      <c r="E3360" s="1">
        <v>1.014</v>
      </c>
      <c r="F3360">
        <v>0.93200000000000005</v>
      </c>
      <c r="G3360">
        <v>0.11</v>
      </c>
      <c r="H3360">
        <v>200</v>
      </c>
      <c r="I3360">
        <v>3.1</v>
      </c>
      <c r="J3360">
        <v>3.0100000000000001E-3</v>
      </c>
      <c r="K3360">
        <v>0.32500000000000001</v>
      </c>
      <c r="L3360">
        <v>1.0236200000000002</v>
      </c>
      <c r="M3360" s="2">
        <f t="shared" ref="M3360:M3391" si="113">A3360/100*100</f>
        <v>33</v>
      </c>
      <c r="N3360" t="s">
        <v>2723</v>
      </c>
    </row>
    <row r="3361" spans="1:14">
      <c r="A3361">
        <v>34</v>
      </c>
      <c r="B3361" t="s">
        <v>14682</v>
      </c>
      <c r="C3361" t="s">
        <v>14683</v>
      </c>
      <c r="D3361">
        <v>161</v>
      </c>
      <c r="E3361" s="1">
        <v>1</v>
      </c>
      <c r="F3361">
        <v>1.302</v>
      </c>
      <c r="G3361">
        <v>0.108</v>
      </c>
      <c r="H3361">
        <v>37</v>
      </c>
      <c r="I3361">
        <v>3.8</v>
      </c>
      <c r="J3361">
        <v>9.3999999999999997E-4</v>
      </c>
      <c r="K3361">
        <v>0.55600000000000005</v>
      </c>
      <c r="L3361">
        <v>1.0236200000000002</v>
      </c>
      <c r="M3361" s="2">
        <f t="shared" si="113"/>
        <v>34</v>
      </c>
      <c r="N3361" t="s">
        <v>2723</v>
      </c>
    </row>
    <row r="3362" spans="1:14">
      <c r="A3362">
        <v>35</v>
      </c>
      <c r="B3362" t="s">
        <v>14994</v>
      </c>
      <c r="C3362" t="s">
        <v>14995</v>
      </c>
      <c r="D3362">
        <v>2330</v>
      </c>
      <c r="E3362" s="1">
        <v>1</v>
      </c>
      <c r="F3362">
        <v>1.1060000000000001</v>
      </c>
      <c r="G3362">
        <v>0.28599999999999998</v>
      </c>
      <c r="H3362">
        <v>112</v>
      </c>
      <c r="I3362" t="s">
        <v>18288</v>
      </c>
      <c r="J3362">
        <v>5.28E-3</v>
      </c>
      <c r="K3362">
        <v>0.96799999999999997</v>
      </c>
      <c r="L3362">
        <v>1.0236200000000002</v>
      </c>
      <c r="M3362" s="2">
        <f t="shared" si="113"/>
        <v>35</v>
      </c>
      <c r="N3362" t="s">
        <v>2723</v>
      </c>
    </row>
    <row r="3363" spans="1:14">
      <c r="A3363">
        <v>36</v>
      </c>
      <c r="B3363" t="s">
        <v>14964</v>
      </c>
      <c r="C3363" t="s">
        <v>14965</v>
      </c>
      <c r="D3363">
        <v>492</v>
      </c>
      <c r="E3363" s="1">
        <v>0.98399999999999999</v>
      </c>
      <c r="F3363">
        <v>1.145</v>
      </c>
      <c r="G3363">
        <v>3.2000000000000001E-2</v>
      </c>
      <c r="H3363">
        <v>31</v>
      </c>
      <c r="I3363">
        <v>7.2</v>
      </c>
      <c r="J3363">
        <v>1.5100000000000001E-3</v>
      </c>
      <c r="K3363">
        <v>0.56699999999999995</v>
      </c>
      <c r="L3363">
        <v>1.0236200000000002</v>
      </c>
      <c r="M3363" s="2">
        <f t="shared" si="113"/>
        <v>36</v>
      </c>
      <c r="N3363" t="s">
        <v>2723</v>
      </c>
    </row>
    <row r="3364" spans="1:14">
      <c r="A3364">
        <v>37</v>
      </c>
      <c r="B3364" t="s">
        <v>15026</v>
      </c>
      <c r="C3364" t="s">
        <v>15027</v>
      </c>
      <c r="D3364">
        <v>317</v>
      </c>
      <c r="E3364" s="1">
        <v>0.93500000000000005</v>
      </c>
      <c r="F3364">
        <v>1.5860000000000001</v>
      </c>
      <c r="G3364">
        <v>0.14599999999999999</v>
      </c>
      <c r="H3364">
        <v>48</v>
      </c>
      <c r="I3364">
        <v>5</v>
      </c>
      <c r="J3364">
        <v>1.92E-3</v>
      </c>
      <c r="K3364">
        <v>0.85599999999999998</v>
      </c>
      <c r="L3364">
        <v>1.0236200000000002</v>
      </c>
      <c r="M3364" s="2">
        <f t="shared" si="113"/>
        <v>37</v>
      </c>
      <c r="N3364" t="s">
        <v>2723</v>
      </c>
    </row>
    <row r="3365" spans="1:14">
      <c r="A3365">
        <v>38</v>
      </c>
      <c r="B3365" t="s">
        <v>19294</v>
      </c>
      <c r="C3365" t="s">
        <v>19295</v>
      </c>
      <c r="D3365">
        <v>648</v>
      </c>
      <c r="E3365" s="1">
        <v>0.91800000000000004</v>
      </c>
      <c r="F3365">
        <v>0.82899999999999996</v>
      </c>
      <c r="G3365">
        <v>0.13600000000000001</v>
      </c>
      <c r="H3365">
        <v>81</v>
      </c>
      <c r="I3365">
        <v>4</v>
      </c>
      <c r="J3365">
        <v>3.7100000000000002E-3</v>
      </c>
      <c r="K3365">
        <v>0.38100000000000001</v>
      </c>
      <c r="L3365">
        <v>1.0236200000000002</v>
      </c>
      <c r="M3365" s="2">
        <f t="shared" si="113"/>
        <v>38</v>
      </c>
      <c r="N3365" t="s">
        <v>2723</v>
      </c>
    </row>
    <row r="3366" spans="1:14">
      <c r="A3366">
        <v>39</v>
      </c>
      <c r="B3366" t="s">
        <v>15000</v>
      </c>
      <c r="C3366" t="s">
        <v>15001</v>
      </c>
      <c r="D3366">
        <v>580</v>
      </c>
      <c r="E3366" s="1">
        <v>0.91700000000000004</v>
      </c>
      <c r="F3366">
        <v>0.86699999999999999</v>
      </c>
      <c r="G3366">
        <v>0.188</v>
      </c>
      <c r="H3366">
        <v>224</v>
      </c>
      <c r="I3366">
        <v>4.2</v>
      </c>
      <c r="J3366">
        <v>1.47E-3</v>
      </c>
      <c r="K3366">
        <v>0.22800000000000001</v>
      </c>
      <c r="L3366">
        <v>1.0236200000000002</v>
      </c>
      <c r="M3366" s="2">
        <f t="shared" si="113"/>
        <v>39</v>
      </c>
      <c r="N3366" t="s">
        <v>2723</v>
      </c>
    </row>
    <row r="3367" spans="1:14">
      <c r="A3367">
        <v>40</v>
      </c>
      <c r="B3367" t="s">
        <v>19316</v>
      </c>
      <c r="C3367" t="s">
        <v>19317</v>
      </c>
      <c r="D3367">
        <v>245</v>
      </c>
      <c r="E3367" s="1">
        <v>0.85699999999999998</v>
      </c>
      <c r="F3367">
        <v>0.8</v>
      </c>
      <c r="G3367">
        <v>0.2</v>
      </c>
      <c r="H3367">
        <v>25</v>
      </c>
      <c r="I3367">
        <v>9</v>
      </c>
      <c r="J3367">
        <v>6.9999999999999999E-4</v>
      </c>
      <c r="K3367">
        <v>0.379</v>
      </c>
      <c r="L3367">
        <v>1.0236200000000002</v>
      </c>
      <c r="M3367" s="2">
        <f t="shared" si="113"/>
        <v>40</v>
      </c>
      <c r="N3367" t="s">
        <v>2723</v>
      </c>
    </row>
    <row r="3368" spans="1:14">
      <c r="A3368">
        <v>41</v>
      </c>
      <c r="B3368" t="s">
        <v>15110</v>
      </c>
      <c r="C3368" t="s">
        <v>15111</v>
      </c>
      <c r="D3368">
        <v>489</v>
      </c>
      <c r="E3368" s="1">
        <v>0.85099999999999998</v>
      </c>
      <c r="F3368">
        <v>1.145</v>
      </c>
      <c r="G3368">
        <v>0.47699999999999998</v>
      </c>
      <c r="H3368">
        <v>65</v>
      </c>
      <c r="I3368">
        <v>4.9000000000000004</v>
      </c>
      <c r="J3368">
        <v>1.23E-3</v>
      </c>
      <c r="K3368">
        <v>0.31900000000000001</v>
      </c>
      <c r="L3368">
        <v>1.0236200000000002</v>
      </c>
      <c r="M3368" s="2">
        <f t="shared" si="113"/>
        <v>41</v>
      </c>
      <c r="N3368" t="s">
        <v>2723</v>
      </c>
    </row>
    <row r="3369" spans="1:14">
      <c r="A3369">
        <v>42</v>
      </c>
      <c r="B3369" t="s">
        <v>19176</v>
      </c>
      <c r="C3369" t="s">
        <v>19177</v>
      </c>
      <c r="D3369">
        <v>904</v>
      </c>
      <c r="E3369" s="1">
        <v>0.84499999999999997</v>
      </c>
      <c r="F3369">
        <v>0.79</v>
      </c>
      <c r="G3369">
        <v>0.27600000000000002</v>
      </c>
      <c r="H3369">
        <v>152</v>
      </c>
      <c r="I3369">
        <v>4.7</v>
      </c>
      <c r="J3369">
        <v>3.3500000000000001E-3</v>
      </c>
      <c r="K3369">
        <v>0.29399999999999998</v>
      </c>
      <c r="L3369">
        <v>1.0236200000000002</v>
      </c>
      <c r="M3369" s="2">
        <f t="shared" si="113"/>
        <v>42</v>
      </c>
      <c r="N3369" t="s">
        <v>2723</v>
      </c>
    </row>
    <row r="3370" spans="1:14">
      <c r="A3370">
        <v>43</v>
      </c>
      <c r="B3370" t="s">
        <v>19304</v>
      </c>
      <c r="C3370" t="s">
        <v>19305</v>
      </c>
      <c r="D3370">
        <v>632</v>
      </c>
      <c r="E3370" s="1">
        <v>0.84399999999999997</v>
      </c>
      <c r="F3370">
        <v>1.196</v>
      </c>
      <c r="G3370">
        <v>8.6999999999999994E-2</v>
      </c>
      <c r="H3370">
        <v>23</v>
      </c>
      <c r="I3370" t="s">
        <v>18288</v>
      </c>
      <c r="J3370">
        <v>1.3699999999999999E-3</v>
      </c>
      <c r="K3370">
        <v>0.76500000000000001</v>
      </c>
      <c r="L3370">
        <v>1.0236200000000002</v>
      </c>
      <c r="M3370" s="2">
        <f t="shared" si="113"/>
        <v>43</v>
      </c>
      <c r="N3370" t="s">
        <v>2723</v>
      </c>
    </row>
    <row r="3371" spans="1:14">
      <c r="A3371">
        <v>44</v>
      </c>
      <c r="B3371" t="s">
        <v>15012</v>
      </c>
      <c r="C3371" t="s">
        <v>15013</v>
      </c>
      <c r="D3371">
        <v>986</v>
      </c>
      <c r="E3371" s="1">
        <v>0.84099999999999997</v>
      </c>
      <c r="F3371">
        <v>1.093</v>
      </c>
      <c r="G3371">
        <v>0.13200000000000001</v>
      </c>
      <c r="H3371">
        <v>38</v>
      </c>
      <c r="I3371">
        <v>7.6</v>
      </c>
      <c r="J3371">
        <v>3.2299999999999998E-3</v>
      </c>
      <c r="K3371">
        <v>0.56999999999999995</v>
      </c>
      <c r="L3371">
        <v>1.0236200000000002</v>
      </c>
      <c r="M3371" s="2">
        <f t="shared" si="113"/>
        <v>44</v>
      </c>
      <c r="N3371" t="s">
        <v>2723</v>
      </c>
    </row>
    <row r="3372" spans="1:14">
      <c r="A3372">
        <v>45</v>
      </c>
      <c r="B3372" t="s">
        <v>19260</v>
      </c>
      <c r="C3372" t="s">
        <v>19261</v>
      </c>
      <c r="D3372">
        <v>1114</v>
      </c>
      <c r="E3372" s="1">
        <v>0.80700000000000005</v>
      </c>
      <c r="F3372">
        <v>0.96399999999999997</v>
      </c>
      <c r="G3372">
        <v>0.109</v>
      </c>
      <c r="H3372">
        <v>46</v>
      </c>
      <c r="I3372" t="s">
        <v>18288</v>
      </c>
      <c r="J3372">
        <v>2.5300000000000001E-3</v>
      </c>
      <c r="K3372">
        <v>0.64300000000000002</v>
      </c>
      <c r="L3372">
        <v>1.0236200000000002</v>
      </c>
      <c r="M3372" s="2">
        <f t="shared" si="113"/>
        <v>45</v>
      </c>
      <c r="N3372" t="s">
        <v>2723</v>
      </c>
    </row>
    <row r="3373" spans="1:14">
      <c r="A3373">
        <v>46</v>
      </c>
      <c r="B3373" t="s">
        <v>15058</v>
      </c>
      <c r="C3373" t="s">
        <v>15059</v>
      </c>
      <c r="D3373">
        <v>285</v>
      </c>
      <c r="E3373" s="1">
        <v>0.80600000000000005</v>
      </c>
      <c r="F3373">
        <v>1.1279999999999999</v>
      </c>
      <c r="G3373">
        <v>6.7000000000000004E-2</v>
      </c>
      <c r="H3373">
        <v>15</v>
      </c>
      <c r="I3373">
        <v>9.1999999999999993</v>
      </c>
      <c r="J3373">
        <v>4.8000000000000001E-4</v>
      </c>
      <c r="K3373">
        <v>0.35399999999999998</v>
      </c>
      <c r="L3373">
        <v>1.0236200000000002</v>
      </c>
      <c r="M3373" s="2">
        <f t="shared" si="113"/>
        <v>46</v>
      </c>
      <c r="N3373" t="s">
        <v>2723</v>
      </c>
    </row>
    <row r="3374" spans="1:14">
      <c r="A3374">
        <v>47</v>
      </c>
      <c r="B3374" t="s">
        <v>19328</v>
      </c>
      <c r="C3374" t="s">
        <v>19329</v>
      </c>
      <c r="D3374">
        <v>3696</v>
      </c>
      <c r="E3374" s="1">
        <v>0.80300000000000005</v>
      </c>
      <c r="F3374">
        <v>1.3180000000000001</v>
      </c>
      <c r="G3374">
        <v>7.1999999999999995E-2</v>
      </c>
      <c r="H3374">
        <v>69</v>
      </c>
      <c r="I3374" t="s">
        <v>18288</v>
      </c>
      <c r="J3374">
        <v>1.2070000000000001E-2</v>
      </c>
      <c r="K3374">
        <v>1.623</v>
      </c>
      <c r="L3374">
        <v>1.0236200000000002</v>
      </c>
      <c r="M3374" s="2">
        <f t="shared" si="113"/>
        <v>47</v>
      </c>
      <c r="N3374" t="s">
        <v>2723</v>
      </c>
    </row>
    <row r="3375" spans="1:14">
      <c r="A3375">
        <v>48</v>
      </c>
      <c r="B3375" t="s">
        <v>19252</v>
      </c>
      <c r="C3375" t="s">
        <v>19253</v>
      </c>
      <c r="D3375">
        <v>744</v>
      </c>
      <c r="E3375" s="1">
        <v>0.8</v>
      </c>
      <c r="F3375">
        <v>2.0819999999999999</v>
      </c>
      <c r="G3375">
        <v>0.14299999999999999</v>
      </c>
      <c r="H3375">
        <v>14</v>
      </c>
      <c r="I3375" t="s">
        <v>18288</v>
      </c>
      <c r="J3375">
        <v>8.8999999999999995E-4</v>
      </c>
      <c r="K3375">
        <v>1.0329999999999999</v>
      </c>
      <c r="L3375">
        <v>1.0236200000000002</v>
      </c>
      <c r="M3375" s="2">
        <f t="shared" si="113"/>
        <v>48</v>
      </c>
      <c r="N3375" t="s">
        <v>2723</v>
      </c>
    </row>
    <row r="3376" spans="1:14">
      <c r="A3376">
        <v>49</v>
      </c>
      <c r="B3376" t="s">
        <v>15010</v>
      </c>
      <c r="C3376" t="s">
        <v>15011</v>
      </c>
      <c r="D3376">
        <v>184</v>
      </c>
      <c r="E3376" s="1">
        <v>0.79500000000000004</v>
      </c>
      <c r="F3376">
        <v>0.58299999999999996</v>
      </c>
      <c r="G3376">
        <v>0</v>
      </c>
      <c r="H3376">
        <v>14</v>
      </c>
      <c r="I3376" t="s">
        <v>18288</v>
      </c>
      <c r="J3376">
        <v>3.6000000000000002E-4</v>
      </c>
      <c r="K3376">
        <v>0.216</v>
      </c>
      <c r="L3376">
        <v>1.0236200000000002</v>
      </c>
      <c r="M3376" s="2">
        <f t="shared" si="113"/>
        <v>49</v>
      </c>
      <c r="N3376" t="s">
        <v>2723</v>
      </c>
    </row>
    <row r="3377" spans="1:14">
      <c r="A3377">
        <v>50</v>
      </c>
      <c r="B3377" t="s">
        <v>19250</v>
      </c>
      <c r="C3377" t="s">
        <v>19251</v>
      </c>
      <c r="D3377">
        <v>273</v>
      </c>
      <c r="E3377" s="1">
        <v>0.79200000000000004</v>
      </c>
      <c r="F3377">
        <v>0.85199999999999998</v>
      </c>
      <c r="G3377">
        <v>5.8999999999999997E-2</v>
      </c>
      <c r="H3377">
        <v>34</v>
      </c>
      <c r="I3377">
        <v>6.5</v>
      </c>
      <c r="J3377">
        <v>1.7899999999999999E-3</v>
      </c>
      <c r="K3377">
        <v>0.75800000000000001</v>
      </c>
      <c r="L3377">
        <v>1.0236200000000002</v>
      </c>
      <c r="M3377" s="2">
        <f t="shared" si="113"/>
        <v>50</v>
      </c>
      <c r="N3377" t="s">
        <v>2723</v>
      </c>
    </row>
    <row r="3378" spans="1:14">
      <c r="A3378">
        <v>51</v>
      </c>
      <c r="B3378" t="s">
        <v>19264</v>
      </c>
      <c r="C3378" t="s">
        <v>19265</v>
      </c>
      <c r="D3378">
        <v>874</v>
      </c>
      <c r="E3378" s="1">
        <v>0.77900000000000003</v>
      </c>
      <c r="F3378">
        <v>0.748</v>
      </c>
      <c r="G3378">
        <v>0.17699999999999999</v>
      </c>
      <c r="H3378">
        <v>113</v>
      </c>
      <c r="I3378">
        <v>6.9</v>
      </c>
      <c r="J3378">
        <v>5.2500000000000003E-3</v>
      </c>
      <c r="K3378">
        <v>0.66300000000000003</v>
      </c>
      <c r="L3378">
        <v>1.0236200000000002</v>
      </c>
      <c r="M3378" s="2">
        <f t="shared" si="113"/>
        <v>51</v>
      </c>
      <c r="N3378" t="s">
        <v>2723</v>
      </c>
    </row>
    <row r="3379" spans="1:14">
      <c r="A3379">
        <v>52</v>
      </c>
      <c r="B3379" t="s">
        <v>15046</v>
      </c>
      <c r="C3379" t="s">
        <v>15047</v>
      </c>
      <c r="D3379">
        <v>274</v>
      </c>
      <c r="E3379" s="1">
        <v>0.77600000000000002</v>
      </c>
      <c r="F3379">
        <v>0.84799999999999998</v>
      </c>
      <c r="G3379">
        <v>0.111</v>
      </c>
      <c r="H3379">
        <v>27</v>
      </c>
      <c r="I3379">
        <v>6.7</v>
      </c>
      <c r="J3379">
        <v>8.3000000000000001E-4</v>
      </c>
      <c r="K3379">
        <v>0.32800000000000001</v>
      </c>
      <c r="L3379">
        <v>1.0236200000000002</v>
      </c>
      <c r="M3379" s="2">
        <f t="shared" si="113"/>
        <v>52</v>
      </c>
      <c r="N3379" t="s">
        <v>2723</v>
      </c>
    </row>
    <row r="3380" spans="1:14">
      <c r="A3380">
        <v>53</v>
      </c>
      <c r="B3380" t="s">
        <v>14742</v>
      </c>
      <c r="C3380" t="s">
        <v>14743</v>
      </c>
      <c r="D3380">
        <v>337</v>
      </c>
      <c r="E3380" s="1">
        <v>0.76900000000000002</v>
      </c>
      <c r="F3380">
        <v>1.0369999999999999</v>
      </c>
      <c r="G3380">
        <v>9.7000000000000003E-2</v>
      </c>
      <c r="H3380">
        <v>31</v>
      </c>
      <c r="I3380">
        <v>7.1</v>
      </c>
      <c r="J3380">
        <v>5.9000000000000003E-4</v>
      </c>
      <c r="K3380">
        <v>0.253</v>
      </c>
      <c r="L3380">
        <v>1.0236200000000002</v>
      </c>
      <c r="M3380" s="2">
        <f t="shared" si="113"/>
        <v>53</v>
      </c>
      <c r="N3380" t="s">
        <v>2723</v>
      </c>
    </row>
    <row r="3381" spans="1:14">
      <c r="A3381">
        <v>54</v>
      </c>
      <c r="B3381" t="s">
        <v>19216</v>
      </c>
      <c r="C3381" t="s">
        <v>19217</v>
      </c>
      <c r="D3381">
        <v>720</v>
      </c>
      <c r="E3381" s="1">
        <v>0.76200000000000001</v>
      </c>
      <c r="F3381">
        <v>0.59399999999999997</v>
      </c>
      <c r="G3381">
        <v>4.7E-2</v>
      </c>
      <c r="H3381">
        <v>129</v>
      </c>
      <c r="I3381">
        <v>4.7</v>
      </c>
      <c r="J3381">
        <v>2.7799999999999999E-3</v>
      </c>
      <c r="K3381">
        <v>0.219</v>
      </c>
      <c r="L3381">
        <v>1.0236200000000002</v>
      </c>
      <c r="M3381" s="2">
        <f t="shared" si="113"/>
        <v>54</v>
      </c>
      <c r="N3381" t="s">
        <v>2723</v>
      </c>
    </row>
    <row r="3382" spans="1:14">
      <c r="A3382">
        <v>55</v>
      </c>
      <c r="B3382" t="s">
        <v>15228</v>
      </c>
      <c r="C3382" t="s">
        <v>15229</v>
      </c>
      <c r="D3382">
        <v>229</v>
      </c>
      <c r="E3382" s="1">
        <v>0.75600000000000001</v>
      </c>
      <c r="F3382">
        <v>0.48399999999999999</v>
      </c>
      <c r="G3382">
        <v>6.2E-2</v>
      </c>
      <c r="H3382">
        <v>16</v>
      </c>
      <c r="I3382" t="s">
        <v>18288</v>
      </c>
      <c r="J3382">
        <v>1.0399999999999999E-3</v>
      </c>
      <c r="K3382">
        <v>0.46899999999999997</v>
      </c>
      <c r="L3382">
        <v>1.0236200000000002</v>
      </c>
      <c r="M3382" s="2">
        <f t="shared" si="113"/>
        <v>55.000000000000007</v>
      </c>
      <c r="N3382" t="s">
        <v>2723</v>
      </c>
    </row>
    <row r="3383" spans="1:14">
      <c r="A3383">
        <v>56</v>
      </c>
      <c r="B3383" t="s">
        <v>14940</v>
      </c>
      <c r="C3383" t="s">
        <v>14941</v>
      </c>
      <c r="D3383">
        <v>2216</v>
      </c>
      <c r="E3383" s="1">
        <v>0.755</v>
      </c>
      <c r="F3383">
        <v>0.95399999999999996</v>
      </c>
      <c r="G3383">
        <v>0.20799999999999999</v>
      </c>
      <c r="H3383">
        <v>120</v>
      </c>
      <c r="I3383" t="s">
        <v>18288</v>
      </c>
      <c r="J3383">
        <v>3.0200000000000001E-3</v>
      </c>
      <c r="K3383">
        <v>0.39800000000000002</v>
      </c>
      <c r="L3383">
        <v>1.0236200000000002</v>
      </c>
      <c r="M3383" s="2">
        <f t="shared" si="113"/>
        <v>56.000000000000007</v>
      </c>
      <c r="N3383" t="s">
        <v>2723</v>
      </c>
    </row>
    <row r="3384" spans="1:14">
      <c r="A3384">
        <v>57</v>
      </c>
      <c r="B3384" t="s">
        <v>14732</v>
      </c>
      <c r="C3384" t="s">
        <v>14733</v>
      </c>
      <c r="D3384">
        <v>213</v>
      </c>
      <c r="E3384" s="1">
        <v>0.73699999999999999</v>
      </c>
      <c r="F3384">
        <v>0.89500000000000002</v>
      </c>
      <c r="G3384">
        <v>0</v>
      </c>
      <c r="H3384">
        <v>16</v>
      </c>
      <c r="I3384">
        <v>6.9</v>
      </c>
      <c r="J3384">
        <v>1.06E-3</v>
      </c>
      <c r="K3384">
        <v>0.63500000000000001</v>
      </c>
      <c r="L3384">
        <v>1.0236200000000002</v>
      </c>
      <c r="M3384" s="2">
        <f t="shared" si="113"/>
        <v>56.999999999999993</v>
      </c>
      <c r="N3384" t="s">
        <v>2723</v>
      </c>
    </row>
    <row r="3385" spans="1:14">
      <c r="A3385">
        <v>58</v>
      </c>
      <c r="B3385" t="s">
        <v>19290</v>
      </c>
      <c r="C3385" t="s">
        <v>19291</v>
      </c>
      <c r="D3385">
        <v>630</v>
      </c>
      <c r="E3385" s="1">
        <v>0.73299999999999998</v>
      </c>
      <c r="F3385">
        <v>0.753</v>
      </c>
      <c r="G3385">
        <v>0.17799999999999999</v>
      </c>
      <c r="H3385">
        <v>45</v>
      </c>
      <c r="I3385" t="s">
        <v>18288</v>
      </c>
      <c r="J3385">
        <v>7.9000000000000001E-4</v>
      </c>
      <c r="K3385">
        <v>0.24099999999999999</v>
      </c>
      <c r="L3385">
        <v>1.0236200000000002</v>
      </c>
      <c r="M3385" s="2">
        <f t="shared" si="113"/>
        <v>57.999999999999993</v>
      </c>
      <c r="N3385" t="s">
        <v>2723</v>
      </c>
    </row>
    <row r="3386" spans="1:14">
      <c r="A3386">
        <v>59</v>
      </c>
      <c r="B3386" t="s">
        <v>19314</v>
      </c>
      <c r="C3386" t="s">
        <v>19315</v>
      </c>
      <c r="D3386">
        <v>395</v>
      </c>
      <c r="E3386" s="1">
        <v>0.72199999999999998</v>
      </c>
      <c r="F3386">
        <v>0.74199999999999999</v>
      </c>
      <c r="G3386">
        <v>0.125</v>
      </c>
      <c r="H3386">
        <v>32</v>
      </c>
      <c r="I3386">
        <v>7</v>
      </c>
      <c r="J3386">
        <v>2.0400000000000001E-3</v>
      </c>
      <c r="K3386">
        <v>0.59899999999999998</v>
      </c>
      <c r="L3386">
        <v>1.0236200000000002</v>
      </c>
      <c r="M3386" s="2">
        <f t="shared" si="113"/>
        <v>59</v>
      </c>
      <c r="N3386" t="s">
        <v>2723</v>
      </c>
    </row>
    <row r="3387" spans="1:14">
      <c r="A3387">
        <v>60</v>
      </c>
      <c r="B3387" t="s">
        <v>14730</v>
      </c>
      <c r="C3387" t="s">
        <v>14731</v>
      </c>
      <c r="D3387">
        <v>318</v>
      </c>
      <c r="E3387" s="1">
        <v>0.70599999999999996</v>
      </c>
      <c r="F3387">
        <v>0.81599999999999995</v>
      </c>
      <c r="G3387">
        <v>0</v>
      </c>
      <c r="H3387">
        <v>6</v>
      </c>
      <c r="I3387">
        <v>9.6999999999999993</v>
      </c>
      <c r="J3387">
        <v>6.2E-4</v>
      </c>
      <c r="K3387">
        <v>0.40500000000000003</v>
      </c>
      <c r="L3387">
        <v>1.0236200000000002</v>
      </c>
      <c r="M3387" s="2">
        <f t="shared" si="113"/>
        <v>60</v>
      </c>
      <c r="N3387" t="s">
        <v>2723</v>
      </c>
    </row>
    <row r="3388" spans="1:14">
      <c r="A3388">
        <v>61</v>
      </c>
      <c r="B3388" t="s">
        <v>19284</v>
      </c>
      <c r="C3388" t="s">
        <v>19285</v>
      </c>
      <c r="D3388">
        <v>3448</v>
      </c>
      <c r="E3388" s="1">
        <v>0.69899999999999995</v>
      </c>
      <c r="F3388">
        <v>0.89</v>
      </c>
      <c r="G3388">
        <v>7.9000000000000001E-2</v>
      </c>
      <c r="H3388">
        <v>63</v>
      </c>
      <c r="I3388" t="s">
        <v>18288</v>
      </c>
      <c r="J3388">
        <v>5.8799999999999998E-3</v>
      </c>
      <c r="K3388">
        <v>0.92100000000000004</v>
      </c>
      <c r="L3388">
        <v>1.0236200000000002</v>
      </c>
      <c r="M3388" s="2">
        <f t="shared" si="113"/>
        <v>61</v>
      </c>
      <c r="N3388" t="s">
        <v>2723</v>
      </c>
    </row>
    <row r="3389" spans="1:14">
      <c r="A3389">
        <v>62</v>
      </c>
      <c r="B3389" t="s">
        <v>14954</v>
      </c>
      <c r="C3389" t="s">
        <v>14955</v>
      </c>
      <c r="D3389">
        <v>3005</v>
      </c>
      <c r="E3389" s="1">
        <v>0.68799999999999994</v>
      </c>
      <c r="F3389">
        <v>1.6839999999999999</v>
      </c>
      <c r="G3389">
        <v>2.7679999999999998</v>
      </c>
      <c r="H3389">
        <v>56</v>
      </c>
      <c r="I3389" t="s">
        <v>18288</v>
      </c>
      <c r="J3389">
        <v>4.3800000000000002E-3</v>
      </c>
      <c r="K3389">
        <v>0.83</v>
      </c>
      <c r="L3389">
        <v>1.0236200000000002</v>
      </c>
      <c r="M3389" s="2">
        <f t="shared" si="113"/>
        <v>62</v>
      </c>
      <c r="N3389" t="s">
        <v>2723</v>
      </c>
    </row>
    <row r="3390" spans="1:14">
      <c r="A3390">
        <v>63</v>
      </c>
      <c r="B3390" t="s">
        <v>14920</v>
      </c>
      <c r="C3390" t="s">
        <v>14921</v>
      </c>
      <c r="D3390">
        <v>136</v>
      </c>
      <c r="E3390" s="1">
        <v>0.68400000000000005</v>
      </c>
      <c r="F3390">
        <v>0.61499999999999999</v>
      </c>
      <c r="G3390">
        <v>0.11700000000000001</v>
      </c>
      <c r="H3390">
        <v>60</v>
      </c>
      <c r="I3390">
        <v>6.1</v>
      </c>
      <c r="J3390">
        <v>4.0000000000000002E-4</v>
      </c>
      <c r="K3390">
        <v>0.23599999999999999</v>
      </c>
      <c r="L3390">
        <v>1.0236200000000002</v>
      </c>
      <c r="M3390" s="2">
        <f t="shared" si="113"/>
        <v>63</v>
      </c>
      <c r="N3390" t="s">
        <v>2723</v>
      </c>
    </row>
    <row r="3391" spans="1:14">
      <c r="A3391">
        <v>64</v>
      </c>
      <c r="B3391" t="s">
        <v>14852</v>
      </c>
      <c r="C3391" t="s">
        <v>14853</v>
      </c>
      <c r="D3391">
        <v>389</v>
      </c>
      <c r="E3391" s="1">
        <v>0.68300000000000005</v>
      </c>
      <c r="G3391">
        <v>0.13600000000000001</v>
      </c>
      <c r="H3391">
        <v>59</v>
      </c>
      <c r="I3391">
        <v>5.5</v>
      </c>
      <c r="J3391">
        <v>1.8799999999999999E-3</v>
      </c>
      <c r="L3391">
        <v>1.0236200000000002</v>
      </c>
      <c r="M3391" s="2">
        <f t="shared" si="113"/>
        <v>64</v>
      </c>
      <c r="N3391" t="s">
        <v>2723</v>
      </c>
    </row>
    <row r="3392" spans="1:14">
      <c r="A3392">
        <v>65</v>
      </c>
      <c r="B3392" t="s">
        <v>19266</v>
      </c>
      <c r="C3392" t="s">
        <v>19267</v>
      </c>
      <c r="D3392">
        <v>1278</v>
      </c>
      <c r="E3392" s="1">
        <v>0.64900000000000002</v>
      </c>
      <c r="F3392">
        <v>0.74099999999999999</v>
      </c>
      <c r="G3392">
        <v>0.14000000000000001</v>
      </c>
      <c r="H3392">
        <v>93</v>
      </c>
      <c r="I3392" t="s">
        <v>18288</v>
      </c>
      <c r="J3392">
        <v>5.8799999999999998E-3</v>
      </c>
      <c r="K3392">
        <v>0.80500000000000005</v>
      </c>
      <c r="L3392">
        <v>1.0236200000000002</v>
      </c>
      <c r="M3392" s="2">
        <f t="shared" ref="M3392:M3427" si="114">A3392/100*100</f>
        <v>65</v>
      </c>
      <c r="N3392" t="s">
        <v>2723</v>
      </c>
    </row>
    <row r="3393" spans="1:14">
      <c r="A3393">
        <v>66</v>
      </c>
      <c r="B3393" t="s">
        <v>19308</v>
      </c>
      <c r="C3393" t="s">
        <v>19309</v>
      </c>
      <c r="D3393">
        <v>444</v>
      </c>
      <c r="E3393" s="1">
        <v>0.64700000000000002</v>
      </c>
      <c r="F3393">
        <v>0.59199999999999997</v>
      </c>
      <c r="G3393">
        <v>7.9000000000000001E-2</v>
      </c>
      <c r="H3393">
        <v>63</v>
      </c>
      <c r="I3393">
        <v>8</v>
      </c>
      <c r="J3393">
        <v>2.2599999999999999E-3</v>
      </c>
      <c r="K3393">
        <v>0.495</v>
      </c>
      <c r="L3393">
        <v>1.0236200000000002</v>
      </c>
      <c r="M3393" s="2">
        <f t="shared" si="114"/>
        <v>66</v>
      </c>
      <c r="N3393" t="s">
        <v>2723</v>
      </c>
    </row>
    <row r="3394" spans="1:14">
      <c r="A3394">
        <v>67</v>
      </c>
      <c r="B3394" t="s">
        <v>19268</v>
      </c>
      <c r="C3394" t="s">
        <v>19269</v>
      </c>
      <c r="D3394">
        <v>350</v>
      </c>
      <c r="E3394" s="1">
        <v>0.627</v>
      </c>
      <c r="F3394">
        <v>0.872</v>
      </c>
      <c r="G3394">
        <v>0.23100000000000001</v>
      </c>
      <c r="H3394">
        <v>26</v>
      </c>
      <c r="I3394">
        <v>8.6999999999999993</v>
      </c>
      <c r="J3394">
        <v>1.58E-3</v>
      </c>
      <c r="K3394">
        <v>0.72199999999999998</v>
      </c>
      <c r="L3394">
        <v>1.0236200000000002</v>
      </c>
      <c r="M3394" s="2">
        <f t="shared" si="114"/>
        <v>67</v>
      </c>
      <c r="N3394" t="s">
        <v>2723</v>
      </c>
    </row>
    <row r="3395" spans="1:14">
      <c r="A3395">
        <v>68</v>
      </c>
      <c r="B3395" t="s">
        <v>15092</v>
      </c>
      <c r="C3395" t="s">
        <v>15093</v>
      </c>
      <c r="D3395">
        <v>71</v>
      </c>
      <c r="E3395" s="1">
        <v>0.623</v>
      </c>
      <c r="F3395">
        <v>0.625</v>
      </c>
      <c r="G3395">
        <v>2.5999999999999999E-2</v>
      </c>
      <c r="H3395">
        <v>39</v>
      </c>
      <c r="J3395">
        <v>5.4000000000000001E-4</v>
      </c>
      <c r="K3395">
        <v>0.27700000000000002</v>
      </c>
      <c r="L3395">
        <v>1.0236200000000002</v>
      </c>
      <c r="M3395" s="2">
        <f t="shared" si="114"/>
        <v>68</v>
      </c>
      <c r="N3395" t="s">
        <v>2723</v>
      </c>
    </row>
    <row r="3396" spans="1:14">
      <c r="A3396">
        <v>69</v>
      </c>
      <c r="B3396" t="s">
        <v>19256</v>
      </c>
      <c r="C3396" t="s">
        <v>19257</v>
      </c>
      <c r="D3396">
        <v>587</v>
      </c>
      <c r="E3396" s="1">
        <v>0.60799999999999998</v>
      </c>
      <c r="F3396">
        <v>0.68500000000000005</v>
      </c>
      <c r="G3396">
        <v>0.107</v>
      </c>
      <c r="H3396">
        <v>56</v>
      </c>
      <c r="I3396">
        <v>8.4</v>
      </c>
      <c r="J3396">
        <v>5.6699999999999997E-3</v>
      </c>
      <c r="K3396">
        <v>1.2589999999999999</v>
      </c>
      <c r="L3396">
        <v>1.0236200000000002</v>
      </c>
      <c r="M3396" s="2">
        <f t="shared" si="114"/>
        <v>69</v>
      </c>
      <c r="N3396" t="s">
        <v>2723</v>
      </c>
    </row>
    <row r="3397" spans="1:14">
      <c r="A3397">
        <v>70</v>
      </c>
      <c r="B3397" t="s">
        <v>19254</v>
      </c>
      <c r="C3397" t="s">
        <v>19255</v>
      </c>
      <c r="D3397">
        <v>105</v>
      </c>
      <c r="E3397" s="1">
        <v>0.6</v>
      </c>
      <c r="F3397">
        <v>0.56000000000000005</v>
      </c>
      <c r="G3397">
        <v>0.219</v>
      </c>
      <c r="H3397">
        <v>32</v>
      </c>
      <c r="I3397">
        <v>2.8</v>
      </c>
      <c r="J3397">
        <v>1.64E-3</v>
      </c>
      <c r="K3397">
        <v>0.53400000000000003</v>
      </c>
      <c r="L3397">
        <v>1.0236200000000002</v>
      </c>
      <c r="M3397" s="2">
        <f t="shared" si="114"/>
        <v>70</v>
      </c>
      <c r="N3397" t="s">
        <v>2723</v>
      </c>
    </row>
    <row r="3398" spans="1:14">
      <c r="A3398">
        <v>71</v>
      </c>
      <c r="B3398" t="s">
        <v>15188</v>
      </c>
      <c r="C3398" t="s">
        <v>15189</v>
      </c>
      <c r="D3398">
        <v>380</v>
      </c>
      <c r="E3398" s="1">
        <v>0.59599999999999997</v>
      </c>
      <c r="F3398">
        <v>0.69199999999999995</v>
      </c>
      <c r="G3398">
        <v>3.4000000000000002E-2</v>
      </c>
      <c r="H3398">
        <v>29</v>
      </c>
      <c r="I3398">
        <v>8.8000000000000007</v>
      </c>
      <c r="J3398">
        <v>9.3999999999999997E-4</v>
      </c>
      <c r="K3398">
        <v>0.34399999999999997</v>
      </c>
      <c r="L3398">
        <v>1.0236200000000002</v>
      </c>
      <c r="M3398" s="2">
        <f t="shared" si="114"/>
        <v>71</v>
      </c>
      <c r="N3398" t="s">
        <v>2723</v>
      </c>
    </row>
    <row r="3399" spans="1:14">
      <c r="A3399">
        <v>72</v>
      </c>
      <c r="B3399" t="s">
        <v>19278</v>
      </c>
      <c r="C3399" t="s">
        <v>19279</v>
      </c>
      <c r="D3399">
        <v>157</v>
      </c>
      <c r="E3399" s="1">
        <v>0.57499999999999996</v>
      </c>
      <c r="F3399">
        <v>0.49099999999999999</v>
      </c>
      <c r="G3399">
        <v>8.6999999999999994E-2</v>
      </c>
      <c r="H3399">
        <v>23</v>
      </c>
      <c r="I3399">
        <v>9.8000000000000007</v>
      </c>
      <c r="J3399">
        <v>3.6000000000000002E-4</v>
      </c>
      <c r="K3399">
        <v>0.193</v>
      </c>
      <c r="L3399">
        <v>1.0236200000000002</v>
      </c>
      <c r="M3399" s="2">
        <f t="shared" si="114"/>
        <v>72</v>
      </c>
      <c r="N3399" t="s">
        <v>2723</v>
      </c>
    </row>
    <row r="3400" spans="1:14">
      <c r="A3400">
        <v>73</v>
      </c>
      <c r="B3400" t="s">
        <v>19324</v>
      </c>
      <c r="C3400" t="s">
        <v>19325</v>
      </c>
      <c r="D3400">
        <v>382</v>
      </c>
      <c r="E3400" s="1">
        <v>0.55000000000000004</v>
      </c>
      <c r="F3400">
        <v>0.88900000000000001</v>
      </c>
      <c r="G3400">
        <v>4.2000000000000003E-2</v>
      </c>
      <c r="H3400">
        <v>24</v>
      </c>
      <c r="I3400">
        <v>9</v>
      </c>
      <c r="J3400">
        <v>7.1000000000000002E-4</v>
      </c>
      <c r="K3400">
        <v>0.34399999999999997</v>
      </c>
      <c r="L3400">
        <v>1.0236200000000002</v>
      </c>
      <c r="M3400" s="2">
        <f t="shared" si="114"/>
        <v>73</v>
      </c>
      <c r="N3400" t="s">
        <v>2723</v>
      </c>
    </row>
    <row r="3401" spans="1:14">
      <c r="A3401">
        <v>74</v>
      </c>
      <c r="B3401" t="s">
        <v>15004</v>
      </c>
      <c r="C3401" t="s">
        <v>15005</v>
      </c>
      <c r="D3401">
        <v>320</v>
      </c>
      <c r="E3401" s="1">
        <v>0.54900000000000004</v>
      </c>
      <c r="F3401">
        <v>0.59199999999999997</v>
      </c>
      <c r="G3401">
        <v>6.9000000000000006E-2</v>
      </c>
      <c r="H3401">
        <v>58</v>
      </c>
      <c r="I3401">
        <v>6.9</v>
      </c>
      <c r="J3401">
        <v>7.6999999999999996E-4</v>
      </c>
      <c r="K3401">
        <v>0.193</v>
      </c>
      <c r="L3401">
        <v>1.0236200000000002</v>
      </c>
      <c r="M3401" s="2">
        <f t="shared" si="114"/>
        <v>74</v>
      </c>
      <c r="N3401" t="s">
        <v>2723</v>
      </c>
    </row>
    <row r="3402" spans="1:14">
      <c r="A3402">
        <v>75</v>
      </c>
      <c r="B3402" t="s">
        <v>19248</v>
      </c>
      <c r="C3402" t="s">
        <v>19249</v>
      </c>
      <c r="D3402">
        <v>332</v>
      </c>
      <c r="E3402" s="1">
        <v>0.54</v>
      </c>
      <c r="G3402">
        <v>7.0000000000000007E-2</v>
      </c>
      <c r="H3402">
        <v>57</v>
      </c>
      <c r="I3402">
        <v>5</v>
      </c>
      <c r="J3402">
        <v>4.64E-3</v>
      </c>
      <c r="L3402">
        <v>1.0236200000000002</v>
      </c>
      <c r="M3402" s="2">
        <f t="shared" si="114"/>
        <v>75</v>
      </c>
      <c r="N3402" t="s">
        <v>2723</v>
      </c>
    </row>
    <row r="3403" spans="1:14">
      <c r="A3403">
        <v>76</v>
      </c>
      <c r="B3403" t="s">
        <v>19306</v>
      </c>
      <c r="C3403" t="s">
        <v>19307</v>
      </c>
      <c r="D3403">
        <v>190</v>
      </c>
      <c r="E3403" s="1">
        <v>0.52900000000000003</v>
      </c>
      <c r="F3403">
        <v>0.58099999999999996</v>
      </c>
      <c r="G3403">
        <v>8.1000000000000003E-2</v>
      </c>
      <c r="H3403">
        <v>37</v>
      </c>
      <c r="I3403">
        <v>5.7</v>
      </c>
      <c r="J3403">
        <v>9.2000000000000003E-4</v>
      </c>
      <c r="K3403">
        <v>0.313</v>
      </c>
      <c r="L3403">
        <v>1.0236200000000002</v>
      </c>
      <c r="M3403" s="2">
        <f t="shared" si="114"/>
        <v>76</v>
      </c>
      <c r="N3403" t="s">
        <v>2723</v>
      </c>
    </row>
    <row r="3404" spans="1:14">
      <c r="A3404">
        <v>77</v>
      </c>
      <c r="B3404" t="s">
        <v>19302</v>
      </c>
      <c r="C3404" t="s">
        <v>19303</v>
      </c>
      <c r="D3404">
        <v>224</v>
      </c>
      <c r="E3404" s="1">
        <v>0.502</v>
      </c>
      <c r="F3404">
        <v>0.41699999999999998</v>
      </c>
      <c r="G3404">
        <v>0.158</v>
      </c>
      <c r="H3404">
        <v>120</v>
      </c>
      <c r="I3404">
        <v>2.7</v>
      </c>
      <c r="J3404">
        <v>8.1999999999999998E-4</v>
      </c>
      <c r="K3404">
        <v>0.13600000000000001</v>
      </c>
      <c r="L3404">
        <v>1.0236200000000002</v>
      </c>
      <c r="M3404" s="2">
        <f t="shared" si="114"/>
        <v>77</v>
      </c>
      <c r="N3404" t="s">
        <v>2723</v>
      </c>
    </row>
    <row r="3405" spans="1:14">
      <c r="A3405">
        <v>78</v>
      </c>
      <c r="B3405" t="s">
        <v>19332</v>
      </c>
      <c r="C3405" t="s">
        <v>19333</v>
      </c>
      <c r="D3405">
        <v>5177</v>
      </c>
      <c r="E3405" s="1">
        <v>0.48899999999999999</v>
      </c>
      <c r="F3405">
        <v>0.69699999999999995</v>
      </c>
      <c r="G3405">
        <v>8.2000000000000003E-2</v>
      </c>
      <c r="H3405">
        <v>441</v>
      </c>
      <c r="I3405">
        <v>9.1</v>
      </c>
      <c r="J3405">
        <v>2.1420000000000002E-2</v>
      </c>
      <c r="K3405">
        <v>0.57299999999999995</v>
      </c>
      <c r="L3405">
        <v>1.0236200000000002</v>
      </c>
      <c r="M3405" s="2">
        <f t="shared" si="114"/>
        <v>78</v>
      </c>
      <c r="N3405" t="s">
        <v>2723</v>
      </c>
    </row>
    <row r="3406" spans="1:14">
      <c r="A3406">
        <v>79</v>
      </c>
      <c r="B3406" t="s">
        <v>15128</v>
      </c>
      <c r="C3406" t="s">
        <v>15129</v>
      </c>
      <c r="D3406">
        <v>175</v>
      </c>
      <c r="E3406" s="1">
        <v>0.48</v>
      </c>
      <c r="F3406">
        <v>0.94499999999999995</v>
      </c>
      <c r="G3406">
        <v>7.3999999999999996E-2</v>
      </c>
      <c r="H3406">
        <v>27</v>
      </c>
      <c r="I3406">
        <v>5</v>
      </c>
      <c r="J3406">
        <v>1.2600000000000001E-3</v>
      </c>
      <c r="K3406">
        <v>0.56100000000000005</v>
      </c>
      <c r="L3406">
        <v>1.0236200000000002</v>
      </c>
      <c r="M3406" s="2">
        <f t="shared" si="114"/>
        <v>79</v>
      </c>
      <c r="N3406" t="s">
        <v>2723</v>
      </c>
    </row>
    <row r="3407" spans="1:14">
      <c r="A3407">
        <v>80</v>
      </c>
      <c r="B3407" t="s">
        <v>19334</v>
      </c>
      <c r="C3407" t="s">
        <v>19335</v>
      </c>
      <c r="D3407">
        <v>376</v>
      </c>
      <c r="E3407" s="1">
        <v>0.47699999999999998</v>
      </c>
      <c r="F3407">
        <v>0.56200000000000006</v>
      </c>
      <c r="G3407">
        <v>0.13100000000000001</v>
      </c>
      <c r="H3407">
        <v>61</v>
      </c>
      <c r="I3407">
        <v>5.7</v>
      </c>
      <c r="J3407">
        <v>3.6900000000000001E-3</v>
      </c>
      <c r="K3407">
        <v>0.60699999999999998</v>
      </c>
      <c r="L3407">
        <v>1.0236200000000002</v>
      </c>
      <c r="M3407" s="2">
        <f t="shared" si="114"/>
        <v>80</v>
      </c>
      <c r="N3407" t="s">
        <v>2723</v>
      </c>
    </row>
    <row r="3408" spans="1:14">
      <c r="A3408">
        <v>81</v>
      </c>
      <c r="B3408" t="s">
        <v>19312</v>
      </c>
      <c r="C3408" t="s">
        <v>19313</v>
      </c>
      <c r="D3408">
        <v>161</v>
      </c>
      <c r="E3408" s="1">
        <v>0.44</v>
      </c>
      <c r="F3408">
        <v>0.50800000000000001</v>
      </c>
      <c r="G3408">
        <v>7.3999999999999996E-2</v>
      </c>
      <c r="H3408">
        <v>81</v>
      </c>
      <c r="I3408">
        <v>4.3</v>
      </c>
      <c r="J3408">
        <v>1.98E-3</v>
      </c>
      <c r="K3408">
        <v>0.47099999999999997</v>
      </c>
      <c r="L3408">
        <v>1.0236200000000002</v>
      </c>
      <c r="M3408" s="2">
        <f t="shared" si="114"/>
        <v>81</v>
      </c>
      <c r="N3408" t="s">
        <v>2723</v>
      </c>
    </row>
    <row r="3409" spans="1:14">
      <c r="A3409">
        <v>82</v>
      </c>
      <c r="B3409" t="s">
        <v>19296</v>
      </c>
      <c r="C3409" t="s">
        <v>19297</v>
      </c>
      <c r="D3409">
        <v>73</v>
      </c>
      <c r="E3409" s="1">
        <v>0.43099999999999999</v>
      </c>
      <c r="F3409">
        <v>0.40699999999999997</v>
      </c>
      <c r="G3409">
        <v>8.3000000000000004E-2</v>
      </c>
      <c r="H3409">
        <v>24</v>
      </c>
      <c r="J3409">
        <v>2.3000000000000001E-4</v>
      </c>
      <c r="K3409">
        <v>0.11</v>
      </c>
      <c r="L3409">
        <v>1.0236200000000002</v>
      </c>
      <c r="M3409" s="2">
        <f t="shared" si="114"/>
        <v>82</v>
      </c>
      <c r="N3409" t="s">
        <v>2723</v>
      </c>
    </row>
    <row r="3410" spans="1:14">
      <c r="A3410">
        <v>83</v>
      </c>
      <c r="B3410" t="s">
        <v>19288</v>
      </c>
      <c r="C3410" t="s">
        <v>19289</v>
      </c>
      <c r="D3410">
        <v>397</v>
      </c>
      <c r="E3410" s="1">
        <v>0.42</v>
      </c>
      <c r="F3410">
        <v>0.43</v>
      </c>
      <c r="G3410">
        <v>1.2E-2</v>
      </c>
      <c r="H3410">
        <v>84</v>
      </c>
      <c r="I3410">
        <v>6.6</v>
      </c>
      <c r="J3410">
        <v>2.7200000000000002E-3</v>
      </c>
      <c r="K3410">
        <v>0.373</v>
      </c>
      <c r="L3410">
        <v>1.0236200000000002</v>
      </c>
      <c r="M3410" s="2">
        <f t="shared" si="114"/>
        <v>83</v>
      </c>
      <c r="N3410" t="s">
        <v>2723</v>
      </c>
    </row>
    <row r="3411" spans="1:14">
      <c r="A3411">
        <v>84</v>
      </c>
      <c r="B3411" t="s">
        <v>14808</v>
      </c>
      <c r="C3411" t="s">
        <v>14809</v>
      </c>
      <c r="D3411">
        <v>127</v>
      </c>
      <c r="E3411" s="1">
        <v>0.41899999999999998</v>
      </c>
      <c r="G3411">
        <v>0.14799999999999999</v>
      </c>
      <c r="H3411">
        <v>27</v>
      </c>
      <c r="I3411">
        <v>5</v>
      </c>
      <c r="J3411">
        <v>1.3699999999999999E-3</v>
      </c>
      <c r="L3411">
        <v>1.0236200000000002</v>
      </c>
      <c r="M3411" s="2">
        <f t="shared" si="114"/>
        <v>84</v>
      </c>
      <c r="N3411" t="s">
        <v>2723</v>
      </c>
    </row>
    <row r="3412" spans="1:14">
      <c r="A3412">
        <v>85</v>
      </c>
      <c r="B3412" t="s">
        <v>19292</v>
      </c>
      <c r="C3412" t="s">
        <v>19293</v>
      </c>
      <c r="D3412">
        <v>212</v>
      </c>
      <c r="E3412" s="1">
        <v>0.40400000000000003</v>
      </c>
      <c r="F3412">
        <v>0.47699999999999998</v>
      </c>
      <c r="G3412">
        <v>3.7999999999999999E-2</v>
      </c>
      <c r="H3412">
        <v>26</v>
      </c>
      <c r="I3412" t="s">
        <v>18288</v>
      </c>
      <c r="J3412">
        <v>4.8000000000000001E-4</v>
      </c>
      <c r="K3412">
        <v>0.21</v>
      </c>
      <c r="L3412">
        <v>1.0236200000000002</v>
      </c>
      <c r="M3412" s="2">
        <f t="shared" si="114"/>
        <v>85</v>
      </c>
      <c r="N3412" t="s">
        <v>2723</v>
      </c>
    </row>
    <row r="3413" spans="1:14">
      <c r="A3413">
        <v>86</v>
      </c>
      <c r="B3413" t="s">
        <v>19310</v>
      </c>
      <c r="C3413" t="s">
        <v>19311</v>
      </c>
      <c r="D3413">
        <v>1178</v>
      </c>
      <c r="E3413" s="1">
        <v>0.39100000000000001</v>
      </c>
      <c r="F3413">
        <v>0.61099999999999999</v>
      </c>
      <c r="G3413">
        <v>0.154</v>
      </c>
      <c r="H3413">
        <v>78</v>
      </c>
      <c r="I3413" t="s">
        <v>18288</v>
      </c>
      <c r="J3413">
        <v>3.8E-3</v>
      </c>
      <c r="K3413">
        <v>0.58599999999999997</v>
      </c>
      <c r="L3413">
        <v>1.0236200000000002</v>
      </c>
      <c r="M3413" s="2">
        <f t="shared" si="114"/>
        <v>86</v>
      </c>
      <c r="N3413" t="s">
        <v>2723</v>
      </c>
    </row>
    <row r="3414" spans="1:14">
      <c r="A3414">
        <v>87</v>
      </c>
      <c r="B3414" t="s">
        <v>19298</v>
      </c>
      <c r="C3414" t="s">
        <v>19299</v>
      </c>
      <c r="D3414">
        <v>62</v>
      </c>
      <c r="E3414" s="1">
        <v>0.37</v>
      </c>
      <c r="F3414">
        <v>0.44800000000000001</v>
      </c>
      <c r="G3414">
        <v>5.6000000000000001E-2</v>
      </c>
      <c r="H3414">
        <v>18</v>
      </c>
      <c r="J3414">
        <v>3.8000000000000002E-4</v>
      </c>
      <c r="K3414">
        <v>0.185</v>
      </c>
      <c r="L3414">
        <v>1.0236200000000002</v>
      </c>
      <c r="M3414" s="2">
        <f t="shared" si="114"/>
        <v>87</v>
      </c>
      <c r="N3414" t="s">
        <v>2723</v>
      </c>
    </row>
    <row r="3415" spans="1:14">
      <c r="A3415">
        <v>88</v>
      </c>
      <c r="B3415" t="s">
        <v>19258</v>
      </c>
      <c r="C3415" t="s">
        <v>19259</v>
      </c>
      <c r="D3415">
        <v>419</v>
      </c>
      <c r="E3415" s="1">
        <v>0.32500000000000001</v>
      </c>
      <c r="F3415">
        <v>1.054</v>
      </c>
      <c r="G3415">
        <v>0.16700000000000001</v>
      </c>
      <c r="H3415">
        <v>18</v>
      </c>
      <c r="I3415" t="s">
        <v>18288</v>
      </c>
      <c r="J3415">
        <v>1.6999999999999999E-3</v>
      </c>
      <c r="K3415">
        <v>1.052</v>
      </c>
      <c r="L3415">
        <v>1.0236200000000002</v>
      </c>
      <c r="M3415" s="2">
        <f t="shared" si="114"/>
        <v>88</v>
      </c>
      <c r="N3415" t="s">
        <v>2723</v>
      </c>
    </row>
    <row r="3416" spans="1:14">
      <c r="A3416">
        <v>89</v>
      </c>
      <c r="B3416" t="s">
        <v>15066</v>
      </c>
      <c r="C3416" t="s">
        <v>15067</v>
      </c>
      <c r="D3416">
        <v>77</v>
      </c>
      <c r="E3416" s="1">
        <v>0.29799999999999999</v>
      </c>
      <c r="G3416">
        <v>3.3000000000000002E-2</v>
      </c>
      <c r="H3416">
        <v>60</v>
      </c>
      <c r="J3416">
        <v>4.8000000000000001E-4</v>
      </c>
      <c r="L3416">
        <v>1.0236200000000002</v>
      </c>
      <c r="M3416" s="2">
        <f t="shared" si="114"/>
        <v>89</v>
      </c>
      <c r="N3416" t="s">
        <v>2723</v>
      </c>
    </row>
    <row r="3417" spans="1:14">
      <c r="A3417">
        <v>90</v>
      </c>
      <c r="B3417" t="s">
        <v>19320</v>
      </c>
      <c r="C3417" t="s">
        <v>19321</v>
      </c>
      <c r="D3417">
        <v>445</v>
      </c>
      <c r="E3417" s="1">
        <v>0.29799999999999999</v>
      </c>
      <c r="F3417">
        <v>0.38700000000000001</v>
      </c>
      <c r="G3417">
        <v>6.2E-2</v>
      </c>
      <c r="H3417">
        <v>32</v>
      </c>
      <c r="I3417" t="s">
        <v>18288</v>
      </c>
      <c r="J3417">
        <v>7.2000000000000005E-4</v>
      </c>
      <c r="K3417">
        <v>0.26400000000000001</v>
      </c>
      <c r="L3417">
        <v>1.0236200000000002</v>
      </c>
      <c r="M3417" s="2">
        <f t="shared" si="114"/>
        <v>90</v>
      </c>
      <c r="N3417" t="s">
        <v>2723</v>
      </c>
    </row>
    <row r="3418" spans="1:14">
      <c r="A3418">
        <v>91</v>
      </c>
      <c r="B3418" t="s">
        <v>19242</v>
      </c>
      <c r="C3418" t="s">
        <v>19243</v>
      </c>
      <c r="D3418">
        <v>118</v>
      </c>
      <c r="E3418" s="1">
        <v>0.28799999999999998</v>
      </c>
      <c r="F3418">
        <v>0.41399999999999998</v>
      </c>
      <c r="G3418">
        <v>0.216</v>
      </c>
      <c r="H3418">
        <v>37</v>
      </c>
      <c r="I3418">
        <v>5</v>
      </c>
      <c r="J3418">
        <v>5.9000000000000003E-4</v>
      </c>
      <c r="K3418">
        <v>0.254</v>
      </c>
      <c r="L3418">
        <v>1.0236200000000002</v>
      </c>
      <c r="M3418" s="2">
        <f t="shared" si="114"/>
        <v>91</v>
      </c>
      <c r="N3418" t="s">
        <v>2723</v>
      </c>
    </row>
    <row r="3419" spans="1:14">
      <c r="A3419">
        <v>92</v>
      </c>
      <c r="B3419" t="s">
        <v>14982</v>
      </c>
      <c r="C3419" t="s">
        <v>14983</v>
      </c>
      <c r="D3419">
        <v>120</v>
      </c>
      <c r="E3419" s="1">
        <v>0.28399999999999997</v>
      </c>
      <c r="F3419">
        <v>0.44700000000000001</v>
      </c>
      <c r="G3419">
        <v>2.3E-2</v>
      </c>
      <c r="H3419">
        <v>43</v>
      </c>
      <c r="I3419">
        <v>4.5999999999999996</v>
      </c>
      <c r="J3419">
        <v>9.7999999999999997E-4</v>
      </c>
      <c r="K3419">
        <v>0.21199999999999999</v>
      </c>
      <c r="L3419">
        <v>1.0236200000000002</v>
      </c>
      <c r="M3419" s="2">
        <f t="shared" si="114"/>
        <v>92</v>
      </c>
      <c r="N3419" t="s">
        <v>2723</v>
      </c>
    </row>
    <row r="3420" spans="1:14">
      <c r="A3420">
        <v>93</v>
      </c>
      <c r="B3420" t="s">
        <v>19326</v>
      </c>
      <c r="C3420" t="s">
        <v>19327</v>
      </c>
      <c r="D3420">
        <v>58</v>
      </c>
      <c r="E3420" s="1">
        <v>0.28299999999999997</v>
      </c>
      <c r="F3420">
        <v>0.28199999999999997</v>
      </c>
      <c r="G3420">
        <v>0</v>
      </c>
      <c r="H3420">
        <v>10</v>
      </c>
      <c r="J3420">
        <v>2.3000000000000001E-4</v>
      </c>
      <c r="K3420">
        <v>7.9000000000000001E-2</v>
      </c>
      <c r="L3420">
        <v>1.0236200000000002</v>
      </c>
      <c r="M3420" s="2">
        <f t="shared" si="114"/>
        <v>93</v>
      </c>
      <c r="N3420" t="s">
        <v>2723</v>
      </c>
    </row>
    <row r="3421" spans="1:14">
      <c r="A3421">
        <v>94</v>
      </c>
      <c r="B3421" t="s">
        <v>19270</v>
      </c>
      <c r="C3421" t="s">
        <v>19271</v>
      </c>
      <c r="D3421">
        <v>256</v>
      </c>
      <c r="E3421" s="1">
        <v>0.28199999999999997</v>
      </c>
      <c r="F3421">
        <v>0.72699999999999998</v>
      </c>
      <c r="G3421">
        <v>3.7999999999999999E-2</v>
      </c>
      <c r="H3421">
        <v>26</v>
      </c>
      <c r="I3421">
        <v>9</v>
      </c>
      <c r="J3421">
        <v>8.0999999999999996E-4</v>
      </c>
      <c r="K3421">
        <v>0.46500000000000002</v>
      </c>
      <c r="L3421">
        <v>1.0236200000000002</v>
      </c>
      <c r="M3421" s="2">
        <f t="shared" si="114"/>
        <v>94</v>
      </c>
      <c r="N3421" t="s">
        <v>2723</v>
      </c>
    </row>
    <row r="3422" spans="1:14">
      <c r="A3422">
        <v>95</v>
      </c>
      <c r="B3422" t="s">
        <v>14814</v>
      </c>
      <c r="C3422" t="s">
        <v>14815</v>
      </c>
      <c r="D3422">
        <v>177</v>
      </c>
      <c r="E3422" s="1">
        <v>0.249</v>
      </c>
      <c r="F3422">
        <v>0.24199999999999999</v>
      </c>
      <c r="G3422">
        <v>7.8E-2</v>
      </c>
      <c r="H3422">
        <v>64</v>
      </c>
      <c r="I3422">
        <v>4.5999999999999996</v>
      </c>
      <c r="J3422">
        <v>6.6E-4</v>
      </c>
      <c r="K3422">
        <v>0.08</v>
      </c>
      <c r="L3422">
        <v>1.0236200000000002</v>
      </c>
      <c r="M3422" s="2">
        <f t="shared" si="114"/>
        <v>95</v>
      </c>
      <c r="N3422" t="s">
        <v>2723</v>
      </c>
    </row>
    <row r="3423" spans="1:14">
      <c r="A3423">
        <v>96</v>
      </c>
      <c r="B3423" t="s">
        <v>19262</v>
      </c>
      <c r="C3423" t="s">
        <v>19263</v>
      </c>
      <c r="D3423">
        <v>73</v>
      </c>
      <c r="E3423" s="1">
        <v>0.23300000000000001</v>
      </c>
      <c r="F3423">
        <v>0.22600000000000001</v>
      </c>
      <c r="G3423">
        <v>5.6000000000000001E-2</v>
      </c>
      <c r="H3423">
        <v>18</v>
      </c>
      <c r="J3423">
        <v>9.0000000000000006E-5</v>
      </c>
      <c r="K3423">
        <v>4.2000000000000003E-2</v>
      </c>
      <c r="L3423">
        <v>1.0236200000000002</v>
      </c>
      <c r="M3423" s="2">
        <f t="shared" si="114"/>
        <v>96</v>
      </c>
      <c r="N3423" t="s">
        <v>2723</v>
      </c>
    </row>
    <row r="3424" spans="1:14">
      <c r="A3424">
        <v>97</v>
      </c>
      <c r="B3424" t="s">
        <v>19220</v>
      </c>
      <c r="C3424" t="s">
        <v>19221</v>
      </c>
      <c r="D3424">
        <v>47</v>
      </c>
      <c r="E3424" s="1">
        <v>0.2</v>
      </c>
      <c r="F3424">
        <v>0.26</v>
      </c>
      <c r="G3424">
        <v>7.0999999999999994E-2</v>
      </c>
      <c r="H3424">
        <v>14</v>
      </c>
      <c r="J3424">
        <v>1.2999999999999999E-4</v>
      </c>
      <c r="K3424">
        <v>9.7000000000000003E-2</v>
      </c>
      <c r="L3424">
        <v>1.0236200000000002</v>
      </c>
      <c r="M3424" s="2">
        <f t="shared" si="114"/>
        <v>97</v>
      </c>
      <c r="N3424" t="s">
        <v>2723</v>
      </c>
    </row>
    <row r="3425" spans="1:14">
      <c r="A3425">
        <v>98</v>
      </c>
      <c r="B3425" t="s">
        <v>19286</v>
      </c>
      <c r="C3425" t="s">
        <v>19287</v>
      </c>
      <c r="D3425">
        <v>215</v>
      </c>
      <c r="E3425" s="1">
        <v>0.17599999999999999</v>
      </c>
      <c r="F3425">
        <v>0.253</v>
      </c>
      <c r="G3425">
        <v>0</v>
      </c>
      <c r="H3425">
        <v>22</v>
      </c>
      <c r="I3425" t="s">
        <v>18288</v>
      </c>
      <c r="J3425">
        <v>7.2000000000000005E-4</v>
      </c>
      <c r="K3425">
        <v>0.27200000000000002</v>
      </c>
      <c r="L3425">
        <v>1.0236200000000002</v>
      </c>
      <c r="M3425" s="2">
        <f t="shared" si="114"/>
        <v>98</v>
      </c>
      <c r="N3425" t="s">
        <v>2723</v>
      </c>
    </row>
    <row r="3426" spans="1:14">
      <c r="A3426">
        <v>99</v>
      </c>
      <c r="B3426" t="s">
        <v>14846</v>
      </c>
      <c r="C3426" t="s">
        <v>14847</v>
      </c>
      <c r="D3426">
        <v>36</v>
      </c>
      <c r="E3426" s="1">
        <v>0.161</v>
      </c>
      <c r="G3426">
        <v>0</v>
      </c>
      <c r="H3426">
        <v>15</v>
      </c>
      <c r="J3426">
        <v>2.0000000000000002E-5</v>
      </c>
      <c r="L3426">
        <v>1.0236200000000002</v>
      </c>
      <c r="M3426" s="2">
        <f t="shared" si="114"/>
        <v>99</v>
      </c>
      <c r="N3426" t="s">
        <v>2723</v>
      </c>
    </row>
    <row r="3427" spans="1:14">
      <c r="A3427">
        <v>100</v>
      </c>
      <c r="B3427" t="s">
        <v>14946</v>
      </c>
      <c r="C3427" t="s">
        <v>14947</v>
      </c>
      <c r="D3427">
        <v>92</v>
      </c>
      <c r="E3427" s="1">
        <v>7.5999999999999998E-2</v>
      </c>
      <c r="F3427">
        <v>0.17399999999999999</v>
      </c>
      <c r="G3427">
        <v>0.34799999999999998</v>
      </c>
      <c r="H3427">
        <v>23</v>
      </c>
      <c r="J3427">
        <v>1.6000000000000001E-4</v>
      </c>
      <c r="K3427">
        <v>0.05</v>
      </c>
      <c r="L3427">
        <v>1.0236200000000002</v>
      </c>
      <c r="M3427" s="2">
        <f t="shared" si="114"/>
        <v>100</v>
      </c>
      <c r="N3427" t="s">
        <v>2723</v>
      </c>
    </row>
    <row r="3428" spans="1:14" s="3" customFormat="1">
      <c r="E3428" s="4"/>
      <c r="M3428" s="5"/>
    </row>
    <row r="3429" spans="1:14">
      <c r="A3429">
        <v>1</v>
      </c>
      <c r="B3429" t="s">
        <v>15278</v>
      </c>
      <c r="C3429" t="s">
        <v>15279</v>
      </c>
      <c r="D3429">
        <v>1315</v>
      </c>
      <c r="E3429" s="1">
        <v>4.46</v>
      </c>
      <c r="F3429">
        <v>3.3260000000000001</v>
      </c>
      <c r="G3429">
        <v>0.623</v>
      </c>
      <c r="H3429">
        <v>53</v>
      </c>
      <c r="I3429">
        <v>5</v>
      </c>
      <c r="J3429">
        <v>2.6700000000000001E-3</v>
      </c>
      <c r="K3429">
        <v>0.68899999999999995</v>
      </c>
      <c r="L3429">
        <f>AVERAGE(E3429:E3485)</f>
        <v>1.0008245614035085</v>
      </c>
      <c r="M3429" s="2">
        <f t="shared" ref="M3429:M3460" si="115">A3429/57*100</f>
        <v>1.7543859649122806</v>
      </c>
      <c r="N3429" t="s">
        <v>2724</v>
      </c>
    </row>
    <row r="3430" spans="1:14">
      <c r="A3430">
        <v>2</v>
      </c>
      <c r="B3430" t="s">
        <v>19378</v>
      </c>
      <c r="C3430" t="s">
        <v>19379</v>
      </c>
      <c r="D3430">
        <v>2218</v>
      </c>
      <c r="E3430" s="1">
        <v>3.302</v>
      </c>
      <c r="F3430">
        <v>3.5329999999999999</v>
      </c>
      <c r="G3430">
        <v>0.69599999999999995</v>
      </c>
      <c r="H3430">
        <v>46</v>
      </c>
      <c r="I3430">
        <v>7.3</v>
      </c>
      <c r="J3430">
        <v>5.0699999999999999E-3</v>
      </c>
      <c r="K3430">
        <v>1.204</v>
      </c>
      <c r="L3430">
        <v>1.0008245614035085</v>
      </c>
      <c r="M3430" s="2">
        <f t="shared" si="115"/>
        <v>3.5087719298245612</v>
      </c>
      <c r="N3430" t="s">
        <v>2724</v>
      </c>
    </row>
    <row r="3431" spans="1:14">
      <c r="A3431">
        <v>3</v>
      </c>
      <c r="B3431" t="s">
        <v>19368</v>
      </c>
      <c r="C3431" t="s">
        <v>19369</v>
      </c>
      <c r="D3431">
        <v>13854</v>
      </c>
      <c r="E3431" s="1">
        <v>3.1120000000000001</v>
      </c>
      <c r="F3431">
        <v>3.746</v>
      </c>
      <c r="G3431">
        <v>0.441</v>
      </c>
      <c r="H3431">
        <v>170</v>
      </c>
      <c r="I3431">
        <v>9.9</v>
      </c>
      <c r="J3431">
        <v>1.712E-2</v>
      </c>
      <c r="K3431">
        <v>1.222</v>
      </c>
      <c r="L3431">
        <v>1.0008245614035085</v>
      </c>
      <c r="M3431" s="2">
        <f t="shared" si="115"/>
        <v>5.2631578947368416</v>
      </c>
      <c r="N3431" t="s">
        <v>2724</v>
      </c>
    </row>
    <row r="3432" spans="1:14">
      <c r="A3432">
        <v>4</v>
      </c>
      <c r="B3432" t="s">
        <v>19372</v>
      </c>
      <c r="C3432" t="s">
        <v>19373</v>
      </c>
      <c r="D3432">
        <v>7891</v>
      </c>
      <c r="E3432" s="1">
        <v>2.6789999999999998</v>
      </c>
      <c r="F3432">
        <v>3.254</v>
      </c>
      <c r="G3432">
        <v>0.24199999999999999</v>
      </c>
      <c r="H3432">
        <v>516</v>
      </c>
      <c r="I3432">
        <v>5.5</v>
      </c>
      <c r="J3432">
        <v>1.66E-2</v>
      </c>
      <c r="K3432">
        <v>0.74299999999999999</v>
      </c>
      <c r="L3432">
        <v>1.0008245614035085</v>
      </c>
      <c r="M3432" s="2">
        <f t="shared" si="115"/>
        <v>7.0175438596491224</v>
      </c>
      <c r="N3432" t="s">
        <v>2724</v>
      </c>
    </row>
    <row r="3433" spans="1:14">
      <c r="A3433">
        <v>5</v>
      </c>
      <c r="B3433" t="s">
        <v>19366</v>
      </c>
      <c r="C3433" t="s">
        <v>19367</v>
      </c>
      <c r="D3433">
        <v>4299</v>
      </c>
      <c r="E3433" s="1">
        <v>2.5230000000000001</v>
      </c>
      <c r="F3433">
        <v>3.359</v>
      </c>
      <c r="G3433">
        <v>0.36299999999999999</v>
      </c>
      <c r="H3433">
        <v>146</v>
      </c>
      <c r="I3433">
        <v>7.2</v>
      </c>
      <c r="J3433">
        <v>1.013E-2</v>
      </c>
      <c r="K3433">
        <v>1.1459999999999999</v>
      </c>
      <c r="L3433">
        <v>1.0008245614035085</v>
      </c>
      <c r="M3433" s="2">
        <f t="shared" si="115"/>
        <v>8.7719298245614024</v>
      </c>
      <c r="N3433" t="s">
        <v>2724</v>
      </c>
    </row>
    <row r="3434" spans="1:14">
      <c r="A3434">
        <v>6</v>
      </c>
      <c r="B3434" t="s">
        <v>19356</v>
      </c>
      <c r="C3434" t="s">
        <v>19357</v>
      </c>
      <c r="D3434">
        <v>7021</v>
      </c>
      <c r="E3434" s="1">
        <v>2.4300000000000002</v>
      </c>
      <c r="F3434">
        <v>2.6989999999999998</v>
      </c>
      <c r="G3434">
        <v>0.66</v>
      </c>
      <c r="H3434">
        <v>312</v>
      </c>
      <c r="I3434">
        <v>5.4</v>
      </c>
      <c r="J3434">
        <v>1.917E-2</v>
      </c>
      <c r="K3434">
        <v>0.73699999999999999</v>
      </c>
      <c r="L3434">
        <v>1.0008245614035085</v>
      </c>
      <c r="M3434" s="2">
        <f t="shared" si="115"/>
        <v>10.526315789473683</v>
      </c>
      <c r="N3434" t="s">
        <v>2724</v>
      </c>
    </row>
    <row r="3435" spans="1:14">
      <c r="A3435">
        <v>7</v>
      </c>
      <c r="B3435" t="s">
        <v>19370</v>
      </c>
      <c r="C3435" t="s">
        <v>19371</v>
      </c>
      <c r="D3435">
        <v>7337</v>
      </c>
      <c r="E3435" s="1">
        <v>2.2930000000000001</v>
      </c>
      <c r="F3435">
        <v>2.8180000000000001</v>
      </c>
      <c r="G3435">
        <v>0.39100000000000001</v>
      </c>
      <c r="H3435">
        <v>960</v>
      </c>
      <c r="I3435">
        <v>3.9</v>
      </c>
      <c r="J3435">
        <v>2.1659999999999999E-2</v>
      </c>
      <c r="K3435">
        <v>0.68100000000000005</v>
      </c>
      <c r="L3435">
        <v>1.0008245614035085</v>
      </c>
      <c r="M3435" s="2">
        <f t="shared" si="115"/>
        <v>12.280701754385964</v>
      </c>
      <c r="N3435" t="s">
        <v>2724</v>
      </c>
    </row>
    <row r="3436" spans="1:14">
      <c r="A3436">
        <v>8</v>
      </c>
      <c r="B3436" t="s">
        <v>19358</v>
      </c>
      <c r="C3436" t="s">
        <v>19359</v>
      </c>
      <c r="D3436">
        <v>863</v>
      </c>
      <c r="E3436" s="1">
        <v>1.9890000000000001</v>
      </c>
      <c r="F3436">
        <v>1.964</v>
      </c>
      <c r="G3436">
        <v>0.63300000000000001</v>
      </c>
      <c r="H3436">
        <v>49</v>
      </c>
      <c r="I3436">
        <v>5.6</v>
      </c>
      <c r="J3436">
        <v>2.2699999999999999E-3</v>
      </c>
      <c r="K3436">
        <v>0.58199999999999996</v>
      </c>
      <c r="L3436">
        <v>1.0008245614035085</v>
      </c>
      <c r="M3436" s="2">
        <f t="shared" si="115"/>
        <v>14.035087719298245</v>
      </c>
      <c r="N3436" t="s">
        <v>2724</v>
      </c>
    </row>
    <row r="3437" spans="1:14">
      <c r="A3437">
        <v>9</v>
      </c>
      <c r="B3437" t="s">
        <v>19348</v>
      </c>
      <c r="C3437" t="s">
        <v>19349</v>
      </c>
      <c r="D3437">
        <v>1692</v>
      </c>
      <c r="E3437" s="1">
        <v>1.82</v>
      </c>
      <c r="F3437">
        <v>2.0379999999999998</v>
      </c>
      <c r="G3437">
        <v>0.18099999999999999</v>
      </c>
      <c r="H3437">
        <v>160</v>
      </c>
      <c r="I3437">
        <v>4.9000000000000004</v>
      </c>
      <c r="J3437">
        <v>3.8899999999999998E-3</v>
      </c>
      <c r="K3437">
        <v>0.45</v>
      </c>
      <c r="L3437">
        <v>1.0008245614035085</v>
      </c>
      <c r="M3437" s="2">
        <f t="shared" si="115"/>
        <v>15.789473684210526</v>
      </c>
      <c r="N3437" t="s">
        <v>2724</v>
      </c>
    </row>
    <row r="3438" spans="1:14">
      <c r="A3438">
        <v>10</v>
      </c>
      <c r="B3438" t="s">
        <v>19360</v>
      </c>
      <c r="C3438" t="s">
        <v>19361</v>
      </c>
      <c r="D3438">
        <v>328</v>
      </c>
      <c r="E3438" s="1">
        <v>1.609</v>
      </c>
      <c r="F3438">
        <v>1.042</v>
      </c>
      <c r="G3438">
        <v>0.37</v>
      </c>
      <c r="H3438">
        <v>27</v>
      </c>
      <c r="I3438">
        <v>7</v>
      </c>
      <c r="J3438">
        <v>1.0499999999999999E-3</v>
      </c>
      <c r="K3438">
        <v>0.497</v>
      </c>
      <c r="L3438">
        <v>1.0008245614035085</v>
      </c>
      <c r="M3438" s="2">
        <f t="shared" si="115"/>
        <v>17.543859649122805</v>
      </c>
      <c r="N3438" t="s">
        <v>2724</v>
      </c>
    </row>
    <row r="3439" spans="1:14">
      <c r="A3439">
        <v>11</v>
      </c>
      <c r="B3439" t="s">
        <v>19434</v>
      </c>
      <c r="C3439" t="s">
        <v>19435</v>
      </c>
      <c r="D3439">
        <v>611</v>
      </c>
      <c r="E3439" s="1">
        <v>1.544</v>
      </c>
      <c r="F3439">
        <v>1.5589999999999999</v>
      </c>
      <c r="G3439">
        <v>0.17499999999999999</v>
      </c>
      <c r="H3439">
        <v>57</v>
      </c>
      <c r="I3439">
        <v>4.5999999999999996</v>
      </c>
      <c r="J3439">
        <v>2.8300000000000001E-3</v>
      </c>
      <c r="K3439">
        <v>0.61799999999999999</v>
      </c>
      <c r="L3439">
        <v>1.0008245614035085</v>
      </c>
      <c r="M3439" s="2">
        <f t="shared" si="115"/>
        <v>19.298245614035086</v>
      </c>
      <c r="N3439" t="s">
        <v>2724</v>
      </c>
    </row>
    <row r="3440" spans="1:14">
      <c r="A3440">
        <v>12</v>
      </c>
      <c r="B3440" t="s">
        <v>19394</v>
      </c>
      <c r="C3440" t="s">
        <v>19395</v>
      </c>
      <c r="D3440">
        <v>138</v>
      </c>
      <c r="E3440" s="1">
        <v>1.524</v>
      </c>
      <c r="G3440">
        <v>0.2</v>
      </c>
      <c r="H3440">
        <v>25</v>
      </c>
      <c r="I3440">
        <v>3</v>
      </c>
      <c r="J3440">
        <v>9.6000000000000002E-4</v>
      </c>
      <c r="L3440">
        <v>1.0008245614035085</v>
      </c>
      <c r="M3440" s="2">
        <f t="shared" si="115"/>
        <v>21.052631578947366</v>
      </c>
      <c r="N3440" t="s">
        <v>2724</v>
      </c>
    </row>
    <row r="3441" spans="1:14">
      <c r="A3441">
        <v>13</v>
      </c>
      <c r="B3441" t="s">
        <v>19396</v>
      </c>
      <c r="C3441" t="s">
        <v>19397</v>
      </c>
      <c r="D3441">
        <v>194</v>
      </c>
      <c r="E3441" s="1">
        <v>1.419</v>
      </c>
      <c r="F3441">
        <v>1.4339999999999999</v>
      </c>
      <c r="G3441">
        <v>0.34799999999999998</v>
      </c>
      <c r="H3441">
        <v>23</v>
      </c>
      <c r="I3441">
        <v>4.5999999999999996</v>
      </c>
      <c r="J3441">
        <v>6.4999999999999997E-4</v>
      </c>
      <c r="K3441">
        <v>0.44800000000000001</v>
      </c>
      <c r="L3441">
        <v>1.0008245614035085</v>
      </c>
      <c r="M3441" s="2">
        <f t="shared" si="115"/>
        <v>22.807017543859647</v>
      </c>
      <c r="N3441" t="s">
        <v>2724</v>
      </c>
    </row>
    <row r="3442" spans="1:14">
      <c r="A3442">
        <v>14</v>
      </c>
      <c r="B3442" t="s">
        <v>19400</v>
      </c>
      <c r="C3442" t="s">
        <v>19401</v>
      </c>
      <c r="D3442">
        <v>3038</v>
      </c>
      <c r="E3442" s="1">
        <v>1.327</v>
      </c>
      <c r="F3442">
        <v>1.5649999999999999</v>
      </c>
      <c r="G3442">
        <v>0.23699999999999999</v>
      </c>
      <c r="H3442">
        <v>232</v>
      </c>
      <c r="I3442">
        <v>6.8</v>
      </c>
      <c r="J3442">
        <v>8.26E-3</v>
      </c>
      <c r="K3442">
        <v>0.58199999999999996</v>
      </c>
      <c r="L3442">
        <v>1.0008245614035085</v>
      </c>
      <c r="M3442" s="2">
        <f t="shared" si="115"/>
        <v>24.561403508771928</v>
      </c>
      <c r="N3442" t="s">
        <v>2724</v>
      </c>
    </row>
    <row r="3443" spans="1:14">
      <c r="A3443">
        <v>15</v>
      </c>
      <c r="B3443" t="s">
        <v>19442</v>
      </c>
      <c r="C3443" t="s">
        <v>19443</v>
      </c>
      <c r="D3443">
        <v>268</v>
      </c>
      <c r="E3443" s="1">
        <v>1.254</v>
      </c>
      <c r="F3443">
        <v>1.0569999999999999</v>
      </c>
      <c r="G3443">
        <v>0</v>
      </c>
      <c r="H3443">
        <v>32</v>
      </c>
      <c r="I3443">
        <v>4.7</v>
      </c>
      <c r="J3443">
        <v>1.17E-3</v>
      </c>
      <c r="K3443">
        <v>0.42499999999999999</v>
      </c>
      <c r="L3443">
        <v>1.0008245614035085</v>
      </c>
      <c r="M3443" s="2">
        <f t="shared" si="115"/>
        <v>26.315789473684209</v>
      </c>
      <c r="N3443" t="s">
        <v>2724</v>
      </c>
    </row>
    <row r="3444" spans="1:14">
      <c r="A3444">
        <v>16</v>
      </c>
      <c r="B3444" t="s">
        <v>19406</v>
      </c>
      <c r="C3444" t="s">
        <v>19407</v>
      </c>
      <c r="D3444">
        <v>8208</v>
      </c>
      <c r="E3444" s="1">
        <v>1.206</v>
      </c>
      <c r="F3444">
        <v>1.532</v>
      </c>
      <c r="G3444">
        <v>0.26100000000000001</v>
      </c>
      <c r="H3444">
        <v>142</v>
      </c>
      <c r="I3444" t="s">
        <v>18288</v>
      </c>
      <c r="J3444">
        <v>1.2449999999999999E-2</v>
      </c>
      <c r="K3444">
        <v>0.86099999999999999</v>
      </c>
      <c r="L3444">
        <v>1.0008245614035085</v>
      </c>
      <c r="M3444" s="2">
        <f t="shared" si="115"/>
        <v>28.07017543859649</v>
      </c>
      <c r="N3444" t="s">
        <v>2724</v>
      </c>
    </row>
    <row r="3445" spans="1:14">
      <c r="A3445">
        <v>17</v>
      </c>
      <c r="B3445" t="s">
        <v>19410</v>
      </c>
      <c r="C3445" t="s">
        <v>19411</v>
      </c>
      <c r="D3445">
        <v>498</v>
      </c>
      <c r="E3445" s="1">
        <v>1.1970000000000001</v>
      </c>
      <c r="F3445">
        <v>1.3360000000000001</v>
      </c>
      <c r="G3445">
        <v>0.14299999999999999</v>
      </c>
      <c r="H3445">
        <v>35</v>
      </c>
      <c r="I3445">
        <v>8.9</v>
      </c>
      <c r="J3445">
        <v>8.0000000000000004E-4</v>
      </c>
      <c r="K3445">
        <v>0.36399999999999999</v>
      </c>
      <c r="L3445">
        <v>1.0008245614035085</v>
      </c>
      <c r="M3445" s="2">
        <f t="shared" si="115"/>
        <v>29.82456140350877</v>
      </c>
      <c r="N3445" t="s">
        <v>2724</v>
      </c>
    </row>
    <row r="3446" spans="1:14">
      <c r="A3446">
        <v>18</v>
      </c>
      <c r="B3446" t="s">
        <v>19416</v>
      </c>
      <c r="C3446" t="s">
        <v>19417</v>
      </c>
      <c r="D3446">
        <v>3233</v>
      </c>
      <c r="E3446" s="1">
        <v>1.1839999999999999</v>
      </c>
      <c r="F3446">
        <v>1.653</v>
      </c>
      <c r="G3446">
        <v>0.17599999999999999</v>
      </c>
      <c r="H3446">
        <v>131</v>
      </c>
      <c r="I3446">
        <v>9.6999999999999993</v>
      </c>
      <c r="J3446">
        <v>7.3499999999999998E-3</v>
      </c>
      <c r="K3446">
        <v>0.70199999999999996</v>
      </c>
      <c r="L3446">
        <v>1.0008245614035085</v>
      </c>
      <c r="M3446" s="2">
        <f t="shared" si="115"/>
        <v>31.578947368421051</v>
      </c>
      <c r="N3446" t="s">
        <v>2724</v>
      </c>
    </row>
    <row r="3447" spans="1:14">
      <c r="A3447">
        <v>19</v>
      </c>
      <c r="B3447" t="s">
        <v>19440</v>
      </c>
      <c r="C3447" t="s">
        <v>19441</v>
      </c>
      <c r="D3447">
        <v>1267</v>
      </c>
      <c r="E3447" s="1">
        <v>1.1060000000000001</v>
      </c>
      <c r="F3447">
        <v>1.508</v>
      </c>
      <c r="G3447">
        <v>0.14199999999999999</v>
      </c>
      <c r="H3447">
        <v>120</v>
      </c>
      <c r="I3447">
        <v>6.5</v>
      </c>
      <c r="J3447">
        <v>2.5000000000000001E-3</v>
      </c>
      <c r="K3447">
        <v>0.39700000000000002</v>
      </c>
      <c r="L3447">
        <v>1.0008245614035085</v>
      </c>
      <c r="M3447" s="2">
        <f t="shared" si="115"/>
        <v>33.333333333333329</v>
      </c>
      <c r="N3447" t="s">
        <v>2724</v>
      </c>
    </row>
    <row r="3448" spans="1:14">
      <c r="A3448">
        <v>20</v>
      </c>
      <c r="B3448" t="s">
        <v>19402</v>
      </c>
      <c r="C3448" t="s">
        <v>19403</v>
      </c>
      <c r="D3448">
        <v>2152</v>
      </c>
      <c r="E3448" s="1">
        <v>0.95899999999999996</v>
      </c>
      <c r="F3448">
        <v>1.2050000000000001</v>
      </c>
      <c r="G3448">
        <v>0.108</v>
      </c>
      <c r="H3448">
        <v>176</v>
      </c>
      <c r="I3448">
        <v>7.7</v>
      </c>
      <c r="J3448">
        <v>6.1399999999999996E-3</v>
      </c>
      <c r="K3448">
        <v>0.51500000000000001</v>
      </c>
      <c r="L3448">
        <v>1.0008245614035085</v>
      </c>
      <c r="M3448" s="2">
        <f t="shared" si="115"/>
        <v>35.087719298245609</v>
      </c>
      <c r="N3448" t="s">
        <v>2724</v>
      </c>
    </row>
    <row r="3449" spans="1:14">
      <c r="A3449">
        <v>21</v>
      </c>
      <c r="B3449" t="s">
        <v>15242</v>
      </c>
      <c r="C3449" t="s">
        <v>15243</v>
      </c>
      <c r="D3449">
        <v>194</v>
      </c>
      <c r="E3449" s="1">
        <v>0.93600000000000005</v>
      </c>
      <c r="F3449">
        <v>0.94</v>
      </c>
      <c r="G3449">
        <v>9.9000000000000005E-2</v>
      </c>
      <c r="H3449">
        <v>71</v>
      </c>
      <c r="I3449">
        <v>3.6</v>
      </c>
      <c r="J3449">
        <v>5.6999999999999998E-4</v>
      </c>
      <c r="K3449">
        <v>0.19400000000000001</v>
      </c>
      <c r="L3449">
        <v>1.0008245614035085</v>
      </c>
      <c r="M3449" s="2">
        <f t="shared" si="115"/>
        <v>36.84210526315789</v>
      </c>
      <c r="N3449" t="s">
        <v>2724</v>
      </c>
    </row>
    <row r="3450" spans="1:14">
      <c r="A3450">
        <v>22</v>
      </c>
      <c r="B3450" t="s">
        <v>19430</v>
      </c>
      <c r="C3450" t="s">
        <v>19431</v>
      </c>
      <c r="D3450">
        <v>248</v>
      </c>
      <c r="E3450" s="1">
        <v>0.93300000000000005</v>
      </c>
      <c r="F3450">
        <v>0.95399999999999996</v>
      </c>
      <c r="G3450">
        <v>0.03</v>
      </c>
      <c r="H3450">
        <v>66</v>
      </c>
      <c r="I3450">
        <v>5.2</v>
      </c>
      <c r="J3450">
        <v>7.9000000000000001E-4</v>
      </c>
      <c r="K3450">
        <v>0.29799999999999999</v>
      </c>
      <c r="L3450">
        <v>1.0008245614035085</v>
      </c>
      <c r="M3450" s="2">
        <f t="shared" si="115"/>
        <v>38.596491228070171</v>
      </c>
      <c r="N3450" t="s">
        <v>2724</v>
      </c>
    </row>
    <row r="3451" spans="1:14">
      <c r="A3451">
        <v>23</v>
      </c>
      <c r="B3451" t="s">
        <v>19398</v>
      </c>
      <c r="C3451" t="s">
        <v>19399</v>
      </c>
      <c r="D3451">
        <v>2649</v>
      </c>
      <c r="E3451" s="1">
        <v>0.876</v>
      </c>
      <c r="F3451">
        <v>1.2769999999999999</v>
      </c>
      <c r="G3451">
        <v>0.106</v>
      </c>
      <c r="H3451">
        <v>151</v>
      </c>
      <c r="I3451">
        <v>8.1999999999999993</v>
      </c>
      <c r="J3451">
        <v>3.4499999999999999E-3</v>
      </c>
      <c r="K3451">
        <v>0.32100000000000001</v>
      </c>
      <c r="L3451">
        <v>1.0008245614035085</v>
      </c>
      <c r="M3451" s="2">
        <f t="shared" si="115"/>
        <v>40.350877192982452</v>
      </c>
      <c r="N3451" t="s">
        <v>2724</v>
      </c>
    </row>
    <row r="3452" spans="1:14">
      <c r="A3452">
        <v>24</v>
      </c>
      <c r="B3452" t="s">
        <v>19436</v>
      </c>
      <c r="C3452" t="s">
        <v>19437</v>
      </c>
      <c r="D3452">
        <v>435</v>
      </c>
      <c r="E3452" s="1">
        <v>0.82899999999999996</v>
      </c>
      <c r="F3452">
        <v>0.95199999999999996</v>
      </c>
      <c r="G3452">
        <v>0.161</v>
      </c>
      <c r="H3452">
        <v>56</v>
      </c>
      <c r="I3452">
        <v>5.0999999999999996</v>
      </c>
      <c r="J3452">
        <v>1.3799999999999999E-3</v>
      </c>
      <c r="K3452">
        <v>0.314</v>
      </c>
      <c r="L3452">
        <v>1.0008245614035085</v>
      </c>
      <c r="M3452" s="2">
        <f t="shared" si="115"/>
        <v>42.105263157894733</v>
      </c>
      <c r="N3452" t="s">
        <v>2724</v>
      </c>
    </row>
    <row r="3453" spans="1:14">
      <c r="A3453">
        <v>25</v>
      </c>
      <c r="B3453" t="s">
        <v>19336</v>
      </c>
      <c r="C3453" t="s">
        <v>19337</v>
      </c>
      <c r="D3453">
        <v>2950</v>
      </c>
      <c r="E3453" s="1">
        <v>0.82599999999999996</v>
      </c>
      <c r="F3453">
        <v>1.4139999999999999</v>
      </c>
      <c r="G3453">
        <v>9.0999999999999998E-2</v>
      </c>
      <c r="H3453">
        <v>66</v>
      </c>
      <c r="I3453" t="s">
        <v>18288</v>
      </c>
      <c r="J3453">
        <v>4.0099999999999997E-3</v>
      </c>
      <c r="K3453">
        <v>0.65700000000000003</v>
      </c>
      <c r="L3453">
        <v>1.0008245614035085</v>
      </c>
      <c r="M3453" s="2">
        <f t="shared" si="115"/>
        <v>43.859649122807014</v>
      </c>
      <c r="N3453" t="s">
        <v>2724</v>
      </c>
    </row>
    <row r="3454" spans="1:14">
      <c r="A3454">
        <v>26</v>
      </c>
      <c r="B3454" t="s">
        <v>19338</v>
      </c>
      <c r="C3454" t="s">
        <v>19339</v>
      </c>
      <c r="D3454">
        <v>2961</v>
      </c>
      <c r="E3454" s="1">
        <v>0.80600000000000005</v>
      </c>
      <c r="F3454">
        <v>1.415</v>
      </c>
      <c r="G3454">
        <v>0.115</v>
      </c>
      <c r="H3454">
        <v>78</v>
      </c>
      <c r="I3454" t="s">
        <v>18288</v>
      </c>
      <c r="J3454">
        <v>4.9399999999999999E-3</v>
      </c>
      <c r="K3454">
        <v>0.75900000000000001</v>
      </c>
      <c r="L3454">
        <v>1.0008245614035085</v>
      </c>
      <c r="M3454" s="2">
        <f t="shared" si="115"/>
        <v>45.614035087719294</v>
      </c>
      <c r="N3454" t="s">
        <v>2724</v>
      </c>
    </row>
    <row r="3455" spans="1:14">
      <c r="A3455">
        <v>27</v>
      </c>
      <c r="B3455" t="s">
        <v>19414</v>
      </c>
      <c r="C3455" t="s">
        <v>19415</v>
      </c>
      <c r="D3455">
        <v>271</v>
      </c>
      <c r="E3455" s="1">
        <v>0.78800000000000003</v>
      </c>
      <c r="F3455">
        <v>0.75700000000000001</v>
      </c>
      <c r="G3455">
        <v>0.05</v>
      </c>
      <c r="H3455">
        <v>40</v>
      </c>
      <c r="I3455">
        <v>6.1</v>
      </c>
      <c r="J3455">
        <v>6.9999999999999999E-4</v>
      </c>
      <c r="K3455">
        <v>0.23</v>
      </c>
      <c r="L3455">
        <v>1.0008245614035085</v>
      </c>
      <c r="M3455" s="2">
        <f t="shared" si="115"/>
        <v>47.368421052631575</v>
      </c>
      <c r="N3455" t="s">
        <v>2724</v>
      </c>
    </row>
    <row r="3456" spans="1:14">
      <c r="A3456">
        <v>28</v>
      </c>
      <c r="B3456" t="s">
        <v>19340</v>
      </c>
      <c r="C3456" t="s">
        <v>19341</v>
      </c>
      <c r="D3456">
        <v>379</v>
      </c>
      <c r="E3456" s="1">
        <v>0.754</v>
      </c>
      <c r="F3456">
        <v>0.92200000000000004</v>
      </c>
      <c r="G3456">
        <v>0.432</v>
      </c>
      <c r="H3456">
        <v>37</v>
      </c>
      <c r="I3456">
        <v>8.9</v>
      </c>
      <c r="J3456">
        <v>8.3000000000000001E-4</v>
      </c>
      <c r="K3456">
        <v>0.371</v>
      </c>
      <c r="L3456">
        <v>1.0008245614035085</v>
      </c>
      <c r="M3456" s="2">
        <f t="shared" si="115"/>
        <v>49.122807017543856</v>
      </c>
      <c r="N3456" t="s">
        <v>2724</v>
      </c>
    </row>
    <row r="3457" spans="1:14">
      <c r="A3457">
        <v>29</v>
      </c>
      <c r="B3457" t="s">
        <v>19384</v>
      </c>
      <c r="C3457" t="s">
        <v>19385</v>
      </c>
      <c r="D3457">
        <v>288</v>
      </c>
      <c r="E3457" s="1">
        <v>0.745</v>
      </c>
      <c r="G3457">
        <v>4.2000000000000003E-2</v>
      </c>
      <c r="H3457">
        <v>48</v>
      </c>
      <c r="I3457">
        <v>5.0999999999999996</v>
      </c>
      <c r="J3457">
        <v>1.2199999999999999E-3</v>
      </c>
      <c r="L3457">
        <v>1.0008245614035085</v>
      </c>
      <c r="M3457" s="2">
        <f t="shared" si="115"/>
        <v>50.877192982456144</v>
      </c>
      <c r="N3457" t="s">
        <v>2724</v>
      </c>
    </row>
    <row r="3458" spans="1:14">
      <c r="A3458">
        <v>30</v>
      </c>
      <c r="B3458" t="s">
        <v>19342</v>
      </c>
      <c r="C3458" t="s">
        <v>19343</v>
      </c>
      <c r="D3458">
        <v>98</v>
      </c>
      <c r="E3458" s="1">
        <v>0.66100000000000003</v>
      </c>
      <c r="G3458">
        <v>0.12</v>
      </c>
      <c r="H3458">
        <v>25</v>
      </c>
      <c r="J3458">
        <v>5.6999999999999998E-4</v>
      </c>
      <c r="L3458">
        <v>1.0008245614035085</v>
      </c>
      <c r="M3458" s="2">
        <f t="shared" si="115"/>
        <v>52.631578947368418</v>
      </c>
      <c r="N3458" t="s">
        <v>2724</v>
      </c>
    </row>
    <row r="3459" spans="1:14">
      <c r="A3459">
        <v>31</v>
      </c>
      <c r="B3459" t="s">
        <v>19362</v>
      </c>
      <c r="C3459" t="s">
        <v>19363</v>
      </c>
      <c r="D3459">
        <v>90</v>
      </c>
      <c r="E3459" s="1">
        <v>0.64900000000000002</v>
      </c>
      <c r="F3459">
        <v>0.76500000000000001</v>
      </c>
      <c r="G3459">
        <v>5.7000000000000002E-2</v>
      </c>
      <c r="H3459">
        <v>35</v>
      </c>
      <c r="J3459">
        <v>5.2999999999999998E-4</v>
      </c>
      <c r="K3459">
        <v>0.26500000000000001</v>
      </c>
      <c r="L3459">
        <v>1.0008245614035085</v>
      </c>
      <c r="M3459" s="2">
        <f t="shared" si="115"/>
        <v>54.385964912280706</v>
      </c>
      <c r="N3459" t="s">
        <v>2724</v>
      </c>
    </row>
    <row r="3460" spans="1:14">
      <c r="A3460">
        <v>32</v>
      </c>
      <c r="B3460" t="s">
        <v>19426</v>
      </c>
      <c r="C3460" t="s">
        <v>19427</v>
      </c>
      <c r="D3460">
        <v>241</v>
      </c>
      <c r="E3460" s="1">
        <v>0.64200000000000002</v>
      </c>
      <c r="F3460">
        <v>0.627</v>
      </c>
      <c r="G3460">
        <v>5.6000000000000001E-2</v>
      </c>
      <c r="H3460">
        <v>72</v>
      </c>
      <c r="I3460">
        <v>4.4000000000000004</v>
      </c>
      <c r="J3460">
        <v>1.0399999999999999E-3</v>
      </c>
      <c r="K3460">
        <v>0.22800000000000001</v>
      </c>
      <c r="L3460">
        <v>1.0008245614035085</v>
      </c>
      <c r="M3460" s="2">
        <f t="shared" si="115"/>
        <v>56.140350877192979</v>
      </c>
      <c r="N3460" t="s">
        <v>2724</v>
      </c>
    </row>
    <row r="3461" spans="1:14">
      <c r="A3461">
        <v>33</v>
      </c>
      <c r="B3461" t="s">
        <v>19424</v>
      </c>
      <c r="C3461" t="s">
        <v>19425</v>
      </c>
      <c r="D3461">
        <v>85</v>
      </c>
      <c r="E3461" s="1">
        <v>0.61</v>
      </c>
      <c r="F3461">
        <v>0.33300000000000002</v>
      </c>
      <c r="G3461">
        <v>0.125</v>
      </c>
      <c r="H3461">
        <v>48</v>
      </c>
      <c r="J3461">
        <v>1.6000000000000001E-4</v>
      </c>
      <c r="K3461">
        <v>5.0999999999999997E-2</v>
      </c>
      <c r="L3461">
        <v>1.0008245614035085</v>
      </c>
      <c r="M3461" s="2">
        <f t="shared" ref="M3461:M3485" si="116">A3461/57*100</f>
        <v>57.894736842105267</v>
      </c>
      <c r="N3461" t="s">
        <v>2724</v>
      </c>
    </row>
    <row r="3462" spans="1:14">
      <c r="A3462">
        <v>34</v>
      </c>
      <c r="B3462" t="s">
        <v>19418</v>
      </c>
      <c r="C3462" t="s">
        <v>19419</v>
      </c>
      <c r="D3462">
        <v>377</v>
      </c>
      <c r="E3462" s="1">
        <v>0.60899999999999999</v>
      </c>
      <c r="F3462">
        <v>0.76500000000000001</v>
      </c>
      <c r="G3462">
        <v>1.179</v>
      </c>
      <c r="H3462">
        <v>39</v>
      </c>
      <c r="I3462">
        <v>7.1</v>
      </c>
      <c r="J3462">
        <v>1.2999999999999999E-3</v>
      </c>
      <c r="K3462">
        <v>0.44500000000000001</v>
      </c>
      <c r="L3462">
        <v>1.0008245614035085</v>
      </c>
      <c r="M3462" s="2">
        <f t="shared" si="116"/>
        <v>59.649122807017541</v>
      </c>
      <c r="N3462" t="s">
        <v>2724</v>
      </c>
    </row>
    <row r="3463" spans="1:14">
      <c r="A3463">
        <v>35</v>
      </c>
      <c r="B3463" t="s">
        <v>19376</v>
      </c>
      <c r="C3463" t="s">
        <v>19377</v>
      </c>
      <c r="D3463">
        <v>592</v>
      </c>
      <c r="E3463" s="1">
        <v>0.58499999999999996</v>
      </c>
      <c r="F3463">
        <v>1.103</v>
      </c>
      <c r="G3463">
        <v>0.108</v>
      </c>
      <c r="H3463">
        <v>83</v>
      </c>
      <c r="I3463">
        <v>5.8</v>
      </c>
      <c r="J3463">
        <v>1.67E-3</v>
      </c>
      <c r="K3463">
        <v>0.33900000000000002</v>
      </c>
      <c r="L3463">
        <v>1.0008245614035085</v>
      </c>
      <c r="M3463" s="2">
        <f t="shared" si="116"/>
        <v>61.403508771929829</v>
      </c>
      <c r="N3463" t="s">
        <v>2724</v>
      </c>
    </row>
    <row r="3464" spans="1:14">
      <c r="A3464">
        <v>36</v>
      </c>
      <c r="B3464" t="s">
        <v>19404</v>
      </c>
      <c r="C3464" t="s">
        <v>19405</v>
      </c>
      <c r="D3464">
        <v>446</v>
      </c>
      <c r="E3464" s="1">
        <v>0.57599999999999996</v>
      </c>
      <c r="F3464">
        <v>0.70299999999999996</v>
      </c>
      <c r="G3464">
        <v>7.1999999999999995E-2</v>
      </c>
      <c r="H3464">
        <v>83</v>
      </c>
      <c r="I3464">
        <v>6.3</v>
      </c>
      <c r="J3464">
        <v>1.5E-3</v>
      </c>
      <c r="K3464">
        <v>0.30599999999999999</v>
      </c>
      <c r="L3464">
        <v>1.0008245614035085</v>
      </c>
      <c r="M3464" s="2">
        <f t="shared" si="116"/>
        <v>63.157894736842103</v>
      </c>
      <c r="N3464" t="s">
        <v>2724</v>
      </c>
    </row>
    <row r="3465" spans="1:14">
      <c r="A3465">
        <v>37</v>
      </c>
      <c r="B3465" t="s">
        <v>19412</v>
      </c>
      <c r="C3465" t="s">
        <v>19413</v>
      </c>
      <c r="D3465">
        <v>1200</v>
      </c>
      <c r="E3465" s="1">
        <v>0.56299999999999994</v>
      </c>
      <c r="F3465">
        <v>0.745</v>
      </c>
      <c r="G3465">
        <v>0.11700000000000001</v>
      </c>
      <c r="H3465">
        <v>94</v>
      </c>
      <c r="I3465" t="s">
        <v>18288</v>
      </c>
      <c r="J3465">
        <v>2.32E-3</v>
      </c>
      <c r="K3465">
        <v>0.35099999999999998</v>
      </c>
      <c r="L3465">
        <v>1.0008245614035085</v>
      </c>
      <c r="M3465" s="2">
        <f t="shared" si="116"/>
        <v>64.912280701754383</v>
      </c>
      <c r="N3465" t="s">
        <v>2724</v>
      </c>
    </row>
    <row r="3466" spans="1:14">
      <c r="A3466">
        <v>38</v>
      </c>
      <c r="B3466" t="s">
        <v>19390</v>
      </c>
      <c r="C3466" t="s">
        <v>19391</v>
      </c>
      <c r="D3466">
        <v>409</v>
      </c>
      <c r="E3466" s="1">
        <v>0.55400000000000005</v>
      </c>
      <c r="F3466">
        <v>0.93300000000000005</v>
      </c>
      <c r="G3466">
        <v>5.6000000000000001E-2</v>
      </c>
      <c r="H3466">
        <v>36</v>
      </c>
      <c r="I3466">
        <v>6.6</v>
      </c>
      <c r="J3466">
        <v>1.16E-3</v>
      </c>
      <c r="K3466">
        <v>0.40400000000000003</v>
      </c>
      <c r="L3466">
        <v>1.0008245614035085</v>
      </c>
      <c r="M3466" s="2">
        <f t="shared" si="116"/>
        <v>66.666666666666657</v>
      </c>
      <c r="N3466" t="s">
        <v>2724</v>
      </c>
    </row>
    <row r="3467" spans="1:14">
      <c r="A3467">
        <v>39</v>
      </c>
      <c r="B3467" t="s">
        <v>19344</v>
      </c>
      <c r="C3467" t="s">
        <v>19345</v>
      </c>
      <c r="D3467">
        <v>383</v>
      </c>
      <c r="E3467" s="1">
        <v>0.48899999999999999</v>
      </c>
      <c r="F3467">
        <v>0.65100000000000002</v>
      </c>
      <c r="G3467">
        <v>7.5999999999999998E-2</v>
      </c>
      <c r="H3467">
        <v>158</v>
      </c>
      <c r="I3467">
        <v>5.2</v>
      </c>
      <c r="J3467">
        <v>1.7700000000000001E-3</v>
      </c>
      <c r="K3467">
        <v>0.30099999999999999</v>
      </c>
      <c r="L3467">
        <v>1.0008245614035085</v>
      </c>
      <c r="M3467" s="2">
        <f t="shared" si="116"/>
        <v>68.421052631578945</v>
      </c>
      <c r="N3467" t="s">
        <v>2724</v>
      </c>
    </row>
    <row r="3468" spans="1:14">
      <c r="A3468">
        <v>40</v>
      </c>
      <c r="B3468" t="s">
        <v>19380</v>
      </c>
      <c r="C3468" t="s">
        <v>19381</v>
      </c>
      <c r="D3468">
        <v>117</v>
      </c>
      <c r="E3468" s="1">
        <v>0.46500000000000002</v>
      </c>
      <c r="F3468">
        <v>0.38</v>
      </c>
      <c r="G3468">
        <v>1.6E-2</v>
      </c>
      <c r="H3468">
        <v>61</v>
      </c>
      <c r="I3468">
        <v>5.2</v>
      </c>
      <c r="J3468">
        <v>2.1000000000000001E-4</v>
      </c>
      <c r="K3468">
        <v>7.0000000000000007E-2</v>
      </c>
      <c r="L3468">
        <v>1.0008245614035085</v>
      </c>
      <c r="M3468" s="2">
        <f t="shared" si="116"/>
        <v>70.175438596491219</v>
      </c>
      <c r="N3468" t="s">
        <v>2724</v>
      </c>
    </row>
    <row r="3469" spans="1:14">
      <c r="A3469">
        <v>41</v>
      </c>
      <c r="B3469" t="s">
        <v>19354</v>
      </c>
      <c r="C3469" t="s">
        <v>19355</v>
      </c>
      <c r="D3469">
        <v>265</v>
      </c>
      <c r="E3469" s="1">
        <v>0.44400000000000001</v>
      </c>
      <c r="F3469">
        <v>0.32400000000000001</v>
      </c>
      <c r="G3469">
        <v>0.27100000000000002</v>
      </c>
      <c r="H3469">
        <v>85</v>
      </c>
      <c r="I3469">
        <v>4.7</v>
      </c>
      <c r="J3469">
        <v>1.1900000000000001E-3</v>
      </c>
      <c r="K3469">
        <v>0.16600000000000001</v>
      </c>
      <c r="L3469">
        <v>1.0008245614035085</v>
      </c>
      <c r="M3469" s="2">
        <f t="shared" si="116"/>
        <v>71.929824561403507</v>
      </c>
      <c r="N3469" t="s">
        <v>2724</v>
      </c>
    </row>
    <row r="3470" spans="1:14">
      <c r="A3470">
        <v>42</v>
      </c>
      <c r="B3470" t="s">
        <v>19408</v>
      </c>
      <c r="C3470" t="s">
        <v>19409</v>
      </c>
      <c r="D3470">
        <v>63</v>
      </c>
      <c r="E3470" s="1">
        <v>0.40600000000000003</v>
      </c>
      <c r="F3470">
        <v>0.45900000000000002</v>
      </c>
      <c r="G3470">
        <v>8.3000000000000004E-2</v>
      </c>
      <c r="H3470">
        <v>12</v>
      </c>
      <c r="J3470">
        <v>2.4000000000000001E-4</v>
      </c>
      <c r="K3470">
        <v>0.189</v>
      </c>
      <c r="L3470">
        <v>1.0008245614035085</v>
      </c>
      <c r="M3470" s="2">
        <f t="shared" si="116"/>
        <v>73.68421052631578</v>
      </c>
      <c r="N3470" t="s">
        <v>2724</v>
      </c>
    </row>
    <row r="3471" spans="1:14">
      <c r="A3471">
        <v>43</v>
      </c>
      <c r="B3471" t="s">
        <v>19364</v>
      </c>
      <c r="C3471" t="s">
        <v>19365</v>
      </c>
      <c r="D3471">
        <v>94</v>
      </c>
      <c r="E3471" s="1">
        <v>0.38500000000000001</v>
      </c>
      <c r="G3471">
        <v>7.0000000000000007E-2</v>
      </c>
      <c r="H3471">
        <v>43</v>
      </c>
      <c r="J3471">
        <v>1.6000000000000001E-4</v>
      </c>
      <c r="L3471">
        <v>1.0008245614035085</v>
      </c>
      <c r="M3471" s="2">
        <f t="shared" si="116"/>
        <v>75.438596491228068</v>
      </c>
      <c r="N3471" t="s">
        <v>2724</v>
      </c>
    </row>
    <row r="3472" spans="1:14">
      <c r="A3472">
        <v>44</v>
      </c>
      <c r="B3472" t="s">
        <v>19382</v>
      </c>
      <c r="C3472" t="s">
        <v>19383</v>
      </c>
      <c r="D3472">
        <v>65</v>
      </c>
      <c r="E3472" s="1">
        <v>0.37</v>
      </c>
      <c r="F3472">
        <v>0.57799999999999996</v>
      </c>
      <c r="G3472">
        <v>0.14699999999999999</v>
      </c>
      <c r="H3472">
        <v>34</v>
      </c>
      <c r="J3472">
        <v>5.0000000000000001E-4</v>
      </c>
      <c r="K3472">
        <v>0.27900000000000003</v>
      </c>
      <c r="L3472">
        <v>1.0008245614035085</v>
      </c>
      <c r="M3472" s="2">
        <f t="shared" si="116"/>
        <v>77.192982456140342</v>
      </c>
      <c r="N3472" t="s">
        <v>2724</v>
      </c>
    </row>
    <row r="3473" spans="1:14">
      <c r="A3473">
        <v>45</v>
      </c>
      <c r="B3473" t="s">
        <v>19386</v>
      </c>
      <c r="C3473" t="s">
        <v>19387</v>
      </c>
      <c r="D3473">
        <v>106</v>
      </c>
      <c r="E3473" s="1">
        <v>0.29699999999999999</v>
      </c>
      <c r="F3473">
        <v>0.36199999999999999</v>
      </c>
      <c r="G3473">
        <v>0.13</v>
      </c>
      <c r="H3473">
        <v>46</v>
      </c>
      <c r="I3473">
        <v>5</v>
      </c>
      <c r="J3473">
        <v>5.5000000000000003E-4</v>
      </c>
      <c r="K3473">
        <v>0.17899999999999999</v>
      </c>
      <c r="L3473">
        <v>1.0008245614035085</v>
      </c>
      <c r="M3473" s="2">
        <f t="shared" si="116"/>
        <v>78.94736842105263</v>
      </c>
      <c r="N3473" t="s">
        <v>2724</v>
      </c>
    </row>
    <row r="3474" spans="1:14">
      <c r="A3474">
        <v>46</v>
      </c>
      <c r="B3474" t="s">
        <v>19432</v>
      </c>
      <c r="C3474" t="s">
        <v>19433</v>
      </c>
      <c r="D3474">
        <v>78</v>
      </c>
      <c r="E3474" s="1">
        <v>0.28899999999999998</v>
      </c>
      <c r="G3474">
        <v>8.6999999999999994E-2</v>
      </c>
      <c r="H3474">
        <v>23</v>
      </c>
      <c r="J3474">
        <v>2.1000000000000001E-4</v>
      </c>
      <c r="L3474">
        <v>1.0008245614035085</v>
      </c>
      <c r="M3474" s="2">
        <f t="shared" si="116"/>
        <v>80.701754385964904</v>
      </c>
      <c r="N3474" t="s">
        <v>2724</v>
      </c>
    </row>
    <row r="3475" spans="1:14">
      <c r="A3475">
        <v>47</v>
      </c>
      <c r="B3475" t="s">
        <v>19346</v>
      </c>
      <c r="C3475" t="s">
        <v>19347</v>
      </c>
      <c r="D3475">
        <v>544</v>
      </c>
      <c r="E3475" s="1">
        <v>0.26</v>
      </c>
      <c r="F3475">
        <v>0.41199999999999998</v>
      </c>
      <c r="G3475">
        <v>4.8000000000000001E-2</v>
      </c>
      <c r="H3475">
        <v>84</v>
      </c>
      <c r="I3475">
        <v>8.6999999999999993</v>
      </c>
      <c r="J3475">
        <v>6.8999999999999997E-4</v>
      </c>
      <c r="K3475">
        <v>9.6000000000000002E-2</v>
      </c>
      <c r="L3475">
        <v>1.0008245614035085</v>
      </c>
      <c r="M3475" s="2">
        <f t="shared" si="116"/>
        <v>82.456140350877192</v>
      </c>
      <c r="N3475" t="s">
        <v>2724</v>
      </c>
    </row>
    <row r="3476" spans="1:14">
      <c r="A3476">
        <v>48</v>
      </c>
      <c r="B3476" t="s">
        <v>19420</v>
      </c>
      <c r="C3476" t="s">
        <v>19421</v>
      </c>
      <c r="D3476">
        <v>381</v>
      </c>
      <c r="E3476" s="1">
        <v>0.26</v>
      </c>
      <c r="F3476">
        <v>0.26500000000000001</v>
      </c>
      <c r="G3476">
        <v>0.13600000000000001</v>
      </c>
      <c r="H3476">
        <v>22</v>
      </c>
      <c r="I3476" t="s">
        <v>18288</v>
      </c>
      <c r="J3476">
        <v>5.1999999999999995E-4</v>
      </c>
      <c r="K3476">
        <v>0.192</v>
      </c>
      <c r="L3476">
        <v>1.0008245614035085</v>
      </c>
      <c r="M3476" s="2">
        <f t="shared" si="116"/>
        <v>84.210526315789465</v>
      </c>
      <c r="N3476" t="s">
        <v>2724</v>
      </c>
    </row>
    <row r="3477" spans="1:14">
      <c r="A3477">
        <v>49</v>
      </c>
      <c r="B3477" t="s">
        <v>19428</v>
      </c>
      <c r="C3477" t="s">
        <v>19429</v>
      </c>
      <c r="D3477">
        <v>260</v>
      </c>
      <c r="E3477" s="1">
        <v>0.25600000000000001</v>
      </c>
      <c r="F3477">
        <v>0.222</v>
      </c>
      <c r="G3477">
        <v>0.114</v>
      </c>
      <c r="H3477">
        <v>158</v>
      </c>
      <c r="I3477">
        <v>6.9</v>
      </c>
      <c r="J3477">
        <v>5.9999999999999995E-4</v>
      </c>
      <c r="K3477">
        <v>7.4999999999999997E-2</v>
      </c>
      <c r="L3477">
        <v>1.0008245614035085</v>
      </c>
      <c r="M3477" s="2">
        <f t="shared" si="116"/>
        <v>85.964912280701753</v>
      </c>
      <c r="N3477" t="s">
        <v>2724</v>
      </c>
    </row>
    <row r="3478" spans="1:14">
      <c r="A3478">
        <v>50</v>
      </c>
      <c r="B3478" t="s">
        <v>19374</v>
      </c>
      <c r="C3478" t="s">
        <v>19375</v>
      </c>
      <c r="D3478">
        <v>239</v>
      </c>
      <c r="E3478" s="1">
        <v>0.22700000000000001</v>
      </c>
      <c r="F3478">
        <v>0.29199999999999998</v>
      </c>
      <c r="G3478">
        <v>0.214</v>
      </c>
      <c r="H3478">
        <v>14</v>
      </c>
      <c r="I3478" t="s">
        <v>18288</v>
      </c>
      <c r="J3478">
        <v>3.2000000000000003E-4</v>
      </c>
      <c r="K3478">
        <v>0.16400000000000001</v>
      </c>
      <c r="L3478">
        <v>1.0008245614035085</v>
      </c>
      <c r="M3478" s="2">
        <f t="shared" si="116"/>
        <v>87.719298245614027</v>
      </c>
      <c r="N3478" t="s">
        <v>2724</v>
      </c>
    </row>
    <row r="3479" spans="1:14">
      <c r="A3479">
        <v>51</v>
      </c>
      <c r="B3479" t="s">
        <v>19388</v>
      </c>
      <c r="C3479" t="s">
        <v>19389</v>
      </c>
      <c r="D3479">
        <v>117</v>
      </c>
      <c r="E3479" s="1">
        <v>0.224</v>
      </c>
      <c r="G3479">
        <v>0.25</v>
      </c>
      <c r="H3479">
        <v>24</v>
      </c>
      <c r="I3479">
        <v>6.3</v>
      </c>
      <c r="J3479">
        <v>2.9E-4</v>
      </c>
      <c r="L3479">
        <v>1.0008245614035085</v>
      </c>
      <c r="M3479" s="2">
        <f t="shared" si="116"/>
        <v>89.473684210526315</v>
      </c>
      <c r="N3479" t="s">
        <v>2724</v>
      </c>
    </row>
    <row r="3480" spans="1:14">
      <c r="A3480">
        <v>52</v>
      </c>
      <c r="B3480" t="s">
        <v>19352</v>
      </c>
      <c r="C3480" t="s">
        <v>19353</v>
      </c>
      <c r="D3480">
        <v>70</v>
      </c>
      <c r="E3480" s="1">
        <v>0.20499999999999999</v>
      </c>
      <c r="F3480">
        <v>0.189</v>
      </c>
      <c r="G3480">
        <v>0.11799999999999999</v>
      </c>
      <c r="H3480">
        <v>51</v>
      </c>
      <c r="J3480">
        <v>3.1E-4</v>
      </c>
      <c r="K3480">
        <v>6.9000000000000006E-2</v>
      </c>
      <c r="L3480">
        <v>1.0008245614035085</v>
      </c>
      <c r="M3480" s="2">
        <f t="shared" si="116"/>
        <v>91.228070175438589</v>
      </c>
      <c r="N3480" t="s">
        <v>2724</v>
      </c>
    </row>
    <row r="3481" spans="1:14">
      <c r="A3481">
        <v>53</v>
      </c>
      <c r="B3481" t="s">
        <v>19350</v>
      </c>
      <c r="C3481" t="s">
        <v>19351</v>
      </c>
      <c r="D3481">
        <v>126</v>
      </c>
      <c r="E3481" s="1">
        <v>0.19600000000000001</v>
      </c>
      <c r="F3481">
        <v>0.128</v>
      </c>
      <c r="G3481">
        <v>0.23899999999999999</v>
      </c>
      <c r="H3481">
        <v>71</v>
      </c>
      <c r="I3481">
        <v>5.9</v>
      </c>
      <c r="J3481">
        <v>5.5000000000000003E-4</v>
      </c>
      <c r="K3481">
        <v>8.5000000000000006E-2</v>
      </c>
      <c r="L3481">
        <v>1.0008245614035085</v>
      </c>
      <c r="M3481" s="2">
        <f t="shared" si="116"/>
        <v>92.982456140350877</v>
      </c>
      <c r="N3481" t="s">
        <v>2724</v>
      </c>
    </row>
    <row r="3482" spans="1:14">
      <c r="A3482">
        <v>54</v>
      </c>
      <c r="B3482" t="s">
        <v>19444</v>
      </c>
      <c r="C3482" t="s">
        <v>19445</v>
      </c>
      <c r="D3482">
        <v>123</v>
      </c>
      <c r="E3482" s="1">
        <v>0.16400000000000001</v>
      </c>
      <c r="F3482">
        <v>0.17699999999999999</v>
      </c>
      <c r="G3482">
        <v>6.7000000000000004E-2</v>
      </c>
      <c r="H3482">
        <v>60</v>
      </c>
      <c r="I3482">
        <v>7.6</v>
      </c>
      <c r="J3482">
        <v>2.5000000000000001E-4</v>
      </c>
      <c r="K3482">
        <v>5.0999999999999997E-2</v>
      </c>
      <c r="L3482">
        <v>1.0008245614035085</v>
      </c>
      <c r="M3482" s="2">
        <f t="shared" si="116"/>
        <v>94.73684210526315</v>
      </c>
      <c r="N3482" t="s">
        <v>2724</v>
      </c>
    </row>
    <row r="3483" spans="1:14">
      <c r="A3483">
        <v>55</v>
      </c>
      <c r="B3483" t="s">
        <v>19438</v>
      </c>
      <c r="C3483" t="s">
        <v>19439</v>
      </c>
      <c r="D3483">
        <v>215</v>
      </c>
      <c r="E3483" s="1">
        <v>0.13100000000000001</v>
      </c>
      <c r="G3483">
        <v>0.14899999999999999</v>
      </c>
      <c r="H3483">
        <v>74</v>
      </c>
      <c r="I3483">
        <v>7.4</v>
      </c>
      <c r="J3483">
        <v>8.1999999999999998E-4</v>
      </c>
      <c r="L3483">
        <v>1.0008245614035085</v>
      </c>
      <c r="M3483" s="2">
        <f t="shared" si="116"/>
        <v>96.491228070175438</v>
      </c>
      <c r="N3483" t="s">
        <v>2724</v>
      </c>
    </row>
    <row r="3484" spans="1:14">
      <c r="A3484">
        <v>56</v>
      </c>
      <c r="B3484" t="s">
        <v>19392</v>
      </c>
      <c r="C3484" t="s">
        <v>19393</v>
      </c>
      <c r="D3484">
        <v>81</v>
      </c>
      <c r="E3484" s="1">
        <v>5.0999999999999997E-2</v>
      </c>
      <c r="F3484">
        <v>0.13300000000000001</v>
      </c>
      <c r="G3484">
        <v>3.5999999999999997E-2</v>
      </c>
      <c r="H3484">
        <v>55</v>
      </c>
      <c r="J3484">
        <v>1.9000000000000001E-4</v>
      </c>
      <c r="K3484">
        <v>3.3000000000000002E-2</v>
      </c>
      <c r="L3484">
        <v>1.0008245614035085</v>
      </c>
      <c r="M3484" s="2">
        <f t="shared" si="116"/>
        <v>98.245614035087712</v>
      </c>
      <c r="N3484" t="s">
        <v>2724</v>
      </c>
    </row>
    <row r="3485" spans="1:14">
      <c r="A3485">
        <v>57</v>
      </c>
      <c r="B3485" t="s">
        <v>19422</v>
      </c>
      <c r="C3485" t="s">
        <v>19423</v>
      </c>
      <c r="D3485">
        <v>9</v>
      </c>
      <c r="E3485" s="1">
        <v>4.9000000000000002E-2</v>
      </c>
      <c r="F3485">
        <v>7.8E-2</v>
      </c>
      <c r="J3485">
        <v>3.0000000000000001E-5</v>
      </c>
      <c r="K3485">
        <v>1.7999999999999999E-2</v>
      </c>
      <c r="L3485">
        <v>1.0008245614035085</v>
      </c>
      <c r="M3485" s="2">
        <f t="shared" si="116"/>
        <v>100</v>
      </c>
      <c r="N3485" t="s">
        <v>2724</v>
      </c>
    </row>
    <row r="3486" spans="1:14" s="3" customFormat="1">
      <c r="E3486" s="4"/>
      <c r="M3486" s="5"/>
    </row>
    <row r="3487" spans="1:14">
      <c r="A3487">
        <v>1</v>
      </c>
      <c r="B3487" t="s">
        <v>1705</v>
      </c>
      <c r="C3487" t="s">
        <v>1704</v>
      </c>
      <c r="D3487">
        <v>858</v>
      </c>
      <c r="E3487" s="1">
        <v>3.8889999999999998</v>
      </c>
      <c r="F3487">
        <v>3.7229999999999999</v>
      </c>
      <c r="G3487">
        <v>0</v>
      </c>
      <c r="H3487">
        <v>8</v>
      </c>
      <c r="I3487" t="s">
        <v>18288</v>
      </c>
      <c r="J3487">
        <v>1.66E-3</v>
      </c>
      <c r="K3487">
        <v>2.0190000000000001</v>
      </c>
      <c r="L3487">
        <f>AVERAGE(E3487:E3538)</f>
        <v>1.1303269230769231</v>
      </c>
      <c r="M3487" s="2">
        <f t="shared" ref="M3487:M3518" si="117">A3487/52*100</f>
        <v>1.9230769230769231</v>
      </c>
      <c r="N3487" t="s">
        <v>27</v>
      </c>
    </row>
    <row r="3488" spans="1:14">
      <c r="A3488">
        <v>2</v>
      </c>
      <c r="B3488" t="s">
        <v>1703</v>
      </c>
      <c r="C3488" t="s">
        <v>1702</v>
      </c>
      <c r="D3488">
        <v>3610</v>
      </c>
      <c r="E3488" s="1">
        <v>3.2679999999999998</v>
      </c>
      <c r="F3488">
        <v>3.8610000000000002</v>
      </c>
      <c r="G3488">
        <v>0.375</v>
      </c>
      <c r="H3488">
        <v>32</v>
      </c>
      <c r="I3488" t="s">
        <v>18288</v>
      </c>
      <c r="J3488">
        <v>5.79E-3</v>
      </c>
      <c r="K3488">
        <v>1.9079999999999999</v>
      </c>
      <c r="L3488">
        <v>1.1303269230769231</v>
      </c>
      <c r="M3488" s="2">
        <f t="shared" si="117"/>
        <v>3.8461538461538463</v>
      </c>
      <c r="N3488" t="s">
        <v>27</v>
      </c>
    </row>
    <row r="3489" spans="1:14">
      <c r="A3489">
        <v>3</v>
      </c>
      <c r="B3489" t="s">
        <v>1701</v>
      </c>
      <c r="C3489" t="s">
        <v>1700</v>
      </c>
      <c r="D3489">
        <v>849</v>
      </c>
      <c r="E3489" s="1">
        <v>2.42</v>
      </c>
      <c r="F3489">
        <v>2.44</v>
      </c>
      <c r="G3489">
        <v>0.28000000000000003</v>
      </c>
      <c r="H3489">
        <v>25</v>
      </c>
      <c r="I3489">
        <v>7.4</v>
      </c>
      <c r="J3489">
        <v>1.5499999999999999E-3</v>
      </c>
      <c r="K3489">
        <v>0.70799999999999996</v>
      </c>
      <c r="L3489">
        <v>1.1303269230769231</v>
      </c>
      <c r="M3489" s="2">
        <f t="shared" si="117"/>
        <v>5.7692307692307692</v>
      </c>
      <c r="N3489" t="s">
        <v>27</v>
      </c>
    </row>
    <row r="3490" spans="1:14">
      <c r="A3490">
        <v>4</v>
      </c>
      <c r="B3490" t="s">
        <v>1699</v>
      </c>
      <c r="C3490" t="s">
        <v>1698</v>
      </c>
      <c r="D3490">
        <v>796</v>
      </c>
      <c r="E3490" s="1">
        <v>2.4</v>
      </c>
      <c r="F3490">
        <v>4.2089999999999996</v>
      </c>
      <c r="G3490">
        <v>5.8999999999999997E-2</v>
      </c>
      <c r="H3490">
        <v>17</v>
      </c>
      <c r="I3490">
        <v>6.3</v>
      </c>
      <c r="J3490">
        <v>2.4099999999999998E-3</v>
      </c>
      <c r="K3490">
        <v>1.51</v>
      </c>
      <c r="L3490">
        <v>1.1303269230769231</v>
      </c>
      <c r="M3490" s="2">
        <f t="shared" si="117"/>
        <v>7.6923076923076925</v>
      </c>
      <c r="N3490" t="s">
        <v>27</v>
      </c>
    </row>
    <row r="3491" spans="1:14">
      <c r="A3491">
        <v>5</v>
      </c>
      <c r="B3491" t="s">
        <v>1697</v>
      </c>
      <c r="C3491" t="s">
        <v>1696</v>
      </c>
      <c r="D3491">
        <v>1470</v>
      </c>
      <c r="E3491" s="1">
        <v>2.2200000000000002</v>
      </c>
      <c r="F3491">
        <v>3.0750000000000002</v>
      </c>
      <c r="G3491">
        <v>0.56499999999999995</v>
      </c>
      <c r="H3491">
        <v>23</v>
      </c>
      <c r="I3491" t="s">
        <v>18288</v>
      </c>
      <c r="J3491">
        <v>2.1199999999999999E-3</v>
      </c>
      <c r="K3491">
        <v>1.3</v>
      </c>
      <c r="L3491">
        <v>1.1303269230769231</v>
      </c>
      <c r="M3491" s="2">
        <f t="shared" si="117"/>
        <v>9.6153846153846168</v>
      </c>
      <c r="N3491" t="s">
        <v>27</v>
      </c>
    </row>
    <row r="3492" spans="1:14">
      <c r="A3492">
        <v>6</v>
      </c>
      <c r="B3492" t="s">
        <v>1695</v>
      </c>
      <c r="C3492" t="s">
        <v>1694</v>
      </c>
      <c r="D3492">
        <v>1517</v>
      </c>
      <c r="E3492" s="1">
        <v>2.137</v>
      </c>
      <c r="F3492">
        <v>2.4460000000000002</v>
      </c>
      <c r="G3492">
        <v>0.246</v>
      </c>
      <c r="H3492">
        <v>61</v>
      </c>
      <c r="I3492">
        <v>7.4</v>
      </c>
      <c r="J3492">
        <v>3.5100000000000001E-3</v>
      </c>
      <c r="K3492">
        <v>0.83399999999999996</v>
      </c>
      <c r="L3492">
        <v>1.1303269230769231</v>
      </c>
      <c r="M3492" s="2">
        <f t="shared" si="117"/>
        <v>11.538461538461538</v>
      </c>
      <c r="N3492" t="s">
        <v>27</v>
      </c>
    </row>
    <row r="3493" spans="1:14">
      <c r="A3493">
        <v>7</v>
      </c>
      <c r="B3493" t="s">
        <v>1693</v>
      </c>
      <c r="C3493" t="s">
        <v>1692</v>
      </c>
      <c r="D3493">
        <v>539</v>
      </c>
      <c r="E3493" s="1">
        <v>1.923</v>
      </c>
      <c r="G3493">
        <v>0.21199999999999999</v>
      </c>
      <c r="H3493">
        <v>33</v>
      </c>
      <c r="I3493">
        <v>7.4</v>
      </c>
      <c r="J3493">
        <v>1.2999999999999999E-3</v>
      </c>
      <c r="L3493">
        <v>1.1303269230769231</v>
      </c>
      <c r="M3493" s="2">
        <f t="shared" si="117"/>
        <v>13.461538461538462</v>
      </c>
      <c r="N3493" t="s">
        <v>27</v>
      </c>
    </row>
    <row r="3494" spans="1:14">
      <c r="A3494">
        <v>8</v>
      </c>
      <c r="B3494" t="s">
        <v>1691</v>
      </c>
      <c r="C3494" t="s">
        <v>1690</v>
      </c>
      <c r="D3494">
        <v>1905</v>
      </c>
      <c r="E3494" s="1">
        <v>1.86</v>
      </c>
      <c r="F3494">
        <v>2.3639999999999999</v>
      </c>
      <c r="G3494">
        <v>0.157</v>
      </c>
      <c r="H3494">
        <v>83</v>
      </c>
      <c r="I3494">
        <v>6.1</v>
      </c>
      <c r="J3494">
        <v>5.5999999999999999E-3</v>
      </c>
      <c r="K3494">
        <v>0.81299999999999994</v>
      </c>
      <c r="L3494">
        <v>1.1303269230769231</v>
      </c>
      <c r="M3494" s="2">
        <f t="shared" si="117"/>
        <v>15.384615384615385</v>
      </c>
      <c r="N3494" t="s">
        <v>27</v>
      </c>
    </row>
    <row r="3495" spans="1:14">
      <c r="A3495">
        <v>9</v>
      </c>
      <c r="B3495" t="s">
        <v>1689</v>
      </c>
      <c r="C3495" t="s">
        <v>1688</v>
      </c>
      <c r="D3495">
        <v>64</v>
      </c>
      <c r="E3495" s="1">
        <v>1.8260000000000001</v>
      </c>
      <c r="F3495">
        <v>1.8260000000000001</v>
      </c>
      <c r="G3495">
        <v>0.78600000000000003</v>
      </c>
      <c r="H3495">
        <v>28</v>
      </c>
      <c r="J3495">
        <v>2.2000000000000001E-4</v>
      </c>
      <c r="K3495">
        <v>0.55000000000000004</v>
      </c>
      <c r="L3495">
        <v>1.1303269230769231</v>
      </c>
      <c r="M3495" s="2">
        <f t="shared" si="117"/>
        <v>17.307692307692307</v>
      </c>
      <c r="N3495" t="s">
        <v>27</v>
      </c>
    </row>
    <row r="3496" spans="1:14">
      <c r="A3496">
        <v>10</v>
      </c>
      <c r="B3496" t="s">
        <v>1687</v>
      </c>
      <c r="C3496" t="s">
        <v>1686</v>
      </c>
      <c r="D3496">
        <v>1169</v>
      </c>
      <c r="E3496" s="1">
        <v>1.754</v>
      </c>
      <c r="F3496">
        <v>1.7909999999999999</v>
      </c>
      <c r="G3496">
        <v>0.188</v>
      </c>
      <c r="H3496">
        <v>32</v>
      </c>
      <c r="I3496" t="s">
        <v>18288</v>
      </c>
      <c r="J3496">
        <v>2.0799999999999998E-3</v>
      </c>
      <c r="K3496">
        <v>0.77600000000000002</v>
      </c>
      <c r="L3496">
        <v>1.1303269230769231</v>
      </c>
      <c r="M3496" s="2">
        <f t="shared" si="117"/>
        <v>19.230769230769234</v>
      </c>
      <c r="N3496" t="s">
        <v>27</v>
      </c>
    </row>
    <row r="3497" spans="1:14">
      <c r="A3497">
        <v>11</v>
      </c>
      <c r="B3497" t="s">
        <v>1685</v>
      </c>
      <c r="C3497" t="s">
        <v>1684</v>
      </c>
      <c r="D3497">
        <v>526</v>
      </c>
      <c r="E3497" s="1">
        <v>1.708</v>
      </c>
      <c r="F3497">
        <v>1.7729999999999999</v>
      </c>
      <c r="G3497">
        <v>0.44</v>
      </c>
      <c r="H3497">
        <v>25</v>
      </c>
      <c r="I3497">
        <v>6.8</v>
      </c>
      <c r="J3497">
        <v>1.4499999999999999E-3</v>
      </c>
      <c r="K3497">
        <v>0.69399999999999995</v>
      </c>
      <c r="L3497">
        <v>1.1303269230769231</v>
      </c>
      <c r="M3497" s="2">
        <f t="shared" si="117"/>
        <v>21.153846153846153</v>
      </c>
      <c r="N3497" t="s">
        <v>27</v>
      </c>
    </row>
    <row r="3498" spans="1:14">
      <c r="A3498">
        <v>12</v>
      </c>
      <c r="B3498" t="s">
        <v>1683</v>
      </c>
      <c r="C3498" t="s">
        <v>1682</v>
      </c>
      <c r="D3498">
        <v>994</v>
      </c>
      <c r="E3498" s="1">
        <v>1.673</v>
      </c>
      <c r="F3498">
        <v>2.5230000000000001</v>
      </c>
      <c r="G3498">
        <v>0.17199999999999999</v>
      </c>
      <c r="H3498">
        <v>29</v>
      </c>
      <c r="I3498">
        <v>9.6999999999999993</v>
      </c>
      <c r="J3498">
        <v>2.2799999999999999E-3</v>
      </c>
      <c r="K3498">
        <v>1.169</v>
      </c>
      <c r="L3498">
        <v>1.1303269230769231</v>
      </c>
      <c r="M3498" s="2">
        <f t="shared" si="117"/>
        <v>23.076923076923077</v>
      </c>
      <c r="N3498" t="s">
        <v>27</v>
      </c>
    </row>
    <row r="3499" spans="1:14">
      <c r="A3499">
        <v>13</v>
      </c>
      <c r="B3499" t="s">
        <v>1681</v>
      </c>
      <c r="C3499" t="s">
        <v>1680</v>
      </c>
      <c r="D3499">
        <v>494</v>
      </c>
      <c r="E3499" s="1">
        <v>1.6459999999999999</v>
      </c>
      <c r="F3499">
        <v>1.7809999999999999</v>
      </c>
      <c r="G3499">
        <v>0</v>
      </c>
      <c r="H3499">
        <v>23</v>
      </c>
      <c r="I3499">
        <v>7.5</v>
      </c>
      <c r="J3499">
        <v>1.6100000000000001E-3</v>
      </c>
      <c r="K3499">
        <v>0.876</v>
      </c>
      <c r="L3499">
        <v>1.1303269230769231</v>
      </c>
      <c r="M3499" s="2">
        <f t="shared" si="117"/>
        <v>25</v>
      </c>
      <c r="N3499" t="s">
        <v>27</v>
      </c>
    </row>
    <row r="3500" spans="1:14">
      <c r="A3500">
        <v>14</v>
      </c>
      <c r="B3500" t="s">
        <v>1679</v>
      </c>
      <c r="C3500" t="s">
        <v>1678</v>
      </c>
      <c r="D3500">
        <v>1455</v>
      </c>
      <c r="E3500" s="1">
        <v>1.556</v>
      </c>
      <c r="F3500">
        <v>1.851</v>
      </c>
      <c r="G3500">
        <v>0.48199999999999998</v>
      </c>
      <c r="H3500">
        <v>56</v>
      </c>
      <c r="I3500">
        <v>8.9</v>
      </c>
      <c r="J3500">
        <v>4.13E-3</v>
      </c>
      <c r="K3500">
        <v>0.97699999999999998</v>
      </c>
      <c r="L3500">
        <v>1.1303269230769231</v>
      </c>
      <c r="M3500" s="2">
        <f t="shared" si="117"/>
        <v>26.923076923076923</v>
      </c>
      <c r="N3500" t="s">
        <v>27</v>
      </c>
    </row>
    <row r="3501" spans="1:14">
      <c r="A3501">
        <v>15</v>
      </c>
      <c r="B3501" t="s">
        <v>1677</v>
      </c>
      <c r="C3501" t="s">
        <v>1676</v>
      </c>
      <c r="D3501">
        <v>333</v>
      </c>
      <c r="E3501" s="1">
        <v>1.5529999999999999</v>
      </c>
      <c r="G3501">
        <v>0.25</v>
      </c>
      <c r="H3501">
        <v>24</v>
      </c>
      <c r="I3501">
        <v>5.6</v>
      </c>
      <c r="J3501">
        <v>1.1999999999999999E-3</v>
      </c>
      <c r="L3501">
        <v>1.1303269230769231</v>
      </c>
      <c r="M3501" s="2">
        <f t="shared" si="117"/>
        <v>28.846153846153843</v>
      </c>
      <c r="N3501" t="s">
        <v>27</v>
      </c>
    </row>
    <row r="3502" spans="1:14">
      <c r="A3502">
        <v>16</v>
      </c>
      <c r="B3502" t="s">
        <v>1675</v>
      </c>
      <c r="C3502" t="s">
        <v>1674</v>
      </c>
      <c r="D3502">
        <v>966</v>
      </c>
      <c r="E3502" s="1">
        <v>1.508</v>
      </c>
      <c r="F3502">
        <v>1.9330000000000001</v>
      </c>
      <c r="G3502">
        <v>0.23100000000000001</v>
      </c>
      <c r="H3502">
        <v>39</v>
      </c>
      <c r="I3502">
        <v>9.1999999999999993</v>
      </c>
      <c r="J3502">
        <v>1.8799999999999999E-3</v>
      </c>
      <c r="K3502">
        <v>0.79200000000000004</v>
      </c>
      <c r="L3502">
        <v>1.1303269230769231</v>
      </c>
      <c r="M3502" s="2">
        <f t="shared" si="117"/>
        <v>30.76923076923077</v>
      </c>
      <c r="N3502" t="s">
        <v>27</v>
      </c>
    </row>
    <row r="3503" spans="1:14">
      <c r="A3503">
        <v>17</v>
      </c>
      <c r="B3503" t="s">
        <v>1673</v>
      </c>
      <c r="C3503" t="s">
        <v>1672</v>
      </c>
      <c r="D3503">
        <v>934</v>
      </c>
      <c r="E3503" s="1">
        <v>1.5</v>
      </c>
      <c r="F3503">
        <v>1.4530000000000001</v>
      </c>
      <c r="G3503">
        <v>0.70599999999999996</v>
      </c>
      <c r="H3503">
        <v>17</v>
      </c>
      <c r="I3503" t="s">
        <v>18288</v>
      </c>
      <c r="J3503">
        <v>1.3500000000000001E-3</v>
      </c>
      <c r="K3503">
        <v>0.56200000000000006</v>
      </c>
      <c r="L3503">
        <v>1.1303269230769231</v>
      </c>
      <c r="M3503" s="2">
        <f t="shared" si="117"/>
        <v>32.692307692307693</v>
      </c>
      <c r="N3503" t="s">
        <v>27</v>
      </c>
    </row>
    <row r="3504" spans="1:14">
      <c r="A3504">
        <v>18</v>
      </c>
      <c r="B3504" t="s">
        <v>1671</v>
      </c>
      <c r="C3504" t="s">
        <v>1670</v>
      </c>
      <c r="D3504">
        <v>449</v>
      </c>
      <c r="E3504" s="1">
        <v>1.444</v>
      </c>
      <c r="F3504">
        <v>1.0920000000000001</v>
      </c>
      <c r="G3504">
        <v>4.2999999999999997E-2</v>
      </c>
      <c r="H3504">
        <v>23</v>
      </c>
      <c r="I3504">
        <v>8.6</v>
      </c>
      <c r="J3504">
        <v>8.3000000000000001E-4</v>
      </c>
      <c r="K3504">
        <v>0.39300000000000002</v>
      </c>
      <c r="L3504">
        <v>1.1303269230769231</v>
      </c>
      <c r="M3504" s="2">
        <f t="shared" si="117"/>
        <v>34.615384615384613</v>
      </c>
      <c r="N3504" t="s">
        <v>27</v>
      </c>
    </row>
    <row r="3505" spans="1:14">
      <c r="A3505">
        <v>19</v>
      </c>
      <c r="B3505" t="s">
        <v>1669</v>
      </c>
      <c r="C3505" t="s">
        <v>1668</v>
      </c>
      <c r="D3505">
        <v>3260</v>
      </c>
      <c r="E3505" s="1">
        <v>1.355</v>
      </c>
      <c r="F3505">
        <v>1.9419999999999999</v>
      </c>
      <c r="G3505">
        <v>0.127</v>
      </c>
      <c r="H3505">
        <v>181</v>
      </c>
      <c r="I3505">
        <v>7.7</v>
      </c>
      <c r="J3505">
        <v>6.5900000000000004E-3</v>
      </c>
      <c r="K3505">
        <v>0.626</v>
      </c>
      <c r="L3505">
        <v>1.1303269230769231</v>
      </c>
      <c r="M3505" s="2">
        <f t="shared" si="117"/>
        <v>36.538461538461533</v>
      </c>
      <c r="N3505" t="s">
        <v>27</v>
      </c>
    </row>
    <row r="3506" spans="1:14">
      <c r="A3506">
        <v>20</v>
      </c>
      <c r="B3506" t="s">
        <v>1667</v>
      </c>
      <c r="C3506" t="s">
        <v>1666</v>
      </c>
      <c r="D3506">
        <v>781</v>
      </c>
      <c r="E3506" s="1">
        <v>1.3049999999999999</v>
      </c>
      <c r="F3506">
        <v>1.5289999999999999</v>
      </c>
      <c r="G3506">
        <v>0.19600000000000001</v>
      </c>
      <c r="H3506">
        <v>56</v>
      </c>
      <c r="I3506">
        <v>6.6</v>
      </c>
      <c r="J3506">
        <v>1.8500000000000001E-3</v>
      </c>
      <c r="K3506">
        <v>0.502</v>
      </c>
      <c r="L3506">
        <v>1.1303269230769231</v>
      </c>
      <c r="M3506" s="2">
        <f t="shared" si="117"/>
        <v>38.461538461538467</v>
      </c>
      <c r="N3506" t="s">
        <v>27</v>
      </c>
    </row>
    <row r="3507" spans="1:14">
      <c r="A3507">
        <v>21</v>
      </c>
      <c r="B3507" t="s">
        <v>1665</v>
      </c>
      <c r="C3507" t="s">
        <v>1664</v>
      </c>
      <c r="D3507">
        <v>300</v>
      </c>
      <c r="E3507" s="1">
        <v>1.256</v>
      </c>
      <c r="G3507">
        <v>0.19</v>
      </c>
      <c r="H3507">
        <v>21</v>
      </c>
      <c r="I3507">
        <v>5.4</v>
      </c>
      <c r="J3507">
        <v>9.7000000000000005E-4</v>
      </c>
      <c r="L3507">
        <v>1.1303269230769231</v>
      </c>
      <c r="M3507" s="2">
        <f t="shared" si="117"/>
        <v>40.384615384615387</v>
      </c>
      <c r="N3507" t="s">
        <v>27</v>
      </c>
    </row>
    <row r="3508" spans="1:14">
      <c r="A3508">
        <v>22</v>
      </c>
      <c r="B3508" t="s">
        <v>1663</v>
      </c>
      <c r="C3508" t="s">
        <v>1662</v>
      </c>
      <c r="D3508">
        <v>1282</v>
      </c>
      <c r="E3508" s="1">
        <v>1.236</v>
      </c>
      <c r="F3508">
        <v>1.379</v>
      </c>
      <c r="G3508">
        <v>0.49</v>
      </c>
      <c r="H3508">
        <v>51</v>
      </c>
      <c r="I3508">
        <v>7.3</v>
      </c>
      <c r="J3508">
        <v>2.97E-3</v>
      </c>
      <c r="K3508">
        <v>0.44900000000000001</v>
      </c>
      <c r="L3508">
        <v>1.1303269230769231</v>
      </c>
      <c r="M3508" s="2">
        <f t="shared" si="117"/>
        <v>42.307692307692307</v>
      </c>
      <c r="N3508" t="s">
        <v>27</v>
      </c>
    </row>
    <row r="3509" spans="1:14">
      <c r="A3509">
        <v>23</v>
      </c>
      <c r="B3509" t="s">
        <v>1661</v>
      </c>
      <c r="C3509" t="s">
        <v>1660</v>
      </c>
      <c r="D3509">
        <v>804</v>
      </c>
      <c r="E3509" s="1">
        <v>1.056</v>
      </c>
      <c r="F3509">
        <v>1.2490000000000001</v>
      </c>
      <c r="G3509">
        <v>0.16700000000000001</v>
      </c>
      <c r="H3509">
        <v>66</v>
      </c>
      <c r="I3509">
        <v>7.3</v>
      </c>
      <c r="J3509">
        <v>1.6999999999999999E-3</v>
      </c>
      <c r="K3509">
        <v>0.38200000000000001</v>
      </c>
      <c r="L3509">
        <v>1.1303269230769231</v>
      </c>
      <c r="M3509" s="2">
        <f t="shared" si="117"/>
        <v>44.230769230769226</v>
      </c>
      <c r="N3509" t="s">
        <v>27</v>
      </c>
    </row>
    <row r="3510" spans="1:14">
      <c r="A3510">
        <v>24</v>
      </c>
      <c r="B3510" t="s">
        <v>1659</v>
      </c>
      <c r="C3510" t="s">
        <v>1658</v>
      </c>
      <c r="D3510">
        <v>306</v>
      </c>
      <c r="E3510" s="1">
        <v>1.054</v>
      </c>
      <c r="F3510">
        <v>1.367</v>
      </c>
      <c r="G3510">
        <v>9.0999999999999998E-2</v>
      </c>
      <c r="H3510">
        <v>22</v>
      </c>
      <c r="I3510">
        <v>6.7</v>
      </c>
      <c r="J3510">
        <v>8.1999999999999998E-4</v>
      </c>
      <c r="K3510">
        <v>0.47599999999999998</v>
      </c>
      <c r="L3510">
        <v>1.1303269230769231</v>
      </c>
      <c r="M3510" s="2">
        <f t="shared" si="117"/>
        <v>46.153846153846153</v>
      </c>
      <c r="N3510" t="s">
        <v>27</v>
      </c>
    </row>
    <row r="3511" spans="1:14">
      <c r="A3511">
        <v>25</v>
      </c>
      <c r="B3511" t="s">
        <v>1657</v>
      </c>
      <c r="C3511" t="s">
        <v>1656</v>
      </c>
      <c r="D3511">
        <v>261</v>
      </c>
      <c r="E3511" s="1">
        <v>1.0169999999999999</v>
      </c>
      <c r="G3511">
        <v>5.0999999999999997E-2</v>
      </c>
      <c r="H3511">
        <v>39</v>
      </c>
      <c r="I3511">
        <v>4.8</v>
      </c>
      <c r="J3511">
        <v>1.1900000000000001E-3</v>
      </c>
      <c r="L3511">
        <v>1.1303269230769231</v>
      </c>
      <c r="M3511" s="2">
        <f t="shared" si="117"/>
        <v>48.07692307692308</v>
      </c>
      <c r="N3511" t="s">
        <v>27</v>
      </c>
    </row>
    <row r="3512" spans="1:14">
      <c r="A3512">
        <v>26</v>
      </c>
      <c r="B3512" t="s">
        <v>1655</v>
      </c>
      <c r="C3512" t="s">
        <v>1654</v>
      </c>
      <c r="D3512">
        <v>358</v>
      </c>
      <c r="E3512" s="1">
        <v>1</v>
      </c>
      <c r="F3512">
        <v>1.212</v>
      </c>
      <c r="G3512">
        <v>4.2999999999999997E-2</v>
      </c>
      <c r="H3512">
        <v>23</v>
      </c>
      <c r="I3512">
        <v>7.7</v>
      </c>
      <c r="J3512">
        <v>1.16E-3</v>
      </c>
      <c r="K3512">
        <v>0.63400000000000001</v>
      </c>
      <c r="L3512">
        <v>1.1303269230769231</v>
      </c>
      <c r="M3512" s="2">
        <f t="shared" si="117"/>
        <v>50</v>
      </c>
      <c r="N3512" t="s">
        <v>27</v>
      </c>
    </row>
    <row r="3513" spans="1:14">
      <c r="A3513">
        <v>27</v>
      </c>
      <c r="B3513" t="s">
        <v>1653</v>
      </c>
      <c r="C3513" t="s">
        <v>1652</v>
      </c>
      <c r="D3513">
        <v>1784</v>
      </c>
      <c r="E3513" s="1">
        <v>0.98099999999999998</v>
      </c>
      <c r="G3513">
        <v>6.6000000000000003E-2</v>
      </c>
      <c r="H3513">
        <v>61</v>
      </c>
      <c r="I3513" t="s">
        <v>18288</v>
      </c>
      <c r="J3513">
        <v>2.5300000000000001E-3</v>
      </c>
      <c r="L3513">
        <v>1.1303269230769231</v>
      </c>
      <c r="M3513" s="2">
        <f t="shared" si="117"/>
        <v>51.923076923076927</v>
      </c>
      <c r="N3513" t="s">
        <v>27</v>
      </c>
    </row>
    <row r="3514" spans="1:14">
      <c r="A3514">
        <v>28</v>
      </c>
      <c r="B3514" t="s">
        <v>1651</v>
      </c>
      <c r="C3514" t="s">
        <v>1650</v>
      </c>
      <c r="D3514">
        <v>579</v>
      </c>
      <c r="E3514" s="1">
        <v>0.97799999999999998</v>
      </c>
      <c r="G3514">
        <v>1.286</v>
      </c>
      <c r="H3514">
        <v>42</v>
      </c>
      <c r="I3514">
        <v>5.3</v>
      </c>
      <c r="J3514">
        <v>2.47E-3</v>
      </c>
      <c r="L3514">
        <v>1.1303269230769231</v>
      </c>
      <c r="M3514" s="2">
        <f t="shared" si="117"/>
        <v>53.846153846153847</v>
      </c>
      <c r="N3514" t="s">
        <v>27</v>
      </c>
    </row>
    <row r="3515" spans="1:14">
      <c r="A3515">
        <v>29</v>
      </c>
      <c r="B3515" t="s">
        <v>1649</v>
      </c>
      <c r="C3515" t="s">
        <v>1648</v>
      </c>
      <c r="D3515">
        <v>543</v>
      </c>
      <c r="E3515" s="1">
        <v>0.86099999999999999</v>
      </c>
      <c r="F3515">
        <v>0.93300000000000005</v>
      </c>
      <c r="G3515">
        <v>0.16700000000000001</v>
      </c>
      <c r="H3515">
        <v>48</v>
      </c>
      <c r="I3515">
        <v>6.7</v>
      </c>
      <c r="J3515">
        <v>1.2199999999999999E-3</v>
      </c>
      <c r="K3515">
        <v>0.27400000000000002</v>
      </c>
      <c r="L3515">
        <v>1.1303269230769231</v>
      </c>
      <c r="M3515" s="2">
        <f t="shared" si="117"/>
        <v>55.769230769230774</v>
      </c>
      <c r="N3515" t="s">
        <v>27</v>
      </c>
    </row>
    <row r="3516" spans="1:14">
      <c r="A3516">
        <v>30</v>
      </c>
      <c r="B3516" t="s">
        <v>1647</v>
      </c>
      <c r="C3516" t="s">
        <v>1646</v>
      </c>
      <c r="D3516">
        <v>139</v>
      </c>
      <c r="E3516" s="1">
        <v>0.84799999999999998</v>
      </c>
      <c r="G3516">
        <v>5.2999999999999999E-2</v>
      </c>
      <c r="H3516">
        <v>19</v>
      </c>
      <c r="I3516">
        <v>5.5</v>
      </c>
      <c r="J3516">
        <v>4.0999999999999999E-4</v>
      </c>
      <c r="L3516">
        <v>1.1303269230769231</v>
      </c>
      <c r="M3516" s="2">
        <f t="shared" si="117"/>
        <v>57.692307692307686</v>
      </c>
      <c r="N3516" t="s">
        <v>27</v>
      </c>
    </row>
    <row r="3517" spans="1:14">
      <c r="A3517">
        <v>31</v>
      </c>
      <c r="B3517" t="s">
        <v>1645</v>
      </c>
      <c r="C3517" t="s">
        <v>1644</v>
      </c>
      <c r="D3517">
        <v>248</v>
      </c>
      <c r="E3517" s="1">
        <v>0.79600000000000004</v>
      </c>
      <c r="F3517">
        <v>1.163</v>
      </c>
      <c r="G3517">
        <v>0.3</v>
      </c>
      <c r="H3517">
        <v>20</v>
      </c>
      <c r="I3517">
        <v>5.8</v>
      </c>
      <c r="J3517">
        <v>8.8999999999999995E-4</v>
      </c>
      <c r="K3517">
        <v>0.49</v>
      </c>
      <c r="L3517">
        <v>1.1303269230769231</v>
      </c>
      <c r="M3517" s="2">
        <f t="shared" si="117"/>
        <v>59.615384615384613</v>
      </c>
      <c r="N3517" t="s">
        <v>27</v>
      </c>
    </row>
    <row r="3518" spans="1:14">
      <c r="A3518">
        <v>32</v>
      </c>
      <c r="B3518" t="s">
        <v>1643</v>
      </c>
      <c r="C3518" t="s">
        <v>1642</v>
      </c>
      <c r="D3518">
        <v>127</v>
      </c>
      <c r="E3518" s="1">
        <v>0.78600000000000003</v>
      </c>
      <c r="G3518">
        <v>0.35299999999999998</v>
      </c>
      <c r="H3518">
        <v>17</v>
      </c>
      <c r="I3518">
        <v>5.0999999999999996</v>
      </c>
      <c r="J3518">
        <v>5.1000000000000004E-4</v>
      </c>
      <c r="L3518">
        <v>1.1303269230769231</v>
      </c>
      <c r="M3518" s="2">
        <f t="shared" si="117"/>
        <v>61.53846153846154</v>
      </c>
      <c r="N3518" t="s">
        <v>27</v>
      </c>
    </row>
    <row r="3519" spans="1:14">
      <c r="A3519">
        <v>33</v>
      </c>
      <c r="B3519" t="s">
        <v>1641</v>
      </c>
      <c r="C3519" t="s">
        <v>1640</v>
      </c>
      <c r="D3519">
        <v>95</v>
      </c>
      <c r="E3519" s="1">
        <v>0.755</v>
      </c>
      <c r="G3519">
        <v>3.3000000000000002E-2</v>
      </c>
      <c r="H3519">
        <v>30</v>
      </c>
      <c r="J3519">
        <v>5.9999999999999995E-4</v>
      </c>
      <c r="L3519">
        <v>1.1303269230769231</v>
      </c>
      <c r="M3519" s="2">
        <f t="shared" ref="M3519:M3538" si="118">A3519/52*100</f>
        <v>63.46153846153846</v>
      </c>
      <c r="N3519" t="s">
        <v>27</v>
      </c>
    </row>
    <row r="3520" spans="1:14">
      <c r="A3520">
        <v>34</v>
      </c>
      <c r="B3520" t="s">
        <v>1639</v>
      </c>
      <c r="C3520" t="s">
        <v>1638</v>
      </c>
      <c r="D3520">
        <v>172</v>
      </c>
      <c r="E3520" s="1">
        <v>0.63600000000000001</v>
      </c>
      <c r="G3520">
        <v>0</v>
      </c>
      <c r="H3520">
        <v>19</v>
      </c>
      <c r="I3520">
        <v>9</v>
      </c>
      <c r="J3520">
        <v>6.4000000000000005E-4</v>
      </c>
      <c r="L3520">
        <v>1.1303269230769231</v>
      </c>
      <c r="M3520" s="2">
        <f t="shared" si="118"/>
        <v>65.384615384615387</v>
      </c>
      <c r="N3520" t="s">
        <v>27</v>
      </c>
    </row>
    <row r="3521" spans="1:14">
      <c r="A3521">
        <v>35</v>
      </c>
      <c r="B3521" t="s">
        <v>1637</v>
      </c>
      <c r="C3521" t="s">
        <v>1636</v>
      </c>
      <c r="D3521">
        <v>238</v>
      </c>
      <c r="E3521" s="1">
        <v>0.622</v>
      </c>
      <c r="G3521">
        <v>0.05</v>
      </c>
      <c r="H3521">
        <v>20</v>
      </c>
      <c r="I3521">
        <v>7.3</v>
      </c>
      <c r="J3521">
        <v>6.4999999999999997E-4</v>
      </c>
      <c r="L3521">
        <v>1.1303269230769231</v>
      </c>
      <c r="M3521" s="2">
        <f t="shared" si="118"/>
        <v>67.307692307692307</v>
      </c>
      <c r="N3521" t="s">
        <v>27</v>
      </c>
    </row>
    <row r="3522" spans="1:14">
      <c r="A3522">
        <v>36</v>
      </c>
      <c r="B3522" t="s">
        <v>1635</v>
      </c>
      <c r="C3522" t="s">
        <v>1634</v>
      </c>
      <c r="D3522">
        <v>344</v>
      </c>
      <c r="E3522" s="1">
        <v>0.53400000000000003</v>
      </c>
      <c r="F3522">
        <v>0.62</v>
      </c>
      <c r="G3522">
        <v>7.4999999999999997E-2</v>
      </c>
      <c r="H3522">
        <v>40</v>
      </c>
      <c r="I3522">
        <v>7.9</v>
      </c>
      <c r="J3522">
        <v>5.1999999999999995E-4</v>
      </c>
      <c r="K3522">
        <v>0.16</v>
      </c>
      <c r="L3522">
        <v>1.1303269230769231</v>
      </c>
      <c r="M3522" s="2">
        <f t="shared" si="118"/>
        <v>69.230769230769226</v>
      </c>
      <c r="N3522" t="s">
        <v>27</v>
      </c>
    </row>
    <row r="3523" spans="1:14">
      <c r="A3523">
        <v>37</v>
      </c>
      <c r="B3523" t="s">
        <v>1633</v>
      </c>
      <c r="C3523" t="s">
        <v>1632</v>
      </c>
      <c r="D3523">
        <v>164</v>
      </c>
      <c r="E3523" s="1">
        <v>0.49</v>
      </c>
      <c r="G3523">
        <v>0.14299999999999999</v>
      </c>
      <c r="H3523">
        <v>7</v>
      </c>
      <c r="I3523">
        <v>6</v>
      </c>
      <c r="J3523">
        <v>4.4999999999999999E-4</v>
      </c>
      <c r="L3523">
        <v>1.1303269230769231</v>
      </c>
      <c r="M3523" s="2">
        <f t="shared" si="118"/>
        <v>71.15384615384616</v>
      </c>
      <c r="N3523" t="s">
        <v>27</v>
      </c>
    </row>
    <row r="3524" spans="1:14">
      <c r="A3524">
        <v>38</v>
      </c>
      <c r="B3524" t="s">
        <v>1631</v>
      </c>
      <c r="C3524" t="s">
        <v>1630</v>
      </c>
      <c r="D3524">
        <v>252</v>
      </c>
      <c r="E3524" s="1">
        <v>0.48899999999999999</v>
      </c>
      <c r="F3524">
        <v>0.77300000000000002</v>
      </c>
      <c r="G3524">
        <v>0.08</v>
      </c>
      <c r="H3524">
        <v>25</v>
      </c>
      <c r="I3524">
        <v>7.1</v>
      </c>
      <c r="J3524">
        <v>1.0499999999999999E-3</v>
      </c>
      <c r="K3524">
        <v>0.46700000000000003</v>
      </c>
      <c r="L3524">
        <v>1.1303269230769231</v>
      </c>
      <c r="M3524" s="2">
        <f t="shared" si="118"/>
        <v>73.076923076923066</v>
      </c>
      <c r="N3524" t="s">
        <v>27</v>
      </c>
    </row>
    <row r="3525" spans="1:14">
      <c r="A3525">
        <v>39</v>
      </c>
      <c r="B3525" t="s">
        <v>1629</v>
      </c>
      <c r="C3525" t="s">
        <v>1628</v>
      </c>
      <c r="D3525">
        <v>209</v>
      </c>
      <c r="E3525" s="1">
        <v>0.44400000000000001</v>
      </c>
      <c r="G3525">
        <v>0.1</v>
      </c>
      <c r="H3525">
        <v>30</v>
      </c>
      <c r="I3525">
        <v>6.7</v>
      </c>
      <c r="J3525">
        <v>5.9000000000000003E-4</v>
      </c>
      <c r="L3525">
        <v>1.1303269230769231</v>
      </c>
      <c r="M3525" s="2">
        <f t="shared" si="118"/>
        <v>75</v>
      </c>
      <c r="N3525" t="s">
        <v>27</v>
      </c>
    </row>
    <row r="3526" spans="1:14">
      <c r="A3526">
        <v>40</v>
      </c>
      <c r="B3526" t="s">
        <v>1627</v>
      </c>
      <c r="C3526" t="s">
        <v>1626</v>
      </c>
      <c r="D3526">
        <v>137</v>
      </c>
      <c r="E3526" s="1">
        <v>0.441</v>
      </c>
      <c r="G3526">
        <v>0.158</v>
      </c>
      <c r="H3526">
        <v>19</v>
      </c>
      <c r="I3526">
        <v>5.5</v>
      </c>
      <c r="J3526">
        <v>6.4999999999999997E-4</v>
      </c>
      <c r="L3526">
        <v>1.1303269230769231</v>
      </c>
      <c r="M3526" s="2">
        <f t="shared" si="118"/>
        <v>76.923076923076934</v>
      </c>
      <c r="N3526" t="s">
        <v>27</v>
      </c>
    </row>
    <row r="3527" spans="1:14">
      <c r="A3527">
        <v>41</v>
      </c>
      <c r="B3527" t="s">
        <v>6752</v>
      </c>
      <c r="C3527" t="s">
        <v>6753</v>
      </c>
      <c r="D3527">
        <v>66</v>
      </c>
      <c r="E3527" s="1">
        <v>0.433</v>
      </c>
      <c r="F3527">
        <v>0.49399999999999999</v>
      </c>
      <c r="G3527">
        <v>0.42899999999999999</v>
      </c>
      <c r="H3527">
        <v>14</v>
      </c>
      <c r="J3527">
        <v>1.1E-4</v>
      </c>
      <c r="K3527">
        <v>7.6999999999999999E-2</v>
      </c>
      <c r="L3527">
        <v>1.1303269230769231</v>
      </c>
      <c r="M3527" s="2">
        <f t="shared" si="118"/>
        <v>78.84615384615384</v>
      </c>
      <c r="N3527" t="s">
        <v>27</v>
      </c>
    </row>
    <row r="3528" spans="1:14">
      <c r="A3528">
        <v>42</v>
      </c>
      <c r="B3528" t="s">
        <v>1625</v>
      </c>
      <c r="C3528" t="s">
        <v>1624</v>
      </c>
      <c r="D3528">
        <v>212</v>
      </c>
      <c r="E3528" s="1">
        <v>0.41799999999999998</v>
      </c>
      <c r="F3528">
        <v>0.44800000000000001</v>
      </c>
      <c r="G3528">
        <v>0.02</v>
      </c>
      <c r="H3528">
        <v>49</v>
      </c>
      <c r="I3528">
        <v>7.5</v>
      </c>
      <c r="J3528">
        <v>4.8000000000000001E-4</v>
      </c>
      <c r="K3528">
        <v>0.152</v>
      </c>
      <c r="L3528">
        <v>1.1303269230769231</v>
      </c>
      <c r="M3528" s="2">
        <f t="shared" si="118"/>
        <v>80.769230769230774</v>
      </c>
      <c r="N3528" t="s">
        <v>27</v>
      </c>
    </row>
    <row r="3529" spans="1:14">
      <c r="A3529">
        <v>43</v>
      </c>
      <c r="B3529" t="s">
        <v>1623</v>
      </c>
      <c r="C3529" t="s">
        <v>1622</v>
      </c>
      <c r="D3529">
        <v>272</v>
      </c>
      <c r="E3529" s="1">
        <v>0.4</v>
      </c>
      <c r="F3529">
        <v>0.52700000000000002</v>
      </c>
      <c r="G3529">
        <v>0.05</v>
      </c>
      <c r="H3529">
        <v>20</v>
      </c>
      <c r="I3529" t="s">
        <v>18288</v>
      </c>
      <c r="J3529">
        <v>3.8999999999999999E-4</v>
      </c>
      <c r="K3529">
        <v>0.19800000000000001</v>
      </c>
      <c r="L3529">
        <v>1.1303269230769231</v>
      </c>
      <c r="M3529" s="2">
        <f t="shared" si="118"/>
        <v>82.692307692307693</v>
      </c>
      <c r="N3529" t="s">
        <v>27</v>
      </c>
    </row>
    <row r="3530" spans="1:14">
      <c r="A3530">
        <v>44</v>
      </c>
      <c r="B3530" t="s">
        <v>1621</v>
      </c>
      <c r="C3530" t="s">
        <v>1620</v>
      </c>
      <c r="D3530">
        <v>116</v>
      </c>
      <c r="E3530" s="1">
        <v>0.34100000000000003</v>
      </c>
      <c r="G3530">
        <v>0</v>
      </c>
      <c r="H3530">
        <v>21</v>
      </c>
      <c r="I3530">
        <v>5.4</v>
      </c>
      <c r="J3530">
        <v>4.8999999999999998E-4</v>
      </c>
      <c r="L3530">
        <v>1.1303269230769231</v>
      </c>
      <c r="M3530" s="2">
        <f t="shared" si="118"/>
        <v>84.615384615384613</v>
      </c>
      <c r="N3530" t="s">
        <v>27</v>
      </c>
    </row>
    <row r="3531" spans="1:14">
      <c r="A3531">
        <v>45</v>
      </c>
      <c r="B3531" t="s">
        <v>1619</v>
      </c>
      <c r="C3531" t="s">
        <v>1618</v>
      </c>
      <c r="D3531">
        <v>52</v>
      </c>
      <c r="E3531" s="1">
        <v>0.32600000000000001</v>
      </c>
      <c r="G3531">
        <v>0.13300000000000001</v>
      </c>
      <c r="H3531">
        <v>15</v>
      </c>
      <c r="J3531">
        <v>0</v>
      </c>
      <c r="L3531">
        <v>1.1303269230769231</v>
      </c>
      <c r="M3531" s="2">
        <f t="shared" si="118"/>
        <v>86.538461538461547</v>
      </c>
      <c r="N3531" t="s">
        <v>27</v>
      </c>
    </row>
    <row r="3532" spans="1:14">
      <c r="A3532">
        <v>46</v>
      </c>
      <c r="B3532" t="s">
        <v>1617</v>
      </c>
      <c r="C3532" t="s">
        <v>1616</v>
      </c>
      <c r="D3532">
        <v>317</v>
      </c>
      <c r="E3532" s="1">
        <v>0.32</v>
      </c>
      <c r="F3532">
        <v>0.48399999999999999</v>
      </c>
      <c r="G3532">
        <v>7.8E-2</v>
      </c>
      <c r="H3532">
        <v>51</v>
      </c>
      <c r="I3532">
        <v>8.1999999999999993</v>
      </c>
      <c r="J3532">
        <v>9.7000000000000005E-4</v>
      </c>
      <c r="K3532">
        <v>0.245</v>
      </c>
      <c r="L3532">
        <v>1.1303269230769231</v>
      </c>
      <c r="M3532" s="2">
        <f t="shared" si="118"/>
        <v>88.461538461538453</v>
      </c>
      <c r="N3532" t="s">
        <v>27</v>
      </c>
    </row>
    <row r="3533" spans="1:14">
      <c r="A3533">
        <v>47</v>
      </c>
      <c r="B3533" t="s">
        <v>1615</v>
      </c>
      <c r="C3533" t="s">
        <v>1614</v>
      </c>
      <c r="D3533">
        <v>50</v>
      </c>
      <c r="E3533" s="1">
        <v>0.318</v>
      </c>
      <c r="F3533">
        <v>0.35699999999999998</v>
      </c>
      <c r="G3533">
        <v>0.1</v>
      </c>
      <c r="H3533">
        <v>10</v>
      </c>
      <c r="J3533">
        <v>2.1000000000000001E-4</v>
      </c>
      <c r="K3533">
        <v>0.217</v>
      </c>
      <c r="L3533">
        <v>1.1303269230769231</v>
      </c>
      <c r="M3533" s="2">
        <f t="shared" si="118"/>
        <v>90.384615384615387</v>
      </c>
      <c r="N3533" t="s">
        <v>27</v>
      </c>
    </row>
    <row r="3534" spans="1:14">
      <c r="A3534">
        <v>48</v>
      </c>
      <c r="B3534" t="s">
        <v>1613</v>
      </c>
      <c r="C3534" t="s">
        <v>1612</v>
      </c>
      <c r="D3534">
        <v>77</v>
      </c>
      <c r="E3534" s="1">
        <v>0.311</v>
      </c>
      <c r="F3534">
        <v>0.36399999999999999</v>
      </c>
      <c r="G3534">
        <v>7.6999999999999999E-2</v>
      </c>
      <c r="H3534">
        <v>26</v>
      </c>
      <c r="J3534">
        <v>1.9000000000000001E-4</v>
      </c>
      <c r="K3534">
        <v>9.9000000000000005E-2</v>
      </c>
      <c r="L3534">
        <v>1.1303269230769231</v>
      </c>
      <c r="M3534" s="2">
        <f t="shared" si="118"/>
        <v>92.307692307692307</v>
      </c>
      <c r="N3534" t="s">
        <v>27</v>
      </c>
    </row>
    <row r="3535" spans="1:14">
      <c r="A3535">
        <v>49</v>
      </c>
      <c r="B3535" t="s">
        <v>1611</v>
      </c>
      <c r="C3535" t="s">
        <v>1610</v>
      </c>
      <c r="D3535">
        <v>76</v>
      </c>
      <c r="E3535" s="1">
        <v>0.27100000000000002</v>
      </c>
      <c r="G3535">
        <v>0.05</v>
      </c>
      <c r="H3535">
        <v>20</v>
      </c>
      <c r="J3535">
        <v>1E-4</v>
      </c>
      <c r="L3535">
        <v>1.1303269230769231</v>
      </c>
      <c r="M3535" s="2">
        <f t="shared" si="118"/>
        <v>94.230769230769226</v>
      </c>
      <c r="N3535" t="s">
        <v>27</v>
      </c>
    </row>
    <row r="3536" spans="1:14">
      <c r="A3536">
        <v>50</v>
      </c>
      <c r="B3536" t="s">
        <v>1609</v>
      </c>
      <c r="C3536" t="s">
        <v>1608</v>
      </c>
      <c r="D3536">
        <v>44</v>
      </c>
      <c r="E3536" s="1">
        <v>0.21099999999999999</v>
      </c>
      <c r="G3536">
        <v>0</v>
      </c>
      <c r="H3536">
        <v>27</v>
      </c>
      <c r="J3536">
        <v>2.2000000000000001E-4</v>
      </c>
      <c r="L3536">
        <v>1.1303269230769231</v>
      </c>
      <c r="M3536" s="2">
        <f t="shared" si="118"/>
        <v>96.15384615384616</v>
      </c>
      <c r="N3536" t="s">
        <v>27</v>
      </c>
    </row>
    <row r="3537" spans="1:14">
      <c r="A3537">
        <v>51</v>
      </c>
      <c r="B3537" t="s">
        <v>1607</v>
      </c>
      <c r="C3537" t="s">
        <v>1606</v>
      </c>
      <c r="D3537">
        <v>17</v>
      </c>
      <c r="E3537" s="1">
        <v>0.14699999999999999</v>
      </c>
      <c r="F3537">
        <v>0.25</v>
      </c>
      <c r="G3537">
        <v>4.4999999999999998E-2</v>
      </c>
      <c r="H3537">
        <v>22</v>
      </c>
      <c r="J3537">
        <v>1.2E-4</v>
      </c>
      <c r="K3537">
        <v>0.10299999999999999</v>
      </c>
      <c r="L3537">
        <v>1.1303269230769231</v>
      </c>
      <c r="M3537" s="2">
        <f t="shared" si="118"/>
        <v>98.076923076923066</v>
      </c>
      <c r="N3537" t="s">
        <v>27</v>
      </c>
    </row>
    <row r="3538" spans="1:14">
      <c r="A3538">
        <v>52</v>
      </c>
      <c r="B3538" t="s">
        <v>1605</v>
      </c>
      <c r="C3538" t="s">
        <v>1604</v>
      </c>
      <c r="D3538">
        <v>64</v>
      </c>
      <c r="E3538" s="1">
        <v>5.6000000000000001E-2</v>
      </c>
      <c r="F3538">
        <v>0.13200000000000001</v>
      </c>
      <c r="G3538">
        <v>0</v>
      </c>
      <c r="H3538">
        <v>19</v>
      </c>
      <c r="J3538">
        <v>2.1000000000000001E-4</v>
      </c>
      <c r="K3538">
        <v>9.2999999999999999E-2</v>
      </c>
      <c r="L3538">
        <v>1.1303269230769231</v>
      </c>
      <c r="M3538" s="2">
        <f t="shared" si="118"/>
        <v>100</v>
      </c>
      <c r="N3538" t="s">
        <v>27</v>
      </c>
    </row>
    <row r="3539" spans="1:14" s="3" customFormat="1">
      <c r="E3539" s="4"/>
      <c r="M3539" s="5"/>
    </row>
    <row r="3540" spans="1:14">
      <c r="A3540">
        <v>1</v>
      </c>
      <c r="B3540" t="s">
        <v>19448</v>
      </c>
      <c r="C3540" t="s">
        <v>19449</v>
      </c>
      <c r="D3540">
        <v>49712</v>
      </c>
      <c r="E3540" s="1">
        <v>11.041</v>
      </c>
      <c r="F3540">
        <v>10.919</v>
      </c>
      <c r="G3540">
        <v>2.7050000000000001</v>
      </c>
      <c r="H3540">
        <v>264</v>
      </c>
      <c r="I3540">
        <v>8.6999999999999993</v>
      </c>
      <c r="J3540">
        <v>0.10229000000000001</v>
      </c>
      <c r="K3540">
        <v>3.883</v>
      </c>
      <c r="L3540">
        <f>AVERAGE(E3540:E3565)</f>
        <v>2.9968846153846154</v>
      </c>
      <c r="M3540" s="2">
        <f t="shared" ref="M3540:M3565" si="119">A3540/26*100</f>
        <v>3.8461538461538463</v>
      </c>
      <c r="N3540" t="s">
        <v>2725</v>
      </c>
    </row>
    <row r="3541" spans="1:14">
      <c r="A3541">
        <v>2</v>
      </c>
      <c r="B3541" t="s">
        <v>19458</v>
      </c>
      <c r="C3541" t="s">
        <v>19459</v>
      </c>
      <c r="D3541">
        <v>32733</v>
      </c>
      <c r="E3541" s="1">
        <v>6.1239999999999997</v>
      </c>
      <c r="F3541">
        <v>6.4009999999999998</v>
      </c>
      <c r="G3541">
        <v>2.6139999999999999</v>
      </c>
      <c r="H3541">
        <v>363</v>
      </c>
      <c r="I3541">
        <v>7.2</v>
      </c>
      <c r="J3541">
        <v>6.9019999999999998E-2</v>
      </c>
      <c r="K3541">
        <v>2.0369999999999999</v>
      </c>
      <c r="L3541">
        <v>2.9968846153846154</v>
      </c>
      <c r="M3541" s="2">
        <f t="shared" si="119"/>
        <v>7.6923076923076925</v>
      </c>
      <c r="N3541" t="s">
        <v>2725</v>
      </c>
    </row>
    <row r="3542" spans="1:14">
      <c r="A3542">
        <v>3</v>
      </c>
      <c r="B3542" t="s">
        <v>19452</v>
      </c>
      <c r="C3542" t="s">
        <v>19453</v>
      </c>
      <c r="D3542">
        <v>44596</v>
      </c>
      <c r="E3542" s="1">
        <v>5.8540000000000001</v>
      </c>
      <c r="F3542">
        <v>6.42</v>
      </c>
      <c r="G3542">
        <v>3.3940000000000001</v>
      </c>
      <c r="H3542">
        <v>307</v>
      </c>
      <c r="I3542">
        <v>8.6</v>
      </c>
      <c r="J3542">
        <v>8.1089999999999995E-2</v>
      </c>
      <c r="K3542">
        <v>2.1880000000000002</v>
      </c>
      <c r="L3542">
        <v>2.9968846153846154</v>
      </c>
      <c r="M3542" s="2">
        <f t="shared" si="119"/>
        <v>11.538461538461538</v>
      </c>
      <c r="N3542" t="s">
        <v>2725</v>
      </c>
    </row>
    <row r="3543" spans="1:14">
      <c r="A3543">
        <v>4</v>
      </c>
      <c r="B3543" t="s">
        <v>19468</v>
      </c>
      <c r="C3543" t="s">
        <v>19469</v>
      </c>
      <c r="D3543">
        <v>14780</v>
      </c>
      <c r="E3543" s="1">
        <v>5.258</v>
      </c>
      <c r="F3543">
        <v>5.0359999999999996</v>
      </c>
      <c r="G3543">
        <v>1.0740000000000001</v>
      </c>
      <c r="H3543">
        <v>215</v>
      </c>
      <c r="I3543">
        <v>7</v>
      </c>
      <c r="J3543">
        <v>3.243E-2</v>
      </c>
      <c r="K3543">
        <v>1.5009999999999999</v>
      </c>
      <c r="L3543">
        <v>2.9968846153846154</v>
      </c>
      <c r="M3543" s="2">
        <f t="shared" si="119"/>
        <v>15.384615384615385</v>
      </c>
      <c r="N3543" t="s">
        <v>2725</v>
      </c>
    </row>
    <row r="3544" spans="1:14">
      <c r="A3544">
        <v>5</v>
      </c>
      <c r="B3544" t="s">
        <v>19454</v>
      </c>
      <c r="C3544" t="s">
        <v>19455</v>
      </c>
      <c r="D3544">
        <v>10657</v>
      </c>
      <c r="E3544" s="1">
        <v>4.718</v>
      </c>
      <c r="F3544">
        <v>5.2480000000000002</v>
      </c>
      <c r="G3544">
        <v>0.97599999999999998</v>
      </c>
      <c r="H3544">
        <v>209</v>
      </c>
      <c r="I3544">
        <v>4.4000000000000004</v>
      </c>
      <c r="J3544">
        <v>3.9780000000000003E-2</v>
      </c>
      <c r="K3544">
        <v>1.706</v>
      </c>
      <c r="L3544">
        <v>2.9968846153846154</v>
      </c>
      <c r="M3544" s="2">
        <f t="shared" si="119"/>
        <v>19.230769230769234</v>
      </c>
      <c r="N3544" t="s">
        <v>2725</v>
      </c>
    </row>
    <row r="3545" spans="1:14">
      <c r="A3545">
        <v>6</v>
      </c>
      <c r="B3545" t="s">
        <v>14518</v>
      </c>
      <c r="C3545" t="s">
        <v>14519</v>
      </c>
      <c r="D3545">
        <v>9059</v>
      </c>
      <c r="E3545" s="1">
        <v>4.2949999999999999</v>
      </c>
      <c r="F3545">
        <v>4.7709999999999999</v>
      </c>
      <c r="G3545">
        <v>0.875</v>
      </c>
      <c r="H3545">
        <v>264</v>
      </c>
      <c r="I3545">
        <v>6</v>
      </c>
      <c r="J3545">
        <v>2.162E-2</v>
      </c>
      <c r="K3545">
        <v>1.365</v>
      </c>
      <c r="L3545">
        <v>2.9968846153846154</v>
      </c>
      <c r="M3545" s="2">
        <f t="shared" si="119"/>
        <v>23.076923076923077</v>
      </c>
      <c r="N3545" t="s">
        <v>2725</v>
      </c>
    </row>
    <row r="3546" spans="1:14">
      <c r="A3546">
        <v>7</v>
      </c>
      <c r="B3546" t="s">
        <v>19482</v>
      </c>
      <c r="C3546" t="s">
        <v>19483</v>
      </c>
      <c r="D3546">
        <v>7383</v>
      </c>
      <c r="E3546" s="1">
        <v>4.1040000000000001</v>
      </c>
      <c r="F3546">
        <v>3.35</v>
      </c>
      <c r="G3546">
        <v>1.1160000000000001</v>
      </c>
      <c r="H3546">
        <v>232</v>
      </c>
      <c r="I3546">
        <v>5</v>
      </c>
      <c r="J3546">
        <v>1.9640000000000001E-2</v>
      </c>
      <c r="K3546">
        <v>0.91</v>
      </c>
      <c r="L3546">
        <v>2.9968846153846154</v>
      </c>
      <c r="M3546" s="2">
        <f t="shared" si="119"/>
        <v>26.923076923076923</v>
      </c>
      <c r="N3546" t="s">
        <v>2725</v>
      </c>
    </row>
    <row r="3547" spans="1:14">
      <c r="A3547">
        <v>8</v>
      </c>
      <c r="B3547" t="s">
        <v>14560</v>
      </c>
      <c r="C3547" t="s">
        <v>14561</v>
      </c>
      <c r="D3547">
        <v>2148</v>
      </c>
      <c r="E3547" s="1">
        <v>3.0379999999999998</v>
      </c>
      <c r="F3547">
        <v>2.714</v>
      </c>
      <c r="G3547">
        <v>0.51800000000000002</v>
      </c>
      <c r="H3547">
        <v>139</v>
      </c>
      <c r="I3547">
        <v>3.3</v>
      </c>
      <c r="J3547">
        <v>9.2099999999999994E-3</v>
      </c>
      <c r="K3547">
        <v>0.874</v>
      </c>
      <c r="L3547">
        <v>2.9968846153846154</v>
      </c>
      <c r="M3547" s="2">
        <f t="shared" si="119"/>
        <v>30.76923076923077</v>
      </c>
      <c r="N3547" t="s">
        <v>2725</v>
      </c>
    </row>
    <row r="3548" spans="1:14">
      <c r="A3548">
        <v>9</v>
      </c>
      <c r="B3548" t="s">
        <v>19464</v>
      </c>
      <c r="C3548" t="s">
        <v>19465</v>
      </c>
      <c r="D3548">
        <v>2426</v>
      </c>
      <c r="E3548" s="1">
        <v>2.9670000000000001</v>
      </c>
      <c r="F3548">
        <v>2.976</v>
      </c>
      <c r="G3548">
        <v>0.55400000000000005</v>
      </c>
      <c r="H3548">
        <v>92</v>
      </c>
      <c r="I3548">
        <v>5.4</v>
      </c>
      <c r="J3548">
        <v>7.77E-3</v>
      </c>
      <c r="K3548">
        <v>0.97599999999999998</v>
      </c>
      <c r="L3548">
        <v>2.9968846153846154</v>
      </c>
      <c r="M3548" s="2">
        <f t="shared" si="119"/>
        <v>34.615384615384613</v>
      </c>
      <c r="N3548" t="s">
        <v>2725</v>
      </c>
    </row>
    <row r="3549" spans="1:14">
      <c r="A3549">
        <v>10</v>
      </c>
      <c r="B3549" t="s">
        <v>18868</v>
      </c>
      <c r="C3549" t="s">
        <v>18869</v>
      </c>
      <c r="D3549">
        <v>1715</v>
      </c>
      <c r="E3549" s="1">
        <v>2.8180000000000001</v>
      </c>
      <c r="F3549">
        <v>2.117</v>
      </c>
      <c r="G3549">
        <v>0.61299999999999999</v>
      </c>
      <c r="H3549">
        <v>137</v>
      </c>
      <c r="I3549">
        <v>3</v>
      </c>
      <c r="J3549">
        <v>3.8400000000000001E-3</v>
      </c>
      <c r="K3549">
        <v>0.40799999999999997</v>
      </c>
      <c r="L3549">
        <v>2.9968846153846154</v>
      </c>
      <c r="M3549" s="2">
        <f t="shared" si="119"/>
        <v>38.461538461538467</v>
      </c>
      <c r="N3549" t="s">
        <v>2725</v>
      </c>
    </row>
    <row r="3550" spans="1:14">
      <c r="A3550">
        <v>11</v>
      </c>
      <c r="B3550" t="s">
        <v>19484</v>
      </c>
      <c r="C3550" t="s">
        <v>19485</v>
      </c>
      <c r="D3550">
        <v>1358</v>
      </c>
      <c r="E3550" s="1">
        <v>2.7519999999999998</v>
      </c>
      <c r="F3550">
        <v>2.6110000000000002</v>
      </c>
      <c r="G3550">
        <v>0.159</v>
      </c>
      <c r="H3550">
        <v>69</v>
      </c>
      <c r="I3550">
        <v>4.8</v>
      </c>
      <c r="J3550">
        <v>5.3099999999999996E-3</v>
      </c>
      <c r="K3550">
        <v>0.91200000000000003</v>
      </c>
      <c r="L3550">
        <v>2.9968846153846154</v>
      </c>
      <c r="M3550" s="2">
        <f t="shared" si="119"/>
        <v>42.307692307692307</v>
      </c>
      <c r="N3550" t="s">
        <v>2725</v>
      </c>
    </row>
    <row r="3551" spans="1:14">
      <c r="A3551">
        <v>12</v>
      </c>
      <c r="B3551" t="s">
        <v>19486</v>
      </c>
      <c r="C3551" t="s">
        <v>19487</v>
      </c>
      <c r="D3551">
        <v>6161</v>
      </c>
      <c r="E3551" s="1">
        <v>2.6120000000000001</v>
      </c>
      <c r="F3551">
        <v>2.7770000000000001</v>
      </c>
      <c r="G3551">
        <v>0.98899999999999999</v>
      </c>
      <c r="H3551">
        <v>184</v>
      </c>
      <c r="I3551">
        <v>6.4</v>
      </c>
      <c r="J3551">
        <v>1.2529999999999999E-2</v>
      </c>
      <c r="K3551">
        <v>0.74399999999999999</v>
      </c>
      <c r="L3551">
        <v>2.9968846153846154</v>
      </c>
      <c r="M3551" s="2">
        <f t="shared" si="119"/>
        <v>46.153846153846153</v>
      </c>
      <c r="N3551" t="s">
        <v>2725</v>
      </c>
    </row>
    <row r="3552" spans="1:14">
      <c r="A3552">
        <v>13</v>
      </c>
      <c r="B3552" t="s">
        <v>19470</v>
      </c>
      <c r="C3552" t="s">
        <v>19471</v>
      </c>
      <c r="D3552">
        <v>2092</v>
      </c>
      <c r="E3552" s="1">
        <v>2.4980000000000002</v>
      </c>
      <c r="F3552">
        <v>2.5379999999999998</v>
      </c>
      <c r="G3552">
        <v>0.36699999999999999</v>
      </c>
      <c r="H3552">
        <v>207</v>
      </c>
      <c r="I3552">
        <v>4</v>
      </c>
      <c r="J3552">
        <v>7.1599999999999997E-3</v>
      </c>
      <c r="K3552">
        <v>0.80600000000000005</v>
      </c>
      <c r="L3552">
        <v>2.9968846153846154</v>
      </c>
      <c r="M3552" s="2">
        <f t="shared" si="119"/>
        <v>50</v>
      </c>
      <c r="N3552" t="s">
        <v>2725</v>
      </c>
    </row>
    <row r="3553" spans="1:14">
      <c r="A3553">
        <v>14</v>
      </c>
      <c r="B3553" t="s">
        <v>19478</v>
      </c>
      <c r="C3553" t="s">
        <v>19479</v>
      </c>
      <c r="D3553">
        <v>2824</v>
      </c>
      <c r="E3553" s="1">
        <v>2.3540000000000001</v>
      </c>
      <c r="F3553">
        <v>2.6589999999999998</v>
      </c>
      <c r="G3553">
        <v>1.093</v>
      </c>
      <c r="H3553">
        <v>162</v>
      </c>
      <c r="I3553">
        <v>4.8</v>
      </c>
      <c r="J3553">
        <v>8.4200000000000004E-3</v>
      </c>
      <c r="K3553">
        <v>0.83</v>
      </c>
      <c r="L3553">
        <v>2.9968846153846154</v>
      </c>
      <c r="M3553" s="2">
        <f t="shared" si="119"/>
        <v>53.846153846153847</v>
      </c>
      <c r="N3553" t="s">
        <v>2725</v>
      </c>
    </row>
    <row r="3554" spans="1:14">
      <c r="A3554">
        <v>15</v>
      </c>
      <c r="B3554" t="s">
        <v>19472</v>
      </c>
      <c r="C3554" t="s">
        <v>19473</v>
      </c>
      <c r="D3554">
        <v>23277</v>
      </c>
      <c r="E3554" s="1">
        <v>2.3479999999999999</v>
      </c>
      <c r="F3554">
        <v>2.9420000000000002</v>
      </c>
      <c r="H3554">
        <v>0</v>
      </c>
      <c r="I3554">
        <v>8.5</v>
      </c>
      <c r="J3554">
        <v>4.4429999999999997E-2</v>
      </c>
      <c r="K3554">
        <v>0.88</v>
      </c>
      <c r="L3554">
        <v>2.9968846153846154</v>
      </c>
      <c r="M3554" s="2">
        <f t="shared" si="119"/>
        <v>57.692307692307686</v>
      </c>
      <c r="N3554" t="s">
        <v>2725</v>
      </c>
    </row>
    <row r="3555" spans="1:14">
      <c r="A3555">
        <v>16</v>
      </c>
      <c r="B3555" t="s">
        <v>19480</v>
      </c>
      <c r="C3555" t="s">
        <v>19481</v>
      </c>
      <c r="D3555">
        <v>2531</v>
      </c>
      <c r="E3555" s="1">
        <v>2.0299999999999998</v>
      </c>
      <c r="F3555">
        <v>1.9750000000000001</v>
      </c>
      <c r="G3555">
        <v>0.7</v>
      </c>
      <c r="H3555">
        <v>200</v>
      </c>
      <c r="I3555">
        <v>5.3</v>
      </c>
      <c r="J3555">
        <v>5.5700000000000003E-3</v>
      </c>
      <c r="K3555">
        <v>0.505</v>
      </c>
      <c r="L3555">
        <v>2.9968846153846154</v>
      </c>
      <c r="M3555" s="2">
        <f t="shared" si="119"/>
        <v>61.53846153846154</v>
      </c>
      <c r="N3555" t="s">
        <v>2725</v>
      </c>
    </row>
    <row r="3556" spans="1:14">
      <c r="A3556">
        <v>17</v>
      </c>
      <c r="B3556" t="s">
        <v>19456</v>
      </c>
      <c r="C3556" t="s">
        <v>19457</v>
      </c>
      <c r="D3556">
        <v>1313</v>
      </c>
      <c r="E3556" s="1">
        <v>1.952</v>
      </c>
      <c r="F3556">
        <v>2.117</v>
      </c>
      <c r="G3556">
        <v>0.3</v>
      </c>
      <c r="H3556">
        <v>40</v>
      </c>
      <c r="I3556">
        <v>7.4</v>
      </c>
      <c r="J3556">
        <v>3.1800000000000001E-3</v>
      </c>
      <c r="K3556">
        <v>0.73099999999999998</v>
      </c>
      <c r="L3556">
        <v>2.9968846153846154</v>
      </c>
      <c r="M3556" s="2">
        <f t="shared" si="119"/>
        <v>65.384615384615387</v>
      </c>
      <c r="N3556" t="s">
        <v>2725</v>
      </c>
    </row>
    <row r="3557" spans="1:14">
      <c r="A3557">
        <v>18</v>
      </c>
      <c r="B3557" t="s">
        <v>19466</v>
      </c>
      <c r="C3557" t="s">
        <v>19467</v>
      </c>
      <c r="D3557">
        <v>7389</v>
      </c>
      <c r="E3557" s="1">
        <v>1.931</v>
      </c>
      <c r="F3557">
        <v>2.3479999999999999</v>
      </c>
      <c r="G3557">
        <v>0.33200000000000002</v>
      </c>
      <c r="H3557">
        <v>367</v>
      </c>
      <c r="I3557">
        <v>6.7</v>
      </c>
      <c r="J3557">
        <v>1.6369999999999999E-2</v>
      </c>
      <c r="K3557">
        <v>0.67600000000000005</v>
      </c>
      <c r="L3557">
        <v>2.9968846153846154</v>
      </c>
      <c r="M3557" s="2">
        <f t="shared" si="119"/>
        <v>69.230769230769226</v>
      </c>
      <c r="N3557" t="s">
        <v>2725</v>
      </c>
    </row>
    <row r="3558" spans="1:14">
      <c r="A3558">
        <v>19</v>
      </c>
      <c r="B3558" t="s">
        <v>19450</v>
      </c>
      <c r="C3558" t="s">
        <v>19451</v>
      </c>
      <c r="D3558">
        <v>4417</v>
      </c>
      <c r="E3558" s="1">
        <v>1.7989999999999999</v>
      </c>
      <c r="F3558">
        <v>1.946</v>
      </c>
      <c r="G3558">
        <v>0.26400000000000001</v>
      </c>
      <c r="H3558">
        <v>163</v>
      </c>
      <c r="I3558">
        <v>7.5</v>
      </c>
      <c r="J3558">
        <v>6.5900000000000004E-3</v>
      </c>
      <c r="K3558">
        <v>0.42699999999999999</v>
      </c>
      <c r="L3558">
        <v>2.9968846153846154</v>
      </c>
      <c r="M3558" s="2">
        <f t="shared" si="119"/>
        <v>73.076923076923066</v>
      </c>
      <c r="N3558" t="s">
        <v>2725</v>
      </c>
    </row>
    <row r="3559" spans="1:14">
      <c r="A3559">
        <v>20</v>
      </c>
      <c r="B3559" t="s">
        <v>19462</v>
      </c>
      <c r="C3559" t="s">
        <v>19463</v>
      </c>
      <c r="D3559">
        <v>473</v>
      </c>
      <c r="E3559" s="1">
        <v>1.5069999999999999</v>
      </c>
      <c r="G3559">
        <v>0.39</v>
      </c>
      <c r="H3559">
        <v>41</v>
      </c>
      <c r="I3559">
        <v>4.4000000000000004</v>
      </c>
      <c r="J3559">
        <v>2.0899999999999998E-3</v>
      </c>
      <c r="L3559">
        <v>2.9968846153846154</v>
      </c>
      <c r="M3559" s="2">
        <f t="shared" si="119"/>
        <v>76.923076923076934</v>
      </c>
      <c r="N3559" t="s">
        <v>2725</v>
      </c>
    </row>
    <row r="3560" spans="1:14">
      <c r="A3560">
        <v>21</v>
      </c>
      <c r="B3560" t="s">
        <v>19446</v>
      </c>
      <c r="C3560" t="s">
        <v>19447</v>
      </c>
      <c r="D3560">
        <v>1541</v>
      </c>
      <c r="E3560" s="1">
        <v>1.413</v>
      </c>
      <c r="F3560">
        <v>1.8879999999999999</v>
      </c>
      <c r="G3560">
        <v>0.47299999999999998</v>
      </c>
      <c r="H3560">
        <v>55</v>
      </c>
      <c r="I3560">
        <v>7.4</v>
      </c>
      <c r="J3560">
        <v>2.7799999999999999E-3</v>
      </c>
      <c r="K3560">
        <v>0.53900000000000003</v>
      </c>
      <c r="L3560">
        <v>2.9968846153846154</v>
      </c>
      <c r="M3560" s="2">
        <f t="shared" si="119"/>
        <v>80.769230769230774</v>
      </c>
      <c r="N3560" t="s">
        <v>2725</v>
      </c>
    </row>
    <row r="3561" spans="1:14">
      <c r="A3561">
        <v>22</v>
      </c>
      <c r="B3561" t="s">
        <v>18890</v>
      </c>
      <c r="C3561" t="s">
        <v>18891</v>
      </c>
      <c r="D3561">
        <v>2189</v>
      </c>
      <c r="E3561" s="1">
        <v>1.3959999999999999</v>
      </c>
      <c r="F3561">
        <v>1.3580000000000001</v>
      </c>
      <c r="G3561">
        <v>0.55300000000000005</v>
      </c>
      <c r="H3561">
        <v>114</v>
      </c>
      <c r="I3561">
        <v>7.1</v>
      </c>
      <c r="J3561">
        <v>4.8999999999999998E-3</v>
      </c>
      <c r="K3561">
        <v>0.41</v>
      </c>
      <c r="L3561">
        <v>2.9968846153846154</v>
      </c>
      <c r="M3561" s="2">
        <f t="shared" si="119"/>
        <v>84.615384615384613</v>
      </c>
      <c r="N3561" t="s">
        <v>2725</v>
      </c>
    </row>
    <row r="3562" spans="1:14">
      <c r="A3562">
        <v>23</v>
      </c>
      <c r="B3562" t="s">
        <v>19476</v>
      </c>
      <c r="C3562" t="s">
        <v>19477</v>
      </c>
      <c r="D3562">
        <v>409</v>
      </c>
      <c r="E3562" s="1">
        <v>1.323</v>
      </c>
      <c r="G3562">
        <v>0.56899999999999995</v>
      </c>
      <c r="H3562">
        <v>65</v>
      </c>
      <c r="I3562">
        <v>2.9</v>
      </c>
      <c r="J3562">
        <v>6.6E-4</v>
      </c>
      <c r="L3562">
        <v>2.9968846153846154</v>
      </c>
      <c r="M3562" s="2">
        <f t="shared" si="119"/>
        <v>88.461538461538453</v>
      </c>
      <c r="N3562" t="s">
        <v>2725</v>
      </c>
    </row>
    <row r="3563" spans="1:14">
      <c r="A3563">
        <v>24</v>
      </c>
      <c r="B3563" t="s">
        <v>19460</v>
      </c>
      <c r="C3563" t="s">
        <v>19461</v>
      </c>
      <c r="D3563">
        <v>484</v>
      </c>
      <c r="E3563" s="1">
        <v>0.89900000000000002</v>
      </c>
      <c r="F3563">
        <v>1.25</v>
      </c>
      <c r="G3563">
        <v>0.314</v>
      </c>
      <c r="H3563">
        <v>35</v>
      </c>
      <c r="I3563">
        <v>5.9</v>
      </c>
      <c r="J3563">
        <v>1.09E-3</v>
      </c>
      <c r="K3563">
        <v>0.33100000000000002</v>
      </c>
      <c r="L3563">
        <v>2.9968846153846154</v>
      </c>
      <c r="M3563" s="2">
        <f t="shared" si="119"/>
        <v>92.307692307692307</v>
      </c>
      <c r="N3563" t="s">
        <v>2725</v>
      </c>
    </row>
    <row r="3564" spans="1:14">
      <c r="A3564">
        <v>25</v>
      </c>
      <c r="B3564" t="s">
        <v>18906</v>
      </c>
      <c r="C3564" t="s">
        <v>18907</v>
      </c>
      <c r="D3564">
        <v>235</v>
      </c>
      <c r="E3564" s="1">
        <v>0.5</v>
      </c>
      <c r="F3564">
        <v>0.47299999999999998</v>
      </c>
      <c r="G3564">
        <v>0.33300000000000002</v>
      </c>
      <c r="H3564">
        <v>39</v>
      </c>
      <c r="I3564">
        <v>3.9</v>
      </c>
      <c r="J3564">
        <v>4.8999999999999998E-4</v>
      </c>
      <c r="K3564">
        <v>8.7999999999999995E-2</v>
      </c>
      <c r="L3564">
        <v>2.9968846153846154</v>
      </c>
      <c r="M3564" s="2">
        <f t="shared" si="119"/>
        <v>96.15384615384616</v>
      </c>
      <c r="N3564" t="s">
        <v>2725</v>
      </c>
    </row>
    <row r="3565" spans="1:14">
      <c r="A3565">
        <v>26</v>
      </c>
      <c r="B3565" t="s">
        <v>18908</v>
      </c>
      <c r="C3565" t="s">
        <v>18909</v>
      </c>
      <c r="D3565">
        <v>309</v>
      </c>
      <c r="E3565" s="1">
        <v>0.38800000000000001</v>
      </c>
      <c r="F3565">
        <v>0.26500000000000001</v>
      </c>
      <c r="G3565">
        <v>7.1999999999999995E-2</v>
      </c>
      <c r="H3565">
        <v>69</v>
      </c>
      <c r="I3565">
        <v>8.1</v>
      </c>
      <c r="J3565">
        <v>4.2000000000000002E-4</v>
      </c>
      <c r="K3565">
        <v>5.2999999999999999E-2</v>
      </c>
      <c r="L3565">
        <v>2.9968846153846154</v>
      </c>
      <c r="M3565" s="2">
        <f t="shared" si="119"/>
        <v>100</v>
      </c>
      <c r="N3565" t="s">
        <v>2725</v>
      </c>
    </row>
    <row r="3566" spans="1:14" s="3" customFormat="1">
      <c r="E3566" s="4"/>
      <c r="M3566" s="5"/>
    </row>
    <row r="3567" spans="1:14">
      <c r="A3567">
        <v>1</v>
      </c>
      <c r="B3567" t="s">
        <v>20137</v>
      </c>
      <c r="C3567" t="s">
        <v>20138</v>
      </c>
      <c r="D3567">
        <v>12453</v>
      </c>
      <c r="E3567" s="1">
        <v>14.103</v>
      </c>
      <c r="F3567">
        <v>7.54</v>
      </c>
      <c r="G3567">
        <v>0.60399999999999998</v>
      </c>
      <c r="H3567">
        <v>182</v>
      </c>
      <c r="I3567">
        <v>6.6</v>
      </c>
      <c r="J3567">
        <v>4.8140000000000002E-2</v>
      </c>
      <c r="K3567">
        <v>3.76</v>
      </c>
      <c r="L3567">
        <f>AVERAGE(E3567:E3589)</f>
        <v>2.1786521739130436</v>
      </c>
      <c r="M3567" s="2">
        <f t="shared" ref="M3567:M3589" si="120">A3567/23*100</f>
        <v>4.3478260869565215</v>
      </c>
      <c r="N3567" t="s">
        <v>2726</v>
      </c>
    </row>
    <row r="3568" spans="1:14">
      <c r="A3568">
        <v>2</v>
      </c>
      <c r="B3568" t="s">
        <v>21481</v>
      </c>
      <c r="C3568" t="s">
        <v>21482</v>
      </c>
      <c r="D3568">
        <v>22310</v>
      </c>
      <c r="E3568" s="1">
        <v>4.6890000000000001</v>
      </c>
      <c r="F3568">
        <v>4.8730000000000002</v>
      </c>
      <c r="G3568">
        <v>0.86899999999999999</v>
      </c>
      <c r="H3568">
        <v>773</v>
      </c>
      <c r="I3568">
        <v>3.9</v>
      </c>
      <c r="J3568">
        <v>5.7279999999999998E-2</v>
      </c>
      <c r="K3568">
        <v>0.94299999999999995</v>
      </c>
      <c r="L3568">
        <v>2.1786521739130436</v>
      </c>
      <c r="M3568" s="2">
        <f t="shared" si="120"/>
        <v>8.695652173913043</v>
      </c>
      <c r="N3568" t="s">
        <v>2726</v>
      </c>
    </row>
    <row r="3569" spans="1:14">
      <c r="A3569">
        <v>3</v>
      </c>
      <c r="B3569" t="s">
        <v>21483</v>
      </c>
      <c r="C3569" t="s">
        <v>21484</v>
      </c>
      <c r="D3569">
        <v>12988</v>
      </c>
      <c r="E3569" s="1">
        <v>3.879</v>
      </c>
      <c r="F3569">
        <v>4.069</v>
      </c>
      <c r="G3569">
        <v>0.86299999999999999</v>
      </c>
      <c r="H3569">
        <v>1194</v>
      </c>
      <c r="I3569">
        <v>2.6</v>
      </c>
      <c r="J3569">
        <v>3.2550000000000003E-2</v>
      </c>
      <c r="K3569">
        <v>0.749</v>
      </c>
      <c r="L3569">
        <v>2.1786521739130436</v>
      </c>
      <c r="M3569" s="2">
        <f t="shared" si="120"/>
        <v>13.043478260869565</v>
      </c>
      <c r="N3569" t="s">
        <v>2726</v>
      </c>
    </row>
    <row r="3570" spans="1:14">
      <c r="A3570">
        <v>4</v>
      </c>
      <c r="B3570" t="s">
        <v>19500</v>
      </c>
      <c r="C3570" t="s">
        <v>19501</v>
      </c>
      <c r="D3570">
        <v>18236</v>
      </c>
      <c r="E3570" s="1">
        <v>3.343</v>
      </c>
      <c r="F3570">
        <v>4.4770000000000003</v>
      </c>
      <c r="G3570">
        <v>0.51300000000000001</v>
      </c>
      <c r="H3570">
        <v>154</v>
      </c>
      <c r="I3570" t="s">
        <v>18288</v>
      </c>
      <c r="J3570">
        <v>3.5680000000000003E-2</v>
      </c>
      <c r="K3570">
        <v>2.1240000000000001</v>
      </c>
      <c r="L3570">
        <v>2.1786521739130436</v>
      </c>
      <c r="M3570" s="2">
        <f t="shared" si="120"/>
        <v>17.391304347826086</v>
      </c>
      <c r="N3570" t="s">
        <v>2726</v>
      </c>
    </row>
    <row r="3571" spans="1:14">
      <c r="A3571">
        <v>5</v>
      </c>
      <c r="B3571" t="s">
        <v>20211</v>
      </c>
      <c r="C3571" t="s">
        <v>20212</v>
      </c>
      <c r="D3571">
        <v>5010</v>
      </c>
      <c r="E3571" s="1">
        <v>2.3250000000000002</v>
      </c>
      <c r="F3571">
        <v>2.2229999999999999</v>
      </c>
      <c r="G3571">
        <v>0.32300000000000001</v>
      </c>
      <c r="H3571">
        <v>99</v>
      </c>
      <c r="I3571" t="s">
        <v>18288</v>
      </c>
      <c r="J3571">
        <v>5.1999999999999998E-3</v>
      </c>
      <c r="K3571">
        <v>0.56499999999999995</v>
      </c>
      <c r="L3571">
        <v>2.1786521739130436</v>
      </c>
      <c r="M3571" s="2">
        <f t="shared" si="120"/>
        <v>21.739130434782609</v>
      </c>
      <c r="N3571" t="s">
        <v>2726</v>
      </c>
    </row>
    <row r="3572" spans="1:14">
      <c r="A3572">
        <v>6</v>
      </c>
      <c r="B3572" t="s">
        <v>19498</v>
      </c>
      <c r="C3572" t="s">
        <v>19499</v>
      </c>
      <c r="D3572">
        <v>200</v>
      </c>
      <c r="E3572" s="1">
        <v>2.3159999999999998</v>
      </c>
      <c r="G3572">
        <v>0.125</v>
      </c>
      <c r="H3572">
        <v>8</v>
      </c>
      <c r="I3572">
        <v>7.4</v>
      </c>
      <c r="J3572">
        <v>7.2000000000000005E-4</v>
      </c>
      <c r="L3572">
        <v>2.1786521739130436</v>
      </c>
      <c r="M3572" s="2">
        <f t="shared" si="120"/>
        <v>26.086956521739129</v>
      </c>
      <c r="N3572" t="s">
        <v>2726</v>
      </c>
    </row>
    <row r="3573" spans="1:14">
      <c r="A3573">
        <v>7</v>
      </c>
      <c r="B3573" t="s">
        <v>19488</v>
      </c>
      <c r="C3573" t="s">
        <v>19489</v>
      </c>
      <c r="D3573">
        <v>12176</v>
      </c>
      <c r="E3573" s="1">
        <v>2.2440000000000002</v>
      </c>
      <c r="F3573">
        <v>18.332000000000001</v>
      </c>
      <c r="G3573">
        <v>0.69599999999999995</v>
      </c>
      <c r="H3573">
        <v>69</v>
      </c>
      <c r="I3573" t="s">
        <v>18288</v>
      </c>
      <c r="J3573">
        <v>2.615E-2</v>
      </c>
      <c r="K3573">
        <v>4.9539999999999997</v>
      </c>
      <c r="L3573">
        <v>2.1786521739130436</v>
      </c>
      <c r="M3573" s="2">
        <f t="shared" si="120"/>
        <v>30.434782608695656</v>
      </c>
      <c r="N3573" t="s">
        <v>2726</v>
      </c>
    </row>
    <row r="3574" spans="1:14">
      <c r="A3574">
        <v>8</v>
      </c>
      <c r="B3574" t="s">
        <v>19490</v>
      </c>
      <c r="C3574" t="s">
        <v>19491</v>
      </c>
      <c r="D3574">
        <v>9026</v>
      </c>
      <c r="E3574" s="1">
        <v>2.1749999999999998</v>
      </c>
      <c r="F3574">
        <v>1.889</v>
      </c>
      <c r="G3574">
        <v>0.38900000000000001</v>
      </c>
      <c r="H3574">
        <v>72</v>
      </c>
      <c r="I3574" t="s">
        <v>18288</v>
      </c>
      <c r="J3574">
        <v>5.8999999999999999E-3</v>
      </c>
      <c r="K3574">
        <v>0.82899999999999996</v>
      </c>
      <c r="L3574">
        <v>2.1786521739130436</v>
      </c>
      <c r="M3574" s="2">
        <f t="shared" si="120"/>
        <v>34.782608695652172</v>
      </c>
      <c r="N3574" t="s">
        <v>2726</v>
      </c>
    </row>
    <row r="3575" spans="1:14">
      <c r="A3575">
        <v>9</v>
      </c>
      <c r="B3575" t="s">
        <v>19506</v>
      </c>
      <c r="C3575" t="s">
        <v>19507</v>
      </c>
      <c r="D3575">
        <v>4089</v>
      </c>
      <c r="E3575" s="1">
        <v>1.9590000000000001</v>
      </c>
      <c r="F3575">
        <v>1.782</v>
      </c>
      <c r="G3575">
        <v>0.38100000000000001</v>
      </c>
      <c r="H3575">
        <v>168</v>
      </c>
      <c r="I3575">
        <v>9.3000000000000007</v>
      </c>
      <c r="J3575">
        <v>4.9300000000000004E-3</v>
      </c>
      <c r="K3575">
        <v>0.35399999999999998</v>
      </c>
      <c r="L3575">
        <v>2.1786521739130436</v>
      </c>
      <c r="M3575" s="2">
        <f t="shared" si="120"/>
        <v>39.130434782608695</v>
      </c>
      <c r="N3575" t="s">
        <v>2726</v>
      </c>
    </row>
    <row r="3576" spans="1:14">
      <c r="A3576">
        <v>10</v>
      </c>
      <c r="B3576" t="s">
        <v>21281</v>
      </c>
      <c r="C3576" t="s">
        <v>21282</v>
      </c>
      <c r="D3576">
        <v>12835</v>
      </c>
      <c r="E3576" s="1">
        <v>1.8129999999999999</v>
      </c>
      <c r="F3576">
        <v>1.946</v>
      </c>
      <c r="G3576">
        <v>0.40300000000000002</v>
      </c>
      <c r="H3576">
        <v>558</v>
      </c>
      <c r="I3576">
        <v>7.2</v>
      </c>
      <c r="J3576">
        <v>1.6500000000000001E-2</v>
      </c>
      <c r="K3576">
        <v>0.34499999999999997</v>
      </c>
      <c r="L3576">
        <v>2.1786521739130436</v>
      </c>
      <c r="M3576" s="2">
        <f t="shared" si="120"/>
        <v>43.478260869565219</v>
      </c>
      <c r="N3576" t="s">
        <v>2726</v>
      </c>
    </row>
    <row r="3577" spans="1:14">
      <c r="A3577">
        <v>11</v>
      </c>
      <c r="B3577" t="s">
        <v>21651</v>
      </c>
      <c r="C3577" t="s">
        <v>21652</v>
      </c>
      <c r="D3577">
        <v>1641</v>
      </c>
      <c r="E3577" s="1">
        <v>1.772</v>
      </c>
      <c r="F3577">
        <v>1.4379999999999999</v>
      </c>
      <c r="G3577">
        <v>0.77200000000000002</v>
      </c>
      <c r="H3577">
        <v>202</v>
      </c>
      <c r="I3577">
        <v>3.8</v>
      </c>
      <c r="J3577">
        <v>3.0999999999999999E-3</v>
      </c>
      <c r="K3577">
        <v>0.26600000000000001</v>
      </c>
      <c r="L3577">
        <v>2.1786521739130436</v>
      </c>
      <c r="M3577" s="2">
        <f t="shared" si="120"/>
        <v>47.826086956521742</v>
      </c>
      <c r="N3577" t="s">
        <v>2726</v>
      </c>
    </row>
    <row r="3578" spans="1:14">
      <c r="A3578">
        <v>12</v>
      </c>
      <c r="B3578" t="s">
        <v>19512</v>
      </c>
      <c r="C3578" t="s">
        <v>19513</v>
      </c>
      <c r="D3578">
        <v>646</v>
      </c>
      <c r="E3578" s="1">
        <v>1.6</v>
      </c>
      <c r="F3578">
        <v>9.2170000000000005</v>
      </c>
      <c r="G3578">
        <v>0.35699999999999998</v>
      </c>
      <c r="H3578">
        <v>14</v>
      </c>
      <c r="I3578">
        <v>9.3000000000000007</v>
      </c>
      <c r="J3578">
        <v>1.23E-3</v>
      </c>
      <c r="K3578">
        <v>3.0579999999999998</v>
      </c>
      <c r="L3578">
        <v>2.1786521739130436</v>
      </c>
      <c r="M3578" s="2">
        <f t="shared" si="120"/>
        <v>52.173913043478258</v>
      </c>
      <c r="N3578" t="s">
        <v>2726</v>
      </c>
    </row>
    <row r="3579" spans="1:14">
      <c r="A3579">
        <v>13</v>
      </c>
      <c r="B3579" t="s">
        <v>19504</v>
      </c>
      <c r="C3579" t="s">
        <v>19505</v>
      </c>
      <c r="D3579">
        <v>24747</v>
      </c>
      <c r="E3579" s="1">
        <v>1.552</v>
      </c>
      <c r="F3579">
        <v>1.603</v>
      </c>
      <c r="G3579">
        <v>0.30399999999999999</v>
      </c>
      <c r="H3579">
        <v>576</v>
      </c>
      <c r="I3579">
        <v>8.5</v>
      </c>
      <c r="J3579">
        <v>3.7350000000000001E-2</v>
      </c>
      <c r="K3579">
        <v>0.45400000000000001</v>
      </c>
      <c r="L3579">
        <v>2.1786521739130436</v>
      </c>
      <c r="M3579" s="2">
        <f t="shared" si="120"/>
        <v>56.521739130434781</v>
      </c>
      <c r="N3579" t="s">
        <v>2726</v>
      </c>
    </row>
    <row r="3580" spans="1:14">
      <c r="A3580">
        <v>14</v>
      </c>
      <c r="B3580" t="s">
        <v>19516</v>
      </c>
      <c r="C3580" t="s">
        <v>19517</v>
      </c>
      <c r="D3580">
        <v>3776</v>
      </c>
      <c r="E3580" s="1">
        <v>1.2410000000000001</v>
      </c>
      <c r="F3580">
        <v>0.98399999999999999</v>
      </c>
      <c r="G3580">
        <v>0.28799999999999998</v>
      </c>
      <c r="H3580">
        <v>104</v>
      </c>
      <c r="I3580" t="s">
        <v>18288</v>
      </c>
      <c r="J3580">
        <v>5.0800000000000003E-3</v>
      </c>
      <c r="K3580">
        <v>0.42399999999999999</v>
      </c>
      <c r="L3580">
        <v>2.1786521739130436</v>
      </c>
      <c r="M3580" s="2">
        <f t="shared" si="120"/>
        <v>60.869565217391312</v>
      </c>
      <c r="N3580" t="s">
        <v>2726</v>
      </c>
    </row>
    <row r="3581" spans="1:14">
      <c r="A3581">
        <v>15</v>
      </c>
      <c r="B3581" t="s">
        <v>19494</v>
      </c>
      <c r="C3581" t="s">
        <v>19495</v>
      </c>
      <c r="D3581">
        <v>2423</v>
      </c>
      <c r="E3581" s="1">
        <v>1.1200000000000001</v>
      </c>
      <c r="F3581">
        <v>1.032</v>
      </c>
      <c r="G3581">
        <v>0.21099999999999999</v>
      </c>
      <c r="H3581">
        <v>166</v>
      </c>
      <c r="I3581">
        <v>6.6</v>
      </c>
      <c r="J3581">
        <v>4.9500000000000004E-3</v>
      </c>
      <c r="K3581">
        <v>0.27300000000000002</v>
      </c>
      <c r="L3581">
        <v>2.1786521739130436</v>
      </c>
      <c r="M3581" s="2">
        <f t="shared" si="120"/>
        <v>65.217391304347828</v>
      </c>
      <c r="N3581" t="s">
        <v>2726</v>
      </c>
    </row>
    <row r="3582" spans="1:14">
      <c r="A3582">
        <v>16</v>
      </c>
      <c r="B3582" t="s">
        <v>19510</v>
      </c>
      <c r="C3582" t="s">
        <v>19511</v>
      </c>
      <c r="D3582">
        <v>1117</v>
      </c>
      <c r="E3582" s="1">
        <v>0.86299999999999999</v>
      </c>
      <c r="F3582">
        <v>0.81799999999999995</v>
      </c>
      <c r="G3582">
        <v>0.35</v>
      </c>
      <c r="H3582">
        <v>103</v>
      </c>
      <c r="I3582">
        <v>7.3</v>
      </c>
      <c r="J3582">
        <v>2.5999999999999999E-3</v>
      </c>
      <c r="K3582">
        <v>0.32400000000000001</v>
      </c>
      <c r="L3582">
        <v>2.1786521739130436</v>
      </c>
      <c r="M3582" s="2">
        <f t="shared" si="120"/>
        <v>69.565217391304344</v>
      </c>
      <c r="N3582" t="s">
        <v>2726</v>
      </c>
    </row>
    <row r="3583" spans="1:14">
      <c r="A3583">
        <v>17</v>
      </c>
      <c r="B3583" t="s">
        <v>20273</v>
      </c>
      <c r="C3583" t="s">
        <v>20274</v>
      </c>
      <c r="D3583">
        <v>1097</v>
      </c>
      <c r="E3583" s="1">
        <v>0.55200000000000005</v>
      </c>
      <c r="F3583">
        <v>0.48599999999999999</v>
      </c>
      <c r="G3583">
        <v>0.222</v>
      </c>
      <c r="H3583">
        <v>352</v>
      </c>
      <c r="I3583">
        <v>3.5</v>
      </c>
      <c r="J3583">
        <v>5.2700000000000004E-3</v>
      </c>
      <c r="K3583">
        <v>0.183</v>
      </c>
      <c r="L3583">
        <v>2.1786521739130436</v>
      </c>
      <c r="M3583" s="2">
        <f t="shared" si="120"/>
        <v>73.91304347826086</v>
      </c>
      <c r="N3583" t="s">
        <v>2726</v>
      </c>
    </row>
    <row r="3584" spans="1:14">
      <c r="A3584">
        <v>18</v>
      </c>
      <c r="B3584" t="s">
        <v>19508</v>
      </c>
      <c r="C3584" t="s">
        <v>19509</v>
      </c>
      <c r="D3584">
        <v>4615</v>
      </c>
      <c r="E3584" s="1">
        <v>0.53</v>
      </c>
      <c r="F3584">
        <v>0.496</v>
      </c>
      <c r="G3584">
        <v>0.123</v>
      </c>
      <c r="H3584">
        <v>457</v>
      </c>
      <c r="I3584" t="s">
        <v>18288</v>
      </c>
      <c r="J3584">
        <v>4.7699999999999999E-3</v>
      </c>
      <c r="K3584">
        <v>0.11799999999999999</v>
      </c>
      <c r="L3584">
        <v>2.1786521739130436</v>
      </c>
      <c r="M3584" s="2">
        <f t="shared" si="120"/>
        <v>78.260869565217391</v>
      </c>
      <c r="N3584" t="s">
        <v>2726</v>
      </c>
    </row>
    <row r="3585" spans="1:14">
      <c r="A3585">
        <v>19</v>
      </c>
      <c r="B3585" t="s">
        <v>19496</v>
      </c>
      <c r="C3585" t="s">
        <v>19497</v>
      </c>
      <c r="D3585">
        <v>1926</v>
      </c>
      <c r="E3585" s="1">
        <v>0.52</v>
      </c>
      <c r="F3585">
        <v>0.52</v>
      </c>
      <c r="G3585">
        <v>9.2999999999999999E-2</v>
      </c>
      <c r="H3585">
        <v>140</v>
      </c>
      <c r="I3585" t="s">
        <v>18288</v>
      </c>
      <c r="J3585">
        <v>2.81E-3</v>
      </c>
      <c r="K3585">
        <v>0.17699999999999999</v>
      </c>
      <c r="L3585">
        <v>2.1786521739130436</v>
      </c>
      <c r="M3585" s="2">
        <f t="shared" si="120"/>
        <v>82.608695652173907</v>
      </c>
      <c r="N3585" t="s">
        <v>2726</v>
      </c>
    </row>
    <row r="3586" spans="1:14">
      <c r="A3586">
        <v>20</v>
      </c>
      <c r="B3586" t="s">
        <v>19502</v>
      </c>
      <c r="C3586" t="s">
        <v>19503</v>
      </c>
      <c r="D3586">
        <v>1095</v>
      </c>
      <c r="E3586" s="1">
        <v>0.51300000000000001</v>
      </c>
      <c r="F3586">
        <v>0.52700000000000002</v>
      </c>
      <c r="G3586">
        <v>0.08</v>
      </c>
      <c r="H3586">
        <v>188</v>
      </c>
      <c r="I3586">
        <v>5.8</v>
      </c>
      <c r="J3586">
        <v>1.7700000000000001E-3</v>
      </c>
      <c r="K3586">
        <v>9.8000000000000004E-2</v>
      </c>
      <c r="L3586">
        <v>2.1786521739130436</v>
      </c>
      <c r="M3586" s="2">
        <f t="shared" si="120"/>
        <v>86.956521739130437</v>
      </c>
      <c r="N3586" t="s">
        <v>2726</v>
      </c>
    </row>
    <row r="3587" spans="1:14">
      <c r="A3587">
        <v>21</v>
      </c>
      <c r="B3587" t="s">
        <v>19492</v>
      </c>
      <c r="C3587" t="s">
        <v>19493</v>
      </c>
      <c r="D3587">
        <v>4290</v>
      </c>
      <c r="E3587" s="1">
        <v>0.49199999999999999</v>
      </c>
      <c r="F3587">
        <v>0.40300000000000002</v>
      </c>
      <c r="G3587">
        <v>0.214</v>
      </c>
      <c r="H3587">
        <v>229</v>
      </c>
      <c r="I3587" t="s">
        <v>18288</v>
      </c>
      <c r="J3587">
        <v>2.32E-3</v>
      </c>
      <c r="K3587">
        <v>8.3000000000000004E-2</v>
      </c>
      <c r="L3587">
        <v>2.1786521739130436</v>
      </c>
      <c r="M3587" s="2">
        <f t="shared" si="120"/>
        <v>91.304347826086953</v>
      </c>
      <c r="N3587" t="s">
        <v>2726</v>
      </c>
    </row>
    <row r="3588" spans="1:14">
      <c r="A3588">
        <v>22</v>
      </c>
      <c r="B3588" t="s">
        <v>21243</v>
      </c>
      <c r="C3588" t="s">
        <v>21244</v>
      </c>
      <c r="D3588">
        <v>900</v>
      </c>
      <c r="E3588" s="1">
        <v>0.40500000000000003</v>
      </c>
      <c r="F3588">
        <v>0.38900000000000001</v>
      </c>
      <c r="G3588">
        <v>3.6999999999999998E-2</v>
      </c>
      <c r="H3588">
        <v>269</v>
      </c>
      <c r="I3588">
        <v>4.9000000000000004</v>
      </c>
      <c r="J3588">
        <v>1.2600000000000001E-3</v>
      </c>
      <c r="K3588">
        <v>5.1999999999999998E-2</v>
      </c>
      <c r="L3588">
        <v>2.1786521739130436</v>
      </c>
      <c r="M3588" s="2">
        <f t="shared" si="120"/>
        <v>95.652173913043484</v>
      </c>
      <c r="N3588" t="s">
        <v>2726</v>
      </c>
    </row>
    <row r="3589" spans="1:14">
      <c r="A3589">
        <v>23</v>
      </c>
      <c r="B3589" t="s">
        <v>19514</v>
      </c>
      <c r="C3589" t="s">
        <v>19515</v>
      </c>
      <c r="D3589">
        <v>613</v>
      </c>
      <c r="E3589" s="1">
        <v>0.10299999999999999</v>
      </c>
      <c r="F3589">
        <v>0.13200000000000001</v>
      </c>
      <c r="G3589">
        <v>6.8000000000000005E-2</v>
      </c>
      <c r="H3589">
        <v>44</v>
      </c>
      <c r="I3589">
        <v>8.5</v>
      </c>
      <c r="J3589">
        <v>5.9999999999999995E-4</v>
      </c>
      <c r="K3589">
        <v>2.5999999999999999E-2</v>
      </c>
      <c r="L3589">
        <v>2.1786521739130436</v>
      </c>
      <c r="M3589" s="2">
        <f t="shared" si="120"/>
        <v>100</v>
      </c>
      <c r="N3589" t="s">
        <v>2726</v>
      </c>
    </row>
    <row r="3590" spans="1:14" s="3" customFormat="1">
      <c r="E3590" s="4"/>
      <c r="M3590" s="5"/>
    </row>
    <row r="3591" spans="1:14">
      <c r="A3591">
        <v>1</v>
      </c>
      <c r="B3591" t="s">
        <v>1761</v>
      </c>
      <c r="C3591" t="s">
        <v>1760</v>
      </c>
      <c r="D3591">
        <v>361</v>
      </c>
      <c r="E3591" s="1">
        <v>2.7930000000000001</v>
      </c>
      <c r="G3591">
        <v>0</v>
      </c>
      <c r="H3591">
        <v>17</v>
      </c>
      <c r="I3591">
        <v>5.7</v>
      </c>
      <c r="J3591">
        <v>1.49E-3</v>
      </c>
      <c r="L3591">
        <f>AVERAGE(E3591:E3628)</f>
        <v>0.37086842105263162</v>
      </c>
      <c r="M3591" s="2">
        <f t="shared" ref="M3591:M3628" si="121">A3591/38*100</f>
        <v>2.6315789473684208</v>
      </c>
      <c r="N3591" t="s">
        <v>28</v>
      </c>
    </row>
    <row r="3592" spans="1:14">
      <c r="A3592">
        <v>2</v>
      </c>
      <c r="B3592" t="s">
        <v>1759</v>
      </c>
      <c r="C3592" t="s">
        <v>1758</v>
      </c>
      <c r="D3592">
        <v>1603</v>
      </c>
      <c r="E3592" s="1">
        <v>1.5840000000000001</v>
      </c>
      <c r="F3592">
        <v>1.7030000000000001</v>
      </c>
      <c r="G3592">
        <v>0.49199999999999999</v>
      </c>
      <c r="H3592">
        <v>61</v>
      </c>
      <c r="I3592">
        <v>8</v>
      </c>
      <c r="J3592">
        <v>5.4599999999999996E-3</v>
      </c>
      <c r="K3592">
        <v>1.004</v>
      </c>
      <c r="L3592">
        <v>0.37086842105263162</v>
      </c>
      <c r="M3592" s="2">
        <f t="shared" si="121"/>
        <v>5.2631578947368416</v>
      </c>
      <c r="N3592" t="s">
        <v>28</v>
      </c>
    </row>
    <row r="3593" spans="1:14">
      <c r="A3593">
        <v>3</v>
      </c>
      <c r="B3593" t="s">
        <v>1757</v>
      </c>
      <c r="C3593" t="s">
        <v>1756</v>
      </c>
      <c r="D3593">
        <v>1143</v>
      </c>
      <c r="E3593" s="1">
        <v>0.88200000000000001</v>
      </c>
      <c r="F3593">
        <v>1.0509999999999999</v>
      </c>
      <c r="G3593">
        <v>0.33300000000000002</v>
      </c>
      <c r="H3593">
        <v>45</v>
      </c>
      <c r="I3593" t="s">
        <v>18288</v>
      </c>
      <c r="J3593">
        <v>1.8400000000000001E-3</v>
      </c>
      <c r="K3593">
        <v>0.53200000000000003</v>
      </c>
      <c r="L3593">
        <v>0.37086842105263162</v>
      </c>
      <c r="M3593" s="2">
        <f t="shared" si="121"/>
        <v>7.8947368421052628</v>
      </c>
      <c r="N3593" t="s">
        <v>28</v>
      </c>
    </row>
    <row r="3594" spans="1:14">
      <c r="A3594">
        <v>4</v>
      </c>
      <c r="B3594" t="s">
        <v>1537</v>
      </c>
      <c r="C3594" t="s">
        <v>1536</v>
      </c>
      <c r="D3594">
        <v>161</v>
      </c>
      <c r="E3594" s="1">
        <v>0.71399999999999997</v>
      </c>
      <c r="G3594">
        <v>0</v>
      </c>
      <c r="H3594">
        <v>21</v>
      </c>
      <c r="I3594">
        <v>5.0999999999999996</v>
      </c>
      <c r="J3594">
        <v>8.0999999999999996E-4</v>
      </c>
      <c r="L3594">
        <v>0.37086842105263162</v>
      </c>
      <c r="M3594" s="2">
        <f t="shared" si="121"/>
        <v>10.526315789473683</v>
      </c>
      <c r="N3594" t="s">
        <v>28</v>
      </c>
    </row>
    <row r="3595" spans="1:14">
      <c r="A3595">
        <v>5</v>
      </c>
      <c r="B3595" t="s">
        <v>8505</v>
      </c>
      <c r="C3595" t="s">
        <v>8504</v>
      </c>
      <c r="D3595">
        <v>841</v>
      </c>
      <c r="E3595" s="1">
        <v>0.69</v>
      </c>
      <c r="F3595">
        <v>1.07</v>
      </c>
      <c r="G3595">
        <v>0.375</v>
      </c>
      <c r="H3595">
        <v>16</v>
      </c>
      <c r="I3595" t="s">
        <v>18288</v>
      </c>
      <c r="J3595">
        <v>2.2599999999999999E-3</v>
      </c>
      <c r="K3595">
        <v>0.90700000000000003</v>
      </c>
      <c r="L3595">
        <v>0.37086842105263162</v>
      </c>
      <c r="M3595" s="2">
        <f t="shared" si="121"/>
        <v>13.157894736842104</v>
      </c>
      <c r="N3595" t="s">
        <v>28</v>
      </c>
    </row>
    <row r="3596" spans="1:14">
      <c r="A3596">
        <v>6</v>
      </c>
      <c r="B3596" t="s">
        <v>1755</v>
      </c>
      <c r="C3596" t="s">
        <v>1754</v>
      </c>
      <c r="D3596">
        <v>120</v>
      </c>
      <c r="E3596" s="1">
        <v>0.64800000000000002</v>
      </c>
      <c r="F3596">
        <v>1.2210000000000001</v>
      </c>
      <c r="G3596">
        <v>0.14299999999999999</v>
      </c>
      <c r="H3596">
        <v>28</v>
      </c>
      <c r="I3596">
        <v>3.8</v>
      </c>
      <c r="J3596">
        <v>8.5999999999999998E-4</v>
      </c>
      <c r="K3596">
        <v>0.51400000000000001</v>
      </c>
      <c r="L3596">
        <v>0.37086842105263162</v>
      </c>
      <c r="M3596" s="2">
        <f t="shared" si="121"/>
        <v>15.789473684210526</v>
      </c>
      <c r="N3596" t="s">
        <v>28</v>
      </c>
    </row>
    <row r="3597" spans="1:14">
      <c r="A3597">
        <v>7</v>
      </c>
      <c r="B3597" t="s">
        <v>8489</v>
      </c>
      <c r="C3597" t="s">
        <v>8488</v>
      </c>
      <c r="D3597">
        <v>535</v>
      </c>
      <c r="E3597" s="1">
        <v>0.52600000000000002</v>
      </c>
      <c r="F3597">
        <v>0.85599999999999998</v>
      </c>
      <c r="G3597">
        <v>2.5000000000000001E-2</v>
      </c>
      <c r="H3597">
        <v>40</v>
      </c>
      <c r="I3597">
        <v>9</v>
      </c>
      <c r="J3597">
        <v>1.48E-3</v>
      </c>
      <c r="K3597">
        <v>0.43099999999999999</v>
      </c>
      <c r="L3597">
        <v>0.37086842105263162</v>
      </c>
      <c r="M3597" s="2">
        <f t="shared" si="121"/>
        <v>18.421052631578945</v>
      </c>
      <c r="N3597" t="s">
        <v>28</v>
      </c>
    </row>
    <row r="3598" spans="1:14">
      <c r="A3598">
        <v>8</v>
      </c>
      <c r="B3598" t="s">
        <v>1753</v>
      </c>
      <c r="C3598" t="s">
        <v>1752</v>
      </c>
      <c r="D3598">
        <v>288</v>
      </c>
      <c r="E3598" s="1">
        <v>0.48899999999999999</v>
      </c>
      <c r="G3598">
        <v>0.13</v>
      </c>
      <c r="H3598">
        <v>23</v>
      </c>
      <c r="I3598">
        <v>6.2</v>
      </c>
      <c r="J3598">
        <v>1.1999999999999999E-3</v>
      </c>
      <c r="L3598">
        <v>0.37086842105263162</v>
      </c>
      <c r="M3598" s="2">
        <f t="shared" si="121"/>
        <v>21.052631578947366</v>
      </c>
      <c r="N3598" t="s">
        <v>28</v>
      </c>
    </row>
    <row r="3599" spans="1:14">
      <c r="A3599">
        <v>9</v>
      </c>
      <c r="B3599" t="s">
        <v>1751</v>
      </c>
      <c r="C3599" t="s">
        <v>1750</v>
      </c>
      <c r="D3599">
        <v>252</v>
      </c>
      <c r="E3599" s="1">
        <v>0.48399999999999999</v>
      </c>
      <c r="G3599">
        <v>0.13900000000000001</v>
      </c>
      <c r="H3599">
        <v>36</v>
      </c>
      <c r="I3599">
        <v>5.7</v>
      </c>
      <c r="J3599">
        <v>6.2E-4</v>
      </c>
      <c r="L3599">
        <v>0.37086842105263162</v>
      </c>
      <c r="M3599" s="2">
        <f t="shared" si="121"/>
        <v>23.684210526315788</v>
      </c>
      <c r="N3599" t="s">
        <v>28</v>
      </c>
    </row>
    <row r="3600" spans="1:14">
      <c r="A3600">
        <v>10</v>
      </c>
      <c r="B3600" t="s">
        <v>1749</v>
      </c>
      <c r="C3600" t="s">
        <v>1748</v>
      </c>
      <c r="D3600">
        <v>184</v>
      </c>
      <c r="E3600" s="1">
        <v>0.46200000000000002</v>
      </c>
      <c r="G3600">
        <v>5.7000000000000002E-2</v>
      </c>
      <c r="H3600">
        <v>35</v>
      </c>
      <c r="I3600">
        <v>6.5</v>
      </c>
      <c r="J3600">
        <v>8.8999999999999995E-4</v>
      </c>
      <c r="L3600">
        <v>0.37086842105263162</v>
      </c>
      <c r="M3600" s="2">
        <f t="shared" si="121"/>
        <v>26.315789473684209</v>
      </c>
      <c r="N3600" t="s">
        <v>28</v>
      </c>
    </row>
    <row r="3601" spans="1:14">
      <c r="A3601">
        <v>11</v>
      </c>
      <c r="B3601" t="s">
        <v>8481</v>
      </c>
      <c r="C3601" t="s">
        <v>8480</v>
      </c>
      <c r="D3601">
        <v>266</v>
      </c>
      <c r="E3601" s="1">
        <v>0.39500000000000002</v>
      </c>
      <c r="F3601">
        <v>0.874</v>
      </c>
      <c r="G3601">
        <v>4.8000000000000001E-2</v>
      </c>
      <c r="H3601">
        <v>21</v>
      </c>
      <c r="I3601">
        <v>8.1</v>
      </c>
      <c r="J3601">
        <v>4.4000000000000002E-4</v>
      </c>
      <c r="K3601">
        <v>0.28599999999999998</v>
      </c>
      <c r="L3601">
        <v>0.37086842105263162</v>
      </c>
      <c r="M3601" s="2">
        <f t="shared" si="121"/>
        <v>28.947368421052634</v>
      </c>
      <c r="N3601" t="s">
        <v>28</v>
      </c>
    </row>
    <row r="3602" spans="1:14">
      <c r="A3602">
        <v>12</v>
      </c>
      <c r="B3602" t="s">
        <v>4747</v>
      </c>
      <c r="C3602" t="s">
        <v>4746</v>
      </c>
      <c r="D3602">
        <v>82</v>
      </c>
      <c r="E3602" s="1">
        <v>0.34899999999999998</v>
      </c>
      <c r="G3602">
        <v>4.2999999999999997E-2</v>
      </c>
      <c r="H3602">
        <v>23</v>
      </c>
      <c r="J3602">
        <v>4.6999999999999999E-4</v>
      </c>
      <c r="L3602">
        <v>0.37086842105263162</v>
      </c>
      <c r="M3602" s="2">
        <f t="shared" si="121"/>
        <v>31.578947368421051</v>
      </c>
      <c r="N3602" t="s">
        <v>28</v>
      </c>
    </row>
    <row r="3603" spans="1:14">
      <c r="A3603">
        <v>13</v>
      </c>
      <c r="B3603" t="s">
        <v>1747</v>
      </c>
      <c r="C3603" t="s">
        <v>1746</v>
      </c>
      <c r="D3603">
        <v>235</v>
      </c>
      <c r="E3603" s="1">
        <v>0.31900000000000001</v>
      </c>
      <c r="G3603">
        <v>7.6999999999999999E-2</v>
      </c>
      <c r="H3603">
        <v>39</v>
      </c>
      <c r="I3603">
        <v>8</v>
      </c>
      <c r="J3603">
        <v>8.4999999999999995E-4</v>
      </c>
      <c r="L3603">
        <v>0.37086842105263162</v>
      </c>
      <c r="M3603" s="2">
        <f t="shared" si="121"/>
        <v>34.210526315789473</v>
      </c>
      <c r="N3603" t="s">
        <v>28</v>
      </c>
    </row>
    <row r="3604" spans="1:14">
      <c r="A3604">
        <v>14</v>
      </c>
      <c r="B3604" t="s">
        <v>1745</v>
      </c>
      <c r="C3604" t="s">
        <v>1744</v>
      </c>
      <c r="D3604">
        <v>272</v>
      </c>
      <c r="E3604" s="1">
        <v>0.312</v>
      </c>
      <c r="F3604">
        <v>0.35199999999999998</v>
      </c>
      <c r="G3604">
        <v>6.5000000000000002E-2</v>
      </c>
      <c r="H3604">
        <v>46</v>
      </c>
      <c r="I3604">
        <v>8.8000000000000007</v>
      </c>
      <c r="J3604">
        <v>1.09E-3</v>
      </c>
      <c r="K3604">
        <v>0.27300000000000002</v>
      </c>
      <c r="L3604">
        <v>0.37086842105263162</v>
      </c>
      <c r="M3604" s="2">
        <f t="shared" si="121"/>
        <v>36.84210526315789</v>
      </c>
      <c r="N3604" t="s">
        <v>28</v>
      </c>
    </row>
    <row r="3605" spans="1:14">
      <c r="A3605">
        <v>15</v>
      </c>
      <c r="B3605" t="s">
        <v>1743</v>
      </c>
      <c r="C3605" t="s">
        <v>1742</v>
      </c>
      <c r="D3605">
        <v>446</v>
      </c>
      <c r="E3605" s="1">
        <v>0.28299999999999997</v>
      </c>
      <c r="F3605">
        <v>0.50800000000000001</v>
      </c>
      <c r="G3605">
        <v>0.15</v>
      </c>
      <c r="H3605">
        <v>20</v>
      </c>
      <c r="I3605" t="s">
        <v>18288</v>
      </c>
      <c r="J3605">
        <v>9.3999999999999997E-4</v>
      </c>
      <c r="K3605">
        <v>0.44700000000000001</v>
      </c>
      <c r="L3605">
        <v>0.37086842105263162</v>
      </c>
      <c r="M3605" s="2">
        <f t="shared" si="121"/>
        <v>39.473684210526315</v>
      </c>
      <c r="N3605" t="s">
        <v>28</v>
      </c>
    </row>
    <row r="3606" spans="1:14">
      <c r="A3606">
        <v>16</v>
      </c>
      <c r="B3606" t="s">
        <v>1495</v>
      </c>
      <c r="C3606" t="s">
        <v>1494</v>
      </c>
      <c r="D3606">
        <v>85</v>
      </c>
      <c r="E3606" s="1">
        <v>0.27700000000000002</v>
      </c>
      <c r="G3606">
        <v>0</v>
      </c>
      <c r="H3606">
        <v>21</v>
      </c>
      <c r="J3606">
        <v>5.4000000000000001E-4</v>
      </c>
      <c r="L3606">
        <v>0.37086842105263162</v>
      </c>
      <c r="M3606" s="2">
        <f t="shared" si="121"/>
        <v>42.105263157894733</v>
      </c>
      <c r="N3606" t="s">
        <v>28</v>
      </c>
    </row>
    <row r="3607" spans="1:14">
      <c r="A3607">
        <v>17</v>
      </c>
      <c r="B3607" t="s">
        <v>1741</v>
      </c>
      <c r="C3607" t="s">
        <v>1740</v>
      </c>
      <c r="D3607">
        <v>152</v>
      </c>
      <c r="E3607" s="1">
        <v>0.27100000000000002</v>
      </c>
      <c r="F3607">
        <v>0.34300000000000003</v>
      </c>
      <c r="G3607">
        <v>0.158</v>
      </c>
      <c r="H3607">
        <v>19</v>
      </c>
      <c r="I3607" t="s">
        <v>18288</v>
      </c>
      <c r="J3607">
        <v>4.6999999999999999E-4</v>
      </c>
      <c r="K3607">
        <v>0.26900000000000002</v>
      </c>
      <c r="L3607">
        <v>0.37086842105263162</v>
      </c>
      <c r="M3607" s="2">
        <f t="shared" si="121"/>
        <v>44.736842105263158</v>
      </c>
      <c r="N3607" t="s">
        <v>28</v>
      </c>
    </row>
    <row r="3608" spans="1:14">
      <c r="A3608">
        <v>18</v>
      </c>
      <c r="B3608" t="s">
        <v>1739</v>
      </c>
      <c r="C3608" t="s">
        <v>1738</v>
      </c>
      <c r="D3608">
        <v>173</v>
      </c>
      <c r="E3608" s="1">
        <v>0.255</v>
      </c>
      <c r="G3608">
        <v>0.46200000000000002</v>
      </c>
      <c r="H3608">
        <v>26</v>
      </c>
      <c r="I3608">
        <v>5.9</v>
      </c>
      <c r="J3608">
        <v>6.9999999999999999E-4</v>
      </c>
      <c r="L3608">
        <v>0.37086842105263162</v>
      </c>
      <c r="M3608" s="2">
        <f t="shared" si="121"/>
        <v>47.368421052631575</v>
      </c>
      <c r="N3608" t="s">
        <v>28</v>
      </c>
    </row>
    <row r="3609" spans="1:14">
      <c r="A3609">
        <v>19</v>
      </c>
      <c r="B3609" t="s">
        <v>1737</v>
      </c>
      <c r="C3609" t="s">
        <v>1736</v>
      </c>
      <c r="D3609">
        <v>37</v>
      </c>
      <c r="E3609" s="1">
        <v>0.24399999999999999</v>
      </c>
      <c r="G3609">
        <v>0</v>
      </c>
      <c r="H3609">
        <v>10</v>
      </c>
      <c r="J3609">
        <v>1.8000000000000001E-4</v>
      </c>
      <c r="L3609">
        <v>0.37086842105263162</v>
      </c>
      <c r="M3609" s="2">
        <f t="shared" si="121"/>
        <v>50</v>
      </c>
      <c r="N3609" t="s">
        <v>28</v>
      </c>
    </row>
    <row r="3610" spans="1:14">
      <c r="A3610">
        <v>20</v>
      </c>
      <c r="B3610" t="s">
        <v>1735</v>
      </c>
      <c r="C3610" t="s">
        <v>1734</v>
      </c>
      <c r="D3610">
        <v>206</v>
      </c>
      <c r="E3610" s="1">
        <v>0.23899999999999999</v>
      </c>
      <c r="F3610">
        <v>0.55100000000000005</v>
      </c>
      <c r="G3610">
        <v>0.16300000000000001</v>
      </c>
      <c r="H3610">
        <v>43</v>
      </c>
      <c r="I3610">
        <v>8.4</v>
      </c>
      <c r="J3610">
        <v>8.4999999999999995E-4</v>
      </c>
      <c r="K3610">
        <v>0.38300000000000001</v>
      </c>
      <c r="L3610">
        <v>0.37086842105263162</v>
      </c>
      <c r="M3610" s="2">
        <f t="shared" si="121"/>
        <v>52.631578947368418</v>
      </c>
      <c r="N3610" t="s">
        <v>28</v>
      </c>
    </row>
    <row r="3611" spans="1:14">
      <c r="A3611">
        <v>21</v>
      </c>
      <c r="B3611" t="s">
        <v>1733</v>
      </c>
      <c r="C3611" t="s">
        <v>1732</v>
      </c>
      <c r="D3611">
        <v>184</v>
      </c>
      <c r="E3611" s="1">
        <v>0.20499999999999999</v>
      </c>
      <c r="F3611">
        <v>0.30399999999999999</v>
      </c>
      <c r="G3611">
        <v>0</v>
      </c>
      <c r="H3611">
        <v>20</v>
      </c>
      <c r="I3611" t="s">
        <v>18288</v>
      </c>
      <c r="J3611">
        <v>3.1E-4</v>
      </c>
      <c r="K3611">
        <v>0.17299999999999999</v>
      </c>
      <c r="L3611">
        <v>0.37086842105263162</v>
      </c>
      <c r="M3611" s="2">
        <f t="shared" si="121"/>
        <v>55.26315789473685</v>
      </c>
      <c r="N3611" t="s">
        <v>28</v>
      </c>
    </row>
    <row r="3612" spans="1:14">
      <c r="A3612">
        <v>22</v>
      </c>
      <c r="B3612" t="s">
        <v>1731</v>
      </c>
      <c r="C3612" t="s">
        <v>1730</v>
      </c>
      <c r="D3612">
        <v>61</v>
      </c>
      <c r="E3612" s="1">
        <v>0.20300000000000001</v>
      </c>
      <c r="G3612">
        <v>6.2E-2</v>
      </c>
      <c r="H3612">
        <v>32</v>
      </c>
      <c r="J3612">
        <v>1.2E-4</v>
      </c>
      <c r="L3612">
        <v>0.37086842105263162</v>
      </c>
      <c r="M3612" s="2">
        <f t="shared" si="121"/>
        <v>57.894736842105267</v>
      </c>
      <c r="N3612" t="s">
        <v>28</v>
      </c>
    </row>
    <row r="3613" spans="1:14">
      <c r="A3613">
        <v>23</v>
      </c>
      <c r="B3613" t="s">
        <v>1729</v>
      </c>
      <c r="C3613" t="s">
        <v>1728</v>
      </c>
      <c r="D3613">
        <v>10</v>
      </c>
      <c r="E3613" s="1">
        <v>0.157</v>
      </c>
      <c r="F3613">
        <v>0.157</v>
      </c>
      <c r="G3613">
        <v>7.3999999999999996E-2</v>
      </c>
      <c r="H3613">
        <v>27</v>
      </c>
      <c r="J3613">
        <v>0</v>
      </c>
      <c r="K3613">
        <v>4.0000000000000001E-3</v>
      </c>
      <c r="L3613">
        <v>0.37086842105263162</v>
      </c>
      <c r="M3613" s="2">
        <f t="shared" si="121"/>
        <v>60.526315789473685</v>
      </c>
      <c r="N3613" t="s">
        <v>28</v>
      </c>
    </row>
    <row r="3614" spans="1:14">
      <c r="A3614">
        <v>24</v>
      </c>
      <c r="B3614" t="s">
        <v>1727</v>
      </c>
      <c r="C3614" t="s">
        <v>1726</v>
      </c>
      <c r="D3614">
        <v>81</v>
      </c>
      <c r="E3614" s="1">
        <v>0.153</v>
      </c>
      <c r="G3614">
        <v>0</v>
      </c>
      <c r="H3614">
        <v>26</v>
      </c>
      <c r="J3614">
        <v>4.8000000000000001E-4</v>
      </c>
      <c r="L3614">
        <v>0.37086842105263162</v>
      </c>
      <c r="M3614" s="2">
        <f t="shared" si="121"/>
        <v>63.157894736842103</v>
      </c>
      <c r="N3614" t="s">
        <v>28</v>
      </c>
    </row>
    <row r="3615" spans="1:14">
      <c r="A3615">
        <v>25</v>
      </c>
      <c r="B3615" t="s">
        <v>1725</v>
      </c>
      <c r="C3615" t="s">
        <v>1724</v>
      </c>
      <c r="D3615">
        <v>153</v>
      </c>
      <c r="E3615" s="1">
        <v>0.14899999999999999</v>
      </c>
      <c r="F3615">
        <v>0.23400000000000001</v>
      </c>
      <c r="G3615">
        <v>8.3000000000000004E-2</v>
      </c>
      <c r="H3615">
        <v>24</v>
      </c>
      <c r="I3615" t="s">
        <v>18288</v>
      </c>
      <c r="J3615">
        <v>4.4999999999999999E-4</v>
      </c>
      <c r="K3615">
        <v>0.19900000000000001</v>
      </c>
      <c r="L3615">
        <v>0.37086842105263162</v>
      </c>
      <c r="M3615" s="2">
        <f t="shared" si="121"/>
        <v>65.789473684210535</v>
      </c>
      <c r="N3615" t="s">
        <v>28</v>
      </c>
    </row>
    <row r="3616" spans="1:14">
      <c r="A3616">
        <v>26</v>
      </c>
      <c r="B3616" t="s">
        <v>8587</v>
      </c>
      <c r="C3616" t="s">
        <v>8586</v>
      </c>
      <c r="D3616">
        <v>84</v>
      </c>
      <c r="E3616" s="1">
        <v>0.14799999999999999</v>
      </c>
      <c r="G3616">
        <v>3.5999999999999997E-2</v>
      </c>
      <c r="H3616">
        <v>28</v>
      </c>
      <c r="J3616">
        <v>8.0000000000000007E-5</v>
      </c>
      <c r="L3616">
        <v>0.37086842105263162</v>
      </c>
      <c r="M3616" s="2">
        <f t="shared" si="121"/>
        <v>68.421052631578945</v>
      </c>
      <c r="N3616" t="s">
        <v>28</v>
      </c>
    </row>
    <row r="3617" spans="1:14">
      <c r="A3617">
        <v>27</v>
      </c>
      <c r="B3617" t="s">
        <v>1481</v>
      </c>
      <c r="C3617" t="s">
        <v>1480</v>
      </c>
      <c r="D3617">
        <v>190</v>
      </c>
      <c r="E3617" s="1">
        <v>0.129</v>
      </c>
      <c r="G3617">
        <v>0.1</v>
      </c>
      <c r="H3617">
        <v>70</v>
      </c>
      <c r="I3617">
        <v>4.5999999999999996</v>
      </c>
      <c r="J3617">
        <v>9.1E-4</v>
      </c>
      <c r="L3617">
        <v>0.37086842105263162</v>
      </c>
      <c r="M3617" s="2">
        <f t="shared" si="121"/>
        <v>71.05263157894737</v>
      </c>
      <c r="N3617" t="s">
        <v>28</v>
      </c>
    </row>
    <row r="3618" spans="1:14">
      <c r="A3618">
        <v>28</v>
      </c>
      <c r="B3618" t="s">
        <v>1723</v>
      </c>
      <c r="C3618" t="s">
        <v>1722</v>
      </c>
      <c r="D3618">
        <v>60</v>
      </c>
      <c r="E3618" s="1">
        <v>0.111</v>
      </c>
      <c r="G3618">
        <v>0</v>
      </c>
      <c r="H3618">
        <v>40</v>
      </c>
      <c r="J3618">
        <v>9.0000000000000006E-5</v>
      </c>
      <c r="L3618">
        <v>0.37086842105263162</v>
      </c>
      <c r="M3618" s="2">
        <f t="shared" si="121"/>
        <v>73.68421052631578</v>
      </c>
      <c r="N3618" t="s">
        <v>28</v>
      </c>
    </row>
    <row r="3619" spans="1:14">
      <c r="A3619">
        <v>29</v>
      </c>
      <c r="B3619" t="s">
        <v>1721</v>
      </c>
      <c r="C3619" t="s">
        <v>1720</v>
      </c>
      <c r="D3619">
        <v>33</v>
      </c>
      <c r="E3619" s="1">
        <v>9.8000000000000004E-2</v>
      </c>
      <c r="G3619">
        <v>3.6999999999999998E-2</v>
      </c>
      <c r="H3619">
        <v>27</v>
      </c>
      <c r="J3619">
        <v>1.2E-4</v>
      </c>
      <c r="L3619">
        <v>0.37086842105263162</v>
      </c>
      <c r="M3619" s="2">
        <f t="shared" si="121"/>
        <v>76.31578947368422</v>
      </c>
      <c r="N3619" t="s">
        <v>28</v>
      </c>
    </row>
    <row r="3620" spans="1:14">
      <c r="A3620">
        <v>30</v>
      </c>
      <c r="B3620" t="s">
        <v>8433</v>
      </c>
      <c r="C3620" t="s">
        <v>8432</v>
      </c>
      <c r="D3620">
        <v>124</v>
      </c>
      <c r="E3620" s="1">
        <v>9.5000000000000001E-2</v>
      </c>
      <c r="F3620">
        <v>0.246</v>
      </c>
      <c r="G3620">
        <v>0.05</v>
      </c>
      <c r="H3620">
        <v>40</v>
      </c>
      <c r="I3620">
        <v>6.7</v>
      </c>
      <c r="J3620">
        <v>7.6999999999999996E-4</v>
      </c>
      <c r="K3620">
        <v>0.217</v>
      </c>
      <c r="L3620">
        <v>0.37086842105263162</v>
      </c>
      <c r="M3620" s="2">
        <f t="shared" si="121"/>
        <v>78.94736842105263</v>
      </c>
      <c r="N3620" t="s">
        <v>28</v>
      </c>
    </row>
    <row r="3621" spans="1:14">
      <c r="A3621">
        <v>31</v>
      </c>
      <c r="B3621" t="s">
        <v>1719</v>
      </c>
      <c r="C3621" t="s">
        <v>1718</v>
      </c>
      <c r="D3621">
        <v>17</v>
      </c>
      <c r="E3621" s="1">
        <v>0.08</v>
      </c>
      <c r="F3621">
        <v>0.121</v>
      </c>
      <c r="G3621">
        <v>0</v>
      </c>
      <c r="H3621">
        <v>11</v>
      </c>
      <c r="J3621">
        <v>3.0000000000000001E-5</v>
      </c>
      <c r="K3621">
        <v>3.2000000000000001E-2</v>
      </c>
      <c r="L3621">
        <v>0.37086842105263162</v>
      </c>
      <c r="M3621" s="2">
        <f t="shared" si="121"/>
        <v>81.578947368421055</v>
      </c>
      <c r="N3621" t="s">
        <v>28</v>
      </c>
    </row>
    <row r="3622" spans="1:14">
      <c r="A3622">
        <v>32</v>
      </c>
      <c r="B3622" t="s">
        <v>1477</v>
      </c>
      <c r="C3622" t="s">
        <v>1476</v>
      </c>
      <c r="D3622">
        <v>17</v>
      </c>
      <c r="E3622" s="1">
        <v>7.4999999999999997E-2</v>
      </c>
      <c r="F3622">
        <v>0.154</v>
      </c>
      <c r="G3622">
        <v>1.167</v>
      </c>
      <c r="H3622">
        <v>6</v>
      </c>
      <c r="J3622">
        <v>6.0000000000000002E-5</v>
      </c>
      <c r="K3622">
        <v>5.1999999999999998E-2</v>
      </c>
      <c r="L3622">
        <v>0.37086842105263162</v>
      </c>
      <c r="M3622" s="2">
        <f t="shared" si="121"/>
        <v>84.210526315789465</v>
      </c>
      <c r="N3622" t="s">
        <v>28</v>
      </c>
    </row>
    <row r="3623" spans="1:14">
      <c r="A3623">
        <v>33</v>
      </c>
      <c r="B3623" t="s">
        <v>1717</v>
      </c>
      <c r="C3623" t="s">
        <v>1716</v>
      </c>
      <c r="D3623">
        <v>20</v>
      </c>
      <c r="E3623" s="1">
        <v>7.3999999999999996E-2</v>
      </c>
      <c r="G3623">
        <v>0</v>
      </c>
      <c r="H3623">
        <v>19</v>
      </c>
      <c r="J3623">
        <v>6.0000000000000002E-5</v>
      </c>
      <c r="L3623">
        <v>0.37086842105263162</v>
      </c>
      <c r="M3623" s="2">
        <f t="shared" si="121"/>
        <v>86.842105263157904</v>
      </c>
      <c r="N3623" t="s">
        <v>28</v>
      </c>
    </row>
    <row r="3624" spans="1:14">
      <c r="A3624">
        <v>34</v>
      </c>
      <c r="B3624" t="s">
        <v>1715</v>
      </c>
      <c r="C3624" t="s">
        <v>1714</v>
      </c>
      <c r="D3624">
        <v>227</v>
      </c>
      <c r="E3624" s="1">
        <v>6.3E-2</v>
      </c>
      <c r="F3624">
        <v>0.113</v>
      </c>
      <c r="G3624">
        <v>9.4E-2</v>
      </c>
      <c r="H3624">
        <v>64</v>
      </c>
      <c r="I3624" t="s">
        <v>18288</v>
      </c>
      <c r="J3624">
        <v>2.5000000000000001E-4</v>
      </c>
      <c r="K3624">
        <v>5.3999999999999999E-2</v>
      </c>
      <c r="L3624">
        <v>0.37086842105263162</v>
      </c>
      <c r="M3624" s="2">
        <f t="shared" si="121"/>
        <v>89.473684210526315</v>
      </c>
      <c r="N3624" t="s">
        <v>28</v>
      </c>
    </row>
    <row r="3625" spans="1:14">
      <c r="A3625">
        <v>35</v>
      </c>
      <c r="B3625" t="s">
        <v>1713</v>
      </c>
      <c r="C3625" t="s">
        <v>1712</v>
      </c>
      <c r="D3625">
        <v>38</v>
      </c>
      <c r="E3625" s="1">
        <v>5.0999999999999997E-2</v>
      </c>
      <c r="G3625">
        <v>0</v>
      </c>
      <c r="H3625">
        <v>17</v>
      </c>
      <c r="J3625">
        <v>8.0000000000000007E-5</v>
      </c>
      <c r="L3625">
        <v>0.37086842105263162</v>
      </c>
      <c r="M3625" s="2">
        <f t="shared" si="121"/>
        <v>92.10526315789474</v>
      </c>
      <c r="N3625" t="s">
        <v>28</v>
      </c>
    </row>
    <row r="3626" spans="1:14">
      <c r="A3626">
        <v>36</v>
      </c>
      <c r="B3626" t="s">
        <v>1711</v>
      </c>
      <c r="C3626" t="s">
        <v>1710</v>
      </c>
      <c r="D3626">
        <v>72</v>
      </c>
      <c r="E3626" s="1">
        <v>3.5999999999999997E-2</v>
      </c>
      <c r="F3626">
        <v>0.186</v>
      </c>
      <c r="G3626">
        <v>6.9000000000000006E-2</v>
      </c>
      <c r="H3626">
        <v>29</v>
      </c>
      <c r="J3626">
        <v>4.4000000000000002E-4</v>
      </c>
      <c r="K3626">
        <v>0.17799999999999999</v>
      </c>
      <c r="L3626">
        <v>0.37086842105263162</v>
      </c>
      <c r="M3626" s="2">
        <f t="shared" si="121"/>
        <v>94.73684210526315</v>
      </c>
      <c r="N3626" t="s">
        <v>28</v>
      </c>
    </row>
    <row r="3627" spans="1:14">
      <c r="A3627">
        <v>37</v>
      </c>
      <c r="B3627" t="s">
        <v>1709</v>
      </c>
      <c r="C3627" t="s">
        <v>1708</v>
      </c>
      <c r="D3627">
        <v>14</v>
      </c>
      <c r="E3627" s="1">
        <v>2.8000000000000001E-2</v>
      </c>
      <c r="G3627">
        <v>0</v>
      </c>
      <c r="H3627">
        <v>24</v>
      </c>
      <c r="J3627">
        <v>8.0000000000000007E-5</v>
      </c>
      <c r="L3627">
        <v>0.37086842105263162</v>
      </c>
      <c r="M3627" s="2">
        <f t="shared" si="121"/>
        <v>97.368421052631575</v>
      </c>
      <c r="N3627" t="s">
        <v>28</v>
      </c>
    </row>
    <row r="3628" spans="1:14">
      <c r="A3628">
        <v>38</v>
      </c>
      <c r="B3628" t="s">
        <v>1707</v>
      </c>
      <c r="C3628" t="s">
        <v>1706</v>
      </c>
      <c r="D3628">
        <v>35</v>
      </c>
      <c r="E3628" s="1">
        <v>2.1999999999999999E-2</v>
      </c>
      <c r="G3628">
        <v>0</v>
      </c>
      <c r="H3628">
        <v>26</v>
      </c>
      <c r="J3628">
        <v>2.0000000000000002E-5</v>
      </c>
      <c r="L3628">
        <v>0.37086842105263162</v>
      </c>
      <c r="M3628" s="2">
        <f t="shared" si="121"/>
        <v>100</v>
      </c>
      <c r="N3628" t="s">
        <v>28</v>
      </c>
    </row>
    <row r="3629" spans="1:14" s="3" customFormat="1">
      <c r="E3629" s="4"/>
      <c r="M3629" s="5"/>
    </row>
    <row r="3630" spans="1:14">
      <c r="A3630">
        <v>1</v>
      </c>
      <c r="B3630" t="s">
        <v>1805</v>
      </c>
      <c r="C3630" t="s">
        <v>1804</v>
      </c>
      <c r="D3630">
        <v>576</v>
      </c>
      <c r="E3630" s="1">
        <v>2.585</v>
      </c>
      <c r="F3630">
        <v>2.1429999999999998</v>
      </c>
      <c r="G3630">
        <v>0.23100000000000001</v>
      </c>
      <c r="H3630">
        <v>26</v>
      </c>
      <c r="I3630">
        <v>8.5</v>
      </c>
      <c r="J3630">
        <v>1.4E-3</v>
      </c>
      <c r="K3630">
        <v>0.95099999999999996</v>
      </c>
      <c r="L3630">
        <f>AVERAGE(E3630:E3652)</f>
        <v>1.1530434782608696</v>
      </c>
      <c r="M3630" s="2">
        <f t="shared" ref="M3630:M3652" si="122">A3630/23*100</f>
        <v>4.3478260869565215</v>
      </c>
      <c r="N3630" t="s">
        <v>1803</v>
      </c>
    </row>
    <row r="3631" spans="1:14">
      <c r="A3631">
        <v>2</v>
      </c>
      <c r="B3631" t="s">
        <v>1803</v>
      </c>
      <c r="C3631" t="s">
        <v>1802</v>
      </c>
      <c r="D3631">
        <v>4052</v>
      </c>
      <c r="E3631" s="1">
        <v>2.3050000000000002</v>
      </c>
      <c r="F3631">
        <v>3.3460000000000001</v>
      </c>
      <c r="G3631">
        <v>0.53100000000000003</v>
      </c>
      <c r="H3631">
        <v>64</v>
      </c>
      <c r="I3631" t="s">
        <v>18288</v>
      </c>
      <c r="J3631">
        <v>9.0299999999999998E-3</v>
      </c>
      <c r="K3631">
        <v>1.98</v>
      </c>
      <c r="L3631">
        <v>1.1530434782608696</v>
      </c>
      <c r="M3631" s="2">
        <f t="shared" si="122"/>
        <v>8.695652173913043</v>
      </c>
      <c r="N3631" t="s">
        <v>1803</v>
      </c>
    </row>
    <row r="3632" spans="1:14">
      <c r="A3632">
        <v>3</v>
      </c>
      <c r="B3632" t="s">
        <v>1801</v>
      </c>
      <c r="C3632" t="s">
        <v>1800</v>
      </c>
      <c r="D3632">
        <v>1998</v>
      </c>
      <c r="E3632" s="1">
        <v>2.085</v>
      </c>
      <c r="F3632">
        <v>2.3959999999999999</v>
      </c>
      <c r="G3632">
        <v>0.17199999999999999</v>
      </c>
      <c r="H3632">
        <v>29</v>
      </c>
      <c r="I3632" t="s">
        <v>18288</v>
      </c>
      <c r="J3632">
        <v>4.45E-3</v>
      </c>
      <c r="K3632">
        <v>1.5</v>
      </c>
      <c r="L3632">
        <v>1.1530434782608696</v>
      </c>
      <c r="M3632" s="2">
        <f t="shared" si="122"/>
        <v>13.043478260869565</v>
      </c>
      <c r="N3632" t="s">
        <v>1803</v>
      </c>
    </row>
    <row r="3633" spans="1:14">
      <c r="A3633">
        <v>4</v>
      </c>
      <c r="B3633" t="s">
        <v>1799</v>
      </c>
      <c r="C3633" t="s">
        <v>1798</v>
      </c>
      <c r="D3633">
        <v>1243</v>
      </c>
      <c r="E3633" s="1">
        <v>1.96</v>
      </c>
      <c r="F3633">
        <v>2.4550000000000001</v>
      </c>
      <c r="G3633">
        <v>0.29199999999999998</v>
      </c>
      <c r="H3633">
        <v>24</v>
      </c>
      <c r="I3633" t="s">
        <v>18288</v>
      </c>
      <c r="J3633">
        <v>2.3800000000000002E-3</v>
      </c>
      <c r="K3633">
        <v>1.1200000000000001</v>
      </c>
      <c r="L3633">
        <v>1.1530434782608696</v>
      </c>
      <c r="M3633" s="2">
        <f t="shared" si="122"/>
        <v>17.391304347826086</v>
      </c>
      <c r="N3633" t="s">
        <v>1803</v>
      </c>
    </row>
    <row r="3634" spans="1:14">
      <c r="A3634">
        <v>5</v>
      </c>
      <c r="B3634" t="s">
        <v>1797</v>
      </c>
      <c r="C3634" t="s">
        <v>1796</v>
      </c>
      <c r="D3634">
        <v>554</v>
      </c>
      <c r="E3634" s="1">
        <v>1.861</v>
      </c>
      <c r="F3634">
        <v>2.0539999999999998</v>
      </c>
      <c r="G3634">
        <v>0.66</v>
      </c>
      <c r="H3634">
        <v>47</v>
      </c>
      <c r="I3634">
        <v>4.5999999999999996</v>
      </c>
      <c r="J3634">
        <v>2.65E-3</v>
      </c>
      <c r="K3634">
        <v>0.90300000000000002</v>
      </c>
      <c r="L3634">
        <v>1.1530434782608696</v>
      </c>
      <c r="M3634" s="2">
        <f t="shared" si="122"/>
        <v>21.739130434782609</v>
      </c>
      <c r="N3634" t="s">
        <v>1803</v>
      </c>
    </row>
    <row r="3635" spans="1:14">
      <c r="A3635">
        <v>6</v>
      </c>
      <c r="B3635" t="s">
        <v>1795</v>
      </c>
      <c r="C3635" t="s">
        <v>1794</v>
      </c>
      <c r="D3635">
        <v>955</v>
      </c>
      <c r="E3635" s="1">
        <v>1.48</v>
      </c>
      <c r="F3635">
        <v>2.3929999999999998</v>
      </c>
      <c r="G3635">
        <v>8.3000000000000004E-2</v>
      </c>
      <c r="H3635">
        <v>36</v>
      </c>
      <c r="I3635">
        <v>6.6</v>
      </c>
      <c r="J3635">
        <v>2.5799999999999998E-3</v>
      </c>
      <c r="K3635">
        <v>0.98299999999999998</v>
      </c>
      <c r="L3635">
        <v>1.1530434782608696</v>
      </c>
      <c r="M3635" s="2">
        <f t="shared" si="122"/>
        <v>26.086956521739129</v>
      </c>
      <c r="N3635" t="s">
        <v>1803</v>
      </c>
    </row>
    <row r="3636" spans="1:14">
      <c r="A3636">
        <v>7</v>
      </c>
      <c r="B3636" t="s">
        <v>1793</v>
      </c>
      <c r="C3636" t="s">
        <v>1792</v>
      </c>
      <c r="D3636">
        <v>59</v>
      </c>
      <c r="E3636" s="1">
        <v>1.3680000000000001</v>
      </c>
      <c r="G3636">
        <v>0.182</v>
      </c>
      <c r="H3636">
        <v>11</v>
      </c>
      <c r="J3636">
        <v>5.1000000000000004E-4</v>
      </c>
      <c r="L3636">
        <v>1.1530434782608696</v>
      </c>
      <c r="M3636" s="2">
        <f t="shared" si="122"/>
        <v>30.434782608695656</v>
      </c>
      <c r="N3636" t="s">
        <v>1803</v>
      </c>
    </row>
    <row r="3637" spans="1:14">
      <c r="A3637">
        <v>8</v>
      </c>
      <c r="B3637" t="s">
        <v>1791</v>
      </c>
      <c r="C3637" t="s">
        <v>1790</v>
      </c>
      <c r="D3637">
        <v>433</v>
      </c>
      <c r="E3637" s="1">
        <v>1.3</v>
      </c>
      <c r="F3637">
        <v>1.573</v>
      </c>
      <c r="G3637">
        <v>0.1</v>
      </c>
      <c r="H3637">
        <v>20</v>
      </c>
      <c r="I3637">
        <v>7.7</v>
      </c>
      <c r="J3637">
        <v>1.47E-3</v>
      </c>
      <c r="K3637">
        <v>0.873</v>
      </c>
      <c r="L3637">
        <v>1.1530434782608696</v>
      </c>
      <c r="M3637" s="2">
        <f t="shared" si="122"/>
        <v>34.782608695652172</v>
      </c>
      <c r="N3637" t="s">
        <v>1803</v>
      </c>
    </row>
    <row r="3638" spans="1:14">
      <c r="A3638">
        <v>9</v>
      </c>
      <c r="B3638" t="s">
        <v>1789</v>
      </c>
      <c r="C3638" t="s">
        <v>1788</v>
      </c>
      <c r="D3638">
        <v>1986</v>
      </c>
      <c r="E3638" s="1">
        <v>1.1879999999999999</v>
      </c>
      <c r="F3638">
        <v>1.839</v>
      </c>
      <c r="G3638">
        <v>0.156</v>
      </c>
      <c r="H3638">
        <v>32</v>
      </c>
      <c r="I3638" t="s">
        <v>18288</v>
      </c>
      <c r="J3638">
        <v>3.81E-3</v>
      </c>
      <c r="K3638">
        <v>1.248</v>
      </c>
      <c r="L3638">
        <v>1.1530434782608696</v>
      </c>
      <c r="M3638" s="2">
        <f t="shared" si="122"/>
        <v>39.130434782608695</v>
      </c>
      <c r="N3638" t="s">
        <v>1803</v>
      </c>
    </row>
    <row r="3639" spans="1:14">
      <c r="A3639">
        <v>10</v>
      </c>
      <c r="B3639" t="s">
        <v>1787</v>
      </c>
      <c r="C3639" t="s">
        <v>1786</v>
      </c>
      <c r="D3639">
        <v>938</v>
      </c>
      <c r="E3639" s="1">
        <v>1.1830000000000001</v>
      </c>
      <c r="F3639">
        <v>1.3779999999999999</v>
      </c>
      <c r="G3639">
        <v>0.16300000000000001</v>
      </c>
      <c r="H3639">
        <v>43</v>
      </c>
      <c r="I3639">
        <v>7.8</v>
      </c>
      <c r="J3639">
        <v>4.6600000000000001E-3</v>
      </c>
      <c r="K3639">
        <v>1.014</v>
      </c>
      <c r="L3639">
        <v>1.1530434782608696</v>
      </c>
      <c r="M3639" s="2">
        <f t="shared" si="122"/>
        <v>43.478260869565219</v>
      </c>
      <c r="N3639" t="s">
        <v>1803</v>
      </c>
    </row>
    <row r="3640" spans="1:14">
      <c r="A3640">
        <v>11</v>
      </c>
      <c r="B3640" t="s">
        <v>1785</v>
      </c>
      <c r="C3640" t="s">
        <v>1784</v>
      </c>
      <c r="D3640">
        <v>1180</v>
      </c>
      <c r="E3640" s="1">
        <v>1.085</v>
      </c>
      <c r="F3640">
        <v>1.4059999999999999</v>
      </c>
      <c r="G3640">
        <v>0.49399999999999999</v>
      </c>
      <c r="H3640">
        <v>85</v>
      </c>
      <c r="I3640">
        <v>5.9</v>
      </c>
      <c r="J3640">
        <v>5.6299999999999996E-3</v>
      </c>
      <c r="K3640">
        <v>0.81499999999999995</v>
      </c>
      <c r="L3640">
        <v>1.1530434782608696</v>
      </c>
      <c r="M3640" s="2">
        <f t="shared" si="122"/>
        <v>47.826086956521742</v>
      </c>
      <c r="N3640" t="s">
        <v>1803</v>
      </c>
    </row>
    <row r="3641" spans="1:14">
      <c r="A3641">
        <v>12</v>
      </c>
      <c r="B3641" t="s">
        <v>1783</v>
      </c>
      <c r="C3641" t="s">
        <v>1782</v>
      </c>
      <c r="D3641">
        <v>1147</v>
      </c>
      <c r="E3641" s="1">
        <v>1.081</v>
      </c>
      <c r="F3641">
        <v>1.4259999999999999</v>
      </c>
      <c r="G3641">
        <v>0.47399999999999998</v>
      </c>
      <c r="H3641">
        <v>19</v>
      </c>
      <c r="I3641" t="s">
        <v>18288</v>
      </c>
      <c r="J3641">
        <v>1.3799999999999999E-3</v>
      </c>
      <c r="K3641">
        <v>0.83599999999999997</v>
      </c>
      <c r="L3641">
        <v>1.1530434782608696</v>
      </c>
      <c r="M3641" s="2">
        <f t="shared" si="122"/>
        <v>52.173913043478258</v>
      </c>
      <c r="N3641" t="s">
        <v>1803</v>
      </c>
    </row>
    <row r="3642" spans="1:14">
      <c r="A3642">
        <v>13</v>
      </c>
      <c r="B3642" t="s">
        <v>1781</v>
      </c>
      <c r="C3642" t="s">
        <v>1780</v>
      </c>
      <c r="D3642">
        <v>807</v>
      </c>
      <c r="E3642" s="1">
        <v>1.0469999999999999</v>
      </c>
      <c r="F3642">
        <v>1.516</v>
      </c>
      <c r="G3642">
        <v>0.42299999999999999</v>
      </c>
      <c r="H3642">
        <v>52</v>
      </c>
      <c r="I3642">
        <v>4.9000000000000004</v>
      </c>
      <c r="J3642">
        <v>4.5100000000000001E-3</v>
      </c>
      <c r="K3642">
        <v>0.80800000000000005</v>
      </c>
      <c r="L3642">
        <v>1.1530434782608696</v>
      </c>
      <c r="M3642" s="2">
        <f t="shared" si="122"/>
        <v>56.521739130434781</v>
      </c>
      <c r="N3642" t="s">
        <v>1803</v>
      </c>
    </row>
    <row r="3643" spans="1:14">
      <c r="A3643">
        <v>14</v>
      </c>
      <c r="B3643" t="s">
        <v>14299</v>
      </c>
      <c r="C3643" t="s">
        <v>14300</v>
      </c>
      <c r="D3643">
        <v>164</v>
      </c>
      <c r="E3643" s="1">
        <v>0.95699999999999996</v>
      </c>
      <c r="F3643">
        <v>0.79</v>
      </c>
      <c r="G3643">
        <v>0.308</v>
      </c>
      <c r="H3643">
        <v>13</v>
      </c>
      <c r="I3643">
        <v>9.1999999999999993</v>
      </c>
      <c r="J3643">
        <v>2.7E-4</v>
      </c>
      <c r="K3643">
        <v>0.247</v>
      </c>
      <c r="L3643">
        <v>1.1530434782608696</v>
      </c>
      <c r="M3643" s="2">
        <f t="shared" si="122"/>
        <v>60.869565217391312</v>
      </c>
      <c r="N3643" t="s">
        <v>1803</v>
      </c>
    </row>
    <row r="3644" spans="1:14">
      <c r="A3644">
        <v>15</v>
      </c>
      <c r="B3644" t="s">
        <v>1779</v>
      </c>
      <c r="C3644" t="s">
        <v>1778</v>
      </c>
      <c r="D3644">
        <v>1026</v>
      </c>
      <c r="E3644" s="1">
        <v>0.95</v>
      </c>
      <c r="F3644">
        <v>1.45</v>
      </c>
      <c r="G3644">
        <v>0.44400000000000001</v>
      </c>
      <c r="H3644">
        <v>45</v>
      </c>
      <c r="I3644">
        <v>7.5</v>
      </c>
      <c r="J3644">
        <v>2.2599999999999999E-3</v>
      </c>
      <c r="K3644">
        <v>0.47899999999999998</v>
      </c>
      <c r="L3644">
        <v>1.1530434782608696</v>
      </c>
      <c r="M3644" s="2">
        <f t="shared" si="122"/>
        <v>65.217391304347828</v>
      </c>
      <c r="N3644" t="s">
        <v>1803</v>
      </c>
    </row>
    <row r="3645" spans="1:14">
      <c r="A3645">
        <v>16</v>
      </c>
      <c r="B3645" t="s">
        <v>1777</v>
      </c>
      <c r="C3645" t="s">
        <v>1776</v>
      </c>
      <c r="D3645">
        <v>729</v>
      </c>
      <c r="E3645" s="1">
        <v>0.86499999999999999</v>
      </c>
      <c r="F3645">
        <v>1.123</v>
      </c>
      <c r="G3645">
        <v>0.14299999999999999</v>
      </c>
      <c r="H3645">
        <v>70</v>
      </c>
      <c r="I3645">
        <v>8.3000000000000007</v>
      </c>
      <c r="J3645">
        <v>2.1700000000000001E-3</v>
      </c>
      <c r="K3645">
        <v>0.60899999999999999</v>
      </c>
      <c r="L3645">
        <v>1.1530434782608696</v>
      </c>
      <c r="M3645" s="2">
        <f t="shared" si="122"/>
        <v>69.565217391304344</v>
      </c>
      <c r="N3645" t="s">
        <v>1803</v>
      </c>
    </row>
    <row r="3646" spans="1:14">
      <c r="A3646">
        <v>17</v>
      </c>
      <c r="B3646" t="s">
        <v>1775</v>
      </c>
      <c r="C3646" t="s">
        <v>1774</v>
      </c>
      <c r="D3646">
        <v>127</v>
      </c>
      <c r="E3646" s="1">
        <v>0.76600000000000001</v>
      </c>
      <c r="F3646">
        <v>1.157</v>
      </c>
      <c r="G3646">
        <v>2.3E-2</v>
      </c>
      <c r="H3646">
        <v>44</v>
      </c>
      <c r="I3646">
        <v>3.1</v>
      </c>
      <c r="J3646">
        <v>8.3000000000000001E-4</v>
      </c>
      <c r="K3646">
        <v>0.439</v>
      </c>
      <c r="L3646">
        <v>1.1530434782608696</v>
      </c>
      <c r="M3646" s="2">
        <f t="shared" si="122"/>
        <v>73.91304347826086</v>
      </c>
      <c r="N3646" t="s">
        <v>1803</v>
      </c>
    </row>
    <row r="3647" spans="1:14">
      <c r="A3647">
        <v>18</v>
      </c>
      <c r="B3647" t="s">
        <v>1773</v>
      </c>
      <c r="C3647" t="s">
        <v>1772</v>
      </c>
      <c r="D3647">
        <v>531</v>
      </c>
      <c r="E3647" s="1">
        <v>0.61</v>
      </c>
      <c r="F3647">
        <v>1.0569999999999999</v>
      </c>
      <c r="G3647">
        <v>2.7E-2</v>
      </c>
      <c r="H3647">
        <v>37</v>
      </c>
      <c r="I3647">
        <v>8</v>
      </c>
      <c r="J3647">
        <v>1.8E-3</v>
      </c>
      <c r="K3647">
        <v>0.53400000000000003</v>
      </c>
      <c r="L3647">
        <v>1.1530434782608696</v>
      </c>
      <c r="M3647" s="2">
        <f t="shared" si="122"/>
        <v>78.260869565217391</v>
      </c>
      <c r="N3647" t="s">
        <v>1803</v>
      </c>
    </row>
    <row r="3648" spans="1:14">
      <c r="A3648">
        <v>19</v>
      </c>
      <c r="B3648" t="s">
        <v>1771</v>
      </c>
      <c r="C3648" t="s">
        <v>1770</v>
      </c>
      <c r="D3648">
        <v>105</v>
      </c>
      <c r="E3648" s="1">
        <v>0.57599999999999996</v>
      </c>
      <c r="G3648">
        <v>6.2E-2</v>
      </c>
      <c r="H3648">
        <v>16</v>
      </c>
      <c r="I3648">
        <v>5.3</v>
      </c>
      <c r="J3648">
        <v>5.4000000000000001E-4</v>
      </c>
      <c r="L3648">
        <v>1.1530434782608696</v>
      </c>
      <c r="M3648" s="2">
        <f t="shared" si="122"/>
        <v>82.608695652173907</v>
      </c>
      <c r="N3648" t="s">
        <v>1803</v>
      </c>
    </row>
    <row r="3649" spans="1:14">
      <c r="A3649">
        <v>20</v>
      </c>
      <c r="B3649" t="s">
        <v>1769</v>
      </c>
      <c r="C3649" t="s">
        <v>1768</v>
      </c>
      <c r="D3649">
        <v>105</v>
      </c>
      <c r="E3649" s="1">
        <v>0.56399999999999995</v>
      </c>
      <c r="F3649">
        <v>0.629</v>
      </c>
      <c r="G3649">
        <v>0</v>
      </c>
      <c r="H3649">
        <v>20</v>
      </c>
      <c r="I3649">
        <v>5.7</v>
      </c>
      <c r="J3649">
        <v>4.8999999999999998E-4</v>
      </c>
      <c r="K3649">
        <v>0.313</v>
      </c>
      <c r="L3649">
        <v>1.1530434782608696</v>
      </c>
      <c r="M3649" s="2">
        <f t="shared" si="122"/>
        <v>86.956521739130437</v>
      </c>
      <c r="N3649" t="s">
        <v>1803</v>
      </c>
    </row>
    <row r="3650" spans="1:14">
      <c r="A3650">
        <v>21</v>
      </c>
      <c r="B3650" t="s">
        <v>1767</v>
      </c>
      <c r="C3650" t="s">
        <v>1766</v>
      </c>
      <c r="D3650">
        <v>355</v>
      </c>
      <c r="E3650" s="1">
        <v>0.38300000000000001</v>
      </c>
      <c r="F3650">
        <v>0.95599999999999996</v>
      </c>
      <c r="G3650">
        <v>0.08</v>
      </c>
      <c r="H3650">
        <v>25</v>
      </c>
      <c r="I3650">
        <v>8.6999999999999993</v>
      </c>
      <c r="J3650">
        <v>1.01E-3</v>
      </c>
      <c r="K3650">
        <v>0.42799999999999999</v>
      </c>
      <c r="L3650">
        <v>1.1530434782608696</v>
      </c>
      <c r="M3650" s="2">
        <f t="shared" si="122"/>
        <v>91.304347826086953</v>
      </c>
      <c r="N3650" t="s">
        <v>1803</v>
      </c>
    </row>
    <row r="3651" spans="1:14">
      <c r="A3651">
        <v>22</v>
      </c>
      <c r="B3651" t="s">
        <v>1765</v>
      </c>
      <c r="C3651" t="s">
        <v>1764</v>
      </c>
      <c r="D3651">
        <v>107</v>
      </c>
      <c r="E3651" s="1">
        <v>0.186</v>
      </c>
      <c r="F3651">
        <v>0.33300000000000002</v>
      </c>
      <c r="G3651">
        <v>0</v>
      </c>
      <c r="H3651">
        <v>18</v>
      </c>
      <c r="I3651">
        <v>9.8000000000000007</v>
      </c>
      <c r="J3651">
        <v>3.5E-4</v>
      </c>
      <c r="K3651">
        <v>0.185</v>
      </c>
      <c r="L3651">
        <v>1.1530434782608696</v>
      </c>
      <c r="M3651" s="2">
        <f t="shared" si="122"/>
        <v>95.652173913043484</v>
      </c>
      <c r="N3651" t="s">
        <v>1803</v>
      </c>
    </row>
    <row r="3652" spans="1:14">
      <c r="A3652">
        <v>23</v>
      </c>
      <c r="B3652" t="s">
        <v>1763</v>
      </c>
      <c r="C3652" t="s">
        <v>1762</v>
      </c>
      <c r="D3652">
        <v>44</v>
      </c>
      <c r="E3652" s="1">
        <v>0.13500000000000001</v>
      </c>
      <c r="G3652">
        <v>0</v>
      </c>
      <c r="H3652">
        <v>8</v>
      </c>
      <c r="J3652">
        <v>1.6000000000000001E-4</v>
      </c>
      <c r="L3652">
        <v>1.1530434782608696</v>
      </c>
      <c r="M3652" s="2">
        <f t="shared" si="122"/>
        <v>100</v>
      </c>
      <c r="N3652" t="s">
        <v>1803</v>
      </c>
    </row>
    <row r="3653" spans="1:14" s="3" customFormat="1">
      <c r="E3653" s="4"/>
      <c r="M3653" s="5"/>
    </row>
    <row r="3654" spans="1:14">
      <c r="A3654">
        <v>1</v>
      </c>
      <c r="B3654" t="s">
        <v>19674</v>
      </c>
      <c r="C3654" t="s">
        <v>19675</v>
      </c>
      <c r="D3654">
        <v>2648</v>
      </c>
      <c r="E3654" s="1">
        <v>4.0119999999999996</v>
      </c>
      <c r="F3654">
        <v>4.3440000000000003</v>
      </c>
      <c r="G3654">
        <v>1.806</v>
      </c>
      <c r="H3654">
        <v>36</v>
      </c>
      <c r="I3654">
        <v>8.3000000000000007</v>
      </c>
      <c r="J3654">
        <v>4.1599999999999996E-3</v>
      </c>
      <c r="K3654">
        <v>1.2370000000000001</v>
      </c>
      <c r="L3654">
        <f>AVERAGE(E3654:E3790)</f>
        <v>1.6825147058823526</v>
      </c>
      <c r="M3654" s="2">
        <f t="shared" ref="M3654:M3685" si="123">A3654/82*100</f>
        <v>1.2195121951219512</v>
      </c>
      <c r="N3654" t="s">
        <v>2727</v>
      </c>
    </row>
    <row r="3655" spans="1:14">
      <c r="A3655">
        <v>2</v>
      </c>
      <c r="B3655" t="s">
        <v>19618</v>
      </c>
      <c r="C3655" t="s">
        <v>19619</v>
      </c>
      <c r="D3655">
        <v>14711</v>
      </c>
      <c r="E3655" s="1">
        <v>3.8260000000000001</v>
      </c>
      <c r="F3655">
        <v>4.2859999999999996</v>
      </c>
      <c r="G3655">
        <v>0.73199999999999998</v>
      </c>
      <c r="H3655">
        <v>183</v>
      </c>
      <c r="I3655">
        <v>10</v>
      </c>
      <c r="J3655">
        <v>2.325E-2</v>
      </c>
      <c r="K3655">
        <v>1.357</v>
      </c>
      <c r="L3655">
        <v>1.5228780487804883</v>
      </c>
      <c r="M3655" s="2">
        <f t="shared" si="123"/>
        <v>2.4390243902439024</v>
      </c>
      <c r="N3655" t="s">
        <v>2727</v>
      </c>
    </row>
    <row r="3656" spans="1:14">
      <c r="A3656">
        <v>3</v>
      </c>
      <c r="B3656" t="s">
        <v>19544</v>
      </c>
      <c r="C3656" t="s">
        <v>19545</v>
      </c>
      <c r="D3656">
        <v>1875</v>
      </c>
      <c r="E3656" s="1">
        <v>3.8210000000000002</v>
      </c>
      <c r="F3656">
        <v>4.3479999999999999</v>
      </c>
      <c r="G3656">
        <v>0.39</v>
      </c>
      <c r="H3656">
        <v>123</v>
      </c>
      <c r="I3656">
        <v>6.9</v>
      </c>
      <c r="J3656">
        <v>4.1200000000000004E-3</v>
      </c>
      <c r="K3656">
        <v>1.32</v>
      </c>
      <c r="L3656">
        <v>1.5228780487804883</v>
      </c>
      <c r="M3656" s="2">
        <f t="shared" si="123"/>
        <v>3.6585365853658534</v>
      </c>
      <c r="N3656" t="s">
        <v>2727</v>
      </c>
    </row>
    <row r="3657" spans="1:14">
      <c r="A3657">
        <v>4</v>
      </c>
      <c r="B3657" t="s">
        <v>19556</v>
      </c>
      <c r="C3657" t="s">
        <v>19557</v>
      </c>
      <c r="D3657">
        <v>8089</v>
      </c>
      <c r="E3657" s="1">
        <v>3.7730000000000001</v>
      </c>
      <c r="F3657">
        <v>4.0460000000000003</v>
      </c>
      <c r="G3657">
        <v>0.46600000000000003</v>
      </c>
      <c r="H3657">
        <v>176</v>
      </c>
      <c r="I3657">
        <v>6</v>
      </c>
      <c r="J3657">
        <v>1.6670000000000001E-2</v>
      </c>
      <c r="K3657">
        <v>0.97</v>
      </c>
      <c r="L3657">
        <v>1.5228780487804883</v>
      </c>
      <c r="M3657" s="2">
        <f t="shared" si="123"/>
        <v>4.8780487804878048</v>
      </c>
      <c r="N3657" t="s">
        <v>2727</v>
      </c>
    </row>
    <row r="3658" spans="1:14">
      <c r="A3658">
        <v>5</v>
      </c>
      <c r="B3658" t="s">
        <v>19610</v>
      </c>
      <c r="C3658" t="s">
        <v>19611</v>
      </c>
      <c r="D3658">
        <v>9656</v>
      </c>
      <c r="E3658" s="1">
        <v>3.6880000000000002</v>
      </c>
      <c r="F3658">
        <v>4.4379999999999997</v>
      </c>
      <c r="G3658">
        <v>0.52800000000000002</v>
      </c>
      <c r="H3658">
        <v>159</v>
      </c>
      <c r="I3658">
        <v>8.6</v>
      </c>
      <c r="J3658">
        <v>1.6140000000000002E-2</v>
      </c>
      <c r="K3658">
        <v>1.262</v>
      </c>
      <c r="L3658">
        <v>1.5228780487804883</v>
      </c>
      <c r="M3658" s="2">
        <f t="shared" si="123"/>
        <v>6.0975609756097562</v>
      </c>
      <c r="N3658" t="s">
        <v>2727</v>
      </c>
    </row>
    <row r="3659" spans="1:14">
      <c r="A3659">
        <v>6</v>
      </c>
      <c r="B3659" t="s">
        <v>19546</v>
      </c>
      <c r="C3659" t="s">
        <v>19547</v>
      </c>
      <c r="D3659">
        <v>8710</v>
      </c>
      <c r="E3659" s="1">
        <v>3.4329999999999998</v>
      </c>
      <c r="F3659">
        <v>4.5599999999999996</v>
      </c>
      <c r="G3659">
        <v>0.624</v>
      </c>
      <c r="H3659">
        <v>221</v>
      </c>
      <c r="I3659">
        <v>6.8</v>
      </c>
      <c r="J3659">
        <v>1.702E-2</v>
      </c>
      <c r="K3659">
        <v>1.198</v>
      </c>
      <c r="L3659">
        <v>1.5228780487804883</v>
      </c>
      <c r="M3659" s="2">
        <f t="shared" si="123"/>
        <v>7.3170731707317067</v>
      </c>
      <c r="N3659" t="s">
        <v>2727</v>
      </c>
    </row>
    <row r="3660" spans="1:14">
      <c r="A3660">
        <v>7</v>
      </c>
      <c r="B3660" t="s">
        <v>19614</v>
      </c>
      <c r="C3660" t="s">
        <v>19615</v>
      </c>
      <c r="D3660">
        <v>4800</v>
      </c>
      <c r="E3660" s="1">
        <v>3.2</v>
      </c>
      <c r="F3660">
        <v>3.1160000000000001</v>
      </c>
      <c r="G3660">
        <v>0.317</v>
      </c>
      <c r="H3660">
        <v>164</v>
      </c>
      <c r="I3660">
        <v>6.2</v>
      </c>
      <c r="J3660">
        <v>9.1699999999999993E-3</v>
      </c>
      <c r="K3660">
        <v>0.71399999999999997</v>
      </c>
      <c r="L3660">
        <v>1.5228780487804883</v>
      </c>
      <c r="M3660" s="2">
        <f t="shared" si="123"/>
        <v>8.536585365853659</v>
      </c>
      <c r="N3660" t="s">
        <v>2727</v>
      </c>
    </row>
    <row r="3661" spans="1:14">
      <c r="A3661">
        <v>8</v>
      </c>
      <c r="B3661" t="s">
        <v>19622</v>
      </c>
      <c r="C3661" t="s">
        <v>19623</v>
      </c>
      <c r="D3661">
        <v>9099</v>
      </c>
      <c r="E3661" s="1">
        <v>2.9289999999999998</v>
      </c>
      <c r="F3661">
        <v>2.8679999999999999</v>
      </c>
      <c r="G3661">
        <v>0.42099999999999999</v>
      </c>
      <c r="H3661">
        <v>297</v>
      </c>
      <c r="I3661">
        <v>6.3</v>
      </c>
      <c r="J3661">
        <v>1.328E-2</v>
      </c>
      <c r="K3661">
        <v>0.50900000000000001</v>
      </c>
      <c r="L3661">
        <v>1.5228780487804883</v>
      </c>
      <c r="M3661" s="2">
        <f t="shared" si="123"/>
        <v>9.7560975609756095</v>
      </c>
      <c r="N3661" t="s">
        <v>2727</v>
      </c>
    </row>
    <row r="3662" spans="1:14">
      <c r="A3662">
        <v>9</v>
      </c>
      <c r="B3662" t="s">
        <v>19592</v>
      </c>
      <c r="C3662" t="s">
        <v>19593</v>
      </c>
      <c r="D3662">
        <v>245</v>
      </c>
      <c r="E3662" s="1">
        <v>2.7189999999999999</v>
      </c>
      <c r="F3662">
        <v>2.8809999999999998</v>
      </c>
      <c r="G3662">
        <v>7.2999999999999995E-2</v>
      </c>
      <c r="H3662">
        <v>41</v>
      </c>
      <c r="I3662">
        <v>2.2999999999999998</v>
      </c>
      <c r="J3662">
        <v>1.17E-3</v>
      </c>
      <c r="K3662">
        <v>0.79800000000000004</v>
      </c>
      <c r="L3662">
        <v>1.5228780487804883</v>
      </c>
      <c r="M3662" s="2">
        <f t="shared" si="123"/>
        <v>10.975609756097562</v>
      </c>
      <c r="N3662" t="s">
        <v>2727</v>
      </c>
    </row>
    <row r="3663" spans="1:14">
      <c r="A3663">
        <v>10</v>
      </c>
      <c r="B3663" t="s">
        <v>19538</v>
      </c>
      <c r="C3663" t="s">
        <v>19539</v>
      </c>
      <c r="D3663">
        <v>3404</v>
      </c>
      <c r="E3663" s="1">
        <v>2.7170000000000001</v>
      </c>
      <c r="F3663">
        <v>1.764</v>
      </c>
      <c r="G3663">
        <v>0.20100000000000001</v>
      </c>
      <c r="H3663">
        <v>154</v>
      </c>
      <c r="I3663">
        <v>7.6</v>
      </c>
      <c r="J3663">
        <v>4.8700000000000002E-3</v>
      </c>
      <c r="K3663">
        <v>0.34</v>
      </c>
      <c r="L3663">
        <v>1.5228780487804883</v>
      </c>
      <c r="M3663" s="2">
        <f t="shared" si="123"/>
        <v>12.195121951219512</v>
      </c>
      <c r="N3663" t="s">
        <v>2727</v>
      </c>
    </row>
    <row r="3664" spans="1:14">
      <c r="A3664">
        <v>11</v>
      </c>
      <c r="B3664" t="s">
        <v>19666</v>
      </c>
      <c r="C3664" t="s">
        <v>19667</v>
      </c>
      <c r="D3664">
        <v>5280</v>
      </c>
      <c r="E3664" s="1">
        <v>2.6949999999999998</v>
      </c>
      <c r="F3664">
        <v>3.278</v>
      </c>
      <c r="G3664">
        <v>0.375</v>
      </c>
      <c r="H3664">
        <v>192</v>
      </c>
      <c r="I3664">
        <v>5.4</v>
      </c>
      <c r="J3664">
        <v>1.3140000000000001E-2</v>
      </c>
      <c r="K3664">
        <v>0.879</v>
      </c>
      <c r="L3664">
        <v>1.5228780487804883</v>
      </c>
      <c r="M3664" s="2">
        <f t="shared" si="123"/>
        <v>13.414634146341465</v>
      </c>
      <c r="N3664" t="s">
        <v>2727</v>
      </c>
    </row>
    <row r="3665" spans="1:14">
      <c r="A3665">
        <v>12</v>
      </c>
      <c r="B3665" t="s">
        <v>19652</v>
      </c>
      <c r="C3665" t="s">
        <v>19653</v>
      </c>
      <c r="D3665">
        <v>209</v>
      </c>
      <c r="E3665" s="1">
        <v>2.6480000000000001</v>
      </c>
      <c r="F3665">
        <v>2.6619999999999999</v>
      </c>
      <c r="G3665">
        <v>0.48599999999999999</v>
      </c>
      <c r="H3665">
        <v>37</v>
      </c>
      <c r="I3665">
        <v>2.1</v>
      </c>
      <c r="J3665">
        <v>9.5E-4</v>
      </c>
      <c r="K3665">
        <v>0.76700000000000002</v>
      </c>
      <c r="L3665">
        <v>1.5228780487804883</v>
      </c>
      <c r="M3665" s="2">
        <f t="shared" si="123"/>
        <v>14.634146341463413</v>
      </c>
      <c r="N3665" t="s">
        <v>2727</v>
      </c>
    </row>
    <row r="3666" spans="1:14">
      <c r="A3666">
        <v>13</v>
      </c>
      <c r="B3666" t="s">
        <v>19566</v>
      </c>
      <c r="C3666" t="s">
        <v>19567</v>
      </c>
      <c r="D3666">
        <v>258</v>
      </c>
      <c r="E3666" s="1">
        <v>2.5710000000000002</v>
      </c>
      <c r="F3666">
        <v>2.6589999999999998</v>
      </c>
      <c r="G3666">
        <v>0.36399999999999999</v>
      </c>
      <c r="H3666">
        <v>33</v>
      </c>
      <c r="I3666">
        <v>2.9</v>
      </c>
      <c r="J3666">
        <v>1.08E-3</v>
      </c>
      <c r="K3666">
        <v>0.67700000000000005</v>
      </c>
      <c r="L3666">
        <v>1.5228780487804883</v>
      </c>
      <c r="M3666" s="2">
        <f t="shared" si="123"/>
        <v>15.853658536585366</v>
      </c>
      <c r="N3666" t="s">
        <v>2727</v>
      </c>
    </row>
    <row r="3667" spans="1:14">
      <c r="A3667">
        <v>14</v>
      </c>
      <c r="B3667" t="s">
        <v>19540</v>
      </c>
      <c r="C3667" t="s">
        <v>19541</v>
      </c>
      <c r="D3667">
        <v>3288</v>
      </c>
      <c r="E3667" s="1">
        <v>2.5139999999999998</v>
      </c>
      <c r="F3667">
        <v>2.7290000000000001</v>
      </c>
      <c r="G3667">
        <v>0.313</v>
      </c>
      <c r="H3667">
        <v>67</v>
      </c>
      <c r="I3667">
        <v>10</v>
      </c>
      <c r="J3667">
        <v>4.7699999999999999E-3</v>
      </c>
      <c r="K3667">
        <v>0.81</v>
      </c>
      <c r="L3667">
        <v>1.5228780487804883</v>
      </c>
      <c r="M3667" s="2">
        <f t="shared" si="123"/>
        <v>17.073170731707318</v>
      </c>
      <c r="N3667" t="s">
        <v>2727</v>
      </c>
    </row>
    <row r="3668" spans="1:14">
      <c r="A3668">
        <v>15</v>
      </c>
      <c r="B3668" t="s">
        <v>19640</v>
      </c>
      <c r="C3668" t="s">
        <v>19641</v>
      </c>
      <c r="D3668">
        <v>11846</v>
      </c>
      <c r="E3668" s="1">
        <v>2.3980000000000001</v>
      </c>
      <c r="F3668">
        <v>2.9039999999999999</v>
      </c>
      <c r="G3668">
        <v>0.32200000000000001</v>
      </c>
      <c r="H3668">
        <v>177</v>
      </c>
      <c r="I3668">
        <v>9.1999999999999993</v>
      </c>
      <c r="J3668">
        <v>1.7930000000000001E-2</v>
      </c>
      <c r="K3668">
        <v>0.82799999999999996</v>
      </c>
      <c r="L3668">
        <v>1.5228780487804883</v>
      </c>
      <c r="M3668" s="2">
        <f t="shared" si="123"/>
        <v>18.292682926829269</v>
      </c>
      <c r="N3668" t="s">
        <v>2727</v>
      </c>
    </row>
    <row r="3669" spans="1:14">
      <c r="A3669">
        <v>16</v>
      </c>
      <c r="B3669" t="s">
        <v>19636</v>
      </c>
      <c r="C3669" t="s">
        <v>19637</v>
      </c>
      <c r="D3669">
        <v>1172</v>
      </c>
      <c r="E3669" s="1">
        <v>2.387</v>
      </c>
      <c r="F3669">
        <v>2.4220000000000002</v>
      </c>
      <c r="G3669">
        <v>0.20599999999999999</v>
      </c>
      <c r="H3669">
        <v>34</v>
      </c>
      <c r="I3669">
        <v>9</v>
      </c>
      <c r="J3669">
        <v>2.1800000000000001E-3</v>
      </c>
      <c r="K3669">
        <v>0.77200000000000002</v>
      </c>
      <c r="L3669">
        <v>1.5228780487804883</v>
      </c>
      <c r="M3669" s="2">
        <f t="shared" si="123"/>
        <v>19.512195121951219</v>
      </c>
      <c r="N3669" t="s">
        <v>2727</v>
      </c>
    </row>
    <row r="3670" spans="1:14">
      <c r="A3670">
        <v>17</v>
      </c>
      <c r="B3670" t="s">
        <v>19660</v>
      </c>
      <c r="C3670" t="s">
        <v>19661</v>
      </c>
      <c r="D3670">
        <v>2422</v>
      </c>
      <c r="E3670" s="1">
        <v>2.3769999999999998</v>
      </c>
      <c r="F3670">
        <v>2.524</v>
      </c>
      <c r="G3670">
        <v>0.39800000000000002</v>
      </c>
      <c r="H3670">
        <v>103</v>
      </c>
      <c r="I3670">
        <v>5.5</v>
      </c>
      <c r="J3670">
        <v>6.6600000000000001E-3</v>
      </c>
      <c r="K3670">
        <v>0.751</v>
      </c>
      <c r="L3670">
        <v>1.5228780487804883</v>
      </c>
      <c r="M3670" s="2">
        <f t="shared" si="123"/>
        <v>20.73170731707317</v>
      </c>
      <c r="N3670" t="s">
        <v>2727</v>
      </c>
    </row>
    <row r="3671" spans="1:14">
      <c r="A3671">
        <v>18</v>
      </c>
      <c r="B3671" t="s">
        <v>19632</v>
      </c>
      <c r="C3671" t="s">
        <v>19633</v>
      </c>
      <c r="D3671">
        <v>4400</v>
      </c>
      <c r="E3671" s="1">
        <v>2.3439999999999999</v>
      </c>
      <c r="F3671">
        <v>2.3159999999999998</v>
      </c>
      <c r="G3671">
        <v>0.34300000000000003</v>
      </c>
      <c r="H3671">
        <v>108</v>
      </c>
      <c r="I3671">
        <v>9.1999999999999993</v>
      </c>
      <c r="J3671">
        <v>6.45E-3</v>
      </c>
      <c r="K3671">
        <v>0.65600000000000003</v>
      </c>
      <c r="L3671">
        <v>1.5228780487804883</v>
      </c>
      <c r="M3671" s="2">
        <f t="shared" si="123"/>
        <v>21.951219512195124</v>
      </c>
      <c r="N3671" t="s">
        <v>2727</v>
      </c>
    </row>
    <row r="3672" spans="1:14">
      <c r="A3672">
        <v>19</v>
      </c>
      <c r="B3672" t="s">
        <v>19548</v>
      </c>
      <c r="C3672" t="s">
        <v>19549</v>
      </c>
      <c r="D3672">
        <v>1567</v>
      </c>
      <c r="E3672" s="1">
        <v>2.2000000000000002</v>
      </c>
      <c r="F3672">
        <v>2.387</v>
      </c>
      <c r="G3672">
        <v>0.34899999999999998</v>
      </c>
      <c r="H3672">
        <v>195</v>
      </c>
      <c r="I3672">
        <v>4.7</v>
      </c>
      <c r="J3672">
        <v>4.5300000000000002E-3</v>
      </c>
      <c r="K3672">
        <v>0.68</v>
      </c>
      <c r="L3672">
        <v>1.5228780487804883</v>
      </c>
      <c r="M3672" s="2">
        <f t="shared" si="123"/>
        <v>23.170731707317074</v>
      </c>
      <c r="N3672" t="s">
        <v>2727</v>
      </c>
    </row>
    <row r="3673" spans="1:14">
      <c r="A3673">
        <v>20</v>
      </c>
      <c r="B3673" t="s">
        <v>19630</v>
      </c>
      <c r="C3673" t="s">
        <v>19631</v>
      </c>
      <c r="D3673">
        <v>3597</v>
      </c>
      <c r="E3673" s="1">
        <v>2.0550000000000002</v>
      </c>
      <c r="F3673">
        <v>2.3359999999999999</v>
      </c>
      <c r="G3673">
        <v>0.35699999999999998</v>
      </c>
      <c r="H3673">
        <v>115</v>
      </c>
      <c r="I3673">
        <v>8.5</v>
      </c>
      <c r="J3673">
        <v>5.9500000000000004E-3</v>
      </c>
      <c r="K3673">
        <v>0.61</v>
      </c>
      <c r="L3673">
        <v>1.5228780487804883</v>
      </c>
      <c r="M3673" s="2">
        <f t="shared" si="123"/>
        <v>24.390243902439025</v>
      </c>
      <c r="N3673" t="s">
        <v>2727</v>
      </c>
    </row>
    <row r="3674" spans="1:14">
      <c r="A3674">
        <v>21</v>
      </c>
      <c r="B3674" t="s">
        <v>19584</v>
      </c>
      <c r="C3674" t="s">
        <v>19585</v>
      </c>
      <c r="D3674">
        <v>3945</v>
      </c>
      <c r="E3674" s="1">
        <v>2.0510000000000002</v>
      </c>
      <c r="F3674">
        <v>2.27</v>
      </c>
      <c r="G3674">
        <v>0.45</v>
      </c>
      <c r="H3674">
        <v>140</v>
      </c>
      <c r="I3674">
        <v>7.4</v>
      </c>
      <c r="J3674">
        <v>7.0699999999999999E-3</v>
      </c>
      <c r="K3674">
        <v>0.61799999999999999</v>
      </c>
      <c r="L3674">
        <v>1.5228780487804883</v>
      </c>
      <c r="M3674" s="2">
        <f t="shared" si="123"/>
        <v>25.609756097560975</v>
      </c>
      <c r="N3674" t="s">
        <v>2727</v>
      </c>
    </row>
    <row r="3675" spans="1:14">
      <c r="A3675">
        <v>22</v>
      </c>
      <c r="B3675" t="s">
        <v>19638</v>
      </c>
      <c r="C3675" t="s">
        <v>19639</v>
      </c>
      <c r="D3675">
        <v>3129</v>
      </c>
      <c r="E3675" s="1">
        <v>1.99</v>
      </c>
      <c r="F3675">
        <v>2.13</v>
      </c>
      <c r="G3675">
        <v>0.40600000000000003</v>
      </c>
      <c r="H3675">
        <v>96</v>
      </c>
      <c r="I3675">
        <v>9.1999999999999993</v>
      </c>
      <c r="J3675">
        <v>5.0899999999999999E-3</v>
      </c>
      <c r="K3675">
        <v>0.60799999999999998</v>
      </c>
      <c r="L3675">
        <v>1.5228780487804883</v>
      </c>
      <c r="M3675" s="2">
        <f t="shared" si="123"/>
        <v>26.829268292682929</v>
      </c>
      <c r="N3675" t="s">
        <v>2727</v>
      </c>
    </row>
    <row r="3676" spans="1:14">
      <c r="A3676">
        <v>23</v>
      </c>
      <c r="B3676" t="s">
        <v>19588</v>
      </c>
      <c r="C3676" t="s">
        <v>19589</v>
      </c>
      <c r="D3676">
        <v>7047</v>
      </c>
      <c r="E3676" s="1">
        <v>1.9079999999999999</v>
      </c>
      <c r="F3676">
        <v>3.1389999999999998</v>
      </c>
      <c r="G3676">
        <v>0.08</v>
      </c>
      <c r="H3676">
        <v>174</v>
      </c>
      <c r="I3676">
        <v>9.4</v>
      </c>
      <c r="J3676">
        <v>1.052E-2</v>
      </c>
      <c r="K3676">
        <v>0.92600000000000005</v>
      </c>
      <c r="L3676">
        <v>1.5228780487804883</v>
      </c>
      <c r="M3676" s="2">
        <f t="shared" si="123"/>
        <v>28.04878048780488</v>
      </c>
      <c r="N3676" t="s">
        <v>2727</v>
      </c>
    </row>
    <row r="3677" spans="1:14">
      <c r="A3677">
        <v>24</v>
      </c>
      <c r="B3677" t="s">
        <v>19574</v>
      </c>
      <c r="C3677" t="s">
        <v>19575</v>
      </c>
      <c r="D3677">
        <v>1027</v>
      </c>
      <c r="E3677" s="1">
        <v>1.8280000000000001</v>
      </c>
      <c r="F3677">
        <v>2.1920000000000002</v>
      </c>
      <c r="G3677">
        <v>0.11899999999999999</v>
      </c>
      <c r="H3677">
        <v>226</v>
      </c>
      <c r="I3677">
        <v>6.4</v>
      </c>
      <c r="J3677">
        <v>1.6100000000000001E-3</v>
      </c>
      <c r="K3677">
        <v>0.441</v>
      </c>
      <c r="L3677">
        <v>1.5228780487804883</v>
      </c>
      <c r="M3677" s="2">
        <f t="shared" si="123"/>
        <v>29.268292682926827</v>
      </c>
      <c r="N3677" t="s">
        <v>2727</v>
      </c>
    </row>
    <row r="3678" spans="1:14">
      <c r="A3678">
        <v>25</v>
      </c>
      <c r="B3678" t="s">
        <v>19602</v>
      </c>
      <c r="C3678" t="s">
        <v>19603</v>
      </c>
      <c r="D3678">
        <v>5627</v>
      </c>
      <c r="E3678" s="1">
        <v>1.8220000000000001</v>
      </c>
      <c r="F3678">
        <v>2.3260000000000001</v>
      </c>
      <c r="G3678">
        <v>0.68500000000000005</v>
      </c>
      <c r="H3678">
        <v>89</v>
      </c>
      <c r="I3678" t="s">
        <v>18288</v>
      </c>
      <c r="J3678">
        <v>8.1099999999999992E-3</v>
      </c>
      <c r="K3678">
        <v>0.753</v>
      </c>
      <c r="L3678">
        <v>1.5228780487804883</v>
      </c>
      <c r="M3678" s="2">
        <f t="shared" si="123"/>
        <v>30.487804878048781</v>
      </c>
      <c r="N3678" t="s">
        <v>2727</v>
      </c>
    </row>
    <row r="3679" spans="1:14">
      <c r="A3679">
        <v>26</v>
      </c>
      <c r="B3679" t="s">
        <v>19552</v>
      </c>
      <c r="C3679" t="s">
        <v>19553</v>
      </c>
      <c r="D3679">
        <v>3655</v>
      </c>
      <c r="E3679" s="1">
        <v>1.7969999999999999</v>
      </c>
      <c r="F3679">
        <v>2.948</v>
      </c>
      <c r="G3679">
        <v>0.52</v>
      </c>
      <c r="H3679">
        <v>98</v>
      </c>
      <c r="I3679" t="s">
        <v>18288</v>
      </c>
      <c r="J3679">
        <v>5.1000000000000004E-3</v>
      </c>
      <c r="K3679">
        <v>0.94599999999999995</v>
      </c>
      <c r="L3679">
        <v>1.5228780487804883</v>
      </c>
      <c r="M3679" s="2">
        <f t="shared" si="123"/>
        <v>31.707317073170731</v>
      </c>
      <c r="N3679" t="s">
        <v>2727</v>
      </c>
    </row>
    <row r="3680" spans="1:14">
      <c r="A3680">
        <v>27</v>
      </c>
      <c r="B3680" t="s">
        <v>19642</v>
      </c>
      <c r="C3680" t="s">
        <v>19643</v>
      </c>
      <c r="D3680">
        <v>8396</v>
      </c>
      <c r="E3680" s="1">
        <v>1.724</v>
      </c>
      <c r="F3680">
        <v>2.1040000000000001</v>
      </c>
      <c r="G3680">
        <v>6.6000000000000003E-2</v>
      </c>
      <c r="H3680">
        <v>106</v>
      </c>
      <c r="I3680" t="s">
        <v>18288</v>
      </c>
      <c r="J3680">
        <v>5.6699999999999997E-3</v>
      </c>
      <c r="K3680">
        <v>0.53600000000000003</v>
      </c>
      <c r="L3680">
        <v>1.5228780487804883</v>
      </c>
      <c r="M3680" s="2">
        <f t="shared" si="123"/>
        <v>32.926829268292686</v>
      </c>
      <c r="N3680" t="s">
        <v>2727</v>
      </c>
    </row>
    <row r="3681" spans="1:14">
      <c r="A3681">
        <v>28</v>
      </c>
      <c r="B3681" t="s">
        <v>19598</v>
      </c>
      <c r="C3681" t="s">
        <v>19599</v>
      </c>
      <c r="D3681">
        <v>3243</v>
      </c>
      <c r="E3681" s="1">
        <v>1.625</v>
      </c>
      <c r="F3681">
        <v>1.944</v>
      </c>
      <c r="G3681">
        <v>0.224</v>
      </c>
      <c r="H3681">
        <v>76</v>
      </c>
      <c r="I3681">
        <v>9.1</v>
      </c>
      <c r="J3681">
        <v>4.4200000000000003E-3</v>
      </c>
      <c r="K3681">
        <v>0.56699999999999995</v>
      </c>
      <c r="L3681">
        <v>1.5228780487804883</v>
      </c>
      <c r="M3681" s="2">
        <f t="shared" si="123"/>
        <v>34.146341463414636</v>
      </c>
      <c r="N3681" t="s">
        <v>2727</v>
      </c>
    </row>
    <row r="3682" spans="1:14">
      <c r="A3682">
        <v>29</v>
      </c>
      <c r="B3682" t="s">
        <v>19612</v>
      </c>
      <c r="C3682" t="s">
        <v>19613</v>
      </c>
      <c r="D3682">
        <v>2310</v>
      </c>
      <c r="E3682" s="1">
        <v>1.61</v>
      </c>
      <c r="F3682">
        <v>1.895</v>
      </c>
      <c r="G3682">
        <v>0.38</v>
      </c>
      <c r="H3682">
        <v>137</v>
      </c>
      <c r="I3682">
        <v>7.9</v>
      </c>
      <c r="J3682">
        <v>3.3899999999999998E-3</v>
      </c>
      <c r="K3682">
        <v>0.47099999999999997</v>
      </c>
      <c r="L3682">
        <v>1.5228780487804883</v>
      </c>
      <c r="M3682" s="2">
        <f t="shared" si="123"/>
        <v>35.365853658536587</v>
      </c>
      <c r="N3682" t="s">
        <v>2727</v>
      </c>
    </row>
    <row r="3683" spans="1:14">
      <c r="A3683">
        <v>30</v>
      </c>
      <c r="B3683" t="s">
        <v>19654</v>
      </c>
      <c r="C3683" t="s">
        <v>19655</v>
      </c>
      <c r="D3683">
        <v>251</v>
      </c>
      <c r="E3683" s="1">
        <v>1.5760000000000001</v>
      </c>
      <c r="F3683">
        <v>1.552</v>
      </c>
      <c r="G3683">
        <v>5.8999999999999997E-2</v>
      </c>
      <c r="H3683">
        <v>34</v>
      </c>
      <c r="I3683">
        <v>3.9</v>
      </c>
      <c r="J3683">
        <v>7.1000000000000002E-4</v>
      </c>
      <c r="K3683">
        <v>0.42399999999999999</v>
      </c>
      <c r="L3683">
        <v>1.5228780487804883</v>
      </c>
      <c r="M3683" s="2">
        <f t="shared" si="123"/>
        <v>36.585365853658537</v>
      </c>
      <c r="N3683" t="s">
        <v>2727</v>
      </c>
    </row>
    <row r="3684" spans="1:14">
      <c r="A3684">
        <v>31</v>
      </c>
      <c r="B3684" t="s">
        <v>19526</v>
      </c>
      <c r="C3684" t="s">
        <v>19527</v>
      </c>
      <c r="D3684">
        <v>5047</v>
      </c>
      <c r="E3684" s="1">
        <v>1.5489999999999999</v>
      </c>
      <c r="F3684">
        <v>1.7629999999999999</v>
      </c>
      <c r="G3684">
        <v>0.246</v>
      </c>
      <c r="H3684">
        <v>211</v>
      </c>
      <c r="I3684" t="s">
        <v>18288</v>
      </c>
      <c r="J3684">
        <v>7.3299999999999997E-3</v>
      </c>
      <c r="K3684">
        <v>0.48899999999999999</v>
      </c>
      <c r="L3684">
        <v>1.5228780487804883</v>
      </c>
      <c r="M3684" s="2">
        <f t="shared" si="123"/>
        <v>37.804878048780488</v>
      </c>
      <c r="N3684" t="s">
        <v>2727</v>
      </c>
    </row>
    <row r="3685" spans="1:14">
      <c r="A3685">
        <v>32</v>
      </c>
      <c r="B3685" t="s">
        <v>19590</v>
      </c>
      <c r="C3685" t="s">
        <v>19591</v>
      </c>
      <c r="D3685">
        <v>5326</v>
      </c>
      <c r="E3685" s="1">
        <v>1.5209999999999999</v>
      </c>
      <c r="F3685">
        <v>1.823</v>
      </c>
      <c r="G3685">
        <v>0.14799999999999999</v>
      </c>
      <c r="H3685">
        <v>256</v>
      </c>
      <c r="I3685">
        <v>8.3000000000000007</v>
      </c>
      <c r="J3685">
        <v>9.4800000000000006E-3</v>
      </c>
      <c r="K3685">
        <v>0.53900000000000003</v>
      </c>
      <c r="L3685">
        <v>1.5228780487804883</v>
      </c>
      <c r="M3685" s="2">
        <f t="shared" si="123"/>
        <v>39.024390243902438</v>
      </c>
      <c r="N3685" t="s">
        <v>2727</v>
      </c>
    </row>
    <row r="3686" spans="1:14">
      <c r="A3686">
        <v>33</v>
      </c>
      <c r="B3686" t="s">
        <v>19658</v>
      </c>
      <c r="C3686" t="s">
        <v>19659</v>
      </c>
      <c r="D3686">
        <v>11451</v>
      </c>
      <c r="E3686" s="1">
        <v>1.4950000000000001</v>
      </c>
      <c r="G3686">
        <v>0.13300000000000001</v>
      </c>
      <c r="H3686">
        <v>332</v>
      </c>
      <c r="I3686" t="s">
        <v>18288</v>
      </c>
      <c r="J3686">
        <v>1.8069999999999999E-2</v>
      </c>
      <c r="L3686">
        <v>1.5228780487804883</v>
      </c>
      <c r="M3686" s="2">
        <f t="shared" ref="M3686:M3717" si="124">A3686/82*100</f>
        <v>40.243902439024396</v>
      </c>
      <c r="N3686" t="s">
        <v>2727</v>
      </c>
    </row>
    <row r="3687" spans="1:14">
      <c r="A3687">
        <v>34</v>
      </c>
      <c r="B3687" t="s">
        <v>19522</v>
      </c>
      <c r="C3687" t="s">
        <v>19523</v>
      </c>
      <c r="D3687">
        <v>8906</v>
      </c>
      <c r="E3687" s="1">
        <v>1.458</v>
      </c>
      <c r="F3687">
        <v>1.887</v>
      </c>
      <c r="G3687">
        <v>0.24299999999999999</v>
      </c>
      <c r="H3687">
        <v>189</v>
      </c>
      <c r="I3687" t="s">
        <v>18288</v>
      </c>
      <c r="J3687">
        <v>1.312E-2</v>
      </c>
      <c r="K3687">
        <v>0.57099999999999995</v>
      </c>
      <c r="L3687">
        <v>1.5228780487804883</v>
      </c>
      <c r="M3687" s="2">
        <f t="shared" si="124"/>
        <v>41.463414634146339</v>
      </c>
      <c r="N3687" t="s">
        <v>2727</v>
      </c>
    </row>
    <row r="3688" spans="1:14">
      <c r="A3688">
        <v>35</v>
      </c>
      <c r="B3688" t="s">
        <v>19568</v>
      </c>
      <c r="C3688" t="s">
        <v>19569</v>
      </c>
      <c r="D3688">
        <v>3045</v>
      </c>
      <c r="E3688" s="1">
        <v>1.42</v>
      </c>
      <c r="F3688">
        <v>2.12</v>
      </c>
      <c r="G3688">
        <v>0.28399999999999997</v>
      </c>
      <c r="H3688">
        <v>74</v>
      </c>
      <c r="I3688">
        <v>7.7</v>
      </c>
      <c r="J3688">
        <v>5.5799999999999999E-3</v>
      </c>
      <c r="K3688">
        <v>0.67100000000000004</v>
      </c>
      <c r="L3688">
        <v>1.5228780487804883</v>
      </c>
      <c r="M3688" s="2">
        <f t="shared" si="124"/>
        <v>42.68292682926829</v>
      </c>
      <c r="N3688" t="s">
        <v>2727</v>
      </c>
    </row>
    <row r="3689" spans="1:14">
      <c r="A3689">
        <v>36</v>
      </c>
      <c r="B3689" t="s">
        <v>19578</v>
      </c>
      <c r="C3689" t="s">
        <v>19579</v>
      </c>
      <c r="D3689">
        <v>1297</v>
      </c>
      <c r="E3689" s="1">
        <v>1.4039999999999999</v>
      </c>
      <c r="F3689">
        <v>1.8180000000000001</v>
      </c>
      <c r="G3689">
        <v>0.25</v>
      </c>
      <c r="H3689">
        <v>88</v>
      </c>
      <c r="I3689">
        <v>6.7</v>
      </c>
      <c r="J3689">
        <v>2.2499999999999998E-3</v>
      </c>
      <c r="K3689">
        <v>0.44</v>
      </c>
      <c r="L3689">
        <v>1.5228780487804883</v>
      </c>
      <c r="M3689" s="2">
        <f t="shared" si="124"/>
        <v>43.902439024390247</v>
      </c>
      <c r="N3689" t="s">
        <v>2727</v>
      </c>
    </row>
    <row r="3690" spans="1:14">
      <c r="A3690">
        <v>37</v>
      </c>
      <c r="B3690" t="s">
        <v>19528</v>
      </c>
      <c r="C3690" t="s">
        <v>19529</v>
      </c>
      <c r="D3690">
        <v>1499</v>
      </c>
      <c r="E3690" s="1">
        <v>1.371</v>
      </c>
      <c r="F3690">
        <v>1.724</v>
      </c>
      <c r="G3690">
        <v>0.105</v>
      </c>
      <c r="H3690">
        <v>95</v>
      </c>
      <c r="I3690">
        <v>8</v>
      </c>
      <c r="J3690">
        <v>2.96E-3</v>
      </c>
      <c r="K3690">
        <v>0.5</v>
      </c>
      <c r="L3690">
        <v>1.5228780487804883</v>
      </c>
      <c r="M3690" s="2">
        <f t="shared" si="124"/>
        <v>45.121951219512198</v>
      </c>
      <c r="N3690" t="s">
        <v>2727</v>
      </c>
    </row>
    <row r="3691" spans="1:14">
      <c r="A3691">
        <v>38</v>
      </c>
      <c r="B3691" t="s">
        <v>19518</v>
      </c>
      <c r="C3691" t="s">
        <v>19519</v>
      </c>
      <c r="D3691">
        <v>2456</v>
      </c>
      <c r="E3691" s="1">
        <v>1.3580000000000001</v>
      </c>
      <c r="F3691">
        <v>1.6679999999999999</v>
      </c>
      <c r="G3691">
        <v>0.29299999999999998</v>
      </c>
      <c r="H3691">
        <v>92</v>
      </c>
      <c r="I3691" t="s">
        <v>18288</v>
      </c>
      <c r="J3691">
        <v>2.65E-3</v>
      </c>
      <c r="K3691">
        <v>0.54</v>
      </c>
      <c r="L3691">
        <v>1.5228780487804883</v>
      </c>
      <c r="M3691" s="2">
        <f t="shared" si="124"/>
        <v>46.341463414634148</v>
      </c>
      <c r="N3691" t="s">
        <v>2727</v>
      </c>
    </row>
    <row r="3692" spans="1:14">
      <c r="A3692">
        <v>39</v>
      </c>
      <c r="B3692" t="s">
        <v>19534</v>
      </c>
      <c r="C3692" t="s">
        <v>19535</v>
      </c>
      <c r="D3692">
        <v>403</v>
      </c>
      <c r="E3692" s="1">
        <v>1.339</v>
      </c>
      <c r="G3692">
        <v>6.8000000000000005E-2</v>
      </c>
      <c r="H3692">
        <v>59</v>
      </c>
      <c r="I3692">
        <v>4.7</v>
      </c>
      <c r="J3692">
        <v>1.5399999999999999E-3</v>
      </c>
      <c r="L3692">
        <v>1.5228780487804883</v>
      </c>
      <c r="M3692" s="2">
        <f t="shared" si="124"/>
        <v>47.560975609756099</v>
      </c>
      <c r="N3692" t="s">
        <v>2727</v>
      </c>
    </row>
    <row r="3693" spans="1:14">
      <c r="A3693">
        <v>40</v>
      </c>
      <c r="B3693" t="s">
        <v>19628</v>
      </c>
      <c r="C3693" t="s">
        <v>19629</v>
      </c>
      <c r="D3693">
        <v>11552</v>
      </c>
      <c r="E3693" s="1">
        <v>1.333</v>
      </c>
      <c r="F3693">
        <v>1.85</v>
      </c>
      <c r="G3693">
        <v>0.20200000000000001</v>
      </c>
      <c r="H3693">
        <v>475</v>
      </c>
      <c r="I3693">
        <v>8.6999999999999993</v>
      </c>
      <c r="J3693">
        <v>1.8919999999999999E-2</v>
      </c>
      <c r="K3693">
        <v>0.48799999999999999</v>
      </c>
      <c r="L3693">
        <v>1.5228780487804883</v>
      </c>
      <c r="M3693" s="2">
        <f t="shared" si="124"/>
        <v>48.780487804878049</v>
      </c>
      <c r="N3693" t="s">
        <v>2727</v>
      </c>
    </row>
    <row r="3694" spans="1:14">
      <c r="A3694">
        <v>41</v>
      </c>
      <c r="B3694" t="s">
        <v>19656</v>
      </c>
      <c r="C3694" t="s">
        <v>19657</v>
      </c>
      <c r="D3694">
        <v>2166</v>
      </c>
      <c r="E3694" s="1">
        <v>1.3120000000000001</v>
      </c>
      <c r="F3694">
        <v>1.742</v>
      </c>
      <c r="G3694">
        <v>0.16900000000000001</v>
      </c>
      <c r="H3694">
        <v>77</v>
      </c>
      <c r="I3694">
        <v>7.9</v>
      </c>
      <c r="J3694">
        <v>3.8899999999999998E-3</v>
      </c>
      <c r="K3694">
        <v>0.49299999999999999</v>
      </c>
      <c r="L3694">
        <v>1.5228780487804883</v>
      </c>
      <c r="M3694" s="2">
        <f t="shared" si="124"/>
        <v>50</v>
      </c>
      <c r="N3694" t="s">
        <v>2727</v>
      </c>
    </row>
    <row r="3695" spans="1:14">
      <c r="A3695">
        <v>42</v>
      </c>
      <c r="B3695" t="s">
        <v>19542</v>
      </c>
      <c r="C3695" t="s">
        <v>19543</v>
      </c>
      <c r="D3695">
        <v>3367</v>
      </c>
      <c r="E3695" s="1">
        <v>1.238</v>
      </c>
      <c r="F3695">
        <v>1.51</v>
      </c>
      <c r="G3695">
        <v>0.188</v>
      </c>
      <c r="H3695">
        <v>117</v>
      </c>
      <c r="I3695" t="s">
        <v>18288</v>
      </c>
      <c r="J3695">
        <v>3.5799999999999998E-3</v>
      </c>
      <c r="K3695">
        <v>0.42499999999999999</v>
      </c>
      <c r="L3695">
        <v>1.5228780487804883</v>
      </c>
      <c r="M3695" s="2">
        <f t="shared" si="124"/>
        <v>51.219512195121951</v>
      </c>
      <c r="N3695" t="s">
        <v>2727</v>
      </c>
    </row>
    <row r="3696" spans="1:14">
      <c r="A3696">
        <v>43</v>
      </c>
      <c r="B3696" t="s">
        <v>19646</v>
      </c>
      <c r="C3696" t="s">
        <v>19647</v>
      </c>
      <c r="D3696">
        <v>1166</v>
      </c>
      <c r="E3696" s="1">
        <v>1.2090000000000001</v>
      </c>
      <c r="F3696">
        <v>1.581</v>
      </c>
      <c r="G3696">
        <v>0.22</v>
      </c>
      <c r="H3696">
        <v>50</v>
      </c>
      <c r="I3696">
        <v>9.6</v>
      </c>
      <c r="J3696">
        <v>2.0200000000000001E-3</v>
      </c>
      <c r="K3696">
        <v>0.50800000000000001</v>
      </c>
      <c r="L3696">
        <v>1.5228780487804883</v>
      </c>
      <c r="M3696" s="2">
        <f t="shared" si="124"/>
        <v>52.439024390243901</v>
      </c>
      <c r="N3696" t="s">
        <v>2727</v>
      </c>
    </row>
    <row r="3697" spans="1:14">
      <c r="A3697">
        <v>44</v>
      </c>
      <c r="B3697" t="s">
        <v>19670</v>
      </c>
      <c r="C3697" t="s">
        <v>19671</v>
      </c>
      <c r="D3697">
        <v>649</v>
      </c>
      <c r="E3697" s="1">
        <v>1.1859999999999999</v>
      </c>
      <c r="F3697">
        <v>2.1440000000000001</v>
      </c>
      <c r="G3697">
        <v>0.125</v>
      </c>
      <c r="H3697">
        <v>24</v>
      </c>
      <c r="I3697">
        <v>5.9</v>
      </c>
      <c r="J3697">
        <v>2.16E-3</v>
      </c>
      <c r="K3697">
        <v>0.80300000000000005</v>
      </c>
      <c r="L3697">
        <v>1.5228780487804883</v>
      </c>
      <c r="M3697" s="2">
        <f t="shared" si="124"/>
        <v>53.658536585365859</v>
      </c>
      <c r="N3697" t="s">
        <v>2727</v>
      </c>
    </row>
    <row r="3698" spans="1:14">
      <c r="A3698">
        <v>45</v>
      </c>
      <c r="B3698" t="s">
        <v>19524</v>
      </c>
      <c r="C3698" t="s">
        <v>19525</v>
      </c>
      <c r="D3698">
        <v>3702</v>
      </c>
      <c r="E3698" s="1">
        <v>1.1839999999999999</v>
      </c>
      <c r="F3698">
        <v>1.4279999999999999</v>
      </c>
      <c r="G3698">
        <v>0.14199999999999999</v>
      </c>
      <c r="H3698">
        <v>155</v>
      </c>
      <c r="I3698">
        <v>9</v>
      </c>
      <c r="J3698">
        <v>7.2199999999999999E-3</v>
      </c>
      <c r="K3698">
        <v>0.51100000000000001</v>
      </c>
      <c r="L3698">
        <v>1.5228780487804883</v>
      </c>
      <c r="M3698" s="2">
        <f t="shared" si="124"/>
        <v>54.878048780487809</v>
      </c>
      <c r="N3698" t="s">
        <v>2727</v>
      </c>
    </row>
    <row r="3699" spans="1:14">
      <c r="A3699">
        <v>46</v>
      </c>
      <c r="B3699" t="s">
        <v>19562</v>
      </c>
      <c r="C3699" t="s">
        <v>19563</v>
      </c>
      <c r="D3699">
        <v>1770</v>
      </c>
      <c r="E3699" s="1">
        <v>1.1479999999999999</v>
      </c>
      <c r="F3699">
        <v>1.65</v>
      </c>
      <c r="G3699">
        <v>0.14199999999999999</v>
      </c>
      <c r="H3699">
        <v>113</v>
      </c>
      <c r="I3699">
        <v>7.3</v>
      </c>
      <c r="J3699">
        <v>3.29E-3</v>
      </c>
      <c r="K3699">
        <v>0.46600000000000003</v>
      </c>
      <c r="L3699">
        <v>1.5228780487804883</v>
      </c>
      <c r="M3699" s="2">
        <f t="shared" si="124"/>
        <v>56.09756097560976</v>
      </c>
      <c r="N3699" t="s">
        <v>2727</v>
      </c>
    </row>
    <row r="3700" spans="1:14">
      <c r="A3700">
        <v>47</v>
      </c>
      <c r="B3700" t="s">
        <v>19626</v>
      </c>
      <c r="C3700" t="s">
        <v>19627</v>
      </c>
      <c r="D3700">
        <v>859</v>
      </c>
      <c r="E3700" s="1">
        <v>1.1479999999999999</v>
      </c>
      <c r="G3700">
        <v>0.13700000000000001</v>
      </c>
      <c r="H3700">
        <v>95</v>
      </c>
      <c r="I3700">
        <v>8</v>
      </c>
      <c r="J3700">
        <v>1.48E-3</v>
      </c>
      <c r="L3700">
        <v>1.5228780487804883</v>
      </c>
      <c r="M3700" s="2">
        <f t="shared" si="124"/>
        <v>57.317073170731703</v>
      </c>
      <c r="N3700" t="s">
        <v>2727</v>
      </c>
    </row>
    <row r="3701" spans="1:14">
      <c r="A3701">
        <v>48</v>
      </c>
      <c r="B3701" t="s">
        <v>19554</v>
      </c>
      <c r="C3701" t="s">
        <v>19555</v>
      </c>
      <c r="D3701">
        <v>604</v>
      </c>
      <c r="E3701" s="1">
        <v>1.111</v>
      </c>
      <c r="F3701">
        <v>1.105</v>
      </c>
      <c r="G3701">
        <v>3.1E-2</v>
      </c>
      <c r="H3701">
        <v>32</v>
      </c>
      <c r="I3701" t="s">
        <v>18288</v>
      </c>
      <c r="J3701">
        <v>8.4999999999999995E-4</v>
      </c>
      <c r="K3701">
        <v>0.3</v>
      </c>
      <c r="L3701">
        <v>1.5228780487804883</v>
      </c>
      <c r="M3701" s="2">
        <f t="shared" si="124"/>
        <v>58.536585365853654</v>
      </c>
      <c r="N3701" t="s">
        <v>2727</v>
      </c>
    </row>
    <row r="3702" spans="1:14">
      <c r="A3702">
        <v>49</v>
      </c>
      <c r="B3702" t="s">
        <v>19596</v>
      </c>
      <c r="C3702" t="s">
        <v>19597</v>
      </c>
      <c r="D3702">
        <v>2049</v>
      </c>
      <c r="E3702" s="1">
        <v>1.081</v>
      </c>
      <c r="F3702">
        <v>1.675</v>
      </c>
      <c r="G3702">
        <v>7.5999999999999998E-2</v>
      </c>
      <c r="H3702">
        <v>66</v>
      </c>
      <c r="I3702">
        <v>9.4</v>
      </c>
      <c r="J3702">
        <v>3.0000000000000001E-3</v>
      </c>
      <c r="K3702">
        <v>0.55500000000000005</v>
      </c>
      <c r="L3702">
        <v>1.5228780487804883</v>
      </c>
      <c r="M3702" s="2">
        <f t="shared" si="124"/>
        <v>59.756097560975604</v>
      </c>
      <c r="N3702" t="s">
        <v>2727</v>
      </c>
    </row>
    <row r="3703" spans="1:14">
      <c r="A3703">
        <v>50</v>
      </c>
      <c r="B3703" t="s">
        <v>19570</v>
      </c>
      <c r="C3703" t="s">
        <v>19571</v>
      </c>
      <c r="D3703">
        <v>2739</v>
      </c>
      <c r="E3703" s="1">
        <v>1.0780000000000001</v>
      </c>
      <c r="F3703">
        <v>1.4550000000000001</v>
      </c>
      <c r="G3703">
        <v>0.19500000000000001</v>
      </c>
      <c r="H3703">
        <v>123</v>
      </c>
      <c r="I3703" t="s">
        <v>18288</v>
      </c>
      <c r="J3703">
        <v>5.0800000000000003E-3</v>
      </c>
      <c r="K3703">
        <v>0.55200000000000005</v>
      </c>
      <c r="L3703">
        <v>1.5228780487804883</v>
      </c>
      <c r="M3703" s="2">
        <f t="shared" si="124"/>
        <v>60.975609756097562</v>
      </c>
      <c r="N3703" t="s">
        <v>2727</v>
      </c>
    </row>
    <row r="3704" spans="1:14">
      <c r="A3704">
        <v>51</v>
      </c>
      <c r="B3704" t="s">
        <v>19520</v>
      </c>
      <c r="C3704" t="s">
        <v>19521</v>
      </c>
      <c r="D3704">
        <v>1633</v>
      </c>
      <c r="E3704" s="1">
        <v>1.0569999999999999</v>
      </c>
      <c r="F3704">
        <v>1.3720000000000001</v>
      </c>
      <c r="G3704">
        <v>0.13</v>
      </c>
      <c r="H3704">
        <v>69</v>
      </c>
      <c r="I3704">
        <v>9.1</v>
      </c>
      <c r="J3704">
        <v>2.4499999999999999E-3</v>
      </c>
      <c r="K3704">
        <v>0.377</v>
      </c>
      <c r="L3704">
        <v>1.5228780487804883</v>
      </c>
      <c r="M3704" s="2">
        <f t="shared" si="124"/>
        <v>62.195121951219512</v>
      </c>
      <c r="N3704" t="s">
        <v>2727</v>
      </c>
    </row>
    <row r="3705" spans="1:14">
      <c r="A3705">
        <v>52</v>
      </c>
      <c r="B3705" t="s">
        <v>19582</v>
      </c>
      <c r="C3705" t="s">
        <v>19583</v>
      </c>
      <c r="D3705">
        <v>1597</v>
      </c>
      <c r="E3705" s="1">
        <v>1.04</v>
      </c>
      <c r="F3705">
        <v>1.1519999999999999</v>
      </c>
      <c r="G3705">
        <v>0.184</v>
      </c>
      <c r="H3705">
        <v>49</v>
      </c>
      <c r="I3705" t="s">
        <v>18288</v>
      </c>
      <c r="J3705">
        <v>1.6800000000000001E-3</v>
      </c>
      <c r="K3705">
        <v>0.33100000000000002</v>
      </c>
      <c r="L3705">
        <v>1.5228780487804883</v>
      </c>
      <c r="M3705" s="2">
        <f t="shared" si="124"/>
        <v>63.414634146341463</v>
      </c>
      <c r="N3705" t="s">
        <v>2727</v>
      </c>
    </row>
    <row r="3706" spans="1:14">
      <c r="A3706">
        <v>53</v>
      </c>
      <c r="B3706" t="s">
        <v>19650</v>
      </c>
      <c r="C3706" t="s">
        <v>19651</v>
      </c>
      <c r="D3706">
        <v>1185</v>
      </c>
      <c r="E3706" s="1">
        <v>1.0169999999999999</v>
      </c>
      <c r="G3706">
        <v>0.121</v>
      </c>
      <c r="H3706">
        <v>182</v>
      </c>
      <c r="I3706">
        <v>4.2</v>
      </c>
      <c r="J3706">
        <v>3.8400000000000001E-3</v>
      </c>
      <c r="L3706">
        <v>1.5228780487804883</v>
      </c>
      <c r="M3706" s="2">
        <f t="shared" si="124"/>
        <v>64.634146341463421</v>
      </c>
      <c r="N3706" t="s">
        <v>2727</v>
      </c>
    </row>
    <row r="3707" spans="1:14">
      <c r="A3707">
        <v>54</v>
      </c>
      <c r="B3707" t="s">
        <v>19564</v>
      </c>
      <c r="C3707" t="s">
        <v>19565</v>
      </c>
      <c r="D3707">
        <v>537</v>
      </c>
      <c r="E3707" s="1">
        <v>1.012</v>
      </c>
      <c r="F3707">
        <v>1.325</v>
      </c>
      <c r="G3707">
        <v>0.19400000000000001</v>
      </c>
      <c r="H3707">
        <v>62</v>
      </c>
      <c r="I3707">
        <v>5.4</v>
      </c>
      <c r="J3707">
        <v>8.8000000000000003E-4</v>
      </c>
      <c r="K3707">
        <v>0.24099999999999999</v>
      </c>
      <c r="L3707">
        <v>1.5228780487804883</v>
      </c>
      <c r="M3707" s="2">
        <f t="shared" si="124"/>
        <v>65.853658536585371</v>
      </c>
      <c r="N3707" t="s">
        <v>2727</v>
      </c>
    </row>
    <row r="3708" spans="1:14">
      <c r="A3708">
        <v>55</v>
      </c>
      <c r="B3708" t="s">
        <v>19560</v>
      </c>
      <c r="C3708" t="s">
        <v>19561</v>
      </c>
      <c r="D3708">
        <v>1368</v>
      </c>
      <c r="E3708" s="1">
        <v>1</v>
      </c>
      <c r="F3708">
        <v>1.3220000000000001</v>
      </c>
      <c r="G3708">
        <v>0.69599999999999995</v>
      </c>
      <c r="H3708">
        <v>79</v>
      </c>
      <c r="I3708">
        <v>5.5</v>
      </c>
      <c r="J3708">
        <v>2.0100000000000001E-3</v>
      </c>
      <c r="K3708">
        <v>0.21099999999999999</v>
      </c>
      <c r="L3708">
        <v>1.5228780487804883</v>
      </c>
      <c r="M3708" s="2">
        <f t="shared" si="124"/>
        <v>67.073170731707322</v>
      </c>
      <c r="N3708" t="s">
        <v>2727</v>
      </c>
    </row>
    <row r="3709" spans="1:14">
      <c r="A3709">
        <v>56</v>
      </c>
      <c r="B3709" t="s">
        <v>19616</v>
      </c>
      <c r="C3709" t="s">
        <v>19617</v>
      </c>
      <c r="D3709">
        <v>2380</v>
      </c>
      <c r="E3709" s="1">
        <v>0.98899999999999999</v>
      </c>
      <c r="F3709">
        <v>1.268</v>
      </c>
      <c r="G3709">
        <v>0.318</v>
      </c>
      <c r="H3709">
        <v>154</v>
      </c>
      <c r="I3709">
        <v>7.7</v>
      </c>
      <c r="J3709">
        <v>1.9400000000000001E-3</v>
      </c>
      <c r="K3709">
        <v>0.16600000000000001</v>
      </c>
      <c r="L3709">
        <v>1.5228780487804883</v>
      </c>
      <c r="M3709" s="2">
        <f t="shared" si="124"/>
        <v>68.292682926829272</v>
      </c>
      <c r="N3709" t="s">
        <v>2727</v>
      </c>
    </row>
    <row r="3710" spans="1:14">
      <c r="A3710">
        <v>57</v>
      </c>
      <c r="B3710" t="s">
        <v>19576</v>
      </c>
      <c r="C3710" t="s">
        <v>19577</v>
      </c>
      <c r="D3710">
        <v>269</v>
      </c>
      <c r="E3710" s="1">
        <v>0.98099999999999998</v>
      </c>
      <c r="G3710">
        <v>0.13900000000000001</v>
      </c>
      <c r="H3710">
        <v>36</v>
      </c>
      <c r="I3710">
        <v>4.8</v>
      </c>
      <c r="J3710">
        <v>1.0499999999999999E-3</v>
      </c>
      <c r="L3710">
        <v>1.5228780487804883</v>
      </c>
      <c r="M3710" s="2">
        <f t="shared" si="124"/>
        <v>69.512195121951208</v>
      </c>
      <c r="N3710" t="s">
        <v>2727</v>
      </c>
    </row>
    <row r="3711" spans="1:14">
      <c r="A3711">
        <v>58</v>
      </c>
      <c r="B3711" t="s">
        <v>19624</v>
      </c>
      <c r="C3711" t="s">
        <v>19625</v>
      </c>
      <c r="D3711">
        <v>560</v>
      </c>
      <c r="E3711" s="1">
        <v>0.95699999999999996</v>
      </c>
      <c r="F3711">
        <v>1.2909999999999999</v>
      </c>
      <c r="G3711">
        <v>7.6999999999999999E-2</v>
      </c>
      <c r="H3711">
        <v>39</v>
      </c>
      <c r="I3711">
        <v>6.7</v>
      </c>
      <c r="J3711">
        <v>1.2199999999999999E-3</v>
      </c>
      <c r="K3711">
        <v>0.38700000000000001</v>
      </c>
      <c r="L3711">
        <v>1.5228780487804883</v>
      </c>
      <c r="M3711" s="2">
        <f t="shared" si="124"/>
        <v>70.731707317073173</v>
      </c>
      <c r="N3711" t="s">
        <v>2727</v>
      </c>
    </row>
    <row r="3712" spans="1:14">
      <c r="A3712">
        <v>59</v>
      </c>
      <c r="B3712" t="s">
        <v>19550</v>
      </c>
      <c r="C3712" t="s">
        <v>19551</v>
      </c>
      <c r="D3712">
        <v>1039</v>
      </c>
      <c r="E3712" s="1">
        <v>0.93200000000000005</v>
      </c>
      <c r="F3712">
        <v>1.018</v>
      </c>
      <c r="G3712">
        <v>5.1999999999999998E-2</v>
      </c>
      <c r="H3712">
        <v>58</v>
      </c>
      <c r="I3712" t="s">
        <v>18288</v>
      </c>
      <c r="J3712">
        <v>1.09E-3</v>
      </c>
      <c r="K3712">
        <v>0.27300000000000002</v>
      </c>
      <c r="L3712">
        <v>1.5228780487804883</v>
      </c>
      <c r="M3712" s="2">
        <f t="shared" si="124"/>
        <v>71.951219512195124</v>
      </c>
      <c r="N3712" t="s">
        <v>2727</v>
      </c>
    </row>
    <row r="3713" spans="1:14">
      <c r="A3713">
        <v>60</v>
      </c>
      <c r="B3713" t="s">
        <v>19594</v>
      </c>
      <c r="C3713" t="s">
        <v>19595</v>
      </c>
      <c r="D3713">
        <v>1038</v>
      </c>
      <c r="E3713" s="1">
        <v>0.92400000000000004</v>
      </c>
      <c r="F3713">
        <v>1.349</v>
      </c>
      <c r="G3713">
        <v>0.28999999999999998</v>
      </c>
      <c r="H3713">
        <v>62</v>
      </c>
      <c r="I3713">
        <v>6.5</v>
      </c>
      <c r="J3713">
        <v>2.3500000000000001E-3</v>
      </c>
      <c r="K3713">
        <v>0.4</v>
      </c>
      <c r="L3713">
        <v>1.5228780487804883</v>
      </c>
      <c r="M3713" s="2">
        <f t="shared" si="124"/>
        <v>73.170731707317074</v>
      </c>
      <c r="N3713" t="s">
        <v>2727</v>
      </c>
    </row>
    <row r="3714" spans="1:14">
      <c r="A3714">
        <v>61</v>
      </c>
      <c r="B3714" t="s">
        <v>19600</v>
      </c>
      <c r="C3714" t="s">
        <v>19601</v>
      </c>
      <c r="D3714">
        <v>1074</v>
      </c>
      <c r="E3714" s="1">
        <v>0.90500000000000003</v>
      </c>
      <c r="F3714">
        <v>1.7050000000000001</v>
      </c>
      <c r="G3714">
        <v>0.109</v>
      </c>
      <c r="H3714">
        <v>64</v>
      </c>
      <c r="I3714">
        <v>6.4</v>
      </c>
      <c r="J3714">
        <v>2.4599999999999999E-3</v>
      </c>
      <c r="K3714">
        <v>0.48599999999999999</v>
      </c>
      <c r="L3714">
        <v>1.5228780487804883</v>
      </c>
      <c r="M3714" s="2">
        <f t="shared" si="124"/>
        <v>74.390243902439025</v>
      </c>
      <c r="N3714" t="s">
        <v>2727</v>
      </c>
    </row>
    <row r="3715" spans="1:14">
      <c r="A3715">
        <v>62</v>
      </c>
      <c r="B3715" t="s">
        <v>19680</v>
      </c>
      <c r="C3715" t="s">
        <v>19681</v>
      </c>
      <c r="D3715">
        <v>636</v>
      </c>
      <c r="E3715" s="1">
        <v>0.89800000000000002</v>
      </c>
      <c r="F3715">
        <v>1.125</v>
      </c>
      <c r="G3715">
        <v>0.4</v>
      </c>
      <c r="H3715">
        <v>5</v>
      </c>
      <c r="I3715" t="s">
        <v>18288</v>
      </c>
      <c r="J3715">
        <v>7.2000000000000005E-4</v>
      </c>
      <c r="K3715">
        <v>0.36499999999999999</v>
      </c>
      <c r="L3715">
        <v>1.5228780487804883</v>
      </c>
      <c r="M3715" s="2">
        <f t="shared" si="124"/>
        <v>75.609756097560975</v>
      </c>
      <c r="N3715" t="s">
        <v>2727</v>
      </c>
    </row>
    <row r="3716" spans="1:14">
      <c r="A3716">
        <v>63</v>
      </c>
      <c r="B3716" t="s">
        <v>19536</v>
      </c>
      <c r="C3716" t="s">
        <v>19537</v>
      </c>
      <c r="D3716">
        <v>3374</v>
      </c>
      <c r="E3716" s="1">
        <v>0.81100000000000005</v>
      </c>
      <c r="F3716">
        <v>1.097</v>
      </c>
      <c r="G3716">
        <v>0.65400000000000003</v>
      </c>
      <c r="H3716">
        <v>133</v>
      </c>
      <c r="I3716" t="s">
        <v>18288</v>
      </c>
      <c r="J3716">
        <v>3.64E-3</v>
      </c>
      <c r="K3716">
        <v>0.29599999999999999</v>
      </c>
      <c r="L3716">
        <v>1.5228780487804883</v>
      </c>
      <c r="M3716" s="2">
        <f t="shared" si="124"/>
        <v>76.829268292682926</v>
      </c>
      <c r="N3716" t="s">
        <v>2727</v>
      </c>
    </row>
    <row r="3717" spans="1:14">
      <c r="A3717">
        <v>64</v>
      </c>
      <c r="B3717" t="s">
        <v>19558</v>
      </c>
      <c r="C3717" t="s">
        <v>19559</v>
      </c>
      <c r="D3717">
        <v>1154</v>
      </c>
      <c r="E3717" s="1">
        <v>0.80900000000000005</v>
      </c>
      <c r="F3717">
        <v>1.3049999999999999</v>
      </c>
      <c r="G3717">
        <v>8.7999999999999995E-2</v>
      </c>
      <c r="H3717">
        <v>113</v>
      </c>
      <c r="I3717">
        <v>5.0999999999999996</v>
      </c>
      <c r="J3717">
        <v>3.2100000000000002E-3</v>
      </c>
      <c r="K3717">
        <v>0.33400000000000002</v>
      </c>
      <c r="L3717">
        <v>1.5228780487804883</v>
      </c>
      <c r="M3717" s="2">
        <f t="shared" si="124"/>
        <v>78.048780487804876</v>
      </c>
      <c r="N3717" t="s">
        <v>2727</v>
      </c>
    </row>
    <row r="3718" spans="1:14">
      <c r="A3718">
        <v>65</v>
      </c>
      <c r="B3718" t="s">
        <v>19586</v>
      </c>
      <c r="C3718" t="s">
        <v>19587</v>
      </c>
      <c r="D3718">
        <v>344</v>
      </c>
      <c r="E3718" s="1">
        <v>0.80200000000000005</v>
      </c>
      <c r="G3718">
        <v>0.14599999999999999</v>
      </c>
      <c r="H3718">
        <v>41</v>
      </c>
      <c r="I3718">
        <v>4.5</v>
      </c>
      <c r="J3718">
        <v>1.14E-3</v>
      </c>
      <c r="L3718">
        <v>1.5228780487804883</v>
      </c>
      <c r="M3718" s="2">
        <f t="shared" ref="M3718:M3735" si="125">A3718/82*100</f>
        <v>79.268292682926827</v>
      </c>
      <c r="N3718" t="s">
        <v>2727</v>
      </c>
    </row>
    <row r="3719" spans="1:14">
      <c r="A3719">
        <v>66</v>
      </c>
      <c r="B3719" t="s">
        <v>19604</v>
      </c>
      <c r="C3719" t="s">
        <v>19605</v>
      </c>
      <c r="D3719">
        <v>754</v>
      </c>
      <c r="E3719" s="1">
        <v>0.79700000000000004</v>
      </c>
      <c r="F3719">
        <v>1.081</v>
      </c>
      <c r="G3719">
        <v>6.7000000000000004E-2</v>
      </c>
      <c r="H3719">
        <v>104</v>
      </c>
      <c r="I3719">
        <v>4.0999999999999996</v>
      </c>
      <c r="J3719">
        <v>2.4199999999999998E-3</v>
      </c>
      <c r="K3719">
        <v>0.27200000000000002</v>
      </c>
      <c r="L3719">
        <v>1.5228780487804883</v>
      </c>
      <c r="M3719" s="2">
        <f t="shared" si="125"/>
        <v>80.487804878048792</v>
      </c>
      <c r="N3719" t="s">
        <v>2727</v>
      </c>
    </row>
    <row r="3720" spans="1:14">
      <c r="A3720">
        <v>67</v>
      </c>
      <c r="B3720" t="s">
        <v>19664</v>
      </c>
      <c r="C3720" t="s">
        <v>19665</v>
      </c>
      <c r="D3720">
        <v>336</v>
      </c>
      <c r="E3720" s="1">
        <v>0.72699999999999998</v>
      </c>
      <c r="G3720">
        <v>1.9E-2</v>
      </c>
      <c r="H3720">
        <v>52</v>
      </c>
      <c r="I3720">
        <v>4.8</v>
      </c>
      <c r="J3720">
        <v>1.39E-3</v>
      </c>
      <c r="L3720">
        <v>1.5228780487804883</v>
      </c>
      <c r="M3720" s="2">
        <f t="shared" si="125"/>
        <v>81.707317073170728</v>
      </c>
      <c r="N3720" t="s">
        <v>2727</v>
      </c>
    </row>
    <row r="3721" spans="1:14">
      <c r="A3721">
        <v>68</v>
      </c>
      <c r="B3721" t="s">
        <v>19676</v>
      </c>
      <c r="C3721" t="s">
        <v>19677</v>
      </c>
      <c r="D3721">
        <v>1884</v>
      </c>
      <c r="E3721" s="1">
        <v>0.71</v>
      </c>
      <c r="F3721">
        <v>0.93700000000000006</v>
      </c>
      <c r="G3721">
        <v>0.65</v>
      </c>
      <c r="H3721">
        <v>20</v>
      </c>
      <c r="I3721">
        <v>9.9</v>
      </c>
      <c r="J3721">
        <v>3.4099999999999998E-3</v>
      </c>
      <c r="K3721">
        <v>0.308</v>
      </c>
      <c r="L3721">
        <v>1.5228780487804883</v>
      </c>
      <c r="M3721" s="2">
        <f t="shared" si="125"/>
        <v>82.926829268292678</v>
      </c>
      <c r="N3721" t="s">
        <v>2727</v>
      </c>
    </row>
    <row r="3722" spans="1:14">
      <c r="A3722">
        <v>69</v>
      </c>
      <c r="B3722" t="s">
        <v>19634</v>
      </c>
      <c r="C3722" t="s">
        <v>19635</v>
      </c>
      <c r="D3722">
        <v>508</v>
      </c>
      <c r="E3722" s="1">
        <v>0.69399999999999995</v>
      </c>
      <c r="F3722">
        <v>1.05</v>
      </c>
      <c r="G3722">
        <v>0.111</v>
      </c>
      <c r="H3722">
        <v>36</v>
      </c>
      <c r="I3722">
        <v>7.3</v>
      </c>
      <c r="J3722">
        <v>1.33E-3</v>
      </c>
      <c r="K3722">
        <v>0.42199999999999999</v>
      </c>
      <c r="L3722">
        <v>1.5228780487804883</v>
      </c>
      <c r="M3722" s="2">
        <f t="shared" si="125"/>
        <v>84.146341463414629</v>
      </c>
      <c r="N3722" t="s">
        <v>2727</v>
      </c>
    </row>
    <row r="3723" spans="1:14">
      <c r="A3723">
        <v>70</v>
      </c>
      <c r="B3723" t="s">
        <v>19644</v>
      </c>
      <c r="C3723" t="s">
        <v>19645</v>
      </c>
      <c r="D3723">
        <v>1039</v>
      </c>
      <c r="E3723" s="1">
        <v>0.68100000000000005</v>
      </c>
      <c r="G3723">
        <v>0.14899999999999999</v>
      </c>
      <c r="H3723">
        <v>94</v>
      </c>
      <c r="I3723">
        <v>5.3</v>
      </c>
      <c r="J3723">
        <v>2.8999999999999998E-3</v>
      </c>
      <c r="L3723">
        <v>1.5228780487804883</v>
      </c>
      <c r="M3723" s="2">
        <f t="shared" si="125"/>
        <v>85.365853658536579</v>
      </c>
      <c r="N3723" t="s">
        <v>2727</v>
      </c>
    </row>
    <row r="3724" spans="1:14">
      <c r="A3724">
        <v>71</v>
      </c>
      <c r="B3724" t="s">
        <v>19606</v>
      </c>
      <c r="C3724" t="s">
        <v>19607</v>
      </c>
      <c r="D3724">
        <v>1020</v>
      </c>
      <c r="E3724" s="1">
        <v>0.624</v>
      </c>
      <c r="F3724">
        <v>1.139</v>
      </c>
      <c r="G3724">
        <v>0.17799999999999999</v>
      </c>
      <c r="H3724">
        <v>45</v>
      </c>
      <c r="I3724">
        <v>9</v>
      </c>
      <c r="J3724">
        <v>1.6800000000000001E-3</v>
      </c>
      <c r="K3724">
        <v>0.35899999999999999</v>
      </c>
      <c r="L3724">
        <v>1.5228780487804883</v>
      </c>
      <c r="M3724" s="2">
        <f t="shared" si="125"/>
        <v>86.58536585365853</v>
      </c>
      <c r="N3724" t="s">
        <v>2727</v>
      </c>
    </row>
    <row r="3725" spans="1:14">
      <c r="A3725">
        <v>72</v>
      </c>
      <c r="B3725" t="s">
        <v>19672</v>
      </c>
      <c r="C3725" t="s">
        <v>19673</v>
      </c>
      <c r="D3725">
        <v>1351</v>
      </c>
      <c r="E3725" s="1">
        <v>0.56299999999999994</v>
      </c>
      <c r="F3725">
        <v>0.94499999999999995</v>
      </c>
      <c r="G3725">
        <v>0.109</v>
      </c>
      <c r="H3725">
        <v>46</v>
      </c>
      <c r="I3725">
        <v>9.9</v>
      </c>
      <c r="J3725">
        <v>1.8699999999999999E-3</v>
      </c>
      <c r="K3725">
        <v>0.309</v>
      </c>
      <c r="L3725">
        <v>1.5228780487804883</v>
      </c>
      <c r="M3725" s="2">
        <f t="shared" si="125"/>
        <v>87.804878048780495</v>
      </c>
      <c r="N3725" t="s">
        <v>2727</v>
      </c>
    </row>
    <row r="3726" spans="1:14">
      <c r="A3726">
        <v>73</v>
      </c>
      <c r="B3726" t="s">
        <v>19648</v>
      </c>
      <c r="C3726" t="s">
        <v>19649</v>
      </c>
      <c r="D3726">
        <v>165</v>
      </c>
      <c r="E3726" s="1">
        <v>0.53700000000000003</v>
      </c>
      <c r="G3726">
        <v>0.24199999999999999</v>
      </c>
      <c r="H3726">
        <v>33</v>
      </c>
      <c r="I3726">
        <v>4.3</v>
      </c>
      <c r="J3726">
        <v>7.6000000000000004E-4</v>
      </c>
      <c r="L3726">
        <v>1.5228780487804883</v>
      </c>
      <c r="M3726" s="2">
        <f t="shared" si="125"/>
        <v>89.024390243902445</v>
      </c>
      <c r="N3726" t="s">
        <v>2727</v>
      </c>
    </row>
    <row r="3727" spans="1:14">
      <c r="A3727">
        <v>74</v>
      </c>
      <c r="B3727" t="s">
        <v>19662</v>
      </c>
      <c r="C3727" t="s">
        <v>19663</v>
      </c>
      <c r="D3727">
        <v>417</v>
      </c>
      <c r="E3727" s="1">
        <v>0.52100000000000002</v>
      </c>
      <c r="G3727">
        <v>2.1000000000000001E-2</v>
      </c>
      <c r="H3727">
        <v>48</v>
      </c>
      <c r="I3727">
        <v>6.2</v>
      </c>
      <c r="J3727">
        <v>1.1800000000000001E-3</v>
      </c>
      <c r="L3727">
        <v>1.5228780487804883</v>
      </c>
      <c r="M3727" s="2">
        <f t="shared" si="125"/>
        <v>90.243902439024396</v>
      </c>
      <c r="N3727" t="s">
        <v>2727</v>
      </c>
    </row>
    <row r="3728" spans="1:14">
      <c r="A3728">
        <v>75</v>
      </c>
      <c r="B3728" t="s">
        <v>19572</v>
      </c>
      <c r="C3728" t="s">
        <v>19573</v>
      </c>
      <c r="D3728">
        <v>221</v>
      </c>
      <c r="E3728" s="1">
        <v>0.51500000000000001</v>
      </c>
      <c r="G3728">
        <v>0.13400000000000001</v>
      </c>
      <c r="H3728">
        <v>67</v>
      </c>
      <c r="I3728">
        <v>6</v>
      </c>
      <c r="J3728">
        <v>4.4000000000000002E-4</v>
      </c>
      <c r="L3728">
        <v>1.5228780487804883</v>
      </c>
      <c r="M3728" s="2">
        <f t="shared" si="125"/>
        <v>91.463414634146346</v>
      </c>
      <c r="N3728" t="s">
        <v>2727</v>
      </c>
    </row>
    <row r="3729" spans="1:14">
      <c r="A3729">
        <v>76</v>
      </c>
      <c r="B3729" t="s">
        <v>19530</v>
      </c>
      <c r="C3729" t="s">
        <v>19531</v>
      </c>
      <c r="D3729">
        <v>186</v>
      </c>
      <c r="E3729" s="1">
        <v>0.5</v>
      </c>
      <c r="G3729">
        <v>0</v>
      </c>
      <c r="H3729">
        <v>21</v>
      </c>
      <c r="I3729">
        <v>5.4</v>
      </c>
      <c r="J3729">
        <v>5.0000000000000001E-4</v>
      </c>
      <c r="L3729">
        <v>1.5228780487804883</v>
      </c>
      <c r="M3729" s="2">
        <f t="shared" si="125"/>
        <v>92.682926829268297</v>
      </c>
      <c r="N3729" t="s">
        <v>2727</v>
      </c>
    </row>
    <row r="3730" spans="1:14">
      <c r="A3730">
        <v>77</v>
      </c>
      <c r="B3730" t="s">
        <v>19678</v>
      </c>
      <c r="C3730" t="s">
        <v>19679</v>
      </c>
      <c r="D3730">
        <v>295</v>
      </c>
      <c r="E3730" s="1">
        <v>0.38800000000000001</v>
      </c>
      <c r="F3730">
        <v>0.40100000000000002</v>
      </c>
      <c r="G3730">
        <v>4.2000000000000003E-2</v>
      </c>
      <c r="H3730">
        <v>71</v>
      </c>
      <c r="I3730">
        <v>7.2</v>
      </c>
      <c r="J3730">
        <v>3.8999999999999999E-4</v>
      </c>
      <c r="K3730">
        <v>7.1999999999999995E-2</v>
      </c>
      <c r="L3730">
        <v>1.5228780487804883</v>
      </c>
      <c r="M3730" s="2">
        <f t="shared" si="125"/>
        <v>93.902439024390233</v>
      </c>
      <c r="N3730" t="s">
        <v>2727</v>
      </c>
    </row>
    <row r="3731" spans="1:14">
      <c r="A3731">
        <v>78</v>
      </c>
      <c r="B3731" t="s">
        <v>19620</v>
      </c>
      <c r="C3731" t="s">
        <v>19621</v>
      </c>
      <c r="D3731">
        <v>56</v>
      </c>
      <c r="E3731" s="1">
        <v>0.34699999999999998</v>
      </c>
      <c r="F3731">
        <v>0.29599999999999999</v>
      </c>
      <c r="G3731">
        <v>9.8000000000000004E-2</v>
      </c>
      <c r="H3731">
        <v>61</v>
      </c>
      <c r="J3731">
        <v>1.6000000000000001E-4</v>
      </c>
      <c r="K3731">
        <v>5.8999999999999997E-2</v>
      </c>
      <c r="L3731">
        <v>1.5228780487804883</v>
      </c>
      <c r="M3731" s="2">
        <f t="shared" si="125"/>
        <v>95.121951219512198</v>
      </c>
      <c r="N3731" t="s">
        <v>2727</v>
      </c>
    </row>
    <row r="3732" spans="1:14">
      <c r="A3732">
        <v>79</v>
      </c>
      <c r="B3732" t="s">
        <v>19608</v>
      </c>
      <c r="C3732" t="s">
        <v>19609</v>
      </c>
      <c r="D3732">
        <v>529</v>
      </c>
      <c r="E3732" s="1">
        <v>0.34</v>
      </c>
      <c r="G3732">
        <v>1.7999999999999999E-2</v>
      </c>
      <c r="H3732">
        <v>56</v>
      </c>
      <c r="I3732">
        <v>8.9</v>
      </c>
      <c r="J3732">
        <v>7.3999999999999999E-4</v>
      </c>
      <c r="L3732">
        <v>1.5228780487804883</v>
      </c>
      <c r="M3732" s="2">
        <f t="shared" si="125"/>
        <v>96.341463414634148</v>
      </c>
      <c r="N3732" t="s">
        <v>2727</v>
      </c>
    </row>
    <row r="3733" spans="1:14">
      <c r="A3733">
        <v>80</v>
      </c>
      <c r="B3733" t="s">
        <v>19532</v>
      </c>
      <c r="C3733" t="s">
        <v>19533</v>
      </c>
      <c r="D3733">
        <v>164</v>
      </c>
      <c r="E3733" s="1">
        <v>0.28100000000000003</v>
      </c>
      <c r="G3733">
        <v>7.3999999999999996E-2</v>
      </c>
      <c r="H3733">
        <v>27</v>
      </c>
      <c r="I3733">
        <v>8.8000000000000007</v>
      </c>
      <c r="J3733">
        <v>3.8999999999999999E-4</v>
      </c>
      <c r="L3733">
        <v>1.5228780487804883</v>
      </c>
      <c r="M3733" s="2">
        <f t="shared" si="125"/>
        <v>97.560975609756099</v>
      </c>
      <c r="N3733" t="s">
        <v>2727</v>
      </c>
    </row>
    <row r="3734" spans="1:14">
      <c r="A3734">
        <v>81</v>
      </c>
      <c r="B3734" t="s">
        <v>19580</v>
      </c>
      <c r="C3734" t="s">
        <v>19581</v>
      </c>
      <c r="D3734">
        <v>48</v>
      </c>
      <c r="E3734" s="1">
        <v>0.16900000000000001</v>
      </c>
      <c r="G3734">
        <v>0.1</v>
      </c>
      <c r="H3734">
        <v>30</v>
      </c>
      <c r="J3734">
        <v>1E-4</v>
      </c>
      <c r="L3734">
        <v>1.5228780487804883</v>
      </c>
      <c r="M3734" s="2">
        <f t="shared" si="125"/>
        <v>98.780487804878049</v>
      </c>
      <c r="N3734" t="s">
        <v>2727</v>
      </c>
    </row>
    <row r="3735" spans="1:14">
      <c r="A3735">
        <v>82</v>
      </c>
      <c r="B3735" t="s">
        <v>19668</v>
      </c>
      <c r="C3735" t="s">
        <v>19669</v>
      </c>
      <c r="D3735">
        <v>57</v>
      </c>
      <c r="E3735" s="1">
        <v>0.16700000000000001</v>
      </c>
      <c r="G3735">
        <v>8.3000000000000004E-2</v>
      </c>
      <c r="H3735">
        <v>24</v>
      </c>
      <c r="J3735">
        <v>1E-4</v>
      </c>
      <c r="L3735">
        <v>1.5228780487804883</v>
      </c>
      <c r="M3735" s="2">
        <f t="shared" si="125"/>
        <v>100</v>
      </c>
      <c r="N3735" t="s">
        <v>2727</v>
      </c>
    </row>
    <row r="3736" spans="1:14" s="3" customFormat="1">
      <c r="E3736" s="4"/>
      <c r="M3736" s="5"/>
    </row>
    <row r="3737" spans="1:14">
      <c r="A3737">
        <v>1</v>
      </c>
      <c r="B3737" t="s">
        <v>19764</v>
      </c>
      <c r="C3737" t="s">
        <v>19765</v>
      </c>
      <c r="D3737">
        <v>23976</v>
      </c>
      <c r="E3737" s="1">
        <v>6.1929999999999996</v>
      </c>
      <c r="F3737">
        <v>6.0650000000000004</v>
      </c>
      <c r="G3737">
        <v>1.8979999999999999</v>
      </c>
      <c r="H3737">
        <v>264</v>
      </c>
      <c r="I3737">
        <v>8.5</v>
      </c>
      <c r="J3737">
        <v>4.6940000000000003E-2</v>
      </c>
      <c r="K3737">
        <v>1.9770000000000001</v>
      </c>
      <c r="L3737">
        <f>AVERAGE(E3737:E3796)</f>
        <v>2.0813220338983061</v>
      </c>
      <c r="M3737" s="2">
        <f t="shared" ref="M3737:M3768" si="126">A3737/58*100</f>
        <v>1.7241379310344827</v>
      </c>
      <c r="N3737" t="s">
        <v>19722</v>
      </c>
    </row>
    <row r="3738" spans="1:14">
      <c r="A3738">
        <v>2</v>
      </c>
      <c r="B3738" t="s">
        <v>17180</v>
      </c>
      <c r="C3738" t="s">
        <v>17181</v>
      </c>
      <c r="D3738">
        <v>3385</v>
      </c>
      <c r="E3738" s="1">
        <v>5.8390000000000004</v>
      </c>
      <c r="F3738">
        <v>5.4340000000000002</v>
      </c>
      <c r="G3738">
        <v>1.397</v>
      </c>
      <c r="H3738">
        <v>68</v>
      </c>
      <c r="I3738">
        <v>6.2</v>
      </c>
      <c r="J3738">
        <v>1.0030000000000001E-2</v>
      </c>
      <c r="K3738">
        <v>2</v>
      </c>
      <c r="L3738">
        <v>1.8071551724137938</v>
      </c>
      <c r="M3738" s="2">
        <f t="shared" si="126"/>
        <v>3.4482758620689653</v>
      </c>
      <c r="N3738" t="s">
        <v>19722</v>
      </c>
    </row>
    <row r="3739" spans="1:14">
      <c r="A3739">
        <v>3</v>
      </c>
      <c r="B3739" t="s">
        <v>19742</v>
      </c>
      <c r="C3739" t="s">
        <v>19743</v>
      </c>
      <c r="D3739">
        <v>19760</v>
      </c>
      <c r="E3739" s="1">
        <v>4.9059999999999997</v>
      </c>
      <c r="F3739">
        <v>4.5149999999999997</v>
      </c>
      <c r="G3739">
        <v>0.89600000000000002</v>
      </c>
      <c r="H3739">
        <v>280</v>
      </c>
      <c r="I3739">
        <v>9.3000000000000007</v>
      </c>
      <c r="J3739">
        <v>3.474E-2</v>
      </c>
      <c r="K3739">
        <v>1.482</v>
      </c>
      <c r="L3739">
        <v>1.8071551724137938</v>
      </c>
      <c r="M3739" s="2">
        <f t="shared" si="126"/>
        <v>5.1724137931034484</v>
      </c>
      <c r="N3739" t="s">
        <v>19722</v>
      </c>
    </row>
    <row r="3740" spans="1:14">
      <c r="A3740">
        <v>4</v>
      </c>
      <c r="B3740" t="s">
        <v>19698</v>
      </c>
      <c r="C3740" t="s">
        <v>19699</v>
      </c>
      <c r="D3740">
        <v>12875</v>
      </c>
      <c r="E3740" s="1">
        <v>4.7919999999999998</v>
      </c>
      <c r="F3740">
        <v>4.6399999999999997</v>
      </c>
      <c r="G3740">
        <v>0.83599999999999997</v>
      </c>
      <c r="H3740">
        <v>128</v>
      </c>
      <c r="I3740" t="s">
        <v>18288</v>
      </c>
      <c r="J3740">
        <v>1.891E-2</v>
      </c>
      <c r="K3740">
        <v>1.643</v>
      </c>
      <c r="L3740">
        <v>1.8071551724137938</v>
      </c>
      <c r="M3740" s="2">
        <f t="shared" si="126"/>
        <v>6.8965517241379306</v>
      </c>
      <c r="N3740" t="s">
        <v>19722</v>
      </c>
    </row>
    <row r="3741" spans="1:14">
      <c r="A3741">
        <v>5</v>
      </c>
      <c r="B3741" t="s">
        <v>19704</v>
      </c>
      <c r="C3741" t="s">
        <v>19705</v>
      </c>
      <c r="D3741">
        <v>19868</v>
      </c>
      <c r="E3741" s="1">
        <v>3.7589999999999999</v>
      </c>
      <c r="F3741">
        <v>4.1619999999999999</v>
      </c>
      <c r="G3741">
        <v>1.1950000000000001</v>
      </c>
      <c r="H3741">
        <v>354</v>
      </c>
      <c r="I3741">
        <v>8</v>
      </c>
      <c r="J3741">
        <v>3.9969999999999999E-2</v>
      </c>
      <c r="K3741">
        <v>1.3129999999999999</v>
      </c>
      <c r="L3741">
        <v>1.8071551724137938</v>
      </c>
      <c r="M3741" s="2">
        <f t="shared" si="126"/>
        <v>8.6206896551724146</v>
      </c>
      <c r="N3741" t="s">
        <v>19722</v>
      </c>
    </row>
    <row r="3742" spans="1:14">
      <c r="A3742">
        <v>6</v>
      </c>
      <c r="B3742" t="s">
        <v>19726</v>
      </c>
      <c r="C3742" t="s">
        <v>19727</v>
      </c>
      <c r="D3742">
        <v>4027</v>
      </c>
      <c r="E3742" s="1">
        <v>3.5779999999999998</v>
      </c>
      <c r="F3742">
        <v>3.613</v>
      </c>
      <c r="G3742">
        <v>0.48299999999999998</v>
      </c>
      <c r="H3742">
        <v>172</v>
      </c>
      <c r="I3742">
        <v>4.3</v>
      </c>
      <c r="J3742">
        <v>1.1950000000000001E-2</v>
      </c>
      <c r="K3742">
        <v>0.96</v>
      </c>
      <c r="L3742">
        <v>1.8071551724137938</v>
      </c>
      <c r="M3742" s="2">
        <f t="shared" si="126"/>
        <v>10.344827586206897</v>
      </c>
      <c r="N3742" t="s">
        <v>19722</v>
      </c>
    </row>
    <row r="3743" spans="1:14">
      <c r="A3743">
        <v>7</v>
      </c>
      <c r="B3743" t="s">
        <v>19754</v>
      </c>
      <c r="C3743" t="s">
        <v>19755</v>
      </c>
      <c r="D3743">
        <v>3017</v>
      </c>
      <c r="E3743" s="1">
        <v>3.52</v>
      </c>
      <c r="F3743">
        <v>3.8069999999999999</v>
      </c>
      <c r="G3743">
        <v>0.45700000000000002</v>
      </c>
      <c r="H3743">
        <v>92</v>
      </c>
      <c r="I3743">
        <v>5.7</v>
      </c>
      <c r="J3743">
        <v>8.0499999999999999E-3</v>
      </c>
      <c r="K3743">
        <v>1.119</v>
      </c>
      <c r="L3743">
        <v>1.8071551724137938</v>
      </c>
      <c r="M3743" s="2">
        <f t="shared" si="126"/>
        <v>12.068965517241379</v>
      </c>
      <c r="N3743" t="s">
        <v>19722</v>
      </c>
    </row>
    <row r="3744" spans="1:14">
      <c r="A3744">
        <v>8</v>
      </c>
      <c r="B3744" t="s">
        <v>19682</v>
      </c>
      <c r="C3744" t="s">
        <v>19683</v>
      </c>
      <c r="D3744">
        <v>4131</v>
      </c>
      <c r="E3744" s="1">
        <v>3.4870000000000001</v>
      </c>
      <c r="F3744">
        <v>3.7919999999999998</v>
      </c>
      <c r="G3744">
        <v>0.78200000000000003</v>
      </c>
      <c r="H3744">
        <v>78</v>
      </c>
      <c r="I3744" t="s">
        <v>18288</v>
      </c>
      <c r="J3744">
        <v>7.6699999999999997E-3</v>
      </c>
      <c r="K3744">
        <v>1.198</v>
      </c>
      <c r="L3744">
        <v>1.8071551724137938</v>
      </c>
      <c r="M3744" s="2">
        <f t="shared" si="126"/>
        <v>13.793103448275861</v>
      </c>
      <c r="N3744" t="s">
        <v>19722</v>
      </c>
    </row>
    <row r="3745" spans="1:14">
      <c r="A3745">
        <v>9</v>
      </c>
      <c r="B3745" t="s">
        <v>18770</v>
      </c>
      <c r="C3745" t="s">
        <v>18771</v>
      </c>
      <c r="D3745">
        <v>4899</v>
      </c>
      <c r="E3745" s="1">
        <v>2.9249999999999998</v>
      </c>
      <c r="F3745">
        <v>3.1520000000000001</v>
      </c>
      <c r="G3745">
        <v>0.30299999999999999</v>
      </c>
      <c r="H3745">
        <v>145</v>
      </c>
      <c r="I3745">
        <v>9.6</v>
      </c>
      <c r="J3745">
        <v>5.5300000000000002E-3</v>
      </c>
      <c r="K3745">
        <v>0.64</v>
      </c>
      <c r="L3745">
        <v>1.8071551724137938</v>
      </c>
      <c r="M3745" s="2">
        <f t="shared" si="126"/>
        <v>15.517241379310345</v>
      </c>
      <c r="N3745" t="s">
        <v>19722</v>
      </c>
    </row>
    <row r="3746" spans="1:14">
      <c r="A3746">
        <v>10</v>
      </c>
      <c r="B3746" t="s">
        <v>19780</v>
      </c>
      <c r="C3746" t="s">
        <v>19781</v>
      </c>
      <c r="D3746">
        <v>1355</v>
      </c>
      <c r="E3746" s="1">
        <v>2.8849999999999998</v>
      </c>
      <c r="F3746">
        <v>3.0990000000000002</v>
      </c>
      <c r="G3746">
        <v>0.47599999999999998</v>
      </c>
      <c r="H3746">
        <v>42</v>
      </c>
      <c r="I3746">
        <v>6.2</v>
      </c>
      <c r="J3746">
        <v>2.47E-3</v>
      </c>
      <c r="K3746">
        <v>0.69799999999999995</v>
      </c>
      <c r="L3746">
        <v>1.8071551724137938</v>
      </c>
      <c r="M3746" s="2">
        <f t="shared" si="126"/>
        <v>17.241379310344829</v>
      </c>
      <c r="N3746" t="s">
        <v>19722</v>
      </c>
    </row>
    <row r="3747" spans="1:14">
      <c r="A3747">
        <v>11</v>
      </c>
      <c r="B3747" t="s">
        <v>17208</v>
      </c>
      <c r="C3747" t="s">
        <v>17209</v>
      </c>
      <c r="D3747">
        <v>3730</v>
      </c>
      <c r="E3747" s="1">
        <v>2.7570000000000001</v>
      </c>
      <c r="F3747">
        <v>3.8069999999999999</v>
      </c>
      <c r="G3747">
        <v>0.38</v>
      </c>
      <c r="H3747">
        <v>92</v>
      </c>
      <c r="I3747">
        <v>5.9</v>
      </c>
      <c r="J3747">
        <v>8.8900000000000003E-3</v>
      </c>
      <c r="K3747">
        <v>1.0389999999999999</v>
      </c>
      <c r="L3747">
        <v>1.8071551724137938</v>
      </c>
      <c r="M3747" s="2">
        <f t="shared" si="126"/>
        <v>18.96551724137931</v>
      </c>
      <c r="N3747" t="s">
        <v>19722</v>
      </c>
    </row>
    <row r="3748" spans="1:14">
      <c r="A3748">
        <v>12</v>
      </c>
      <c r="B3748" t="s">
        <v>19700</v>
      </c>
      <c r="C3748" t="s">
        <v>19701</v>
      </c>
      <c r="D3748">
        <v>2853</v>
      </c>
      <c r="E3748" s="1">
        <v>2.7080000000000002</v>
      </c>
      <c r="F3748">
        <v>2.363</v>
      </c>
      <c r="G3748">
        <v>0.375</v>
      </c>
      <c r="H3748">
        <v>104</v>
      </c>
      <c r="I3748">
        <v>8.9</v>
      </c>
      <c r="J3748">
        <v>5.0400000000000002E-3</v>
      </c>
      <c r="K3748">
        <v>0.65200000000000002</v>
      </c>
      <c r="L3748">
        <v>1.8071551724137938</v>
      </c>
      <c r="M3748" s="2">
        <f t="shared" si="126"/>
        <v>20.689655172413794</v>
      </c>
      <c r="N3748" t="s">
        <v>19722</v>
      </c>
    </row>
    <row r="3749" spans="1:14">
      <c r="A3749">
        <v>13</v>
      </c>
      <c r="B3749" t="s">
        <v>19762</v>
      </c>
      <c r="C3749" t="s">
        <v>19763</v>
      </c>
      <c r="D3749">
        <v>4743</v>
      </c>
      <c r="E3749" s="1">
        <v>2.694</v>
      </c>
      <c r="F3749">
        <v>2.9590000000000001</v>
      </c>
      <c r="G3749">
        <v>0.66500000000000004</v>
      </c>
      <c r="H3749">
        <v>254</v>
      </c>
      <c r="I3749">
        <v>4.7</v>
      </c>
      <c r="J3749">
        <v>1.4670000000000001E-2</v>
      </c>
      <c r="K3749">
        <v>0.86899999999999999</v>
      </c>
      <c r="L3749">
        <v>1.8071551724137938</v>
      </c>
      <c r="M3749" s="2">
        <f t="shared" si="126"/>
        <v>22.413793103448278</v>
      </c>
      <c r="N3749" t="s">
        <v>19722</v>
      </c>
    </row>
    <row r="3750" spans="1:14">
      <c r="A3750">
        <v>14</v>
      </c>
      <c r="B3750" t="s">
        <v>19770</v>
      </c>
      <c r="C3750" t="s">
        <v>19771</v>
      </c>
      <c r="D3750">
        <v>1786</v>
      </c>
      <c r="E3750" s="1">
        <v>2.5179999999999998</v>
      </c>
      <c r="F3750">
        <v>2.3090000000000002</v>
      </c>
      <c r="G3750">
        <v>0.371</v>
      </c>
      <c r="H3750">
        <v>62</v>
      </c>
      <c r="I3750">
        <v>7.3</v>
      </c>
      <c r="J3750">
        <v>3.9899999999999996E-3</v>
      </c>
      <c r="K3750">
        <v>0.74</v>
      </c>
      <c r="L3750">
        <v>1.8071551724137938</v>
      </c>
      <c r="M3750" s="2">
        <f t="shared" si="126"/>
        <v>24.137931034482758</v>
      </c>
      <c r="N3750" t="s">
        <v>19722</v>
      </c>
    </row>
    <row r="3751" spans="1:14">
      <c r="A3751">
        <v>15</v>
      </c>
      <c r="B3751" t="s">
        <v>19778</v>
      </c>
      <c r="C3751" t="s">
        <v>19779</v>
      </c>
      <c r="D3751">
        <v>882</v>
      </c>
      <c r="E3751" s="1">
        <v>2.3620000000000001</v>
      </c>
      <c r="F3751">
        <v>2.5049999999999999</v>
      </c>
      <c r="G3751">
        <v>0.29299999999999998</v>
      </c>
      <c r="H3751">
        <v>41</v>
      </c>
      <c r="I3751">
        <v>5.2</v>
      </c>
      <c r="J3751">
        <v>2.8600000000000001E-3</v>
      </c>
      <c r="K3751">
        <v>0.84899999999999998</v>
      </c>
      <c r="L3751">
        <v>1.8071551724137938</v>
      </c>
      <c r="M3751" s="2">
        <f t="shared" si="126"/>
        <v>25.862068965517242</v>
      </c>
      <c r="N3751" t="s">
        <v>19722</v>
      </c>
    </row>
    <row r="3752" spans="1:14">
      <c r="A3752">
        <v>16</v>
      </c>
      <c r="B3752" t="s">
        <v>19706</v>
      </c>
      <c r="C3752" t="s">
        <v>19707</v>
      </c>
      <c r="D3752">
        <v>2393</v>
      </c>
      <c r="E3752" s="1">
        <v>2.3410000000000002</v>
      </c>
      <c r="F3752">
        <v>2.907</v>
      </c>
      <c r="G3752">
        <v>0.39500000000000002</v>
      </c>
      <c r="H3752">
        <v>81</v>
      </c>
      <c r="I3752">
        <v>6.5</v>
      </c>
      <c r="J3752">
        <v>5.6800000000000002E-3</v>
      </c>
      <c r="K3752">
        <v>0.86399999999999999</v>
      </c>
      <c r="L3752">
        <v>1.8071551724137938</v>
      </c>
      <c r="M3752" s="2">
        <f t="shared" si="126"/>
        <v>27.586206896551722</v>
      </c>
      <c r="N3752" t="s">
        <v>19722</v>
      </c>
    </row>
    <row r="3753" spans="1:14">
      <c r="A3753">
        <v>17</v>
      </c>
      <c r="B3753" t="s">
        <v>19722</v>
      </c>
      <c r="C3753" t="s">
        <v>19723</v>
      </c>
      <c r="D3753">
        <v>4688</v>
      </c>
      <c r="E3753" s="1">
        <v>2.024</v>
      </c>
      <c r="F3753">
        <v>2.3929999999999998</v>
      </c>
      <c r="G3753">
        <v>0.17</v>
      </c>
      <c r="H3753">
        <v>106</v>
      </c>
      <c r="I3753">
        <v>9.8000000000000007</v>
      </c>
      <c r="J3753">
        <v>8.3300000000000006E-3</v>
      </c>
      <c r="K3753">
        <v>0.76700000000000002</v>
      </c>
      <c r="L3753">
        <v>1.8071551724137938</v>
      </c>
      <c r="M3753" s="2">
        <f t="shared" si="126"/>
        <v>29.310344827586203</v>
      </c>
      <c r="N3753" t="s">
        <v>19722</v>
      </c>
    </row>
    <row r="3754" spans="1:14">
      <c r="A3754">
        <v>18</v>
      </c>
      <c r="B3754" t="s">
        <v>19720</v>
      </c>
      <c r="C3754" t="s">
        <v>19721</v>
      </c>
      <c r="D3754">
        <v>1218</v>
      </c>
      <c r="E3754" s="1">
        <v>1.9630000000000001</v>
      </c>
      <c r="F3754">
        <v>2.2549999999999999</v>
      </c>
      <c r="G3754">
        <v>0.129</v>
      </c>
      <c r="H3754">
        <v>85</v>
      </c>
      <c r="I3754">
        <v>4.8</v>
      </c>
      <c r="J3754">
        <v>4.0600000000000002E-3</v>
      </c>
      <c r="K3754">
        <v>0.68</v>
      </c>
      <c r="L3754">
        <v>1.8071551724137938</v>
      </c>
      <c r="M3754" s="2">
        <f t="shared" si="126"/>
        <v>31.03448275862069</v>
      </c>
      <c r="N3754" t="s">
        <v>19722</v>
      </c>
    </row>
    <row r="3755" spans="1:14">
      <c r="A3755">
        <v>19</v>
      </c>
      <c r="B3755" t="s">
        <v>19718</v>
      </c>
      <c r="C3755" t="s">
        <v>19719</v>
      </c>
      <c r="D3755">
        <v>6680</v>
      </c>
      <c r="E3755" s="1">
        <v>1.8660000000000001</v>
      </c>
      <c r="F3755">
        <v>2.3719999999999999</v>
      </c>
      <c r="G3755">
        <v>0.38400000000000001</v>
      </c>
      <c r="H3755">
        <v>307</v>
      </c>
      <c r="I3755">
        <v>7</v>
      </c>
      <c r="J3755">
        <v>1.2290000000000001E-2</v>
      </c>
      <c r="K3755">
        <v>0.59299999999999997</v>
      </c>
      <c r="L3755">
        <v>1.8071551724137938</v>
      </c>
      <c r="M3755" s="2">
        <f t="shared" si="126"/>
        <v>32.758620689655174</v>
      </c>
      <c r="N3755" t="s">
        <v>19722</v>
      </c>
    </row>
    <row r="3756" spans="1:14">
      <c r="A3756">
        <v>20</v>
      </c>
      <c r="B3756" t="s">
        <v>19688</v>
      </c>
      <c r="C3756" t="s">
        <v>19689</v>
      </c>
      <c r="D3756">
        <v>1362</v>
      </c>
      <c r="E3756" s="1">
        <v>1.8440000000000001</v>
      </c>
      <c r="F3756">
        <v>1.93</v>
      </c>
      <c r="G3756">
        <v>0.30599999999999999</v>
      </c>
      <c r="H3756">
        <v>36</v>
      </c>
      <c r="I3756">
        <v>7.7</v>
      </c>
      <c r="J3756">
        <v>2.9499999999999999E-3</v>
      </c>
      <c r="K3756">
        <v>0.61899999999999999</v>
      </c>
      <c r="L3756">
        <v>1.8071551724137938</v>
      </c>
      <c r="M3756" s="2">
        <f t="shared" si="126"/>
        <v>34.482758620689658</v>
      </c>
      <c r="N3756" t="s">
        <v>19722</v>
      </c>
    </row>
    <row r="3757" spans="1:14">
      <c r="A3757">
        <v>21</v>
      </c>
      <c r="B3757" t="s">
        <v>19450</v>
      </c>
      <c r="C3757" t="s">
        <v>19451</v>
      </c>
      <c r="D3757">
        <v>4417</v>
      </c>
      <c r="E3757" s="1">
        <v>1.7989999999999999</v>
      </c>
      <c r="F3757">
        <v>1.946</v>
      </c>
      <c r="G3757">
        <v>0.26400000000000001</v>
      </c>
      <c r="H3757">
        <v>163</v>
      </c>
      <c r="I3757">
        <v>7.5</v>
      </c>
      <c r="J3757">
        <v>6.5900000000000004E-3</v>
      </c>
      <c r="K3757">
        <v>0.42699999999999999</v>
      </c>
      <c r="L3757">
        <v>1.8071551724137938</v>
      </c>
      <c r="M3757" s="2">
        <f t="shared" si="126"/>
        <v>36.206896551724135</v>
      </c>
      <c r="N3757" t="s">
        <v>19722</v>
      </c>
    </row>
    <row r="3758" spans="1:14">
      <c r="A3758">
        <v>22</v>
      </c>
      <c r="B3758" t="s">
        <v>19750</v>
      </c>
      <c r="C3758" t="s">
        <v>19751</v>
      </c>
      <c r="D3758">
        <v>3391</v>
      </c>
      <c r="E3758" s="1">
        <v>1.766</v>
      </c>
      <c r="F3758">
        <v>1.5369999999999999</v>
      </c>
      <c r="G3758">
        <v>0.45500000000000002</v>
      </c>
      <c r="H3758">
        <v>154</v>
      </c>
      <c r="I3758">
        <v>6.8</v>
      </c>
      <c r="J3758">
        <v>7.6099999999999996E-3</v>
      </c>
      <c r="K3758">
        <v>0.45700000000000002</v>
      </c>
      <c r="L3758">
        <v>1.8071551724137938</v>
      </c>
      <c r="M3758" s="2">
        <f t="shared" si="126"/>
        <v>37.931034482758619</v>
      </c>
      <c r="N3758" t="s">
        <v>19722</v>
      </c>
    </row>
    <row r="3759" spans="1:14">
      <c r="A3759">
        <v>23</v>
      </c>
      <c r="B3759" t="s">
        <v>19752</v>
      </c>
      <c r="C3759" t="s">
        <v>19753</v>
      </c>
      <c r="D3759">
        <v>2206</v>
      </c>
      <c r="E3759" s="1">
        <v>1.7649999999999999</v>
      </c>
      <c r="F3759">
        <v>1.544</v>
      </c>
      <c r="G3759">
        <v>0.45800000000000002</v>
      </c>
      <c r="H3759">
        <v>118</v>
      </c>
      <c r="I3759">
        <v>6.8</v>
      </c>
      <c r="J3759">
        <v>4.8500000000000001E-3</v>
      </c>
      <c r="K3759">
        <v>0.46</v>
      </c>
      <c r="L3759">
        <v>1.8071551724137938</v>
      </c>
      <c r="M3759" s="2">
        <f t="shared" si="126"/>
        <v>39.655172413793103</v>
      </c>
      <c r="N3759" t="s">
        <v>19722</v>
      </c>
    </row>
    <row r="3760" spans="1:14">
      <c r="A3760">
        <v>24</v>
      </c>
      <c r="B3760" t="s">
        <v>19724</v>
      </c>
      <c r="C3760" t="s">
        <v>19725</v>
      </c>
      <c r="D3760">
        <v>2268</v>
      </c>
      <c r="E3760" s="1">
        <v>1.756</v>
      </c>
      <c r="F3760">
        <v>2.1890000000000001</v>
      </c>
      <c r="G3760">
        <v>0.35199999999999998</v>
      </c>
      <c r="H3760">
        <v>91</v>
      </c>
      <c r="I3760">
        <v>6.2</v>
      </c>
      <c r="J3760">
        <v>5.7499999999999999E-3</v>
      </c>
      <c r="K3760">
        <v>0.68100000000000005</v>
      </c>
      <c r="L3760">
        <v>1.8071551724137938</v>
      </c>
      <c r="M3760" s="2">
        <f t="shared" si="126"/>
        <v>41.379310344827587</v>
      </c>
      <c r="N3760" t="s">
        <v>19722</v>
      </c>
    </row>
    <row r="3761" spans="1:14">
      <c r="A3761">
        <v>25</v>
      </c>
      <c r="B3761" t="s">
        <v>19740</v>
      </c>
      <c r="C3761" t="s">
        <v>19741</v>
      </c>
      <c r="D3761">
        <v>850</v>
      </c>
      <c r="E3761" s="1">
        <v>1.6</v>
      </c>
      <c r="G3761">
        <v>0.35599999999999998</v>
      </c>
      <c r="H3761">
        <v>87</v>
      </c>
      <c r="I3761">
        <v>4.2</v>
      </c>
      <c r="J3761">
        <v>2.8400000000000001E-3</v>
      </c>
      <c r="L3761">
        <v>1.8071551724137938</v>
      </c>
      <c r="M3761" s="2">
        <f t="shared" si="126"/>
        <v>43.103448275862064</v>
      </c>
      <c r="N3761" t="s">
        <v>19722</v>
      </c>
    </row>
    <row r="3762" spans="1:14">
      <c r="A3762">
        <v>26</v>
      </c>
      <c r="B3762" t="s">
        <v>19714</v>
      </c>
      <c r="C3762" t="s">
        <v>19715</v>
      </c>
      <c r="D3762">
        <v>1529</v>
      </c>
      <c r="E3762" s="1">
        <v>1.522</v>
      </c>
      <c r="F3762">
        <v>1.6060000000000001</v>
      </c>
      <c r="G3762">
        <v>0.33300000000000002</v>
      </c>
      <c r="H3762">
        <v>60</v>
      </c>
      <c r="I3762">
        <v>8.6</v>
      </c>
      <c r="J3762">
        <v>3.1900000000000001E-3</v>
      </c>
      <c r="K3762">
        <v>0.50800000000000001</v>
      </c>
      <c r="L3762">
        <v>1.8071551724137938</v>
      </c>
      <c r="M3762" s="2">
        <f t="shared" si="126"/>
        <v>44.827586206896555</v>
      </c>
      <c r="N3762" t="s">
        <v>19722</v>
      </c>
    </row>
    <row r="3763" spans="1:14">
      <c r="A3763">
        <v>27</v>
      </c>
      <c r="B3763" t="s">
        <v>19776</v>
      </c>
      <c r="C3763" t="s">
        <v>19777</v>
      </c>
      <c r="D3763">
        <v>1197</v>
      </c>
      <c r="E3763" s="1">
        <v>1.516</v>
      </c>
      <c r="F3763">
        <v>1.569</v>
      </c>
      <c r="G3763">
        <v>0.161</v>
      </c>
      <c r="H3763">
        <v>62</v>
      </c>
      <c r="I3763">
        <v>7.6</v>
      </c>
      <c r="J3763">
        <v>2.47E-3</v>
      </c>
      <c r="K3763">
        <v>0.47499999999999998</v>
      </c>
      <c r="L3763">
        <v>1.8071551724137938</v>
      </c>
      <c r="M3763" s="2">
        <f t="shared" si="126"/>
        <v>46.551724137931032</v>
      </c>
      <c r="N3763" t="s">
        <v>19722</v>
      </c>
    </row>
    <row r="3764" spans="1:14">
      <c r="A3764">
        <v>28</v>
      </c>
      <c r="B3764" t="s">
        <v>19756</v>
      </c>
      <c r="C3764" t="s">
        <v>19757</v>
      </c>
      <c r="D3764">
        <v>990</v>
      </c>
      <c r="E3764" s="1">
        <v>1.504</v>
      </c>
      <c r="F3764">
        <v>1.5349999999999999</v>
      </c>
      <c r="G3764">
        <v>0.29599999999999999</v>
      </c>
      <c r="H3764">
        <v>71</v>
      </c>
      <c r="I3764">
        <v>5.9</v>
      </c>
      <c r="J3764">
        <v>2.3700000000000001E-3</v>
      </c>
      <c r="K3764">
        <v>0.433</v>
      </c>
      <c r="L3764">
        <v>1.8071551724137938</v>
      </c>
      <c r="M3764" s="2">
        <f t="shared" si="126"/>
        <v>48.275862068965516</v>
      </c>
      <c r="N3764" t="s">
        <v>19722</v>
      </c>
    </row>
    <row r="3765" spans="1:14">
      <c r="A3765">
        <v>29</v>
      </c>
      <c r="B3765" t="s">
        <v>19686</v>
      </c>
      <c r="C3765" t="s">
        <v>19687</v>
      </c>
      <c r="D3765">
        <v>702</v>
      </c>
      <c r="E3765" s="1">
        <v>1.5</v>
      </c>
      <c r="G3765">
        <v>0.186</v>
      </c>
      <c r="H3765">
        <v>43</v>
      </c>
      <c r="I3765">
        <v>5.8</v>
      </c>
      <c r="J3765">
        <v>1.57E-3</v>
      </c>
      <c r="L3765">
        <v>1.8071551724137938</v>
      </c>
      <c r="M3765" s="2">
        <f t="shared" si="126"/>
        <v>50</v>
      </c>
      <c r="N3765" t="s">
        <v>19722</v>
      </c>
    </row>
    <row r="3766" spans="1:14">
      <c r="A3766">
        <v>30</v>
      </c>
      <c r="B3766" t="s">
        <v>19690</v>
      </c>
      <c r="C3766" t="s">
        <v>19691</v>
      </c>
      <c r="D3766">
        <v>2683</v>
      </c>
      <c r="E3766" s="1">
        <v>1.4179999999999999</v>
      </c>
      <c r="F3766">
        <v>1.4279999999999999</v>
      </c>
      <c r="G3766">
        <v>0.26700000000000002</v>
      </c>
      <c r="H3766">
        <v>146</v>
      </c>
      <c r="I3766">
        <v>8.8000000000000007</v>
      </c>
      <c r="J3766">
        <v>5.1500000000000001E-3</v>
      </c>
      <c r="K3766">
        <v>0.439</v>
      </c>
      <c r="L3766">
        <v>1.8071551724137938</v>
      </c>
      <c r="M3766" s="2">
        <f t="shared" si="126"/>
        <v>51.724137931034484</v>
      </c>
      <c r="N3766" t="s">
        <v>19722</v>
      </c>
    </row>
    <row r="3767" spans="1:14">
      <c r="A3767">
        <v>31</v>
      </c>
      <c r="B3767" t="s">
        <v>19782</v>
      </c>
      <c r="C3767" t="s">
        <v>19783</v>
      </c>
      <c r="D3767">
        <v>1184</v>
      </c>
      <c r="E3767" s="1">
        <v>1.409</v>
      </c>
      <c r="F3767">
        <v>1.6870000000000001</v>
      </c>
      <c r="G3767">
        <v>0.25700000000000001</v>
      </c>
      <c r="H3767">
        <v>70</v>
      </c>
      <c r="I3767">
        <v>6.3</v>
      </c>
      <c r="J3767">
        <v>2.4299999999999999E-3</v>
      </c>
      <c r="K3767">
        <v>0.42099999999999999</v>
      </c>
      <c r="L3767">
        <v>1.8071551724137938</v>
      </c>
      <c r="M3767" s="2">
        <f t="shared" si="126"/>
        <v>53.448275862068961</v>
      </c>
      <c r="N3767" t="s">
        <v>19722</v>
      </c>
    </row>
    <row r="3768" spans="1:14">
      <c r="A3768">
        <v>32</v>
      </c>
      <c r="B3768" t="s">
        <v>19760</v>
      </c>
      <c r="C3768" t="s">
        <v>19761</v>
      </c>
      <c r="D3768">
        <v>1148</v>
      </c>
      <c r="E3768" s="1">
        <v>1.403</v>
      </c>
      <c r="F3768">
        <v>1.4019999999999999</v>
      </c>
      <c r="G3768">
        <v>0.378</v>
      </c>
      <c r="H3768">
        <v>82</v>
      </c>
      <c r="I3768">
        <v>4.0999999999999996</v>
      </c>
      <c r="J3768">
        <v>4.3499999999999997E-3</v>
      </c>
      <c r="K3768">
        <v>0.39900000000000002</v>
      </c>
      <c r="L3768">
        <v>1.8071551724137938</v>
      </c>
      <c r="M3768" s="2">
        <f t="shared" si="126"/>
        <v>55.172413793103445</v>
      </c>
      <c r="N3768" t="s">
        <v>19722</v>
      </c>
    </row>
    <row r="3769" spans="1:14">
      <c r="A3769">
        <v>33</v>
      </c>
      <c r="B3769" t="s">
        <v>19736</v>
      </c>
      <c r="C3769" t="s">
        <v>19737</v>
      </c>
      <c r="D3769">
        <v>5128</v>
      </c>
      <c r="E3769" s="1">
        <v>1.3420000000000001</v>
      </c>
      <c r="F3769">
        <v>1.36</v>
      </c>
      <c r="G3769">
        <v>0.109</v>
      </c>
      <c r="H3769">
        <v>256</v>
      </c>
      <c r="I3769">
        <v>8.6</v>
      </c>
      <c r="J3769">
        <v>8.6999999999999994E-3</v>
      </c>
      <c r="K3769">
        <v>0.40799999999999997</v>
      </c>
      <c r="L3769">
        <v>1.8071551724137938</v>
      </c>
      <c r="M3769" s="2">
        <f t="shared" ref="M3769:M3794" si="127">A3769/58*100</f>
        <v>56.896551724137936</v>
      </c>
      <c r="N3769" t="s">
        <v>19722</v>
      </c>
    </row>
    <row r="3770" spans="1:14">
      <c r="A3770">
        <v>34</v>
      </c>
      <c r="B3770" t="s">
        <v>19708</v>
      </c>
      <c r="C3770" t="s">
        <v>19709</v>
      </c>
      <c r="D3770">
        <v>3865</v>
      </c>
      <c r="E3770" s="1">
        <v>1.329</v>
      </c>
      <c r="F3770">
        <v>1.3919999999999999</v>
      </c>
      <c r="G3770">
        <v>0.16800000000000001</v>
      </c>
      <c r="H3770">
        <v>173</v>
      </c>
      <c r="I3770">
        <v>7.9</v>
      </c>
      <c r="J3770">
        <v>8.2500000000000004E-3</v>
      </c>
      <c r="K3770">
        <v>0.441</v>
      </c>
      <c r="L3770">
        <v>1.8071551724137938</v>
      </c>
      <c r="M3770" s="2">
        <f t="shared" si="127"/>
        <v>58.620689655172406</v>
      </c>
      <c r="N3770" t="s">
        <v>19722</v>
      </c>
    </row>
    <row r="3771" spans="1:14">
      <c r="A3771">
        <v>35</v>
      </c>
      <c r="B3771" t="s">
        <v>19772</v>
      </c>
      <c r="C3771" t="s">
        <v>19773</v>
      </c>
      <c r="D3771">
        <v>2220</v>
      </c>
      <c r="E3771" s="1">
        <v>1.278</v>
      </c>
      <c r="F3771">
        <v>1.5620000000000001</v>
      </c>
      <c r="G3771">
        <v>0.46700000000000003</v>
      </c>
      <c r="H3771">
        <v>92</v>
      </c>
      <c r="I3771">
        <v>6.8</v>
      </c>
      <c r="J3771">
        <v>4.5700000000000003E-3</v>
      </c>
      <c r="K3771">
        <v>0.42699999999999999</v>
      </c>
      <c r="L3771">
        <v>1.8071551724137938</v>
      </c>
      <c r="M3771" s="2">
        <f t="shared" si="127"/>
        <v>60.344827586206897</v>
      </c>
      <c r="N3771" t="s">
        <v>19722</v>
      </c>
    </row>
    <row r="3772" spans="1:14">
      <c r="A3772">
        <v>36</v>
      </c>
      <c r="B3772" t="s">
        <v>19738</v>
      </c>
      <c r="C3772" t="s">
        <v>19739</v>
      </c>
      <c r="D3772">
        <v>372</v>
      </c>
      <c r="E3772" s="1">
        <v>1.25</v>
      </c>
      <c r="G3772">
        <v>0.125</v>
      </c>
      <c r="H3772">
        <v>48</v>
      </c>
      <c r="I3772">
        <v>5.9</v>
      </c>
      <c r="J3772">
        <v>9.5E-4</v>
      </c>
      <c r="L3772">
        <v>1.8071551724137938</v>
      </c>
      <c r="M3772" s="2">
        <f t="shared" si="127"/>
        <v>62.068965517241381</v>
      </c>
      <c r="N3772" t="s">
        <v>19722</v>
      </c>
    </row>
    <row r="3773" spans="1:14">
      <c r="A3773">
        <v>37</v>
      </c>
      <c r="B3773" t="s">
        <v>19734</v>
      </c>
      <c r="C3773" t="s">
        <v>19735</v>
      </c>
      <c r="D3773">
        <v>1060</v>
      </c>
      <c r="E3773" s="1">
        <v>1.206</v>
      </c>
      <c r="F3773">
        <v>1.347</v>
      </c>
      <c r="G3773">
        <v>0.2</v>
      </c>
      <c r="H3773">
        <v>90</v>
      </c>
      <c r="I3773">
        <v>5</v>
      </c>
      <c r="J3773">
        <v>2.8500000000000001E-3</v>
      </c>
      <c r="K3773">
        <v>0.34399999999999997</v>
      </c>
      <c r="L3773">
        <v>1.8071551724137938</v>
      </c>
      <c r="M3773" s="2">
        <f t="shared" si="127"/>
        <v>63.793103448275865</v>
      </c>
      <c r="N3773" t="s">
        <v>19722</v>
      </c>
    </row>
    <row r="3774" spans="1:14">
      <c r="A3774">
        <v>38</v>
      </c>
      <c r="B3774" t="s">
        <v>19766</v>
      </c>
      <c r="C3774" t="s">
        <v>19767</v>
      </c>
      <c r="D3774">
        <v>135</v>
      </c>
      <c r="E3774" s="1">
        <v>1.1759999999999999</v>
      </c>
      <c r="G3774">
        <v>0.125</v>
      </c>
      <c r="H3774">
        <v>16</v>
      </c>
      <c r="I3774">
        <v>4.7</v>
      </c>
      <c r="J3774">
        <v>3.1E-4</v>
      </c>
      <c r="L3774">
        <v>1.8071551724137938</v>
      </c>
      <c r="M3774" s="2">
        <f t="shared" si="127"/>
        <v>65.517241379310349</v>
      </c>
      <c r="N3774" t="s">
        <v>19722</v>
      </c>
    </row>
    <row r="3775" spans="1:14">
      <c r="A3775">
        <v>39</v>
      </c>
      <c r="B3775" t="s">
        <v>19758</v>
      </c>
      <c r="C3775" t="s">
        <v>19759</v>
      </c>
      <c r="D3775">
        <v>1630</v>
      </c>
      <c r="E3775" s="1">
        <v>1.161</v>
      </c>
      <c r="G3775">
        <v>0.28000000000000003</v>
      </c>
      <c r="H3775">
        <v>214</v>
      </c>
      <c r="I3775">
        <v>4.0999999999999996</v>
      </c>
      <c r="J3775">
        <v>5.6800000000000002E-3</v>
      </c>
      <c r="L3775">
        <v>1.8071551724137938</v>
      </c>
      <c r="M3775" s="2">
        <f t="shared" si="127"/>
        <v>67.241379310344826</v>
      </c>
      <c r="N3775" t="s">
        <v>19722</v>
      </c>
    </row>
    <row r="3776" spans="1:14">
      <c r="A3776">
        <v>40</v>
      </c>
      <c r="B3776" t="s">
        <v>19774</v>
      </c>
      <c r="C3776" t="s">
        <v>19775</v>
      </c>
      <c r="D3776">
        <v>2592</v>
      </c>
      <c r="E3776" s="1">
        <v>1.0409999999999999</v>
      </c>
      <c r="F3776">
        <v>1.127</v>
      </c>
      <c r="G3776">
        <v>0.29399999999999998</v>
      </c>
      <c r="H3776">
        <v>187</v>
      </c>
      <c r="I3776">
        <v>7.7</v>
      </c>
      <c r="J3776">
        <v>5.3800000000000002E-3</v>
      </c>
      <c r="K3776">
        <v>0.34699999999999998</v>
      </c>
      <c r="L3776">
        <v>1.8071551724137938</v>
      </c>
      <c r="M3776" s="2">
        <f t="shared" si="127"/>
        <v>68.965517241379317</v>
      </c>
      <c r="N3776" t="s">
        <v>19722</v>
      </c>
    </row>
    <row r="3777" spans="1:14">
      <c r="A3777">
        <v>41</v>
      </c>
      <c r="B3777" t="s">
        <v>19702</v>
      </c>
      <c r="C3777" t="s">
        <v>19703</v>
      </c>
      <c r="D3777">
        <v>974</v>
      </c>
      <c r="E3777" s="1">
        <v>0.96499999999999997</v>
      </c>
      <c r="F3777">
        <v>1.042</v>
      </c>
      <c r="G3777">
        <v>8.8999999999999996E-2</v>
      </c>
      <c r="H3777">
        <v>90</v>
      </c>
      <c r="I3777">
        <v>8.5</v>
      </c>
      <c r="J3777">
        <v>1.82E-3</v>
      </c>
      <c r="K3777">
        <v>0.33800000000000002</v>
      </c>
      <c r="L3777">
        <v>1.8071551724137938</v>
      </c>
      <c r="M3777" s="2">
        <f t="shared" si="127"/>
        <v>70.689655172413794</v>
      </c>
      <c r="N3777" t="s">
        <v>19722</v>
      </c>
    </row>
    <row r="3778" spans="1:14">
      <c r="A3778">
        <v>42</v>
      </c>
      <c r="B3778" t="s">
        <v>19712</v>
      </c>
      <c r="C3778" t="s">
        <v>19713</v>
      </c>
      <c r="D3778">
        <v>434</v>
      </c>
      <c r="E3778" s="1">
        <v>0.92900000000000005</v>
      </c>
      <c r="F3778">
        <v>1.2969999999999999</v>
      </c>
      <c r="G3778">
        <v>6.7000000000000004E-2</v>
      </c>
      <c r="H3778">
        <v>45</v>
      </c>
      <c r="I3778">
        <v>4.9000000000000004</v>
      </c>
      <c r="J3778">
        <v>1.31E-3</v>
      </c>
      <c r="K3778">
        <v>0.35899999999999999</v>
      </c>
      <c r="L3778">
        <v>1.8071551724137938</v>
      </c>
      <c r="M3778" s="2">
        <f t="shared" si="127"/>
        <v>72.41379310344827</v>
      </c>
      <c r="N3778" t="s">
        <v>19722</v>
      </c>
    </row>
    <row r="3779" spans="1:14">
      <c r="A3779">
        <v>43</v>
      </c>
      <c r="B3779" t="s">
        <v>19744</v>
      </c>
      <c r="C3779" t="s">
        <v>19745</v>
      </c>
      <c r="D3779">
        <v>442</v>
      </c>
      <c r="E3779" s="1">
        <v>0.871</v>
      </c>
      <c r="G3779">
        <v>0.152</v>
      </c>
      <c r="H3779">
        <v>46</v>
      </c>
      <c r="I3779">
        <v>5</v>
      </c>
      <c r="J3779">
        <v>1.23E-3</v>
      </c>
      <c r="L3779">
        <v>1.8071551724137938</v>
      </c>
      <c r="M3779" s="2">
        <f t="shared" si="127"/>
        <v>74.137931034482762</v>
      </c>
      <c r="N3779" t="s">
        <v>19722</v>
      </c>
    </row>
    <row r="3780" spans="1:14">
      <c r="A3780">
        <v>44</v>
      </c>
      <c r="B3780" t="s">
        <v>19746</v>
      </c>
      <c r="C3780" t="s">
        <v>19747</v>
      </c>
      <c r="D3780">
        <v>445</v>
      </c>
      <c r="E3780" s="1">
        <v>0.85699999999999998</v>
      </c>
      <c r="G3780">
        <v>6.0999999999999999E-2</v>
      </c>
      <c r="H3780">
        <v>49</v>
      </c>
      <c r="I3780">
        <v>5.2</v>
      </c>
      <c r="J3780">
        <v>1.2099999999999999E-3</v>
      </c>
      <c r="L3780">
        <v>1.8071551724137938</v>
      </c>
      <c r="M3780" s="2">
        <f t="shared" si="127"/>
        <v>75.862068965517238</v>
      </c>
      <c r="N3780" t="s">
        <v>19722</v>
      </c>
    </row>
    <row r="3781" spans="1:14">
      <c r="A3781">
        <v>45</v>
      </c>
      <c r="B3781" t="s">
        <v>19768</v>
      </c>
      <c r="C3781" t="s">
        <v>19769</v>
      </c>
      <c r="D3781">
        <v>754</v>
      </c>
      <c r="E3781" s="1">
        <v>0.85699999999999998</v>
      </c>
      <c r="F3781">
        <v>1.1879999999999999</v>
      </c>
      <c r="G3781">
        <v>7.0999999999999994E-2</v>
      </c>
      <c r="H3781">
        <v>28</v>
      </c>
      <c r="I3781">
        <v>9.3000000000000007</v>
      </c>
      <c r="J3781">
        <v>1.25E-3</v>
      </c>
      <c r="K3781">
        <v>0.36299999999999999</v>
      </c>
      <c r="L3781">
        <v>1.8071551724137938</v>
      </c>
      <c r="M3781" s="2">
        <f t="shared" si="127"/>
        <v>77.58620689655173</v>
      </c>
      <c r="N3781" t="s">
        <v>19722</v>
      </c>
    </row>
    <row r="3782" spans="1:14">
      <c r="A3782">
        <v>46</v>
      </c>
      <c r="B3782" t="s">
        <v>19710</v>
      </c>
      <c r="C3782" t="s">
        <v>19711</v>
      </c>
      <c r="D3782">
        <v>1662</v>
      </c>
      <c r="E3782" s="1">
        <v>0.82199999999999995</v>
      </c>
      <c r="F3782">
        <v>0.76</v>
      </c>
      <c r="G3782">
        <v>5.2999999999999999E-2</v>
      </c>
      <c r="H3782">
        <v>95</v>
      </c>
      <c r="I3782" t="s">
        <v>18288</v>
      </c>
      <c r="J3782">
        <v>1.89E-3</v>
      </c>
      <c r="K3782">
        <v>0.21199999999999999</v>
      </c>
      <c r="L3782">
        <v>1.8071551724137938</v>
      </c>
      <c r="M3782" s="2">
        <f t="shared" si="127"/>
        <v>79.310344827586206</v>
      </c>
      <c r="N3782" t="s">
        <v>19722</v>
      </c>
    </row>
    <row r="3783" spans="1:14">
      <c r="A3783">
        <v>47</v>
      </c>
      <c r="B3783" t="s">
        <v>19748</v>
      </c>
      <c r="C3783" t="s">
        <v>19749</v>
      </c>
      <c r="D3783">
        <v>608</v>
      </c>
      <c r="E3783" s="1">
        <v>0.78300000000000003</v>
      </c>
      <c r="F3783">
        <v>0.97299999999999998</v>
      </c>
      <c r="G3783">
        <v>6.6000000000000003E-2</v>
      </c>
      <c r="H3783">
        <v>61</v>
      </c>
      <c r="I3783">
        <v>8.1</v>
      </c>
      <c r="J3783">
        <v>1.2700000000000001E-3</v>
      </c>
      <c r="K3783">
        <v>0.32200000000000001</v>
      </c>
      <c r="L3783">
        <v>1.8071551724137938</v>
      </c>
      <c r="M3783" s="2">
        <f t="shared" si="127"/>
        <v>81.034482758620683</v>
      </c>
      <c r="N3783" t="s">
        <v>19722</v>
      </c>
    </row>
    <row r="3784" spans="1:14">
      <c r="A3784">
        <v>48</v>
      </c>
      <c r="B3784" t="s">
        <v>19728</v>
      </c>
      <c r="C3784" t="s">
        <v>19729</v>
      </c>
      <c r="D3784">
        <v>272</v>
      </c>
      <c r="E3784" s="1">
        <v>0.67900000000000005</v>
      </c>
      <c r="G3784">
        <v>1.6E-2</v>
      </c>
      <c r="H3784">
        <v>64</v>
      </c>
      <c r="I3784">
        <v>3.5</v>
      </c>
      <c r="J3784">
        <v>1.06E-3</v>
      </c>
      <c r="L3784">
        <v>1.8071551724137938</v>
      </c>
      <c r="M3784" s="2">
        <f t="shared" si="127"/>
        <v>82.758620689655174</v>
      </c>
      <c r="N3784" t="s">
        <v>19722</v>
      </c>
    </row>
    <row r="3785" spans="1:14">
      <c r="A3785">
        <v>49</v>
      </c>
      <c r="B3785" t="s">
        <v>18790</v>
      </c>
      <c r="C3785" t="s">
        <v>18791</v>
      </c>
      <c r="D3785">
        <v>149</v>
      </c>
      <c r="E3785" s="1">
        <v>0.66400000000000003</v>
      </c>
      <c r="F3785">
        <v>0.371</v>
      </c>
      <c r="G3785">
        <v>0.16</v>
      </c>
      <c r="H3785">
        <v>75</v>
      </c>
      <c r="I3785">
        <v>2</v>
      </c>
      <c r="J3785">
        <v>1E-4</v>
      </c>
      <c r="K3785">
        <v>1.7000000000000001E-2</v>
      </c>
      <c r="L3785">
        <v>1.8071551724137938</v>
      </c>
      <c r="M3785" s="2">
        <f t="shared" si="127"/>
        <v>84.482758620689651</v>
      </c>
      <c r="N3785" t="s">
        <v>19722</v>
      </c>
    </row>
    <row r="3786" spans="1:14">
      <c r="A3786">
        <v>50</v>
      </c>
      <c r="B3786" t="s">
        <v>19692</v>
      </c>
      <c r="C3786" t="s">
        <v>19693</v>
      </c>
      <c r="D3786">
        <v>656</v>
      </c>
      <c r="E3786" s="1">
        <v>0.61799999999999999</v>
      </c>
      <c r="G3786">
        <v>0.115</v>
      </c>
      <c r="H3786">
        <v>122</v>
      </c>
      <c r="I3786">
        <v>4.5999999999999996</v>
      </c>
      <c r="J3786">
        <v>1.17E-3</v>
      </c>
      <c r="L3786">
        <v>1.8071551724137938</v>
      </c>
      <c r="M3786" s="2">
        <f t="shared" si="127"/>
        <v>86.206896551724128</v>
      </c>
      <c r="N3786" t="s">
        <v>19722</v>
      </c>
    </row>
    <row r="3787" spans="1:14">
      <c r="A3787">
        <v>51</v>
      </c>
      <c r="B3787" t="s">
        <v>19694</v>
      </c>
      <c r="C3787" t="s">
        <v>19695</v>
      </c>
      <c r="D3787">
        <v>313</v>
      </c>
      <c r="E3787" s="1">
        <v>0.61099999999999999</v>
      </c>
      <c r="F3787">
        <v>0.50700000000000001</v>
      </c>
      <c r="G3787">
        <v>0.28999999999999998</v>
      </c>
      <c r="H3787">
        <v>69</v>
      </c>
      <c r="I3787">
        <v>2.5</v>
      </c>
      <c r="J3787">
        <v>1.48E-3</v>
      </c>
      <c r="K3787">
        <v>0.158</v>
      </c>
      <c r="L3787">
        <v>1.8071551724137938</v>
      </c>
      <c r="M3787" s="2">
        <f t="shared" si="127"/>
        <v>87.931034482758619</v>
      </c>
      <c r="N3787" t="s">
        <v>19722</v>
      </c>
    </row>
    <row r="3788" spans="1:14">
      <c r="A3788">
        <v>52</v>
      </c>
      <c r="B3788" t="s">
        <v>19696</v>
      </c>
      <c r="C3788" t="s">
        <v>19697</v>
      </c>
      <c r="D3788">
        <v>1209</v>
      </c>
      <c r="E3788" s="1">
        <v>0.60299999999999998</v>
      </c>
      <c r="F3788">
        <v>0.47899999999999998</v>
      </c>
      <c r="G3788">
        <v>0.121</v>
      </c>
      <c r="H3788">
        <v>149</v>
      </c>
      <c r="I3788">
        <v>8.6999999999999993</v>
      </c>
      <c r="J3788">
        <v>2.0600000000000002E-3</v>
      </c>
      <c r="K3788">
        <v>0.129</v>
      </c>
      <c r="L3788">
        <v>1.8071551724137938</v>
      </c>
      <c r="M3788" s="2">
        <f t="shared" si="127"/>
        <v>89.65517241379311</v>
      </c>
      <c r="N3788" t="s">
        <v>19722</v>
      </c>
    </row>
    <row r="3789" spans="1:14">
      <c r="A3789">
        <v>53</v>
      </c>
      <c r="B3789" t="s">
        <v>19730</v>
      </c>
      <c r="C3789" t="s">
        <v>19731</v>
      </c>
      <c r="D3789">
        <v>1055</v>
      </c>
      <c r="E3789" s="1">
        <v>0.504</v>
      </c>
      <c r="F3789">
        <v>0.39900000000000002</v>
      </c>
      <c r="G3789">
        <v>0.125</v>
      </c>
      <c r="H3789">
        <v>120</v>
      </c>
      <c r="I3789" t="s">
        <v>18288</v>
      </c>
      <c r="J3789">
        <v>1.1199999999999999E-3</v>
      </c>
      <c r="K3789">
        <v>9.4E-2</v>
      </c>
      <c r="L3789">
        <v>1.8071551724137938</v>
      </c>
      <c r="M3789" s="2">
        <f t="shared" si="127"/>
        <v>91.379310344827587</v>
      </c>
      <c r="N3789" t="s">
        <v>19722</v>
      </c>
    </row>
    <row r="3790" spans="1:14">
      <c r="A3790">
        <v>54</v>
      </c>
      <c r="B3790" t="s">
        <v>19684</v>
      </c>
      <c r="C3790" t="s">
        <v>19685</v>
      </c>
      <c r="D3790">
        <v>150</v>
      </c>
      <c r="E3790" s="1">
        <v>0.48099999999999998</v>
      </c>
      <c r="F3790">
        <v>0.44700000000000001</v>
      </c>
      <c r="G3790">
        <v>0.04</v>
      </c>
      <c r="H3790">
        <v>25</v>
      </c>
      <c r="I3790">
        <v>4.9000000000000004</v>
      </c>
      <c r="J3790">
        <v>3.5E-4</v>
      </c>
      <c r="K3790">
        <v>0.10100000000000001</v>
      </c>
      <c r="L3790">
        <v>1.8071551724137938</v>
      </c>
      <c r="M3790" s="2">
        <f t="shared" si="127"/>
        <v>93.103448275862064</v>
      </c>
      <c r="N3790" t="s">
        <v>19722</v>
      </c>
    </row>
    <row r="3791" spans="1:14">
      <c r="A3791">
        <v>55</v>
      </c>
      <c r="B3791" t="s">
        <v>19786</v>
      </c>
      <c r="C3791" t="s">
        <v>19787</v>
      </c>
      <c r="D3791">
        <v>481</v>
      </c>
      <c r="E3791" s="1">
        <v>0.41299999999999998</v>
      </c>
      <c r="F3791">
        <v>0.45100000000000001</v>
      </c>
      <c r="G3791">
        <v>0.29299999999999998</v>
      </c>
      <c r="H3791">
        <v>58</v>
      </c>
      <c r="I3791">
        <v>8.6999999999999993</v>
      </c>
      <c r="J3791">
        <v>5.5000000000000003E-4</v>
      </c>
      <c r="K3791">
        <v>0.113</v>
      </c>
      <c r="L3791">
        <v>1.8071551724137938</v>
      </c>
      <c r="M3791" s="2">
        <f t="shared" si="127"/>
        <v>94.827586206896555</v>
      </c>
      <c r="N3791" t="s">
        <v>19722</v>
      </c>
    </row>
    <row r="3792" spans="1:14">
      <c r="A3792">
        <v>56</v>
      </c>
      <c r="B3792" t="s">
        <v>19716</v>
      </c>
      <c r="C3792" t="s">
        <v>19717</v>
      </c>
      <c r="D3792">
        <v>45</v>
      </c>
      <c r="E3792" s="1">
        <v>0.218</v>
      </c>
      <c r="G3792">
        <v>0.20699999999999999</v>
      </c>
      <c r="H3792">
        <v>29</v>
      </c>
      <c r="J3792">
        <v>6.9999999999999994E-5</v>
      </c>
      <c r="L3792">
        <v>1.8071551724137938</v>
      </c>
      <c r="M3792" s="2">
        <f t="shared" si="127"/>
        <v>96.551724137931032</v>
      </c>
      <c r="N3792" t="s">
        <v>19722</v>
      </c>
    </row>
    <row r="3793" spans="1:14">
      <c r="A3793">
        <v>57</v>
      </c>
      <c r="B3793" t="s">
        <v>19784</v>
      </c>
      <c r="C3793" t="s">
        <v>19785</v>
      </c>
      <c r="D3793">
        <v>44</v>
      </c>
      <c r="E3793" s="1">
        <v>0.12</v>
      </c>
      <c r="G3793">
        <v>0</v>
      </c>
      <c r="H3793">
        <v>61</v>
      </c>
      <c r="J3793">
        <v>4.0000000000000003E-5</v>
      </c>
      <c r="L3793">
        <v>1.8071551724137938</v>
      </c>
      <c r="M3793" s="2">
        <f t="shared" si="127"/>
        <v>98.275862068965509</v>
      </c>
      <c r="N3793" t="s">
        <v>19722</v>
      </c>
    </row>
    <row r="3794" spans="1:14">
      <c r="A3794">
        <v>58</v>
      </c>
      <c r="B3794" t="s">
        <v>19732</v>
      </c>
      <c r="C3794" t="s">
        <v>19733</v>
      </c>
      <c r="D3794">
        <v>6</v>
      </c>
      <c r="E3794" s="1">
        <v>0.11799999999999999</v>
      </c>
      <c r="G3794">
        <v>0</v>
      </c>
      <c r="H3794">
        <v>17</v>
      </c>
      <c r="J3794">
        <v>2.0000000000000002E-5</v>
      </c>
      <c r="L3794">
        <v>1.8071551724137938</v>
      </c>
      <c r="M3794" s="2">
        <f t="shared" si="127"/>
        <v>100</v>
      </c>
      <c r="N3794" t="s">
        <v>19722</v>
      </c>
    </row>
    <row r="3795" spans="1:14" s="3" customFormat="1">
      <c r="E3795" s="4"/>
      <c r="M3795" s="5"/>
    </row>
    <row r="3796" spans="1:14">
      <c r="A3796">
        <v>1</v>
      </c>
      <c r="B3796" t="s">
        <v>17002</v>
      </c>
      <c r="C3796" t="s">
        <v>17003</v>
      </c>
      <c r="D3796">
        <v>8866</v>
      </c>
      <c r="E3796" s="1">
        <v>17.983000000000001</v>
      </c>
      <c r="F3796">
        <v>19.806000000000001</v>
      </c>
      <c r="G3796">
        <v>0.78600000000000003</v>
      </c>
      <c r="H3796">
        <v>28</v>
      </c>
      <c r="I3796">
        <v>8.5</v>
      </c>
      <c r="J3796">
        <v>2.6169999999999999E-2</v>
      </c>
      <c r="K3796">
        <v>11.138</v>
      </c>
      <c r="L3796">
        <f>AVERAGE(E3796:E3836)</f>
        <v>3.7950731707317069</v>
      </c>
      <c r="M3796" s="2">
        <f t="shared" ref="M3796:M3836" si="128">A3796/41*100</f>
        <v>2.4390243902439024</v>
      </c>
      <c r="N3796" t="s">
        <v>2728</v>
      </c>
    </row>
    <row r="3797" spans="1:14">
      <c r="A3797">
        <v>2</v>
      </c>
      <c r="B3797" t="s">
        <v>17082</v>
      </c>
      <c r="C3797" t="s">
        <v>17083</v>
      </c>
      <c r="D3797">
        <v>20306</v>
      </c>
      <c r="E3797" s="1">
        <v>12.861000000000001</v>
      </c>
      <c r="F3797">
        <v>14.090999999999999</v>
      </c>
      <c r="G3797">
        <v>2.1739999999999999</v>
      </c>
      <c r="H3797">
        <v>201</v>
      </c>
      <c r="I3797">
        <v>5.6</v>
      </c>
      <c r="J3797">
        <v>0.10680000000000001</v>
      </c>
      <c r="K3797">
        <v>8.23</v>
      </c>
      <c r="L3797">
        <v>3.7950731707317069</v>
      </c>
      <c r="M3797" s="2">
        <f t="shared" si="128"/>
        <v>4.8780487804878048</v>
      </c>
      <c r="N3797" t="s">
        <v>2728</v>
      </c>
    </row>
    <row r="3798" spans="1:14">
      <c r="A3798">
        <v>3</v>
      </c>
      <c r="B3798" t="s">
        <v>17098</v>
      </c>
      <c r="C3798" t="s">
        <v>17099</v>
      </c>
      <c r="D3798">
        <v>57627</v>
      </c>
      <c r="E3798" s="1">
        <v>12.444000000000001</v>
      </c>
      <c r="F3798">
        <v>12.741</v>
      </c>
      <c r="G3798">
        <v>2.149</v>
      </c>
      <c r="H3798">
        <v>249</v>
      </c>
      <c r="I3798">
        <v>8.9</v>
      </c>
      <c r="J3798">
        <v>0.17305000000000001</v>
      </c>
      <c r="K3798">
        <v>7.1449999999999996</v>
      </c>
      <c r="L3798">
        <v>3.7950731707317069</v>
      </c>
      <c r="M3798" s="2">
        <f t="shared" si="128"/>
        <v>7.3170731707317067</v>
      </c>
      <c r="N3798" t="s">
        <v>2728</v>
      </c>
    </row>
    <row r="3799" spans="1:14">
      <c r="A3799">
        <v>4</v>
      </c>
      <c r="B3799" t="s">
        <v>19794</v>
      </c>
      <c r="C3799" t="s">
        <v>19795</v>
      </c>
      <c r="D3799">
        <v>2246</v>
      </c>
      <c r="E3799" s="1">
        <v>6.9119999999999999</v>
      </c>
      <c r="F3799">
        <v>6.4669999999999996</v>
      </c>
      <c r="G3799">
        <v>0.76200000000000001</v>
      </c>
      <c r="H3799">
        <v>42</v>
      </c>
      <c r="I3799">
        <v>4.9000000000000004</v>
      </c>
      <c r="J3799">
        <v>1.137E-2</v>
      </c>
      <c r="K3799">
        <v>3.3250000000000002</v>
      </c>
      <c r="L3799">
        <v>3.7950731707317069</v>
      </c>
      <c r="M3799" s="2">
        <f t="shared" si="128"/>
        <v>9.7560975609756095</v>
      </c>
      <c r="N3799" t="s">
        <v>2728</v>
      </c>
    </row>
    <row r="3800" spans="1:14">
      <c r="A3800">
        <v>5</v>
      </c>
      <c r="B3800" t="s">
        <v>19804</v>
      </c>
      <c r="C3800" t="s">
        <v>19805</v>
      </c>
      <c r="D3800">
        <v>51191</v>
      </c>
      <c r="E3800" s="1">
        <v>6.2080000000000002</v>
      </c>
      <c r="F3800">
        <v>6.8879999999999999</v>
      </c>
      <c r="G3800">
        <v>1.258</v>
      </c>
      <c r="H3800">
        <v>434</v>
      </c>
      <c r="I3800">
        <v>9.1999999999999993</v>
      </c>
      <c r="J3800">
        <v>0.12379999999999999</v>
      </c>
      <c r="K3800">
        <v>3.3620000000000001</v>
      </c>
      <c r="L3800">
        <v>3.7950731707317069</v>
      </c>
      <c r="M3800" s="2">
        <f t="shared" si="128"/>
        <v>12.195121951219512</v>
      </c>
      <c r="N3800" t="s">
        <v>2728</v>
      </c>
    </row>
    <row r="3801" spans="1:14">
      <c r="A3801">
        <v>6</v>
      </c>
      <c r="B3801" t="s">
        <v>17196</v>
      </c>
      <c r="C3801" t="s">
        <v>17197</v>
      </c>
      <c r="D3801">
        <v>5613</v>
      </c>
      <c r="E3801" s="1">
        <v>6.202</v>
      </c>
      <c r="F3801">
        <v>6.51</v>
      </c>
      <c r="G3801">
        <v>1.034</v>
      </c>
      <c r="H3801">
        <v>116</v>
      </c>
      <c r="I3801">
        <v>4.5999999999999996</v>
      </c>
      <c r="J3801">
        <v>2.6409999999999999E-2</v>
      </c>
      <c r="K3801">
        <v>2.8690000000000002</v>
      </c>
      <c r="L3801">
        <v>3.7950731707317069</v>
      </c>
      <c r="M3801" s="2">
        <f t="shared" si="128"/>
        <v>14.634146341463413</v>
      </c>
      <c r="N3801" t="s">
        <v>2728</v>
      </c>
    </row>
    <row r="3802" spans="1:14">
      <c r="A3802">
        <v>7</v>
      </c>
      <c r="B3802" t="s">
        <v>19822</v>
      </c>
      <c r="C3802" t="s">
        <v>19823</v>
      </c>
      <c r="D3802">
        <v>5095</v>
      </c>
      <c r="E3802" s="1">
        <v>4.5419999999999998</v>
      </c>
      <c r="F3802">
        <v>4.0090000000000003</v>
      </c>
      <c r="G3802">
        <v>1.1559999999999999</v>
      </c>
      <c r="H3802">
        <v>64</v>
      </c>
      <c r="I3802">
        <v>8.1999999999999993</v>
      </c>
      <c r="J3802">
        <v>9.4699999999999993E-3</v>
      </c>
      <c r="K3802">
        <v>1.1930000000000001</v>
      </c>
      <c r="L3802">
        <v>3.7950731707317069</v>
      </c>
      <c r="M3802" s="2">
        <f t="shared" si="128"/>
        <v>17.073170731707318</v>
      </c>
      <c r="N3802" t="s">
        <v>2728</v>
      </c>
    </row>
    <row r="3803" spans="1:14">
      <c r="A3803">
        <v>8</v>
      </c>
      <c r="B3803" t="s">
        <v>19790</v>
      </c>
      <c r="C3803" t="s">
        <v>19791</v>
      </c>
      <c r="D3803">
        <v>994</v>
      </c>
      <c r="E3803" s="1">
        <v>4.4420000000000002</v>
      </c>
      <c r="G3803">
        <v>0.34599999999999997</v>
      </c>
      <c r="H3803">
        <v>26</v>
      </c>
      <c r="I3803">
        <v>5.2</v>
      </c>
      <c r="J3803">
        <v>3.6600000000000001E-3</v>
      </c>
      <c r="L3803">
        <v>3.7950731707317069</v>
      </c>
      <c r="M3803" s="2">
        <f t="shared" si="128"/>
        <v>19.512195121951219</v>
      </c>
      <c r="N3803" t="s">
        <v>2728</v>
      </c>
    </row>
    <row r="3804" spans="1:14">
      <c r="A3804">
        <v>9</v>
      </c>
      <c r="B3804" t="s">
        <v>19798</v>
      </c>
      <c r="C3804" t="s">
        <v>19799</v>
      </c>
      <c r="D3804">
        <v>1753</v>
      </c>
      <c r="E3804" s="1">
        <v>4.423</v>
      </c>
      <c r="F3804">
        <v>3.2040000000000002</v>
      </c>
      <c r="G3804">
        <v>1.43</v>
      </c>
      <c r="H3804">
        <v>114</v>
      </c>
      <c r="I3804">
        <v>3.1</v>
      </c>
      <c r="J3804">
        <v>1.1520000000000001E-2</v>
      </c>
      <c r="K3804">
        <v>1.3520000000000001</v>
      </c>
      <c r="L3804">
        <v>3.7950731707317069</v>
      </c>
      <c r="M3804" s="2">
        <f t="shared" si="128"/>
        <v>21.951219512195124</v>
      </c>
      <c r="N3804" t="s">
        <v>2728</v>
      </c>
    </row>
    <row r="3805" spans="1:14">
      <c r="A3805">
        <v>10</v>
      </c>
      <c r="B3805" t="s">
        <v>19806</v>
      </c>
      <c r="C3805" t="s">
        <v>19807</v>
      </c>
      <c r="D3805">
        <v>149</v>
      </c>
      <c r="E3805" s="1">
        <v>3.9140000000000001</v>
      </c>
      <c r="F3805">
        <v>3.9430000000000001</v>
      </c>
      <c r="G3805">
        <v>0.308</v>
      </c>
      <c r="H3805">
        <v>26</v>
      </c>
      <c r="I3805">
        <v>1.8</v>
      </c>
      <c r="J3805">
        <v>1.2099999999999999E-3</v>
      </c>
      <c r="K3805">
        <v>1.972</v>
      </c>
      <c r="L3805">
        <v>3.7950731707317069</v>
      </c>
      <c r="M3805" s="2">
        <f t="shared" si="128"/>
        <v>24.390243902439025</v>
      </c>
      <c r="N3805" t="s">
        <v>2728</v>
      </c>
    </row>
    <row r="3806" spans="1:14">
      <c r="A3806">
        <v>11</v>
      </c>
      <c r="B3806" t="s">
        <v>19796</v>
      </c>
      <c r="C3806" t="s">
        <v>19797</v>
      </c>
      <c r="D3806">
        <v>31290</v>
      </c>
      <c r="E3806" s="1">
        <v>3.8679999999999999</v>
      </c>
      <c r="F3806">
        <v>4.0490000000000004</v>
      </c>
      <c r="G3806">
        <v>0.82399999999999995</v>
      </c>
      <c r="H3806">
        <v>370</v>
      </c>
      <c r="I3806">
        <v>8.6</v>
      </c>
      <c r="J3806">
        <v>7.5289999999999996E-2</v>
      </c>
      <c r="K3806">
        <v>1.742</v>
      </c>
      <c r="L3806">
        <v>3.7950731707317069</v>
      </c>
      <c r="M3806" s="2">
        <f t="shared" si="128"/>
        <v>26.829268292682929</v>
      </c>
      <c r="N3806" t="s">
        <v>2728</v>
      </c>
    </row>
    <row r="3807" spans="1:14">
      <c r="A3807">
        <v>12</v>
      </c>
      <c r="B3807" t="s">
        <v>19830</v>
      </c>
      <c r="C3807" t="s">
        <v>19831</v>
      </c>
      <c r="D3807">
        <v>6975</v>
      </c>
      <c r="E3807" s="1">
        <v>3.5550000000000002</v>
      </c>
      <c r="F3807">
        <v>3.512</v>
      </c>
      <c r="G3807">
        <v>0.54300000000000004</v>
      </c>
      <c r="H3807">
        <v>138</v>
      </c>
      <c r="I3807">
        <v>6.4</v>
      </c>
      <c r="J3807">
        <v>1.554E-2</v>
      </c>
      <c r="K3807">
        <v>1.0009999999999999</v>
      </c>
      <c r="L3807">
        <v>3.7950731707317069</v>
      </c>
      <c r="M3807" s="2">
        <f t="shared" si="128"/>
        <v>29.268292682926827</v>
      </c>
      <c r="N3807" t="s">
        <v>2728</v>
      </c>
    </row>
    <row r="3808" spans="1:14">
      <c r="A3808">
        <v>13</v>
      </c>
      <c r="B3808" t="s">
        <v>19824</v>
      </c>
      <c r="C3808" t="s">
        <v>19825</v>
      </c>
      <c r="D3808">
        <v>727</v>
      </c>
      <c r="E3808" s="1">
        <v>3.5489999999999999</v>
      </c>
      <c r="F3808">
        <v>3.9889999999999999</v>
      </c>
      <c r="G3808">
        <v>0.28199999999999997</v>
      </c>
      <c r="H3808">
        <v>39</v>
      </c>
      <c r="I3808">
        <v>3.5</v>
      </c>
      <c r="J3808">
        <v>6.0899999999999999E-3</v>
      </c>
      <c r="K3808">
        <v>1.986</v>
      </c>
      <c r="L3808">
        <v>3.7950731707317069</v>
      </c>
      <c r="M3808" s="2">
        <f t="shared" si="128"/>
        <v>31.707317073170731</v>
      </c>
      <c r="N3808" t="s">
        <v>2728</v>
      </c>
    </row>
    <row r="3809" spans="1:14">
      <c r="A3809">
        <v>14</v>
      </c>
      <c r="B3809" t="s">
        <v>19800</v>
      </c>
      <c r="C3809" t="s">
        <v>19801</v>
      </c>
      <c r="D3809">
        <v>1859</v>
      </c>
      <c r="E3809" s="1">
        <v>3.4129999999999998</v>
      </c>
      <c r="F3809">
        <v>3.25</v>
      </c>
      <c r="G3809">
        <v>0.05</v>
      </c>
      <c r="H3809">
        <v>40</v>
      </c>
      <c r="I3809">
        <v>8.1999999999999993</v>
      </c>
      <c r="J3809">
        <v>4.4000000000000003E-3</v>
      </c>
      <c r="K3809">
        <v>1.254</v>
      </c>
      <c r="L3809">
        <v>3.7950731707317069</v>
      </c>
      <c r="M3809" s="2">
        <f t="shared" si="128"/>
        <v>34.146341463414636</v>
      </c>
      <c r="N3809" t="s">
        <v>2728</v>
      </c>
    </row>
    <row r="3810" spans="1:14">
      <c r="A3810">
        <v>15</v>
      </c>
      <c r="B3810" t="s">
        <v>18806</v>
      </c>
      <c r="C3810" t="s">
        <v>18807</v>
      </c>
      <c r="D3810">
        <v>352</v>
      </c>
      <c r="E3810" s="1">
        <v>3.2</v>
      </c>
      <c r="F3810">
        <v>3.2080000000000002</v>
      </c>
      <c r="I3810" t="s">
        <v>18288</v>
      </c>
      <c r="J3810">
        <v>5.0000000000000001E-4</v>
      </c>
      <c r="K3810">
        <v>1.1879999999999999</v>
      </c>
      <c r="L3810">
        <v>3.7950731707317069</v>
      </c>
      <c r="M3810" s="2">
        <f t="shared" si="128"/>
        <v>36.585365853658537</v>
      </c>
      <c r="N3810" t="s">
        <v>2728</v>
      </c>
    </row>
    <row r="3811" spans="1:14">
      <c r="A3811">
        <v>16</v>
      </c>
      <c r="B3811" t="s">
        <v>19808</v>
      </c>
      <c r="C3811" t="s">
        <v>19809</v>
      </c>
      <c r="D3811">
        <v>1759</v>
      </c>
      <c r="E3811" s="1">
        <v>3.1549999999999998</v>
      </c>
      <c r="F3811">
        <v>2.9169999999999998</v>
      </c>
      <c r="G3811">
        <v>0.5</v>
      </c>
      <c r="H3811">
        <v>46</v>
      </c>
      <c r="I3811">
        <v>6.1</v>
      </c>
      <c r="J3811">
        <v>6.0699999999999999E-3</v>
      </c>
      <c r="K3811">
        <v>1.198</v>
      </c>
      <c r="L3811">
        <v>3.7950731707317069</v>
      </c>
      <c r="M3811" s="2">
        <f t="shared" si="128"/>
        <v>39.024390243902438</v>
      </c>
      <c r="N3811" t="s">
        <v>2728</v>
      </c>
    </row>
    <row r="3812" spans="1:14">
      <c r="A3812">
        <v>17</v>
      </c>
      <c r="B3812" t="s">
        <v>19788</v>
      </c>
      <c r="C3812" t="s">
        <v>19789</v>
      </c>
      <c r="D3812">
        <v>2025</v>
      </c>
      <c r="E3812" s="1">
        <v>3.1459999999999999</v>
      </c>
      <c r="F3812">
        <v>2.78</v>
      </c>
      <c r="G3812">
        <v>0.27400000000000002</v>
      </c>
      <c r="H3812">
        <v>106</v>
      </c>
      <c r="I3812">
        <v>4.5999999999999996</v>
      </c>
      <c r="J3812">
        <v>7.0600000000000003E-3</v>
      </c>
      <c r="K3812">
        <v>0.89300000000000002</v>
      </c>
      <c r="L3812">
        <v>3.7950731707317069</v>
      </c>
      <c r="M3812" s="2">
        <f t="shared" si="128"/>
        <v>41.463414634146339</v>
      </c>
      <c r="N3812" t="s">
        <v>2728</v>
      </c>
    </row>
    <row r="3813" spans="1:14">
      <c r="A3813">
        <v>18</v>
      </c>
      <c r="B3813" t="s">
        <v>19826</v>
      </c>
      <c r="C3813" t="s">
        <v>19827</v>
      </c>
      <c r="D3813">
        <v>6187</v>
      </c>
      <c r="E3813" s="1">
        <v>3.117</v>
      </c>
      <c r="F3813">
        <v>3.1789999999999998</v>
      </c>
      <c r="G3813">
        <v>0.55100000000000005</v>
      </c>
      <c r="H3813">
        <v>178</v>
      </c>
      <c r="I3813">
        <v>6.3</v>
      </c>
      <c r="J3813">
        <v>1.304E-2</v>
      </c>
      <c r="K3813">
        <v>0.83699999999999997</v>
      </c>
      <c r="L3813">
        <v>3.7950731707317069</v>
      </c>
      <c r="M3813" s="2">
        <f t="shared" si="128"/>
        <v>43.902439024390247</v>
      </c>
      <c r="N3813" t="s">
        <v>2728</v>
      </c>
    </row>
    <row r="3814" spans="1:14">
      <c r="A3814">
        <v>19</v>
      </c>
      <c r="B3814" t="s">
        <v>19838</v>
      </c>
      <c r="C3814" t="s">
        <v>19839</v>
      </c>
      <c r="D3814">
        <v>587</v>
      </c>
      <c r="E3814" s="1">
        <v>2.883</v>
      </c>
      <c r="F3814">
        <v>2.8010000000000002</v>
      </c>
      <c r="G3814">
        <v>0.81200000000000006</v>
      </c>
      <c r="H3814">
        <v>32</v>
      </c>
      <c r="I3814">
        <v>3.8</v>
      </c>
      <c r="J3814">
        <v>2.2599999999999999E-3</v>
      </c>
      <c r="K3814">
        <v>0.88400000000000001</v>
      </c>
      <c r="L3814">
        <v>3.7950731707317069</v>
      </c>
      <c r="M3814" s="2">
        <f t="shared" si="128"/>
        <v>46.341463414634148</v>
      </c>
      <c r="N3814" t="s">
        <v>2728</v>
      </c>
    </row>
    <row r="3815" spans="1:14">
      <c r="A3815">
        <v>20</v>
      </c>
      <c r="B3815" t="s">
        <v>17088</v>
      </c>
      <c r="C3815" t="s">
        <v>17089</v>
      </c>
      <c r="D3815">
        <v>3042</v>
      </c>
      <c r="E3815" s="1">
        <v>2.855</v>
      </c>
      <c r="F3815">
        <v>3.0110000000000001</v>
      </c>
      <c r="G3815">
        <v>0.86099999999999999</v>
      </c>
      <c r="H3815">
        <v>79</v>
      </c>
      <c r="I3815">
        <v>7.9</v>
      </c>
      <c r="J3815">
        <v>6.6600000000000001E-3</v>
      </c>
      <c r="K3815">
        <v>1.0049999999999999</v>
      </c>
      <c r="L3815">
        <v>3.7950731707317069</v>
      </c>
      <c r="M3815" s="2">
        <f t="shared" si="128"/>
        <v>48.780487804878049</v>
      </c>
      <c r="N3815" t="s">
        <v>2728</v>
      </c>
    </row>
    <row r="3816" spans="1:14">
      <c r="A3816">
        <v>21</v>
      </c>
      <c r="B3816" t="s">
        <v>20554</v>
      </c>
      <c r="C3816" t="s">
        <v>20553</v>
      </c>
      <c r="D3816">
        <v>5719</v>
      </c>
      <c r="E3816" s="1">
        <v>2.8119999999999998</v>
      </c>
      <c r="F3816">
        <v>2.41</v>
      </c>
      <c r="G3816">
        <v>0.375</v>
      </c>
      <c r="H3816">
        <v>80</v>
      </c>
      <c r="I3816">
        <v>9.8000000000000007</v>
      </c>
      <c r="J3816">
        <v>7.9100000000000004E-3</v>
      </c>
      <c r="K3816">
        <v>0.68</v>
      </c>
      <c r="L3816">
        <v>3.7950731707317069</v>
      </c>
      <c r="M3816" s="2">
        <f t="shared" si="128"/>
        <v>51.219512195121951</v>
      </c>
      <c r="N3816" t="s">
        <v>2728</v>
      </c>
    </row>
    <row r="3817" spans="1:14">
      <c r="A3817">
        <v>22</v>
      </c>
      <c r="B3817" t="s">
        <v>19792</v>
      </c>
      <c r="C3817" t="s">
        <v>19793</v>
      </c>
      <c r="D3817">
        <v>2167</v>
      </c>
      <c r="E3817" s="1">
        <v>2.7280000000000002</v>
      </c>
      <c r="F3817">
        <v>2.9220000000000002</v>
      </c>
      <c r="G3817">
        <v>0.28199999999999997</v>
      </c>
      <c r="H3817">
        <v>39</v>
      </c>
      <c r="I3817">
        <v>5</v>
      </c>
      <c r="J3817">
        <v>1.108E-2</v>
      </c>
      <c r="K3817">
        <v>1.1970000000000001</v>
      </c>
      <c r="L3817">
        <v>3.7950731707317069</v>
      </c>
      <c r="M3817" s="2">
        <f t="shared" si="128"/>
        <v>53.658536585365859</v>
      </c>
      <c r="N3817" t="s">
        <v>2728</v>
      </c>
    </row>
    <row r="3818" spans="1:14">
      <c r="A3818">
        <v>23</v>
      </c>
      <c r="B3818" t="s">
        <v>19816</v>
      </c>
      <c r="C3818" t="s">
        <v>19817</v>
      </c>
      <c r="D3818">
        <v>2714</v>
      </c>
      <c r="E3818" s="1">
        <v>2.6920000000000002</v>
      </c>
      <c r="F3818">
        <v>2.536</v>
      </c>
      <c r="G3818">
        <v>0.44700000000000001</v>
      </c>
      <c r="H3818">
        <v>76</v>
      </c>
      <c r="I3818">
        <v>7.3</v>
      </c>
      <c r="J3818">
        <v>5.7200000000000003E-3</v>
      </c>
      <c r="K3818">
        <v>0.73099999999999998</v>
      </c>
      <c r="L3818">
        <v>3.7950731707317069</v>
      </c>
      <c r="M3818" s="2">
        <f t="shared" si="128"/>
        <v>56.09756097560976</v>
      </c>
      <c r="N3818" t="s">
        <v>2728</v>
      </c>
    </row>
    <row r="3819" spans="1:14">
      <c r="A3819">
        <v>24</v>
      </c>
      <c r="B3819" t="s">
        <v>19814</v>
      </c>
      <c r="C3819" t="s">
        <v>19815</v>
      </c>
      <c r="D3819">
        <v>4349</v>
      </c>
      <c r="E3819" s="1">
        <v>2.6139999999999999</v>
      </c>
      <c r="F3819">
        <v>2.8660000000000001</v>
      </c>
      <c r="G3819">
        <v>1.7869999999999999</v>
      </c>
      <c r="H3819">
        <v>75</v>
      </c>
      <c r="I3819">
        <v>7.2</v>
      </c>
      <c r="J3819">
        <v>1.2019999999999999E-2</v>
      </c>
      <c r="K3819">
        <v>1.095</v>
      </c>
      <c r="L3819">
        <v>3.7950731707317069</v>
      </c>
      <c r="M3819" s="2">
        <f t="shared" si="128"/>
        <v>58.536585365853654</v>
      </c>
      <c r="N3819" t="s">
        <v>2728</v>
      </c>
    </row>
    <row r="3820" spans="1:14">
      <c r="A3820">
        <v>25</v>
      </c>
      <c r="B3820" t="s">
        <v>19802</v>
      </c>
      <c r="C3820" t="s">
        <v>19803</v>
      </c>
      <c r="D3820">
        <v>2992</v>
      </c>
      <c r="E3820" s="1">
        <v>2.5950000000000002</v>
      </c>
      <c r="F3820">
        <v>2.4750000000000001</v>
      </c>
      <c r="G3820">
        <v>0.65800000000000003</v>
      </c>
      <c r="H3820">
        <v>73</v>
      </c>
      <c r="I3820">
        <v>9.6999999999999993</v>
      </c>
      <c r="J3820">
        <v>5.3200000000000001E-3</v>
      </c>
      <c r="K3820">
        <v>0.84699999999999998</v>
      </c>
      <c r="L3820">
        <v>3.7950731707317069</v>
      </c>
      <c r="M3820" s="2">
        <f t="shared" si="128"/>
        <v>60.975609756097562</v>
      </c>
      <c r="N3820" t="s">
        <v>2728</v>
      </c>
    </row>
    <row r="3821" spans="1:14">
      <c r="A3821">
        <v>26</v>
      </c>
      <c r="B3821" t="s">
        <v>18808</v>
      </c>
      <c r="C3821" t="s">
        <v>18809</v>
      </c>
      <c r="D3821">
        <v>10728</v>
      </c>
      <c r="E3821" s="1">
        <v>2.59</v>
      </c>
      <c r="F3821">
        <v>2.863</v>
      </c>
      <c r="G3821">
        <v>0.61</v>
      </c>
      <c r="H3821">
        <v>164</v>
      </c>
      <c r="I3821">
        <v>6.9</v>
      </c>
      <c r="J3821">
        <v>3.3070000000000002E-2</v>
      </c>
      <c r="K3821">
        <v>1.2370000000000001</v>
      </c>
      <c r="L3821">
        <v>3.7950731707317069</v>
      </c>
      <c r="M3821" s="2">
        <f t="shared" si="128"/>
        <v>63.414634146341463</v>
      </c>
      <c r="N3821" t="s">
        <v>2728</v>
      </c>
    </row>
    <row r="3822" spans="1:14">
      <c r="A3822">
        <v>27</v>
      </c>
      <c r="B3822" t="s">
        <v>19812</v>
      </c>
      <c r="C3822" t="s">
        <v>19813</v>
      </c>
      <c r="D3822">
        <v>3610</v>
      </c>
      <c r="E3822" s="1">
        <v>2.5840000000000001</v>
      </c>
      <c r="F3822">
        <v>2.7309999999999999</v>
      </c>
      <c r="G3822">
        <v>0.55300000000000005</v>
      </c>
      <c r="H3822">
        <v>85</v>
      </c>
      <c r="I3822">
        <v>8.1</v>
      </c>
      <c r="J3822">
        <v>1.115E-2</v>
      </c>
      <c r="K3822">
        <v>1.403</v>
      </c>
      <c r="L3822">
        <v>3.7950731707317069</v>
      </c>
      <c r="M3822" s="2">
        <f t="shared" si="128"/>
        <v>65.853658536585371</v>
      </c>
      <c r="N3822" t="s">
        <v>2728</v>
      </c>
    </row>
    <row r="3823" spans="1:14">
      <c r="A3823">
        <v>28</v>
      </c>
      <c r="B3823" t="s">
        <v>19828</v>
      </c>
      <c r="C3823" t="s">
        <v>19829</v>
      </c>
      <c r="D3823">
        <v>2750</v>
      </c>
      <c r="E3823" s="1">
        <v>2.5830000000000002</v>
      </c>
      <c r="F3823">
        <v>2.5579999999999998</v>
      </c>
      <c r="G3823">
        <v>0.49099999999999999</v>
      </c>
      <c r="H3823">
        <v>110</v>
      </c>
      <c r="I3823">
        <v>6.8</v>
      </c>
      <c r="J3823">
        <v>5.3299999999999997E-3</v>
      </c>
      <c r="K3823">
        <v>0.65500000000000003</v>
      </c>
      <c r="L3823">
        <v>3.7950731707317069</v>
      </c>
      <c r="M3823" s="2">
        <f t="shared" si="128"/>
        <v>68.292682926829272</v>
      </c>
      <c r="N3823" t="s">
        <v>2728</v>
      </c>
    </row>
    <row r="3824" spans="1:14">
      <c r="A3824">
        <v>29</v>
      </c>
      <c r="B3824" t="s">
        <v>17086</v>
      </c>
      <c r="C3824" t="s">
        <v>17087</v>
      </c>
      <c r="D3824">
        <v>1974</v>
      </c>
      <c r="E3824" s="1">
        <v>2.3969999999999998</v>
      </c>
      <c r="F3824">
        <v>2.3410000000000002</v>
      </c>
      <c r="G3824">
        <v>0.58599999999999997</v>
      </c>
      <c r="H3824">
        <v>70</v>
      </c>
      <c r="I3824">
        <v>6.2</v>
      </c>
      <c r="J3824">
        <v>6.4999999999999997E-3</v>
      </c>
      <c r="K3824">
        <v>0.94299999999999995</v>
      </c>
      <c r="L3824">
        <v>3.7950731707317069</v>
      </c>
      <c r="M3824" s="2">
        <f t="shared" si="128"/>
        <v>70.731707317073173</v>
      </c>
      <c r="N3824" t="s">
        <v>2728</v>
      </c>
    </row>
    <row r="3825" spans="1:14">
      <c r="A3825">
        <v>30</v>
      </c>
      <c r="B3825" t="s">
        <v>19820</v>
      </c>
      <c r="C3825" t="s">
        <v>19821</v>
      </c>
      <c r="D3825">
        <v>6278</v>
      </c>
      <c r="E3825" s="1">
        <v>2.383</v>
      </c>
      <c r="F3825">
        <v>2.8490000000000002</v>
      </c>
      <c r="G3825">
        <v>0.47399999999999998</v>
      </c>
      <c r="H3825">
        <v>38</v>
      </c>
      <c r="I3825" t="s">
        <v>18288</v>
      </c>
      <c r="J3825">
        <v>7.4099999999999999E-3</v>
      </c>
      <c r="K3825">
        <v>1.3280000000000001</v>
      </c>
      <c r="L3825">
        <v>3.7950731707317069</v>
      </c>
      <c r="M3825" s="2">
        <f t="shared" si="128"/>
        <v>73.170731707317074</v>
      </c>
      <c r="N3825" t="s">
        <v>2728</v>
      </c>
    </row>
    <row r="3826" spans="1:14">
      <c r="A3826">
        <v>31</v>
      </c>
      <c r="B3826" t="s">
        <v>20472</v>
      </c>
      <c r="C3826" t="s">
        <v>20471</v>
      </c>
      <c r="D3826">
        <v>364</v>
      </c>
      <c r="E3826" s="1">
        <v>2.2770000000000001</v>
      </c>
      <c r="G3826">
        <v>0.125</v>
      </c>
      <c r="H3826">
        <v>16</v>
      </c>
      <c r="I3826">
        <v>3.5</v>
      </c>
      <c r="J3826">
        <v>2.15E-3</v>
      </c>
      <c r="L3826">
        <v>3.7950731707317069</v>
      </c>
      <c r="M3826" s="2">
        <f t="shared" si="128"/>
        <v>75.609756097560975</v>
      </c>
      <c r="N3826" t="s">
        <v>2728</v>
      </c>
    </row>
    <row r="3827" spans="1:14">
      <c r="A3827">
        <v>32</v>
      </c>
      <c r="B3827" t="s">
        <v>19836</v>
      </c>
      <c r="C3827" t="s">
        <v>19837</v>
      </c>
      <c r="D3827">
        <v>482</v>
      </c>
      <c r="E3827" s="1">
        <v>2.2149999999999999</v>
      </c>
      <c r="F3827">
        <v>2.68</v>
      </c>
      <c r="G3827">
        <v>0.32400000000000001</v>
      </c>
      <c r="H3827">
        <v>34</v>
      </c>
      <c r="I3827">
        <v>3.5</v>
      </c>
      <c r="J3827">
        <v>2.48E-3</v>
      </c>
      <c r="K3827">
        <v>0.80700000000000005</v>
      </c>
      <c r="L3827">
        <v>3.7950731707317069</v>
      </c>
      <c r="M3827" s="2">
        <f t="shared" si="128"/>
        <v>78.048780487804876</v>
      </c>
      <c r="N3827" t="s">
        <v>2728</v>
      </c>
    </row>
    <row r="3828" spans="1:14">
      <c r="A3828">
        <v>33</v>
      </c>
      <c r="B3828" t="s">
        <v>19818</v>
      </c>
      <c r="C3828" t="s">
        <v>19819</v>
      </c>
      <c r="D3828">
        <v>1120</v>
      </c>
      <c r="E3828" s="1">
        <v>2.1230000000000002</v>
      </c>
      <c r="F3828">
        <v>2.2330000000000001</v>
      </c>
      <c r="G3828">
        <v>0.70899999999999996</v>
      </c>
      <c r="H3828">
        <v>55</v>
      </c>
      <c r="I3828">
        <v>5.2</v>
      </c>
      <c r="J3828">
        <v>4.4200000000000003E-3</v>
      </c>
      <c r="K3828">
        <v>0.876</v>
      </c>
      <c r="L3828">
        <v>3.7950731707317069</v>
      </c>
      <c r="M3828" s="2">
        <f t="shared" si="128"/>
        <v>80.487804878048792</v>
      </c>
      <c r="N3828" t="s">
        <v>2728</v>
      </c>
    </row>
    <row r="3829" spans="1:14">
      <c r="A3829">
        <v>34</v>
      </c>
      <c r="B3829" t="s">
        <v>18812</v>
      </c>
      <c r="C3829" t="s">
        <v>18813</v>
      </c>
      <c r="D3829">
        <v>1951</v>
      </c>
      <c r="E3829" s="1">
        <v>1.9610000000000001</v>
      </c>
      <c r="F3829">
        <v>2.4329999999999998</v>
      </c>
      <c r="G3829">
        <v>0.45500000000000002</v>
      </c>
      <c r="H3829">
        <v>99</v>
      </c>
      <c r="I3829">
        <v>5.9</v>
      </c>
      <c r="J3829">
        <v>4.8900000000000002E-3</v>
      </c>
      <c r="K3829">
        <v>0.70499999999999996</v>
      </c>
      <c r="L3829">
        <v>3.7950731707317069</v>
      </c>
      <c r="M3829" s="2">
        <f t="shared" si="128"/>
        <v>82.926829268292678</v>
      </c>
      <c r="N3829" t="s">
        <v>2728</v>
      </c>
    </row>
    <row r="3830" spans="1:14">
      <c r="A3830">
        <v>35</v>
      </c>
      <c r="B3830" t="s">
        <v>17084</v>
      </c>
      <c r="C3830" t="s">
        <v>17085</v>
      </c>
      <c r="D3830">
        <v>1739</v>
      </c>
      <c r="E3830" s="1">
        <v>1.6950000000000001</v>
      </c>
      <c r="F3830">
        <v>1.9730000000000001</v>
      </c>
      <c r="G3830">
        <v>0.438</v>
      </c>
      <c r="H3830">
        <v>32</v>
      </c>
      <c r="I3830">
        <v>8.5</v>
      </c>
      <c r="J3830">
        <v>3.8E-3</v>
      </c>
      <c r="K3830">
        <v>0.82399999999999995</v>
      </c>
      <c r="L3830">
        <v>3.7950731707317069</v>
      </c>
      <c r="M3830" s="2">
        <f t="shared" si="128"/>
        <v>85.365853658536579</v>
      </c>
      <c r="N3830" t="s">
        <v>2728</v>
      </c>
    </row>
    <row r="3831" spans="1:14">
      <c r="A3831">
        <v>36</v>
      </c>
      <c r="B3831" t="s">
        <v>19810</v>
      </c>
      <c r="C3831" t="s">
        <v>19811</v>
      </c>
      <c r="D3831">
        <v>1578</v>
      </c>
      <c r="E3831" s="1">
        <v>1.64</v>
      </c>
      <c r="F3831">
        <v>1.9670000000000001</v>
      </c>
      <c r="G3831">
        <v>0.25700000000000001</v>
      </c>
      <c r="H3831">
        <v>35</v>
      </c>
      <c r="I3831">
        <v>6.3</v>
      </c>
      <c r="J3831">
        <v>5.13E-3</v>
      </c>
      <c r="K3831">
        <v>0.81100000000000005</v>
      </c>
      <c r="L3831">
        <v>3.7950731707317069</v>
      </c>
      <c r="M3831" s="2">
        <f t="shared" si="128"/>
        <v>87.804878048780495</v>
      </c>
      <c r="N3831" t="s">
        <v>2728</v>
      </c>
    </row>
    <row r="3832" spans="1:14">
      <c r="A3832">
        <v>37</v>
      </c>
      <c r="B3832" t="s">
        <v>17210</v>
      </c>
      <c r="C3832" t="s">
        <v>17211</v>
      </c>
      <c r="D3832">
        <v>709</v>
      </c>
      <c r="E3832" s="1">
        <v>1.5</v>
      </c>
      <c r="F3832">
        <v>1.3560000000000001</v>
      </c>
      <c r="G3832">
        <v>0.18</v>
      </c>
      <c r="H3832">
        <v>50</v>
      </c>
      <c r="I3832">
        <v>7.9</v>
      </c>
      <c r="J3832">
        <v>1.1800000000000001E-3</v>
      </c>
      <c r="K3832">
        <v>0.32900000000000001</v>
      </c>
      <c r="L3832">
        <v>3.7950731707317069</v>
      </c>
      <c r="M3832" s="2">
        <f t="shared" si="128"/>
        <v>90.243902439024396</v>
      </c>
      <c r="N3832" t="s">
        <v>2728</v>
      </c>
    </row>
    <row r="3833" spans="1:14">
      <c r="A3833">
        <v>38</v>
      </c>
      <c r="B3833" t="s">
        <v>17118</v>
      </c>
      <c r="C3833" t="s">
        <v>17119</v>
      </c>
      <c r="D3833">
        <v>1567</v>
      </c>
      <c r="E3833" s="1">
        <v>1.2889999999999999</v>
      </c>
      <c r="F3833">
        <v>1.306</v>
      </c>
      <c r="G3833">
        <v>0.14799999999999999</v>
      </c>
      <c r="H3833">
        <v>81</v>
      </c>
      <c r="I3833" t="s">
        <v>18288</v>
      </c>
      <c r="J3833">
        <v>2.4599999999999999E-3</v>
      </c>
      <c r="K3833">
        <v>0.35899999999999999</v>
      </c>
      <c r="L3833">
        <v>3.7950731707317069</v>
      </c>
      <c r="M3833" s="2">
        <f t="shared" si="128"/>
        <v>92.682926829268297</v>
      </c>
      <c r="N3833" t="s">
        <v>2728</v>
      </c>
    </row>
    <row r="3834" spans="1:14">
      <c r="A3834">
        <v>39</v>
      </c>
      <c r="B3834" t="s">
        <v>17120</v>
      </c>
      <c r="C3834" t="s">
        <v>17121</v>
      </c>
      <c r="D3834">
        <v>1747</v>
      </c>
      <c r="E3834" s="1">
        <v>1.139</v>
      </c>
      <c r="F3834">
        <v>1.5329999999999999</v>
      </c>
      <c r="G3834">
        <v>0.17599999999999999</v>
      </c>
      <c r="H3834">
        <v>74</v>
      </c>
      <c r="I3834">
        <v>8</v>
      </c>
      <c r="J3834">
        <v>2.3400000000000001E-3</v>
      </c>
      <c r="K3834">
        <v>0.35599999999999998</v>
      </c>
      <c r="L3834">
        <v>3.7950731707317069</v>
      </c>
      <c r="M3834" s="2">
        <f t="shared" si="128"/>
        <v>95.121951219512198</v>
      </c>
      <c r="N3834" t="s">
        <v>2728</v>
      </c>
    </row>
    <row r="3835" spans="1:14">
      <c r="A3835">
        <v>40</v>
      </c>
      <c r="B3835" t="s">
        <v>19832</v>
      </c>
      <c r="C3835" t="s">
        <v>19833</v>
      </c>
      <c r="D3835">
        <v>430</v>
      </c>
      <c r="E3835" s="1">
        <v>0.62</v>
      </c>
      <c r="G3835">
        <v>0.112</v>
      </c>
      <c r="H3835">
        <v>161</v>
      </c>
      <c r="I3835">
        <v>2.9</v>
      </c>
      <c r="J3835">
        <v>1.42E-3</v>
      </c>
      <c r="L3835">
        <v>3.7950731707317069</v>
      </c>
      <c r="M3835" s="2">
        <f t="shared" si="128"/>
        <v>97.560975609756099</v>
      </c>
      <c r="N3835" t="s">
        <v>2728</v>
      </c>
    </row>
    <row r="3836" spans="1:14">
      <c r="A3836">
        <v>41</v>
      </c>
      <c r="B3836" t="s">
        <v>19834</v>
      </c>
      <c r="C3836" t="s">
        <v>19835</v>
      </c>
      <c r="D3836">
        <v>235</v>
      </c>
      <c r="E3836" s="1">
        <v>0.48899999999999999</v>
      </c>
      <c r="G3836">
        <v>9.2999999999999999E-2</v>
      </c>
      <c r="H3836">
        <v>43</v>
      </c>
      <c r="I3836">
        <v>7.3</v>
      </c>
      <c r="J3836">
        <v>5.4000000000000001E-4</v>
      </c>
      <c r="L3836">
        <v>3.7950731707317069</v>
      </c>
      <c r="M3836" s="2">
        <f t="shared" si="128"/>
        <v>100</v>
      </c>
      <c r="N3836" t="s">
        <v>2728</v>
      </c>
    </row>
    <row r="3837" spans="1:14" s="3" customFormat="1">
      <c r="E3837" s="4"/>
      <c r="M3837" s="5"/>
    </row>
    <row r="3838" spans="1:14">
      <c r="A3838">
        <v>1</v>
      </c>
      <c r="B3838" t="s">
        <v>19892</v>
      </c>
      <c r="C3838" t="s">
        <v>19893</v>
      </c>
      <c r="D3838">
        <v>17533</v>
      </c>
      <c r="E3838" s="1">
        <v>17.949000000000002</v>
      </c>
      <c r="F3838">
        <v>18.495000000000001</v>
      </c>
      <c r="G3838">
        <v>1.403</v>
      </c>
      <c r="H3838">
        <v>154</v>
      </c>
      <c r="I3838">
        <v>6.1</v>
      </c>
      <c r="J3838">
        <v>6.9279999999999994E-2</v>
      </c>
      <c r="K3838">
        <v>8.6440000000000001</v>
      </c>
      <c r="L3838">
        <f>AVERAGE(E3838:E3974)</f>
        <v>2.6931470588235302</v>
      </c>
      <c r="M3838" s="2">
        <f t="shared" ref="M3838:M3869" si="129">A3838/135*100</f>
        <v>0.74074074074074081</v>
      </c>
      <c r="N3838" t="s">
        <v>19902</v>
      </c>
    </row>
    <row r="3839" spans="1:14">
      <c r="A3839">
        <v>2</v>
      </c>
      <c r="B3839" t="s">
        <v>16254</v>
      </c>
      <c r="C3839" t="s">
        <v>16255</v>
      </c>
      <c r="D3839">
        <v>24279</v>
      </c>
      <c r="E3839" s="1">
        <v>15.388999999999999</v>
      </c>
      <c r="F3839">
        <v>17.111999999999998</v>
      </c>
      <c r="G3839">
        <v>2.9740000000000002</v>
      </c>
      <c r="H3839">
        <v>76</v>
      </c>
      <c r="I3839">
        <v>8.9</v>
      </c>
      <c r="J3839">
        <v>5.2339999999999998E-2</v>
      </c>
      <c r="K3839">
        <v>7.28</v>
      </c>
      <c r="L3839">
        <v>2.663711111111112</v>
      </c>
      <c r="M3839" s="2">
        <f t="shared" si="129"/>
        <v>1.4814814814814816</v>
      </c>
      <c r="N3839" t="s">
        <v>19902</v>
      </c>
    </row>
    <row r="3840" spans="1:14">
      <c r="A3840">
        <v>3</v>
      </c>
      <c r="B3840" t="s">
        <v>19850</v>
      </c>
      <c r="C3840" t="s">
        <v>19851</v>
      </c>
      <c r="D3840">
        <v>14909</v>
      </c>
      <c r="E3840" s="1">
        <v>10.375</v>
      </c>
      <c r="F3840">
        <v>16.831</v>
      </c>
      <c r="G3840">
        <v>4.8000000000000001E-2</v>
      </c>
      <c r="H3840">
        <v>21</v>
      </c>
      <c r="I3840" t="s">
        <v>18288</v>
      </c>
      <c r="J3840">
        <v>1.856E-2</v>
      </c>
      <c r="K3840">
        <v>7.782</v>
      </c>
      <c r="L3840">
        <v>2.663711111111112</v>
      </c>
      <c r="M3840" s="2">
        <f t="shared" si="129"/>
        <v>2.2222222222222223</v>
      </c>
      <c r="N3840" t="s">
        <v>19902</v>
      </c>
    </row>
    <row r="3841" spans="1:14">
      <c r="A3841">
        <v>4</v>
      </c>
      <c r="B3841" t="s">
        <v>19942</v>
      </c>
      <c r="C3841" t="s">
        <v>19943</v>
      </c>
      <c r="D3841">
        <v>6129</v>
      </c>
      <c r="E3841" s="1">
        <v>8.9510000000000005</v>
      </c>
      <c r="F3841">
        <v>8.9269999999999996</v>
      </c>
      <c r="G3841">
        <v>2.2639999999999998</v>
      </c>
      <c r="H3841">
        <v>208</v>
      </c>
      <c r="I3841">
        <v>2.8</v>
      </c>
      <c r="J3841">
        <v>3.7159999999999999E-2</v>
      </c>
      <c r="K3841">
        <v>3.3530000000000002</v>
      </c>
      <c r="L3841">
        <v>2.663711111111112</v>
      </c>
      <c r="M3841" s="2">
        <f t="shared" si="129"/>
        <v>2.9629629629629632</v>
      </c>
      <c r="N3841" t="s">
        <v>19902</v>
      </c>
    </row>
    <row r="3842" spans="1:14">
      <c r="A3842">
        <v>5</v>
      </c>
      <c r="B3842" t="s">
        <v>19896</v>
      </c>
      <c r="C3842" t="s">
        <v>19897</v>
      </c>
      <c r="D3842">
        <v>8447</v>
      </c>
      <c r="E3842" s="1">
        <v>8.0850000000000009</v>
      </c>
      <c r="F3842">
        <v>8.1289999999999996</v>
      </c>
      <c r="G3842">
        <v>0.84599999999999997</v>
      </c>
      <c r="H3842">
        <v>26</v>
      </c>
      <c r="I3842" t="s">
        <v>18288</v>
      </c>
      <c r="J3842">
        <v>1.009E-2</v>
      </c>
      <c r="K3842">
        <v>3.7109999999999999</v>
      </c>
      <c r="L3842">
        <v>2.663711111111112</v>
      </c>
      <c r="M3842" s="2">
        <f t="shared" si="129"/>
        <v>3.7037037037037033</v>
      </c>
      <c r="N3842" t="s">
        <v>19902</v>
      </c>
    </row>
    <row r="3843" spans="1:14">
      <c r="A3843">
        <v>6</v>
      </c>
      <c r="B3843" t="s">
        <v>19928</v>
      </c>
      <c r="C3843" t="s">
        <v>19929</v>
      </c>
      <c r="D3843">
        <v>4316</v>
      </c>
      <c r="E3843" s="1">
        <v>7.6150000000000002</v>
      </c>
      <c r="F3843">
        <v>10.061</v>
      </c>
      <c r="G3843">
        <v>1.25</v>
      </c>
      <c r="H3843">
        <v>60</v>
      </c>
      <c r="I3843">
        <v>5.0999999999999996</v>
      </c>
      <c r="J3843">
        <v>1.9810000000000001E-2</v>
      </c>
      <c r="K3843">
        <v>4.2949999999999999</v>
      </c>
      <c r="L3843">
        <v>2.663711111111112</v>
      </c>
      <c r="M3843" s="2">
        <f t="shared" si="129"/>
        <v>4.4444444444444446</v>
      </c>
      <c r="N3843" t="s">
        <v>19902</v>
      </c>
    </row>
    <row r="3844" spans="1:14">
      <c r="A3844">
        <v>7</v>
      </c>
      <c r="B3844" t="s">
        <v>20778</v>
      </c>
      <c r="C3844" t="s">
        <v>20777</v>
      </c>
      <c r="D3844">
        <v>4736</v>
      </c>
      <c r="E3844" s="1">
        <v>7.4320000000000004</v>
      </c>
      <c r="F3844">
        <v>4.1500000000000004</v>
      </c>
      <c r="G3844">
        <v>0.84799999999999998</v>
      </c>
      <c r="H3844">
        <v>132</v>
      </c>
      <c r="I3844">
        <v>3</v>
      </c>
      <c r="J3844">
        <v>2.3380000000000001E-2</v>
      </c>
      <c r="K3844">
        <v>1.2</v>
      </c>
      <c r="L3844">
        <v>2.663711111111112</v>
      </c>
      <c r="M3844" s="2">
        <f t="shared" si="129"/>
        <v>5.1851851851851851</v>
      </c>
      <c r="N3844" t="s">
        <v>19902</v>
      </c>
    </row>
    <row r="3845" spans="1:14">
      <c r="A3845">
        <v>8</v>
      </c>
      <c r="B3845" t="s">
        <v>19934</v>
      </c>
      <c r="C3845" t="s">
        <v>19935</v>
      </c>
      <c r="D3845">
        <v>5276</v>
      </c>
      <c r="E3845" s="1">
        <v>7.2229999999999999</v>
      </c>
      <c r="F3845">
        <v>7.2839999999999998</v>
      </c>
      <c r="G3845">
        <v>1.9350000000000001</v>
      </c>
      <c r="H3845">
        <v>108</v>
      </c>
      <c r="I3845">
        <v>5.6</v>
      </c>
      <c r="J3845">
        <v>1.891E-2</v>
      </c>
      <c r="K3845">
        <v>2.891</v>
      </c>
      <c r="L3845">
        <v>2.663711111111112</v>
      </c>
      <c r="M3845" s="2">
        <f t="shared" si="129"/>
        <v>5.9259259259259265</v>
      </c>
      <c r="N3845" t="s">
        <v>19902</v>
      </c>
    </row>
    <row r="3846" spans="1:14">
      <c r="A3846">
        <v>9</v>
      </c>
      <c r="B3846" t="s">
        <v>20835</v>
      </c>
      <c r="C3846" t="s">
        <v>20836</v>
      </c>
      <c r="D3846">
        <v>18398</v>
      </c>
      <c r="E3846" s="1">
        <v>6.91</v>
      </c>
      <c r="F3846">
        <v>7.819</v>
      </c>
      <c r="G3846">
        <v>1.3</v>
      </c>
      <c r="H3846">
        <v>297</v>
      </c>
      <c r="I3846">
        <v>5.7</v>
      </c>
      <c r="J3846">
        <v>6.0990000000000003E-2</v>
      </c>
      <c r="K3846">
        <v>2.8860000000000001</v>
      </c>
      <c r="L3846">
        <v>2.663711111111112</v>
      </c>
      <c r="M3846" s="2">
        <f t="shared" si="129"/>
        <v>6.666666666666667</v>
      </c>
      <c r="N3846" t="s">
        <v>19902</v>
      </c>
    </row>
    <row r="3847" spans="1:14">
      <c r="A3847">
        <v>10</v>
      </c>
      <c r="B3847" t="s">
        <v>20762</v>
      </c>
      <c r="C3847" t="s">
        <v>20761</v>
      </c>
      <c r="D3847">
        <v>30411</v>
      </c>
      <c r="E3847" s="1">
        <v>6.2750000000000004</v>
      </c>
      <c r="F3847">
        <v>6.7919999999999998</v>
      </c>
      <c r="G3847">
        <v>1.369</v>
      </c>
      <c r="H3847">
        <v>445</v>
      </c>
      <c r="I3847">
        <v>6.6</v>
      </c>
      <c r="J3847">
        <v>7.1779999999999997E-2</v>
      </c>
      <c r="K3847">
        <v>2.1</v>
      </c>
      <c r="L3847">
        <v>2.663711111111112</v>
      </c>
      <c r="M3847" s="2">
        <f t="shared" si="129"/>
        <v>7.4074074074074066</v>
      </c>
      <c r="N3847" t="s">
        <v>19902</v>
      </c>
    </row>
    <row r="3848" spans="1:14">
      <c r="A3848">
        <v>11</v>
      </c>
      <c r="B3848" t="s">
        <v>20837</v>
      </c>
      <c r="C3848" t="s">
        <v>20838</v>
      </c>
      <c r="D3848">
        <v>4336</v>
      </c>
      <c r="E3848" s="1">
        <v>6.1219999999999999</v>
      </c>
      <c r="F3848">
        <v>5.7430000000000003</v>
      </c>
      <c r="G3848">
        <v>0.93500000000000005</v>
      </c>
      <c r="H3848">
        <v>107</v>
      </c>
      <c r="I3848">
        <v>4.5999999999999996</v>
      </c>
      <c r="J3848">
        <v>1.6760000000000001E-2</v>
      </c>
      <c r="K3848">
        <v>1.966</v>
      </c>
      <c r="L3848">
        <v>2.663711111111112</v>
      </c>
      <c r="M3848" s="2">
        <f t="shared" si="129"/>
        <v>8.1481481481481488</v>
      </c>
      <c r="N3848" t="s">
        <v>19902</v>
      </c>
    </row>
    <row r="3849" spans="1:14">
      <c r="A3849">
        <v>12</v>
      </c>
      <c r="B3849" t="s">
        <v>16206</v>
      </c>
      <c r="C3849" t="s">
        <v>16207</v>
      </c>
      <c r="D3849">
        <v>822</v>
      </c>
      <c r="E3849" s="1">
        <v>5.9240000000000004</v>
      </c>
      <c r="F3849">
        <v>6</v>
      </c>
      <c r="G3849">
        <v>0.85399999999999998</v>
      </c>
      <c r="H3849">
        <v>123</v>
      </c>
      <c r="I3849">
        <v>2</v>
      </c>
      <c r="J3849">
        <v>4.6899999999999997E-3</v>
      </c>
      <c r="K3849">
        <v>2.246</v>
      </c>
      <c r="L3849">
        <v>2.663711111111112</v>
      </c>
      <c r="M3849" s="2">
        <f t="shared" si="129"/>
        <v>8.8888888888888893</v>
      </c>
      <c r="N3849" t="s">
        <v>19902</v>
      </c>
    </row>
    <row r="3850" spans="1:14">
      <c r="A3850">
        <v>13</v>
      </c>
      <c r="B3850" t="s">
        <v>20925</v>
      </c>
      <c r="C3850" t="s">
        <v>20926</v>
      </c>
      <c r="D3850">
        <v>37539</v>
      </c>
      <c r="E3850" s="1">
        <v>5.6829999999999998</v>
      </c>
      <c r="F3850">
        <v>5.8319999999999999</v>
      </c>
      <c r="G3850">
        <v>1.224</v>
      </c>
      <c r="H3850">
        <v>624</v>
      </c>
      <c r="I3850">
        <v>8.4</v>
      </c>
      <c r="J3850">
        <v>9.1469999999999996E-2</v>
      </c>
      <c r="K3850">
        <v>2.379</v>
      </c>
      <c r="L3850">
        <v>2.663711111111112</v>
      </c>
      <c r="M3850" s="2">
        <f t="shared" si="129"/>
        <v>9.6296296296296298</v>
      </c>
      <c r="N3850" t="s">
        <v>19902</v>
      </c>
    </row>
    <row r="3851" spans="1:14">
      <c r="A3851">
        <v>14</v>
      </c>
      <c r="B3851" t="s">
        <v>19954</v>
      </c>
      <c r="C3851" t="s">
        <v>19955</v>
      </c>
      <c r="D3851">
        <v>13938</v>
      </c>
      <c r="E3851" s="1">
        <v>5.431</v>
      </c>
      <c r="F3851">
        <v>6.1989999999999998</v>
      </c>
      <c r="G3851">
        <v>1</v>
      </c>
      <c r="H3851">
        <v>139</v>
      </c>
      <c r="I3851" t="s">
        <v>18288</v>
      </c>
      <c r="J3851">
        <v>2.7810000000000001E-2</v>
      </c>
      <c r="K3851">
        <v>2.3490000000000002</v>
      </c>
      <c r="L3851">
        <v>2.663711111111112</v>
      </c>
      <c r="M3851" s="2">
        <f t="shared" si="129"/>
        <v>10.37037037037037</v>
      </c>
      <c r="N3851" t="s">
        <v>19902</v>
      </c>
    </row>
    <row r="3852" spans="1:14">
      <c r="A3852">
        <v>15</v>
      </c>
      <c r="B3852" t="s">
        <v>19902</v>
      </c>
      <c r="C3852" t="s">
        <v>19903</v>
      </c>
      <c r="D3852">
        <v>50217</v>
      </c>
      <c r="E3852" s="1">
        <v>5.1749999999999998</v>
      </c>
      <c r="F3852">
        <v>6.3719999999999999</v>
      </c>
      <c r="G3852">
        <v>0.58299999999999996</v>
      </c>
      <c r="H3852">
        <v>283</v>
      </c>
      <c r="I3852" t="s">
        <v>18288</v>
      </c>
      <c r="J3852">
        <v>7.2639999999999996E-2</v>
      </c>
      <c r="K3852">
        <v>2.6120000000000001</v>
      </c>
      <c r="L3852">
        <v>2.663711111111112</v>
      </c>
      <c r="M3852" s="2">
        <f t="shared" si="129"/>
        <v>11.111111111111111</v>
      </c>
      <c r="N3852" t="s">
        <v>19902</v>
      </c>
    </row>
    <row r="3853" spans="1:14">
      <c r="A3853">
        <v>16</v>
      </c>
      <c r="B3853" t="s">
        <v>20839</v>
      </c>
      <c r="C3853" t="s">
        <v>20840</v>
      </c>
      <c r="D3853">
        <v>6416</v>
      </c>
      <c r="E3853" s="1">
        <v>5.1239999999999997</v>
      </c>
      <c r="F3853">
        <v>5.7910000000000004</v>
      </c>
      <c r="G3853">
        <v>0.92500000000000004</v>
      </c>
      <c r="H3853">
        <v>120</v>
      </c>
      <c r="I3853">
        <v>6.3</v>
      </c>
      <c r="J3853">
        <v>1.84E-2</v>
      </c>
      <c r="K3853">
        <v>2.133</v>
      </c>
      <c r="L3853">
        <v>2.663711111111112</v>
      </c>
      <c r="M3853" s="2">
        <f t="shared" si="129"/>
        <v>11.851851851851853</v>
      </c>
      <c r="N3853" t="s">
        <v>19902</v>
      </c>
    </row>
    <row r="3854" spans="1:14">
      <c r="A3854">
        <v>17</v>
      </c>
      <c r="B3854" t="s">
        <v>19924</v>
      </c>
      <c r="C3854" t="s">
        <v>19925</v>
      </c>
      <c r="D3854">
        <v>30585</v>
      </c>
      <c r="E3854" s="1">
        <v>4.8639999999999999</v>
      </c>
      <c r="F3854">
        <v>5.4020000000000001</v>
      </c>
      <c r="G3854">
        <v>0.93899999999999995</v>
      </c>
      <c r="H3854">
        <v>313</v>
      </c>
      <c r="I3854" t="s">
        <v>18288</v>
      </c>
      <c r="J3854">
        <v>4.7940000000000003E-2</v>
      </c>
      <c r="K3854">
        <v>2.0950000000000002</v>
      </c>
      <c r="L3854">
        <v>2.663711111111112</v>
      </c>
      <c r="M3854" s="2">
        <f t="shared" si="129"/>
        <v>12.592592592592592</v>
      </c>
      <c r="N3854" t="s">
        <v>19902</v>
      </c>
    </row>
    <row r="3855" spans="1:14">
      <c r="A3855">
        <v>18</v>
      </c>
      <c r="B3855" t="s">
        <v>19952</v>
      </c>
      <c r="C3855" t="s">
        <v>19953</v>
      </c>
      <c r="D3855">
        <v>10682</v>
      </c>
      <c r="E3855" s="1">
        <v>4.8630000000000004</v>
      </c>
      <c r="F3855">
        <v>4.9790000000000001</v>
      </c>
      <c r="G3855">
        <v>1.399</v>
      </c>
      <c r="H3855">
        <v>183</v>
      </c>
      <c r="I3855">
        <v>6.8</v>
      </c>
      <c r="J3855">
        <v>2.589E-2</v>
      </c>
      <c r="K3855">
        <v>1.7090000000000001</v>
      </c>
      <c r="L3855">
        <v>2.663711111111112</v>
      </c>
      <c r="M3855" s="2">
        <f t="shared" si="129"/>
        <v>13.333333333333334</v>
      </c>
      <c r="N3855" t="s">
        <v>19902</v>
      </c>
    </row>
    <row r="3856" spans="1:14">
      <c r="A3856">
        <v>19</v>
      </c>
      <c r="B3856" t="s">
        <v>19930</v>
      </c>
      <c r="C3856" t="s">
        <v>19931</v>
      </c>
      <c r="D3856">
        <v>9681</v>
      </c>
      <c r="E3856" s="1">
        <v>4.8609999999999998</v>
      </c>
      <c r="F3856">
        <v>5.3929999999999998</v>
      </c>
      <c r="G3856">
        <v>0.88200000000000001</v>
      </c>
      <c r="H3856">
        <v>153</v>
      </c>
      <c r="I3856">
        <v>8.1</v>
      </c>
      <c r="J3856">
        <v>2.4289999999999999E-2</v>
      </c>
      <c r="K3856">
        <v>2.052</v>
      </c>
      <c r="L3856">
        <v>2.663711111111112</v>
      </c>
      <c r="M3856" s="2">
        <f t="shared" si="129"/>
        <v>14.074074074074074</v>
      </c>
      <c r="N3856" t="s">
        <v>19902</v>
      </c>
    </row>
    <row r="3857" spans="1:14">
      <c r="A3857">
        <v>20</v>
      </c>
      <c r="B3857" t="s">
        <v>19946</v>
      </c>
      <c r="C3857" t="s">
        <v>19947</v>
      </c>
      <c r="D3857">
        <v>12354</v>
      </c>
      <c r="E3857" s="1">
        <v>4.8410000000000002</v>
      </c>
      <c r="F3857">
        <v>5.1660000000000004</v>
      </c>
      <c r="G3857">
        <v>0.88100000000000001</v>
      </c>
      <c r="H3857">
        <v>134</v>
      </c>
      <c r="I3857" t="s">
        <v>18288</v>
      </c>
      <c r="J3857">
        <v>2.4379999999999999E-2</v>
      </c>
      <c r="K3857">
        <v>2.081</v>
      </c>
      <c r="L3857">
        <v>2.663711111111112</v>
      </c>
      <c r="M3857" s="2">
        <f t="shared" si="129"/>
        <v>14.814814814814813</v>
      </c>
      <c r="N3857" t="s">
        <v>19902</v>
      </c>
    </row>
    <row r="3858" spans="1:14">
      <c r="A3858">
        <v>21</v>
      </c>
      <c r="B3858" t="s">
        <v>19948</v>
      </c>
      <c r="C3858" t="s">
        <v>19949</v>
      </c>
      <c r="D3858">
        <v>12105</v>
      </c>
      <c r="E3858" s="1">
        <v>4.74</v>
      </c>
      <c r="F3858">
        <v>5.492</v>
      </c>
      <c r="G3858">
        <v>0.56399999999999995</v>
      </c>
      <c r="H3858">
        <v>156</v>
      </c>
      <c r="I3858">
        <v>8.3000000000000007</v>
      </c>
      <c r="J3858">
        <v>2.6679999999999999E-2</v>
      </c>
      <c r="K3858">
        <v>1.996</v>
      </c>
      <c r="L3858">
        <v>2.663711111111112</v>
      </c>
      <c r="M3858" s="2">
        <f t="shared" si="129"/>
        <v>15.555555555555555</v>
      </c>
      <c r="N3858" t="s">
        <v>19902</v>
      </c>
    </row>
    <row r="3859" spans="1:14">
      <c r="A3859">
        <v>22</v>
      </c>
      <c r="B3859" t="s">
        <v>19846</v>
      </c>
      <c r="C3859" t="s">
        <v>19847</v>
      </c>
      <c r="D3859">
        <v>25716</v>
      </c>
      <c r="E3859" s="1">
        <v>4.5519999999999996</v>
      </c>
      <c r="F3859">
        <v>5.3319999999999999</v>
      </c>
      <c r="G3859">
        <v>0.76900000000000002</v>
      </c>
      <c r="H3859">
        <v>156</v>
      </c>
      <c r="I3859" t="s">
        <v>18288</v>
      </c>
      <c r="J3859">
        <v>3.8390000000000001E-2</v>
      </c>
      <c r="K3859">
        <v>2.3849999999999998</v>
      </c>
      <c r="L3859">
        <v>2.663711111111112</v>
      </c>
      <c r="M3859" s="2">
        <f t="shared" si="129"/>
        <v>16.296296296296298</v>
      </c>
      <c r="N3859" t="s">
        <v>19902</v>
      </c>
    </row>
    <row r="3860" spans="1:14">
      <c r="A3860">
        <v>23</v>
      </c>
      <c r="B3860" t="s">
        <v>20843</v>
      </c>
      <c r="C3860" t="s">
        <v>20844</v>
      </c>
      <c r="D3860">
        <v>15836</v>
      </c>
      <c r="E3860" s="1">
        <v>4.3550000000000004</v>
      </c>
      <c r="F3860">
        <v>5.4619999999999997</v>
      </c>
      <c r="G3860">
        <v>0.65800000000000003</v>
      </c>
      <c r="H3860">
        <v>114</v>
      </c>
      <c r="I3860">
        <v>9.6</v>
      </c>
      <c r="J3860">
        <v>2.8549999999999999E-2</v>
      </c>
      <c r="K3860">
        <v>2.101</v>
      </c>
      <c r="L3860">
        <v>2.663711111111112</v>
      </c>
      <c r="M3860" s="2">
        <f t="shared" si="129"/>
        <v>17.037037037037038</v>
      </c>
      <c r="N3860" t="s">
        <v>19902</v>
      </c>
    </row>
    <row r="3861" spans="1:14">
      <c r="A3861">
        <v>24</v>
      </c>
      <c r="B3861" t="s">
        <v>16222</v>
      </c>
      <c r="C3861" t="s">
        <v>16223</v>
      </c>
      <c r="D3861">
        <v>1293</v>
      </c>
      <c r="E3861" s="1">
        <v>4.1580000000000004</v>
      </c>
      <c r="F3861">
        <v>5.9649999999999999</v>
      </c>
      <c r="G3861">
        <v>0.41</v>
      </c>
      <c r="H3861">
        <v>39</v>
      </c>
      <c r="I3861">
        <v>5.4</v>
      </c>
      <c r="J3861">
        <v>4.2900000000000004E-3</v>
      </c>
      <c r="K3861">
        <v>2.1269999999999998</v>
      </c>
      <c r="L3861">
        <v>2.663711111111112</v>
      </c>
      <c r="M3861" s="2">
        <f t="shared" si="129"/>
        <v>17.777777777777779</v>
      </c>
      <c r="N3861" t="s">
        <v>19902</v>
      </c>
    </row>
    <row r="3862" spans="1:14">
      <c r="A3862">
        <v>25</v>
      </c>
      <c r="B3862" t="s">
        <v>19936</v>
      </c>
      <c r="C3862" t="s">
        <v>19937</v>
      </c>
      <c r="D3862">
        <v>8972</v>
      </c>
      <c r="E3862" s="1">
        <v>4.1100000000000003</v>
      </c>
      <c r="F3862">
        <v>4.3719999999999999</v>
      </c>
      <c r="G3862">
        <v>1.2330000000000001</v>
      </c>
      <c r="H3862">
        <v>116</v>
      </c>
      <c r="I3862">
        <v>9.6</v>
      </c>
      <c r="J3862">
        <v>1.7809999999999999E-2</v>
      </c>
      <c r="K3862">
        <v>1.619</v>
      </c>
      <c r="L3862">
        <v>2.663711111111112</v>
      </c>
      <c r="M3862" s="2">
        <f t="shared" si="129"/>
        <v>18.518518518518519</v>
      </c>
      <c r="N3862" t="s">
        <v>19902</v>
      </c>
    </row>
    <row r="3863" spans="1:14">
      <c r="A3863">
        <v>26</v>
      </c>
      <c r="B3863" t="s">
        <v>19880</v>
      </c>
      <c r="C3863" t="s">
        <v>19881</v>
      </c>
      <c r="D3863">
        <v>15518</v>
      </c>
      <c r="E3863" s="1">
        <v>3.8149999999999999</v>
      </c>
      <c r="F3863">
        <v>4.8419999999999996</v>
      </c>
      <c r="G3863">
        <v>0.53400000000000003</v>
      </c>
      <c r="H3863">
        <v>174</v>
      </c>
      <c r="I3863">
        <v>8.8000000000000007</v>
      </c>
      <c r="J3863">
        <v>3.5049999999999998E-2</v>
      </c>
      <c r="K3863">
        <v>2.0150000000000001</v>
      </c>
      <c r="L3863">
        <v>2.663711111111112</v>
      </c>
      <c r="M3863" s="2">
        <f t="shared" si="129"/>
        <v>19.25925925925926</v>
      </c>
      <c r="N3863" t="s">
        <v>19902</v>
      </c>
    </row>
    <row r="3864" spans="1:14">
      <c r="A3864">
        <v>27</v>
      </c>
      <c r="B3864" t="s">
        <v>20845</v>
      </c>
      <c r="C3864" t="s">
        <v>20846</v>
      </c>
      <c r="D3864">
        <v>17725</v>
      </c>
      <c r="E3864" s="1">
        <v>3.794</v>
      </c>
      <c r="F3864">
        <v>4.2409999999999997</v>
      </c>
      <c r="G3864">
        <v>0.65300000000000002</v>
      </c>
      <c r="H3864">
        <v>271</v>
      </c>
      <c r="I3864">
        <v>7.1</v>
      </c>
      <c r="J3864">
        <v>4.1079999999999998E-2</v>
      </c>
      <c r="K3864">
        <v>1.446</v>
      </c>
      <c r="L3864">
        <v>2.663711111111112</v>
      </c>
      <c r="M3864" s="2">
        <f t="shared" si="129"/>
        <v>20</v>
      </c>
      <c r="N3864" t="s">
        <v>19902</v>
      </c>
    </row>
    <row r="3865" spans="1:14">
      <c r="A3865">
        <v>28</v>
      </c>
      <c r="B3865" t="s">
        <v>19866</v>
      </c>
      <c r="C3865" t="s">
        <v>19867</v>
      </c>
      <c r="D3865">
        <v>4590</v>
      </c>
      <c r="E3865" s="1">
        <v>3.754</v>
      </c>
      <c r="F3865">
        <v>4.1779999999999999</v>
      </c>
      <c r="G3865">
        <v>0.63100000000000001</v>
      </c>
      <c r="H3865">
        <v>350</v>
      </c>
      <c r="I3865">
        <v>3.1</v>
      </c>
      <c r="J3865">
        <v>2.794E-2</v>
      </c>
      <c r="K3865">
        <v>1.6970000000000001</v>
      </c>
      <c r="L3865">
        <v>2.663711111111112</v>
      </c>
      <c r="M3865" s="2">
        <f t="shared" si="129"/>
        <v>20.74074074074074</v>
      </c>
      <c r="N3865" t="s">
        <v>19902</v>
      </c>
    </row>
    <row r="3866" spans="1:14">
      <c r="A3866">
        <v>29</v>
      </c>
      <c r="B3866" t="s">
        <v>20847</v>
      </c>
      <c r="C3866" t="s">
        <v>20848</v>
      </c>
      <c r="D3866">
        <v>2279</v>
      </c>
      <c r="E3866" s="1">
        <v>3.4849999999999999</v>
      </c>
      <c r="F3866">
        <v>3.7839999999999998</v>
      </c>
      <c r="G3866">
        <v>1.625</v>
      </c>
      <c r="H3866">
        <v>8</v>
      </c>
      <c r="I3866" t="s">
        <v>18288</v>
      </c>
      <c r="J3866">
        <v>2.0699999999999998E-3</v>
      </c>
      <c r="K3866">
        <v>1.5980000000000001</v>
      </c>
      <c r="L3866">
        <v>2.663711111111112</v>
      </c>
      <c r="M3866" s="2">
        <f t="shared" si="129"/>
        <v>21.481481481481481</v>
      </c>
      <c r="N3866" t="s">
        <v>19902</v>
      </c>
    </row>
    <row r="3867" spans="1:14">
      <c r="A3867">
        <v>30</v>
      </c>
      <c r="B3867" t="s">
        <v>19956</v>
      </c>
      <c r="C3867" t="s">
        <v>19957</v>
      </c>
      <c r="D3867">
        <v>8662</v>
      </c>
      <c r="E3867" s="1">
        <v>3.4790000000000001</v>
      </c>
      <c r="F3867">
        <v>3.6960000000000002</v>
      </c>
      <c r="G3867">
        <v>0.54</v>
      </c>
      <c r="H3867">
        <v>237</v>
      </c>
      <c r="I3867">
        <v>5.8</v>
      </c>
      <c r="J3867">
        <v>2.8709999999999999E-2</v>
      </c>
      <c r="K3867">
        <v>1.385</v>
      </c>
      <c r="L3867">
        <v>2.663711111111112</v>
      </c>
      <c r="M3867" s="2">
        <f t="shared" si="129"/>
        <v>22.222222222222221</v>
      </c>
      <c r="N3867" t="s">
        <v>19902</v>
      </c>
    </row>
    <row r="3868" spans="1:14">
      <c r="A3868">
        <v>31</v>
      </c>
      <c r="B3868" t="s">
        <v>20931</v>
      </c>
      <c r="C3868" t="s">
        <v>20932</v>
      </c>
      <c r="D3868">
        <v>5314</v>
      </c>
      <c r="E3868" s="1">
        <v>3.3479999999999999</v>
      </c>
      <c r="F3868">
        <v>3.907</v>
      </c>
      <c r="G3868">
        <v>0.66200000000000003</v>
      </c>
      <c r="H3868">
        <v>263</v>
      </c>
      <c r="I3868">
        <v>4.2</v>
      </c>
      <c r="J3868">
        <v>2.777E-2</v>
      </c>
      <c r="K3868">
        <v>1.546</v>
      </c>
      <c r="L3868">
        <v>2.663711111111112</v>
      </c>
      <c r="M3868" s="2">
        <f t="shared" si="129"/>
        <v>22.962962962962962</v>
      </c>
      <c r="N3868" t="s">
        <v>19902</v>
      </c>
    </row>
    <row r="3869" spans="1:14">
      <c r="A3869">
        <v>32</v>
      </c>
      <c r="B3869" t="s">
        <v>16218</v>
      </c>
      <c r="C3869" t="s">
        <v>16219</v>
      </c>
      <c r="D3869">
        <v>18166</v>
      </c>
      <c r="E3869" s="1">
        <v>3.3290000000000002</v>
      </c>
      <c r="F3869">
        <v>3.8820000000000001</v>
      </c>
      <c r="G3869">
        <v>0.73899999999999999</v>
      </c>
      <c r="H3869">
        <v>218</v>
      </c>
      <c r="I3869" t="s">
        <v>18288</v>
      </c>
      <c r="J3869">
        <v>2.8760000000000001E-2</v>
      </c>
      <c r="K3869">
        <v>1.5660000000000001</v>
      </c>
      <c r="L3869">
        <v>2.663711111111112</v>
      </c>
      <c r="M3869" s="2">
        <f t="shared" si="129"/>
        <v>23.703703703703706</v>
      </c>
      <c r="N3869" t="s">
        <v>19902</v>
      </c>
    </row>
    <row r="3870" spans="1:14">
      <c r="A3870">
        <v>33</v>
      </c>
      <c r="B3870" t="s">
        <v>16208</v>
      </c>
      <c r="C3870" t="s">
        <v>16209</v>
      </c>
      <c r="D3870">
        <v>6702</v>
      </c>
      <c r="E3870" s="1">
        <v>3.2770000000000001</v>
      </c>
      <c r="F3870">
        <v>3.677</v>
      </c>
      <c r="G3870">
        <v>0.59099999999999997</v>
      </c>
      <c r="H3870">
        <v>181</v>
      </c>
      <c r="I3870">
        <v>6.8</v>
      </c>
      <c r="J3870">
        <v>1.576E-2</v>
      </c>
      <c r="K3870">
        <v>1.161</v>
      </c>
      <c r="L3870">
        <v>2.663711111111112</v>
      </c>
      <c r="M3870" s="2">
        <f t="shared" ref="M3870:M3901" si="130">A3870/135*100</f>
        <v>24.444444444444443</v>
      </c>
      <c r="N3870" t="s">
        <v>19902</v>
      </c>
    </row>
    <row r="3871" spans="1:14">
      <c r="A3871">
        <v>34</v>
      </c>
      <c r="B3871" t="s">
        <v>20071</v>
      </c>
      <c r="C3871" t="s">
        <v>20072</v>
      </c>
      <c r="D3871">
        <v>7392</v>
      </c>
      <c r="E3871" s="1">
        <v>3.2160000000000002</v>
      </c>
      <c r="F3871">
        <v>3.3090000000000002</v>
      </c>
      <c r="G3871">
        <v>0.624</v>
      </c>
      <c r="H3871">
        <v>173</v>
      </c>
      <c r="I3871">
        <v>7.4</v>
      </c>
      <c r="J3871">
        <v>1.8800000000000001E-2</v>
      </c>
      <c r="K3871">
        <v>1.196</v>
      </c>
      <c r="L3871">
        <v>2.663711111111112</v>
      </c>
      <c r="M3871" s="2">
        <f t="shared" si="130"/>
        <v>25.185185185185183</v>
      </c>
      <c r="N3871" t="s">
        <v>19902</v>
      </c>
    </row>
    <row r="3872" spans="1:14">
      <c r="A3872">
        <v>35</v>
      </c>
      <c r="B3872" t="s">
        <v>19906</v>
      </c>
      <c r="C3872" t="s">
        <v>19907</v>
      </c>
      <c r="D3872">
        <v>5569</v>
      </c>
      <c r="E3872" s="1">
        <v>3.165</v>
      </c>
      <c r="F3872">
        <v>4.6130000000000004</v>
      </c>
      <c r="G3872">
        <v>0.44600000000000001</v>
      </c>
      <c r="H3872">
        <v>101</v>
      </c>
      <c r="I3872">
        <v>6.9</v>
      </c>
      <c r="J3872">
        <v>1.5339999999999999E-2</v>
      </c>
      <c r="K3872">
        <v>1.819</v>
      </c>
      <c r="L3872">
        <v>2.663711111111112</v>
      </c>
      <c r="M3872" s="2">
        <f t="shared" si="130"/>
        <v>25.925925925925924</v>
      </c>
      <c r="N3872" t="s">
        <v>19902</v>
      </c>
    </row>
    <row r="3873" spans="1:14">
      <c r="A3873">
        <v>36</v>
      </c>
      <c r="B3873" t="s">
        <v>19842</v>
      </c>
      <c r="C3873" t="s">
        <v>19843</v>
      </c>
      <c r="D3873">
        <v>1609</v>
      </c>
      <c r="E3873" s="1">
        <v>3.08</v>
      </c>
      <c r="F3873">
        <v>3.5880000000000001</v>
      </c>
      <c r="I3873" t="s">
        <v>18288</v>
      </c>
      <c r="J3873">
        <v>1.6199999999999999E-3</v>
      </c>
      <c r="K3873">
        <v>1.806</v>
      </c>
      <c r="L3873">
        <v>2.663711111111112</v>
      </c>
      <c r="M3873" s="2">
        <f t="shared" si="130"/>
        <v>26.666666666666668</v>
      </c>
      <c r="N3873" t="s">
        <v>19902</v>
      </c>
    </row>
    <row r="3874" spans="1:14">
      <c r="A3874">
        <v>37</v>
      </c>
      <c r="B3874" t="s">
        <v>16216</v>
      </c>
      <c r="C3874" t="s">
        <v>16217</v>
      </c>
      <c r="D3874">
        <v>27959</v>
      </c>
      <c r="E3874" s="1">
        <v>3.0110000000000001</v>
      </c>
      <c r="F3874">
        <v>3.7589999999999999</v>
      </c>
      <c r="G3874">
        <v>0.57599999999999996</v>
      </c>
      <c r="H3874">
        <v>314</v>
      </c>
      <c r="I3874" t="s">
        <v>18288</v>
      </c>
      <c r="J3874">
        <v>3.6159999999999998E-2</v>
      </c>
      <c r="K3874">
        <v>1.3879999999999999</v>
      </c>
      <c r="L3874">
        <v>2.663711111111112</v>
      </c>
      <c r="M3874" s="2">
        <f t="shared" si="130"/>
        <v>27.407407407407408</v>
      </c>
      <c r="N3874" t="s">
        <v>19902</v>
      </c>
    </row>
    <row r="3875" spans="1:14">
      <c r="A3875">
        <v>38</v>
      </c>
      <c r="B3875" t="s">
        <v>19886</v>
      </c>
      <c r="C3875" t="s">
        <v>19887</v>
      </c>
      <c r="D3875">
        <v>5318</v>
      </c>
      <c r="E3875" s="1">
        <v>2.9580000000000002</v>
      </c>
      <c r="F3875">
        <v>3.2719999999999998</v>
      </c>
      <c r="G3875">
        <v>0.51800000000000002</v>
      </c>
      <c r="H3875">
        <v>247</v>
      </c>
      <c r="I3875">
        <v>5.4</v>
      </c>
      <c r="J3875">
        <v>1.0630000000000001E-2</v>
      </c>
      <c r="K3875">
        <v>0.71</v>
      </c>
      <c r="L3875">
        <v>2.663711111111112</v>
      </c>
      <c r="M3875" s="2">
        <f t="shared" si="130"/>
        <v>28.148148148148149</v>
      </c>
      <c r="N3875" t="s">
        <v>19902</v>
      </c>
    </row>
    <row r="3876" spans="1:14">
      <c r="A3876">
        <v>39</v>
      </c>
      <c r="B3876" t="s">
        <v>19962</v>
      </c>
      <c r="C3876" t="s">
        <v>19963</v>
      </c>
      <c r="D3876">
        <v>4093</v>
      </c>
      <c r="E3876" s="1">
        <v>2.9569999999999999</v>
      </c>
      <c r="F3876">
        <v>3.121</v>
      </c>
      <c r="H3876">
        <v>0</v>
      </c>
      <c r="I3876">
        <v>9</v>
      </c>
      <c r="J3876">
        <v>7.1900000000000002E-3</v>
      </c>
      <c r="K3876">
        <v>1.012</v>
      </c>
      <c r="L3876">
        <v>2.663711111111112</v>
      </c>
      <c r="M3876" s="2">
        <f t="shared" si="130"/>
        <v>28.888888888888886</v>
      </c>
      <c r="N3876" t="s">
        <v>19902</v>
      </c>
    </row>
    <row r="3877" spans="1:14">
      <c r="A3877">
        <v>40</v>
      </c>
      <c r="B3877" t="s">
        <v>19974</v>
      </c>
      <c r="C3877" t="s">
        <v>19975</v>
      </c>
      <c r="D3877">
        <v>4856</v>
      </c>
      <c r="E3877" s="1">
        <v>2.8969999999999998</v>
      </c>
      <c r="F3877">
        <v>3.7250000000000001</v>
      </c>
      <c r="G3877">
        <v>0.48099999999999998</v>
      </c>
      <c r="H3877">
        <v>106</v>
      </c>
      <c r="I3877">
        <v>7.3</v>
      </c>
      <c r="J3877">
        <v>1.1050000000000001E-2</v>
      </c>
      <c r="K3877">
        <v>1.1890000000000001</v>
      </c>
      <c r="L3877">
        <v>2.663711111111112</v>
      </c>
      <c r="M3877" s="2">
        <f t="shared" si="130"/>
        <v>29.629629629629626</v>
      </c>
      <c r="N3877" t="s">
        <v>19902</v>
      </c>
    </row>
    <row r="3878" spans="1:14">
      <c r="A3878">
        <v>41</v>
      </c>
      <c r="B3878" t="s">
        <v>18609</v>
      </c>
      <c r="C3878" t="s">
        <v>18608</v>
      </c>
      <c r="D3878">
        <v>10733</v>
      </c>
      <c r="E3878" s="1">
        <v>2.859</v>
      </c>
      <c r="F3878">
        <v>3.673</v>
      </c>
      <c r="G3878">
        <v>0.53</v>
      </c>
      <c r="H3878">
        <v>266</v>
      </c>
      <c r="I3878">
        <v>7.2</v>
      </c>
      <c r="J3878">
        <v>2.0740000000000001E-2</v>
      </c>
      <c r="K3878">
        <v>1.0900000000000001</v>
      </c>
      <c r="L3878">
        <v>2.663711111111112</v>
      </c>
      <c r="M3878" s="2">
        <f t="shared" si="130"/>
        <v>30.37037037037037</v>
      </c>
      <c r="N3878" t="s">
        <v>19902</v>
      </c>
    </row>
    <row r="3879" spans="1:14">
      <c r="A3879">
        <v>42</v>
      </c>
      <c r="B3879" t="s">
        <v>19884</v>
      </c>
      <c r="C3879" t="s">
        <v>19885</v>
      </c>
      <c r="D3879">
        <v>9938</v>
      </c>
      <c r="E3879" s="1">
        <v>2.855</v>
      </c>
      <c r="F3879">
        <v>3.7320000000000002</v>
      </c>
      <c r="G3879">
        <v>0.47</v>
      </c>
      <c r="H3879">
        <v>215</v>
      </c>
      <c r="I3879">
        <v>5.9</v>
      </c>
      <c r="J3879">
        <v>2.9680000000000002E-2</v>
      </c>
      <c r="K3879">
        <v>1.258</v>
      </c>
      <c r="L3879">
        <v>2.663711111111112</v>
      </c>
      <c r="M3879" s="2">
        <f t="shared" si="130"/>
        <v>31.111111111111111</v>
      </c>
      <c r="N3879" t="s">
        <v>19902</v>
      </c>
    </row>
    <row r="3880" spans="1:14">
      <c r="A3880">
        <v>43</v>
      </c>
      <c r="B3880" t="s">
        <v>19932</v>
      </c>
      <c r="C3880" t="s">
        <v>19933</v>
      </c>
      <c r="D3880">
        <v>488</v>
      </c>
      <c r="E3880" s="1">
        <v>2.8540000000000001</v>
      </c>
      <c r="F3880">
        <v>2.7549999999999999</v>
      </c>
      <c r="G3880">
        <v>0.98699999999999999</v>
      </c>
      <c r="H3880">
        <v>79</v>
      </c>
      <c r="I3880">
        <v>2.2000000000000002</v>
      </c>
      <c r="J3880">
        <v>1.83E-3</v>
      </c>
      <c r="K3880">
        <v>0.752</v>
      </c>
      <c r="L3880">
        <v>2.663711111111112</v>
      </c>
      <c r="M3880" s="2">
        <f t="shared" si="130"/>
        <v>31.851851851851855</v>
      </c>
      <c r="N3880" t="s">
        <v>19902</v>
      </c>
    </row>
    <row r="3881" spans="1:14">
      <c r="A3881">
        <v>44</v>
      </c>
      <c r="B3881" t="s">
        <v>16264</v>
      </c>
      <c r="C3881" t="s">
        <v>16265</v>
      </c>
      <c r="D3881">
        <v>631</v>
      </c>
      <c r="E3881" s="1">
        <v>2.8330000000000002</v>
      </c>
      <c r="F3881">
        <v>3.9169999999999998</v>
      </c>
      <c r="G3881">
        <v>0.66700000000000004</v>
      </c>
      <c r="H3881">
        <v>3</v>
      </c>
      <c r="I3881" t="s">
        <v>18288</v>
      </c>
      <c r="J3881">
        <v>4.0999999999999999E-4</v>
      </c>
      <c r="K3881">
        <v>1.9330000000000001</v>
      </c>
      <c r="L3881">
        <v>2.663711111111112</v>
      </c>
      <c r="M3881" s="2">
        <f t="shared" si="130"/>
        <v>32.592592592592595</v>
      </c>
      <c r="N3881" t="s">
        <v>19902</v>
      </c>
    </row>
    <row r="3882" spans="1:14">
      <c r="A3882">
        <v>45</v>
      </c>
      <c r="B3882" t="s">
        <v>19900</v>
      </c>
      <c r="C3882" t="s">
        <v>19901</v>
      </c>
      <c r="D3882">
        <v>3273</v>
      </c>
      <c r="E3882" s="1">
        <v>2.831</v>
      </c>
      <c r="F3882">
        <v>3.681</v>
      </c>
      <c r="G3882">
        <v>0.68600000000000005</v>
      </c>
      <c r="H3882">
        <v>153</v>
      </c>
      <c r="I3882">
        <v>5</v>
      </c>
      <c r="J3882">
        <v>1.157E-2</v>
      </c>
      <c r="K3882">
        <v>1.2589999999999999</v>
      </c>
      <c r="L3882">
        <v>2.663711111111112</v>
      </c>
      <c r="M3882" s="2">
        <f t="shared" si="130"/>
        <v>33.333333333333329</v>
      </c>
      <c r="N3882" t="s">
        <v>19902</v>
      </c>
    </row>
    <row r="3883" spans="1:14">
      <c r="A3883">
        <v>46</v>
      </c>
      <c r="B3883" t="s">
        <v>19970</v>
      </c>
      <c r="C3883" t="s">
        <v>19971</v>
      </c>
      <c r="D3883">
        <v>5961</v>
      </c>
      <c r="E3883" s="1">
        <v>2.8180000000000001</v>
      </c>
      <c r="F3883">
        <v>3.2679999999999998</v>
      </c>
      <c r="G3883">
        <v>0.59799999999999998</v>
      </c>
      <c r="H3883">
        <v>102</v>
      </c>
      <c r="I3883">
        <v>9.8000000000000007</v>
      </c>
      <c r="J3883">
        <v>9.1800000000000007E-3</v>
      </c>
      <c r="K3883">
        <v>1.054</v>
      </c>
      <c r="L3883">
        <v>2.663711111111112</v>
      </c>
      <c r="M3883" s="2">
        <f t="shared" si="130"/>
        <v>34.074074074074076</v>
      </c>
      <c r="N3883" t="s">
        <v>19902</v>
      </c>
    </row>
    <row r="3884" spans="1:14">
      <c r="A3884">
        <v>47</v>
      </c>
      <c r="B3884" t="s">
        <v>19878</v>
      </c>
      <c r="C3884" t="s">
        <v>19879</v>
      </c>
      <c r="D3884">
        <v>608</v>
      </c>
      <c r="E3884" s="1">
        <v>2.7749999999999999</v>
      </c>
      <c r="F3884">
        <v>2.9529999999999998</v>
      </c>
      <c r="G3884">
        <v>0.58099999999999996</v>
      </c>
      <c r="H3884">
        <v>74</v>
      </c>
      <c r="I3884">
        <v>2.7</v>
      </c>
      <c r="J3884">
        <v>3.2799999999999999E-3</v>
      </c>
      <c r="K3884">
        <v>0.98499999999999999</v>
      </c>
      <c r="L3884">
        <v>2.663711111111112</v>
      </c>
      <c r="M3884" s="2">
        <f t="shared" si="130"/>
        <v>34.814814814814817</v>
      </c>
      <c r="N3884" t="s">
        <v>19902</v>
      </c>
    </row>
    <row r="3885" spans="1:14">
      <c r="A3885">
        <v>48</v>
      </c>
      <c r="B3885" t="s">
        <v>19908</v>
      </c>
      <c r="C3885" t="s">
        <v>19909</v>
      </c>
      <c r="D3885">
        <v>3233</v>
      </c>
      <c r="E3885" s="1">
        <v>2.7730000000000001</v>
      </c>
      <c r="F3885">
        <v>3.294</v>
      </c>
      <c r="G3885">
        <v>0.438</v>
      </c>
      <c r="H3885">
        <v>224</v>
      </c>
      <c r="I3885">
        <v>4.3</v>
      </c>
      <c r="J3885">
        <v>1.031E-2</v>
      </c>
      <c r="K3885">
        <v>0.92400000000000004</v>
      </c>
      <c r="L3885">
        <v>2.663711111111112</v>
      </c>
      <c r="M3885" s="2">
        <f t="shared" si="130"/>
        <v>35.555555555555557</v>
      </c>
      <c r="N3885" t="s">
        <v>19902</v>
      </c>
    </row>
    <row r="3886" spans="1:14">
      <c r="A3886">
        <v>49</v>
      </c>
      <c r="B3886" t="s">
        <v>20849</v>
      </c>
      <c r="C3886" t="s">
        <v>20850</v>
      </c>
      <c r="D3886">
        <v>3352</v>
      </c>
      <c r="E3886" s="1">
        <v>2.7570000000000001</v>
      </c>
      <c r="F3886">
        <v>3.2130000000000001</v>
      </c>
      <c r="G3886">
        <v>0.41</v>
      </c>
      <c r="H3886">
        <v>39</v>
      </c>
      <c r="I3886" t="s">
        <v>18288</v>
      </c>
      <c r="J3886">
        <v>4.4099999999999999E-3</v>
      </c>
      <c r="K3886">
        <v>1.4470000000000001</v>
      </c>
      <c r="L3886">
        <v>2.663711111111112</v>
      </c>
      <c r="M3886" s="2">
        <f t="shared" si="130"/>
        <v>36.296296296296298</v>
      </c>
      <c r="N3886" t="s">
        <v>19902</v>
      </c>
    </row>
    <row r="3887" spans="1:14">
      <c r="A3887">
        <v>50</v>
      </c>
      <c r="B3887" t="s">
        <v>20083</v>
      </c>
      <c r="C3887" t="s">
        <v>20084</v>
      </c>
      <c r="D3887">
        <v>10205</v>
      </c>
      <c r="E3887" s="1">
        <v>2.7519999999999998</v>
      </c>
      <c r="F3887">
        <v>2.9420000000000002</v>
      </c>
      <c r="G3887">
        <v>0.52100000000000002</v>
      </c>
      <c r="H3887">
        <v>165</v>
      </c>
      <c r="I3887" t="s">
        <v>18288</v>
      </c>
      <c r="J3887">
        <v>1.7590000000000001E-2</v>
      </c>
      <c r="K3887">
        <v>1.0369999999999999</v>
      </c>
      <c r="L3887">
        <v>2.663711111111112</v>
      </c>
      <c r="M3887" s="2">
        <f t="shared" si="130"/>
        <v>37.037037037037038</v>
      </c>
      <c r="N3887" t="s">
        <v>19902</v>
      </c>
    </row>
    <row r="3888" spans="1:14">
      <c r="A3888">
        <v>51</v>
      </c>
      <c r="B3888" t="s">
        <v>19864</v>
      </c>
      <c r="C3888" t="s">
        <v>19865</v>
      </c>
      <c r="D3888">
        <v>1991</v>
      </c>
      <c r="E3888" s="1">
        <v>2.6960000000000002</v>
      </c>
      <c r="F3888">
        <v>2.8029999999999999</v>
      </c>
      <c r="G3888">
        <v>0.19</v>
      </c>
      <c r="H3888">
        <v>79</v>
      </c>
      <c r="I3888">
        <v>5.6</v>
      </c>
      <c r="J3888">
        <v>6.94E-3</v>
      </c>
      <c r="K3888">
        <v>1.052</v>
      </c>
      <c r="L3888">
        <v>2.663711111111112</v>
      </c>
      <c r="M3888" s="2">
        <f t="shared" si="130"/>
        <v>37.777777777777779</v>
      </c>
      <c r="N3888" t="s">
        <v>19902</v>
      </c>
    </row>
    <row r="3889" spans="1:14">
      <c r="A3889">
        <v>52</v>
      </c>
      <c r="B3889" t="s">
        <v>20851</v>
      </c>
      <c r="C3889" t="s">
        <v>20852</v>
      </c>
      <c r="D3889">
        <v>2047</v>
      </c>
      <c r="E3889" s="1">
        <v>2.6920000000000002</v>
      </c>
      <c r="F3889">
        <v>3.2210000000000001</v>
      </c>
      <c r="G3889">
        <v>0.84799999999999998</v>
      </c>
      <c r="H3889">
        <v>79</v>
      </c>
      <c r="I3889">
        <v>5.9</v>
      </c>
      <c r="J3889">
        <v>5.8799999999999998E-3</v>
      </c>
      <c r="K3889">
        <v>1.107</v>
      </c>
      <c r="L3889">
        <v>2.663711111111112</v>
      </c>
      <c r="M3889" s="2">
        <f t="shared" si="130"/>
        <v>38.518518518518519</v>
      </c>
      <c r="N3889" t="s">
        <v>19902</v>
      </c>
    </row>
    <row r="3890" spans="1:14">
      <c r="A3890">
        <v>53</v>
      </c>
      <c r="B3890" t="s">
        <v>16204</v>
      </c>
      <c r="C3890" t="s">
        <v>16205</v>
      </c>
      <c r="D3890">
        <v>32906</v>
      </c>
      <c r="E3890" s="1">
        <v>2.5459999999999998</v>
      </c>
      <c r="F3890">
        <v>3.1579999999999999</v>
      </c>
      <c r="G3890">
        <v>0.61499999999999999</v>
      </c>
      <c r="H3890">
        <v>610</v>
      </c>
      <c r="I3890" t="s">
        <v>18288</v>
      </c>
      <c r="J3890">
        <v>5.0889999999999998E-2</v>
      </c>
      <c r="K3890">
        <v>1.0269999999999999</v>
      </c>
      <c r="L3890">
        <v>2.663711111111112</v>
      </c>
      <c r="M3890" s="2">
        <f t="shared" si="130"/>
        <v>39.25925925925926</v>
      </c>
      <c r="N3890" t="s">
        <v>19902</v>
      </c>
    </row>
    <row r="3891" spans="1:14">
      <c r="A3891">
        <v>54</v>
      </c>
      <c r="B3891" t="s">
        <v>20853</v>
      </c>
      <c r="C3891" t="s">
        <v>20854</v>
      </c>
      <c r="D3891">
        <v>4847</v>
      </c>
      <c r="E3891" s="1">
        <v>2.5089999999999999</v>
      </c>
      <c r="F3891">
        <v>3.0270000000000001</v>
      </c>
      <c r="G3891">
        <v>0.39600000000000002</v>
      </c>
      <c r="H3891">
        <v>207</v>
      </c>
      <c r="I3891">
        <v>4.3</v>
      </c>
      <c r="J3891">
        <v>1.6750000000000001E-2</v>
      </c>
      <c r="K3891">
        <v>0.95699999999999996</v>
      </c>
      <c r="L3891">
        <v>2.663711111111112</v>
      </c>
      <c r="M3891" s="2">
        <f t="shared" si="130"/>
        <v>40</v>
      </c>
      <c r="N3891" t="s">
        <v>19902</v>
      </c>
    </row>
    <row r="3892" spans="1:14">
      <c r="A3892">
        <v>55</v>
      </c>
      <c r="B3892" t="s">
        <v>20494</v>
      </c>
      <c r="C3892" t="s">
        <v>20493</v>
      </c>
      <c r="D3892">
        <v>9059</v>
      </c>
      <c r="E3892" s="1">
        <v>2.4620000000000002</v>
      </c>
      <c r="F3892">
        <v>2.7320000000000002</v>
      </c>
      <c r="G3892">
        <v>0.36899999999999999</v>
      </c>
      <c r="H3892">
        <v>157</v>
      </c>
      <c r="I3892" t="s">
        <v>18288</v>
      </c>
      <c r="J3892">
        <v>1.1480000000000001E-2</v>
      </c>
      <c r="K3892">
        <v>0.80200000000000005</v>
      </c>
      <c r="L3892">
        <v>2.663711111111112</v>
      </c>
      <c r="M3892" s="2">
        <f t="shared" si="130"/>
        <v>40.74074074074074</v>
      </c>
      <c r="N3892" t="s">
        <v>19902</v>
      </c>
    </row>
    <row r="3893" spans="1:14">
      <c r="A3893">
        <v>56</v>
      </c>
      <c r="B3893" t="s">
        <v>19920</v>
      </c>
      <c r="C3893" t="s">
        <v>19921</v>
      </c>
      <c r="D3893">
        <v>3058</v>
      </c>
      <c r="E3893" s="1">
        <v>2.407</v>
      </c>
      <c r="F3893">
        <v>2.7250000000000001</v>
      </c>
      <c r="G3893">
        <v>0.64500000000000002</v>
      </c>
      <c r="H3893">
        <v>93</v>
      </c>
      <c r="I3893" t="s">
        <v>18288</v>
      </c>
      <c r="J3893">
        <v>6.7099999999999998E-3</v>
      </c>
      <c r="K3893">
        <v>1.0229999999999999</v>
      </c>
      <c r="L3893">
        <v>2.663711111111112</v>
      </c>
      <c r="M3893" s="2">
        <f t="shared" si="130"/>
        <v>41.481481481481481</v>
      </c>
      <c r="N3893" t="s">
        <v>19902</v>
      </c>
    </row>
    <row r="3894" spans="1:14">
      <c r="A3894">
        <v>57</v>
      </c>
      <c r="B3894" t="s">
        <v>19868</v>
      </c>
      <c r="C3894" t="s">
        <v>19869</v>
      </c>
      <c r="D3894">
        <v>4873</v>
      </c>
      <c r="E3894" s="1">
        <v>2.351</v>
      </c>
      <c r="F3894">
        <v>2.5590000000000002</v>
      </c>
      <c r="G3894">
        <v>0.67600000000000005</v>
      </c>
      <c r="H3894">
        <v>102</v>
      </c>
      <c r="I3894" t="s">
        <v>18288</v>
      </c>
      <c r="J3894">
        <v>8.0800000000000004E-3</v>
      </c>
      <c r="K3894">
        <v>0.95</v>
      </c>
      <c r="L3894">
        <v>2.663711111111112</v>
      </c>
      <c r="M3894" s="2">
        <f t="shared" si="130"/>
        <v>42.222222222222221</v>
      </c>
      <c r="N3894" t="s">
        <v>19902</v>
      </c>
    </row>
    <row r="3895" spans="1:14">
      <c r="A3895">
        <v>58</v>
      </c>
      <c r="B3895" t="s">
        <v>19882</v>
      </c>
      <c r="C3895" t="s">
        <v>19883</v>
      </c>
      <c r="D3895">
        <v>654</v>
      </c>
      <c r="E3895" s="1">
        <v>2.34</v>
      </c>
      <c r="F3895">
        <v>2.2789999999999999</v>
      </c>
      <c r="G3895">
        <v>0.40500000000000003</v>
      </c>
      <c r="H3895">
        <v>42</v>
      </c>
      <c r="I3895">
        <v>3.7</v>
      </c>
      <c r="J3895">
        <v>2.4099999999999998E-3</v>
      </c>
      <c r="K3895">
        <v>0.68400000000000005</v>
      </c>
      <c r="L3895">
        <v>2.663711111111112</v>
      </c>
      <c r="M3895" s="2">
        <f t="shared" si="130"/>
        <v>42.962962962962962</v>
      </c>
      <c r="N3895" t="s">
        <v>19902</v>
      </c>
    </row>
    <row r="3896" spans="1:14">
      <c r="A3896">
        <v>59</v>
      </c>
      <c r="B3896" t="s">
        <v>19976</v>
      </c>
      <c r="C3896" t="s">
        <v>19977</v>
      </c>
      <c r="D3896">
        <v>5333</v>
      </c>
      <c r="E3896" s="1">
        <v>2.3140000000000001</v>
      </c>
      <c r="F3896">
        <v>3.137</v>
      </c>
      <c r="G3896">
        <v>0.39100000000000001</v>
      </c>
      <c r="H3896">
        <v>174</v>
      </c>
      <c r="I3896">
        <v>6.8</v>
      </c>
      <c r="J3896">
        <v>9.58E-3</v>
      </c>
      <c r="K3896">
        <v>0.78700000000000003</v>
      </c>
      <c r="L3896">
        <v>2.663711111111112</v>
      </c>
      <c r="M3896" s="2">
        <f t="shared" si="130"/>
        <v>43.703703703703702</v>
      </c>
      <c r="N3896" t="s">
        <v>19902</v>
      </c>
    </row>
    <row r="3897" spans="1:14">
      <c r="A3897">
        <v>60</v>
      </c>
      <c r="B3897" t="s">
        <v>20857</v>
      </c>
      <c r="C3897" t="s">
        <v>20858</v>
      </c>
      <c r="D3897">
        <v>6838</v>
      </c>
      <c r="E3897" s="1">
        <v>2.2639999999999998</v>
      </c>
      <c r="F3897">
        <v>2.4700000000000002</v>
      </c>
      <c r="G3897">
        <v>0.47199999999999998</v>
      </c>
      <c r="H3897">
        <v>216</v>
      </c>
      <c r="I3897">
        <v>6.8</v>
      </c>
      <c r="J3897">
        <v>1.669E-2</v>
      </c>
      <c r="K3897">
        <v>0.81399999999999995</v>
      </c>
      <c r="L3897">
        <v>2.663711111111112</v>
      </c>
      <c r="M3897" s="2">
        <f t="shared" si="130"/>
        <v>44.444444444444443</v>
      </c>
      <c r="N3897" t="s">
        <v>19902</v>
      </c>
    </row>
    <row r="3898" spans="1:14">
      <c r="A3898">
        <v>61</v>
      </c>
      <c r="B3898" t="s">
        <v>19854</v>
      </c>
      <c r="C3898" t="s">
        <v>19855</v>
      </c>
      <c r="D3898">
        <v>1151</v>
      </c>
      <c r="E3898" s="1">
        <v>2.2629999999999999</v>
      </c>
      <c r="F3898">
        <v>2.347</v>
      </c>
      <c r="G3898">
        <v>0.53800000000000003</v>
      </c>
      <c r="H3898">
        <v>52</v>
      </c>
      <c r="I3898">
        <v>5.7</v>
      </c>
      <c r="J3898">
        <v>3.2100000000000002E-3</v>
      </c>
      <c r="K3898">
        <v>0.746</v>
      </c>
      <c r="L3898">
        <v>2.663711111111112</v>
      </c>
      <c r="M3898" s="2">
        <f t="shared" si="130"/>
        <v>45.185185185185183</v>
      </c>
      <c r="N3898" t="s">
        <v>19902</v>
      </c>
    </row>
    <row r="3899" spans="1:14">
      <c r="A3899">
        <v>62</v>
      </c>
      <c r="B3899" t="s">
        <v>19958</v>
      </c>
      <c r="C3899" t="s">
        <v>19959</v>
      </c>
      <c r="D3899">
        <v>12806</v>
      </c>
      <c r="E3899" s="1">
        <v>2.2629999999999999</v>
      </c>
      <c r="F3899">
        <v>2.4729999999999999</v>
      </c>
      <c r="G3899">
        <v>0.30299999999999999</v>
      </c>
      <c r="H3899">
        <v>254</v>
      </c>
      <c r="I3899" t="s">
        <v>18288</v>
      </c>
      <c r="J3899">
        <v>1.9429999999999999E-2</v>
      </c>
      <c r="K3899">
        <v>0.76700000000000002</v>
      </c>
      <c r="L3899">
        <v>2.663711111111112</v>
      </c>
      <c r="M3899" s="2">
        <f t="shared" si="130"/>
        <v>45.925925925925924</v>
      </c>
      <c r="N3899" t="s">
        <v>19902</v>
      </c>
    </row>
    <row r="3900" spans="1:14">
      <c r="A3900">
        <v>63</v>
      </c>
      <c r="B3900" t="s">
        <v>19894</v>
      </c>
      <c r="C3900" t="s">
        <v>19895</v>
      </c>
      <c r="D3900">
        <v>12118</v>
      </c>
      <c r="E3900" s="1">
        <v>2.069</v>
      </c>
      <c r="F3900">
        <v>2.399</v>
      </c>
      <c r="G3900">
        <v>0.40400000000000003</v>
      </c>
      <c r="H3900">
        <v>292</v>
      </c>
      <c r="I3900">
        <v>7.1</v>
      </c>
      <c r="J3900">
        <v>2.307E-2</v>
      </c>
      <c r="K3900">
        <v>0.74</v>
      </c>
      <c r="L3900">
        <v>2.663711111111112</v>
      </c>
      <c r="M3900" s="2">
        <f t="shared" si="130"/>
        <v>46.666666666666664</v>
      </c>
      <c r="N3900" t="s">
        <v>19902</v>
      </c>
    </row>
    <row r="3901" spans="1:14">
      <c r="A3901">
        <v>64</v>
      </c>
      <c r="B3901" t="s">
        <v>16250</v>
      </c>
      <c r="C3901" t="s">
        <v>16251</v>
      </c>
      <c r="D3901">
        <v>228</v>
      </c>
      <c r="E3901" s="1">
        <v>2.052</v>
      </c>
      <c r="F3901">
        <v>2.157</v>
      </c>
      <c r="G3901">
        <v>0.17399999999999999</v>
      </c>
      <c r="H3901">
        <v>46</v>
      </c>
      <c r="I3901">
        <v>2.8</v>
      </c>
      <c r="J3901">
        <v>2.4099999999999998E-3</v>
      </c>
      <c r="K3901">
        <v>1.347</v>
      </c>
      <c r="L3901">
        <v>2.663711111111112</v>
      </c>
      <c r="M3901" s="2">
        <f t="shared" si="130"/>
        <v>47.407407407407412</v>
      </c>
      <c r="N3901" t="s">
        <v>19902</v>
      </c>
    </row>
    <row r="3902" spans="1:14">
      <c r="A3902">
        <v>65</v>
      </c>
      <c r="B3902" t="s">
        <v>19860</v>
      </c>
      <c r="C3902" t="s">
        <v>19861</v>
      </c>
      <c r="D3902">
        <v>3946</v>
      </c>
      <c r="E3902" s="1">
        <v>2.0369999999999999</v>
      </c>
      <c r="F3902">
        <v>2.4079999999999999</v>
      </c>
      <c r="G3902">
        <v>0.27500000000000002</v>
      </c>
      <c r="H3902">
        <v>51</v>
      </c>
      <c r="I3902">
        <v>8.4</v>
      </c>
      <c r="J3902">
        <v>7.9600000000000001E-3</v>
      </c>
      <c r="K3902">
        <v>0.90400000000000003</v>
      </c>
      <c r="L3902">
        <v>2.663711111111112</v>
      </c>
      <c r="M3902" s="2">
        <f t="shared" ref="M3902:M3933" si="131">A3902/135*100</f>
        <v>48.148148148148145</v>
      </c>
      <c r="N3902" t="s">
        <v>19902</v>
      </c>
    </row>
    <row r="3903" spans="1:14">
      <c r="A3903">
        <v>66</v>
      </c>
      <c r="B3903" t="s">
        <v>20861</v>
      </c>
      <c r="C3903" t="s">
        <v>20862</v>
      </c>
      <c r="D3903">
        <v>4311</v>
      </c>
      <c r="E3903" s="1">
        <v>2.0059999999999998</v>
      </c>
      <c r="F3903">
        <v>1.9119999999999999</v>
      </c>
      <c r="G3903">
        <v>0.439</v>
      </c>
      <c r="H3903">
        <v>180</v>
      </c>
      <c r="I3903">
        <v>8</v>
      </c>
      <c r="J3903">
        <v>8.9200000000000008E-3</v>
      </c>
      <c r="K3903">
        <v>0.60299999999999998</v>
      </c>
      <c r="L3903">
        <v>2.663711111111112</v>
      </c>
      <c r="M3903" s="2">
        <f t="shared" si="131"/>
        <v>48.888888888888886</v>
      </c>
      <c r="N3903" t="s">
        <v>19902</v>
      </c>
    </row>
    <row r="3904" spans="1:14">
      <c r="A3904">
        <v>67</v>
      </c>
      <c r="B3904" t="s">
        <v>19890</v>
      </c>
      <c r="C3904" t="s">
        <v>19891</v>
      </c>
      <c r="D3904">
        <v>516</v>
      </c>
      <c r="E3904" s="1">
        <v>1.9610000000000001</v>
      </c>
      <c r="F3904">
        <v>1.8580000000000001</v>
      </c>
      <c r="G3904">
        <v>0.46400000000000002</v>
      </c>
      <c r="H3904">
        <v>56</v>
      </c>
      <c r="I3904">
        <v>3.4</v>
      </c>
      <c r="J3904">
        <v>2.2399999999999998E-3</v>
      </c>
      <c r="K3904">
        <v>0.58499999999999996</v>
      </c>
      <c r="L3904">
        <v>2.663711111111112</v>
      </c>
      <c r="M3904" s="2">
        <f t="shared" si="131"/>
        <v>49.629629629629626</v>
      </c>
      <c r="N3904" t="s">
        <v>19902</v>
      </c>
    </row>
    <row r="3905" spans="1:14">
      <c r="A3905">
        <v>68</v>
      </c>
      <c r="B3905" t="s">
        <v>20428</v>
      </c>
      <c r="C3905" t="s">
        <v>20427</v>
      </c>
      <c r="D3905">
        <v>824</v>
      </c>
      <c r="E3905" s="1">
        <v>1.9450000000000001</v>
      </c>
      <c r="F3905">
        <v>2.0070000000000001</v>
      </c>
      <c r="G3905">
        <v>0.48099999999999998</v>
      </c>
      <c r="H3905">
        <v>27</v>
      </c>
      <c r="I3905">
        <v>8.1</v>
      </c>
      <c r="J3905">
        <v>1.57E-3</v>
      </c>
      <c r="K3905">
        <v>0.64700000000000002</v>
      </c>
      <c r="L3905">
        <v>2.663711111111112</v>
      </c>
      <c r="M3905" s="2">
        <f t="shared" si="131"/>
        <v>50.370370370370367</v>
      </c>
      <c r="N3905" t="s">
        <v>19902</v>
      </c>
    </row>
    <row r="3906" spans="1:14">
      <c r="A3906">
        <v>69</v>
      </c>
      <c r="B3906" t="s">
        <v>16236</v>
      </c>
      <c r="C3906" t="s">
        <v>16237</v>
      </c>
      <c r="D3906">
        <v>810</v>
      </c>
      <c r="E3906" s="1">
        <v>1.923</v>
      </c>
      <c r="F3906">
        <v>1.9870000000000001</v>
      </c>
      <c r="G3906">
        <v>0.28599999999999998</v>
      </c>
      <c r="H3906">
        <v>56</v>
      </c>
      <c r="I3906">
        <v>4.7</v>
      </c>
      <c r="J3906">
        <v>2.8900000000000002E-3</v>
      </c>
      <c r="K3906">
        <v>0.71299999999999997</v>
      </c>
      <c r="L3906">
        <v>2.663711111111112</v>
      </c>
      <c r="M3906" s="2">
        <f t="shared" si="131"/>
        <v>51.111111111111107</v>
      </c>
      <c r="N3906" t="s">
        <v>19902</v>
      </c>
    </row>
    <row r="3907" spans="1:14">
      <c r="A3907">
        <v>70</v>
      </c>
      <c r="B3907" t="s">
        <v>19916</v>
      </c>
      <c r="C3907" t="s">
        <v>19917</v>
      </c>
      <c r="D3907">
        <v>1447</v>
      </c>
      <c r="E3907" s="1">
        <v>1.8380000000000001</v>
      </c>
      <c r="F3907">
        <v>2.0139999999999998</v>
      </c>
      <c r="G3907">
        <v>0.43</v>
      </c>
      <c r="H3907">
        <v>93</v>
      </c>
      <c r="I3907">
        <v>5.8</v>
      </c>
      <c r="J3907">
        <v>3.5999999999999999E-3</v>
      </c>
      <c r="K3907">
        <v>0.57699999999999996</v>
      </c>
      <c r="L3907">
        <v>2.663711111111112</v>
      </c>
      <c r="M3907" s="2">
        <f t="shared" si="131"/>
        <v>51.851851851851848</v>
      </c>
      <c r="N3907" t="s">
        <v>19902</v>
      </c>
    </row>
    <row r="3908" spans="1:14">
      <c r="A3908">
        <v>71</v>
      </c>
      <c r="B3908" t="s">
        <v>16212</v>
      </c>
      <c r="C3908" t="s">
        <v>16213</v>
      </c>
      <c r="D3908">
        <v>869</v>
      </c>
      <c r="E3908" s="1">
        <v>1.8240000000000001</v>
      </c>
      <c r="F3908">
        <v>1.6539999999999999</v>
      </c>
      <c r="G3908">
        <v>0.379</v>
      </c>
      <c r="H3908">
        <v>29</v>
      </c>
      <c r="I3908" t="s">
        <v>18288</v>
      </c>
      <c r="J3908">
        <v>1.23E-3</v>
      </c>
      <c r="K3908">
        <v>0.51700000000000002</v>
      </c>
      <c r="L3908">
        <v>2.663711111111112</v>
      </c>
      <c r="M3908" s="2">
        <f t="shared" si="131"/>
        <v>52.592592592592588</v>
      </c>
      <c r="N3908" t="s">
        <v>19902</v>
      </c>
    </row>
    <row r="3909" spans="1:14">
      <c r="A3909">
        <v>72</v>
      </c>
      <c r="B3909" t="s">
        <v>19950</v>
      </c>
      <c r="C3909" t="s">
        <v>19951</v>
      </c>
      <c r="D3909">
        <v>5899</v>
      </c>
      <c r="E3909" s="1">
        <v>1.772</v>
      </c>
      <c r="F3909">
        <v>2.0950000000000002</v>
      </c>
      <c r="G3909">
        <v>0.28100000000000003</v>
      </c>
      <c r="H3909">
        <v>203</v>
      </c>
      <c r="I3909">
        <v>7.6</v>
      </c>
      <c r="J3909">
        <v>1.1010000000000001E-2</v>
      </c>
      <c r="K3909">
        <v>0.65300000000000002</v>
      </c>
      <c r="L3909">
        <v>2.663711111111112</v>
      </c>
      <c r="M3909" s="2">
        <f t="shared" si="131"/>
        <v>53.333333333333336</v>
      </c>
      <c r="N3909" t="s">
        <v>19902</v>
      </c>
    </row>
    <row r="3910" spans="1:14">
      <c r="A3910">
        <v>73</v>
      </c>
      <c r="B3910" t="s">
        <v>16242</v>
      </c>
      <c r="C3910" t="s">
        <v>16243</v>
      </c>
      <c r="D3910">
        <v>3180</v>
      </c>
      <c r="E3910" s="1">
        <v>1.764</v>
      </c>
      <c r="F3910">
        <v>2.1539999999999999</v>
      </c>
      <c r="G3910">
        <v>0.26500000000000001</v>
      </c>
      <c r="H3910">
        <v>98</v>
      </c>
      <c r="I3910">
        <v>7.4</v>
      </c>
      <c r="J3910">
        <v>6.9300000000000004E-3</v>
      </c>
      <c r="K3910">
        <v>0.69299999999999995</v>
      </c>
      <c r="L3910">
        <v>2.663711111111112</v>
      </c>
      <c r="M3910" s="2">
        <f t="shared" si="131"/>
        <v>54.074074074074076</v>
      </c>
      <c r="N3910" t="s">
        <v>19902</v>
      </c>
    </row>
    <row r="3911" spans="1:14">
      <c r="A3911">
        <v>74</v>
      </c>
      <c r="B3911" t="s">
        <v>19862</v>
      </c>
      <c r="C3911" t="s">
        <v>19863</v>
      </c>
      <c r="D3911">
        <v>2629</v>
      </c>
      <c r="E3911" s="1">
        <v>1.738</v>
      </c>
      <c r="F3911">
        <v>1.907</v>
      </c>
      <c r="G3911">
        <v>0.44900000000000001</v>
      </c>
      <c r="H3911">
        <v>98</v>
      </c>
      <c r="I3911">
        <v>7.7</v>
      </c>
      <c r="J3911">
        <v>5.5399999999999998E-3</v>
      </c>
      <c r="K3911">
        <v>0.66500000000000004</v>
      </c>
      <c r="L3911">
        <v>2.663711111111112</v>
      </c>
      <c r="M3911" s="2">
        <f t="shared" si="131"/>
        <v>54.814814814814817</v>
      </c>
      <c r="N3911" t="s">
        <v>19902</v>
      </c>
    </row>
    <row r="3912" spans="1:14">
      <c r="A3912">
        <v>75</v>
      </c>
      <c r="B3912" t="s">
        <v>16238</v>
      </c>
      <c r="C3912" t="s">
        <v>16239</v>
      </c>
      <c r="D3912">
        <v>976</v>
      </c>
      <c r="E3912" s="1">
        <v>1.7330000000000001</v>
      </c>
      <c r="F3912">
        <v>1.7609999999999999</v>
      </c>
      <c r="G3912">
        <v>0.48699999999999999</v>
      </c>
      <c r="H3912">
        <v>76</v>
      </c>
      <c r="I3912">
        <v>4.3</v>
      </c>
      <c r="J3912">
        <v>3.5599999999999998E-3</v>
      </c>
      <c r="K3912">
        <v>0.53400000000000003</v>
      </c>
      <c r="L3912">
        <v>2.663711111111112</v>
      </c>
      <c r="M3912" s="2">
        <f t="shared" si="131"/>
        <v>55.555555555555557</v>
      </c>
      <c r="N3912" t="s">
        <v>19902</v>
      </c>
    </row>
    <row r="3913" spans="1:14">
      <c r="A3913">
        <v>76</v>
      </c>
      <c r="B3913" t="s">
        <v>19966</v>
      </c>
      <c r="C3913" t="s">
        <v>19967</v>
      </c>
      <c r="D3913">
        <v>2446</v>
      </c>
      <c r="E3913" s="1">
        <v>1.722</v>
      </c>
      <c r="F3913">
        <v>2.0720000000000001</v>
      </c>
      <c r="G3913">
        <v>0.20300000000000001</v>
      </c>
      <c r="H3913">
        <v>69</v>
      </c>
      <c r="I3913" t="s">
        <v>18288</v>
      </c>
      <c r="J3913">
        <v>3.14E-3</v>
      </c>
      <c r="K3913">
        <v>0.55700000000000005</v>
      </c>
      <c r="L3913">
        <v>2.663711111111112</v>
      </c>
      <c r="M3913" s="2">
        <f t="shared" si="131"/>
        <v>56.296296296296298</v>
      </c>
      <c r="N3913" t="s">
        <v>19902</v>
      </c>
    </row>
    <row r="3914" spans="1:14">
      <c r="A3914">
        <v>77</v>
      </c>
      <c r="B3914" t="s">
        <v>16220</v>
      </c>
      <c r="C3914" t="s">
        <v>16221</v>
      </c>
      <c r="D3914">
        <v>1804</v>
      </c>
      <c r="E3914" s="1">
        <v>1.69</v>
      </c>
      <c r="F3914">
        <v>2.2040000000000002</v>
      </c>
      <c r="G3914">
        <v>0.22700000000000001</v>
      </c>
      <c r="H3914">
        <v>44</v>
      </c>
      <c r="I3914">
        <v>9.6999999999999993</v>
      </c>
      <c r="J3914">
        <v>2.47E-3</v>
      </c>
      <c r="K3914">
        <v>0.7</v>
      </c>
      <c r="L3914">
        <v>2.663711111111112</v>
      </c>
      <c r="M3914" s="2">
        <f t="shared" si="131"/>
        <v>57.037037037037038</v>
      </c>
      <c r="N3914" t="s">
        <v>19902</v>
      </c>
    </row>
    <row r="3915" spans="1:14">
      <c r="A3915">
        <v>78</v>
      </c>
      <c r="B3915" t="s">
        <v>19972</v>
      </c>
      <c r="C3915" t="s">
        <v>19973</v>
      </c>
      <c r="D3915">
        <v>8444</v>
      </c>
      <c r="E3915" s="1">
        <v>1.64</v>
      </c>
      <c r="F3915">
        <v>1.946</v>
      </c>
      <c r="G3915">
        <v>0.36799999999999999</v>
      </c>
      <c r="H3915">
        <v>182</v>
      </c>
      <c r="I3915" t="s">
        <v>18288</v>
      </c>
      <c r="J3915">
        <v>1.315E-2</v>
      </c>
      <c r="K3915">
        <v>0.622</v>
      </c>
      <c r="L3915">
        <v>2.663711111111112</v>
      </c>
      <c r="M3915" s="2">
        <f t="shared" si="131"/>
        <v>57.777777777777771</v>
      </c>
      <c r="N3915" t="s">
        <v>19902</v>
      </c>
    </row>
    <row r="3916" spans="1:14">
      <c r="A3916">
        <v>79</v>
      </c>
      <c r="B3916" t="s">
        <v>20867</v>
      </c>
      <c r="C3916" t="s">
        <v>20868</v>
      </c>
      <c r="D3916">
        <v>1506</v>
      </c>
      <c r="E3916" s="1">
        <v>1.6240000000000001</v>
      </c>
      <c r="F3916">
        <v>1.903</v>
      </c>
      <c r="G3916">
        <v>0.61099999999999999</v>
      </c>
      <c r="H3916">
        <v>72</v>
      </c>
      <c r="I3916">
        <v>6.2</v>
      </c>
      <c r="J3916">
        <v>4.3600000000000002E-3</v>
      </c>
      <c r="K3916">
        <v>0.68700000000000006</v>
      </c>
      <c r="L3916">
        <v>2.663711111111112</v>
      </c>
      <c r="M3916" s="2">
        <f t="shared" si="131"/>
        <v>58.518518518518512</v>
      </c>
      <c r="N3916" t="s">
        <v>19902</v>
      </c>
    </row>
    <row r="3917" spans="1:14">
      <c r="A3917">
        <v>80</v>
      </c>
      <c r="B3917" t="s">
        <v>19872</v>
      </c>
      <c r="C3917" t="s">
        <v>19873</v>
      </c>
      <c r="D3917">
        <v>456</v>
      </c>
      <c r="E3917" s="1">
        <v>1.623</v>
      </c>
      <c r="F3917">
        <v>1.6</v>
      </c>
      <c r="G3917">
        <v>0.1</v>
      </c>
      <c r="H3917">
        <v>30</v>
      </c>
      <c r="I3917">
        <v>5.4</v>
      </c>
      <c r="J3917">
        <v>1.3699999999999999E-3</v>
      </c>
      <c r="K3917">
        <v>0.505</v>
      </c>
      <c r="L3917">
        <v>2.663711111111112</v>
      </c>
      <c r="M3917" s="2">
        <f t="shared" si="131"/>
        <v>59.259259259259252</v>
      </c>
      <c r="N3917" t="s">
        <v>19902</v>
      </c>
    </row>
    <row r="3918" spans="1:14">
      <c r="A3918">
        <v>81</v>
      </c>
      <c r="B3918" t="s">
        <v>16234</v>
      </c>
      <c r="C3918" t="s">
        <v>16235</v>
      </c>
      <c r="D3918">
        <v>898</v>
      </c>
      <c r="E3918" s="1">
        <v>1.6220000000000001</v>
      </c>
      <c r="F3918">
        <v>1.6870000000000001</v>
      </c>
      <c r="G3918">
        <v>0.312</v>
      </c>
      <c r="H3918">
        <v>32</v>
      </c>
      <c r="I3918" t="s">
        <v>18288</v>
      </c>
      <c r="J3918">
        <v>1.98E-3</v>
      </c>
      <c r="K3918">
        <v>0.67900000000000005</v>
      </c>
      <c r="L3918">
        <v>2.663711111111112</v>
      </c>
      <c r="M3918" s="2">
        <f t="shared" si="131"/>
        <v>60</v>
      </c>
      <c r="N3918" t="s">
        <v>19902</v>
      </c>
    </row>
    <row r="3919" spans="1:14">
      <c r="A3919">
        <v>82</v>
      </c>
      <c r="B3919" t="s">
        <v>19840</v>
      </c>
      <c r="C3919" t="s">
        <v>19841</v>
      </c>
      <c r="D3919">
        <v>2140</v>
      </c>
      <c r="E3919" s="1">
        <v>1.621</v>
      </c>
      <c r="F3919">
        <v>1.82</v>
      </c>
      <c r="G3919">
        <v>0.20799999999999999</v>
      </c>
      <c r="H3919">
        <v>96</v>
      </c>
      <c r="I3919">
        <v>7.5</v>
      </c>
      <c r="J3919">
        <v>4.7800000000000004E-3</v>
      </c>
      <c r="K3919">
        <v>0.59899999999999998</v>
      </c>
      <c r="L3919">
        <v>2.663711111111112</v>
      </c>
      <c r="M3919" s="2">
        <f t="shared" si="131"/>
        <v>60.74074074074074</v>
      </c>
      <c r="N3919" t="s">
        <v>19902</v>
      </c>
    </row>
    <row r="3920" spans="1:14">
      <c r="A3920">
        <v>83</v>
      </c>
      <c r="B3920" t="s">
        <v>19898</v>
      </c>
      <c r="C3920" t="s">
        <v>19899</v>
      </c>
      <c r="D3920">
        <v>2149</v>
      </c>
      <c r="E3920" s="1">
        <v>1.552</v>
      </c>
      <c r="F3920">
        <v>1.635</v>
      </c>
      <c r="G3920">
        <v>0.186</v>
      </c>
      <c r="H3920">
        <v>113</v>
      </c>
      <c r="I3920">
        <v>6.5</v>
      </c>
      <c r="J3920">
        <v>5.7999999999999996E-3</v>
      </c>
      <c r="K3920">
        <v>0.54400000000000004</v>
      </c>
      <c r="L3920">
        <v>2.663711111111112</v>
      </c>
      <c r="M3920" s="2">
        <f t="shared" si="131"/>
        <v>61.481481481481481</v>
      </c>
      <c r="N3920" t="s">
        <v>19902</v>
      </c>
    </row>
    <row r="3921" spans="1:14">
      <c r="A3921">
        <v>84</v>
      </c>
      <c r="B3921" t="s">
        <v>20869</v>
      </c>
      <c r="C3921" t="s">
        <v>20870</v>
      </c>
      <c r="D3921">
        <v>473</v>
      </c>
      <c r="E3921" s="1">
        <v>1.5349999999999999</v>
      </c>
      <c r="F3921">
        <v>1.843</v>
      </c>
      <c r="G3921">
        <v>0.21299999999999999</v>
      </c>
      <c r="H3921">
        <v>47</v>
      </c>
      <c r="I3921">
        <v>4.7</v>
      </c>
      <c r="J3921">
        <v>1.5E-3</v>
      </c>
      <c r="K3921">
        <v>0.56000000000000005</v>
      </c>
      <c r="L3921">
        <v>2.663711111111112</v>
      </c>
      <c r="M3921" s="2">
        <f t="shared" si="131"/>
        <v>62.222222222222221</v>
      </c>
      <c r="N3921" t="s">
        <v>19902</v>
      </c>
    </row>
    <row r="3922" spans="1:14">
      <c r="A3922">
        <v>85</v>
      </c>
      <c r="B3922" t="s">
        <v>16224</v>
      </c>
      <c r="C3922" t="s">
        <v>16225</v>
      </c>
      <c r="D3922">
        <v>4668</v>
      </c>
      <c r="E3922" s="1">
        <v>1.534</v>
      </c>
      <c r="F3922">
        <v>1.8660000000000001</v>
      </c>
      <c r="G3922">
        <v>0.27400000000000002</v>
      </c>
      <c r="H3922">
        <v>168</v>
      </c>
      <c r="I3922">
        <v>8.3000000000000007</v>
      </c>
      <c r="J3922">
        <v>8.8800000000000007E-3</v>
      </c>
      <c r="K3922">
        <v>0.61799999999999999</v>
      </c>
      <c r="L3922">
        <v>2.663711111111112</v>
      </c>
      <c r="M3922" s="2">
        <f t="shared" si="131"/>
        <v>62.962962962962962</v>
      </c>
      <c r="N3922" t="s">
        <v>19902</v>
      </c>
    </row>
    <row r="3923" spans="1:14">
      <c r="A3923">
        <v>86</v>
      </c>
      <c r="B3923" t="s">
        <v>19968</v>
      </c>
      <c r="C3923" t="s">
        <v>19969</v>
      </c>
      <c r="D3923">
        <v>2758</v>
      </c>
      <c r="E3923" s="1">
        <v>1.482</v>
      </c>
      <c r="F3923">
        <v>1.6559999999999999</v>
      </c>
      <c r="G3923">
        <v>0.189</v>
      </c>
      <c r="H3923">
        <v>74</v>
      </c>
      <c r="I3923" t="s">
        <v>18288</v>
      </c>
      <c r="J3923">
        <v>3.7299999999999998E-3</v>
      </c>
      <c r="K3923">
        <v>0.57599999999999996</v>
      </c>
      <c r="L3923">
        <v>2.663711111111112</v>
      </c>
      <c r="M3923" s="2">
        <f t="shared" si="131"/>
        <v>63.703703703703709</v>
      </c>
      <c r="N3923" t="s">
        <v>19902</v>
      </c>
    </row>
    <row r="3924" spans="1:14">
      <c r="A3924">
        <v>87</v>
      </c>
      <c r="B3924" t="s">
        <v>16266</v>
      </c>
      <c r="C3924" t="s">
        <v>16267</v>
      </c>
      <c r="D3924">
        <v>1830</v>
      </c>
      <c r="E3924" s="1">
        <v>1.381</v>
      </c>
      <c r="F3924">
        <v>1.512</v>
      </c>
      <c r="G3924">
        <v>0.188</v>
      </c>
      <c r="H3924">
        <v>80</v>
      </c>
      <c r="I3924">
        <v>8.9</v>
      </c>
      <c r="J3924">
        <v>3.31E-3</v>
      </c>
      <c r="K3924">
        <v>0.46400000000000002</v>
      </c>
      <c r="L3924">
        <v>2.663711111111112</v>
      </c>
      <c r="M3924" s="2">
        <f t="shared" si="131"/>
        <v>64.444444444444443</v>
      </c>
      <c r="N3924" t="s">
        <v>19902</v>
      </c>
    </row>
    <row r="3925" spans="1:14">
      <c r="A3925">
        <v>88</v>
      </c>
      <c r="B3925" t="s">
        <v>19856</v>
      </c>
      <c r="C3925" t="s">
        <v>19857</v>
      </c>
      <c r="D3925">
        <v>1229</v>
      </c>
      <c r="E3925" s="1">
        <v>1.3779999999999999</v>
      </c>
      <c r="F3925">
        <v>1.6759999999999999</v>
      </c>
      <c r="G3925">
        <v>0.16300000000000001</v>
      </c>
      <c r="H3925">
        <v>43</v>
      </c>
      <c r="I3925">
        <v>6.8</v>
      </c>
      <c r="J3925">
        <v>3.2399999999999998E-3</v>
      </c>
      <c r="K3925">
        <v>0.56499999999999995</v>
      </c>
      <c r="L3925">
        <v>2.663711111111112</v>
      </c>
      <c r="M3925" s="2">
        <f t="shared" si="131"/>
        <v>65.18518518518519</v>
      </c>
      <c r="N3925" t="s">
        <v>19902</v>
      </c>
    </row>
    <row r="3926" spans="1:14">
      <c r="A3926">
        <v>89</v>
      </c>
      <c r="B3926" t="s">
        <v>19918</v>
      </c>
      <c r="C3926" t="s">
        <v>19919</v>
      </c>
      <c r="D3926">
        <v>978</v>
      </c>
      <c r="E3926" s="1">
        <v>1.355</v>
      </c>
      <c r="F3926">
        <v>1.5680000000000001</v>
      </c>
      <c r="G3926">
        <v>0.32400000000000001</v>
      </c>
      <c r="H3926">
        <v>108</v>
      </c>
      <c r="I3926">
        <v>3.8</v>
      </c>
      <c r="J3926">
        <v>3.6600000000000001E-3</v>
      </c>
      <c r="K3926">
        <v>0.438</v>
      </c>
      <c r="L3926">
        <v>2.663711111111112</v>
      </c>
      <c r="M3926" s="2">
        <f t="shared" si="131"/>
        <v>65.925925925925924</v>
      </c>
      <c r="N3926" t="s">
        <v>19902</v>
      </c>
    </row>
    <row r="3927" spans="1:14">
      <c r="A3927">
        <v>90</v>
      </c>
      <c r="B3927" t="s">
        <v>19964</v>
      </c>
      <c r="C3927" t="s">
        <v>19965</v>
      </c>
      <c r="D3927">
        <v>318</v>
      </c>
      <c r="E3927" s="1">
        <v>1.355</v>
      </c>
      <c r="F3927">
        <v>2.327</v>
      </c>
      <c r="G3927">
        <v>0.75</v>
      </c>
      <c r="H3927">
        <v>44</v>
      </c>
      <c r="I3927">
        <v>3.8</v>
      </c>
      <c r="J3927">
        <v>1.89E-3</v>
      </c>
      <c r="K3927">
        <v>0.95599999999999996</v>
      </c>
      <c r="L3927">
        <v>2.663711111111112</v>
      </c>
      <c r="M3927" s="2">
        <f t="shared" si="131"/>
        <v>66.666666666666657</v>
      </c>
      <c r="N3927" t="s">
        <v>19902</v>
      </c>
    </row>
    <row r="3928" spans="1:14">
      <c r="A3928">
        <v>91</v>
      </c>
      <c r="B3928" t="s">
        <v>19904</v>
      </c>
      <c r="C3928" t="s">
        <v>19905</v>
      </c>
      <c r="D3928">
        <v>1645</v>
      </c>
      <c r="E3928" s="1">
        <v>1.3540000000000001</v>
      </c>
      <c r="F3928">
        <v>1.74</v>
      </c>
      <c r="G3928">
        <v>0.16700000000000001</v>
      </c>
      <c r="H3928">
        <v>30</v>
      </c>
      <c r="I3928">
        <v>9.1999999999999993</v>
      </c>
      <c r="J3928">
        <v>2.7899999999999999E-3</v>
      </c>
      <c r="K3928">
        <v>0.627</v>
      </c>
      <c r="L3928">
        <v>2.663711111111112</v>
      </c>
      <c r="M3928" s="2">
        <f t="shared" si="131"/>
        <v>67.407407407407405</v>
      </c>
      <c r="N3928" t="s">
        <v>19902</v>
      </c>
    </row>
    <row r="3929" spans="1:14">
      <c r="A3929">
        <v>92</v>
      </c>
      <c r="B3929" t="s">
        <v>19914</v>
      </c>
      <c r="C3929" t="s">
        <v>19915</v>
      </c>
      <c r="D3929">
        <v>4896</v>
      </c>
      <c r="E3929" s="1">
        <v>1.3049999999999999</v>
      </c>
      <c r="F3929">
        <v>1.2789999999999999</v>
      </c>
      <c r="G3929">
        <v>0.55900000000000005</v>
      </c>
      <c r="H3929">
        <v>145</v>
      </c>
      <c r="I3929" t="s">
        <v>18288</v>
      </c>
      <c r="J3929">
        <v>4.8700000000000002E-3</v>
      </c>
      <c r="K3929">
        <v>0.378</v>
      </c>
      <c r="L3929">
        <v>2.663711111111112</v>
      </c>
      <c r="M3929" s="2">
        <f t="shared" si="131"/>
        <v>68.148148148148152</v>
      </c>
      <c r="N3929" t="s">
        <v>19902</v>
      </c>
    </row>
    <row r="3930" spans="1:14">
      <c r="A3930">
        <v>93</v>
      </c>
      <c r="B3930" t="s">
        <v>16226</v>
      </c>
      <c r="C3930" t="s">
        <v>16227</v>
      </c>
      <c r="D3930">
        <v>460</v>
      </c>
      <c r="E3930" s="1">
        <v>1.2829999999999999</v>
      </c>
      <c r="F3930">
        <v>0.96</v>
      </c>
      <c r="G3930">
        <v>0.625</v>
      </c>
      <c r="H3930">
        <v>24</v>
      </c>
      <c r="I3930" t="s">
        <v>18288</v>
      </c>
      <c r="J3930">
        <v>5.8E-4</v>
      </c>
      <c r="K3930">
        <v>0.26800000000000002</v>
      </c>
      <c r="L3930">
        <v>2.663711111111112</v>
      </c>
      <c r="M3930" s="2">
        <f t="shared" si="131"/>
        <v>68.888888888888886</v>
      </c>
      <c r="N3930" t="s">
        <v>19902</v>
      </c>
    </row>
    <row r="3931" spans="1:14">
      <c r="A3931">
        <v>94</v>
      </c>
      <c r="B3931" t="s">
        <v>16260</v>
      </c>
      <c r="C3931" t="s">
        <v>16261</v>
      </c>
      <c r="D3931">
        <v>3030</v>
      </c>
      <c r="E3931" s="1">
        <v>1.2829999999999999</v>
      </c>
      <c r="F3931">
        <v>1.802</v>
      </c>
      <c r="G3931">
        <v>0.29799999999999999</v>
      </c>
      <c r="H3931">
        <v>104</v>
      </c>
      <c r="I3931">
        <v>8.6999999999999993</v>
      </c>
      <c r="J3931">
        <v>5.3E-3</v>
      </c>
      <c r="K3931">
        <v>0.56499999999999995</v>
      </c>
      <c r="L3931">
        <v>2.663711111111112</v>
      </c>
      <c r="M3931" s="2">
        <f t="shared" si="131"/>
        <v>69.629629629629633</v>
      </c>
      <c r="N3931" t="s">
        <v>19902</v>
      </c>
    </row>
    <row r="3932" spans="1:14">
      <c r="A3932">
        <v>95</v>
      </c>
      <c r="B3932" t="s">
        <v>16240</v>
      </c>
      <c r="C3932" t="s">
        <v>16241</v>
      </c>
      <c r="D3932">
        <v>464</v>
      </c>
      <c r="E3932" s="1">
        <v>1.276</v>
      </c>
      <c r="F3932">
        <v>1.532</v>
      </c>
      <c r="G3932">
        <v>0.17100000000000001</v>
      </c>
      <c r="H3932">
        <v>41</v>
      </c>
      <c r="I3932">
        <v>5</v>
      </c>
      <c r="J3932">
        <v>1.2899999999999999E-3</v>
      </c>
      <c r="K3932">
        <v>0.43</v>
      </c>
      <c r="L3932">
        <v>2.663711111111112</v>
      </c>
      <c r="M3932" s="2">
        <f t="shared" si="131"/>
        <v>70.370370370370367</v>
      </c>
      <c r="N3932" t="s">
        <v>19902</v>
      </c>
    </row>
    <row r="3933" spans="1:14">
      <c r="A3933">
        <v>96</v>
      </c>
      <c r="B3933" t="s">
        <v>16252</v>
      </c>
      <c r="C3933" t="s">
        <v>16253</v>
      </c>
      <c r="D3933">
        <v>3732</v>
      </c>
      <c r="E3933" s="1">
        <v>1.2410000000000001</v>
      </c>
      <c r="F3933">
        <v>1.877</v>
      </c>
      <c r="G3933">
        <v>0.52300000000000002</v>
      </c>
      <c r="H3933">
        <v>65</v>
      </c>
      <c r="I3933" t="s">
        <v>18288</v>
      </c>
      <c r="J3933">
        <v>4.8599999999999997E-3</v>
      </c>
      <c r="K3933">
        <v>0.81200000000000006</v>
      </c>
      <c r="L3933">
        <v>2.663711111111112</v>
      </c>
      <c r="M3933" s="2">
        <f t="shared" si="131"/>
        <v>71.111111111111114</v>
      </c>
      <c r="N3933" t="s">
        <v>19902</v>
      </c>
    </row>
    <row r="3934" spans="1:14">
      <c r="A3934">
        <v>97</v>
      </c>
      <c r="B3934" t="s">
        <v>19938</v>
      </c>
      <c r="C3934" t="s">
        <v>19939</v>
      </c>
      <c r="D3934">
        <v>544</v>
      </c>
      <c r="E3934" s="1">
        <v>1.2130000000000001</v>
      </c>
      <c r="F3934">
        <v>1.083</v>
      </c>
      <c r="G3934">
        <v>0.218</v>
      </c>
      <c r="H3934">
        <v>55</v>
      </c>
      <c r="I3934">
        <v>4.9000000000000004</v>
      </c>
      <c r="J3934">
        <v>1.2700000000000001E-3</v>
      </c>
      <c r="K3934">
        <v>0.24099999999999999</v>
      </c>
      <c r="L3934">
        <v>2.663711111111112</v>
      </c>
      <c r="M3934" s="2">
        <f t="shared" ref="M3934:M3965" si="132">A3934/135*100</f>
        <v>71.851851851851862</v>
      </c>
      <c r="N3934" t="s">
        <v>19902</v>
      </c>
    </row>
    <row r="3935" spans="1:14">
      <c r="A3935">
        <v>98</v>
      </c>
      <c r="B3935" t="s">
        <v>19848</v>
      </c>
      <c r="C3935" t="s">
        <v>19849</v>
      </c>
      <c r="D3935">
        <v>1566</v>
      </c>
      <c r="E3935" s="1">
        <v>1.2110000000000001</v>
      </c>
      <c r="F3935">
        <v>1.21</v>
      </c>
      <c r="G3935">
        <v>8.7999999999999995E-2</v>
      </c>
      <c r="H3935">
        <v>34</v>
      </c>
      <c r="I3935" t="s">
        <v>18288</v>
      </c>
      <c r="J3935">
        <v>1.47E-3</v>
      </c>
      <c r="K3935">
        <v>0.39900000000000002</v>
      </c>
      <c r="L3935">
        <v>2.663711111111112</v>
      </c>
      <c r="M3935" s="2">
        <f t="shared" si="132"/>
        <v>72.592592592592595</v>
      </c>
      <c r="N3935" t="s">
        <v>19902</v>
      </c>
    </row>
    <row r="3936" spans="1:14">
      <c r="A3936">
        <v>99</v>
      </c>
      <c r="B3936" t="s">
        <v>19888</v>
      </c>
      <c r="C3936" t="s">
        <v>19889</v>
      </c>
      <c r="D3936">
        <v>128</v>
      </c>
      <c r="E3936" s="1">
        <v>1.1839999999999999</v>
      </c>
      <c r="F3936">
        <v>1.224</v>
      </c>
      <c r="G3936">
        <v>0.222</v>
      </c>
      <c r="H3936">
        <v>261</v>
      </c>
      <c r="I3936">
        <v>1.1000000000000001</v>
      </c>
      <c r="J3936">
        <v>3.6000000000000002E-4</v>
      </c>
      <c r="K3936">
        <v>0.41799999999999998</v>
      </c>
      <c r="L3936">
        <v>2.663711111111112</v>
      </c>
      <c r="M3936" s="2">
        <f t="shared" si="132"/>
        <v>73.333333333333329</v>
      </c>
      <c r="N3936" t="s">
        <v>19902</v>
      </c>
    </row>
    <row r="3937" spans="1:14">
      <c r="A3937">
        <v>100</v>
      </c>
      <c r="B3937" t="s">
        <v>20366</v>
      </c>
      <c r="C3937" t="s">
        <v>20365</v>
      </c>
      <c r="D3937">
        <v>3259</v>
      </c>
      <c r="E3937" s="1">
        <v>1.153</v>
      </c>
      <c r="F3937">
        <v>1.345</v>
      </c>
      <c r="G3937">
        <v>0.14799999999999999</v>
      </c>
      <c r="H3937">
        <v>223</v>
      </c>
      <c r="I3937">
        <v>9.1999999999999993</v>
      </c>
      <c r="J3937">
        <v>3.8999999999999998E-3</v>
      </c>
      <c r="K3937">
        <v>0.29699999999999999</v>
      </c>
      <c r="L3937">
        <v>2.663711111111112</v>
      </c>
      <c r="M3937" s="2">
        <f t="shared" si="132"/>
        <v>74.074074074074076</v>
      </c>
      <c r="N3937" t="s">
        <v>19902</v>
      </c>
    </row>
    <row r="3938" spans="1:14">
      <c r="A3938">
        <v>101</v>
      </c>
      <c r="B3938" t="s">
        <v>19858</v>
      </c>
      <c r="C3938" t="s">
        <v>19859</v>
      </c>
      <c r="D3938">
        <v>673</v>
      </c>
      <c r="E3938" s="1">
        <v>1.1359999999999999</v>
      </c>
      <c r="G3938">
        <v>0.58099999999999996</v>
      </c>
      <c r="H3938">
        <v>62</v>
      </c>
      <c r="I3938">
        <v>3.7</v>
      </c>
      <c r="J3938">
        <v>2.5300000000000001E-3</v>
      </c>
      <c r="L3938">
        <v>2.663711111111112</v>
      </c>
      <c r="M3938" s="2">
        <f t="shared" si="132"/>
        <v>74.81481481481481</v>
      </c>
      <c r="N3938" t="s">
        <v>19902</v>
      </c>
    </row>
    <row r="3939" spans="1:14">
      <c r="A3939">
        <v>102</v>
      </c>
      <c r="B3939" t="s">
        <v>20873</v>
      </c>
      <c r="C3939" t="s">
        <v>20874</v>
      </c>
      <c r="D3939">
        <v>132</v>
      </c>
      <c r="E3939" s="1">
        <v>1.105</v>
      </c>
      <c r="G3939">
        <v>0.625</v>
      </c>
      <c r="H3939">
        <v>8</v>
      </c>
      <c r="I3939">
        <v>6</v>
      </c>
      <c r="J3939">
        <v>5.0000000000000001E-4</v>
      </c>
      <c r="L3939">
        <v>2.663711111111112</v>
      </c>
      <c r="M3939" s="2">
        <f t="shared" si="132"/>
        <v>75.555555555555557</v>
      </c>
      <c r="N3939" t="s">
        <v>19902</v>
      </c>
    </row>
    <row r="3940" spans="1:14">
      <c r="A3940">
        <v>103</v>
      </c>
      <c r="B3940" t="s">
        <v>16262</v>
      </c>
      <c r="C3940" t="s">
        <v>16263</v>
      </c>
      <c r="D3940">
        <v>891</v>
      </c>
      <c r="E3940" s="1">
        <v>1.1020000000000001</v>
      </c>
      <c r="F3940">
        <v>1.4419999999999999</v>
      </c>
      <c r="G3940">
        <v>0.186</v>
      </c>
      <c r="H3940">
        <v>43</v>
      </c>
      <c r="I3940">
        <v>6.9</v>
      </c>
      <c r="J3940">
        <v>2.2200000000000002E-3</v>
      </c>
      <c r="K3940">
        <v>0.49</v>
      </c>
      <c r="L3940">
        <v>2.663711111111112</v>
      </c>
      <c r="M3940" s="2">
        <f t="shared" si="132"/>
        <v>76.296296296296291</v>
      </c>
      <c r="N3940" t="s">
        <v>19902</v>
      </c>
    </row>
    <row r="3941" spans="1:14">
      <c r="A3941">
        <v>104</v>
      </c>
      <c r="B3941" t="s">
        <v>19870</v>
      </c>
      <c r="C3941" t="s">
        <v>19871</v>
      </c>
      <c r="D3941">
        <v>579</v>
      </c>
      <c r="E3941" s="1">
        <v>1.069</v>
      </c>
      <c r="F3941">
        <v>0.96</v>
      </c>
      <c r="G3941">
        <v>0.186</v>
      </c>
      <c r="H3941">
        <v>43</v>
      </c>
      <c r="I3941">
        <v>5.9</v>
      </c>
      <c r="J3941">
        <v>1.1800000000000001E-3</v>
      </c>
      <c r="K3941">
        <v>0.22700000000000001</v>
      </c>
      <c r="L3941">
        <v>2.663711111111112</v>
      </c>
      <c r="M3941" s="2">
        <f t="shared" si="132"/>
        <v>77.037037037037038</v>
      </c>
      <c r="N3941" t="s">
        <v>19902</v>
      </c>
    </row>
    <row r="3942" spans="1:14">
      <c r="A3942">
        <v>105</v>
      </c>
      <c r="B3942" t="s">
        <v>16232</v>
      </c>
      <c r="C3942" t="s">
        <v>16233</v>
      </c>
      <c r="D3942">
        <v>352</v>
      </c>
      <c r="E3942" s="1">
        <v>0.98099999999999998</v>
      </c>
      <c r="F3942">
        <v>0.84599999999999997</v>
      </c>
      <c r="G3942">
        <v>0.26300000000000001</v>
      </c>
      <c r="H3942">
        <v>38</v>
      </c>
      <c r="I3942" t="s">
        <v>18288</v>
      </c>
      <c r="J3942">
        <v>6.9999999999999999E-4</v>
      </c>
      <c r="K3942">
        <v>0.29199999999999998</v>
      </c>
      <c r="L3942">
        <v>2.663711111111112</v>
      </c>
      <c r="M3942" s="2">
        <f t="shared" si="132"/>
        <v>77.777777777777786</v>
      </c>
      <c r="N3942" t="s">
        <v>19902</v>
      </c>
    </row>
    <row r="3943" spans="1:14">
      <c r="A3943">
        <v>106</v>
      </c>
      <c r="B3943" t="s">
        <v>19978</v>
      </c>
      <c r="C3943" t="s">
        <v>19979</v>
      </c>
      <c r="D3943">
        <v>487</v>
      </c>
      <c r="E3943" s="1">
        <v>0.96199999999999997</v>
      </c>
      <c r="F3943">
        <v>1.216</v>
      </c>
      <c r="G3943">
        <v>0.624</v>
      </c>
      <c r="H3943">
        <v>93</v>
      </c>
      <c r="I3943">
        <v>3.7</v>
      </c>
      <c r="J3943">
        <v>1.9499999999999999E-3</v>
      </c>
      <c r="K3943">
        <v>0.41399999999999998</v>
      </c>
      <c r="L3943">
        <v>2.663711111111112</v>
      </c>
      <c r="M3943" s="2">
        <f t="shared" si="132"/>
        <v>78.518518518518519</v>
      </c>
      <c r="N3943" t="s">
        <v>19902</v>
      </c>
    </row>
    <row r="3944" spans="1:14">
      <c r="A3944">
        <v>107</v>
      </c>
      <c r="B3944" t="s">
        <v>20877</v>
      </c>
      <c r="C3944" t="s">
        <v>20878</v>
      </c>
      <c r="D3944">
        <v>1100</v>
      </c>
      <c r="E3944" s="1">
        <v>0.92900000000000005</v>
      </c>
      <c r="F3944">
        <v>1.0680000000000001</v>
      </c>
      <c r="G3944">
        <v>0</v>
      </c>
      <c r="H3944">
        <v>33</v>
      </c>
      <c r="I3944" t="s">
        <v>18288</v>
      </c>
      <c r="J3944">
        <v>1.15E-3</v>
      </c>
      <c r="K3944">
        <v>0.317</v>
      </c>
      <c r="L3944">
        <v>2.663711111111112</v>
      </c>
      <c r="M3944" s="2">
        <f t="shared" si="132"/>
        <v>79.259259259259267</v>
      </c>
      <c r="N3944" t="s">
        <v>19902</v>
      </c>
    </row>
    <row r="3945" spans="1:14">
      <c r="A3945">
        <v>108</v>
      </c>
      <c r="B3945" t="s">
        <v>20879</v>
      </c>
      <c r="C3945" t="s">
        <v>20880</v>
      </c>
      <c r="D3945">
        <v>142</v>
      </c>
      <c r="E3945" s="1">
        <v>0.92300000000000004</v>
      </c>
      <c r="G3945">
        <v>0.158</v>
      </c>
      <c r="H3945">
        <v>19</v>
      </c>
      <c r="I3945">
        <v>3.3</v>
      </c>
      <c r="J3945">
        <v>6.9999999999999999E-4</v>
      </c>
      <c r="L3945">
        <v>2.663711111111112</v>
      </c>
      <c r="M3945" s="2">
        <f t="shared" si="132"/>
        <v>80</v>
      </c>
      <c r="N3945" t="s">
        <v>19902</v>
      </c>
    </row>
    <row r="3946" spans="1:14">
      <c r="A3946">
        <v>109</v>
      </c>
      <c r="B3946" t="s">
        <v>19922</v>
      </c>
      <c r="C3946" t="s">
        <v>19923</v>
      </c>
      <c r="D3946">
        <v>1662</v>
      </c>
      <c r="E3946" s="1">
        <v>0.92100000000000004</v>
      </c>
      <c r="F3946">
        <v>1.4510000000000001</v>
      </c>
      <c r="G3946">
        <v>3.3000000000000002E-2</v>
      </c>
      <c r="H3946">
        <v>30</v>
      </c>
      <c r="I3946">
        <v>8.3000000000000007</v>
      </c>
      <c r="J3946">
        <v>3.64E-3</v>
      </c>
      <c r="K3946">
        <v>0.57799999999999996</v>
      </c>
      <c r="L3946">
        <v>2.663711111111112</v>
      </c>
      <c r="M3946" s="2">
        <f t="shared" si="132"/>
        <v>80.740740740740748</v>
      </c>
      <c r="N3946" t="s">
        <v>19902</v>
      </c>
    </row>
    <row r="3947" spans="1:14">
      <c r="A3947">
        <v>110</v>
      </c>
      <c r="B3947" t="s">
        <v>19912</v>
      </c>
      <c r="C3947" t="s">
        <v>19913</v>
      </c>
      <c r="D3947">
        <v>245</v>
      </c>
      <c r="E3947" s="1">
        <v>0.84499999999999997</v>
      </c>
      <c r="F3947">
        <v>0.76500000000000001</v>
      </c>
      <c r="G3947">
        <v>0.22900000000000001</v>
      </c>
      <c r="H3947">
        <v>48</v>
      </c>
      <c r="I3947">
        <v>3.5</v>
      </c>
      <c r="J3947">
        <v>3.5E-4</v>
      </c>
      <c r="K3947">
        <v>9.0999999999999998E-2</v>
      </c>
      <c r="L3947">
        <v>2.663711111111112</v>
      </c>
      <c r="M3947" s="2">
        <f t="shared" si="132"/>
        <v>81.481481481481481</v>
      </c>
      <c r="N3947" t="s">
        <v>19902</v>
      </c>
    </row>
    <row r="3948" spans="1:14">
      <c r="A3948">
        <v>111</v>
      </c>
      <c r="B3948" t="s">
        <v>20881</v>
      </c>
      <c r="C3948" t="s">
        <v>20882</v>
      </c>
      <c r="D3948">
        <v>44</v>
      </c>
      <c r="E3948" s="1">
        <v>0.79600000000000004</v>
      </c>
      <c r="F3948">
        <v>0.79600000000000004</v>
      </c>
      <c r="G3948">
        <v>0</v>
      </c>
      <c r="H3948">
        <v>30</v>
      </c>
      <c r="J3948">
        <v>2.7E-4</v>
      </c>
      <c r="K3948">
        <v>0.28100000000000003</v>
      </c>
      <c r="L3948">
        <v>2.663711111111112</v>
      </c>
      <c r="M3948" s="2">
        <f t="shared" si="132"/>
        <v>82.222222222222214</v>
      </c>
      <c r="N3948" t="s">
        <v>19902</v>
      </c>
    </row>
    <row r="3949" spans="1:14">
      <c r="A3949">
        <v>112</v>
      </c>
      <c r="B3949" t="s">
        <v>20883</v>
      </c>
      <c r="C3949" t="s">
        <v>20884</v>
      </c>
      <c r="D3949">
        <v>2264</v>
      </c>
      <c r="E3949" s="1">
        <v>0.77800000000000002</v>
      </c>
      <c r="F3949">
        <v>0.82599999999999996</v>
      </c>
      <c r="G3949">
        <v>0.19700000000000001</v>
      </c>
      <c r="H3949">
        <v>137</v>
      </c>
      <c r="I3949" t="s">
        <v>18288</v>
      </c>
      <c r="J3949">
        <v>3.5799999999999998E-3</v>
      </c>
      <c r="K3949">
        <v>0.28599999999999998</v>
      </c>
      <c r="L3949">
        <v>2.663711111111112</v>
      </c>
      <c r="M3949" s="2">
        <f t="shared" si="132"/>
        <v>82.962962962962962</v>
      </c>
      <c r="N3949" t="s">
        <v>19902</v>
      </c>
    </row>
    <row r="3950" spans="1:14">
      <c r="A3950">
        <v>113</v>
      </c>
      <c r="B3950" t="s">
        <v>16230</v>
      </c>
      <c r="C3950" t="s">
        <v>16231</v>
      </c>
      <c r="D3950">
        <v>353</v>
      </c>
      <c r="E3950" s="1">
        <v>0.745</v>
      </c>
      <c r="G3950">
        <v>0.42299999999999999</v>
      </c>
      <c r="H3950">
        <v>26</v>
      </c>
      <c r="I3950">
        <v>7.8</v>
      </c>
      <c r="J3950">
        <v>5.9999999999999995E-4</v>
      </c>
      <c r="L3950">
        <v>2.663711111111112</v>
      </c>
      <c r="M3950" s="2">
        <f t="shared" si="132"/>
        <v>83.703703703703695</v>
      </c>
      <c r="N3950" t="s">
        <v>19902</v>
      </c>
    </row>
    <row r="3951" spans="1:14">
      <c r="A3951">
        <v>114</v>
      </c>
      <c r="B3951" t="s">
        <v>16256</v>
      </c>
      <c r="C3951" t="s">
        <v>16257</v>
      </c>
      <c r="D3951">
        <v>382</v>
      </c>
      <c r="E3951" s="1">
        <v>0.70799999999999996</v>
      </c>
      <c r="G3951">
        <v>0.74299999999999999</v>
      </c>
      <c r="H3951">
        <v>35</v>
      </c>
      <c r="I3951">
        <v>9</v>
      </c>
      <c r="J3951">
        <v>4.8999999999999998E-4</v>
      </c>
      <c r="L3951">
        <v>2.663711111111112</v>
      </c>
      <c r="M3951" s="2">
        <f t="shared" si="132"/>
        <v>84.444444444444443</v>
      </c>
      <c r="N3951" t="s">
        <v>19902</v>
      </c>
    </row>
    <row r="3952" spans="1:14">
      <c r="A3952">
        <v>115</v>
      </c>
      <c r="B3952" t="s">
        <v>16210</v>
      </c>
      <c r="C3952" t="s">
        <v>16211</v>
      </c>
      <c r="D3952">
        <v>563</v>
      </c>
      <c r="E3952" s="1">
        <v>0.70699999999999996</v>
      </c>
      <c r="F3952">
        <v>0.82199999999999995</v>
      </c>
      <c r="G3952">
        <v>0.2</v>
      </c>
      <c r="H3952">
        <v>40</v>
      </c>
      <c r="I3952" t="s">
        <v>18288</v>
      </c>
      <c r="J3952">
        <v>9.6000000000000002E-4</v>
      </c>
      <c r="K3952">
        <v>0.29599999999999999</v>
      </c>
      <c r="L3952">
        <v>2.663711111111112</v>
      </c>
      <c r="M3952" s="2">
        <f t="shared" si="132"/>
        <v>85.18518518518519</v>
      </c>
      <c r="N3952" t="s">
        <v>19902</v>
      </c>
    </row>
    <row r="3953" spans="1:14">
      <c r="A3953">
        <v>116</v>
      </c>
      <c r="B3953" t="s">
        <v>20887</v>
      </c>
      <c r="C3953" t="s">
        <v>20888</v>
      </c>
      <c r="D3953">
        <v>3437</v>
      </c>
      <c r="E3953" s="1">
        <v>0.66700000000000004</v>
      </c>
      <c r="F3953">
        <v>0.81799999999999995</v>
      </c>
      <c r="G3953">
        <v>0.13</v>
      </c>
      <c r="H3953">
        <v>69</v>
      </c>
      <c r="I3953" t="s">
        <v>18288</v>
      </c>
      <c r="J3953">
        <v>2E-3</v>
      </c>
      <c r="K3953">
        <v>0.30099999999999999</v>
      </c>
      <c r="L3953">
        <v>2.663711111111112</v>
      </c>
      <c r="M3953" s="2">
        <f t="shared" si="132"/>
        <v>85.925925925925924</v>
      </c>
      <c r="N3953" t="s">
        <v>19902</v>
      </c>
    </row>
    <row r="3954" spans="1:14">
      <c r="A3954">
        <v>117</v>
      </c>
      <c r="B3954" t="s">
        <v>19844</v>
      </c>
      <c r="C3954" t="s">
        <v>19845</v>
      </c>
      <c r="D3954">
        <v>1454</v>
      </c>
      <c r="E3954" s="1">
        <v>0.63100000000000001</v>
      </c>
      <c r="F3954">
        <v>0.86899999999999999</v>
      </c>
      <c r="G3954">
        <v>7.0000000000000007E-2</v>
      </c>
      <c r="H3954">
        <v>57</v>
      </c>
      <c r="I3954">
        <v>8.6</v>
      </c>
      <c r="J3954">
        <v>2.8500000000000001E-3</v>
      </c>
      <c r="K3954">
        <v>0.27600000000000002</v>
      </c>
      <c r="L3954">
        <v>2.663711111111112</v>
      </c>
      <c r="M3954" s="2">
        <f t="shared" si="132"/>
        <v>86.666666666666671</v>
      </c>
      <c r="N3954" t="s">
        <v>19902</v>
      </c>
    </row>
    <row r="3955" spans="1:14">
      <c r="A3955">
        <v>118</v>
      </c>
      <c r="B3955" t="s">
        <v>19874</v>
      </c>
      <c r="C3955" t="s">
        <v>19875</v>
      </c>
      <c r="D3955">
        <v>542</v>
      </c>
      <c r="E3955" s="1">
        <v>0.59699999999999998</v>
      </c>
      <c r="F3955">
        <v>0.60399999999999998</v>
      </c>
      <c r="G3955">
        <v>0.03</v>
      </c>
      <c r="H3955">
        <v>33</v>
      </c>
      <c r="I3955">
        <v>9.9</v>
      </c>
      <c r="J3955">
        <v>3.6000000000000002E-4</v>
      </c>
      <c r="K3955">
        <v>0.128</v>
      </c>
      <c r="L3955">
        <v>2.663711111111112</v>
      </c>
      <c r="M3955" s="2">
        <f t="shared" si="132"/>
        <v>87.407407407407405</v>
      </c>
      <c r="N3955" t="s">
        <v>19902</v>
      </c>
    </row>
    <row r="3956" spans="1:14">
      <c r="A3956">
        <v>119</v>
      </c>
      <c r="B3956" t="s">
        <v>19852</v>
      </c>
      <c r="C3956" t="s">
        <v>19853</v>
      </c>
      <c r="D3956">
        <v>200</v>
      </c>
      <c r="E3956" s="1">
        <v>0.58599999999999997</v>
      </c>
      <c r="G3956">
        <v>0.105</v>
      </c>
      <c r="H3956">
        <v>38</v>
      </c>
      <c r="I3956">
        <v>5.2</v>
      </c>
      <c r="J3956">
        <v>4.6000000000000001E-4</v>
      </c>
      <c r="L3956">
        <v>2.663711111111112</v>
      </c>
      <c r="M3956" s="2">
        <f t="shared" si="132"/>
        <v>88.148148148148152</v>
      </c>
      <c r="N3956" t="s">
        <v>19902</v>
      </c>
    </row>
    <row r="3957" spans="1:14">
      <c r="A3957">
        <v>120</v>
      </c>
      <c r="B3957" t="s">
        <v>16214</v>
      </c>
      <c r="C3957" t="s">
        <v>16215</v>
      </c>
      <c r="D3957">
        <v>668</v>
      </c>
      <c r="E3957" s="1">
        <v>0.51200000000000001</v>
      </c>
      <c r="F3957">
        <v>0.68</v>
      </c>
      <c r="G3957">
        <v>0.13800000000000001</v>
      </c>
      <c r="H3957">
        <v>29</v>
      </c>
      <c r="I3957" t="s">
        <v>18288</v>
      </c>
      <c r="J3957">
        <v>8.0000000000000004E-4</v>
      </c>
      <c r="K3957">
        <v>0.23499999999999999</v>
      </c>
      <c r="L3957">
        <v>2.663711111111112</v>
      </c>
      <c r="M3957" s="2">
        <f t="shared" si="132"/>
        <v>88.888888888888886</v>
      </c>
      <c r="N3957" t="s">
        <v>19902</v>
      </c>
    </row>
    <row r="3958" spans="1:14">
      <c r="A3958">
        <v>121</v>
      </c>
      <c r="B3958" t="s">
        <v>16228</v>
      </c>
      <c r="C3958" t="s">
        <v>16229</v>
      </c>
      <c r="D3958">
        <v>417</v>
      </c>
      <c r="E3958" s="1">
        <v>0.503</v>
      </c>
      <c r="F3958">
        <v>0.61599999999999999</v>
      </c>
      <c r="G3958">
        <v>5.3999999999999999E-2</v>
      </c>
      <c r="H3958">
        <v>74</v>
      </c>
      <c r="I3958">
        <v>5.5</v>
      </c>
      <c r="J3958">
        <v>1.1199999999999999E-3</v>
      </c>
      <c r="K3958">
        <v>0.16900000000000001</v>
      </c>
      <c r="L3958">
        <v>2.663711111111112</v>
      </c>
      <c r="M3958" s="2">
        <f t="shared" si="132"/>
        <v>89.629629629629619</v>
      </c>
      <c r="N3958" t="s">
        <v>19902</v>
      </c>
    </row>
    <row r="3959" spans="1:14">
      <c r="A3959">
        <v>122</v>
      </c>
      <c r="B3959" t="s">
        <v>19944</v>
      </c>
      <c r="C3959" t="s">
        <v>19945</v>
      </c>
      <c r="D3959">
        <v>120</v>
      </c>
      <c r="E3959" s="1">
        <v>0.44400000000000001</v>
      </c>
      <c r="F3959">
        <v>0.78200000000000003</v>
      </c>
      <c r="G3959">
        <v>0</v>
      </c>
      <c r="H3959">
        <v>6</v>
      </c>
      <c r="I3959">
        <v>4.9000000000000004</v>
      </c>
      <c r="J3959">
        <v>6.4000000000000005E-4</v>
      </c>
      <c r="K3959">
        <v>0.29299999999999998</v>
      </c>
      <c r="L3959">
        <v>2.663711111111112</v>
      </c>
      <c r="M3959" s="2">
        <f t="shared" si="132"/>
        <v>90.370370370370367</v>
      </c>
      <c r="N3959" t="s">
        <v>19902</v>
      </c>
    </row>
    <row r="3960" spans="1:14">
      <c r="A3960">
        <v>123</v>
      </c>
      <c r="B3960" t="s">
        <v>19960</v>
      </c>
      <c r="C3960" t="s">
        <v>19961</v>
      </c>
      <c r="D3960">
        <v>705</v>
      </c>
      <c r="E3960" s="1">
        <v>0.39400000000000002</v>
      </c>
      <c r="F3960">
        <v>0.46300000000000002</v>
      </c>
      <c r="G3960">
        <v>0.157</v>
      </c>
      <c r="H3960">
        <v>51</v>
      </c>
      <c r="I3960">
        <v>9.1999999999999993</v>
      </c>
      <c r="J3960">
        <v>9.3000000000000005E-4</v>
      </c>
      <c r="K3960">
        <v>0.13600000000000001</v>
      </c>
      <c r="L3960">
        <v>2.663711111111112</v>
      </c>
      <c r="M3960" s="2">
        <f t="shared" si="132"/>
        <v>91.111111111111114</v>
      </c>
      <c r="N3960" t="s">
        <v>19902</v>
      </c>
    </row>
    <row r="3961" spans="1:14">
      <c r="A3961">
        <v>124</v>
      </c>
      <c r="B3961" t="s">
        <v>16258</v>
      </c>
      <c r="C3961" t="s">
        <v>16259</v>
      </c>
      <c r="D3961">
        <v>507</v>
      </c>
      <c r="E3961" s="1">
        <v>0.371</v>
      </c>
      <c r="F3961">
        <v>0.63300000000000001</v>
      </c>
      <c r="G3961">
        <v>0</v>
      </c>
      <c r="H3961">
        <v>14</v>
      </c>
      <c r="I3961" t="s">
        <v>18288</v>
      </c>
      <c r="J3961">
        <v>5.5000000000000003E-4</v>
      </c>
      <c r="K3961">
        <v>0.21199999999999999</v>
      </c>
      <c r="L3961">
        <v>2.663711111111112</v>
      </c>
      <c r="M3961" s="2">
        <f t="shared" si="132"/>
        <v>91.851851851851848</v>
      </c>
      <c r="N3961" t="s">
        <v>19902</v>
      </c>
    </row>
    <row r="3962" spans="1:14">
      <c r="A3962">
        <v>125</v>
      </c>
      <c r="B3962" t="s">
        <v>20897</v>
      </c>
      <c r="C3962" t="s">
        <v>20898</v>
      </c>
      <c r="D3962">
        <v>465</v>
      </c>
      <c r="E3962" s="1">
        <v>0.36599999999999999</v>
      </c>
      <c r="F3962">
        <v>0.56799999999999995</v>
      </c>
      <c r="G3962">
        <v>0.59599999999999997</v>
      </c>
      <c r="H3962">
        <v>47</v>
      </c>
      <c r="I3962">
        <v>6.4</v>
      </c>
      <c r="J3962">
        <v>1.24E-3</v>
      </c>
      <c r="K3962">
        <v>0.21</v>
      </c>
      <c r="L3962">
        <v>2.663711111111112</v>
      </c>
      <c r="M3962" s="2">
        <f t="shared" si="132"/>
        <v>92.592592592592595</v>
      </c>
      <c r="N3962" t="s">
        <v>19902</v>
      </c>
    </row>
    <row r="3963" spans="1:14">
      <c r="A3963">
        <v>126</v>
      </c>
      <c r="B3963" t="s">
        <v>20899</v>
      </c>
      <c r="C3963" t="s">
        <v>20900</v>
      </c>
      <c r="D3963">
        <v>359</v>
      </c>
      <c r="E3963" s="1">
        <v>0.36199999999999999</v>
      </c>
      <c r="F3963">
        <v>0.61899999999999999</v>
      </c>
      <c r="G3963">
        <v>6.9000000000000006E-2</v>
      </c>
      <c r="H3963">
        <v>72</v>
      </c>
      <c r="I3963">
        <v>5.7</v>
      </c>
      <c r="J3963">
        <v>1.0200000000000001E-3</v>
      </c>
      <c r="K3963">
        <v>0.193</v>
      </c>
      <c r="L3963">
        <v>2.663711111111112</v>
      </c>
      <c r="M3963" s="2">
        <f t="shared" si="132"/>
        <v>93.333333333333329</v>
      </c>
      <c r="N3963" t="s">
        <v>19902</v>
      </c>
    </row>
    <row r="3964" spans="1:14">
      <c r="A3964">
        <v>127</v>
      </c>
      <c r="B3964" t="s">
        <v>20901</v>
      </c>
      <c r="C3964" t="s">
        <v>20902</v>
      </c>
      <c r="D3964">
        <v>373</v>
      </c>
      <c r="E3964" s="1">
        <v>0.34399999999999997</v>
      </c>
      <c r="F3964">
        <v>0.48699999999999999</v>
      </c>
      <c r="G3964">
        <v>1.4E-2</v>
      </c>
      <c r="H3964">
        <v>70</v>
      </c>
      <c r="I3964">
        <v>5.9</v>
      </c>
      <c r="J3964">
        <v>1.1199999999999999E-3</v>
      </c>
      <c r="K3964">
        <v>0.16600000000000001</v>
      </c>
      <c r="L3964">
        <v>2.663711111111112</v>
      </c>
      <c r="M3964" s="2">
        <f t="shared" si="132"/>
        <v>94.074074074074076</v>
      </c>
      <c r="N3964" t="s">
        <v>19902</v>
      </c>
    </row>
    <row r="3965" spans="1:14">
      <c r="A3965">
        <v>128</v>
      </c>
      <c r="B3965" t="s">
        <v>20903</v>
      </c>
      <c r="C3965" t="s">
        <v>20904</v>
      </c>
      <c r="D3965">
        <v>14</v>
      </c>
      <c r="E3965" s="1">
        <v>0.30599999999999999</v>
      </c>
      <c r="G3965">
        <v>6.2E-2</v>
      </c>
      <c r="H3965">
        <v>16</v>
      </c>
      <c r="J3965">
        <v>4.0000000000000003E-5</v>
      </c>
      <c r="L3965">
        <v>2.663711111111112</v>
      </c>
      <c r="M3965" s="2">
        <f t="shared" si="132"/>
        <v>94.814814814814824</v>
      </c>
      <c r="N3965" t="s">
        <v>19902</v>
      </c>
    </row>
    <row r="3966" spans="1:14">
      <c r="A3966">
        <v>129</v>
      </c>
      <c r="B3966" t="s">
        <v>16248</v>
      </c>
      <c r="C3966" t="s">
        <v>16249</v>
      </c>
      <c r="D3966">
        <v>369</v>
      </c>
      <c r="E3966" s="1">
        <v>0.29399999999999998</v>
      </c>
      <c r="F3966">
        <v>0.68600000000000005</v>
      </c>
      <c r="G3966">
        <v>0</v>
      </c>
      <c r="H3966">
        <v>19</v>
      </c>
      <c r="I3966" t="s">
        <v>18288</v>
      </c>
      <c r="J3966">
        <v>5.2999999999999998E-4</v>
      </c>
      <c r="K3966">
        <v>0.251</v>
      </c>
      <c r="L3966">
        <v>2.663711111111112</v>
      </c>
      <c r="M3966" s="2">
        <f t="shared" ref="M3966:M3972" si="133">A3966/135*100</f>
        <v>95.555555555555557</v>
      </c>
      <c r="N3966" t="s">
        <v>19902</v>
      </c>
    </row>
    <row r="3967" spans="1:14">
      <c r="A3967">
        <v>130</v>
      </c>
      <c r="B3967" t="s">
        <v>19940</v>
      </c>
      <c r="C3967" t="s">
        <v>19941</v>
      </c>
      <c r="D3967">
        <v>710</v>
      </c>
      <c r="E3967" s="1">
        <v>0.28000000000000003</v>
      </c>
      <c r="F3967">
        <v>0.34300000000000003</v>
      </c>
      <c r="G3967">
        <v>6.5000000000000002E-2</v>
      </c>
      <c r="H3967">
        <v>124</v>
      </c>
      <c r="I3967">
        <v>7.7</v>
      </c>
      <c r="J3967">
        <v>1.0300000000000001E-3</v>
      </c>
      <c r="K3967">
        <v>0.09</v>
      </c>
      <c r="L3967">
        <v>2.663711111111112</v>
      </c>
      <c r="M3967" s="2">
        <f t="shared" si="133"/>
        <v>96.296296296296291</v>
      </c>
      <c r="N3967" t="s">
        <v>19902</v>
      </c>
    </row>
    <row r="3968" spans="1:14">
      <c r="A3968">
        <v>131</v>
      </c>
      <c r="B3968" t="s">
        <v>20907</v>
      </c>
      <c r="C3968" t="s">
        <v>20908</v>
      </c>
      <c r="D3968">
        <v>1040</v>
      </c>
      <c r="E3968" s="1">
        <v>0.27900000000000003</v>
      </c>
      <c r="F3968">
        <v>0.38200000000000001</v>
      </c>
      <c r="G3968">
        <v>3.2000000000000001E-2</v>
      </c>
      <c r="H3968">
        <v>93</v>
      </c>
      <c r="I3968" t="s">
        <v>18288</v>
      </c>
      <c r="J3968">
        <v>9.7000000000000005E-4</v>
      </c>
      <c r="K3968">
        <v>0.13500000000000001</v>
      </c>
      <c r="L3968">
        <v>2.663711111111112</v>
      </c>
      <c r="M3968" s="2">
        <f t="shared" si="133"/>
        <v>97.037037037037038</v>
      </c>
      <c r="N3968" t="s">
        <v>19902</v>
      </c>
    </row>
    <row r="3969" spans="1:14">
      <c r="A3969">
        <v>132</v>
      </c>
      <c r="B3969" t="s">
        <v>16244</v>
      </c>
      <c r="C3969" t="s">
        <v>16245</v>
      </c>
      <c r="D3969">
        <v>325</v>
      </c>
      <c r="E3969" s="1">
        <v>0.27800000000000002</v>
      </c>
      <c r="F3969">
        <v>0.44400000000000001</v>
      </c>
      <c r="G3969">
        <v>7.2999999999999995E-2</v>
      </c>
      <c r="H3969">
        <v>41</v>
      </c>
      <c r="I3969" t="s">
        <v>18288</v>
      </c>
      <c r="J3969">
        <v>3.8999999999999999E-4</v>
      </c>
      <c r="K3969">
        <v>0.14799999999999999</v>
      </c>
      <c r="L3969">
        <v>2.663711111111112</v>
      </c>
      <c r="M3969" s="2">
        <f t="shared" si="133"/>
        <v>97.777777777777771</v>
      </c>
      <c r="N3969" t="s">
        <v>19902</v>
      </c>
    </row>
    <row r="3970" spans="1:14">
      <c r="A3970">
        <v>133</v>
      </c>
      <c r="B3970" t="s">
        <v>19910</v>
      </c>
      <c r="C3970" t="s">
        <v>19911</v>
      </c>
      <c r="D3970">
        <v>118</v>
      </c>
      <c r="E3970" s="1">
        <v>0.24199999999999999</v>
      </c>
      <c r="G3970">
        <v>0.14299999999999999</v>
      </c>
      <c r="H3970">
        <v>7</v>
      </c>
      <c r="I3970" t="s">
        <v>18288</v>
      </c>
      <c r="J3970">
        <v>1E-4</v>
      </c>
      <c r="L3970">
        <v>2.663711111111112</v>
      </c>
      <c r="M3970" s="2">
        <f t="shared" si="133"/>
        <v>98.518518518518519</v>
      </c>
      <c r="N3970" t="s">
        <v>19902</v>
      </c>
    </row>
    <row r="3971" spans="1:14">
      <c r="A3971">
        <v>134</v>
      </c>
      <c r="B3971" t="s">
        <v>16246</v>
      </c>
      <c r="C3971" t="s">
        <v>16247</v>
      </c>
      <c r="D3971">
        <v>537</v>
      </c>
      <c r="E3971" s="1">
        <v>0.23599999999999999</v>
      </c>
      <c r="F3971">
        <v>0.39600000000000002</v>
      </c>
      <c r="G3971">
        <v>5.2999999999999999E-2</v>
      </c>
      <c r="H3971">
        <v>75</v>
      </c>
      <c r="I3971">
        <v>8.5</v>
      </c>
      <c r="J3971">
        <v>8.7000000000000001E-4</v>
      </c>
      <c r="K3971">
        <v>0.11700000000000001</v>
      </c>
      <c r="L3971">
        <v>2.663711111111112</v>
      </c>
      <c r="M3971" s="2">
        <f t="shared" si="133"/>
        <v>99.259259259259252</v>
      </c>
      <c r="N3971" t="s">
        <v>19902</v>
      </c>
    </row>
    <row r="3972" spans="1:14">
      <c r="A3972">
        <v>135</v>
      </c>
      <c r="B3972" t="s">
        <v>19876</v>
      </c>
      <c r="C3972" t="s">
        <v>19877</v>
      </c>
      <c r="D3972">
        <v>150</v>
      </c>
      <c r="E3972" s="1">
        <v>0.13700000000000001</v>
      </c>
      <c r="F3972">
        <v>0.20499999999999999</v>
      </c>
      <c r="G3972">
        <v>0</v>
      </c>
      <c r="H3972">
        <v>91</v>
      </c>
      <c r="I3972">
        <v>4.8</v>
      </c>
      <c r="J3972">
        <v>4.0999999999999999E-4</v>
      </c>
      <c r="K3972">
        <v>5.5E-2</v>
      </c>
      <c r="L3972">
        <v>2.663711111111112</v>
      </c>
      <c r="M3972" s="2">
        <f t="shared" si="133"/>
        <v>100</v>
      </c>
      <c r="N3972" t="s">
        <v>19902</v>
      </c>
    </row>
    <row r="3973" spans="1:14" s="3" customFormat="1">
      <c r="E3973" s="4"/>
      <c r="M3973" s="5"/>
    </row>
    <row r="3974" spans="1:14">
      <c r="A3974">
        <v>1</v>
      </c>
      <c r="B3974" t="s">
        <v>5996</v>
      </c>
      <c r="C3974" t="s">
        <v>5995</v>
      </c>
      <c r="D3974">
        <v>5012</v>
      </c>
      <c r="E3974" s="1">
        <v>6.6669999999999998</v>
      </c>
      <c r="F3974">
        <v>10.16</v>
      </c>
      <c r="G3974">
        <v>1.083</v>
      </c>
      <c r="H3974">
        <v>24</v>
      </c>
      <c r="I3974" t="s">
        <v>18288</v>
      </c>
      <c r="J3974">
        <v>1.7649999999999999E-2</v>
      </c>
      <c r="K3974">
        <v>10.708</v>
      </c>
      <c r="L3974">
        <f>AVERAGE(E3974:E4305)</f>
        <v>1.0584819277108435</v>
      </c>
      <c r="M3974" s="2">
        <f t="shared" ref="M3974:M4037" si="134">A3974/332*100</f>
        <v>0.30120481927710846</v>
      </c>
      <c r="N3974" t="s">
        <v>29</v>
      </c>
    </row>
    <row r="3975" spans="1:14">
      <c r="A3975">
        <v>2</v>
      </c>
      <c r="B3975" t="s">
        <v>5994</v>
      </c>
      <c r="C3975" t="s">
        <v>5993</v>
      </c>
      <c r="D3975">
        <v>15000</v>
      </c>
      <c r="E3975" s="1">
        <v>5.2779999999999996</v>
      </c>
      <c r="F3975">
        <v>8.1470000000000002</v>
      </c>
      <c r="G3975">
        <v>1</v>
      </c>
      <c r="H3975">
        <v>41</v>
      </c>
      <c r="I3975" t="s">
        <v>18288</v>
      </c>
      <c r="J3975">
        <v>4.7030000000000002E-2</v>
      </c>
      <c r="K3975">
        <v>12.301</v>
      </c>
      <c r="L3975">
        <v>1.0584819277108435</v>
      </c>
      <c r="M3975" s="2">
        <f t="shared" si="134"/>
        <v>0.60240963855421692</v>
      </c>
      <c r="N3975" t="s">
        <v>29</v>
      </c>
    </row>
    <row r="3976" spans="1:14">
      <c r="A3976">
        <v>3</v>
      </c>
      <c r="B3976" t="s">
        <v>1471</v>
      </c>
      <c r="C3976" t="s">
        <v>1470</v>
      </c>
      <c r="D3976">
        <v>18729</v>
      </c>
      <c r="E3976" s="1">
        <v>4.3330000000000002</v>
      </c>
      <c r="F3976">
        <v>6.1849999999999996</v>
      </c>
      <c r="G3976">
        <v>0.86699999999999999</v>
      </c>
      <c r="H3976">
        <v>60</v>
      </c>
      <c r="I3976" t="s">
        <v>18288</v>
      </c>
      <c r="J3976">
        <v>5.799E-2</v>
      </c>
      <c r="K3976">
        <v>8.8889999999999993</v>
      </c>
      <c r="L3976">
        <v>1.0584819277108435</v>
      </c>
      <c r="M3976" s="2">
        <f t="shared" si="134"/>
        <v>0.90361445783132521</v>
      </c>
      <c r="N3976" t="s">
        <v>29</v>
      </c>
    </row>
    <row r="3977" spans="1:14">
      <c r="A3977">
        <v>4</v>
      </c>
      <c r="B3977" t="s">
        <v>1469</v>
      </c>
      <c r="C3977" t="s">
        <v>1468</v>
      </c>
      <c r="D3977">
        <v>3494</v>
      </c>
      <c r="E3977" s="1">
        <v>3.9119999999999999</v>
      </c>
      <c r="F3977">
        <v>4.0229999999999997</v>
      </c>
      <c r="G3977">
        <v>0.28899999999999998</v>
      </c>
      <c r="H3977">
        <v>45</v>
      </c>
      <c r="I3977" t="s">
        <v>18288</v>
      </c>
      <c r="J3977">
        <v>7.4799999999999997E-3</v>
      </c>
      <c r="K3977">
        <v>2.4649999999999999</v>
      </c>
      <c r="L3977">
        <v>1.0584819277108435</v>
      </c>
      <c r="M3977" s="2">
        <f t="shared" si="134"/>
        <v>1.2048192771084338</v>
      </c>
      <c r="N3977" t="s">
        <v>29</v>
      </c>
    </row>
    <row r="3978" spans="1:14">
      <c r="A3978">
        <v>5</v>
      </c>
      <c r="B3978" t="s">
        <v>14253</v>
      </c>
      <c r="C3978" t="s">
        <v>14254</v>
      </c>
      <c r="D3978">
        <v>21481</v>
      </c>
      <c r="E3978" s="1">
        <v>3.823</v>
      </c>
      <c r="F3978">
        <v>5.702</v>
      </c>
      <c r="G3978">
        <v>0.74</v>
      </c>
      <c r="H3978">
        <v>77</v>
      </c>
      <c r="I3978" t="s">
        <v>18288</v>
      </c>
      <c r="J3978">
        <v>4.6199999999999998E-2</v>
      </c>
      <c r="K3978">
        <v>9.6839999999999993</v>
      </c>
      <c r="L3978">
        <v>1.0584819277108435</v>
      </c>
      <c r="M3978" s="2">
        <f t="shared" si="134"/>
        <v>1.5060240963855422</v>
      </c>
      <c r="N3978" t="s">
        <v>29</v>
      </c>
    </row>
    <row r="3979" spans="1:14">
      <c r="A3979">
        <v>6</v>
      </c>
      <c r="B3979" t="s">
        <v>5992</v>
      </c>
      <c r="C3979" t="s">
        <v>5991</v>
      </c>
      <c r="D3979">
        <v>1776</v>
      </c>
      <c r="E3979" s="1">
        <v>3.68</v>
      </c>
      <c r="F3979">
        <v>5.556</v>
      </c>
      <c r="I3979" t="s">
        <v>18288</v>
      </c>
      <c r="J3979">
        <v>7.9900000000000006E-3</v>
      </c>
      <c r="K3979">
        <v>7.2350000000000003</v>
      </c>
      <c r="L3979">
        <v>1.0584819277108435</v>
      </c>
      <c r="M3979" s="2">
        <f t="shared" si="134"/>
        <v>1.8072289156626504</v>
      </c>
      <c r="N3979" t="s">
        <v>29</v>
      </c>
    </row>
    <row r="3980" spans="1:14">
      <c r="A3980">
        <v>7</v>
      </c>
      <c r="B3980" t="s">
        <v>5990</v>
      </c>
      <c r="C3980" t="s">
        <v>5989</v>
      </c>
      <c r="D3980">
        <v>481</v>
      </c>
      <c r="E3980" s="1">
        <v>3.5390000000000001</v>
      </c>
      <c r="F3980">
        <v>3.8359999999999999</v>
      </c>
      <c r="G3980">
        <v>1.45</v>
      </c>
      <c r="H3980">
        <v>40</v>
      </c>
      <c r="I3980">
        <v>2.4</v>
      </c>
      <c r="J3980">
        <v>1.076E-2</v>
      </c>
      <c r="K3980">
        <v>5.58</v>
      </c>
      <c r="L3980">
        <v>1.0584819277108435</v>
      </c>
      <c r="M3980" s="2">
        <f t="shared" si="134"/>
        <v>2.1084337349397591</v>
      </c>
      <c r="N3980" t="s">
        <v>29</v>
      </c>
    </row>
    <row r="3981" spans="1:14">
      <c r="A3981">
        <v>8</v>
      </c>
      <c r="B3981" t="s">
        <v>5988</v>
      </c>
      <c r="C3981" t="s">
        <v>5987</v>
      </c>
      <c r="D3981">
        <v>6047</v>
      </c>
      <c r="E3981" s="1">
        <v>3.4889999999999999</v>
      </c>
      <c r="F3981">
        <v>5.8639999999999999</v>
      </c>
      <c r="G3981">
        <v>0.29499999999999998</v>
      </c>
      <c r="H3981">
        <v>44</v>
      </c>
      <c r="I3981" t="s">
        <v>18288</v>
      </c>
      <c r="J3981">
        <v>2.6179999999999998E-2</v>
      </c>
      <c r="K3981">
        <v>6.7560000000000002</v>
      </c>
      <c r="L3981">
        <v>1.0584819277108435</v>
      </c>
      <c r="M3981" s="2">
        <f t="shared" si="134"/>
        <v>2.4096385542168677</v>
      </c>
      <c r="N3981" t="s">
        <v>29</v>
      </c>
    </row>
    <row r="3982" spans="1:14">
      <c r="A3982">
        <v>9</v>
      </c>
      <c r="B3982" t="s">
        <v>5986</v>
      </c>
      <c r="C3982" t="s">
        <v>5985</v>
      </c>
      <c r="D3982">
        <v>15801</v>
      </c>
      <c r="E3982" s="1">
        <v>3.4830000000000001</v>
      </c>
      <c r="F3982">
        <v>5.5060000000000002</v>
      </c>
      <c r="G3982">
        <v>0.2</v>
      </c>
      <c r="H3982">
        <v>25</v>
      </c>
      <c r="I3982" t="s">
        <v>18288</v>
      </c>
      <c r="J3982">
        <v>2.5100000000000001E-2</v>
      </c>
      <c r="K3982">
        <v>9.2949999999999999</v>
      </c>
      <c r="L3982">
        <v>1.0584819277108435</v>
      </c>
      <c r="M3982" s="2">
        <f t="shared" si="134"/>
        <v>2.7108433734939759</v>
      </c>
      <c r="N3982" t="s">
        <v>29</v>
      </c>
    </row>
    <row r="3983" spans="1:14">
      <c r="A3983">
        <v>10</v>
      </c>
      <c r="B3983" t="s">
        <v>1467</v>
      </c>
      <c r="C3983" t="s">
        <v>1466</v>
      </c>
      <c r="D3983">
        <v>13075</v>
      </c>
      <c r="E3983" s="1">
        <v>3.4239999999999999</v>
      </c>
      <c r="F3983">
        <v>5.0869999999999997</v>
      </c>
      <c r="G3983">
        <v>0.66900000000000004</v>
      </c>
      <c r="H3983">
        <v>124</v>
      </c>
      <c r="I3983" t="s">
        <v>18288</v>
      </c>
      <c r="J3983">
        <v>5.9040000000000002E-2</v>
      </c>
      <c r="K3983">
        <v>6.3760000000000003</v>
      </c>
      <c r="L3983">
        <v>1.0584819277108435</v>
      </c>
      <c r="M3983" s="2">
        <f t="shared" si="134"/>
        <v>3.0120481927710845</v>
      </c>
      <c r="N3983" t="s">
        <v>29</v>
      </c>
    </row>
    <row r="3984" spans="1:14">
      <c r="A3984">
        <v>11</v>
      </c>
      <c r="B3984" t="s">
        <v>5984</v>
      </c>
      <c r="C3984" t="s">
        <v>5983</v>
      </c>
      <c r="D3984">
        <v>1560</v>
      </c>
      <c r="E3984" s="1">
        <v>3.3889999999999998</v>
      </c>
      <c r="F3984">
        <v>4.8970000000000002</v>
      </c>
      <c r="G3984">
        <v>0.5</v>
      </c>
      <c r="H3984">
        <v>16</v>
      </c>
      <c r="I3984" t="s">
        <v>18288</v>
      </c>
      <c r="J3984">
        <v>2.5999999999999999E-3</v>
      </c>
      <c r="K3984">
        <v>1.704</v>
      </c>
      <c r="L3984">
        <v>1.0584819277108435</v>
      </c>
      <c r="M3984" s="2">
        <f t="shared" si="134"/>
        <v>3.3132530120481931</v>
      </c>
      <c r="N3984" t="s">
        <v>29</v>
      </c>
    </row>
    <row r="3985" spans="1:14">
      <c r="A3985">
        <v>12</v>
      </c>
      <c r="B3985" t="s">
        <v>5982</v>
      </c>
      <c r="C3985" t="s">
        <v>5981</v>
      </c>
      <c r="D3985">
        <v>350</v>
      </c>
      <c r="E3985" s="1">
        <v>3.2730000000000001</v>
      </c>
      <c r="F3985">
        <v>3.9750000000000001</v>
      </c>
      <c r="G3985">
        <v>1.867</v>
      </c>
      <c r="H3985">
        <v>15</v>
      </c>
      <c r="I3985">
        <v>3.8</v>
      </c>
      <c r="J3985">
        <v>3.6900000000000001E-3</v>
      </c>
      <c r="K3985">
        <v>2.6</v>
      </c>
      <c r="L3985">
        <v>1.0584819277108435</v>
      </c>
      <c r="M3985" s="2">
        <f t="shared" si="134"/>
        <v>3.6144578313253009</v>
      </c>
      <c r="N3985" t="s">
        <v>29</v>
      </c>
    </row>
    <row r="3986" spans="1:14">
      <c r="A3986">
        <v>13</v>
      </c>
      <c r="B3986" t="s">
        <v>1465</v>
      </c>
      <c r="C3986" t="s">
        <v>1464</v>
      </c>
      <c r="D3986">
        <v>6280</v>
      </c>
      <c r="E3986" s="1">
        <v>3.2559999999999998</v>
      </c>
      <c r="F3986">
        <v>5.367</v>
      </c>
      <c r="G3986">
        <v>0.42099999999999999</v>
      </c>
      <c r="H3986">
        <v>95</v>
      </c>
      <c r="I3986">
        <v>7.4</v>
      </c>
      <c r="J3986">
        <v>6.5530000000000005E-2</v>
      </c>
      <c r="K3986">
        <v>7.298</v>
      </c>
      <c r="L3986">
        <v>1.0584819277108435</v>
      </c>
      <c r="M3986" s="2">
        <f t="shared" si="134"/>
        <v>3.9156626506024099</v>
      </c>
      <c r="N3986" t="s">
        <v>29</v>
      </c>
    </row>
    <row r="3987" spans="1:14">
      <c r="A3987">
        <v>14</v>
      </c>
      <c r="B3987" t="s">
        <v>5980</v>
      </c>
      <c r="C3987" t="s">
        <v>5979</v>
      </c>
      <c r="D3987">
        <v>458</v>
      </c>
      <c r="E3987" s="1">
        <v>3.2240000000000002</v>
      </c>
      <c r="F3987">
        <v>1.972</v>
      </c>
      <c r="G3987">
        <v>0.23699999999999999</v>
      </c>
      <c r="H3987">
        <v>38</v>
      </c>
      <c r="I3987">
        <v>2.6</v>
      </c>
      <c r="J3987">
        <v>1.2999999999999999E-3</v>
      </c>
      <c r="K3987">
        <v>0.35099999999999998</v>
      </c>
      <c r="L3987">
        <v>1.0584819277108435</v>
      </c>
      <c r="M3987" s="2">
        <f t="shared" si="134"/>
        <v>4.2168674698795181</v>
      </c>
      <c r="N3987" t="s">
        <v>29</v>
      </c>
    </row>
    <row r="3988" spans="1:14">
      <c r="A3988">
        <v>15</v>
      </c>
      <c r="B3988" t="s">
        <v>5978</v>
      </c>
      <c r="C3988" t="s">
        <v>5977</v>
      </c>
      <c r="D3988">
        <v>409</v>
      </c>
      <c r="E3988" s="1">
        <v>3.1909999999999998</v>
      </c>
      <c r="F3988">
        <v>4.0919999999999996</v>
      </c>
      <c r="G3988">
        <v>1.7330000000000001</v>
      </c>
      <c r="H3988">
        <v>30</v>
      </c>
      <c r="I3988">
        <v>2.6</v>
      </c>
      <c r="J3988">
        <v>1.061E-2</v>
      </c>
      <c r="K3988">
        <v>6.952</v>
      </c>
      <c r="L3988">
        <v>1.0584819277108435</v>
      </c>
      <c r="M3988" s="2">
        <f t="shared" si="134"/>
        <v>4.5180722891566267</v>
      </c>
      <c r="N3988" t="s">
        <v>29</v>
      </c>
    </row>
    <row r="3989" spans="1:14">
      <c r="A3989">
        <v>16</v>
      </c>
      <c r="B3989" t="s">
        <v>13359</v>
      </c>
      <c r="C3989" t="s">
        <v>13360</v>
      </c>
      <c r="D3989">
        <v>4064</v>
      </c>
      <c r="E3989" s="1">
        <v>2.944</v>
      </c>
      <c r="F3989">
        <v>3.52</v>
      </c>
      <c r="G3989">
        <v>0.34699999999999998</v>
      </c>
      <c r="H3989">
        <v>101</v>
      </c>
      <c r="I3989">
        <v>9.4</v>
      </c>
      <c r="J3989">
        <v>9.58E-3</v>
      </c>
      <c r="K3989">
        <v>1.488</v>
      </c>
      <c r="L3989">
        <v>1.0584819277108435</v>
      </c>
      <c r="M3989" s="2">
        <f t="shared" si="134"/>
        <v>4.8192771084337354</v>
      </c>
      <c r="N3989" t="s">
        <v>29</v>
      </c>
    </row>
    <row r="3990" spans="1:14">
      <c r="A3990">
        <v>17</v>
      </c>
      <c r="B3990" t="s">
        <v>16016</v>
      </c>
      <c r="C3990" t="s">
        <v>16017</v>
      </c>
      <c r="D3990">
        <v>3268</v>
      </c>
      <c r="E3990" s="1">
        <v>2.8610000000000002</v>
      </c>
      <c r="F3990">
        <v>3.5430000000000001</v>
      </c>
      <c r="G3990">
        <v>0.8</v>
      </c>
      <c r="H3990">
        <v>75</v>
      </c>
      <c r="I3990">
        <v>7</v>
      </c>
      <c r="J3990">
        <v>7.5199999999999998E-3</v>
      </c>
      <c r="K3990">
        <v>1.165</v>
      </c>
      <c r="L3990">
        <v>1.0584819277108435</v>
      </c>
      <c r="M3990" s="2">
        <f t="shared" si="134"/>
        <v>5.1204819277108431</v>
      </c>
      <c r="N3990" t="s">
        <v>29</v>
      </c>
    </row>
    <row r="3991" spans="1:14">
      <c r="A3991">
        <v>18</v>
      </c>
      <c r="B3991" t="s">
        <v>5976</v>
      </c>
      <c r="C3991" t="s">
        <v>5975</v>
      </c>
      <c r="D3991">
        <v>7565</v>
      </c>
      <c r="E3991" s="1">
        <v>2.86</v>
      </c>
      <c r="F3991">
        <v>4.1109999999999998</v>
      </c>
      <c r="G3991">
        <v>0.71199999999999997</v>
      </c>
      <c r="H3991">
        <v>52</v>
      </c>
      <c r="I3991" t="s">
        <v>18288</v>
      </c>
      <c r="J3991">
        <v>3.0980000000000001E-2</v>
      </c>
      <c r="K3991">
        <v>7.24</v>
      </c>
      <c r="L3991">
        <v>1.0584819277108435</v>
      </c>
      <c r="M3991" s="2">
        <f t="shared" si="134"/>
        <v>5.4216867469879517</v>
      </c>
      <c r="N3991" t="s">
        <v>29</v>
      </c>
    </row>
    <row r="3992" spans="1:14">
      <c r="A3992">
        <v>19</v>
      </c>
      <c r="B3992" t="s">
        <v>19884</v>
      </c>
      <c r="C3992" t="s">
        <v>19885</v>
      </c>
      <c r="D3992">
        <v>9938</v>
      </c>
      <c r="E3992" s="1">
        <v>2.855</v>
      </c>
      <c r="F3992">
        <v>3.7320000000000002</v>
      </c>
      <c r="G3992">
        <v>0.47</v>
      </c>
      <c r="H3992">
        <v>215</v>
      </c>
      <c r="I3992">
        <v>5.9</v>
      </c>
      <c r="J3992">
        <v>2.9680000000000002E-2</v>
      </c>
      <c r="K3992">
        <v>1.258</v>
      </c>
      <c r="L3992">
        <v>1.0584819277108435</v>
      </c>
      <c r="M3992" s="2">
        <f t="shared" si="134"/>
        <v>5.7228915662650603</v>
      </c>
      <c r="N3992" t="s">
        <v>29</v>
      </c>
    </row>
    <row r="3993" spans="1:14">
      <c r="A3993">
        <v>20</v>
      </c>
      <c r="B3993" t="s">
        <v>5974</v>
      </c>
      <c r="C3993" t="s">
        <v>5973</v>
      </c>
      <c r="D3993">
        <v>27876</v>
      </c>
      <c r="E3993" s="1">
        <v>2.7919999999999998</v>
      </c>
      <c r="F3993">
        <v>4.16</v>
      </c>
      <c r="G3993">
        <v>1.0089999999999999</v>
      </c>
      <c r="H3993">
        <v>235</v>
      </c>
      <c r="I3993" t="s">
        <v>18288</v>
      </c>
      <c r="J3993">
        <v>0.10150000000000001</v>
      </c>
      <c r="K3993">
        <v>5.6909999999999998</v>
      </c>
      <c r="L3993">
        <v>1.0584819277108435</v>
      </c>
      <c r="M3993" s="2">
        <f t="shared" si="134"/>
        <v>6.024096385542169</v>
      </c>
      <c r="N3993" t="s">
        <v>29</v>
      </c>
    </row>
    <row r="3994" spans="1:14">
      <c r="A3994">
        <v>21</v>
      </c>
      <c r="B3994" t="s">
        <v>7833</v>
      </c>
      <c r="C3994" t="s">
        <v>7834</v>
      </c>
      <c r="D3994">
        <v>3062</v>
      </c>
      <c r="E3994" s="1">
        <v>2.7250000000000001</v>
      </c>
      <c r="F3994">
        <v>3</v>
      </c>
      <c r="G3994">
        <v>0.34599999999999997</v>
      </c>
      <c r="H3994">
        <v>127</v>
      </c>
      <c r="I3994">
        <v>8</v>
      </c>
      <c r="J3994">
        <v>7.0299999999999998E-3</v>
      </c>
      <c r="K3994">
        <v>1.0860000000000001</v>
      </c>
      <c r="L3994">
        <v>1.0584819277108435</v>
      </c>
      <c r="M3994" s="2">
        <f t="shared" si="134"/>
        <v>6.3253012048192767</v>
      </c>
      <c r="N3994" t="s">
        <v>29</v>
      </c>
    </row>
    <row r="3995" spans="1:14">
      <c r="A3995">
        <v>22</v>
      </c>
      <c r="B3995" t="s">
        <v>5972</v>
      </c>
      <c r="C3995" t="s">
        <v>5971</v>
      </c>
      <c r="D3995">
        <v>836</v>
      </c>
      <c r="E3995" s="1">
        <v>2.6880000000000002</v>
      </c>
      <c r="F3995">
        <v>3.0129999999999999</v>
      </c>
      <c r="G3995">
        <v>0.23499999999999999</v>
      </c>
      <c r="H3995">
        <v>17</v>
      </c>
      <c r="I3995">
        <v>9.6999999999999993</v>
      </c>
      <c r="J3995">
        <v>4.28E-3</v>
      </c>
      <c r="K3995">
        <v>3.048</v>
      </c>
      <c r="L3995">
        <v>1.0584819277108435</v>
      </c>
      <c r="M3995" s="2">
        <f t="shared" si="134"/>
        <v>6.6265060240963862</v>
      </c>
      <c r="N3995" t="s">
        <v>29</v>
      </c>
    </row>
    <row r="3996" spans="1:14">
      <c r="A3996">
        <v>23</v>
      </c>
      <c r="B3996" t="s">
        <v>5970</v>
      </c>
      <c r="C3996" t="s">
        <v>5969</v>
      </c>
      <c r="D3996">
        <v>1533</v>
      </c>
      <c r="E3996" s="1">
        <v>2.6</v>
      </c>
      <c r="F3996">
        <v>3.9550000000000001</v>
      </c>
      <c r="G3996">
        <v>0.61199999999999999</v>
      </c>
      <c r="H3996">
        <v>49</v>
      </c>
      <c r="I3996">
        <v>6.2</v>
      </c>
      <c r="J3996">
        <v>4.8999999999999998E-3</v>
      </c>
      <c r="K3996">
        <v>1.569</v>
      </c>
      <c r="L3996">
        <v>1.0584819277108435</v>
      </c>
      <c r="M3996" s="2">
        <f t="shared" si="134"/>
        <v>6.927710843373494</v>
      </c>
      <c r="N3996" t="s">
        <v>29</v>
      </c>
    </row>
    <row r="3997" spans="1:14">
      <c r="A3997">
        <v>24</v>
      </c>
      <c r="B3997" t="s">
        <v>5968</v>
      </c>
      <c r="C3997" t="s">
        <v>5967</v>
      </c>
      <c r="D3997">
        <v>4077</v>
      </c>
      <c r="E3997" s="1">
        <v>2.5379999999999998</v>
      </c>
      <c r="F3997">
        <v>3.2909999999999999</v>
      </c>
      <c r="G3997">
        <v>0.621</v>
      </c>
      <c r="H3997">
        <v>272</v>
      </c>
      <c r="I3997">
        <v>4.9000000000000004</v>
      </c>
      <c r="J3997">
        <v>1.319E-2</v>
      </c>
      <c r="K3997">
        <v>1.125</v>
      </c>
      <c r="L3997">
        <v>1.0584819277108435</v>
      </c>
      <c r="M3997" s="2">
        <f t="shared" si="134"/>
        <v>7.2289156626506017</v>
      </c>
      <c r="N3997" t="s">
        <v>29</v>
      </c>
    </row>
    <row r="3998" spans="1:14">
      <c r="A3998">
        <v>25</v>
      </c>
      <c r="B3998" t="s">
        <v>1463</v>
      </c>
      <c r="C3998" t="s">
        <v>1462</v>
      </c>
      <c r="D3998">
        <v>88</v>
      </c>
      <c r="E3998" s="1">
        <v>2.5289999999999999</v>
      </c>
      <c r="F3998">
        <v>2.5590000000000002</v>
      </c>
      <c r="G3998">
        <v>0</v>
      </c>
      <c r="H3998">
        <v>19</v>
      </c>
      <c r="J3998">
        <v>2.5100000000000001E-3</v>
      </c>
      <c r="K3998">
        <v>4.2060000000000004</v>
      </c>
      <c r="L3998">
        <v>1.0584819277108435</v>
      </c>
      <c r="M3998" s="2">
        <f t="shared" si="134"/>
        <v>7.5301204819277112</v>
      </c>
      <c r="N3998" t="s">
        <v>29</v>
      </c>
    </row>
    <row r="3999" spans="1:14">
      <c r="A3999">
        <v>26</v>
      </c>
      <c r="B3999" t="s">
        <v>12838</v>
      </c>
      <c r="C3999" t="s">
        <v>12839</v>
      </c>
      <c r="D3999">
        <v>1447</v>
      </c>
      <c r="E3999" s="1">
        <v>2.4340000000000002</v>
      </c>
      <c r="F3999">
        <v>2.5910000000000002</v>
      </c>
      <c r="G3999">
        <v>0.14699999999999999</v>
      </c>
      <c r="H3999">
        <v>34</v>
      </c>
      <c r="I3999">
        <v>6.9</v>
      </c>
      <c r="J3999">
        <v>5.3200000000000001E-3</v>
      </c>
      <c r="K3999">
        <v>1.532</v>
      </c>
      <c r="L3999">
        <v>1.0584819277108435</v>
      </c>
      <c r="M3999" s="2">
        <f t="shared" si="134"/>
        <v>7.8313253012048198</v>
      </c>
      <c r="N3999" t="s">
        <v>29</v>
      </c>
    </row>
    <row r="4000" spans="1:14">
      <c r="A4000">
        <v>27</v>
      </c>
      <c r="B4000" t="s">
        <v>5966</v>
      </c>
      <c r="C4000" t="s">
        <v>5965</v>
      </c>
      <c r="D4000">
        <v>3702</v>
      </c>
      <c r="E4000" s="1">
        <v>2.3530000000000002</v>
      </c>
      <c r="F4000">
        <v>2.92</v>
      </c>
      <c r="G4000">
        <v>0.38100000000000001</v>
      </c>
      <c r="H4000">
        <v>105</v>
      </c>
      <c r="I4000">
        <v>9</v>
      </c>
      <c r="J4000">
        <v>1.536E-2</v>
      </c>
      <c r="K4000">
        <v>2.258</v>
      </c>
      <c r="L4000">
        <v>1.0584819277108435</v>
      </c>
      <c r="M4000" s="2">
        <f t="shared" si="134"/>
        <v>8.1325301204819276</v>
      </c>
      <c r="N4000" t="s">
        <v>29</v>
      </c>
    </row>
    <row r="4001" spans="1:14">
      <c r="A4001">
        <v>28</v>
      </c>
      <c r="B4001" t="s">
        <v>5964</v>
      </c>
      <c r="C4001" t="s">
        <v>5963</v>
      </c>
      <c r="D4001">
        <v>8266</v>
      </c>
      <c r="E4001" s="1">
        <v>2.3460000000000001</v>
      </c>
      <c r="F4001">
        <v>3.669</v>
      </c>
      <c r="G4001">
        <v>0.32500000000000001</v>
      </c>
      <c r="H4001">
        <v>80</v>
      </c>
      <c r="I4001" t="s">
        <v>18288</v>
      </c>
      <c r="J4001">
        <v>2.6700000000000002E-2</v>
      </c>
      <c r="K4001">
        <v>4.2640000000000002</v>
      </c>
      <c r="L4001">
        <v>1.0584819277108435</v>
      </c>
      <c r="M4001" s="2">
        <f t="shared" si="134"/>
        <v>8.4337349397590362</v>
      </c>
      <c r="N4001" t="s">
        <v>29</v>
      </c>
    </row>
    <row r="4002" spans="1:14">
      <c r="A4002">
        <v>29</v>
      </c>
      <c r="B4002" t="s">
        <v>1459</v>
      </c>
      <c r="C4002" t="s">
        <v>1458</v>
      </c>
      <c r="D4002">
        <v>872</v>
      </c>
      <c r="E4002" s="1">
        <v>2.3119999999999998</v>
      </c>
      <c r="F4002">
        <v>1.3440000000000001</v>
      </c>
      <c r="H4002">
        <v>0</v>
      </c>
      <c r="I4002" t="s">
        <v>18288</v>
      </c>
      <c r="J4002">
        <v>2.47E-3</v>
      </c>
      <c r="K4002">
        <v>1.4650000000000001</v>
      </c>
      <c r="L4002">
        <v>1.0584819277108435</v>
      </c>
      <c r="M4002" s="2">
        <f t="shared" si="134"/>
        <v>8.7349397590361448</v>
      </c>
      <c r="N4002" t="s">
        <v>29</v>
      </c>
    </row>
    <row r="4003" spans="1:14">
      <c r="A4003">
        <v>30</v>
      </c>
      <c r="B4003" t="s">
        <v>5962</v>
      </c>
      <c r="C4003" t="s">
        <v>5961</v>
      </c>
      <c r="D4003">
        <v>1265</v>
      </c>
      <c r="E4003" s="1">
        <v>2.2789999999999999</v>
      </c>
      <c r="F4003">
        <v>1.9470000000000001</v>
      </c>
      <c r="G4003">
        <v>0.61799999999999999</v>
      </c>
      <c r="H4003">
        <v>34</v>
      </c>
      <c r="I4003" t="s">
        <v>18288</v>
      </c>
      <c r="J4003">
        <v>3.3800000000000002E-3</v>
      </c>
      <c r="K4003">
        <v>1.016</v>
      </c>
      <c r="L4003">
        <v>1.0584819277108435</v>
      </c>
      <c r="M4003" s="2">
        <f t="shared" si="134"/>
        <v>9.0361445783132535</v>
      </c>
      <c r="N4003" t="s">
        <v>29</v>
      </c>
    </row>
    <row r="4004" spans="1:14">
      <c r="A4004">
        <v>31</v>
      </c>
      <c r="B4004" t="s">
        <v>13361</v>
      </c>
      <c r="C4004" t="s">
        <v>13362</v>
      </c>
      <c r="D4004">
        <v>1751</v>
      </c>
      <c r="E4004" s="1">
        <v>2.2719999999999998</v>
      </c>
      <c r="F4004">
        <v>2.7639999999999998</v>
      </c>
      <c r="G4004">
        <v>0.41899999999999998</v>
      </c>
      <c r="H4004">
        <v>86</v>
      </c>
      <c r="I4004">
        <v>5.0999999999999996</v>
      </c>
      <c r="J4004">
        <v>6.96E-3</v>
      </c>
      <c r="K4004">
        <v>1.0780000000000001</v>
      </c>
      <c r="L4004">
        <v>1.0584819277108435</v>
      </c>
      <c r="M4004" s="2">
        <f t="shared" si="134"/>
        <v>9.3373493975903603</v>
      </c>
      <c r="N4004" t="s">
        <v>29</v>
      </c>
    </row>
    <row r="4005" spans="1:14">
      <c r="A4005">
        <v>32</v>
      </c>
      <c r="B4005" t="s">
        <v>5960</v>
      </c>
      <c r="C4005" t="s">
        <v>5959</v>
      </c>
      <c r="D4005">
        <v>1302</v>
      </c>
      <c r="E4005" s="1">
        <v>2.25</v>
      </c>
      <c r="F4005">
        <v>3.85</v>
      </c>
      <c r="G4005">
        <v>0.16700000000000001</v>
      </c>
      <c r="H4005">
        <v>12</v>
      </c>
      <c r="I4005">
        <v>9.6999999999999993</v>
      </c>
      <c r="J4005">
        <v>3.8400000000000001E-3</v>
      </c>
      <c r="K4005">
        <v>3.653</v>
      </c>
      <c r="L4005">
        <v>1.0584819277108435</v>
      </c>
      <c r="M4005" s="2">
        <f t="shared" si="134"/>
        <v>9.6385542168674707</v>
      </c>
      <c r="N4005" t="s">
        <v>29</v>
      </c>
    </row>
    <row r="4006" spans="1:14">
      <c r="A4006">
        <v>33</v>
      </c>
      <c r="B4006" t="s">
        <v>15934</v>
      </c>
      <c r="C4006" t="s">
        <v>15935</v>
      </c>
      <c r="D4006">
        <v>3739</v>
      </c>
      <c r="E4006" s="1">
        <v>2.2320000000000002</v>
      </c>
      <c r="F4006">
        <v>2.786</v>
      </c>
      <c r="G4006">
        <v>0.53100000000000003</v>
      </c>
      <c r="H4006">
        <v>128</v>
      </c>
      <c r="I4006">
        <v>7.4</v>
      </c>
      <c r="J4006">
        <v>1.167E-2</v>
      </c>
      <c r="K4006">
        <v>1.333</v>
      </c>
      <c r="L4006">
        <v>1.0584819277108435</v>
      </c>
      <c r="M4006" s="2">
        <f t="shared" si="134"/>
        <v>9.9397590361445776</v>
      </c>
      <c r="N4006" t="s">
        <v>29</v>
      </c>
    </row>
    <row r="4007" spans="1:14">
      <c r="A4007">
        <v>34</v>
      </c>
      <c r="B4007" t="s">
        <v>5958</v>
      </c>
      <c r="C4007" t="s">
        <v>5957</v>
      </c>
      <c r="D4007">
        <v>386</v>
      </c>
      <c r="E4007" s="1">
        <v>2.222</v>
      </c>
      <c r="F4007">
        <v>1.9450000000000001</v>
      </c>
      <c r="G4007">
        <v>7.0999999999999994E-2</v>
      </c>
      <c r="H4007">
        <v>14</v>
      </c>
      <c r="I4007">
        <v>9.1</v>
      </c>
      <c r="J4007">
        <v>1.2999999999999999E-3</v>
      </c>
      <c r="K4007">
        <v>1.0129999999999999</v>
      </c>
      <c r="L4007">
        <v>1.0584819277108435</v>
      </c>
      <c r="M4007" s="2">
        <f t="shared" si="134"/>
        <v>10.240963855421686</v>
      </c>
      <c r="N4007" t="s">
        <v>29</v>
      </c>
    </row>
    <row r="4008" spans="1:14">
      <c r="A4008">
        <v>35</v>
      </c>
      <c r="B4008" t="s">
        <v>18345</v>
      </c>
      <c r="C4008" t="s">
        <v>18346</v>
      </c>
      <c r="D4008">
        <v>1736</v>
      </c>
      <c r="E4008" s="1">
        <v>2.2120000000000002</v>
      </c>
      <c r="F4008">
        <v>2.78</v>
      </c>
      <c r="G4008">
        <v>0.224</v>
      </c>
      <c r="H4008">
        <v>76</v>
      </c>
      <c r="I4008">
        <v>5.6</v>
      </c>
      <c r="J4008">
        <v>6.1399999999999996E-3</v>
      </c>
      <c r="K4008">
        <v>1.07</v>
      </c>
      <c r="L4008">
        <v>1.0584819277108435</v>
      </c>
      <c r="M4008" s="2">
        <f t="shared" si="134"/>
        <v>10.542168674698797</v>
      </c>
      <c r="N4008" t="s">
        <v>29</v>
      </c>
    </row>
    <row r="4009" spans="1:14">
      <c r="A4009">
        <v>36</v>
      </c>
      <c r="B4009" t="s">
        <v>5956</v>
      </c>
      <c r="C4009" t="s">
        <v>5955</v>
      </c>
      <c r="D4009">
        <v>439</v>
      </c>
      <c r="E4009" s="1">
        <v>2.1909999999999998</v>
      </c>
      <c r="F4009">
        <v>2.0099999999999998</v>
      </c>
      <c r="G4009">
        <v>1.9330000000000001</v>
      </c>
      <c r="H4009">
        <v>30</v>
      </c>
      <c r="I4009">
        <v>4.5</v>
      </c>
      <c r="J4009">
        <v>1.6999999999999999E-3</v>
      </c>
      <c r="K4009">
        <v>0.92300000000000004</v>
      </c>
      <c r="L4009">
        <v>1.0584819277108435</v>
      </c>
      <c r="M4009" s="2">
        <f t="shared" si="134"/>
        <v>10.843373493975903</v>
      </c>
      <c r="N4009" t="s">
        <v>29</v>
      </c>
    </row>
    <row r="4010" spans="1:14">
      <c r="A4010">
        <v>37</v>
      </c>
      <c r="B4010" t="s">
        <v>16034</v>
      </c>
      <c r="C4010" t="s">
        <v>16035</v>
      </c>
      <c r="D4010">
        <v>3092</v>
      </c>
      <c r="E4010" s="1">
        <v>2.1909999999999998</v>
      </c>
      <c r="F4010">
        <v>2.903</v>
      </c>
      <c r="G4010">
        <v>0.61699999999999999</v>
      </c>
      <c r="H4010">
        <v>162</v>
      </c>
      <c r="I4010">
        <v>4.3</v>
      </c>
      <c r="J4010">
        <v>1.268E-2</v>
      </c>
      <c r="K4010">
        <v>1</v>
      </c>
      <c r="L4010">
        <v>1.0584819277108435</v>
      </c>
      <c r="M4010" s="2">
        <f t="shared" si="134"/>
        <v>11.144578313253012</v>
      </c>
      <c r="N4010" t="s">
        <v>29</v>
      </c>
    </row>
    <row r="4011" spans="1:14">
      <c r="A4011">
        <v>38</v>
      </c>
      <c r="B4011" t="s">
        <v>5954</v>
      </c>
      <c r="C4011" t="s">
        <v>5953</v>
      </c>
      <c r="D4011">
        <v>7357</v>
      </c>
      <c r="E4011" s="1">
        <v>2.1179999999999999</v>
      </c>
      <c r="F4011">
        <v>3.0950000000000002</v>
      </c>
      <c r="G4011">
        <v>0.47799999999999998</v>
      </c>
      <c r="H4011">
        <v>69</v>
      </c>
      <c r="I4011" t="s">
        <v>18288</v>
      </c>
      <c r="J4011">
        <v>2.3210000000000001E-2</v>
      </c>
      <c r="K4011">
        <v>3.077</v>
      </c>
      <c r="L4011">
        <v>1.0584819277108435</v>
      </c>
      <c r="M4011" s="2">
        <f t="shared" si="134"/>
        <v>11.445783132530121</v>
      </c>
      <c r="N4011" t="s">
        <v>29</v>
      </c>
    </row>
    <row r="4012" spans="1:14">
      <c r="A4012">
        <v>39</v>
      </c>
      <c r="B4012" t="s">
        <v>5952</v>
      </c>
      <c r="C4012" t="s">
        <v>5951</v>
      </c>
      <c r="D4012">
        <v>457</v>
      </c>
      <c r="E4012" s="1">
        <v>2.0979999999999999</v>
      </c>
      <c r="G4012">
        <v>0.2</v>
      </c>
      <c r="H4012">
        <v>20</v>
      </c>
      <c r="I4012">
        <v>7.4</v>
      </c>
      <c r="J4012">
        <v>1.4300000000000001E-3</v>
      </c>
      <c r="L4012">
        <v>1.0584819277108435</v>
      </c>
      <c r="M4012" s="2">
        <f t="shared" si="134"/>
        <v>11.746987951807229</v>
      </c>
      <c r="N4012" t="s">
        <v>29</v>
      </c>
    </row>
    <row r="4013" spans="1:14">
      <c r="A4013">
        <v>40</v>
      </c>
      <c r="B4013" t="s">
        <v>5950</v>
      </c>
      <c r="C4013" t="s">
        <v>5949</v>
      </c>
      <c r="D4013">
        <v>855</v>
      </c>
      <c r="E4013" s="1">
        <v>2.0950000000000002</v>
      </c>
      <c r="F4013">
        <v>1.976</v>
      </c>
      <c r="G4013">
        <v>0.53800000000000003</v>
      </c>
      <c r="H4013">
        <v>65</v>
      </c>
      <c r="I4013">
        <v>4.5</v>
      </c>
      <c r="J4013">
        <v>2.9499999999999999E-3</v>
      </c>
      <c r="K4013">
        <v>0.68300000000000005</v>
      </c>
      <c r="L4013">
        <v>1.0584819277108435</v>
      </c>
      <c r="M4013" s="2">
        <f t="shared" si="134"/>
        <v>12.048192771084338</v>
      </c>
      <c r="N4013" t="s">
        <v>29</v>
      </c>
    </row>
    <row r="4014" spans="1:14">
      <c r="A4014">
        <v>41</v>
      </c>
      <c r="B4014" t="s">
        <v>5948</v>
      </c>
      <c r="C4014" t="s">
        <v>5947</v>
      </c>
      <c r="D4014">
        <v>4188</v>
      </c>
      <c r="E4014" s="1">
        <v>2.0859999999999999</v>
      </c>
      <c r="F4014">
        <v>3.27</v>
      </c>
      <c r="G4014">
        <v>0.36799999999999999</v>
      </c>
      <c r="H4014">
        <v>87</v>
      </c>
      <c r="I4014">
        <v>9.6999999999999993</v>
      </c>
      <c r="J4014">
        <v>1.9789999999999999E-2</v>
      </c>
      <c r="K4014">
        <v>3.28</v>
      </c>
      <c r="L4014">
        <v>1.0584819277108435</v>
      </c>
      <c r="M4014" s="2">
        <f t="shared" si="134"/>
        <v>12.349397590361445</v>
      </c>
      <c r="N4014" t="s">
        <v>29</v>
      </c>
    </row>
    <row r="4015" spans="1:14">
      <c r="A4015">
        <v>42</v>
      </c>
      <c r="B4015" t="s">
        <v>5946</v>
      </c>
      <c r="C4015" t="s">
        <v>5945</v>
      </c>
      <c r="D4015">
        <v>927</v>
      </c>
      <c r="E4015" s="1">
        <v>2.069</v>
      </c>
      <c r="F4015">
        <v>3.8530000000000002</v>
      </c>
      <c r="G4015">
        <v>0.29699999999999999</v>
      </c>
      <c r="H4015">
        <v>37</v>
      </c>
      <c r="I4015">
        <v>5.7</v>
      </c>
      <c r="J4015">
        <v>8.8800000000000007E-3</v>
      </c>
      <c r="K4015">
        <v>3.7240000000000002</v>
      </c>
      <c r="L4015">
        <v>1.0584819277108435</v>
      </c>
      <c r="M4015" s="2">
        <f t="shared" si="134"/>
        <v>12.650602409638553</v>
      </c>
      <c r="N4015" t="s">
        <v>29</v>
      </c>
    </row>
    <row r="4016" spans="1:14">
      <c r="A4016">
        <v>43</v>
      </c>
      <c r="B4016" t="s">
        <v>5944</v>
      </c>
      <c r="C4016" t="s">
        <v>5943</v>
      </c>
      <c r="D4016">
        <v>451</v>
      </c>
      <c r="E4016" s="1">
        <v>2.0590000000000002</v>
      </c>
      <c r="G4016">
        <v>0.75</v>
      </c>
      <c r="H4016">
        <v>28</v>
      </c>
      <c r="I4016">
        <v>4.4000000000000004</v>
      </c>
      <c r="J4016">
        <v>3.0899999999999999E-3</v>
      </c>
      <c r="L4016">
        <v>1.0584819277108435</v>
      </c>
      <c r="M4016" s="2">
        <f t="shared" si="134"/>
        <v>12.951807228915662</v>
      </c>
      <c r="N4016" t="s">
        <v>29</v>
      </c>
    </row>
    <row r="4017" spans="1:14">
      <c r="A4017">
        <v>44</v>
      </c>
      <c r="B4017" t="s">
        <v>5942</v>
      </c>
      <c r="C4017" t="s">
        <v>5941</v>
      </c>
      <c r="D4017">
        <v>1567</v>
      </c>
      <c r="E4017" s="1">
        <v>2.0489999999999999</v>
      </c>
      <c r="F4017">
        <v>2.4900000000000002</v>
      </c>
      <c r="G4017">
        <v>0.625</v>
      </c>
      <c r="H4017">
        <v>48</v>
      </c>
      <c r="I4017">
        <v>6.2</v>
      </c>
      <c r="J4017">
        <v>1.491E-2</v>
      </c>
      <c r="K4017">
        <v>2.9119999999999999</v>
      </c>
      <c r="L4017">
        <v>1.0584819277108435</v>
      </c>
      <c r="M4017" s="2">
        <f t="shared" si="134"/>
        <v>13.253012048192772</v>
      </c>
      <c r="N4017" t="s">
        <v>29</v>
      </c>
    </row>
    <row r="4018" spans="1:14">
      <c r="A4018">
        <v>45</v>
      </c>
      <c r="B4018" t="s">
        <v>5940</v>
      </c>
      <c r="C4018" t="s">
        <v>5939</v>
      </c>
      <c r="D4018">
        <v>591</v>
      </c>
      <c r="E4018" s="1">
        <v>2.0449999999999999</v>
      </c>
      <c r="F4018">
        <v>2.3140000000000001</v>
      </c>
      <c r="G4018">
        <v>0.1</v>
      </c>
      <c r="H4018">
        <v>10</v>
      </c>
      <c r="I4018" t="s">
        <v>18288</v>
      </c>
      <c r="J4018">
        <v>1.56E-3</v>
      </c>
      <c r="K4018">
        <v>1.7390000000000001</v>
      </c>
      <c r="L4018">
        <v>1.0584819277108435</v>
      </c>
      <c r="M4018" s="2">
        <f t="shared" si="134"/>
        <v>13.554216867469879</v>
      </c>
      <c r="N4018" t="s">
        <v>29</v>
      </c>
    </row>
    <row r="4019" spans="1:14">
      <c r="A4019">
        <v>46</v>
      </c>
      <c r="B4019" t="s">
        <v>5938</v>
      </c>
      <c r="C4019" t="s">
        <v>5937</v>
      </c>
      <c r="D4019">
        <v>240</v>
      </c>
      <c r="E4019" s="1">
        <v>2</v>
      </c>
      <c r="F4019">
        <v>2.3039999999999998</v>
      </c>
      <c r="G4019">
        <v>1.528</v>
      </c>
      <c r="H4019">
        <v>36</v>
      </c>
      <c r="I4019">
        <v>2.1</v>
      </c>
      <c r="J4019">
        <v>4.2300000000000003E-3</v>
      </c>
      <c r="K4019">
        <v>3.05</v>
      </c>
      <c r="L4019">
        <v>1.0584819277108435</v>
      </c>
      <c r="M4019" s="2">
        <f t="shared" si="134"/>
        <v>13.855421686746988</v>
      </c>
      <c r="N4019" t="s">
        <v>29</v>
      </c>
    </row>
    <row r="4020" spans="1:14">
      <c r="A4020">
        <v>47</v>
      </c>
      <c r="B4020" t="s">
        <v>5936</v>
      </c>
      <c r="C4020" t="s">
        <v>5935</v>
      </c>
      <c r="D4020">
        <v>305</v>
      </c>
      <c r="E4020" s="1">
        <v>2</v>
      </c>
      <c r="G4020">
        <v>0.4</v>
      </c>
      <c r="H4020">
        <v>20</v>
      </c>
      <c r="I4020">
        <v>4.4000000000000004</v>
      </c>
      <c r="J4020">
        <v>1.2099999999999999E-3</v>
      </c>
      <c r="L4020">
        <v>1.0584819277108435</v>
      </c>
      <c r="M4020" s="2">
        <f t="shared" si="134"/>
        <v>14.156626506024098</v>
      </c>
      <c r="N4020" t="s">
        <v>29</v>
      </c>
    </row>
    <row r="4021" spans="1:14">
      <c r="A4021">
        <v>48</v>
      </c>
      <c r="B4021" t="s">
        <v>5934</v>
      </c>
      <c r="C4021" t="s">
        <v>5933</v>
      </c>
      <c r="D4021">
        <v>2801</v>
      </c>
      <c r="E4021" s="1">
        <v>1.9850000000000001</v>
      </c>
      <c r="F4021">
        <v>3.1320000000000001</v>
      </c>
      <c r="G4021">
        <v>0.222</v>
      </c>
      <c r="H4021">
        <v>36</v>
      </c>
      <c r="I4021" t="s">
        <v>18288</v>
      </c>
      <c r="J4021">
        <v>9.5099999999999994E-3</v>
      </c>
      <c r="K4021">
        <v>3.2469999999999999</v>
      </c>
      <c r="L4021">
        <v>1.0584819277108435</v>
      </c>
      <c r="M4021" s="2">
        <f t="shared" si="134"/>
        <v>14.457831325301203</v>
      </c>
      <c r="N4021" t="s">
        <v>29</v>
      </c>
    </row>
    <row r="4022" spans="1:14">
      <c r="A4022">
        <v>49</v>
      </c>
      <c r="B4022" t="s">
        <v>1249</v>
      </c>
      <c r="C4022" t="s">
        <v>1248</v>
      </c>
      <c r="D4022">
        <v>3350</v>
      </c>
      <c r="E4022" s="1">
        <v>1.9690000000000001</v>
      </c>
      <c r="F4022">
        <v>2.97</v>
      </c>
      <c r="G4022">
        <v>0.379</v>
      </c>
      <c r="H4022">
        <v>58</v>
      </c>
      <c r="I4022" t="s">
        <v>18288</v>
      </c>
      <c r="J4022">
        <v>8.4200000000000004E-3</v>
      </c>
      <c r="K4022">
        <v>2.0699999999999998</v>
      </c>
      <c r="L4022">
        <v>1.0584819277108435</v>
      </c>
      <c r="M4022" s="2">
        <f t="shared" si="134"/>
        <v>14.759036144578314</v>
      </c>
      <c r="N4022" t="s">
        <v>29</v>
      </c>
    </row>
    <row r="4023" spans="1:14">
      <c r="A4023">
        <v>50</v>
      </c>
      <c r="B4023" t="s">
        <v>5932</v>
      </c>
      <c r="C4023" t="s">
        <v>5931</v>
      </c>
      <c r="D4023">
        <v>1575</v>
      </c>
      <c r="E4023" s="1">
        <v>1.9419999999999999</v>
      </c>
      <c r="F4023">
        <v>2.52</v>
      </c>
      <c r="G4023">
        <v>0.56799999999999995</v>
      </c>
      <c r="H4023">
        <v>118</v>
      </c>
      <c r="I4023">
        <v>4.9000000000000004</v>
      </c>
      <c r="J4023">
        <v>4.5100000000000001E-3</v>
      </c>
      <c r="K4023">
        <v>0.74299999999999999</v>
      </c>
      <c r="L4023">
        <v>1.0584819277108435</v>
      </c>
      <c r="M4023" s="2">
        <f t="shared" si="134"/>
        <v>15.060240963855422</v>
      </c>
      <c r="N4023" t="s">
        <v>29</v>
      </c>
    </row>
    <row r="4024" spans="1:14">
      <c r="A4024">
        <v>51</v>
      </c>
      <c r="B4024" t="s">
        <v>3670</v>
      </c>
      <c r="C4024" t="s">
        <v>3671</v>
      </c>
      <c r="D4024">
        <v>3117</v>
      </c>
      <c r="E4024" s="1">
        <v>1.9319999999999999</v>
      </c>
      <c r="F4024">
        <v>2.3690000000000002</v>
      </c>
      <c r="G4024">
        <v>0.217</v>
      </c>
      <c r="H4024">
        <v>46</v>
      </c>
      <c r="I4024" t="s">
        <v>18288</v>
      </c>
      <c r="J4024">
        <v>1.0370000000000001E-2</v>
      </c>
      <c r="K4024">
        <v>2.9860000000000002</v>
      </c>
      <c r="L4024">
        <v>1.0584819277108435</v>
      </c>
      <c r="M4024" s="2">
        <f t="shared" si="134"/>
        <v>15.361445783132529</v>
      </c>
      <c r="N4024" t="s">
        <v>29</v>
      </c>
    </row>
    <row r="4025" spans="1:14">
      <c r="A4025">
        <v>52</v>
      </c>
      <c r="B4025" t="s">
        <v>5930</v>
      </c>
      <c r="C4025" t="s">
        <v>5929</v>
      </c>
      <c r="D4025">
        <v>427</v>
      </c>
      <c r="E4025" s="1">
        <v>1.93</v>
      </c>
      <c r="F4025">
        <v>1.4930000000000001</v>
      </c>
      <c r="G4025">
        <v>0.121</v>
      </c>
      <c r="H4025">
        <v>33</v>
      </c>
      <c r="I4025">
        <v>6.1</v>
      </c>
      <c r="J4025">
        <v>1.8400000000000001E-3</v>
      </c>
      <c r="K4025">
        <v>0.76200000000000001</v>
      </c>
      <c r="L4025">
        <v>1.0584819277108435</v>
      </c>
      <c r="M4025" s="2">
        <f t="shared" si="134"/>
        <v>15.66265060240964</v>
      </c>
      <c r="N4025" t="s">
        <v>29</v>
      </c>
    </row>
    <row r="4026" spans="1:14">
      <c r="A4026">
        <v>53</v>
      </c>
      <c r="B4026" t="s">
        <v>5928</v>
      </c>
      <c r="C4026" t="s">
        <v>5927</v>
      </c>
      <c r="D4026">
        <v>2759</v>
      </c>
      <c r="E4026" s="1">
        <v>1.91</v>
      </c>
      <c r="F4026">
        <v>2.87</v>
      </c>
      <c r="G4026">
        <v>0.28299999999999997</v>
      </c>
      <c r="H4026">
        <v>46</v>
      </c>
      <c r="I4026" t="s">
        <v>18288</v>
      </c>
      <c r="J4026">
        <v>9.6200000000000001E-3</v>
      </c>
      <c r="K4026">
        <v>1.9870000000000001</v>
      </c>
      <c r="L4026">
        <v>1.0584819277108435</v>
      </c>
      <c r="M4026" s="2">
        <f t="shared" si="134"/>
        <v>15.963855421686745</v>
      </c>
      <c r="N4026" t="s">
        <v>29</v>
      </c>
    </row>
    <row r="4027" spans="1:14">
      <c r="A4027">
        <v>54</v>
      </c>
      <c r="B4027" t="s">
        <v>5926</v>
      </c>
      <c r="C4027" t="s">
        <v>5925</v>
      </c>
      <c r="D4027">
        <v>197</v>
      </c>
      <c r="E4027" s="1">
        <v>1.8839999999999999</v>
      </c>
      <c r="F4027">
        <v>1.978</v>
      </c>
      <c r="G4027">
        <v>0.67700000000000005</v>
      </c>
      <c r="H4027">
        <v>31</v>
      </c>
      <c r="I4027">
        <v>2.2999999999999998</v>
      </c>
      <c r="J4027">
        <v>4.9300000000000004E-3</v>
      </c>
      <c r="K4027">
        <v>3.1579999999999999</v>
      </c>
      <c r="L4027">
        <v>1.0584819277108435</v>
      </c>
      <c r="M4027" s="2">
        <f t="shared" si="134"/>
        <v>16.265060240963855</v>
      </c>
      <c r="N4027" t="s">
        <v>29</v>
      </c>
    </row>
    <row r="4028" spans="1:14">
      <c r="A4028">
        <v>55</v>
      </c>
      <c r="B4028" t="s">
        <v>1243</v>
      </c>
      <c r="C4028" t="s">
        <v>1242</v>
      </c>
      <c r="D4028">
        <v>305</v>
      </c>
      <c r="E4028" s="1">
        <v>1.881</v>
      </c>
      <c r="F4028">
        <v>1.5580000000000001</v>
      </c>
      <c r="G4028">
        <v>0.157</v>
      </c>
      <c r="H4028">
        <v>51</v>
      </c>
      <c r="I4028">
        <v>3.3</v>
      </c>
      <c r="J4028">
        <v>6.6E-4</v>
      </c>
      <c r="K4028">
        <v>0.22600000000000001</v>
      </c>
      <c r="L4028">
        <v>1.0584819277108435</v>
      </c>
      <c r="M4028" s="2">
        <f t="shared" si="134"/>
        <v>16.566265060240966</v>
      </c>
      <c r="N4028" t="s">
        <v>29</v>
      </c>
    </row>
    <row r="4029" spans="1:14">
      <c r="A4029">
        <v>56</v>
      </c>
      <c r="B4029" t="s">
        <v>5924</v>
      </c>
      <c r="C4029" t="s">
        <v>5923</v>
      </c>
      <c r="D4029">
        <v>2600</v>
      </c>
      <c r="E4029" s="1">
        <v>1.867</v>
      </c>
      <c r="F4029">
        <v>2.5209999999999999</v>
      </c>
      <c r="G4029">
        <v>0.315</v>
      </c>
      <c r="H4029">
        <v>54</v>
      </c>
      <c r="I4029" t="s">
        <v>18288</v>
      </c>
      <c r="J4029">
        <v>1.005E-2</v>
      </c>
      <c r="K4029">
        <v>2.3679999999999999</v>
      </c>
      <c r="L4029">
        <v>1.0584819277108435</v>
      </c>
      <c r="M4029" s="2">
        <f t="shared" si="134"/>
        <v>16.867469879518072</v>
      </c>
      <c r="N4029" t="s">
        <v>29</v>
      </c>
    </row>
    <row r="4030" spans="1:14">
      <c r="A4030">
        <v>57</v>
      </c>
      <c r="B4030" t="s">
        <v>18347</v>
      </c>
      <c r="C4030" t="s">
        <v>18348</v>
      </c>
      <c r="D4030">
        <v>744</v>
      </c>
      <c r="E4030" s="1">
        <v>1.8540000000000001</v>
      </c>
      <c r="F4030">
        <v>2</v>
      </c>
      <c r="G4030">
        <v>0.25700000000000001</v>
      </c>
      <c r="H4030">
        <v>35</v>
      </c>
      <c r="I4030">
        <v>7.6</v>
      </c>
      <c r="J4030">
        <v>1.81E-3</v>
      </c>
      <c r="K4030">
        <v>0.89900000000000002</v>
      </c>
      <c r="L4030">
        <v>1.0584819277108435</v>
      </c>
      <c r="M4030" s="2">
        <f t="shared" si="134"/>
        <v>17.168674698795179</v>
      </c>
      <c r="N4030" t="s">
        <v>29</v>
      </c>
    </row>
    <row r="4031" spans="1:14">
      <c r="A4031">
        <v>58</v>
      </c>
      <c r="B4031" t="s">
        <v>3069</v>
      </c>
      <c r="C4031" t="s">
        <v>3070</v>
      </c>
      <c r="D4031">
        <v>670</v>
      </c>
      <c r="E4031" s="1">
        <v>1.7969999999999999</v>
      </c>
      <c r="F4031">
        <v>2.5110000000000001</v>
      </c>
      <c r="G4031">
        <v>0.40500000000000003</v>
      </c>
      <c r="H4031">
        <v>37</v>
      </c>
      <c r="I4031">
        <v>4</v>
      </c>
      <c r="J4031">
        <v>3.7200000000000002E-3</v>
      </c>
      <c r="K4031">
        <v>1.1639999999999999</v>
      </c>
      <c r="L4031">
        <v>1.0584819277108435</v>
      </c>
      <c r="M4031" s="2">
        <f t="shared" si="134"/>
        <v>17.46987951807229</v>
      </c>
      <c r="N4031" t="s">
        <v>29</v>
      </c>
    </row>
    <row r="4032" spans="1:14">
      <c r="A4032">
        <v>59</v>
      </c>
      <c r="B4032" t="s">
        <v>5922</v>
      </c>
      <c r="C4032" t="s">
        <v>5921</v>
      </c>
      <c r="D4032">
        <v>2237</v>
      </c>
      <c r="E4032" s="1">
        <v>1.7949999999999999</v>
      </c>
      <c r="F4032">
        <v>2</v>
      </c>
      <c r="G4032">
        <v>0.151</v>
      </c>
      <c r="H4032">
        <v>86</v>
      </c>
      <c r="I4032">
        <v>7.4</v>
      </c>
      <c r="J4032">
        <v>8.9800000000000001E-3</v>
      </c>
      <c r="K4032">
        <v>1.1499999999999999</v>
      </c>
      <c r="L4032">
        <v>1.0584819277108435</v>
      </c>
      <c r="M4032" s="2">
        <f t="shared" si="134"/>
        <v>17.771084337349397</v>
      </c>
      <c r="N4032" t="s">
        <v>29</v>
      </c>
    </row>
    <row r="4033" spans="1:14">
      <c r="A4033">
        <v>60</v>
      </c>
      <c r="B4033" t="s">
        <v>1451</v>
      </c>
      <c r="C4033" t="s">
        <v>1450</v>
      </c>
      <c r="D4033">
        <v>1647</v>
      </c>
      <c r="E4033" s="1">
        <v>1.7709999999999999</v>
      </c>
      <c r="F4033">
        <v>2.016</v>
      </c>
      <c r="G4033">
        <v>0.16700000000000001</v>
      </c>
      <c r="H4033">
        <v>24</v>
      </c>
      <c r="I4033" t="s">
        <v>18288</v>
      </c>
      <c r="J4033">
        <v>3.64E-3</v>
      </c>
      <c r="K4033">
        <v>1.6319999999999999</v>
      </c>
      <c r="L4033">
        <v>1.0584819277108435</v>
      </c>
      <c r="M4033" s="2">
        <f t="shared" si="134"/>
        <v>18.072289156626507</v>
      </c>
      <c r="N4033" t="s">
        <v>29</v>
      </c>
    </row>
    <row r="4034" spans="1:14">
      <c r="A4034">
        <v>61</v>
      </c>
      <c r="B4034" t="s">
        <v>5920</v>
      </c>
      <c r="C4034" t="s">
        <v>5919</v>
      </c>
      <c r="D4034">
        <v>218</v>
      </c>
      <c r="E4034" s="1">
        <v>1.764</v>
      </c>
      <c r="F4034">
        <v>1.9410000000000001</v>
      </c>
      <c r="G4034">
        <v>0.74099999999999999</v>
      </c>
      <c r="H4034">
        <v>27</v>
      </c>
      <c r="I4034">
        <v>2.9</v>
      </c>
      <c r="J4034">
        <v>1.5399999999999999E-3</v>
      </c>
      <c r="K4034">
        <v>0.86099999999999999</v>
      </c>
      <c r="L4034">
        <v>1.0584819277108435</v>
      </c>
      <c r="M4034" s="2">
        <f t="shared" si="134"/>
        <v>18.373493975903614</v>
      </c>
      <c r="N4034" t="s">
        <v>29</v>
      </c>
    </row>
    <row r="4035" spans="1:14">
      <c r="A4035">
        <v>62</v>
      </c>
      <c r="B4035" t="s">
        <v>5918</v>
      </c>
      <c r="C4035" t="s">
        <v>5917</v>
      </c>
      <c r="D4035">
        <v>2416</v>
      </c>
      <c r="E4035" s="1">
        <v>1.7290000000000001</v>
      </c>
      <c r="F4035">
        <v>3.0089999999999999</v>
      </c>
      <c r="G4035">
        <v>0.52</v>
      </c>
      <c r="H4035">
        <v>25</v>
      </c>
      <c r="I4035" t="s">
        <v>18288</v>
      </c>
      <c r="J4035">
        <v>7.5700000000000003E-3</v>
      </c>
      <c r="K4035">
        <v>3.8220000000000001</v>
      </c>
      <c r="L4035">
        <v>1.0584819277108435</v>
      </c>
      <c r="M4035" s="2">
        <f t="shared" si="134"/>
        <v>18.674698795180721</v>
      </c>
      <c r="N4035" t="s">
        <v>29</v>
      </c>
    </row>
    <row r="4036" spans="1:14">
      <c r="A4036">
        <v>63</v>
      </c>
      <c r="B4036" t="s">
        <v>14277</v>
      </c>
      <c r="C4036" t="s">
        <v>14278</v>
      </c>
      <c r="D4036">
        <v>9614</v>
      </c>
      <c r="E4036" s="1">
        <v>1.71</v>
      </c>
      <c r="F4036">
        <v>2.7130000000000001</v>
      </c>
      <c r="G4036">
        <v>0.26500000000000001</v>
      </c>
      <c r="H4036">
        <v>166</v>
      </c>
      <c r="I4036" t="s">
        <v>18288</v>
      </c>
      <c r="J4036">
        <v>4.1029999999999997E-2</v>
      </c>
      <c r="K4036">
        <v>3.2719999999999998</v>
      </c>
      <c r="L4036">
        <v>1.0584819277108435</v>
      </c>
      <c r="M4036" s="2">
        <f t="shared" si="134"/>
        <v>18.975903614457831</v>
      </c>
      <c r="N4036" t="s">
        <v>29</v>
      </c>
    </row>
    <row r="4037" spans="1:14">
      <c r="A4037">
        <v>64</v>
      </c>
      <c r="B4037" t="s">
        <v>5916</v>
      </c>
      <c r="C4037" t="s">
        <v>5915</v>
      </c>
      <c r="D4037">
        <v>791</v>
      </c>
      <c r="E4037" s="1">
        <v>1.661</v>
      </c>
      <c r="F4037">
        <v>1.373</v>
      </c>
      <c r="G4037">
        <v>0.33300000000000002</v>
      </c>
      <c r="H4037">
        <v>36</v>
      </c>
      <c r="I4037">
        <v>7.7</v>
      </c>
      <c r="J4037">
        <v>2.31E-3</v>
      </c>
      <c r="K4037">
        <v>0.74299999999999999</v>
      </c>
      <c r="L4037">
        <v>1.0584819277108435</v>
      </c>
      <c r="M4037" s="2">
        <f t="shared" si="134"/>
        <v>19.277108433734941</v>
      </c>
      <c r="N4037" t="s">
        <v>29</v>
      </c>
    </row>
    <row r="4038" spans="1:14">
      <c r="A4038">
        <v>65</v>
      </c>
      <c r="B4038" t="s">
        <v>1449</v>
      </c>
      <c r="C4038" t="s">
        <v>1448</v>
      </c>
      <c r="D4038">
        <v>4930</v>
      </c>
      <c r="E4038" s="1">
        <v>1.649</v>
      </c>
      <c r="F4038">
        <v>2.5289999999999999</v>
      </c>
      <c r="G4038">
        <v>0.16300000000000001</v>
      </c>
      <c r="H4038">
        <v>49</v>
      </c>
      <c r="I4038" t="s">
        <v>18288</v>
      </c>
      <c r="J4038">
        <v>2.7490000000000001E-2</v>
      </c>
      <c r="K4038">
        <v>3.7679999999999998</v>
      </c>
      <c r="L4038">
        <v>1.0584819277108435</v>
      </c>
      <c r="M4038" s="2">
        <f t="shared" ref="M4038:M4101" si="135">A4038/332*100</f>
        <v>19.578313253012048</v>
      </c>
      <c r="N4038" t="s">
        <v>29</v>
      </c>
    </row>
    <row r="4039" spans="1:14">
      <c r="A4039">
        <v>66</v>
      </c>
      <c r="B4039" t="s">
        <v>1447</v>
      </c>
      <c r="C4039" t="s">
        <v>1446</v>
      </c>
      <c r="D4039">
        <v>2571</v>
      </c>
      <c r="E4039" s="1">
        <v>1.6359999999999999</v>
      </c>
      <c r="F4039">
        <v>2.13</v>
      </c>
      <c r="G4039">
        <v>0.214</v>
      </c>
      <c r="H4039">
        <v>42</v>
      </c>
      <c r="I4039" t="s">
        <v>18288</v>
      </c>
      <c r="J4039">
        <v>1.183E-2</v>
      </c>
      <c r="K4039">
        <v>2.665</v>
      </c>
      <c r="L4039">
        <v>1.0584819277108435</v>
      </c>
      <c r="M4039" s="2">
        <f t="shared" si="135"/>
        <v>19.879518072289155</v>
      </c>
      <c r="N4039" t="s">
        <v>29</v>
      </c>
    </row>
    <row r="4040" spans="1:14">
      <c r="A4040">
        <v>67</v>
      </c>
      <c r="B4040" t="s">
        <v>18349</v>
      </c>
      <c r="C4040" t="s">
        <v>18350</v>
      </c>
      <c r="D4040">
        <v>101</v>
      </c>
      <c r="E4040" s="1">
        <v>1.621</v>
      </c>
      <c r="F4040">
        <v>1.655</v>
      </c>
      <c r="G4040">
        <v>3.1E-2</v>
      </c>
      <c r="H4040">
        <v>32</v>
      </c>
      <c r="I4040">
        <v>2.2000000000000002</v>
      </c>
      <c r="J4040">
        <v>7.6999999999999996E-4</v>
      </c>
      <c r="K4040">
        <v>0.753</v>
      </c>
      <c r="L4040">
        <v>1.0584819277108435</v>
      </c>
      <c r="M4040" s="2">
        <f t="shared" si="135"/>
        <v>20.180722891566266</v>
      </c>
      <c r="N4040" t="s">
        <v>29</v>
      </c>
    </row>
    <row r="4041" spans="1:14">
      <c r="A4041">
        <v>68</v>
      </c>
      <c r="B4041" t="s">
        <v>5914</v>
      </c>
      <c r="C4041" t="s">
        <v>5913</v>
      </c>
      <c r="D4041">
        <v>81</v>
      </c>
      <c r="E4041" s="1">
        <v>1.615</v>
      </c>
      <c r="F4041">
        <v>1.153</v>
      </c>
      <c r="G4041">
        <v>0.86699999999999999</v>
      </c>
      <c r="H4041">
        <v>15</v>
      </c>
      <c r="J4041">
        <v>8.3000000000000001E-4</v>
      </c>
      <c r="K4041">
        <v>0.8</v>
      </c>
      <c r="L4041">
        <v>1.0584819277108435</v>
      </c>
      <c r="M4041" s="2">
        <f t="shared" si="135"/>
        <v>20.481927710843372</v>
      </c>
      <c r="N4041" t="s">
        <v>29</v>
      </c>
    </row>
    <row r="4042" spans="1:14">
      <c r="A4042">
        <v>69</v>
      </c>
      <c r="B4042" t="s">
        <v>5912</v>
      </c>
      <c r="C4042" t="s">
        <v>5911</v>
      </c>
      <c r="D4042">
        <v>1404</v>
      </c>
      <c r="E4042" s="1">
        <v>1.603</v>
      </c>
      <c r="F4042">
        <v>1.6240000000000001</v>
      </c>
      <c r="G4042">
        <v>0.48099999999999998</v>
      </c>
      <c r="H4042">
        <v>81</v>
      </c>
      <c r="I4042">
        <v>8.1</v>
      </c>
      <c r="J4042">
        <v>4.0499999999999998E-3</v>
      </c>
      <c r="K4042">
        <v>0.77500000000000002</v>
      </c>
      <c r="L4042">
        <v>1.0584819277108435</v>
      </c>
      <c r="M4042" s="2">
        <f t="shared" si="135"/>
        <v>20.783132530120483</v>
      </c>
      <c r="N4042" t="s">
        <v>29</v>
      </c>
    </row>
    <row r="4043" spans="1:14">
      <c r="A4043">
        <v>70</v>
      </c>
      <c r="B4043" t="s">
        <v>5910</v>
      </c>
      <c r="C4043" t="s">
        <v>5909</v>
      </c>
      <c r="D4043">
        <v>833</v>
      </c>
      <c r="E4043" s="1">
        <v>1.6020000000000001</v>
      </c>
      <c r="F4043">
        <v>1.625</v>
      </c>
      <c r="G4043">
        <v>0.45200000000000001</v>
      </c>
      <c r="H4043">
        <v>31</v>
      </c>
      <c r="I4043">
        <v>7.3</v>
      </c>
      <c r="J4043">
        <v>9.8099999999999993E-3</v>
      </c>
      <c r="K4043">
        <v>2.7970000000000002</v>
      </c>
      <c r="L4043">
        <v>1.0584819277108435</v>
      </c>
      <c r="M4043" s="2">
        <f t="shared" si="135"/>
        <v>21.084337349397593</v>
      </c>
      <c r="N4043" t="s">
        <v>29</v>
      </c>
    </row>
    <row r="4044" spans="1:14">
      <c r="A4044">
        <v>71</v>
      </c>
      <c r="B4044" t="s">
        <v>15972</v>
      </c>
      <c r="C4044" t="s">
        <v>15973</v>
      </c>
      <c r="D4044">
        <v>4108</v>
      </c>
      <c r="E4044" s="1">
        <v>1.6</v>
      </c>
      <c r="F4044">
        <v>3.028</v>
      </c>
      <c r="G4044">
        <v>0.41799999999999998</v>
      </c>
      <c r="H4044">
        <v>67</v>
      </c>
      <c r="I4044">
        <v>9</v>
      </c>
      <c r="J4044">
        <v>1.324E-2</v>
      </c>
      <c r="K4044">
        <v>1.7509999999999999</v>
      </c>
      <c r="L4044">
        <v>1.0584819277108435</v>
      </c>
      <c r="M4044" s="2">
        <f t="shared" si="135"/>
        <v>21.385542168674696</v>
      </c>
      <c r="N4044" t="s">
        <v>29</v>
      </c>
    </row>
    <row r="4045" spans="1:14">
      <c r="A4045">
        <v>72</v>
      </c>
      <c r="B4045" t="s">
        <v>5908</v>
      </c>
      <c r="C4045" t="s">
        <v>5907</v>
      </c>
      <c r="D4045">
        <v>1354</v>
      </c>
      <c r="E4045" s="1">
        <v>1.5509999999999999</v>
      </c>
      <c r="F4045">
        <v>2.0310000000000001</v>
      </c>
      <c r="G4045">
        <v>0.20699999999999999</v>
      </c>
      <c r="H4045">
        <v>29</v>
      </c>
      <c r="I4045" t="s">
        <v>18288</v>
      </c>
      <c r="J4045">
        <v>2.8300000000000001E-3</v>
      </c>
      <c r="K4045">
        <v>1.2310000000000001</v>
      </c>
      <c r="L4045">
        <v>1.0584819277108435</v>
      </c>
      <c r="M4045" s="2">
        <f t="shared" si="135"/>
        <v>21.686746987951807</v>
      </c>
      <c r="N4045" t="s">
        <v>29</v>
      </c>
    </row>
    <row r="4046" spans="1:14">
      <c r="A4046">
        <v>73</v>
      </c>
      <c r="B4046" t="s">
        <v>5906</v>
      </c>
      <c r="C4046" t="s">
        <v>5905</v>
      </c>
      <c r="D4046">
        <v>1276</v>
      </c>
      <c r="E4046" s="1">
        <v>1.5409999999999999</v>
      </c>
      <c r="F4046">
        <v>2.153</v>
      </c>
      <c r="G4046">
        <v>0.27</v>
      </c>
      <c r="H4046">
        <v>37</v>
      </c>
      <c r="I4046">
        <v>8.6999999999999993</v>
      </c>
      <c r="J4046">
        <v>5.5300000000000002E-3</v>
      </c>
      <c r="K4046">
        <v>1.7809999999999999</v>
      </c>
      <c r="L4046">
        <v>1.0584819277108435</v>
      </c>
      <c r="M4046" s="2">
        <f t="shared" si="135"/>
        <v>21.987951807228914</v>
      </c>
      <c r="N4046" t="s">
        <v>29</v>
      </c>
    </row>
    <row r="4047" spans="1:14">
      <c r="A4047">
        <v>74</v>
      </c>
      <c r="B4047" t="s">
        <v>5904</v>
      </c>
      <c r="C4047" t="s">
        <v>5903</v>
      </c>
      <c r="D4047">
        <v>961</v>
      </c>
      <c r="E4047" s="1">
        <v>1.5409999999999999</v>
      </c>
      <c r="F4047">
        <v>1.7310000000000001</v>
      </c>
      <c r="G4047">
        <v>0.22500000000000001</v>
      </c>
      <c r="H4047">
        <v>40</v>
      </c>
      <c r="I4047">
        <v>9</v>
      </c>
      <c r="J4047">
        <v>2.2499999999999998E-3</v>
      </c>
      <c r="K4047">
        <v>0.68799999999999994</v>
      </c>
      <c r="L4047">
        <v>1.0584819277108435</v>
      </c>
      <c r="M4047" s="2">
        <f t="shared" si="135"/>
        <v>22.289156626506024</v>
      </c>
      <c r="N4047" t="s">
        <v>29</v>
      </c>
    </row>
    <row r="4048" spans="1:14">
      <c r="A4048">
        <v>75</v>
      </c>
      <c r="B4048" t="s">
        <v>5902</v>
      </c>
      <c r="C4048" t="s">
        <v>5901</v>
      </c>
      <c r="D4048">
        <v>1366</v>
      </c>
      <c r="E4048" s="1">
        <v>1.5409999999999999</v>
      </c>
      <c r="F4048">
        <v>2.161</v>
      </c>
      <c r="G4048">
        <v>0.23200000000000001</v>
      </c>
      <c r="H4048">
        <v>112</v>
      </c>
      <c r="I4048">
        <v>6.5</v>
      </c>
      <c r="J4048">
        <v>3.1900000000000001E-3</v>
      </c>
      <c r="K4048">
        <v>0.68200000000000005</v>
      </c>
      <c r="L4048">
        <v>1.0584819277108435</v>
      </c>
      <c r="M4048" s="2">
        <f t="shared" si="135"/>
        <v>22.590361445783135</v>
      </c>
      <c r="N4048" t="s">
        <v>29</v>
      </c>
    </row>
    <row r="4049" spans="1:14">
      <c r="A4049">
        <v>76</v>
      </c>
      <c r="B4049" t="s">
        <v>5900</v>
      </c>
      <c r="C4049" t="s">
        <v>5899</v>
      </c>
      <c r="D4049">
        <v>6612</v>
      </c>
      <c r="E4049" s="1">
        <v>1.5269999999999999</v>
      </c>
      <c r="F4049">
        <v>2.2050000000000001</v>
      </c>
      <c r="G4049">
        <v>0.308</v>
      </c>
      <c r="H4049">
        <v>185</v>
      </c>
      <c r="I4049">
        <v>9.8000000000000007</v>
      </c>
      <c r="J4049">
        <v>1.451E-2</v>
      </c>
      <c r="K4049">
        <v>1.1160000000000001</v>
      </c>
      <c r="L4049">
        <v>1.0584819277108435</v>
      </c>
      <c r="M4049" s="2">
        <f t="shared" si="135"/>
        <v>22.891566265060241</v>
      </c>
      <c r="N4049" t="s">
        <v>29</v>
      </c>
    </row>
    <row r="4050" spans="1:14">
      <c r="A4050">
        <v>77</v>
      </c>
      <c r="B4050" t="s">
        <v>5898</v>
      </c>
      <c r="C4050" t="s">
        <v>5897</v>
      </c>
      <c r="D4050">
        <v>5701</v>
      </c>
      <c r="E4050" s="1">
        <v>1.52</v>
      </c>
      <c r="F4050">
        <v>2.1970000000000001</v>
      </c>
      <c r="G4050">
        <v>0.185</v>
      </c>
      <c r="H4050">
        <v>92</v>
      </c>
      <c r="I4050" t="s">
        <v>18288</v>
      </c>
      <c r="J4050">
        <v>2.1360000000000001E-2</v>
      </c>
      <c r="K4050">
        <v>2.14</v>
      </c>
      <c r="L4050">
        <v>1.0584819277108435</v>
      </c>
      <c r="M4050" s="2">
        <f t="shared" si="135"/>
        <v>23.192771084337348</v>
      </c>
      <c r="N4050" t="s">
        <v>29</v>
      </c>
    </row>
    <row r="4051" spans="1:14">
      <c r="A4051">
        <v>78</v>
      </c>
      <c r="B4051" t="s">
        <v>5896</v>
      </c>
      <c r="C4051" t="s">
        <v>5895</v>
      </c>
      <c r="D4051">
        <v>132</v>
      </c>
      <c r="E4051" s="1">
        <v>1.514</v>
      </c>
      <c r="G4051">
        <v>0.125</v>
      </c>
      <c r="H4051">
        <v>16</v>
      </c>
      <c r="I4051">
        <v>3.5</v>
      </c>
      <c r="J4051">
        <v>1.39E-3</v>
      </c>
      <c r="L4051">
        <v>1.0584819277108435</v>
      </c>
      <c r="M4051" s="2">
        <f t="shared" si="135"/>
        <v>23.493975903614459</v>
      </c>
      <c r="N4051" t="s">
        <v>29</v>
      </c>
    </row>
    <row r="4052" spans="1:14">
      <c r="A4052">
        <v>79</v>
      </c>
      <c r="B4052" t="s">
        <v>18351</v>
      </c>
      <c r="C4052" t="s">
        <v>18352</v>
      </c>
      <c r="D4052">
        <v>829</v>
      </c>
      <c r="E4052" s="1">
        <v>1.5</v>
      </c>
      <c r="F4052">
        <v>1.679</v>
      </c>
      <c r="G4052">
        <v>0.21099999999999999</v>
      </c>
      <c r="H4052">
        <v>38</v>
      </c>
      <c r="I4052">
        <v>8.5</v>
      </c>
      <c r="J4052">
        <v>2.0600000000000002E-3</v>
      </c>
      <c r="K4052">
        <v>0.71099999999999997</v>
      </c>
      <c r="L4052">
        <v>1.0584819277108435</v>
      </c>
      <c r="M4052" s="2">
        <f t="shared" si="135"/>
        <v>23.795180722891565</v>
      </c>
      <c r="N4052" t="s">
        <v>29</v>
      </c>
    </row>
    <row r="4053" spans="1:14">
      <c r="A4053">
        <v>80</v>
      </c>
      <c r="B4053" t="s">
        <v>5894</v>
      </c>
      <c r="C4053" t="s">
        <v>5893</v>
      </c>
      <c r="D4053">
        <v>911</v>
      </c>
      <c r="E4053" s="1">
        <v>1.4950000000000001</v>
      </c>
      <c r="F4053">
        <v>1.819</v>
      </c>
      <c r="G4053">
        <v>0.17899999999999999</v>
      </c>
      <c r="H4053">
        <v>39</v>
      </c>
      <c r="I4053">
        <v>8.6999999999999993</v>
      </c>
      <c r="J4053">
        <v>2.96E-3</v>
      </c>
      <c r="K4053">
        <v>1.018</v>
      </c>
      <c r="L4053">
        <v>1.0584819277108435</v>
      </c>
      <c r="M4053" s="2">
        <f t="shared" si="135"/>
        <v>24.096385542168676</v>
      </c>
      <c r="N4053" t="s">
        <v>29</v>
      </c>
    </row>
    <row r="4054" spans="1:14">
      <c r="A4054">
        <v>81</v>
      </c>
      <c r="B4054" t="s">
        <v>14251</v>
      </c>
      <c r="C4054" t="s">
        <v>14252</v>
      </c>
      <c r="D4054">
        <v>1739</v>
      </c>
      <c r="E4054" s="1">
        <v>1.4770000000000001</v>
      </c>
      <c r="F4054">
        <v>1.4730000000000001</v>
      </c>
      <c r="G4054">
        <v>0.188</v>
      </c>
      <c r="H4054">
        <v>48</v>
      </c>
      <c r="I4054" t="s">
        <v>18288</v>
      </c>
      <c r="J4054">
        <v>1.285E-2</v>
      </c>
      <c r="K4054">
        <v>2.4910000000000001</v>
      </c>
      <c r="L4054">
        <v>1.0584819277108435</v>
      </c>
      <c r="M4054" s="2">
        <f t="shared" si="135"/>
        <v>24.397590361445783</v>
      </c>
      <c r="N4054" t="s">
        <v>29</v>
      </c>
    </row>
    <row r="4055" spans="1:14">
      <c r="A4055">
        <v>82</v>
      </c>
      <c r="B4055" t="s">
        <v>5892</v>
      </c>
      <c r="C4055" t="s">
        <v>5891</v>
      </c>
      <c r="D4055">
        <v>3787</v>
      </c>
      <c r="E4055" s="1">
        <v>1.47</v>
      </c>
      <c r="F4055">
        <v>2.0950000000000002</v>
      </c>
      <c r="G4055">
        <v>6.2E-2</v>
      </c>
      <c r="H4055">
        <v>32</v>
      </c>
      <c r="I4055" t="s">
        <v>18288</v>
      </c>
      <c r="J4055">
        <v>1.111E-2</v>
      </c>
      <c r="K4055">
        <v>3.0030000000000001</v>
      </c>
      <c r="L4055">
        <v>1.0584819277108435</v>
      </c>
      <c r="M4055" s="2">
        <f t="shared" si="135"/>
        <v>24.69879518072289</v>
      </c>
      <c r="N4055" t="s">
        <v>29</v>
      </c>
    </row>
    <row r="4056" spans="1:14">
      <c r="A4056">
        <v>83</v>
      </c>
      <c r="B4056" t="s">
        <v>5890</v>
      </c>
      <c r="C4056" t="s">
        <v>5889</v>
      </c>
      <c r="D4056">
        <v>2767</v>
      </c>
      <c r="E4056" s="1">
        <v>1.4650000000000001</v>
      </c>
      <c r="F4056">
        <v>2.165</v>
      </c>
      <c r="G4056">
        <v>0.31</v>
      </c>
      <c r="H4056">
        <v>84</v>
      </c>
      <c r="I4056">
        <v>7.9</v>
      </c>
      <c r="J4056">
        <v>5.8199999999999997E-3</v>
      </c>
      <c r="K4056">
        <v>0.78300000000000003</v>
      </c>
      <c r="L4056">
        <v>1.0584819277108435</v>
      </c>
      <c r="M4056" s="2">
        <f t="shared" si="135"/>
        <v>25</v>
      </c>
      <c r="N4056" t="s">
        <v>29</v>
      </c>
    </row>
    <row r="4057" spans="1:14">
      <c r="A4057">
        <v>84</v>
      </c>
      <c r="B4057" t="s">
        <v>1443</v>
      </c>
      <c r="C4057" t="s">
        <v>1442</v>
      </c>
      <c r="D4057">
        <v>187</v>
      </c>
      <c r="E4057" s="1">
        <v>1.4630000000000001</v>
      </c>
      <c r="G4057">
        <v>0.20799999999999999</v>
      </c>
      <c r="H4057">
        <v>24</v>
      </c>
      <c r="I4057">
        <v>3.8</v>
      </c>
      <c r="J4057">
        <v>9.6000000000000002E-4</v>
      </c>
      <c r="L4057">
        <v>1.0584819277108435</v>
      </c>
      <c r="M4057" s="2">
        <f t="shared" si="135"/>
        <v>25.301204819277107</v>
      </c>
      <c r="N4057" t="s">
        <v>29</v>
      </c>
    </row>
    <row r="4058" spans="1:14">
      <c r="A4058">
        <v>85</v>
      </c>
      <c r="B4058" t="s">
        <v>5888</v>
      </c>
      <c r="C4058" t="s">
        <v>5887</v>
      </c>
      <c r="D4058">
        <v>166</v>
      </c>
      <c r="E4058" s="1">
        <v>1.44</v>
      </c>
      <c r="F4058">
        <v>2.2679999999999998</v>
      </c>
      <c r="G4058">
        <v>0.217</v>
      </c>
      <c r="H4058">
        <v>23</v>
      </c>
      <c r="I4058">
        <v>3.1</v>
      </c>
      <c r="J4058">
        <v>4.1099999999999999E-3</v>
      </c>
      <c r="K4058">
        <v>3.298</v>
      </c>
      <c r="L4058">
        <v>1.0584819277108435</v>
      </c>
      <c r="M4058" s="2">
        <f t="shared" si="135"/>
        <v>25.602409638554217</v>
      </c>
      <c r="N4058" t="s">
        <v>29</v>
      </c>
    </row>
    <row r="4059" spans="1:14">
      <c r="A4059">
        <v>86</v>
      </c>
      <c r="B4059" t="s">
        <v>1441</v>
      </c>
      <c r="C4059" t="s">
        <v>1440</v>
      </c>
      <c r="D4059">
        <v>381</v>
      </c>
      <c r="E4059" s="1">
        <v>1.44</v>
      </c>
      <c r="G4059">
        <v>0.35699999999999998</v>
      </c>
      <c r="H4059">
        <v>28</v>
      </c>
      <c r="I4059">
        <v>4.9000000000000004</v>
      </c>
      <c r="J4059">
        <v>4.8300000000000001E-3</v>
      </c>
      <c r="L4059">
        <v>1.0584819277108435</v>
      </c>
      <c r="M4059" s="2">
        <f t="shared" si="135"/>
        <v>25.903614457831324</v>
      </c>
      <c r="N4059" t="s">
        <v>29</v>
      </c>
    </row>
    <row r="4060" spans="1:14">
      <c r="A4060">
        <v>87</v>
      </c>
      <c r="B4060" t="s">
        <v>5886</v>
      </c>
      <c r="C4060" t="s">
        <v>5885</v>
      </c>
      <c r="D4060">
        <v>1802</v>
      </c>
      <c r="E4060" s="1">
        <v>1.4239999999999999</v>
      </c>
      <c r="F4060">
        <v>1.7789999999999999</v>
      </c>
      <c r="G4060">
        <v>0.72299999999999998</v>
      </c>
      <c r="H4060">
        <v>65</v>
      </c>
      <c r="I4060">
        <v>8.6</v>
      </c>
      <c r="J4060">
        <v>5.47E-3</v>
      </c>
      <c r="K4060">
        <v>1.1499999999999999</v>
      </c>
      <c r="L4060">
        <v>1.0584819277108435</v>
      </c>
      <c r="M4060" s="2">
        <f t="shared" si="135"/>
        <v>26.204819277108431</v>
      </c>
      <c r="N4060" t="s">
        <v>29</v>
      </c>
    </row>
    <row r="4061" spans="1:14">
      <c r="A4061">
        <v>88</v>
      </c>
      <c r="B4061" t="s">
        <v>18353</v>
      </c>
      <c r="C4061" t="s">
        <v>18354</v>
      </c>
      <c r="D4061">
        <v>473</v>
      </c>
      <c r="E4061" s="1">
        <v>1.415</v>
      </c>
      <c r="F4061">
        <v>1.6910000000000001</v>
      </c>
      <c r="G4061">
        <v>0.129</v>
      </c>
      <c r="H4061">
        <v>31</v>
      </c>
      <c r="I4061">
        <v>5.5</v>
      </c>
      <c r="J4061">
        <v>2.3500000000000001E-3</v>
      </c>
      <c r="K4061">
        <v>0.88</v>
      </c>
      <c r="L4061">
        <v>1.0584819277108435</v>
      </c>
      <c r="M4061" s="2">
        <f t="shared" si="135"/>
        <v>26.506024096385545</v>
      </c>
      <c r="N4061" t="s">
        <v>29</v>
      </c>
    </row>
    <row r="4062" spans="1:14">
      <c r="A4062">
        <v>89</v>
      </c>
      <c r="B4062" t="s">
        <v>5884</v>
      </c>
      <c r="C4062" t="s">
        <v>5883</v>
      </c>
      <c r="D4062">
        <v>893</v>
      </c>
      <c r="E4062" s="1">
        <v>1.39</v>
      </c>
      <c r="F4062">
        <v>1.7270000000000001</v>
      </c>
      <c r="G4062">
        <v>8.3000000000000004E-2</v>
      </c>
      <c r="H4062">
        <v>84</v>
      </c>
      <c r="I4062">
        <v>6.3</v>
      </c>
      <c r="J4062">
        <v>3.0699999999999998E-3</v>
      </c>
      <c r="K4062">
        <v>0.71499999999999997</v>
      </c>
      <c r="L4062">
        <v>1.0584819277108435</v>
      </c>
      <c r="M4062" s="2">
        <f t="shared" si="135"/>
        <v>26.807228915662652</v>
      </c>
      <c r="N4062" t="s">
        <v>29</v>
      </c>
    </row>
    <row r="4063" spans="1:14">
      <c r="A4063">
        <v>90</v>
      </c>
      <c r="B4063" t="s">
        <v>5882</v>
      </c>
      <c r="C4063" t="s">
        <v>5881</v>
      </c>
      <c r="D4063">
        <v>140</v>
      </c>
      <c r="E4063" s="1">
        <v>1.375</v>
      </c>
      <c r="G4063">
        <v>0.84199999999999997</v>
      </c>
      <c r="H4063">
        <v>19</v>
      </c>
      <c r="I4063">
        <v>3</v>
      </c>
      <c r="J4063">
        <v>8.5999999999999998E-4</v>
      </c>
      <c r="L4063">
        <v>1.0584819277108435</v>
      </c>
      <c r="M4063" s="2">
        <f t="shared" si="135"/>
        <v>27.108433734939759</v>
      </c>
      <c r="N4063" t="s">
        <v>29</v>
      </c>
    </row>
    <row r="4064" spans="1:14">
      <c r="A4064">
        <v>91</v>
      </c>
      <c r="B4064" t="s">
        <v>5880</v>
      </c>
      <c r="C4064" t="s">
        <v>5879</v>
      </c>
      <c r="D4064">
        <v>180</v>
      </c>
      <c r="E4064" s="1">
        <v>1.333</v>
      </c>
      <c r="F4064">
        <v>1.0529999999999999</v>
      </c>
      <c r="G4064">
        <v>0.4</v>
      </c>
      <c r="H4064">
        <v>15</v>
      </c>
      <c r="I4064">
        <v>6.5</v>
      </c>
      <c r="J4064">
        <v>6.7000000000000002E-4</v>
      </c>
      <c r="K4064">
        <v>0.51</v>
      </c>
      <c r="L4064">
        <v>1.0584819277108435</v>
      </c>
      <c r="M4064" s="2">
        <f t="shared" si="135"/>
        <v>27.409638554216869</v>
      </c>
      <c r="N4064" t="s">
        <v>29</v>
      </c>
    </row>
    <row r="4065" spans="1:14">
      <c r="A4065">
        <v>92</v>
      </c>
      <c r="B4065" t="s">
        <v>5878</v>
      </c>
      <c r="C4065" t="s">
        <v>5877</v>
      </c>
      <c r="D4065">
        <v>3754</v>
      </c>
      <c r="E4065" s="1">
        <v>1.331</v>
      </c>
      <c r="F4065">
        <v>1.6479999999999999</v>
      </c>
      <c r="G4065">
        <v>0.14199999999999999</v>
      </c>
      <c r="H4065">
        <v>106</v>
      </c>
      <c r="I4065" t="s">
        <v>18288</v>
      </c>
      <c r="J4065">
        <v>8.4399999999999996E-3</v>
      </c>
      <c r="K4065">
        <v>1.367</v>
      </c>
      <c r="L4065">
        <v>1.0584819277108435</v>
      </c>
      <c r="M4065" s="2">
        <f t="shared" si="135"/>
        <v>27.710843373493976</v>
      </c>
      <c r="N4065" t="s">
        <v>29</v>
      </c>
    </row>
    <row r="4066" spans="1:14">
      <c r="A4066">
        <v>93</v>
      </c>
      <c r="B4066" t="s">
        <v>1203</v>
      </c>
      <c r="C4066" t="s">
        <v>1202</v>
      </c>
      <c r="D4066">
        <v>2054</v>
      </c>
      <c r="E4066" s="1">
        <v>1.331</v>
      </c>
      <c r="F4066">
        <v>2.1970000000000001</v>
      </c>
      <c r="G4066">
        <v>0.312</v>
      </c>
      <c r="H4066">
        <v>48</v>
      </c>
      <c r="I4066">
        <v>9.9</v>
      </c>
      <c r="J4066">
        <v>4.9300000000000004E-3</v>
      </c>
      <c r="K4066">
        <v>1.1519999999999999</v>
      </c>
      <c r="L4066">
        <v>1.0584819277108435</v>
      </c>
      <c r="M4066" s="2">
        <f t="shared" si="135"/>
        <v>28.012048192771083</v>
      </c>
      <c r="N4066" t="s">
        <v>29</v>
      </c>
    </row>
    <row r="4067" spans="1:14">
      <c r="A4067">
        <v>94</v>
      </c>
      <c r="B4067" t="s">
        <v>1433</v>
      </c>
      <c r="C4067" t="s">
        <v>1432</v>
      </c>
      <c r="D4067">
        <v>1323</v>
      </c>
      <c r="E4067" s="1">
        <v>1.325</v>
      </c>
      <c r="F4067">
        <v>2.7040000000000002</v>
      </c>
      <c r="G4067">
        <v>0.14299999999999999</v>
      </c>
      <c r="H4067">
        <v>21</v>
      </c>
      <c r="I4067" t="s">
        <v>18288</v>
      </c>
      <c r="J4067">
        <v>4.0400000000000002E-3</v>
      </c>
      <c r="K4067">
        <v>2.1309999999999998</v>
      </c>
      <c r="L4067">
        <v>1.0584819277108435</v>
      </c>
      <c r="M4067" s="2">
        <f t="shared" si="135"/>
        <v>28.313253012048197</v>
      </c>
      <c r="N4067" t="s">
        <v>29</v>
      </c>
    </row>
    <row r="4068" spans="1:14">
      <c r="A4068">
        <v>95</v>
      </c>
      <c r="B4068" t="s">
        <v>4817</v>
      </c>
      <c r="C4068" t="s">
        <v>4816</v>
      </c>
      <c r="D4068">
        <v>126</v>
      </c>
      <c r="E4068" s="1">
        <v>1.31</v>
      </c>
      <c r="F4068">
        <v>1.014</v>
      </c>
      <c r="G4068">
        <v>6.2E-2</v>
      </c>
      <c r="H4068">
        <v>16</v>
      </c>
      <c r="I4068">
        <v>4.8</v>
      </c>
      <c r="J4068">
        <v>4.8999999999999998E-4</v>
      </c>
      <c r="K4068">
        <v>0.377</v>
      </c>
      <c r="L4068">
        <v>1.0584819277108435</v>
      </c>
      <c r="M4068" s="2">
        <f t="shared" si="135"/>
        <v>28.614457831325304</v>
      </c>
      <c r="N4068" t="s">
        <v>29</v>
      </c>
    </row>
    <row r="4069" spans="1:14">
      <c r="A4069">
        <v>96</v>
      </c>
      <c r="B4069" t="s">
        <v>5876</v>
      </c>
      <c r="C4069" t="s">
        <v>5875</v>
      </c>
      <c r="D4069">
        <v>583</v>
      </c>
      <c r="E4069" s="1">
        <v>1.2929999999999999</v>
      </c>
      <c r="F4069">
        <v>1.1659999999999999</v>
      </c>
      <c r="G4069">
        <v>5.8999999999999997E-2</v>
      </c>
      <c r="H4069">
        <v>34</v>
      </c>
      <c r="I4069">
        <v>8.9</v>
      </c>
      <c r="J4069">
        <v>1.73E-3</v>
      </c>
      <c r="K4069">
        <v>0.68100000000000005</v>
      </c>
      <c r="L4069">
        <v>1.0584819277108435</v>
      </c>
      <c r="M4069" s="2">
        <f t="shared" si="135"/>
        <v>28.915662650602407</v>
      </c>
      <c r="N4069" t="s">
        <v>29</v>
      </c>
    </row>
    <row r="4070" spans="1:14">
      <c r="A4070">
        <v>97</v>
      </c>
      <c r="B4070" t="s">
        <v>1429</v>
      </c>
      <c r="C4070" t="s">
        <v>1428</v>
      </c>
      <c r="D4070">
        <v>4806</v>
      </c>
      <c r="E4070" s="1">
        <v>1.2869999999999999</v>
      </c>
      <c r="F4070">
        <v>1.7210000000000001</v>
      </c>
      <c r="G4070">
        <v>0.21199999999999999</v>
      </c>
      <c r="H4070">
        <v>255</v>
      </c>
      <c r="I4070">
        <v>7.2</v>
      </c>
      <c r="J4070">
        <v>1.5820000000000001E-2</v>
      </c>
      <c r="K4070">
        <v>0.80100000000000005</v>
      </c>
      <c r="L4070">
        <v>1.0584819277108435</v>
      </c>
      <c r="M4070" s="2">
        <f t="shared" si="135"/>
        <v>29.216867469879521</v>
      </c>
      <c r="N4070" t="s">
        <v>29</v>
      </c>
    </row>
    <row r="4071" spans="1:14">
      <c r="A4071">
        <v>98</v>
      </c>
      <c r="B4071" t="s">
        <v>1199</v>
      </c>
      <c r="C4071" t="s">
        <v>1198</v>
      </c>
      <c r="D4071">
        <v>294</v>
      </c>
      <c r="E4071" s="1">
        <v>1.276</v>
      </c>
      <c r="F4071">
        <v>1.77</v>
      </c>
      <c r="G4071">
        <v>0.188</v>
      </c>
      <c r="H4071">
        <v>16</v>
      </c>
      <c r="I4071">
        <v>6.5</v>
      </c>
      <c r="J4071">
        <v>2.6900000000000001E-3</v>
      </c>
      <c r="K4071">
        <v>2.0699999999999998</v>
      </c>
      <c r="L4071">
        <v>1.0584819277108435</v>
      </c>
      <c r="M4071" s="2">
        <f t="shared" si="135"/>
        <v>29.518072289156628</v>
      </c>
      <c r="N4071" t="s">
        <v>29</v>
      </c>
    </row>
    <row r="4072" spans="1:14">
      <c r="A4072">
        <v>99</v>
      </c>
      <c r="B4072" t="s">
        <v>5874</v>
      </c>
      <c r="C4072" t="s">
        <v>5873</v>
      </c>
      <c r="D4072">
        <v>1910</v>
      </c>
      <c r="E4072" s="1">
        <v>1.2609999999999999</v>
      </c>
      <c r="F4072">
        <v>1.5069999999999999</v>
      </c>
      <c r="G4072">
        <v>0.63600000000000001</v>
      </c>
      <c r="H4072">
        <v>11</v>
      </c>
      <c r="I4072" t="s">
        <v>18288</v>
      </c>
      <c r="J4072">
        <v>3.0000000000000001E-3</v>
      </c>
      <c r="K4072">
        <v>0.81</v>
      </c>
      <c r="L4072">
        <v>1.0584819277108435</v>
      </c>
      <c r="M4072" s="2">
        <f t="shared" si="135"/>
        <v>29.819277108433734</v>
      </c>
      <c r="N4072" t="s">
        <v>29</v>
      </c>
    </row>
    <row r="4073" spans="1:14">
      <c r="A4073">
        <v>100</v>
      </c>
      <c r="B4073" t="s">
        <v>11002</v>
      </c>
      <c r="C4073" t="s">
        <v>11003</v>
      </c>
      <c r="D4073">
        <v>569</v>
      </c>
      <c r="E4073" s="1">
        <v>1.2609999999999999</v>
      </c>
      <c r="F4073">
        <v>1.411</v>
      </c>
      <c r="G4073">
        <v>0.22700000000000001</v>
      </c>
      <c r="H4073">
        <v>22</v>
      </c>
      <c r="I4073">
        <v>9</v>
      </c>
      <c r="J4073">
        <v>1.3699999999999999E-3</v>
      </c>
      <c r="K4073">
        <v>0.60499999999999998</v>
      </c>
      <c r="L4073">
        <v>1.0584819277108435</v>
      </c>
      <c r="M4073" s="2">
        <f t="shared" si="135"/>
        <v>30.120481927710845</v>
      </c>
      <c r="N4073" t="s">
        <v>29</v>
      </c>
    </row>
    <row r="4074" spans="1:14">
      <c r="A4074">
        <v>101</v>
      </c>
      <c r="B4074" t="s">
        <v>5872</v>
      </c>
      <c r="C4074" t="s">
        <v>5871</v>
      </c>
      <c r="D4074">
        <v>1128</v>
      </c>
      <c r="E4074" s="1">
        <v>1.2549999999999999</v>
      </c>
      <c r="F4074">
        <v>1.9650000000000001</v>
      </c>
      <c r="G4074">
        <v>1.7999999999999999E-2</v>
      </c>
      <c r="H4074">
        <v>57</v>
      </c>
      <c r="I4074">
        <v>7.8</v>
      </c>
      <c r="J4074">
        <v>2.5999999999999999E-3</v>
      </c>
      <c r="K4074">
        <v>0.73399999999999999</v>
      </c>
      <c r="L4074">
        <v>1.0584819277108435</v>
      </c>
      <c r="M4074" s="2">
        <f t="shared" si="135"/>
        <v>30.421686746987952</v>
      </c>
      <c r="N4074" t="s">
        <v>29</v>
      </c>
    </row>
    <row r="4075" spans="1:14">
      <c r="A4075">
        <v>102</v>
      </c>
      <c r="B4075" t="s">
        <v>1427</v>
      </c>
      <c r="C4075" t="s">
        <v>1426</v>
      </c>
      <c r="D4075">
        <v>1004</v>
      </c>
      <c r="E4075" s="1">
        <v>1.2370000000000001</v>
      </c>
      <c r="F4075">
        <v>1.39</v>
      </c>
      <c r="G4075">
        <v>0.11600000000000001</v>
      </c>
      <c r="H4075">
        <v>43</v>
      </c>
      <c r="I4075" t="s">
        <v>18288</v>
      </c>
      <c r="J4075">
        <v>2.2699999999999999E-3</v>
      </c>
      <c r="K4075">
        <v>0.64700000000000002</v>
      </c>
      <c r="L4075">
        <v>1.0584819277108435</v>
      </c>
      <c r="M4075" s="2">
        <f t="shared" si="135"/>
        <v>30.722891566265059</v>
      </c>
      <c r="N4075" t="s">
        <v>29</v>
      </c>
    </row>
    <row r="4076" spans="1:14">
      <c r="A4076">
        <v>103</v>
      </c>
      <c r="B4076" t="s">
        <v>5870</v>
      </c>
      <c r="C4076" t="s">
        <v>5869</v>
      </c>
      <c r="D4076">
        <v>1500</v>
      </c>
      <c r="E4076" s="1">
        <v>1.228</v>
      </c>
      <c r="F4076">
        <v>1.6279999999999999</v>
      </c>
      <c r="G4076">
        <v>0.20200000000000001</v>
      </c>
      <c r="H4076">
        <v>89</v>
      </c>
      <c r="I4076">
        <v>9.8000000000000007</v>
      </c>
      <c r="J4076">
        <v>4.7800000000000004E-3</v>
      </c>
      <c r="K4076">
        <v>1.0900000000000001</v>
      </c>
      <c r="L4076">
        <v>1.0584819277108435</v>
      </c>
      <c r="M4076" s="2">
        <f t="shared" si="135"/>
        <v>31.024096385542173</v>
      </c>
      <c r="N4076" t="s">
        <v>29</v>
      </c>
    </row>
    <row r="4077" spans="1:14">
      <c r="A4077">
        <v>104</v>
      </c>
      <c r="B4077" t="s">
        <v>5868</v>
      </c>
      <c r="C4077" t="s">
        <v>5867</v>
      </c>
      <c r="D4077">
        <v>164</v>
      </c>
      <c r="E4077" s="1">
        <v>1.212</v>
      </c>
      <c r="G4077">
        <v>0.3</v>
      </c>
      <c r="H4077">
        <v>20</v>
      </c>
      <c r="I4077">
        <v>5</v>
      </c>
      <c r="J4077">
        <v>4.1000000000000003E-3</v>
      </c>
      <c r="L4077">
        <v>1.0584819277108435</v>
      </c>
      <c r="M4077" s="2">
        <f t="shared" si="135"/>
        <v>31.325301204819279</v>
      </c>
      <c r="N4077" t="s">
        <v>29</v>
      </c>
    </row>
    <row r="4078" spans="1:14">
      <c r="A4078">
        <v>105</v>
      </c>
      <c r="B4078" t="s">
        <v>5866</v>
      </c>
      <c r="C4078" t="s">
        <v>5865</v>
      </c>
      <c r="D4078">
        <v>247</v>
      </c>
      <c r="E4078" s="1">
        <v>1.206</v>
      </c>
      <c r="F4078">
        <v>1.405</v>
      </c>
      <c r="G4078">
        <v>0.154</v>
      </c>
      <c r="H4078">
        <v>26</v>
      </c>
      <c r="I4078">
        <v>6.4</v>
      </c>
      <c r="J4078">
        <v>1.64E-3</v>
      </c>
      <c r="K4078">
        <v>1.1819999999999999</v>
      </c>
      <c r="L4078">
        <v>1.0584819277108435</v>
      </c>
      <c r="M4078" s="2">
        <f t="shared" si="135"/>
        <v>31.626506024096386</v>
      </c>
      <c r="N4078" t="s">
        <v>29</v>
      </c>
    </row>
    <row r="4079" spans="1:14">
      <c r="A4079">
        <v>106</v>
      </c>
      <c r="B4079" t="s">
        <v>11234</v>
      </c>
      <c r="C4079" t="s">
        <v>11235</v>
      </c>
      <c r="D4079">
        <v>282</v>
      </c>
      <c r="E4079" s="1">
        <v>1.204</v>
      </c>
      <c r="F4079">
        <v>1.389</v>
      </c>
      <c r="G4079">
        <v>0.107</v>
      </c>
      <c r="H4079">
        <v>28</v>
      </c>
      <c r="I4079">
        <v>6.2</v>
      </c>
      <c r="J4079">
        <v>7.7999999999999999E-4</v>
      </c>
      <c r="K4079">
        <v>0.47</v>
      </c>
      <c r="L4079">
        <v>1.0584819277108435</v>
      </c>
      <c r="M4079" s="2">
        <f t="shared" si="135"/>
        <v>31.92771084337349</v>
      </c>
      <c r="N4079" t="s">
        <v>29</v>
      </c>
    </row>
    <row r="4080" spans="1:14">
      <c r="A4080">
        <v>107</v>
      </c>
      <c r="B4080" t="s">
        <v>5864</v>
      </c>
      <c r="C4080" t="s">
        <v>5863</v>
      </c>
      <c r="D4080">
        <v>1574</v>
      </c>
      <c r="E4080" s="1">
        <v>1.194</v>
      </c>
      <c r="F4080">
        <v>1.526</v>
      </c>
      <c r="G4080">
        <v>6.0999999999999999E-2</v>
      </c>
      <c r="H4080">
        <v>33</v>
      </c>
      <c r="I4080" t="s">
        <v>18288</v>
      </c>
      <c r="J4080">
        <v>4.4299999999999999E-3</v>
      </c>
      <c r="K4080">
        <v>1.2889999999999999</v>
      </c>
      <c r="L4080">
        <v>1.0584819277108435</v>
      </c>
      <c r="M4080" s="2">
        <f t="shared" si="135"/>
        <v>32.228915662650607</v>
      </c>
      <c r="N4080" t="s">
        <v>29</v>
      </c>
    </row>
    <row r="4081" spans="1:14">
      <c r="A4081">
        <v>108</v>
      </c>
      <c r="B4081" t="s">
        <v>1425</v>
      </c>
      <c r="C4081" t="s">
        <v>1424</v>
      </c>
      <c r="D4081">
        <v>1757</v>
      </c>
      <c r="E4081" s="1">
        <v>1.194</v>
      </c>
      <c r="F4081">
        <v>1.5389999999999999</v>
      </c>
      <c r="G4081">
        <v>0.192</v>
      </c>
      <c r="H4081">
        <v>26</v>
      </c>
      <c r="I4081" t="s">
        <v>18288</v>
      </c>
      <c r="J4081">
        <v>5.45E-3</v>
      </c>
      <c r="K4081">
        <v>1.86</v>
      </c>
      <c r="L4081">
        <v>1.0584819277108435</v>
      </c>
      <c r="M4081" s="2">
        <f t="shared" si="135"/>
        <v>32.53012048192771</v>
      </c>
      <c r="N4081" t="s">
        <v>29</v>
      </c>
    </row>
    <row r="4082" spans="1:14">
      <c r="A4082">
        <v>109</v>
      </c>
      <c r="B4082" t="s">
        <v>1191</v>
      </c>
      <c r="C4082" t="s">
        <v>1190</v>
      </c>
      <c r="D4082">
        <v>420</v>
      </c>
      <c r="E4082" s="1">
        <v>1.19</v>
      </c>
      <c r="F4082">
        <v>1.2130000000000001</v>
      </c>
      <c r="G4082">
        <v>7.8E-2</v>
      </c>
      <c r="H4082">
        <v>90</v>
      </c>
      <c r="I4082">
        <v>4.4000000000000004</v>
      </c>
      <c r="J4082">
        <v>3.3E-4</v>
      </c>
      <c r="K4082">
        <v>8.5000000000000006E-2</v>
      </c>
      <c r="L4082">
        <v>1.0584819277108435</v>
      </c>
      <c r="M4082" s="2">
        <f t="shared" si="135"/>
        <v>32.831325301204814</v>
      </c>
      <c r="N4082" t="s">
        <v>29</v>
      </c>
    </row>
    <row r="4083" spans="1:14">
      <c r="A4083">
        <v>110</v>
      </c>
      <c r="B4083" t="s">
        <v>1787</v>
      </c>
      <c r="C4083" t="s">
        <v>1786</v>
      </c>
      <c r="D4083">
        <v>938</v>
      </c>
      <c r="E4083" s="1">
        <v>1.1830000000000001</v>
      </c>
      <c r="F4083">
        <v>1.3779999999999999</v>
      </c>
      <c r="G4083">
        <v>0.16300000000000001</v>
      </c>
      <c r="H4083">
        <v>43</v>
      </c>
      <c r="I4083">
        <v>7.8</v>
      </c>
      <c r="J4083">
        <v>4.6600000000000001E-3</v>
      </c>
      <c r="K4083">
        <v>1.014</v>
      </c>
      <c r="L4083">
        <v>1.0584819277108435</v>
      </c>
      <c r="M4083" s="2">
        <f t="shared" si="135"/>
        <v>33.132530120481931</v>
      </c>
      <c r="N4083" t="s">
        <v>29</v>
      </c>
    </row>
    <row r="4084" spans="1:14">
      <c r="A4084">
        <v>111</v>
      </c>
      <c r="B4084" t="s">
        <v>1421</v>
      </c>
      <c r="C4084" t="s">
        <v>1420</v>
      </c>
      <c r="D4084">
        <v>280</v>
      </c>
      <c r="E4084" s="1">
        <v>1.167</v>
      </c>
      <c r="G4084">
        <v>0.36099999999999999</v>
      </c>
      <c r="H4084">
        <v>36</v>
      </c>
      <c r="I4084">
        <v>6.6</v>
      </c>
      <c r="J4084">
        <v>3.4000000000000002E-4</v>
      </c>
      <c r="L4084">
        <v>1.0584819277108435</v>
      </c>
      <c r="M4084" s="2">
        <f t="shared" si="135"/>
        <v>33.433734939759034</v>
      </c>
      <c r="N4084" t="s">
        <v>29</v>
      </c>
    </row>
    <row r="4085" spans="1:14">
      <c r="A4085">
        <v>112</v>
      </c>
      <c r="B4085" t="s">
        <v>5862</v>
      </c>
      <c r="C4085" t="s">
        <v>5861</v>
      </c>
      <c r="D4085">
        <v>3016</v>
      </c>
      <c r="E4085" s="1">
        <v>1.1619999999999999</v>
      </c>
      <c r="F4085">
        <v>1.9219999999999999</v>
      </c>
      <c r="G4085">
        <v>0.29099999999999998</v>
      </c>
      <c r="H4085">
        <v>55</v>
      </c>
      <c r="I4085" t="s">
        <v>18288</v>
      </c>
      <c r="J4085">
        <v>1.108E-2</v>
      </c>
      <c r="K4085">
        <v>2.5790000000000002</v>
      </c>
      <c r="L4085">
        <v>1.0584819277108435</v>
      </c>
      <c r="M4085" s="2">
        <f t="shared" si="135"/>
        <v>33.734939759036145</v>
      </c>
      <c r="N4085" t="s">
        <v>29</v>
      </c>
    </row>
    <row r="4086" spans="1:14">
      <c r="A4086">
        <v>113</v>
      </c>
      <c r="B4086" t="s">
        <v>5860</v>
      </c>
      <c r="C4086" t="s">
        <v>5859</v>
      </c>
      <c r="D4086">
        <v>121</v>
      </c>
      <c r="E4086" s="1">
        <v>1.147</v>
      </c>
      <c r="F4086">
        <v>0.97299999999999998</v>
      </c>
      <c r="G4086">
        <v>0.75</v>
      </c>
      <c r="H4086">
        <v>8</v>
      </c>
      <c r="I4086">
        <v>4.4000000000000004</v>
      </c>
      <c r="J4086">
        <v>6.8000000000000005E-4</v>
      </c>
      <c r="K4086">
        <v>0.52300000000000002</v>
      </c>
      <c r="L4086">
        <v>1.0584819277108435</v>
      </c>
      <c r="M4086" s="2">
        <f t="shared" si="135"/>
        <v>34.036144578313255</v>
      </c>
      <c r="N4086" t="s">
        <v>29</v>
      </c>
    </row>
    <row r="4087" spans="1:14">
      <c r="A4087">
        <v>114</v>
      </c>
      <c r="B4087" t="s">
        <v>5858</v>
      </c>
      <c r="C4087" t="s">
        <v>5857</v>
      </c>
      <c r="D4087">
        <v>395</v>
      </c>
      <c r="E4087" s="1">
        <v>1.1319999999999999</v>
      </c>
      <c r="G4087">
        <v>0.29199999999999998</v>
      </c>
      <c r="H4087">
        <v>48</v>
      </c>
      <c r="I4087">
        <v>3.8</v>
      </c>
      <c r="J4087">
        <v>2.3700000000000001E-3</v>
      </c>
      <c r="L4087">
        <v>1.0584819277108435</v>
      </c>
      <c r="M4087" s="2">
        <f t="shared" si="135"/>
        <v>34.337349397590359</v>
      </c>
      <c r="N4087" t="s">
        <v>29</v>
      </c>
    </row>
    <row r="4088" spans="1:14">
      <c r="A4088">
        <v>115</v>
      </c>
      <c r="B4088" t="s">
        <v>1185</v>
      </c>
      <c r="C4088" t="s">
        <v>1184</v>
      </c>
      <c r="D4088">
        <v>1997</v>
      </c>
      <c r="E4088" s="1">
        <v>1.1299999999999999</v>
      </c>
      <c r="F4088">
        <v>2.2280000000000002</v>
      </c>
      <c r="G4088">
        <v>0.186</v>
      </c>
      <c r="H4088">
        <v>86</v>
      </c>
      <c r="I4088">
        <v>8</v>
      </c>
      <c r="J4088">
        <v>3.7599999999999999E-3</v>
      </c>
      <c r="K4088">
        <v>0.78900000000000003</v>
      </c>
      <c r="L4088">
        <v>1.0584819277108435</v>
      </c>
      <c r="M4088" s="2">
        <f t="shared" si="135"/>
        <v>34.638554216867469</v>
      </c>
      <c r="N4088" t="s">
        <v>29</v>
      </c>
    </row>
    <row r="4089" spans="1:14">
      <c r="A4089">
        <v>116</v>
      </c>
      <c r="B4089" t="s">
        <v>5856</v>
      </c>
      <c r="C4089" t="s">
        <v>5855</v>
      </c>
      <c r="D4089">
        <v>223</v>
      </c>
      <c r="E4089" s="1">
        <v>1.125</v>
      </c>
      <c r="G4089">
        <v>0</v>
      </c>
      <c r="H4089">
        <v>18</v>
      </c>
      <c r="I4089">
        <v>6.6</v>
      </c>
      <c r="J4089">
        <v>1.5100000000000001E-3</v>
      </c>
      <c r="L4089">
        <v>1.0584819277108435</v>
      </c>
      <c r="M4089" s="2">
        <f t="shared" si="135"/>
        <v>34.939759036144579</v>
      </c>
      <c r="N4089" t="s">
        <v>29</v>
      </c>
    </row>
    <row r="4090" spans="1:14">
      <c r="A4090">
        <v>117</v>
      </c>
      <c r="B4090" t="s">
        <v>5854</v>
      </c>
      <c r="C4090" t="s">
        <v>5853</v>
      </c>
      <c r="D4090">
        <v>1474</v>
      </c>
      <c r="E4090" s="1">
        <v>1.111</v>
      </c>
      <c r="F4090">
        <v>1.054</v>
      </c>
      <c r="G4090">
        <v>0.1</v>
      </c>
      <c r="H4090">
        <v>90</v>
      </c>
      <c r="I4090">
        <v>8.1</v>
      </c>
      <c r="J4090">
        <v>2.1700000000000001E-3</v>
      </c>
      <c r="K4090">
        <v>0.26800000000000002</v>
      </c>
      <c r="L4090">
        <v>1.0584819277108435</v>
      </c>
      <c r="M4090" s="2">
        <f t="shared" si="135"/>
        <v>35.24096385542169</v>
      </c>
      <c r="N4090" t="s">
        <v>29</v>
      </c>
    </row>
    <row r="4091" spans="1:14">
      <c r="A4091">
        <v>118</v>
      </c>
      <c r="B4091" t="s">
        <v>1419</v>
      </c>
      <c r="C4091" t="s">
        <v>1418</v>
      </c>
      <c r="D4091">
        <v>2712</v>
      </c>
      <c r="E4091" s="1">
        <v>1.1040000000000001</v>
      </c>
      <c r="F4091">
        <v>1.7</v>
      </c>
      <c r="G4091">
        <v>0.31</v>
      </c>
      <c r="H4091">
        <v>87</v>
      </c>
      <c r="I4091">
        <v>9</v>
      </c>
      <c r="J4091">
        <v>1.2829999999999999E-2</v>
      </c>
      <c r="K4091">
        <v>1.702</v>
      </c>
      <c r="L4091">
        <v>1.0584819277108435</v>
      </c>
      <c r="M4091" s="2">
        <f t="shared" si="135"/>
        <v>35.542168674698793</v>
      </c>
      <c r="N4091" t="s">
        <v>29</v>
      </c>
    </row>
    <row r="4092" spans="1:14">
      <c r="A4092">
        <v>119</v>
      </c>
      <c r="B4092" t="s">
        <v>5852</v>
      </c>
      <c r="C4092" t="s">
        <v>5851</v>
      </c>
      <c r="D4092">
        <v>1578</v>
      </c>
      <c r="E4092" s="1">
        <v>1.095</v>
      </c>
      <c r="F4092">
        <v>1.0629999999999999</v>
      </c>
      <c r="G4092">
        <v>0.193</v>
      </c>
      <c r="H4092">
        <v>88</v>
      </c>
      <c r="I4092">
        <v>7.8</v>
      </c>
      <c r="J4092">
        <v>9.1900000000000003E-3</v>
      </c>
      <c r="K4092">
        <v>1.069</v>
      </c>
      <c r="L4092">
        <v>1.0584819277108435</v>
      </c>
      <c r="M4092" s="2">
        <f t="shared" si="135"/>
        <v>35.843373493975903</v>
      </c>
      <c r="N4092" t="s">
        <v>29</v>
      </c>
    </row>
    <row r="4093" spans="1:14">
      <c r="A4093">
        <v>120</v>
      </c>
      <c r="B4093" t="s">
        <v>14267</v>
      </c>
      <c r="C4093" t="s">
        <v>14268</v>
      </c>
      <c r="D4093">
        <v>1682</v>
      </c>
      <c r="E4093" s="1">
        <v>1.095</v>
      </c>
      <c r="F4093">
        <v>1.37</v>
      </c>
      <c r="G4093">
        <v>0.20899999999999999</v>
      </c>
      <c r="H4093">
        <v>115</v>
      </c>
      <c r="I4093">
        <v>6.9</v>
      </c>
      <c r="J4093">
        <v>6.3400000000000001E-3</v>
      </c>
      <c r="K4093">
        <v>0.68700000000000006</v>
      </c>
      <c r="L4093">
        <v>1.0584819277108435</v>
      </c>
      <c r="M4093" s="2">
        <f t="shared" si="135"/>
        <v>36.144578313253014</v>
      </c>
      <c r="N4093" t="s">
        <v>29</v>
      </c>
    </row>
    <row r="4094" spans="1:14">
      <c r="A4094">
        <v>121</v>
      </c>
      <c r="B4094" t="s">
        <v>5850</v>
      </c>
      <c r="C4094" t="s">
        <v>5849</v>
      </c>
      <c r="D4094">
        <v>1559</v>
      </c>
      <c r="E4094" s="1">
        <v>1.0900000000000001</v>
      </c>
      <c r="F4094">
        <v>1.31</v>
      </c>
      <c r="G4094">
        <v>0.28199999999999997</v>
      </c>
      <c r="H4094">
        <v>71</v>
      </c>
      <c r="I4094" t="s">
        <v>18288</v>
      </c>
      <c r="J4094">
        <v>6.2100000000000002E-3</v>
      </c>
      <c r="K4094">
        <v>1.169</v>
      </c>
      <c r="L4094">
        <v>1.0584819277108435</v>
      </c>
      <c r="M4094" s="2">
        <f t="shared" si="135"/>
        <v>36.445783132530117</v>
      </c>
      <c r="N4094" t="s">
        <v>29</v>
      </c>
    </row>
    <row r="4095" spans="1:14">
      <c r="A4095">
        <v>122</v>
      </c>
      <c r="B4095" t="s">
        <v>5848</v>
      </c>
      <c r="C4095" t="s">
        <v>5847</v>
      </c>
      <c r="D4095">
        <v>1780</v>
      </c>
      <c r="E4095" s="1">
        <v>1.081</v>
      </c>
      <c r="F4095">
        <v>1.7490000000000001</v>
      </c>
      <c r="G4095">
        <v>0.26300000000000001</v>
      </c>
      <c r="H4095">
        <v>95</v>
      </c>
      <c r="I4095">
        <v>8.9</v>
      </c>
      <c r="J4095">
        <v>5.4099999999999999E-3</v>
      </c>
      <c r="K4095">
        <v>0.91300000000000003</v>
      </c>
      <c r="L4095">
        <v>1.0584819277108435</v>
      </c>
      <c r="M4095" s="2">
        <f t="shared" si="135"/>
        <v>36.746987951807228</v>
      </c>
      <c r="N4095" t="s">
        <v>29</v>
      </c>
    </row>
    <row r="4096" spans="1:14">
      <c r="A4096">
        <v>123</v>
      </c>
      <c r="B4096" t="s">
        <v>5846</v>
      </c>
      <c r="C4096" t="s">
        <v>5845</v>
      </c>
      <c r="D4096">
        <v>1104</v>
      </c>
      <c r="E4096" s="1">
        <v>1.0760000000000001</v>
      </c>
      <c r="F4096">
        <v>1.4830000000000001</v>
      </c>
      <c r="G4096">
        <v>0.14099999999999999</v>
      </c>
      <c r="H4096">
        <v>85</v>
      </c>
      <c r="I4096">
        <v>5.9</v>
      </c>
      <c r="J4096">
        <v>7.7600000000000004E-3</v>
      </c>
      <c r="K4096">
        <v>1.1859999999999999</v>
      </c>
      <c r="L4096">
        <v>1.0584819277108435</v>
      </c>
      <c r="M4096" s="2">
        <f t="shared" si="135"/>
        <v>37.048192771084338</v>
      </c>
      <c r="N4096" t="s">
        <v>29</v>
      </c>
    </row>
    <row r="4097" spans="1:14">
      <c r="A4097">
        <v>124</v>
      </c>
      <c r="B4097" t="s">
        <v>5844</v>
      </c>
      <c r="C4097" t="s">
        <v>5843</v>
      </c>
      <c r="D4097">
        <v>5413</v>
      </c>
      <c r="E4097" s="1">
        <v>1.069</v>
      </c>
      <c r="F4097">
        <v>1.522</v>
      </c>
      <c r="G4097">
        <v>0.65</v>
      </c>
      <c r="H4097">
        <v>100</v>
      </c>
      <c r="I4097" t="s">
        <v>18288</v>
      </c>
      <c r="J4097">
        <v>2.5559999999999999E-2</v>
      </c>
      <c r="K4097">
        <v>2.3319999999999999</v>
      </c>
      <c r="L4097">
        <v>1.0584819277108435</v>
      </c>
      <c r="M4097" s="2">
        <f t="shared" si="135"/>
        <v>37.349397590361441</v>
      </c>
      <c r="N4097" t="s">
        <v>29</v>
      </c>
    </row>
    <row r="4098" spans="1:14">
      <c r="A4098">
        <v>125</v>
      </c>
      <c r="B4098" t="s">
        <v>1183</v>
      </c>
      <c r="C4098" t="s">
        <v>1182</v>
      </c>
      <c r="D4098">
        <v>1033</v>
      </c>
      <c r="E4098" s="1">
        <v>1.0680000000000001</v>
      </c>
      <c r="F4098">
        <v>1.2989999999999999</v>
      </c>
      <c r="G4098">
        <v>0.106</v>
      </c>
      <c r="H4098">
        <v>47</v>
      </c>
      <c r="I4098" t="s">
        <v>18288</v>
      </c>
      <c r="J4098">
        <v>2.5600000000000002E-3</v>
      </c>
      <c r="K4098">
        <v>0.82599999999999996</v>
      </c>
      <c r="L4098">
        <v>1.0584819277108435</v>
      </c>
      <c r="M4098" s="2">
        <f t="shared" si="135"/>
        <v>37.650602409638559</v>
      </c>
      <c r="N4098" t="s">
        <v>29</v>
      </c>
    </row>
    <row r="4099" spans="1:14">
      <c r="A4099">
        <v>126</v>
      </c>
      <c r="B4099" t="s">
        <v>5842</v>
      </c>
      <c r="C4099" t="s">
        <v>5841</v>
      </c>
      <c r="D4099">
        <v>3645</v>
      </c>
      <c r="E4099" s="1">
        <v>1.0649999999999999</v>
      </c>
      <c r="F4099">
        <v>1.4510000000000001</v>
      </c>
      <c r="G4099">
        <v>0.17</v>
      </c>
      <c r="H4099">
        <v>206</v>
      </c>
      <c r="I4099">
        <v>9.6999999999999993</v>
      </c>
      <c r="J4099">
        <v>1.436E-2</v>
      </c>
      <c r="K4099">
        <v>1.0680000000000001</v>
      </c>
      <c r="L4099">
        <v>1.0584819277108435</v>
      </c>
      <c r="M4099" s="2">
        <f t="shared" si="135"/>
        <v>37.951807228915662</v>
      </c>
      <c r="N4099" t="s">
        <v>29</v>
      </c>
    </row>
    <row r="4100" spans="1:14">
      <c r="A4100">
        <v>127</v>
      </c>
      <c r="B4100" t="s">
        <v>4911</v>
      </c>
      <c r="C4100" t="s">
        <v>4910</v>
      </c>
      <c r="D4100">
        <v>683</v>
      </c>
      <c r="E4100" s="1">
        <v>1.0469999999999999</v>
      </c>
      <c r="F4100">
        <v>1.4810000000000001</v>
      </c>
      <c r="G4100">
        <v>0.44</v>
      </c>
      <c r="H4100">
        <v>25</v>
      </c>
      <c r="I4100">
        <v>9.1999999999999993</v>
      </c>
      <c r="J4100">
        <v>9.7000000000000005E-4</v>
      </c>
      <c r="K4100">
        <v>0.42399999999999999</v>
      </c>
      <c r="L4100">
        <v>1.0584819277108435</v>
      </c>
      <c r="M4100" s="2">
        <f t="shared" si="135"/>
        <v>38.253012048192772</v>
      </c>
      <c r="N4100" t="s">
        <v>29</v>
      </c>
    </row>
    <row r="4101" spans="1:14">
      <c r="A4101">
        <v>128</v>
      </c>
      <c r="B4101" t="s">
        <v>5840</v>
      </c>
      <c r="C4101" t="s">
        <v>5839</v>
      </c>
      <c r="D4101">
        <v>924</v>
      </c>
      <c r="E4101" s="1">
        <v>1.0329999999999999</v>
      </c>
      <c r="F4101">
        <v>1.0609999999999999</v>
      </c>
      <c r="G4101">
        <v>0.34</v>
      </c>
      <c r="H4101">
        <v>53</v>
      </c>
      <c r="I4101" t="s">
        <v>18288</v>
      </c>
      <c r="J4101">
        <v>3.0999999999999999E-3</v>
      </c>
      <c r="K4101">
        <v>0.98799999999999999</v>
      </c>
      <c r="L4101">
        <v>1.0584819277108435</v>
      </c>
      <c r="M4101" s="2">
        <f t="shared" si="135"/>
        <v>38.554216867469883</v>
      </c>
      <c r="N4101" t="s">
        <v>29</v>
      </c>
    </row>
    <row r="4102" spans="1:14">
      <c r="A4102">
        <v>129</v>
      </c>
      <c r="B4102" t="s">
        <v>18355</v>
      </c>
      <c r="C4102" t="s">
        <v>18356</v>
      </c>
      <c r="D4102">
        <v>1284</v>
      </c>
      <c r="E4102" s="1">
        <v>1.03</v>
      </c>
      <c r="F4102">
        <v>1.349</v>
      </c>
      <c r="G4102">
        <v>0.154</v>
      </c>
      <c r="H4102">
        <v>65</v>
      </c>
      <c r="I4102">
        <v>7.7</v>
      </c>
      <c r="J4102">
        <v>3.8700000000000002E-3</v>
      </c>
      <c r="K4102">
        <v>0.61199999999999999</v>
      </c>
      <c r="L4102">
        <v>1.0584819277108435</v>
      </c>
      <c r="M4102" s="2">
        <f t="shared" ref="M4102:M4165" si="136">A4102/332*100</f>
        <v>38.855421686746986</v>
      </c>
      <c r="N4102" t="s">
        <v>29</v>
      </c>
    </row>
    <row r="4103" spans="1:14">
      <c r="A4103">
        <v>130</v>
      </c>
      <c r="B4103" t="s">
        <v>1413</v>
      </c>
      <c r="C4103" t="s">
        <v>1412</v>
      </c>
      <c r="D4103">
        <v>680</v>
      </c>
      <c r="E4103" s="1">
        <v>1.02</v>
      </c>
      <c r="F4103">
        <v>1.3069999999999999</v>
      </c>
      <c r="G4103">
        <v>0.11799999999999999</v>
      </c>
      <c r="H4103">
        <v>34</v>
      </c>
      <c r="I4103">
        <v>9.8000000000000007</v>
      </c>
      <c r="J4103">
        <v>1.74E-3</v>
      </c>
      <c r="K4103">
        <v>0.78100000000000003</v>
      </c>
      <c r="L4103">
        <v>1.0584819277108435</v>
      </c>
      <c r="M4103" s="2">
        <f t="shared" si="136"/>
        <v>39.156626506024097</v>
      </c>
      <c r="N4103" t="s">
        <v>29</v>
      </c>
    </row>
    <row r="4104" spans="1:14">
      <c r="A4104">
        <v>131</v>
      </c>
      <c r="B4104" t="s">
        <v>14247</v>
      </c>
      <c r="C4104" t="s">
        <v>14248</v>
      </c>
      <c r="D4104">
        <v>573</v>
      </c>
      <c r="E4104" s="1">
        <v>1</v>
      </c>
      <c r="F4104">
        <v>1.252</v>
      </c>
      <c r="G4104">
        <v>0.22700000000000001</v>
      </c>
      <c r="H4104">
        <v>22</v>
      </c>
      <c r="I4104">
        <v>8.4</v>
      </c>
      <c r="J4104">
        <v>4.1999999999999997E-3</v>
      </c>
      <c r="K4104">
        <v>1.724</v>
      </c>
      <c r="L4104">
        <v>1.0584819277108435</v>
      </c>
      <c r="M4104" s="2">
        <f t="shared" si="136"/>
        <v>39.457831325301207</v>
      </c>
      <c r="N4104" t="s">
        <v>29</v>
      </c>
    </row>
    <row r="4105" spans="1:14">
      <c r="A4105">
        <v>132</v>
      </c>
      <c r="B4105" t="s">
        <v>5838</v>
      </c>
      <c r="C4105" t="s">
        <v>5837</v>
      </c>
      <c r="D4105">
        <v>2783</v>
      </c>
      <c r="E4105" s="1">
        <v>1</v>
      </c>
      <c r="F4105">
        <v>1.3560000000000001</v>
      </c>
      <c r="G4105">
        <v>0.186</v>
      </c>
      <c r="H4105">
        <v>140</v>
      </c>
      <c r="I4105">
        <v>9.6999999999999993</v>
      </c>
      <c r="J4105">
        <v>1.634E-2</v>
      </c>
      <c r="K4105">
        <v>1.6759999999999999</v>
      </c>
      <c r="L4105">
        <v>1.0584819277108435</v>
      </c>
      <c r="M4105" s="2">
        <f t="shared" si="136"/>
        <v>39.75903614457831</v>
      </c>
      <c r="N4105" t="s">
        <v>29</v>
      </c>
    </row>
    <row r="4106" spans="1:14">
      <c r="A4106">
        <v>133</v>
      </c>
      <c r="B4106" t="s">
        <v>14297</v>
      </c>
      <c r="C4106" t="s">
        <v>14298</v>
      </c>
      <c r="D4106">
        <v>1165</v>
      </c>
      <c r="E4106" s="1">
        <v>1</v>
      </c>
      <c r="F4106">
        <v>1.4630000000000001</v>
      </c>
      <c r="G4106">
        <v>0.375</v>
      </c>
      <c r="H4106">
        <v>32</v>
      </c>
      <c r="I4106" t="s">
        <v>18288</v>
      </c>
      <c r="J4106">
        <v>3.9100000000000003E-3</v>
      </c>
      <c r="K4106">
        <v>1.516</v>
      </c>
      <c r="L4106">
        <v>1.0584819277108435</v>
      </c>
      <c r="M4106" s="2">
        <f t="shared" si="136"/>
        <v>40.060240963855421</v>
      </c>
      <c r="N4106" t="s">
        <v>29</v>
      </c>
    </row>
    <row r="4107" spans="1:14">
      <c r="A4107">
        <v>134</v>
      </c>
      <c r="B4107" t="s">
        <v>18357</v>
      </c>
      <c r="C4107" t="s">
        <v>18358</v>
      </c>
      <c r="D4107">
        <v>4462</v>
      </c>
      <c r="E4107" s="1">
        <v>0.99</v>
      </c>
      <c r="F4107">
        <v>1.5069999999999999</v>
      </c>
      <c r="G4107">
        <v>0.26300000000000001</v>
      </c>
      <c r="H4107">
        <v>99</v>
      </c>
      <c r="I4107" t="s">
        <v>18288</v>
      </c>
      <c r="J4107">
        <v>7.5900000000000004E-3</v>
      </c>
      <c r="K4107">
        <v>0.79900000000000004</v>
      </c>
      <c r="L4107">
        <v>1.0584819277108435</v>
      </c>
      <c r="M4107" s="2">
        <f t="shared" si="136"/>
        <v>40.361445783132531</v>
      </c>
      <c r="N4107" t="s">
        <v>29</v>
      </c>
    </row>
    <row r="4108" spans="1:14">
      <c r="A4108">
        <v>135</v>
      </c>
      <c r="B4108" t="s">
        <v>5836</v>
      </c>
      <c r="C4108" t="s">
        <v>5835</v>
      </c>
      <c r="D4108">
        <v>828</v>
      </c>
      <c r="E4108" s="1">
        <v>0.98599999999999999</v>
      </c>
      <c r="F4108">
        <v>1.9750000000000001</v>
      </c>
      <c r="G4108">
        <v>0.15</v>
      </c>
      <c r="H4108">
        <v>40</v>
      </c>
      <c r="I4108">
        <v>7.5</v>
      </c>
      <c r="J4108">
        <v>3.6900000000000001E-3</v>
      </c>
      <c r="K4108">
        <v>1.3</v>
      </c>
      <c r="L4108">
        <v>1.0584819277108435</v>
      </c>
      <c r="M4108" s="2">
        <f t="shared" si="136"/>
        <v>40.662650602409641</v>
      </c>
      <c r="N4108" t="s">
        <v>29</v>
      </c>
    </row>
    <row r="4109" spans="1:14">
      <c r="A4109">
        <v>136</v>
      </c>
      <c r="B4109" t="s">
        <v>5834</v>
      </c>
      <c r="C4109" t="s">
        <v>5833</v>
      </c>
      <c r="D4109">
        <v>1622</v>
      </c>
      <c r="E4109" s="1">
        <v>0.98099999999999998</v>
      </c>
      <c r="F4109">
        <v>1.5269999999999999</v>
      </c>
      <c r="G4109">
        <v>0.371</v>
      </c>
      <c r="H4109">
        <v>97</v>
      </c>
      <c r="I4109">
        <v>7.8</v>
      </c>
      <c r="J4109">
        <v>6.2500000000000003E-3</v>
      </c>
      <c r="K4109">
        <v>0.874</v>
      </c>
      <c r="L4109">
        <v>1.0584819277108435</v>
      </c>
      <c r="M4109" s="2">
        <f t="shared" si="136"/>
        <v>40.963855421686745</v>
      </c>
      <c r="N4109" t="s">
        <v>29</v>
      </c>
    </row>
    <row r="4110" spans="1:14">
      <c r="A4110">
        <v>137</v>
      </c>
      <c r="B4110" t="s">
        <v>1407</v>
      </c>
      <c r="C4110" t="s">
        <v>1406</v>
      </c>
      <c r="D4110">
        <v>448</v>
      </c>
      <c r="E4110" s="1">
        <v>0.97599999999999998</v>
      </c>
      <c r="F4110">
        <v>1.58</v>
      </c>
      <c r="G4110">
        <v>9.0999999999999998E-2</v>
      </c>
      <c r="H4110">
        <v>22</v>
      </c>
      <c r="I4110">
        <v>6.6</v>
      </c>
      <c r="J4110">
        <v>3.0400000000000002E-3</v>
      </c>
      <c r="K4110">
        <v>1.736</v>
      </c>
      <c r="L4110">
        <v>1.0584819277108435</v>
      </c>
      <c r="M4110" s="2">
        <f t="shared" si="136"/>
        <v>41.265060240963855</v>
      </c>
      <c r="N4110" t="s">
        <v>29</v>
      </c>
    </row>
    <row r="4111" spans="1:14">
      <c r="A4111">
        <v>138</v>
      </c>
      <c r="B4111" t="s">
        <v>5832</v>
      </c>
      <c r="C4111" t="s">
        <v>5831</v>
      </c>
      <c r="D4111">
        <v>172</v>
      </c>
      <c r="E4111" s="1">
        <v>0.95299999999999996</v>
      </c>
      <c r="G4111">
        <v>0.26</v>
      </c>
      <c r="H4111">
        <v>50</v>
      </c>
      <c r="I4111">
        <v>2.5</v>
      </c>
      <c r="J4111">
        <v>9.0000000000000006E-5</v>
      </c>
      <c r="L4111">
        <v>1.0584819277108435</v>
      </c>
      <c r="M4111" s="2">
        <f t="shared" si="136"/>
        <v>41.566265060240966</v>
      </c>
      <c r="N4111" t="s">
        <v>29</v>
      </c>
    </row>
    <row r="4112" spans="1:14">
      <c r="A4112">
        <v>139</v>
      </c>
      <c r="B4112" t="s">
        <v>5830</v>
      </c>
      <c r="C4112" t="s">
        <v>5829</v>
      </c>
      <c r="D4112">
        <v>1315</v>
      </c>
      <c r="E4112" s="1">
        <v>0.95099999999999996</v>
      </c>
      <c r="F4112">
        <v>1.4770000000000001</v>
      </c>
      <c r="G4112">
        <v>1.125</v>
      </c>
      <c r="H4112">
        <v>72</v>
      </c>
      <c r="I4112">
        <v>8.6999999999999993</v>
      </c>
      <c r="J4112">
        <v>3.9899999999999996E-3</v>
      </c>
      <c r="K4112">
        <v>0.82199999999999995</v>
      </c>
      <c r="L4112">
        <v>1.0584819277108435</v>
      </c>
      <c r="M4112" s="2">
        <f t="shared" si="136"/>
        <v>41.867469879518069</v>
      </c>
      <c r="N4112" t="s">
        <v>29</v>
      </c>
    </row>
    <row r="4113" spans="1:14">
      <c r="A4113">
        <v>140</v>
      </c>
      <c r="B4113" t="s">
        <v>5828</v>
      </c>
      <c r="C4113" t="s">
        <v>5827</v>
      </c>
      <c r="D4113">
        <v>99</v>
      </c>
      <c r="E4113" s="1">
        <v>0.94899999999999995</v>
      </c>
      <c r="F4113">
        <v>1.4259999999999999</v>
      </c>
      <c r="G4113">
        <v>0.11799999999999999</v>
      </c>
      <c r="H4113">
        <v>17</v>
      </c>
      <c r="J4113">
        <v>1.07E-3</v>
      </c>
      <c r="K4113">
        <v>0.89700000000000002</v>
      </c>
      <c r="L4113">
        <v>1.0584819277108435</v>
      </c>
      <c r="M4113" s="2">
        <f t="shared" si="136"/>
        <v>42.168674698795186</v>
      </c>
      <c r="N4113" t="s">
        <v>29</v>
      </c>
    </row>
    <row r="4114" spans="1:14">
      <c r="A4114">
        <v>141</v>
      </c>
      <c r="B4114" t="s">
        <v>4807</v>
      </c>
      <c r="C4114" t="s">
        <v>4806</v>
      </c>
      <c r="D4114">
        <v>1371</v>
      </c>
      <c r="E4114" s="1">
        <v>0.94299999999999995</v>
      </c>
      <c r="F4114">
        <v>1.357</v>
      </c>
      <c r="G4114">
        <v>7.6999999999999999E-2</v>
      </c>
      <c r="H4114">
        <v>26</v>
      </c>
      <c r="I4114" t="s">
        <v>18288</v>
      </c>
      <c r="J4114">
        <v>2.6700000000000001E-3</v>
      </c>
      <c r="K4114">
        <v>1.18</v>
      </c>
      <c r="L4114">
        <v>1.0584819277108435</v>
      </c>
      <c r="M4114" s="2">
        <f t="shared" si="136"/>
        <v>42.46987951807229</v>
      </c>
      <c r="N4114" t="s">
        <v>29</v>
      </c>
    </row>
    <row r="4115" spans="1:14">
      <c r="A4115">
        <v>142</v>
      </c>
      <c r="B4115" t="s">
        <v>1403</v>
      </c>
      <c r="C4115" t="s">
        <v>1402</v>
      </c>
      <c r="D4115">
        <v>1075</v>
      </c>
      <c r="E4115" s="1">
        <v>0.93400000000000005</v>
      </c>
      <c r="G4115">
        <v>0.12</v>
      </c>
      <c r="H4115">
        <v>50</v>
      </c>
      <c r="I4115">
        <v>8.6</v>
      </c>
      <c r="J4115">
        <v>4.8300000000000001E-3</v>
      </c>
      <c r="L4115">
        <v>1.0584819277108435</v>
      </c>
      <c r="M4115" s="2">
        <f t="shared" si="136"/>
        <v>42.771084337349393</v>
      </c>
      <c r="N4115" t="s">
        <v>29</v>
      </c>
    </row>
    <row r="4116" spans="1:14">
      <c r="A4116">
        <v>143</v>
      </c>
      <c r="B4116" t="s">
        <v>5826</v>
      </c>
      <c r="C4116" t="s">
        <v>5825</v>
      </c>
      <c r="D4116">
        <v>1688</v>
      </c>
      <c r="E4116" s="1">
        <v>0.93200000000000005</v>
      </c>
      <c r="F4116">
        <v>1.9319999999999999</v>
      </c>
      <c r="G4116">
        <v>0.36399999999999999</v>
      </c>
      <c r="H4116">
        <v>33</v>
      </c>
      <c r="I4116" t="s">
        <v>18288</v>
      </c>
      <c r="J4116">
        <v>4.0899999999999999E-3</v>
      </c>
      <c r="K4116">
        <v>1.992</v>
      </c>
      <c r="L4116">
        <v>1.0584819277108435</v>
      </c>
      <c r="M4116" s="2">
        <f t="shared" si="136"/>
        <v>43.07228915662651</v>
      </c>
      <c r="N4116" t="s">
        <v>29</v>
      </c>
    </row>
    <row r="4117" spans="1:14">
      <c r="A4117">
        <v>144</v>
      </c>
      <c r="B4117" t="s">
        <v>1401</v>
      </c>
      <c r="C4117" t="s">
        <v>1400</v>
      </c>
      <c r="D4117">
        <v>503</v>
      </c>
      <c r="E4117" s="1">
        <v>0.92500000000000004</v>
      </c>
      <c r="F4117">
        <v>1.069</v>
      </c>
      <c r="G4117">
        <v>0.38100000000000001</v>
      </c>
      <c r="H4117">
        <v>21</v>
      </c>
      <c r="I4117" t="s">
        <v>18288</v>
      </c>
      <c r="J4117">
        <v>9.1E-4</v>
      </c>
      <c r="K4117">
        <v>0.51200000000000001</v>
      </c>
      <c r="L4117">
        <v>1.0584819277108435</v>
      </c>
      <c r="M4117" s="2">
        <f t="shared" si="136"/>
        <v>43.373493975903614</v>
      </c>
      <c r="N4117" t="s">
        <v>29</v>
      </c>
    </row>
    <row r="4118" spans="1:14">
      <c r="A4118">
        <v>145</v>
      </c>
      <c r="B4118" t="s">
        <v>5824</v>
      </c>
      <c r="C4118" t="s">
        <v>5823</v>
      </c>
      <c r="D4118">
        <v>1807</v>
      </c>
      <c r="E4118" s="1">
        <v>0.91400000000000003</v>
      </c>
      <c r="F4118">
        <v>1.325</v>
      </c>
      <c r="G4118">
        <v>9.5000000000000001E-2</v>
      </c>
      <c r="H4118">
        <v>63</v>
      </c>
      <c r="I4118">
        <v>9.6</v>
      </c>
      <c r="J4118">
        <v>7.5500000000000003E-3</v>
      </c>
      <c r="K4118">
        <v>1.1759999999999999</v>
      </c>
      <c r="L4118">
        <v>1.0584819277108435</v>
      </c>
      <c r="M4118" s="2">
        <f t="shared" si="136"/>
        <v>43.674698795180724</v>
      </c>
      <c r="N4118" t="s">
        <v>29</v>
      </c>
    </row>
    <row r="4119" spans="1:14">
      <c r="A4119">
        <v>146</v>
      </c>
      <c r="B4119" t="s">
        <v>5822</v>
      </c>
      <c r="C4119" t="s">
        <v>5821</v>
      </c>
      <c r="D4119">
        <v>214</v>
      </c>
      <c r="E4119" s="1">
        <v>0.91200000000000003</v>
      </c>
      <c r="G4119">
        <v>4.2999999999999997E-2</v>
      </c>
      <c r="H4119">
        <v>23</v>
      </c>
      <c r="I4119">
        <v>5.3</v>
      </c>
      <c r="J4119">
        <v>1.7099999999999999E-3</v>
      </c>
      <c r="L4119">
        <v>1.0584819277108435</v>
      </c>
      <c r="M4119" s="2">
        <f t="shared" si="136"/>
        <v>43.975903614457827</v>
      </c>
      <c r="N4119" t="s">
        <v>29</v>
      </c>
    </row>
    <row r="4120" spans="1:14">
      <c r="A4120">
        <v>147</v>
      </c>
      <c r="B4120" t="s">
        <v>5820</v>
      </c>
      <c r="C4120" t="s">
        <v>5819</v>
      </c>
      <c r="D4120">
        <v>182</v>
      </c>
      <c r="E4120" s="1">
        <v>0.89900000000000002</v>
      </c>
      <c r="F4120">
        <v>0.88900000000000001</v>
      </c>
      <c r="G4120">
        <v>0.21199999999999999</v>
      </c>
      <c r="H4120">
        <v>33</v>
      </c>
      <c r="I4120">
        <v>3.7</v>
      </c>
      <c r="J4120">
        <v>1.5299999999999999E-3</v>
      </c>
      <c r="K4120">
        <v>0.57199999999999995</v>
      </c>
      <c r="L4120">
        <v>1.0584819277108435</v>
      </c>
      <c r="M4120" s="2">
        <f t="shared" si="136"/>
        <v>44.277108433734938</v>
      </c>
      <c r="N4120" t="s">
        <v>29</v>
      </c>
    </row>
    <row r="4121" spans="1:14">
      <c r="A4121">
        <v>148</v>
      </c>
      <c r="B4121" t="s">
        <v>5818</v>
      </c>
      <c r="C4121" t="s">
        <v>5817</v>
      </c>
      <c r="D4121">
        <v>452</v>
      </c>
      <c r="E4121" s="1">
        <v>0.89600000000000002</v>
      </c>
      <c r="F4121">
        <v>1.2669999999999999</v>
      </c>
      <c r="G4121">
        <v>0.92900000000000005</v>
      </c>
      <c r="H4121">
        <v>28</v>
      </c>
      <c r="I4121">
        <v>8</v>
      </c>
      <c r="J4121">
        <v>1.2199999999999999E-3</v>
      </c>
      <c r="K4121">
        <v>0.59799999999999998</v>
      </c>
      <c r="L4121">
        <v>1.0584819277108435</v>
      </c>
      <c r="M4121" s="2">
        <f t="shared" si="136"/>
        <v>44.578313253012048</v>
      </c>
      <c r="N4121" t="s">
        <v>29</v>
      </c>
    </row>
    <row r="4122" spans="1:14">
      <c r="A4122">
        <v>149</v>
      </c>
      <c r="B4122" t="s">
        <v>5816</v>
      </c>
      <c r="C4122" t="s">
        <v>5815</v>
      </c>
      <c r="D4122">
        <v>920</v>
      </c>
      <c r="E4122" s="1">
        <v>0.878</v>
      </c>
      <c r="F4122">
        <v>1.7090000000000001</v>
      </c>
      <c r="G4122">
        <v>8.3000000000000004E-2</v>
      </c>
      <c r="H4122">
        <v>36</v>
      </c>
      <c r="I4122">
        <v>7.9</v>
      </c>
      <c r="J4122">
        <v>5.1599999999999997E-3</v>
      </c>
      <c r="K4122">
        <v>1.617</v>
      </c>
      <c r="L4122">
        <v>1.0584819277108435</v>
      </c>
      <c r="M4122" s="2">
        <f t="shared" si="136"/>
        <v>44.879518072289152</v>
      </c>
      <c r="N4122" t="s">
        <v>29</v>
      </c>
    </row>
    <row r="4123" spans="1:14">
      <c r="A4123">
        <v>150</v>
      </c>
      <c r="B4123" t="s">
        <v>5814</v>
      </c>
      <c r="C4123" t="s">
        <v>5813</v>
      </c>
      <c r="D4123">
        <v>2665</v>
      </c>
      <c r="E4123" s="1">
        <v>0.878</v>
      </c>
      <c r="F4123">
        <v>1.2549999999999999</v>
      </c>
      <c r="G4123">
        <v>0.151</v>
      </c>
      <c r="H4123">
        <v>152</v>
      </c>
      <c r="I4123" t="s">
        <v>18288</v>
      </c>
      <c r="J4123">
        <v>8.26E-3</v>
      </c>
      <c r="K4123">
        <v>0.85299999999999998</v>
      </c>
      <c r="L4123">
        <v>1.0584819277108435</v>
      </c>
      <c r="M4123" s="2">
        <f t="shared" si="136"/>
        <v>45.180722891566269</v>
      </c>
      <c r="N4123" t="s">
        <v>29</v>
      </c>
    </row>
    <row r="4124" spans="1:14">
      <c r="A4124">
        <v>151</v>
      </c>
      <c r="B4124" t="s">
        <v>5812</v>
      </c>
      <c r="C4124" t="s">
        <v>5811</v>
      </c>
      <c r="D4124">
        <v>974</v>
      </c>
      <c r="E4124" s="1">
        <v>0.875</v>
      </c>
      <c r="F4124">
        <v>1.81</v>
      </c>
      <c r="G4124">
        <v>1.222</v>
      </c>
      <c r="H4124">
        <v>18</v>
      </c>
      <c r="I4124">
        <v>8.1</v>
      </c>
      <c r="J4124">
        <v>2.8E-3</v>
      </c>
      <c r="K4124">
        <v>0.98099999999999998</v>
      </c>
      <c r="L4124">
        <v>1.0584819277108435</v>
      </c>
      <c r="M4124" s="2">
        <f t="shared" si="136"/>
        <v>45.481927710843372</v>
      </c>
      <c r="N4124" t="s">
        <v>29</v>
      </c>
    </row>
    <row r="4125" spans="1:14">
      <c r="A4125">
        <v>152</v>
      </c>
      <c r="B4125" t="s">
        <v>5810</v>
      </c>
      <c r="C4125" t="s">
        <v>5809</v>
      </c>
      <c r="D4125">
        <v>1492</v>
      </c>
      <c r="E4125" s="1">
        <v>0.872</v>
      </c>
      <c r="F4125">
        <v>1.08</v>
      </c>
      <c r="G4125">
        <v>0.20399999999999999</v>
      </c>
      <c r="H4125">
        <v>113</v>
      </c>
      <c r="I4125">
        <v>9.3000000000000007</v>
      </c>
      <c r="J4125">
        <v>3.9199999999999999E-3</v>
      </c>
      <c r="K4125">
        <v>0.57799999999999996</v>
      </c>
      <c r="L4125">
        <v>1.0584819277108435</v>
      </c>
      <c r="M4125" s="2">
        <f t="shared" si="136"/>
        <v>45.783132530120483</v>
      </c>
      <c r="N4125" t="s">
        <v>29</v>
      </c>
    </row>
    <row r="4126" spans="1:14">
      <c r="A4126">
        <v>153</v>
      </c>
      <c r="B4126" t="s">
        <v>1395</v>
      </c>
      <c r="C4126" t="s">
        <v>1394</v>
      </c>
      <c r="D4126">
        <v>1097</v>
      </c>
      <c r="E4126" s="1">
        <v>0.872</v>
      </c>
      <c r="F4126">
        <v>1.244</v>
      </c>
      <c r="G4126">
        <v>0.13500000000000001</v>
      </c>
      <c r="H4126">
        <v>89</v>
      </c>
      <c r="I4126">
        <v>6.3</v>
      </c>
      <c r="J4126">
        <v>5.1399999999999996E-3</v>
      </c>
      <c r="K4126">
        <v>0.73199999999999998</v>
      </c>
      <c r="L4126">
        <v>1.0584819277108435</v>
      </c>
      <c r="M4126" s="2">
        <f t="shared" si="136"/>
        <v>46.084337349397593</v>
      </c>
      <c r="N4126" t="s">
        <v>29</v>
      </c>
    </row>
    <row r="4127" spans="1:14">
      <c r="A4127">
        <v>154</v>
      </c>
      <c r="B4127" t="s">
        <v>5808</v>
      </c>
      <c r="C4127" t="s">
        <v>5807</v>
      </c>
      <c r="D4127">
        <v>632</v>
      </c>
      <c r="E4127" s="1">
        <v>0.87</v>
      </c>
      <c r="F4127">
        <v>0.878</v>
      </c>
      <c r="G4127">
        <v>0.23100000000000001</v>
      </c>
      <c r="H4127">
        <v>39</v>
      </c>
      <c r="I4127">
        <v>8.9</v>
      </c>
      <c r="J4127">
        <v>1.5499999999999999E-3</v>
      </c>
      <c r="K4127">
        <v>0.48699999999999999</v>
      </c>
      <c r="L4127">
        <v>1.0584819277108435</v>
      </c>
      <c r="M4127" s="2">
        <f t="shared" si="136"/>
        <v>46.385542168674696</v>
      </c>
      <c r="N4127" t="s">
        <v>29</v>
      </c>
    </row>
    <row r="4128" spans="1:14">
      <c r="A4128">
        <v>155</v>
      </c>
      <c r="B4128" t="s">
        <v>5806</v>
      </c>
      <c r="C4128" t="s">
        <v>5805</v>
      </c>
      <c r="D4128">
        <v>756</v>
      </c>
      <c r="E4128" s="1">
        <v>0.86</v>
      </c>
      <c r="F4128">
        <v>1.462</v>
      </c>
      <c r="G4128">
        <v>0.192</v>
      </c>
      <c r="H4128">
        <v>26</v>
      </c>
      <c r="I4128" t="s">
        <v>18288</v>
      </c>
      <c r="J4128">
        <v>1.34E-3</v>
      </c>
      <c r="K4128">
        <v>0.72</v>
      </c>
      <c r="L4128">
        <v>1.0584819277108435</v>
      </c>
      <c r="M4128" s="2">
        <f t="shared" si="136"/>
        <v>46.686746987951807</v>
      </c>
      <c r="N4128" t="s">
        <v>29</v>
      </c>
    </row>
    <row r="4129" spans="1:14">
      <c r="A4129">
        <v>156</v>
      </c>
      <c r="B4129" t="s">
        <v>1391</v>
      </c>
      <c r="C4129" t="s">
        <v>1390</v>
      </c>
      <c r="D4129">
        <v>494</v>
      </c>
      <c r="E4129" s="1">
        <v>0.85499999999999998</v>
      </c>
      <c r="G4129">
        <v>0.23100000000000001</v>
      </c>
      <c r="H4129">
        <v>78</v>
      </c>
      <c r="I4129">
        <v>5.3</v>
      </c>
      <c r="J4129">
        <v>1.2600000000000001E-3</v>
      </c>
      <c r="L4129">
        <v>1.0584819277108435</v>
      </c>
      <c r="M4129" s="2">
        <f t="shared" si="136"/>
        <v>46.987951807228917</v>
      </c>
      <c r="N4129" t="s">
        <v>29</v>
      </c>
    </row>
    <row r="4130" spans="1:14">
      <c r="A4130">
        <v>157</v>
      </c>
      <c r="B4130" t="s">
        <v>5804</v>
      </c>
      <c r="C4130" t="s">
        <v>5803</v>
      </c>
      <c r="D4130">
        <v>213</v>
      </c>
      <c r="E4130" s="1">
        <v>0.84199999999999997</v>
      </c>
      <c r="G4130">
        <v>4.4999999999999998E-2</v>
      </c>
      <c r="H4130">
        <v>22</v>
      </c>
      <c r="I4130">
        <v>7</v>
      </c>
      <c r="J4130">
        <v>1.15E-3</v>
      </c>
      <c r="L4130">
        <v>1.0584819277108435</v>
      </c>
      <c r="M4130" s="2">
        <f t="shared" si="136"/>
        <v>47.289156626506021</v>
      </c>
      <c r="N4130" t="s">
        <v>29</v>
      </c>
    </row>
    <row r="4131" spans="1:14">
      <c r="A4131">
        <v>158</v>
      </c>
      <c r="B4131" t="s">
        <v>5802</v>
      </c>
      <c r="C4131" t="s">
        <v>5801</v>
      </c>
      <c r="D4131">
        <v>349</v>
      </c>
      <c r="E4131" s="1">
        <v>0.82899999999999996</v>
      </c>
      <c r="F4131">
        <v>1.1020000000000001</v>
      </c>
      <c r="G4131">
        <v>0</v>
      </c>
      <c r="H4131">
        <v>30</v>
      </c>
      <c r="I4131">
        <v>5.7</v>
      </c>
      <c r="J4131">
        <v>1.72E-3</v>
      </c>
      <c r="K4131">
        <v>0.58799999999999997</v>
      </c>
      <c r="L4131">
        <v>1.0584819277108435</v>
      </c>
      <c r="M4131" s="2">
        <f t="shared" si="136"/>
        <v>47.590361445783131</v>
      </c>
      <c r="N4131" t="s">
        <v>29</v>
      </c>
    </row>
    <row r="4132" spans="1:14">
      <c r="A4132">
        <v>159</v>
      </c>
      <c r="B4132" t="s">
        <v>5800</v>
      </c>
      <c r="C4132" t="s">
        <v>5799</v>
      </c>
      <c r="D4132">
        <v>2860</v>
      </c>
      <c r="E4132" s="1">
        <v>0.82799999999999996</v>
      </c>
      <c r="F4132">
        <v>1.73</v>
      </c>
      <c r="G4132">
        <v>4.2000000000000003E-2</v>
      </c>
      <c r="H4132">
        <v>24</v>
      </c>
      <c r="I4132" t="s">
        <v>18288</v>
      </c>
      <c r="J4132">
        <v>4.6299999999999996E-3</v>
      </c>
      <c r="K4132">
        <v>1.736</v>
      </c>
      <c r="L4132">
        <v>1.0584819277108435</v>
      </c>
      <c r="M4132" s="2">
        <f t="shared" si="136"/>
        <v>47.891566265060241</v>
      </c>
      <c r="N4132" t="s">
        <v>29</v>
      </c>
    </row>
    <row r="4133" spans="1:14">
      <c r="A4133">
        <v>160</v>
      </c>
      <c r="B4133" t="s">
        <v>1383</v>
      </c>
      <c r="C4133" t="s">
        <v>1382</v>
      </c>
      <c r="D4133">
        <v>215</v>
      </c>
      <c r="E4133" s="1">
        <v>0.82499999999999996</v>
      </c>
      <c r="G4133">
        <v>0.14299999999999999</v>
      </c>
      <c r="H4133">
        <v>21</v>
      </c>
      <c r="I4133">
        <v>6.8</v>
      </c>
      <c r="J4133">
        <v>5.1000000000000004E-4</v>
      </c>
      <c r="L4133">
        <v>1.0584819277108435</v>
      </c>
      <c r="M4133" s="2">
        <f t="shared" si="136"/>
        <v>48.192771084337352</v>
      </c>
      <c r="N4133" t="s">
        <v>29</v>
      </c>
    </row>
    <row r="4134" spans="1:14">
      <c r="A4134">
        <v>161</v>
      </c>
      <c r="B4134" t="s">
        <v>10518</v>
      </c>
      <c r="C4134" t="s">
        <v>10519</v>
      </c>
      <c r="D4134">
        <v>938</v>
      </c>
      <c r="E4134" s="1">
        <v>0.82399999999999995</v>
      </c>
      <c r="F4134">
        <v>0.95699999999999996</v>
      </c>
      <c r="G4134">
        <v>8.5000000000000006E-2</v>
      </c>
      <c r="H4134">
        <v>130</v>
      </c>
      <c r="I4134">
        <v>6.9</v>
      </c>
      <c r="J4134">
        <v>4.6699999999999997E-3</v>
      </c>
      <c r="K4134">
        <v>0.64</v>
      </c>
      <c r="L4134">
        <v>1.0584819277108435</v>
      </c>
      <c r="M4134" s="2">
        <f t="shared" si="136"/>
        <v>48.493975903614455</v>
      </c>
      <c r="N4134" t="s">
        <v>29</v>
      </c>
    </row>
    <row r="4135" spans="1:14">
      <c r="A4135">
        <v>162</v>
      </c>
      <c r="B4135" t="s">
        <v>14249</v>
      </c>
      <c r="C4135" t="s">
        <v>14250</v>
      </c>
      <c r="D4135">
        <v>701</v>
      </c>
      <c r="E4135" s="1">
        <v>0.81100000000000005</v>
      </c>
      <c r="F4135">
        <v>1.321</v>
      </c>
      <c r="G4135">
        <v>0.25900000000000001</v>
      </c>
      <c r="H4135">
        <v>27</v>
      </c>
      <c r="I4135" t="s">
        <v>18288</v>
      </c>
      <c r="J4135">
        <v>4.2900000000000004E-3</v>
      </c>
      <c r="K4135">
        <v>1.748</v>
      </c>
      <c r="L4135">
        <v>1.0584819277108435</v>
      </c>
      <c r="M4135" s="2">
        <f t="shared" si="136"/>
        <v>48.795180722891565</v>
      </c>
      <c r="N4135" t="s">
        <v>29</v>
      </c>
    </row>
    <row r="4136" spans="1:14">
      <c r="A4136">
        <v>163</v>
      </c>
      <c r="B4136" t="s">
        <v>5798</v>
      </c>
      <c r="C4136" t="s">
        <v>5797</v>
      </c>
      <c r="D4136">
        <v>2623</v>
      </c>
      <c r="E4136" s="1">
        <v>0.80700000000000005</v>
      </c>
      <c r="F4136">
        <v>1.21</v>
      </c>
      <c r="G4136">
        <v>0.28299999999999997</v>
      </c>
      <c r="H4136">
        <v>113</v>
      </c>
      <c r="I4136">
        <v>9.1</v>
      </c>
      <c r="J4136">
        <v>1.2189999999999999E-2</v>
      </c>
      <c r="K4136">
        <v>0.95899999999999996</v>
      </c>
      <c r="L4136">
        <v>1.0584819277108435</v>
      </c>
      <c r="M4136" s="2">
        <f t="shared" si="136"/>
        <v>49.096385542168676</v>
      </c>
      <c r="N4136" t="s">
        <v>29</v>
      </c>
    </row>
    <row r="4137" spans="1:14">
      <c r="A4137">
        <v>164</v>
      </c>
      <c r="B4137" t="s">
        <v>5796</v>
      </c>
      <c r="C4137" t="s">
        <v>5795</v>
      </c>
      <c r="D4137">
        <v>772</v>
      </c>
      <c r="E4137" s="1">
        <v>0.79700000000000004</v>
      </c>
      <c r="F4137">
        <v>1.2170000000000001</v>
      </c>
      <c r="G4137">
        <v>3.4000000000000002E-2</v>
      </c>
      <c r="H4137">
        <v>29</v>
      </c>
      <c r="I4137" t="s">
        <v>18288</v>
      </c>
      <c r="J4137">
        <v>1.5100000000000001E-3</v>
      </c>
      <c r="K4137">
        <v>0.54900000000000004</v>
      </c>
      <c r="L4137">
        <v>1.0584819277108435</v>
      </c>
      <c r="M4137" s="2">
        <f t="shared" si="136"/>
        <v>49.397590361445779</v>
      </c>
      <c r="N4137" t="s">
        <v>29</v>
      </c>
    </row>
    <row r="4138" spans="1:14">
      <c r="A4138">
        <v>165</v>
      </c>
      <c r="B4138" t="s">
        <v>5794</v>
      </c>
      <c r="C4138" t="s">
        <v>5793</v>
      </c>
      <c r="D4138">
        <v>204</v>
      </c>
      <c r="E4138" s="1">
        <v>0.79500000000000004</v>
      </c>
      <c r="F4138">
        <v>1</v>
      </c>
      <c r="G4138">
        <v>0.1</v>
      </c>
      <c r="H4138">
        <v>20</v>
      </c>
      <c r="I4138">
        <v>6.6</v>
      </c>
      <c r="J4138">
        <v>8.8000000000000003E-4</v>
      </c>
      <c r="K4138">
        <v>0.54100000000000004</v>
      </c>
      <c r="L4138">
        <v>1.0584819277108435</v>
      </c>
      <c r="M4138" s="2">
        <f t="shared" si="136"/>
        <v>49.698795180722897</v>
      </c>
      <c r="N4138" t="s">
        <v>29</v>
      </c>
    </row>
    <row r="4139" spans="1:14">
      <c r="A4139">
        <v>166</v>
      </c>
      <c r="B4139" t="s">
        <v>5792</v>
      </c>
      <c r="C4139" t="s">
        <v>5791</v>
      </c>
      <c r="D4139">
        <v>512</v>
      </c>
      <c r="E4139" s="1">
        <v>0.79</v>
      </c>
      <c r="G4139">
        <v>6.0999999999999999E-2</v>
      </c>
      <c r="H4139">
        <v>33</v>
      </c>
      <c r="I4139">
        <v>6.4</v>
      </c>
      <c r="J4139">
        <v>1.33E-3</v>
      </c>
      <c r="L4139">
        <v>1.0584819277108435</v>
      </c>
      <c r="M4139" s="2">
        <f t="shared" si="136"/>
        <v>50</v>
      </c>
      <c r="N4139" t="s">
        <v>29</v>
      </c>
    </row>
    <row r="4140" spans="1:14">
      <c r="A4140">
        <v>167</v>
      </c>
      <c r="B4140" t="s">
        <v>5790</v>
      </c>
      <c r="C4140" t="s">
        <v>5789</v>
      </c>
      <c r="D4140">
        <v>461</v>
      </c>
      <c r="E4140" s="1">
        <v>0.78200000000000003</v>
      </c>
      <c r="F4140">
        <v>1.091</v>
      </c>
      <c r="G4140">
        <v>0.04</v>
      </c>
      <c r="H4140">
        <v>25</v>
      </c>
      <c r="I4140">
        <v>7.9</v>
      </c>
      <c r="J4140">
        <v>1.4400000000000001E-3</v>
      </c>
      <c r="K4140">
        <v>0.57299999999999995</v>
      </c>
      <c r="L4140">
        <v>1.0584819277108435</v>
      </c>
      <c r="M4140" s="2">
        <f t="shared" si="136"/>
        <v>50.30120481927711</v>
      </c>
      <c r="N4140" t="s">
        <v>29</v>
      </c>
    </row>
    <row r="4141" spans="1:14">
      <c r="A4141">
        <v>168</v>
      </c>
      <c r="B4141" t="s">
        <v>5788</v>
      </c>
      <c r="C4141" t="s">
        <v>5787</v>
      </c>
      <c r="D4141">
        <v>763</v>
      </c>
      <c r="E4141" s="1">
        <v>0.76900000000000002</v>
      </c>
      <c r="F4141">
        <v>0.876</v>
      </c>
      <c r="G4141">
        <v>0.17899999999999999</v>
      </c>
      <c r="H4141">
        <v>39</v>
      </c>
      <c r="I4141" t="s">
        <v>18288</v>
      </c>
      <c r="J4141">
        <v>1.89E-3</v>
      </c>
      <c r="K4141">
        <v>0.55500000000000005</v>
      </c>
      <c r="L4141">
        <v>1.0584819277108435</v>
      </c>
      <c r="M4141" s="2">
        <f t="shared" si="136"/>
        <v>50.602409638554214</v>
      </c>
      <c r="N4141" t="s">
        <v>29</v>
      </c>
    </row>
    <row r="4142" spans="1:14">
      <c r="A4142">
        <v>169</v>
      </c>
      <c r="B4142" t="s">
        <v>5786</v>
      </c>
      <c r="C4142" t="s">
        <v>5785</v>
      </c>
      <c r="D4142">
        <v>296</v>
      </c>
      <c r="E4142" s="1">
        <v>0.76700000000000002</v>
      </c>
      <c r="F4142">
        <v>0.98499999999999999</v>
      </c>
      <c r="G4142">
        <v>0.41699999999999998</v>
      </c>
      <c r="H4142">
        <v>24</v>
      </c>
      <c r="I4142">
        <v>6.2</v>
      </c>
      <c r="J4142">
        <v>1.31E-3</v>
      </c>
      <c r="K4142">
        <v>0.56999999999999995</v>
      </c>
      <c r="L4142">
        <v>1.0584819277108435</v>
      </c>
      <c r="M4142" s="2">
        <f t="shared" si="136"/>
        <v>50.903614457831324</v>
      </c>
      <c r="N4142" t="s">
        <v>29</v>
      </c>
    </row>
    <row r="4143" spans="1:14">
      <c r="A4143">
        <v>170</v>
      </c>
      <c r="B4143" t="s">
        <v>5784</v>
      </c>
      <c r="C4143" t="s">
        <v>5783</v>
      </c>
      <c r="D4143">
        <v>1289</v>
      </c>
      <c r="E4143" s="1">
        <v>0.76600000000000001</v>
      </c>
      <c r="F4143">
        <v>1.0960000000000001</v>
      </c>
      <c r="G4143">
        <v>6.5000000000000002E-2</v>
      </c>
      <c r="H4143">
        <v>31</v>
      </c>
      <c r="I4143" t="s">
        <v>18288</v>
      </c>
      <c r="J4143">
        <v>3.16E-3</v>
      </c>
      <c r="K4143">
        <v>1.085</v>
      </c>
      <c r="L4143">
        <v>1.0584819277108435</v>
      </c>
      <c r="M4143" s="2">
        <f t="shared" si="136"/>
        <v>51.204819277108435</v>
      </c>
      <c r="N4143" t="s">
        <v>29</v>
      </c>
    </row>
    <row r="4144" spans="1:14">
      <c r="A4144">
        <v>171</v>
      </c>
      <c r="B4144" t="s">
        <v>5782</v>
      </c>
      <c r="C4144" t="s">
        <v>5781</v>
      </c>
      <c r="D4144">
        <v>1499</v>
      </c>
      <c r="E4144" s="1">
        <v>0.76500000000000001</v>
      </c>
      <c r="F4144">
        <v>1.1359999999999999</v>
      </c>
      <c r="G4144">
        <v>0.11799999999999999</v>
      </c>
      <c r="H4144">
        <v>34</v>
      </c>
      <c r="I4144" t="s">
        <v>18288</v>
      </c>
      <c r="J4144">
        <v>2.7699999999999999E-3</v>
      </c>
      <c r="K4144">
        <v>0.85699999999999998</v>
      </c>
      <c r="L4144">
        <v>1.0584819277108435</v>
      </c>
      <c r="M4144" s="2">
        <f t="shared" si="136"/>
        <v>51.506024096385538</v>
      </c>
      <c r="N4144" t="s">
        <v>29</v>
      </c>
    </row>
    <row r="4145" spans="1:14">
      <c r="A4145">
        <v>172</v>
      </c>
      <c r="B4145" t="s">
        <v>11024</v>
      </c>
      <c r="C4145" t="s">
        <v>11025</v>
      </c>
      <c r="D4145">
        <v>382</v>
      </c>
      <c r="E4145" s="1">
        <v>0.76300000000000001</v>
      </c>
      <c r="F4145">
        <v>0.80600000000000005</v>
      </c>
      <c r="G4145">
        <v>6.2E-2</v>
      </c>
      <c r="H4145">
        <v>32</v>
      </c>
      <c r="I4145">
        <v>7.9</v>
      </c>
      <c r="J4145">
        <v>6.8999999999999997E-4</v>
      </c>
      <c r="K4145">
        <v>0.254</v>
      </c>
      <c r="L4145">
        <v>1.0584819277108435</v>
      </c>
      <c r="M4145" s="2">
        <f t="shared" si="136"/>
        <v>51.807228915662648</v>
      </c>
      <c r="N4145" t="s">
        <v>29</v>
      </c>
    </row>
    <row r="4146" spans="1:14">
      <c r="A4146">
        <v>173</v>
      </c>
      <c r="B4146" t="s">
        <v>5780</v>
      </c>
      <c r="C4146" t="s">
        <v>5779</v>
      </c>
      <c r="D4146">
        <v>419</v>
      </c>
      <c r="E4146" s="1">
        <v>0.76300000000000001</v>
      </c>
      <c r="F4146">
        <v>0.80400000000000005</v>
      </c>
      <c r="G4146">
        <v>6.2E-2</v>
      </c>
      <c r="H4146">
        <v>32</v>
      </c>
      <c r="I4146">
        <v>10</v>
      </c>
      <c r="J4146">
        <v>1.39E-3</v>
      </c>
      <c r="K4146">
        <v>0.57299999999999995</v>
      </c>
      <c r="L4146">
        <v>1.0584819277108435</v>
      </c>
      <c r="M4146" s="2">
        <f t="shared" si="136"/>
        <v>52.108433734939766</v>
      </c>
      <c r="N4146" t="s">
        <v>29</v>
      </c>
    </row>
    <row r="4147" spans="1:14">
      <c r="A4147">
        <v>174</v>
      </c>
      <c r="B4147" t="s">
        <v>5778</v>
      </c>
      <c r="C4147" t="s">
        <v>5777</v>
      </c>
      <c r="D4147">
        <v>570</v>
      </c>
      <c r="E4147" s="1">
        <v>0.76200000000000001</v>
      </c>
      <c r="F4147">
        <v>0.73499999999999999</v>
      </c>
      <c r="G4147">
        <v>0.129</v>
      </c>
      <c r="H4147">
        <v>62</v>
      </c>
      <c r="I4147" t="s">
        <v>18288</v>
      </c>
      <c r="J4147">
        <v>2.49E-3</v>
      </c>
      <c r="K4147">
        <v>0.64700000000000002</v>
      </c>
      <c r="L4147">
        <v>1.0584819277108435</v>
      </c>
      <c r="M4147" s="2">
        <f t="shared" si="136"/>
        <v>52.409638554216862</v>
      </c>
      <c r="N4147" t="s">
        <v>29</v>
      </c>
    </row>
    <row r="4148" spans="1:14">
      <c r="A4148">
        <v>175</v>
      </c>
      <c r="B4148" t="s">
        <v>5776</v>
      </c>
      <c r="C4148" t="s">
        <v>2056</v>
      </c>
      <c r="D4148">
        <v>650</v>
      </c>
      <c r="E4148" s="1">
        <v>0.753</v>
      </c>
      <c r="F4148">
        <v>1.236</v>
      </c>
      <c r="G4148">
        <v>0.69</v>
      </c>
      <c r="H4148">
        <v>42</v>
      </c>
      <c r="I4148">
        <v>6.5</v>
      </c>
      <c r="J4148">
        <v>1.9E-3</v>
      </c>
      <c r="K4148">
        <v>0.48099999999999998</v>
      </c>
      <c r="L4148">
        <v>1.0584819277108435</v>
      </c>
      <c r="M4148" s="2">
        <f t="shared" si="136"/>
        <v>52.710843373493979</v>
      </c>
      <c r="N4148" t="s">
        <v>29</v>
      </c>
    </row>
    <row r="4149" spans="1:14">
      <c r="A4149">
        <v>176</v>
      </c>
      <c r="B4149" t="s">
        <v>2055</v>
      </c>
      <c r="C4149" t="s">
        <v>2054</v>
      </c>
      <c r="D4149">
        <v>375</v>
      </c>
      <c r="E4149" s="1">
        <v>0.74299999999999999</v>
      </c>
      <c r="F4149">
        <v>0.89600000000000002</v>
      </c>
      <c r="G4149">
        <v>5.8999999999999997E-2</v>
      </c>
      <c r="H4149">
        <v>34</v>
      </c>
      <c r="I4149">
        <v>6.6</v>
      </c>
      <c r="J4149">
        <v>1.07E-3</v>
      </c>
      <c r="K4149">
        <v>0.33500000000000002</v>
      </c>
      <c r="L4149">
        <v>1.0584819277108435</v>
      </c>
      <c r="M4149" s="2">
        <f t="shared" si="136"/>
        <v>53.01204819277109</v>
      </c>
      <c r="N4149" t="s">
        <v>29</v>
      </c>
    </row>
    <row r="4150" spans="1:14">
      <c r="A4150">
        <v>177</v>
      </c>
      <c r="B4150" t="s">
        <v>2053</v>
      </c>
      <c r="C4150" t="s">
        <v>2052</v>
      </c>
      <c r="D4150">
        <v>825</v>
      </c>
      <c r="E4150" s="1">
        <v>0.73699999999999999</v>
      </c>
      <c r="F4150">
        <v>1.0820000000000001</v>
      </c>
      <c r="G4150">
        <v>4.8000000000000001E-2</v>
      </c>
      <c r="H4150">
        <v>62</v>
      </c>
      <c r="I4150">
        <v>6.7</v>
      </c>
      <c r="J4150">
        <v>1.82E-3</v>
      </c>
      <c r="K4150">
        <v>0.317</v>
      </c>
      <c r="L4150">
        <v>1.0584819277108435</v>
      </c>
      <c r="M4150" s="2">
        <f t="shared" si="136"/>
        <v>53.313253012048193</v>
      </c>
      <c r="N4150" t="s">
        <v>29</v>
      </c>
    </row>
    <row r="4151" spans="1:14">
      <c r="A4151">
        <v>178</v>
      </c>
      <c r="B4151" t="s">
        <v>2051</v>
      </c>
      <c r="C4151" t="s">
        <v>2050</v>
      </c>
      <c r="D4151">
        <v>238</v>
      </c>
      <c r="E4151" s="1">
        <v>0.73599999999999999</v>
      </c>
      <c r="F4151">
        <v>0.84299999999999997</v>
      </c>
      <c r="G4151">
        <v>6.9000000000000006E-2</v>
      </c>
      <c r="H4151">
        <v>29</v>
      </c>
      <c r="I4151">
        <v>6.8</v>
      </c>
      <c r="J4151">
        <v>1.49E-3</v>
      </c>
      <c r="K4151">
        <v>0.66900000000000004</v>
      </c>
      <c r="L4151">
        <v>1.0584819277108435</v>
      </c>
      <c r="M4151" s="2">
        <f t="shared" si="136"/>
        <v>53.614457831325304</v>
      </c>
      <c r="N4151" t="s">
        <v>29</v>
      </c>
    </row>
    <row r="4152" spans="1:14">
      <c r="A4152">
        <v>179</v>
      </c>
      <c r="B4152" t="s">
        <v>18359</v>
      </c>
      <c r="C4152" t="s">
        <v>18360</v>
      </c>
      <c r="D4152">
        <v>378</v>
      </c>
      <c r="E4152" s="1">
        <v>0.72399999999999998</v>
      </c>
      <c r="F4152">
        <v>0.80800000000000005</v>
      </c>
      <c r="G4152">
        <v>0.107</v>
      </c>
      <c r="H4152">
        <v>28</v>
      </c>
      <c r="I4152">
        <v>7.2</v>
      </c>
      <c r="J4152">
        <v>9.1E-4</v>
      </c>
      <c r="K4152">
        <v>0.33100000000000002</v>
      </c>
      <c r="L4152">
        <v>1.0584819277108435</v>
      </c>
      <c r="M4152" s="2">
        <f t="shared" si="136"/>
        <v>53.915662650602414</v>
      </c>
      <c r="N4152" t="s">
        <v>29</v>
      </c>
    </row>
    <row r="4153" spans="1:14">
      <c r="A4153">
        <v>180</v>
      </c>
      <c r="B4153" t="s">
        <v>2049</v>
      </c>
      <c r="C4153" t="s">
        <v>2048</v>
      </c>
      <c r="D4153">
        <v>616</v>
      </c>
      <c r="E4153" s="1">
        <v>0.72299999999999998</v>
      </c>
      <c r="F4153">
        <v>1.23</v>
      </c>
      <c r="G4153">
        <v>7.2999999999999995E-2</v>
      </c>
      <c r="H4153">
        <v>41</v>
      </c>
      <c r="I4153">
        <v>8.9</v>
      </c>
      <c r="J4153">
        <v>1.48E-3</v>
      </c>
      <c r="K4153">
        <v>0.55400000000000005</v>
      </c>
      <c r="L4153">
        <v>1.0584819277108435</v>
      </c>
      <c r="M4153" s="2">
        <f t="shared" si="136"/>
        <v>54.216867469879517</v>
      </c>
      <c r="N4153" t="s">
        <v>29</v>
      </c>
    </row>
    <row r="4154" spans="1:14">
      <c r="A4154">
        <v>181</v>
      </c>
      <c r="B4154" t="s">
        <v>2047</v>
      </c>
      <c r="C4154" t="s">
        <v>2046</v>
      </c>
      <c r="D4154">
        <v>437</v>
      </c>
      <c r="E4154" s="1">
        <v>0.72299999999999998</v>
      </c>
      <c r="F4154">
        <v>1.292</v>
      </c>
      <c r="G4154">
        <v>0</v>
      </c>
      <c r="H4154">
        <v>26</v>
      </c>
      <c r="I4154">
        <v>9.4</v>
      </c>
      <c r="J4154">
        <v>1.2800000000000001E-3</v>
      </c>
      <c r="K4154">
        <v>0.64800000000000002</v>
      </c>
      <c r="L4154">
        <v>1.0584819277108435</v>
      </c>
      <c r="M4154" s="2">
        <f t="shared" si="136"/>
        <v>54.518072289156628</v>
      </c>
      <c r="N4154" t="s">
        <v>29</v>
      </c>
    </row>
    <row r="4155" spans="1:14">
      <c r="A4155">
        <v>182</v>
      </c>
      <c r="B4155" t="s">
        <v>1373</v>
      </c>
      <c r="C4155" t="s">
        <v>1372</v>
      </c>
      <c r="D4155">
        <v>45</v>
      </c>
      <c r="E4155" s="1">
        <v>0.72199999999999998</v>
      </c>
      <c r="F4155">
        <v>0.73199999999999998</v>
      </c>
      <c r="G4155">
        <v>9.0999999999999998E-2</v>
      </c>
      <c r="H4155">
        <v>11</v>
      </c>
      <c r="J4155">
        <v>3.2000000000000003E-4</v>
      </c>
      <c r="K4155">
        <v>0.443</v>
      </c>
      <c r="L4155">
        <v>1.0584819277108435</v>
      </c>
      <c r="M4155" s="2">
        <f t="shared" si="136"/>
        <v>54.819277108433738</v>
      </c>
      <c r="N4155" t="s">
        <v>29</v>
      </c>
    </row>
    <row r="4156" spans="1:14">
      <c r="A4156">
        <v>183</v>
      </c>
      <c r="B4156" t="s">
        <v>2045</v>
      </c>
      <c r="C4156" t="s">
        <v>2044</v>
      </c>
      <c r="D4156">
        <v>228</v>
      </c>
      <c r="E4156" s="1">
        <v>0.72199999999999998</v>
      </c>
      <c r="F4156">
        <v>0.64500000000000002</v>
      </c>
      <c r="G4156">
        <v>2.8000000000000001E-2</v>
      </c>
      <c r="H4156">
        <v>36</v>
      </c>
      <c r="I4156">
        <v>5.0999999999999996</v>
      </c>
      <c r="J4156">
        <v>1.5399999999999999E-3</v>
      </c>
      <c r="K4156">
        <v>0.439</v>
      </c>
      <c r="L4156">
        <v>1.0584819277108435</v>
      </c>
      <c r="M4156" s="2">
        <f t="shared" si="136"/>
        <v>55.120481927710841</v>
      </c>
      <c r="N4156" t="s">
        <v>29</v>
      </c>
    </row>
    <row r="4157" spans="1:14">
      <c r="A4157">
        <v>184</v>
      </c>
      <c r="B4157" t="s">
        <v>2043</v>
      </c>
      <c r="C4157" t="s">
        <v>2042</v>
      </c>
      <c r="D4157">
        <v>156</v>
      </c>
      <c r="E4157" s="1">
        <v>0.72199999999999998</v>
      </c>
      <c r="F4157">
        <v>0.55600000000000005</v>
      </c>
      <c r="G4157">
        <v>0.10299999999999999</v>
      </c>
      <c r="H4157">
        <v>39</v>
      </c>
      <c r="I4157">
        <v>3.9</v>
      </c>
      <c r="J4157">
        <v>3.2000000000000003E-4</v>
      </c>
      <c r="K4157">
        <v>9.4E-2</v>
      </c>
      <c r="L4157">
        <v>1.0584819277108435</v>
      </c>
      <c r="M4157" s="2">
        <f t="shared" si="136"/>
        <v>55.421686746987952</v>
      </c>
      <c r="N4157" t="s">
        <v>29</v>
      </c>
    </row>
    <row r="4158" spans="1:14">
      <c r="A4158">
        <v>185</v>
      </c>
      <c r="B4158" t="s">
        <v>2041</v>
      </c>
      <c r="C4158" t="s">
        <v>2040</v>
      </c>
      <c r="D4158">
        <v>206</v>
      </c>
      <c r="E4158" s="1">
        <v>0.70799999999999996</v>
      </c>
      <c r="G4158">
        <v>3.6999999999999998E-2</v>
      </c>
      <c r="H4158">
        <v>27</v>
      </c>
      <c r="I4158">
        <v>5.3</v>
      </c>
      <c r="J4158">
        <v>1.4300000000000001E-3</v>
      </c>
      <c r="L4158">
        <v>1.0584819277108435</v>
      </c>
      <c r="M4158" s="2">
        <f t="shared" si="136"/>
        <v>55.722891566265062</v>
      </c>
      <c r="N4158" t="s">
        <v>29</v>
      </c>
    </row>
    <row r="4159" spans="1:14">
      <c r="A4159">
        <v>186</v>
      </c>
      <c r="B4159" t="s">
        <v>2039</v>
      </c>
      <c r="C4159" t="s">
        <v>2038</v>
      </c>
      <c r="D4159">
        <v>726</v>
      </c>
      <c r="E4159" s="1">
        <v>0.70799999999999996</v>
      </c>
      <c r="F4159">
        <v>0.84</v>
      </c>
      <c r="G4159">
        <v>0.20799999999999999</v>
      </c>
      <c r="H4159">
        <v>72</v>
      </c>
      <c r="I4159">
        <v>7.3</v>
      </c>
      <c r="J4159">
        <v>2.5999999999999999E-3</v>
      </c>
      <c r="K4159">
        <v>0.44</v>
      </c>
      <c r="L4159">
        <v>1.0584819277108435</v>
      </c>
      <c r="M4159" s="2">
        <f t="shared" si="136"/>
        <v>56.024096385542165</v>
      </c>
      <c r="N4159" t="s">
        <v>29</v>
      </c>
    </row>
    <row r="4160" spans="1:14">
      <c r="A4160">
        <v>187</v>
      </c>
      <c r="B4160" t="s">
        <v>3696</v>
      </c>
      <c r="C4160" t="s">
        <v>3697</v>
      </c>
      <c r="D4160">
        <v>1677</v>
      </c>
      <c r="E4160" s="1">
        <v>0.70699999999999996</v>
      </c>
      <c r="F4160">
        <v>1.7669999999999999</v>
      </c>
      <c r="G4160">
        <v>0.317</v>
      </c>
      <c r="H4160">
        <v>41</v>
      </c>
      <c r="I4160" t="s">
        <v>18288</v>
      </c>
      <c r="J4160">
        <v>5.0800000000000003E-3</v>
      </c>
      <c r="K4160">
        <v>1.5329999999999999</v>
      </c>
      <c r="L4160">
        <v>1.0584819277108435</v>
      </c>
      <c r="M4160" s="2">
        <f t="shared" si="136"/>
        <v>56.325301204819276</v>
      </c>
      <c r="N4160" t="s">
        <v>29</v>
      </c>
    </row>
    <row r="4161" spans="1:14">
      <c r="A4161">
        <v>188</v>
      </c>
      <c r="B4161" t="s">
        <v>14229</v>
      </c>
      <c r="C4161" t="s">
        <v>14230</v>
      </c>
      <c r="D4161">
        <v>434</v>
      </c>
      <c r="E4161" s="1">
        <v>0.69799999999999995</v>
      </c>
      <c r="F4161">
        <v>0.89800000000000002</v>
      </c>
      <c r="G4161">
        <v>4.2000000000000003E-2</v>
      </c>
      <c r="H4161">
        <v>24</v>
      </c>
      <c r="I4161">
        <v>9.9</v>
      </c>
      <c r="J4161">
        <v>1.58E-3</v>
      </c>
      <c r="K4161">
        <v>0.61199999999999999</v>
      </c>
      <c r="L4161">
        <v>1.0584819277108435</v>
      </c>
      <c r="M4161" s="2">
        <f t="shared" si="136"/>
        <v>56.626506024096393</v>
      </c>
      <c r="N4161" t="s">
        <v>29</v>
      </c>
    </row>
    <row r="4162" spans="1:14">
      <c r="A4162">
        <v>189</v>
      </c>
      <c r="B4162" t="s">
        <v>1371</v>
      </c>
      <c r="C4162" t="s">
        <v>1370</v>
      </c>
      <c r="D4162">
        <v>884</v>
      </c>
      <c r="E4162" s="1">
        <v>0.69799999999999995</v>
      </c>
      <c r="F4162">
        <v>0.73199999999999998</v>
      </c>
      <c r="G4162">
        <v>0.25</v>
      </c>
      <c r="H4162">
        <v>40</v>
      </c>
      <c r="I4162" t="s">
        <v>18288</v>
      </c>
      <c r="J4162">
        <v>2.1299999999999999E-3</v>
      </c>
      <c r="K4162">
        <v>0.58199999999999996</v>
      </c>
      <c r="L4162">
        <v>1.0584819277108435</v>
      </c>
      <c r="M4162" s="2">
        <f t="shared" si="136"/>
        <v>56.92771084337349</v>
      </c>
      <c r="N4162" t="s">
        <v>29</v>
      </c>
    </row>
    <row r="4163" spans="1:14">
      <c r="A4163">
        <v>190</v>
      </c>
      <c r="B4163" t="s">
        <v>1369</v>
      </c>
      <c r="C4163" t="s">
        <v>1368</v>
      </c>
      <c r="D4163">
        <v>34</v>
      </c>
      <c r="E4163" s="1">
        <v>0.69399999999999995</v>
      </c>
      <c r="F4163">
        <v>0.627</v>
      </c>
      <c r="G4163">
        <v>0.105</v>
      </c>
      <c r="H4163">
        <v>19</v>
      </c>
      <c r="J4163">
        <v>1E-3</v>
      </c>
      <c r="K4163">
        <v>1.1200000000000001</v>
      </c>
      <c r="L4163">
        <v>1.0584819277108435</v>
      </c>
      <c r="M4163" s="2">
        <f t="shared" si="136"/>
        <v>57.228915662650607</v>
      </c>
      <c r="N4163" t="s">
        <v>29</v>
      </c>
    </row>
    <row r="4164" spans="1:14">
      <c r="A4164">
        <v>191</v>
      </c>
      <c r="B4164" t="s">
        <v>2037</v>
      </c>
      <c r="C4164" t="s">
        <v>2036</v>
      </c>
      <c r="D4164">
        <v>480</v>
      </c>
      <c r="E4164" s="1">
        <v>0.68600000000000005</v>
      </c>
      <c r="F4164">
        <v>0.873</v>
      </c>
      <c r="G4164">
        <v>0.33300000000000002</v>
      </c>
      <c r="H4164">
        <v>33</v>
      </c>
      <c r="I4164" t="s">
        <v>18288</v>
      </c>
      <c r="J4164">
        <v>1.6900000000000001E-3</v>
      </c>
      <c r="K4164">
        <v>0.60899999999999999</v>
      </c>
      <c r="L4164">
        <v>1.0584819277108435</v>
      </c>
      <c r="M4164" s="2">
        <f t="shared" si="136"/>
        <v>57.530120481927717</v>
      </c>
      <c r="N4164" t="s">
        <v>29</v>
      </c>
    </row>
    <row r="4165" spans="1:14">
      <c r="A4165">
        <v>192</v>
      </c>
      <c r="B4165" t="s">
        <v>2035</v>
      </c>
      <c r="C4165" t="s">
        <v>2034</v>
      </c>
      <c r="D4165">
        <v>516</v>
      </c>
      <c r="E4165" s="1">
        <v>0.67100000000000004</v>
      </c>
      <c r="F4165">
        <v>0.67300000000000004</v>
      </c>
      <c r="G4165">
        <v>7.4999999999999997E-2</v>
      </c>
      <c r="H4165">
        <v>40</v>
      </c>
      <c r="I4165">
        <v>9.3000000000000007</v>
      </c>
      <c r="J4165">
        <v>1.42E-3</v>
      </c>
      <c r="K4165">
        <v>0.374</v>
      </c>
      <c r="L4165">
        <v>1.0584819277108435</v>
      </c>
      <c r="M4165" s="2">
        <f t="shared" si="136"/>
        <v>57.831325301204814</v>
      </c>
      <c r="N4165" t="s">
        <v>29</v>
      </c>
    </row>
    <row r="4166" spans="1:14">
      <c r="A4166">
        <v>193</v>
      </c>
      <c r="B4166" t="s">
        <v>18361</v>
      </c>
      <c r="C4166" t="s">
        <v>18362</v>
      </c>
      <c r="D4166">
        <v>534</v>
      </c>
      <c r="E4166" s="1">
        <v>0.67100000000000004</v>
      </c>
      <c r="F4166">
        <v>0.80800000000000005</v>
      </c>
      <c r="G4166">
        <v>6.7000000000000004E-2</v>
      </c>
      <c r="H4166">
        <v>30</v>
      </c>
      <c r="I4166">
        <v>9.8000000000000007</v>
      </c>
      <c r="J4166">
        <v>1.17E-3</v>
      </c>
      <c r="K4166">
        <v>0.42799999999999999</v>
      </c>
      <c r="L4166">
        <v>1.0584819277108435</v>
      </c>
      <c r="M4166" s="2">
        <f t="shared" ref="M4166:M4229" si="137">A4166/332*100</f>
        <v>58.132530120481931</v>
      </c>
      <c r="N4166" t="s">
        <v>29</v>
      </c>
    </row>
    <row r="4167" spans="1:14">
      <c r="A4167">
        <v>194</v>
      </c>
      <c r="B4167" t="s">
        <v>2033</v>
      </c>
      <c r="C4167" t="s">
        <v>2032</v>
      </c>
      <c r="D4167">
        <v>1083</v>
      </c>
      <c r="E4167" s="1">
        <v>0.65700000000000003</v>
      </c>
      <c r="F4167">
        <v>1.552</v>
      </c>
      <c r="G4167">
        <v>0.378</v>
      </c>
      <c r="H4167">
        <v>37</v>
      </c>
      <c r="I4167">
        <v>8.5</v>
      </c>
      <c r="J4167">
        <v>3.4499999999999999E-3</v>
      </c>
      <c r="K4167">
        <v>1.075</v>
      </c>
      <c r="L4167">
        <v>1.0584819277108435</v>
      </c>
      <c r="M4167" s="2">
        <f t="shared" si="137"/>
        <v>58.433734939759042</v>
      </c>
      <c r="N4167" t="s">
        <v>29</v>
      </c>
    </row>
    <row r="4168" spans="1:14">
      <c r="A4168">
        <v>195</v>
      </c>
      <c r="B4168" t="s">
        <v>2031</v>
      </c>
      <c r="C4168" t="s">
        <v>2030</v>
      </c>
      <c r="D4168">
        <v>1007</v>
      </c>
      <c r="E4168" s="1">
        <v>0.64500000000000002</v>
      </c>
      <c r="F4168">
        <v>1.2490000000000001</v>
      </c>
      <c r="G4168">
        <v>8.3000000000000004E-2</v>
      </c>
      <c r="H4168">
        <v>60</v>
      </c>
      <c r="I4168" t="s">
        <v>18288</v>
      </c>
      <c r="J4168">
        <v>3.81E-3</v>
      </c>
      <c r="K4168">
        <v>1.151</v>
      </c>
      <c r="L4168">
        <v>1.0584819277108435</v>
      </c>
      <c r="M4168" s="2">
        <f t="shared" si="137"/>
        <v>58.734939759036145</v>
      </c>
      <c r="N4168" t="s">
        <v>29</v>
      </c>
    </row>
    <row r="4169" spans="1:14">
      <c r="A4169">
        <v>196</v>
      </c>
      <c r="B4169" t="s">
        <v>2029</v>
      </c>
      <c r="C4169" t="s">
        <v>2028</v>
      </c>
      <c r="D4169">
        <v>1338</v>
      </c>
      <c r="E4169" s="1">
        <v>0.64200000000000002</v>
      </c>
      <c r="F4169">
        <v>0.878</v>
      </c>
      <c r="G4169">
        <v>7.4999999999999997E-2</v>
      </c>
      <c r="H4169">
        <v>67</v>
      </c>
      <c r="I4169" t="s">
        <v>18288</v>
      </c>
      <c r="J4169">
        <v>3.3899999999999998E-3</v>
      </c>
      <c r="K4169">
        <v>0.65700000000000003</v>
      </c>
      <c r="L4169">
        <v>1.0584819277108435</v>
      </c>
      <c r="M4169" s="2">
        <f t="shared" si="137"/>
        <v>59.036144578313255</v>
      </c>
      <c r="N4169" t="s">
        <v>29</v>
      </c>
    </row>
    <row r="4170" spans="1:14">
      <c r="A4170">
        <v>197</v>
      </c>
      <c r="B4170" t="s">
        <v>1365</v>
      </c>
      <c r="C4170" t="s">
        <v>1364</v>
      </c>
      <c r="D4170">
        <v>341</v>
      </c>
      <c r="E4170" s="1">
        <v>0.64</v>
      </c>
      <c r="F4170">
        <v>0.748</v>
      </c>
      <c r="G4170">
        <v>0.125</v>
      </c>
      <c r="H4170">
        <v>24</v>
      </c>
      <c r="I4170">
        <v>7.7</v>
      </c>
      <c r="J4170">
        <v>1.8600000000000001E-3</v>
      </c>
      <c r="K4170">
        <v>0.78600000000000003</v>
      </c>
      <c r="L4170">
        <v>1.0584819277108435</v>
      </c>
      <c r="M4170" s="2">
        <f t="shared" si="137"/>
        <v>59.337349397590366</v>
      </c>
      <c r="N4170" t="s">
        <v>29</v>
      </c>
    </row>
    <row r="4171" spans="1:14">
      <c r="A4171">
        <v>198</v>
      </c>
      <c r="B4171" t="s">
        <v>2027</v>
      </c>
      <c r="C4171" t="s">
        <v>2026</v>
      </c>
      <c r="D4171">
        <v>118</v>
      </c>
      <c r="E4171" s="1">
        <v>0.63300000000000001</v>
      </c>
      <c r="G4171">
        <v>0</v>
      </c>
      <c r="H4171">
        <v>46</v>
      </c>
      <c r="I4171">
        <v>3.1</v>
      </c>
      <c r="J4171">
        <v>1.4999999999999999E-4</v>
      </c>
      <c r="L4171">
        <v>1.0584819277108435</v>
      </c>
      <c r="M4171" s="2">
        <f t="shared" si="137"/>
        <v>59.638554216867469</v>
      </c>
      <c r="N4171" t="s">
        <v>29</v>
      </c>
    </row>
    <row r="4172" spans="1:14">
      <c r="A4172">
        <v>199</v>
      </c>
      <c r="B4172" t="s">
        <v>1363</v>
      </c>
      <c r="C4172" t="s">
        <v>1362</v>
      </c>
      <c r="D4172">
        <v>1035</v>
      </c>
      <c r="E4172" s="1">
        <v>0.621</v>
      </c>
      <c r="F4172">
        <v>1.2030000000000001</v>
      </c>
      <c r="G4172">
        <v>0.11</v>
      </c>
      <c r="H4172">
        <v>73</v>
      </c>
      <c r="I4172" t="s">
        <v>18288</v>
      </c>
      <c r="J4172">
        <v>2.1900000000000001E-3</v>
      </c>
      <c r="K4172">
        <v>0.53800000000000003</v>
      </c>
      <c r="L4172">
        <v>1.0584819277108435</v>
      </c>
      <c r="M4172" s="2">
        <f t="shared" si="137"/>
        <v>59.939759036144579</v>
      </c>
      <c r="N4172" t="s">
        <v>29</v>
      </c>
    </row>
    <row r="4173" spans="1:14">
      <c r="A4173">
        <v>200</v>
      </c>
      <c r="B4173" t="s">
        <v>2025</v>
      </c>
      <c r="C4173" t="s">
        <v>2024</v>
      </c>
      <c r="D4173">
        <v>465</v>
      </c>
      <c r="E4173" s="1">
        <v>0.61799999999999999</v>
      </c>
      <c r="F4173">
        <v>0.93799999999999994</v>
      </c>
      <c r="G4173">
        <v>0.16</v>
      </c>
      <c r="H4173">
        <v>25</v>
      </c>
      <c r="I4173" t="s">
        <v>18288</v>
      </c>
      <c r="J4173">
        <v>7.7999999999999999E-4</v>
      </c>
      <c r="K4173">
        <v>0.34399999999999997</v>
      </c>
      <c r="L4173">
        <v>1.0584819277108435</v>
      </c>
      <c r="M4173" s="2">
        <f t="shared" si="137"/>
        <v>60.24096385542169</v>
      </c>
      <c r="N4173" t="s">
        <v>29</v>
      </c>
    </row>
    <row r="4174" spans="1:14">
      <c r="A4174">
        <v>201</v>
      </c>
      <c r="B4174" t="s">
        <v>2023</v>
      </c>
      <c r="C4174" t="s">
        <v>2022</v>
      </c>
      <c r="D4174">
        <v>879</v>
      </c>
      <c r="E4174" s="1">
        <v>0.61399999999999999</v>
      </c>
      <c r="F4174">
        <v>0.96699999999999997</v>
      </c>
      <c r="G4174">
        <v>3.6999999999999998E-2</v>
      </c>
      <c r="H4174">
        <v>107</v>
      </c>
      <c r="I4174">
        <v>8.5</v>
      </c>
      <c r="J4174">
        <v>3.0799999999999998E-3</v>
      </c>
      <c r="K4174">
        <v>0.52900000000000003</v>
      </c>
      <c r="L4174">
        <v>1.0584819277108435</v>
      </c>
      <c r="M4174" s="2">
        <f t="shared" si="137"/>
        <v>60.542168674698793</v>
      </c>
      <c r="N4174" t="s">
        <v>29</v>
      </c>
    </row>
    <row r="4175" spans="1:14">
      <c r="A4175">
        <v>202</v>
      </c>
      <c r="B4175" t="s">
        <v>2021</v>
      </c>
      <c r="C4175" t="s">
        <v>2020</v>
      </c>
      <c r="D4175">
        <v>664</v>
      </c>
      <c r="E4175" s="1">
        <v>0.60699999999999998</v>
      </c>
      <c r="F4175">
        <v>1.0860000000000001</v>
      </c>
      <c r="G4175">
        <v>0.17199999999999999</v>
      </c>
      <c r="H4175">
        <v>29</v>
      </c>
      <c r="I4175">
        <v>9.6999999999999993</v>
      </c>
      <c r="J4175">
        <v>2.7399999999999998E-3</v>
      </c>
      <c r="K4175">
        <v>0.83699999999999997</v>
      </c>
      <c r="L4175">
        <v>1.0584819277108435</v>
      </c>
      <c r="M4175" s="2">
        <f t="shared" si="137"/>
        <v>60.843373493975903</v>
      </c>
      <c r="N4175" t="s">
        <v>29</v>
      </c>
    </row>
    <row r="4176" spans="1:14">
      <c r="A4176">
        <v>203</v>
      </c>
      <c r="B4176" t="s">
        <v>1361</v>
      </c>
      <c r="C4176" t="s">
        <v>1360</v>
      </c>
      <c r="D4176">
        <v>225</v>
      </c>
      <c r="E4176" s="1">
        <v>0.6</v>
      </c>
      <c r="F4176">
        <v>0.92700000000000005</v>
      </c>
      <c r="G4176">
        <v>0.11799999999999999</v>
      </c>
      <c r="H4176">
        <v>17</v>
      </c>
      <c r="I4176">
        <v>7.9</v>
      </c>
      <c r="J4176">
        <v>6.6E-4</v>
      </c>
      <c r="K4176">
        <v>0.45600000000000002</v>
      </c>
      <c r="L4176">
        <v>1.0584819277108435</v>
      </c>
      <c r="M4176" s="2">
        <f t="shared" si="137"/>
        <v>61.144578313253021</v>
      </c>
      <c r="N4176" t="s">
        <v>29</v>
      </c>
    </row>
    <row r="4177" spans="1:14">
      <c r="A4177">
        <v>204</v>
      </c>
      <c r="B4177" t="s">
        <v>2019</v>
      </c>
      <c r="C4177" t="s">
        <v>2018</v>
      </c>
      <c r="D4177">
        <v>473</v>
      </c>
      <c r="E4177" s="1">
        <v>0.59399999999999997</v>
      </c>
      <c r="F4177">
        <v>0.67100000000000004</v>
      </c>
      <c r="G4177">
        <v>0.38200000000000001</v>
      </c>
      <c r="H4177">
        <v>34</v>
      </c>
      <c r="I4177" t="s">
        <v>18288</v>
      </c>
      <c r="J4177">
        <v>1.0499999999999999E-3</v>
      </c>
      <c r="K4177">
        <v>0.379</v>
      </c>
      <c r="L4177">
        <v>1.0584819277108435</v>
      </c>
      <c r="M4177" s="2">
        <f t="shared" si="137"/>
        <v>61.445783132530117</v>
      </c>
      <c r="N4177" t="s">
        <v>29</v>
      </c>
    </row>
    <row r="4178" spans="1:14">
      <c r="A4178">
        <v>205</v>
      </c>
      <c r="B4178" t="s">
        <v>2017</v>
      </c>
      <c r="C4178" t="s">
        <v>2016</v>
      </c>
      <c r="D4178">
        <v>539</v>
      </c>
      <c r="E4178" s="1">
        <v>0.58899999999999997</v>
      </c>
      <c r="F4178">
        <v>0.77800000000000002</v>
      </c>
      <c r="G4178">
        <v>8.6999999999999994E-2</v>
      </c>
      <c r="H4178">
        <v>80</v>
      </c>
      <c r="I4178">
        <v>5.9</v>
      </c>
      <c r="J4178">
        <v>2.9199999999999999E-3</v>
      </c>
      <c r="K4178">
        <v>0.48499999999999999</v>
      </c>
      <c r="L4178">
        <v>1.0584819277108435</v>
      </c>
      <c r="M4178" s="2">
        <f t="shared" si="137"/>
        <v>61.746987951807228</v>
      </c>
      <c r="N4178" t="s">
        <v>29</v>
      </c>
    </row>
    <row r="4179" spans="1:14">
      <c r="A4179">
        <v>206</v>
      </c>
      <c r="B4179" t="s">
        <v>2015</v>
      </c>
      <c r="C4179" t="s">
        <v>2014</v>
      </c>
      <c r="D4179">
        <v>151</v>
      </c>
      <c r="E4179" s="1">
        <v>0.58799999999999997</v>
      </c>
      <c r="G4179">
        <v>0</v>
      </c>
      <c r="H4179">
        <v>16</v>
      </c>
      <c r="I4179">
        <v>8.3000000000000007</v>
      </c>
      <c r="J4179">
        <v>4.4999999999999999E-4</v>
      </c>
      <c r="L4179">
        <v>1.0584819277108435</v>
      </c>
      <c r="M4179" s="2">
        <f t="shared" si="137"/>
        <v>62.048192771084345</v>
      </c>
      <c r="N4179" t="s">
        <v>29</v>
      </c>
    </row>
    <row r="4180" spans="1:14">
      <c r="A4180">
        <v>207</v>
      </c>
      <c r="B4180" t="s">
        <v>14271</v>
      </c>
      <c r="C4180" t="s">
        <v>14272</v>
      </c>
      <c r="D4180">
        <v>910</v>
      </c>
      <c r="E4180" s="1">
        <v>0.58399999999999996</v>
      </c>
      <c r="F4180">
        <v>0.60899999999999999</v>
      </c>
      <c r="G4180">
        <v>6.8000000000000005E-2</v>
      </c>
      <c r="H4180">
        <v>44</v>
      </c>
      <c r="I4180" t="s">
        <v>18288</v>
      </c>
      <c r="J4180">
        <v>2.66E-3</v>
      </c>
      <c r="K4180">
        <v>0.70599999999999996</v>
      </c>
      <c r="L4180">
        <v>1.0584819277108435</v>
      </c>
      <c r="M4180" s="2">
        <f t="shared" si="137"/>
        <v>62.349397590361441</v>
      </c>
      <c r="N4180" t="s">
        <v>29</v>
      </c>
    </row>
    <row r="4181" spans="1:14">
      <c r="A4181">
        <v>208</v>
      </c>
      <c r="B4181" t="s">
        <v>2013</v>
      </c>
      <c r="C4181" t="s">
        <v>2012</v>
      </c>
      <c r="D4181">
        <v>457</v>
      </c>
      <c r="E4181" s="1">
        <v>0.58299999999999996</v>
      </c>
      <c r="G4181">
        <v>6.7000000000000004E-2</v>
      </c>
      <c r="H4181">
        <v>15</v>
      </c>
      <c r="I4181" t="s">
        <v>18288</v>
      </c>
      <c r="J4181">
        <v>1.33E-3</v>
      </c>
      <c r="L4181">
        <v>1.0584819277108435</v>
      </c>
      <c r="M4181" s="2">
        <f t="shared" si="137"/>
        <v>62.650602409638559</v>
      </c>
      <c r="N4181" t="s">
        <v>29</v>
      </c>
    </row>
    <row r="4182" spans="1:14">
      <c r="A4182">
        <v>209</v>
      </c>
      <c r="B4182" t="s">
        <v>2011</v>
      </c>
      <c r="C4182" t="s">
        <v>2010</v>
      </c>
      <c r="D4182">
        <v>309</v>
      </c>
      <c r="E4182" s="1">
        <v>0.57999999999999996</v>
      </c>
      <c r="F4182">
        <v>0.73799999999999999</v>
      </c>
      <c r="G4182">
        <v>0</v>
      </c>
      <c r="H4182">
        <v>19</v>
      </c>
      <c r="I4182" t="s">
        <v>18288</v>
      </c>
      <c r="J4182">
        <v>8.8999999999999995E-4</v>
      </c>
      <c r="K4182">
        <v>0.47399999999999998</v>
      </c>
      <c r="L4182">
        <v>1.0584819277108435</v>
      </c>
      <c r="M4182" s="2">
        <f t="shared" si="137"/>
        <v>62.951807228915655</v>
      </c>
      <c r="N4182" t="s">
        <v>29</v>
      </c>
    </row>
    <row r="4183" spans="1:14">
      <c r="A4183">
        <v>210</v>
      </c>
      <c r="B4183" t="s">
        <v>1359</v>
      </c>
      <c r="C4183" t="s">
        <v>1358</v>
      </c>
      <c r="D4183">
        <v>169</v>
      </c>
      <c r="E4183" s="1">
        <v>0.57599999999999996</v>
      </c>
      <c r="G4183">
        <v>0</v>
      </c>
      <c r="H4183">
        <v>16</v>
      </c>
      <c r="I4183">
        <v>5.7</v>
      </c>
      <c r="J4183">
        <v>7.2000000000000005E-4</v>
      </c>
      <c r="L4183">
        <v>1.0584819277108435</v>
      </c>
      <c r="M4183" s="2">
        <f t="shared" si="137"/>
        <v>63.253012048192772</v>
      </c>
      <c r="N4183" t="s">
        <v>29</v>
      </c>
    </row>
    <row r="4184" spans="1:14">
      <c r="A4184">
        <v>211</v>
      </c>
      <c r="B4184" t="s">
        <v>2009</v>
      </c>
      <c r="C4184" t="s">
        <v>2008</v>
      </c>
      <c r="D4184">
        <v>425</v>
      </c>
      <c r="E4184" s="1">
        <v>0.57499999999999996</v>
      </c>
      <c r="F4184">
        <v>0.84899999999999998</v>
      </c>
      <c r="G4184">
        <v>5.8999999999999997E-2</v>
      </c>
      <c r="H4184">
        <v>34</v>
      </c>
      <c r="I4184">
        <v>7.3</v>
      </c>
      <c r="J4184">
        <v>1.65E-3</v>
      </c>
      <c r="K4184">
        <v>0.54600000000000004</v>
      </c>
      <c r="L4184">
        <v>1.0584819277108435</v>
      </c>
      <c r="M4184" s="2">
        <f t="shared" si="137"/>
        <v>63.554216867469883</v>
      </c>
      <c r="N4184" t="s">
        <v>29</v>
      </c>
    </row>
    <row r="4185" spans="1:14">
      <c r="A4185">
        <v>212</v>
      </c>
      <c r="B4185" t="s">
        <v>2007</v>
      </c>
      <c r="C4185" t="s">
        <v>2006</v>
      </c>
      <c r="D4185">
        <v>252</v>
      </c>
      <c r="E4185" s="1">
        <v>0.56499999999999995</v>
      </c>
      <c r="F4185">
        <v>0.93500000000000005</v>
      </c>
      <c r="G4185">
        <v>6.7000000000000004E-2</v>
      </c>
      <c r="H4185">
        <v>15</v>
      </c>
      <c r="I4185" t="s">
        <v>18288</v>
      </c>
      <c r="J4185">
        <v>6.8999999999999997E-4</v>
      </c>
      <c r="K4185">
        <v>0.51200000000000001</v>
      </c>
      <c r="L4185">
        <v>1.0584819277108435</v>
      </c>
      <c r="M4185" s="2">
        <f t="shared" si="137"/>
        <v>63.855421686746979</v>
      </c>
      <c r="N4185" t="s">
        <v>29</v>
      </c>
    </row>
    <row r="4186" spans="1:14">
      <c r="A4186">
        <v>213</v>
      </c>
      <c r="B4186" t="s">
        <v>2005</v>
      </c>
      <c r="C4186" t="s">
        <v>2004</v>
      </c>
      <c r="D4186">
        <v>174</v>
      </c>
      <c r="E4186" s="1">
        <v>0.56100000000000005</v>
      </c>
      <c r="F4186">
        <v>0.75</v>
      </c>
      <c r="G4186">
        <v>0.17199999999999999</v>
      </c>
      <c r="H4186">
        <v>29</v>
      </c>
      <c r="I4186">
        <v>5.4</v>
      </c>
      <c r="J4186">
        <v>1.34E-3</v>
      </c>
      <c r="K4186">
        <v>0.59799999999999998</v>
      </c>
      <c r="L4186">
        <v>1.0584819277108435</v>
      </c>
      <c r="M4186" s="2">
        <f t="shared" si="137"/>
        <v>64.156626506024097</v>
      </c>
      <c r="N4186" t="s">
        <v>29</v>
      </c>
    </row>
    <row r="4187" spans="1:14">
      <c r="A4187">
        <v>214</v>
      </c>
      <c r="B4187" t="s">
        <v>2003</v>
      </c>
      <c r="C4187" t="s">
        <v>2002</v>
      </c>
      <c r="D4187">
        <v>57</v>
      </c>
      <c r="E4187" s="1">
        <v>0.56100000000000005</v>
      </c>
      <c r="G4187">
        <v>0.214</v>
      </c>
      <c r="H4187">
        <v>28</v>
      </c>
      <c r="J4187">
        <v>1.4999999999999999E-4</v>
      </c>
      <c r="L4187">
        <v>1.0584819277108435</v>
      </c>
      <c r="M4187" s="2">
        <f t="shared" si="137"/>
        <v>64.457831325301214</v>
      </c>
      <c r="N4187" t="s">
        <v>29</v>
      </c>
    </row>
    <row r="4188" spans="1:14">
      <c r="A4188">
        <v>215</v>
      </c>
      <c r="B4188" t="s">
        <v>2001</v>
      </c>
      <c r="C4188" t="s">
        <v>2000</v>
      </c>
      <c r="D4188">
        <v>868</v>
      </c>
      <c r="E4188" s="1">
        <v>0.55700000000000005</v>
      </c>
      <c r="F4188">
        <v>0.69899999999999995</v>
      </c>
      <c r="G4188">
        <v>4.8000000000000001E-2</v>
      </c>
      <c r="H4188">
        <v>291</v>
      </c>
      <c r="I4188">
        <v>4.4000000000000004</v>
      </c>
      <c r="J4188">
        <v>3.7599999999999999E-3</v>
      </c>
      <c r="K4188">
        <v>0.27900000000000003</v>
      </c>
      <c r="L4188">
        <v>1.0584819277108435</v>
      </c>
      <c r="M4188" s="2">
        <f t="shared" si="137"/>
        <v>64.759036144578303</v>
      </c>
      <c r="N4188" t="s">
        <v>29</v>
      </c>
    </row>
    <row r="4189" spans="1:14">
      <c r="A4189">
        <v>216</v>
      </c>
      <c r="B4189" t="s">
        <v>1999</v>
      </c>
      <c r="C4189" t="s">
        <v>1998</v>
      </c>
      <c r="D4189">
        <v>370</v>
      </c>
      <c r="E4189" s="1">
        <v>0.55100000000000005</v>
      </c>
      <c r="F4189">
        <v>0.76</v>
      </c>
      <c r="G4189">
        <v>0.06</v>
      </c>
      <c r="H4189">
        <v>67</v>
      </c>
      <c r="I4189">
        <v>4</v>
      </c>
      <c r="J4189">
        <v>5.5799999999999999E-3</v>
      </c>
      <c r="K4189">
        <v>0.77200000000000002</v>
      </c>
      <c r="L4189">
        <v>1.0584819277108435</v>
      </c>
      <c r="M4189" s="2">
        <f t="shared" si="137"/>
        <v>65.060240963855421</v>
      </c>
      <c r="N4189" t="s">
        <v>29</v>
      </c>
    </row>
    <row r="4190" spans="1:14">
      <c r="A4190">
        <v>217</v>
      </c>
      <c r="B4190" t="s">
        <v>1997</v>
      </c>
      <c r="C4190" t="s">
        <v>1996</v>
      </c>
      <c r="D4190">
        <v>307</v>
      </c>
      <c r="E4190" s="1">
        <v>0.55100000000000005</v>
      </c>
      <c r="F4190">
        <v>0.69599999999999995</v>
      </c>
      <c r="G4190">
        <v>0.129</v>
      </c>
      <c r="H4190">
        <v>31</v>
      </c>
      <c r="I4190">
        <v>7.3</v>
      </c>
      <c r="J4190">
        <v>1.0200000000000001E-3</v>
      </c>
      <c r="K4190">
        <v>0.34</v>
      </c>
      <c r="L4190">
        <v>1.0584819277108435</v>
      </c>
      <c r="M4190" s="2">
        <f t="shared" si="137"/>
        <v>65.361445783132538</v>
      </c>
      <c r="N4190" t="s">
        <v>29</v>
      </c>
    </row>
    <row r="4191" spans="1:14">
      <c r="A4191">
        <v>218</v>
      </c>
      <c r="B4191" t="s">
        <v>1995</v>
      </c>
      <c r="C4191" t="s">
        <v>1994</v>
      </c>
      <c r="D4191">
        <v>58</v>
      </c>
      <c r="E4191" s="1">
        <v>0.55100000000000005</v>
      </c>
      <c r="G4191">
        <v>8.6999999999999994E-2</v>
      </c>
      <c r="H4191">
        <v>23</v>
      </c>
      <c r="J4191">
        <v>4.2999999999999999E-4</v>
      </c>
      <c r="L4191">
        <v>1.0584819277108435</v>
      </c>
      <c r="M4191" s="2">
        <f t="shared" si="137"/>
        <v>65.662650602409627</v>
      </c>
      <c r="N4191" t="s">
        <v>29</v>
      </c>
    </row>
    <row r="4192" spans="1:14">
      <c r="A4192">
        <v>219</v>
      </c>
      <c r="B4192" t="s">
        <v>1993</v>
      </c>
      <c r="C4192" t="s">
        <v>1992</v>
      </c>
      <c r="D4192">
        <v>471</v>
      </c>
      <c r="E4192" s="1">
        <v>0.54800000000000004</v>
      </c>
      <c r="F4192">
        <v>0.63800000000000001</v>
      </c>
      <c r="G4192">
        <v>0.38300000000000001</v>
      </c>
      <c r="H4192">
        <v>47</v>
      </c>
      <c r="I4192">
        <v>6.9</v>
      </c>
      <c r="J4192">
        <v>1.3600000000000001E-3</v>
      </c>
      <c r="K4192">
        <v>0.28899999999999998</v>
      </c>
      <c r="L4192">
        <v>1.0584819277108435</v>
      </c>
      <c r="M4192" s="2">
        <f t="shared" si="137"/>
        <v>65.963855421686745</v>
      </c>
      <c r="N4192" t="s">
        <v>29</v>
      </c>
    </row>
    <row r="4193" spans="1:14">
      <c r="A4193">
        <v>220</v>
      </c>
      <c r="B4193" t="s">
        <v>1991</v>
      </c>
      <c r="C4193" t="s">
        <v>1990</v>
      </c>
      <c r="D4193">
        <v>123</v>
      </c>
      <c r="E4193" s="1">
        <v>0.54500000000000004</v>
      </c>
      <c r="G4193">
        <v>7.6999999999999999E-2</v>
      </c>
      <c r="H4193">
        <v>13</v>
      </c>
      <c r="I4193" t="s">
        <v>18288</v>
      </c>
      <c r="J4193">
        <v>6.9999999999999999E-4</v>
      </c>
      <c r="L4193">
        <v>1.0584819277108435</v>
      </c>
      <c r="M4193" s="2">
        <f t="shared" si="137"/>
        <v>66.265060240963862</v>
      </c>
      <c r="N4193" t="s">
        <v>29</v>
      </c>
    </row>
    <row r="4194" spans="1:14">
      <c r="A4194">
        <v>221</v>
      </c>
      <c r="B4194" t="s">
        <v>1989</v>
      </c>
      <c r="C4194" t="s">
        <v>1988</v>
      </c>
      <c r="D4194">
        <v>82</v>
      </c>
      <c r="E4194" s="1">
        <v>0.53100000000000003</v>
      </c>
      <c r="G4194">
        <v>6.7000000000000004E-2</v>
      </c>
      <c r="H4194">
        <v>15</v>
      </c>
      <c r="J4194">
        <v>5.9999999999999995E-4</v>
      </c>
      <c r="L4194">
        <v>1.0584819277108435</v>
      </c>
      <c r="M4194" s="2">
        <f t="shared" si="137"/>
        <v>66.566265060240966</v>
      </c>
      <c r="N4194" t="s">
        <v>29</v>
      </c>
    </row>
    <row r="4195" spans="1:14">
      <c r="A4195">
        <v>222</v>
      </c>
      <c r="B4195" t="s">
        <v>1987</v>
      </c>
      <c r="C4195" t="s">
        <v>1986</v>
      </c>
      <c r="D4195">
        <v>70</v>
      </c>
      <c r="E4195" s="1">
        <v>0.52200000000000002</v>
      </c>
      <c r="G4195">
        <v>0.16700000000000001</v>
      </c>
      <c r="H4195">
        <v>12</v>
      </c>
      <c r="J4195">
        <v>4.2999999999999999E-4</v>
      </c>
      <c r="L4195">
        <v>1.0584819277108435</v>
      </c>
      <c r="M4195" s="2">
        <f t="shared" si="137"/>
        <v>66.867469879518069</v>
      </c>
      <c r="N4195" t="s">
        <v>29</v>
      </c>
    </row>
    <row r="4196" spans="1:14">
      <c r="A4196">
        <v>223</v>
      </c>
      <c r="B4196" t="s">
        <v>1985</v>
      </c>
      <c r="C4196" t="s">
        <v>1984</v>
      </c>
      <c r="D4196">
        <v>662</v>
      </c>
      <c r="E4196" s="1">
        <v>0.51200000000000001</v>
      </c>
      <c r="F4196">
        <v>0.64600000000000002</v>
      </c>
      <c r="G4196">
        <v>0.11899999999999999</v>
      </c>
      <c r="H4196">
        <v>42</v>
      </c>
      <c r="I4196" t="s">
        <v>18288</v>
      </c>
      <c r="J4196">
        <v>1.14E-3</v>
      </c>
      <c r="K4196">
        <v>0.33400000000000002</v>
      </c>
      <c r="L4196">
        <v>1.0584819277108435</v>
      </c>
      <c r="M4196" s="2">
        <f t="shared" si="137"/>
        <v>67.168674698795186</v>
      </c>
      <c r="N4196" t="s">
        <v>29</v>
      </c>
    </row>
    <row r="4197" spans="1:14">
      <c r="A4197">
        <v>224</v>
      </c>
      <c r="B4197" t="s">
        <v>1983</v>
      </c>
      <c r="C4197" t="s">
        <v>1982</v>
      </c>
      <c r="D4197">
        <v>70</v>
      </c>
      <c r="E4197" s="1">
        <v>0.51100000000000001</v>
      </c>
      <c r="F4197">
        <v>0.46200000000000002</v>
      </c>
      <c r="G4197">
        <v>0.23799999999999999</v>
      </c>
      <c r="H4197">
        <v>21</v>
      </c>
      <c r="J4197">
        <v>3.2000000000000003E-4</v>
      </c>
      <c r="K4197">
        <v>0.156</v>
      </c>
      <c r="L4197">
        <v>1.0584819277108435</v>
      </c>
      <c r="M4197" s="2">
        <f t="shared" si="137"/>
        <v>67.46987951807229</v>
      </c>
      <c r="N4197" t="s">
        <v>29</v>
      </c>
    </row>
    <row r="4198" spans="1:14">
      <c r="A4198">
        <v>225</v>
      </c>
      <c r="B4198" t="s">
        <v>1981</v>
      </c>
      <c r="C4198" t="s">
        <v>1980</v>
      </c>
      <c r="D4198">
        <v>349</v>
      </c>
      <c r="E4198" s="1">
        <v>0.51100000000000001</v>
      </c>
      <c r="F4198">
        <v>0.93899999999999995</v>
      </c>
      <c r="G4198">
        <v>5.8999999999999997E-2</v>
      </c>
      <c r="H4198">
        <v>34</v>
      </c>
      <c r="I4198">
        <v>8</v>
      </c>
      <c r="J4198">
        <v>1.2099999999999999E-3</v>
      </c>
      <c r="K4198">
        <v>0.59799999999999998</v>
      </c>
      <c r="L4198">
        <v>1.0584819277108435</v>
      </c>
      <c r="M4198" s="2">
        <f t="shared" si="137"/>
        <v>67.771084337349393</v>
      </c>
      <c r="N4198" t="s">
        <v>29</v>
      </c>
    </row>
    <row r="4199" spans="1:14">
      <c r="A4199">
        <v>226</v>
      </c>
      <c r="B4199" t="s">
        <v>1979</v>
      </c>
      <c r="C4199" t="s">
        <v>1978</v>
      </c>
      <c r="D4199">
        <v>4385</v>
      </c>
      <c r="E4199" s="1">
        <v>0.50900000000000001</v>
      </c>
      <c r="F4199">
        <v>0.68200000000000005</v>
      </c>
      <c r="G4199">
        <v>8.5999999999999993E-2</v>
      </c>
      <c r="H4199">
        <v>659</v>
      </c>
      <c r="I4199" t="s">
        <v>18288</v>
      </c>
      <c r="J4199">
        <v>1.5820000000000001E-2</v>
      </c>
      <c r="K4199">
        <v>0.57499999999999996</v>
      </c>
      <c r="L4199">
        <v>1.0584819277108435</v>
      </c>
      <c r="M4199" s="2">
        <f t="shared" si="137"/>
        <v>68.07228915662651</v>
      </c>
      <c r="N4199" t="s">
        <v>29</v>
      </c>
    </row>
    <row r="4200" spans="1:14">
      <c r="A4200">
        <v>227</v>
      </c>
      <c r="B4200" t="s">
        <v>1977</v>
      </c>
      <c r="C4200" t="s">
        <v>1976</v>
      </c>
      <c r="D4200">
        <v>288</v>
      </c>
      <c r="E4200" s="1">
        <v>0.49399999999999999</v>
      </c>
      <c r="F4200">
        <v>0.51100000000000001</v>
      </c>
      <c r="G4200">
        <v>0.21099999999999999</v>
      </c>
      <c r="H4200">
        <v>38</v>
      </c>
      <c r="I4200">
        <v>6.5</v>
      </c>
      <c r="J4200">
        <v>2.15E-3</v>
      </c>
      <c r="K4200">
        <v>0.53</v>
      </c>
      <c r="L4200">
        <v>1.0584819277108435</v>
      </c>
      <c r="M4200" s="2">
        <f t="shared" si="137"/>
        <v>68.373493975903614</v>
      </c>
      <c r="N4200" t="s">
        <v>29</v>
      </c>
    </row>
    <row r="4201" spans="1:14">
      <c r="A4201">
        <v>228</v>
      </c>
      <c r="B4201" t="s">
        <v>1975</v>
      </c>
      <c r="C4201" t="s">
        <v>1974</v>
      </c>
      <c r="D4201">
        <v>140</v>
      </c>
      <c r="E4201" s="1">
        <v>0.49199999999999999</v>
      </c>
      <c r="F4201">
        <v>0.503</v>
      </c>
      <c r="G4201">
        <v>3.2000000000000001E-2</v>
      </c>
      <c r="H4201">
        <v>31</v>
      </c>
      <c r="I4201">
        <v>5.6</v>
      </c>
      <c r="J4201">
        <v>4.2999999999999999E-4</v>
      </c>
      <c r="K4201">
        <v>0.16900000000000001</v>
      </c>
      <c r="L4201">
        <v>1.0584819277108435</v>
      </c>
      <c r="M4201" s="2">
        <f t="shared" si="137"/>
        <v>68.674698795180717</v>
      </c>
      <c r="N4201" t="s">
        <v>29</v>
      </c>
    </row>
    <row r="4202" spans="1:14">
      <c r="A4202">
        <v>229</v>
      </c>
      <c r="B4202" t="s">
        <v>1973</v>
      </c>
      <c r="C4202" t="s">
        <v>1972</v>
      </c>
      <c r="D4202">
        <v>119</v>
      </c>
      <c r="E4202" s="1">
        <v>0.49099999999999999</v>
      </c>
      <c r="G4202">
        <v>0.121</v>
      </c>
      <c r="H4202">
        <v>66</v>
      </c>
      <c r="I4202">
        <v>3.7</v>
      </c>
      <c r="J4202">
        <v>1.1299999999999999E-3</v>
      </c>
      <c r="L4202">
        <v>1.0584819277108435</v>
      </c>
      <c r="M4202" s="2">
        <f t="shared" si="137"/>
        <v>68.975903614457835</v>
      </c>
      <c r="N4202" t="s">
        <v>29</v>
      </c>
    </row>
    <row r="4203" spans="1:14">
      <c r="A4203">
        <v>230</v>
      </c>
      <c r="B4203" t="s">
        <v>1971</v>
      </c>
      <c r="C4203" t="s">
        <v>1970</v>
      </c>
      <c r="D4203">
        <v>820</v>
      </c>
      <c r="E4203" s="1">
        <v>0.48499999999999999</v>
      </c>
      <c r="F4203">
        <v>0.71099999999999997</v>
      </c>
      <c r="G4203">
        <v>4.9000000000000002E-2</v>
      </c>
      <c r="H4203">
        <v>81</v>
      </c>
      <c r="I4203">
        <v>9.6999999999999993</v>
      </c>
      <c r="J4203">
        <v>4.2399999999999998E-3</v>
      </c>
      <c r="K4203">
        <v>0.69899999999999995</v>
      </c>
      <c r="L4203">
        <v>1.0584819277108435</v>
      </c>
      <c r="M4203" s="2">
        <f t="shared" si="137"/>
        <v>69.277108433734938</v>
      </c>
      <c r="N4203" t="s">
        <v>29</v>
      </c>
    </row>
    <row r="4204" spans="1:14">
      <c r="A4204">
        <v>231</v>
      </c>
      <c r="B4204" t="s">
        <v>1969</v>
      </c>
      <c r="C4204" t="s">
        <v>1968</v>
      </c>
      <c r="D4204">
        <v>1212</v>
      </c>
      <c r="E4204" s="1">
        <v>0.48</v>
      </c>
      <c r="F4204">
        <v>0.8</v>
      </c>
      <c r="G4204">
        <v>0.04</v>
      </c>
      <c r="H4204">
        <v>50</v>
      </c>
      <c r="I4204" t="s">
        <v>18288</v>
      </c>
      <c r="J4204">
        <v>2.9499999999999999E-3</v>
      </c>
      <c r="K4204">
        <v>0.60199999999999998</v>
      </c>
      <c r="L4204">
        <v>1.0584819277108435</v>
      </c>
      <c r="M4204" s="2">
        <f t="shared" si="137"/>
        <v>69.578313253012041</v>
      </c>
      <c r="N4204" t="s">
        <v>29</v>
      </c>
    </row>
    <row r="4205" spans="1:14">
      <c r="A4205">
        <v>232</v>
      </c>
      <c r="B4205" t="s">
        <v>1967</v>
      </c>
      <c r="C4205" t="s">
        <v>1966</v>
      </c>
      <c r="D4205">
        <v>574</v>
      </c>
      <c r="E4205" s="1">
        <v>0.47899999999999998</v>
      </c>
      <c r="F4205">
        <v>0.90400000000000003</v>
      </c>
      <c r="G4205">
        <v>7.4999999999999997E-2</v>
      </c>
      <c r="H4205">
        <v>40</v>
      </c>
      <c r="I4205">
        <v>8.6</v>
      </c>
      <c r="J4205">
        <v>2.1199999999999999E-3</v>
      </c>
      <c r="K4205">
        <v>0.67900000000000005</v>
      </c>
      <c r="L4205">
        <v>1.0584819277108435</v>
      </c>
      <c r="M4205" s="2">
        <f t="shared" si="137"/>
        <v>69.879518072289159</v>
      </c>
      <c r="N4205" t="s">
        <v>29</v>
      </c>
    </row>
    <row r="4206" spans="1:14">
      <c r="A4206">
        <v>233</v>
      </c>
      <c r="B4206" t="s">
        <v>18363</v>
      </c>
      <c r="C4206" t="s">
        <v>18364</v>
      </c>
      <c r="D4206">
        <v>43</v>
      </c>
      <c r="E4206" s="1">
        <v>0.47599999999999998</v>
      </c>
      <c r="F4206">
        <v>0.46200000000000002</v>
      </c>
      <c r="G4206">
        <v>0</v>
      </c>
      <c r="H4206">
        <v>30</v>
      </c>
      <c r="J4206">
        <v>1.8000000000000001E-4</v>
      </c>
      <c r="K4206">
        <v>0.11</v>
      </c>
      <c r="L4206">
        <v>1.0584819277108435</v>
      </c>
      <c r="M4206" s="2">
        <f t="shared" si="137"/>
        <v>70.180722891566262</v>
      </c>
      <c r="N4206" t="s">
        <v>29</v>
      </c>
    </row>
    <row r="4207" spans="1:14">
      <c r="A4207">
        <v>234</v>
      </c>
      <c r="B4207" t="s">
        <v>1965</v>
      </c>
      <c r="C4207" t="s">
        <v>1964</v>
      </c>
      <c r="D4207">
        <v>180</v>
      </c>
      <c r="E4207" s="1">
        <v>0.47599999999999998</v>
      </c>
      <c r="F4207">
        <v>0.59099999999999997</v>
      </c>
      <c r="G4207">
        <v>8.1000000000000003E-2</v>
      </c>
      <c r="H4207">
        <v>37</v>
      </c>
      <c r="I4207">
        <v>4.5</v>
      </c>
      <c r="J4207">
        <v>9.6000000000000002E-4</v>
      </c>
      <c r="K4207">
        <v>0.253</v>
      </c>
      <c r="L4207">
        <v>1.0584819277108435</v>
      </c>
      <c r="M4207" s="2">
        <f t="shared" si="137"/>
        <v>70.481927710843379</v>
      </c>
      <c r="N4207" t="s">
        <v>29</v>
      </c>
    </row>
    <row r="4208" spans="1:14">
      <c r="A4208">
        <v>235</v>
      </c>
      <c r="B4208" t="s">
        <v>1963</v>
      </c>
      <c r="C4208" t="s">
        <v>1962</v>
      </c>
      <c r="D4208">
        <v>122</v>
      </c>
      <c r="E4208" s="1">
        <v>0.46899999999999997</v>
      </c>
      <c r="F4208">
        <v>0.41</v>
      </c>
      <c r="G4208">
        <v>0.13300000000000001</v>
      </c>
      <c r="H4208">
        <v>15</v>
      </c>
      <c r="I4208">
        <v>8.3000000000000007</v>
      </c>
      <c r="J4208">
        <v>3.4000000000000002E-4</v>
      </c>
      <c r="K4208">
        <v>0.23100000000000001</v>
      </c>
      <c r="L4208">
        <v>1.0584819277108435</v>
      </c>
      <c r="M4208" s="2">
        <f t="shared" si="137"/>
        <v>70.783132530120483</v>
      </c>
      <c r="N4208" t="s">
        <v>29</v>
      </c>
    </row>
    <row r="4209" spans="1:14">
      <c r="A4209">
        <v>236</v>
      </c>
      <c r="B4209" t="s">
        <v>4767</v>
      </c>
      <c r="C4209" t="s">
        <v>4766</v>
      </c>
      <c r="D4209">
        <v>545</v>
      </c>
      <c r="E4209" s="1">
        <v>0.46400000000000002</v>
      </c>
      <c r="F4209">
        <v>0.69199999999999995</v>
      </c>
      <c r="G4209">
        <v>0.16</v>
      </c>
      <c r="H4209">
        <v>75</v>
      </c>
      <c r="I4209">
        <v>6.5</v>
      </c>
      <c r="J4209">
        <v>2.0400000000000001E-3</v>
      </c>
      <c r="K4209">
        <v>0.33800000000000002</v>
      </c>
      <c r="L4209">
        <v>1.0584819277108435</v>
      </c>
      <c r="M4209" s="2">
        <f t="shared" si="137"/>
        <v>71.084337349397586</v>
      </c>
      <c r="N4209" t="s">
        <v>29</v>
      </c>
    </row>
    <row r="4210" spans="1:14">
      <c r="A4210">
        <v>237</v>
      </c>
      <c r="B4210" t="s">
        <v>14239</v>
      </c>
      <c r="C4210" t="s">
        <v>14240</v>
      </c>
      <c r="D4210">
        <v>348</v>
      </c>
      <c r="E4210" s="1">
        <v>0.46300000000000002</v>
      </c>
      <c r="G4210">
        <v>4.4999999999999998E-2</v>
      </c>
      <c r="H4210">
        <v>44</v>
      </c>
      <c r="I4210">
        <v>7.8</v>
      </c>
      <c r="J4210">
        <v>1.1100000000000001E-3</v>
      </c>
      <c r="L4210">
        <v>1.0584819277108435</v>
      </c>
      <c r="M4210" s="2">
        <f t="shared" si="137"/>
        <v>71.385542168674704</v>
      </c>
      <c r="N4210" t="s">
        <v>29</v>
      </c>
    </row>
    <row r="4211" spans="1:14">
      <c r="A4211">
        <v>238</v>
      </c>
      <c r="B4211" t="s">
        <v>4863</v>
      </c>
      <c r="C4211" t="s">
        <v>4862</v>
      </c>
      <c r="D4211">
        <v>152</v>
      </c>
      <c r="E4211" s="1">
        <v>0.45900000000000002</v>
      </c>
      <c r="F4211">
        <v>0.51300000000000001</v>
      </c>
      <c r="G4211">
        <v>0.13200000000000001</v>
      </c>
      <c r="H4211">
        <v>53</v>
      </c>
      <c r="I4211">
        <v>3.5</v>
      </c>
      <c r="J4211">
        <v>2.7E-4</v>
      </c>
      <c r="K4211">
        <v>5.8999999999999997E-2</v>
      </c>
      <c r="L4211">
        <v>1.0584819277108435</v>
      </c>
      <c r="M4211" s="2">
        <f t="shared" si="137"/>
        <v>71.686746987951807</v>
      </c>
      <c r="N4211" t="s">
        <v>29</v>
      </c>
    </row>
    <row r="4212" spans="1:14">
      <c r="A4212">
        <v>239</v>
      </c>
      <c r="B4212" t="s">
        <v>1961</v>
      </c>
      <c r="C4212" t="s">
        <v>1960</v>
      </c>
      <c r="D4212">
        <v>98</v>
      </c>
      <c r="E4212" s="1">
        <v>0.45900000000000002</v>
      </c>
      <c r="G4212">
        <v>8.6999999999999994E-2</v>
      </c>
      <c r="H4212">
        <v>23</v>
      </c>
      <c r="J4212">
        <v>4.6999999999999999E-4</v>
      </c>
      <c r="L4212">
        <v>1.0584819277108435</v>
      </c>
      <c r="M4212" s="2">
        <f t="shared" si="137"/>
        <v>71.98795180722891</v>
      </c>
      <c r="N4212" t="s">
        <v>29</v>
      </c>
    </row>
    <row r="4213" spans="1:14">
      <c r="A4213">
        <v>240</v>
      </c>
      <c r="B4213" t="s">
        <v>1959</v>
      </c>
      <c r="C4213" t="s">
        <v>1958</v>
      </c>
      <c r="D4213">
        <v>484</v>
      </c>
      <c r="E4213" s="1">
        <v>0.45400000000000001</v>
      </c>
      <c r="F4213">
        <v>0.51500000000000001</v>
      </c>
      <c r="G4213">
        <v>2.5999999999999999E-2</v>
      </c>
      <c r="H4213">
        <v>39</v>
      </c>
      <c r="I4213" t="s">
        <v>18288</v>
      </c>
      <c r="J4213">
        <v>1.1999999999999999E-3</v>
      </c>
      <c r="K4213">
        <v>0.29099999999999998</v>
      </c>
      <c r="L4213">
        <v>1.0584819277108435</v>
      </c>
      <c r="M4213" s="2">
        <f t="shared" si="137"/>
        <v>72.289156626506028</v>
      </c>
      <c r="N4213" t="s">
        <v>29</v>
      </c>
    </row>
    <row r="4214" spans="1:14">
      <c r="A4214">
        <v>241</v>
      </c>
      <c r="B4214" t="s">
        <v>14301</v>
      </c>
      <c r="C4214" t="s">
        <v>14302</v>
      </c>
      <c r="D4214">
        <v>636</v>
      </c>
      <c r="E4214" s="1">
        <v>0.45200000000000001</v>
      </c>
      <c r="F4214">
        <v>0.497</v>
      </c>
      <c r="G4214">
        <v>0.54500000000000004</v>
      </c>
      <c r="H4214">
        <v>66</v>
      </c>
      <c r="I4214" t="s">
        <v>18288</v>
      </c>
      <c r="J4214">
        <v>2.1700000000000001E-3</v>
      </c>
      <c r="K4214">
        <v>0.433</v>
      </c>
      <c r="L4214">
        <v>1.0584819277108435</v>
      </c>
      <c r="M4214" s="2">
        <f t="shared" si="137"/>
        <v>72.590361445783131</v>
      </c>
      <c r="N4214" t="s">
        <v>29</v>
      </c>
    </row>
    <row r="4215" spans="1:14">
      <c r="A4215">
        <v>242</v>
      </c>
      <c r="B4215" t="s">
        <v>1957</v>
      </c>
      <c r="C4215" t="s">
        <v>1956</v>
      </c>
      <c r="D4215">
        <v>219</v>
      </c>
      <c r="E4215" s="1">
        <v>0.45</v>
      </c>
      <c r="G4215">
        <v>0.08</v>
      </c>
      <c r="H4215">
        <v>25</v>
      </c>
      <c r="I4215">
        <v>9.9</v>
      </c>
      <c r="J4215">
        <v>5.4000000000000001E-4</v>
      </c>
      <c r="L4215">
        <v>1.0584819277108435</v>
      </c>
      <c r="M4215" s="2">
        <f t="shared" si="137"/>
        <v>72.891566265060234</v>
      </c>
      <c r="N4215" t="s">
        <v>29</v>
      </c>
    </row>
    <row r="4216" spans="1:14">
      <c r="A4216">
        <v>243</v>
      </c>
      <c r="B4216" t="s">
        <v>1955</v>
      </c>
      <c r="C4216" t="s">
        <v>1954</v>
      </c>
      <c r="D4216">
        <v>455</v>
      </c>
      <c r="E4216" s="1">
        <v>0.443</v>
      </c>
      <c r="F4216">
        <v>0.41699999999999998</v>
      </c>
      <c r="G4216">
        <v>0.93799999999999994</v>
      </c>
      <c r="H4216">
        <v>32</v>
      </c>
      <c r="I4216" t="s">
        <v>18288</v>
      </c>
      <c r="J4216">
        <v>1.08E-3</v>
      </c>
      <c r="K4216">
        <v>0.34200000000000003</v>
      </c>
      <c r="L4216">
        <v>1.0584819277108435</v>
      </c>
      <c r="M4216" s="2">
        <f t="shared" si="137"/>
        <v>73.192771084337352</v>
      </c>
      <c r="N4216" t="s">
        <v>29</v>
      </c>
    </row>
    <row r="4217" spans="1:14">
      <c r="A4217">
        <v>244</v>
      </c>
      <c r="B4217" t="s">
        <v>1953</v>
      </c>
      <c r="C4217" t="s">
        <v>1952</v>
      </c>
      <c r="D4217">
        <v>3127</v>
      </c>
      <c r="E4217" s="1">
        <v>0.437</v>
      </c>
      <c r="F4217">
        <v>0.65500000000000003</v>
      </c>
      <c r="G4217">
        <v>0.11899999999999999</v>
      </c>
      <c r="H4217">
        <v>360</v>
      </c>
      <c r="I4217">
        <v>8.4</v>
      </c>
      <c r="J4217">
        <v>6.3800000000000003E-3</v>
      </c>
      <c r="K4217">
        <v>0.252</v>
      </c>
      <c r="L4217">
        <v>1.0584819277108435</v>
      </c>
      <c r="M4217" s="2">
        <f t="shared" si="137"/>
        <v>73.493975903614455</v>
      </c>
      <c r="N4217" t="s">
        <v>29</v>
      </c>
    </row>
    <row r="4218" spans="1:14">
      <c r="A4218">
        <v>245</v>
      </c>
      <c r="B4218" t="s">
        <v>1951</v>
      </c>
      <c r="C4218" t="s">
        <v>1950</v>
      </c>
      <c r="D4218">
        <v>207</v>
      </c>
      <c r="E4218" s="1">
        <v>0.42399999999999999</v>
      </c>
      <c r="F4218">
        <v>0.51900000000000002</v>
      </c>
      <c r="G4218">
        <v>0</v>
      </c>
      <c r="H4218">
        <v>15</v>
      </c>
      <c r="I4218" t="s">
        <v>18288</v>
      </c>
      <c r="J4218">
        <v>2.7999999999999998E-4</v>
      </c>
      <c r="K4218">
        <v>0.19800000000000001</v>
      </c>
      <c r="L4218">
        <v>1.0584819277108435</v>
      </c>
      <c r="M4218" s="2">
        <f t="shared" si="137"/>
        <v>73.795180722891558</v>
      </c>
      <c r="N4218" t="s">
        <v>29</v>
      </c>
    </row>
    <row r="4219" spans="1:14">
      <c r="A4219">
        <v>246</v>
      </c>
      <c r="B4219" t="s">
        <v>1949</v>
      </c>
      <c r="C4219" t="s">
        <v>1948</v>
      </c>
      <c r="D4219">
        <v>384</v>
      </c>
      <c r="E4219" s="1">
        <v>0.42</v>
      </c>
      <c r="F4219">
        <v>0.60899999999999999</v>
      </c>
      <c r="G4219">
        <v>8.1000000000000003E-2</v>
      </c>
      <c r="H4219">
        <v>62</v>
      </c>
      <c r="I4219">
        <v>8.1</v>
      </c>
      <c r="J4219">
        <v>2.3E-3</v>
      </c>
      <c r="K4219">
        <v>0.56299999999999994</v>
      </c>
      <c r="L4219">
        <v>1.0584819277108435</v>
      </c>
      <c r="M4219" s="2">
        <f t="shared" si="137"/>
        <v>74.096385542168676</v>
      </c>
      <c r="N4219" t="s">
        <v>29</v>
      </c>
    </row>
    <row r="4220" spans="1:14">
      <c r="A4220">
        <v>247</v>
      </c>
      <c r="B4220" t="s">
        <v>1947</v>
      </c>
      <c r="C4220" t="s">
        <v>1946</v>
      </c>
      <c r="D4220">
        <v>101</v>
      </c>
      <c r="E4220" s="1">
        <v>0.41899999999999998</v>
      </c>
      <c r="F4220">
        <v>0.442</v>
      </c>
      <c r="G4220">
        <v>7.0999999999999994E-2</v>
      </c>
      <c r="H4220">
        <v>28</v>
      </c>
      <c r="I4220">
        <v>4.0999999999999996</v>
      </c>
      <c r="J4220">
        <v>2.1800000000000001E-3</v>
      </c>
      <c r="K4220">
        <v>0.63</v>
      </c>
      <c r="L4220">
        <v>1.0584819277108435</v>
      </c>
      <c r="M4220" s="2">
        <f t="shared" si="137"/>
        <v>74.397590361445793</v>
      </c>
      <c r="N4220" t="s">
        <v>29</v>
      </c>
    </row>
    <row r="4221" spans="1:14">
      <c r="A4221">
        <v>248</v>
      </c>
      <c r="B4221" t="s">
        <v>1351</v>
      </c>
      <c r="C4221" t="s">
        <v>1350</v>
      </c>
      <c r="D4221">
        <v>102</v>
      </c>
      <c r="E4221" s="1">
        <v>0.41799999999999998</v>
      </c>
      <c r="G4221">
        <v>4.2999999999999997E-2</v>
      </c>
      <c r="H4221">
        <v>23</v>
      </c>
      <c r="I4221">
        <v>6.1</v>
      </c>
      <c r="J4221">
        <v>5.5999999999999995E-4</v>
      </c>
      <c r="L4221">
        <v>1.0584819277108435</v>
      </c>
      <c r="M4221" s="2">
        <f t="shared" si="137"/>
        <v>74.698795180722882</v>
      </c>
      <c r="N4221" t="s">
        <v>29</v>
      </c>
    </row>
    <row r="4222" spans="1:14">
      <c r="A4222">
        <v>249</v>
      </c>
      <c r="B4222" t="s">
        <v>1945</v>
      </c>
      <c r="C4222" t="s">
        <v>1944</v>
      </c>
      <c r="D4222">
        <v>71</v>
      </c>
      <c r="E4222" s="1">
        <v>0.41699999999999998</v>
      </c>
      <c r="G4222">
        <v>0</v>
      </c>
      <c r="H4222">
        <v>12</v>
      </c>
      <c r="J4222">
        <v>1.5100000000000001E-3</v>
      </c>
      <c r="L4222">
        <v>1.0584819277108435</v>
      </c>
      <c r="M4222" s="2">
        <f t="shared" si="137"/>
        <v>75</v>
      </c>
      <c r="N4222" t="s">
        <v>29</v>
      </c>
    </row>
    <row r="4223" spans="1:14">
      <c r="A4223">
        <v>250</v>
      </c>
      <c r="B4223" t="s">
        <v>1943</v>
      </c>
      <c r="C4223" t="s">
        <v>1942</v>
      </c>
      <c r="D4223">
        <v>239</v>
      </c>
      <c r="E4223" s="1">
        <v>0.41399999999999998</v>
      </c>
      <c r="F4223">
        <v>0.50600000000000001</v>
      </c>
      <c r="G4223">
        <v>6.2E-2</v>
      </c>
      <c r="H4223">
        <v>32</v>
      </c>
      <c r="I4223">
        <v>8.3000000000000007</v>
      </c>
      <c r="J4223">
        <v>6.8999999999999997E-4</v>
      </c>
      <c r="K4223">
        <v>0.254</v>
      </c>
      <c r="L4223">
        <v>1.0584819277108435</v>
      </c>
      <c r="M4223" s="2">
        <f t="shared" si="137"/>
        <v>75.301204819277118</v>
      </c>
      <c r="N4223" t="s">
        <v>29</v>
      </c>
    </row>
    <row r="4224" spans="1:14">
      <c r="A4224">
        <v>251</v>
      </c>
      <c r="B4224" t="s">
        <v>1941</v>
      </c>
      <c r="C4224" t="s">
        <v>1940</v>
      </c>
      <c r="D4224">
        <v>49</v>
      </c>
      <c r="E4224" s="1">
        <v>0.41199999999999998</v>
      </c>
      <c r="F4224">
        <v>0.313</v>
      </c>
      <c r="G4224">
        <v>0</v>
      </c>
      <c r="H4224">
        <v>19</v>
      </c>
      <c r="J4224">
        <v>1.6000000000000001E-4</v>
      </c>
      <c r="K4224">
        <v>0.109</v>
      </c>
      <c r="L4224">
        <v>1.0584819277108435</v>
      </c>
      <c r="M4224" s="2">
        <f t="shared" si="137"/>
        <v>75.602409638554207</v>
      </c>
      <c r="N4224" t="s">
        <v>29</v>
      </c>
    </row>
    <row r="4225" spans="1:14">
      <c r="A4225">
        <v>252</v>
      </c>
      <c r="B4225" t="s">
        <v>1939</v>
      </c>
      <c r="C4225" t="s">
        <v>1938</v>
      </c>
      <c r="D4225">
        <v>142</v>
      </c>
      <c r="E4225" s="1">
        <v>0.40899999999999997</v>
      </c>
      <c r="G4225">
        <v>0.125</v>
      </c>
      <c r="H4225">
        <v>24</v>
      </c>
      <c r="I4225">
        <v>8.1</v>
      </c>
      <c r="J4225">
        <v>3.2000000000000003E-4</v>
      </c>
      <c r="L4225">
        <v>1.0584819277108435</v>
      </c>
      <c r="M4225" s="2">
        <f t="shared" si="137"/>
        <v>75.903614457831324</v>
      </c>
      <c r="N4225" t="s">
        <v>29</v>
      </c>
    </row>
    <row r="4226" spans="1:14">
      <c r="A4226">
        <v>253</v>
      </c>
      <c r="B4226" t="s">
        <v>1937</v>
      </c>
      <c r="C4226" t="s">
        <v>1936</v>
      </c>
      <c r="D4226">
        <v>200</v>
      </c>
      <c r="E4226" s="1">
        <v>0.40400000000000003</v>
      </c>
      <c r="F4226">
        <v>0.53700000000000003</v>
      </c>
      <c r="G4226">
        <v>5.2999999999999999E-2</v>
      </c>
      <c r="H4226">
        <v>38</v>
      </c>
      <c r="I4226">
        <v>5.9</v>
      </c>
      <c r="J4226">
        <v>7.6999999999999996E-4</v>
      </c>
      <c r="K4226">
        <v>0.23300000000000001</v>
      </c>
      <c r="L4226">
        <v>1.0584819277108435</v>
      </c>
      <c r="M4226" s="2">
        <f t="shared" si="137"/>
        <v>76.204819277108442</v>
      </c>
      <c r="N4226" t="s">
        <v>29</v>
      </c>
    </row>
    <row r="4227" spans="1:14">
      <c r="A4227">
        <v>254</v>
      </c>
      <c r="B4227" t="s">
        <v>1935</v>
      </c>
      <c r="C4227" t="s">
        <v>1934</v>
      </c>
      <c r="D4227">
        <v>43</v>
      </c>
      <c r="E4227" s="1">
        <v>0.4</v>
      </c>
      <c r="G4227">
        <v>6.0999999999999999E-2</v>
      </c>
      <c r="H4227">
        <v>33</v>
      </c>
      <c r="J4227">
        <v>1E-4</v>
      </c>
      <c r="L4227">
        <v>1.0584819277108435</v>
      </c>
      <c r="M4227" s="2">
        <f t="shared" si="137"/>
        <v>76.506024096385545</v>
      </c>
      <c r="N4227" t="s">
        <v>29</v>
      </c>
    </row>
    <row r="4228" spans="1:14">
      <c r="A4228">
        <v>255</v>
      </c>
      <c r="B4228" t="s">
        <v>1933</v>
      </c>
      <c r="C4228" t="s">
        <v>1932</v>
      </c>
      <c r="D4228">
        <v>101</v>
      </c>
      <c r="E4228" s="1">
        <v>0.39400000000000002</v>
      </c>
      <c r="F4228">
        <v>0.33500000000000002</v>
      </c>
      <c r="G4228">
        <v>7.2999999999999995E-2</v>
      </c>
      <c r="H4228">
        <v>41</v>
      </c>
      <c r="I4228">
        <v>2.9</v>
      </c>
      <c r="J4228">
        <v>1.7000000000000001E-4</v>
      </c>
      <c r="K4228">
        <v>3.6999999999999998E-2</v>
      </c>
      <c r="L4228">
        <v>1.0584819277108435</v>
      </c>
      <c r="M4228" s="2">
        <f t="shared" si="137"/>
        <v>76.807228915662648</v>
      </c>
      <c r="N4228" t="s">
        <v>29</v>
      </c>
    </row>
    <row r="4229" spans="1:14">
      <c r="A4229">
        <v>256</v>
      </c>
      <c r="B4229" t="s">
        <v>1931</v>
      </c>
      <c r="C4229" t="s">
        <v>1930</v>
      </c>
      <c r="D4229">
        <v>143</v>
      </c>
      <c r="E4229" s="1">
        <v>0.39300000000000002</v>
      </c>
      <c r="F4229">
        <v>0.33300000000000002</v>
      </c>
      <c r="G4229">
        <v>0</v>
      </c>
      <c r="H4229">
        <v>15</v>
      </c>
      <c r="I4229" t="s">
        <v>18288</v>
      </c>
      <c r="J4229">
        <v>1.9000000000000001E-4</v>
      </c>
      <c r="K4229">
        <v>0.129</v>
      </c>
      <c r="L4229">
        <v>1.0584819277108435</v>
      </c>
      <c r="M4229" s="2">
        <f t="shared" si="137"/>
        <v>77.108433734939766</v>
      </c>
      <c r="N4229" t="s">
        <v>29</v>
      </c>
    </row>
    <row r="4230" spans="1:14">
      <c r="A4230">
        <v>257</v>
      </c>
      <c r="B4230" t="s">
        <v>1929</v>
      </c>
      <c r="C4230" t="s">
        <v>1928</v>
      </c>
      <c r="D4230">
        <v>381</v>
      </c>
      <c r="E4230" s="1">
        <v>0.38900000000000001</v>
      </c>
      <c r="F4230">
        <v>0.36499999999999999</v>
      </c>
      <c r="G4230">
        <v>6.0999999999999999E-2</v>
      </c>
      <c r="H4230">
        <v>49</v>
      </c>
      <c r="I4230" t="s">
        <v>18288</v>
      </c>
      <c r="J4230">
        <v>8.1999999999999998E-4</v>
      </c>
      <c r="K4230">
        <v>0.214</v>
      </c>
      <c r="L4230">
        <v>1.0584819277108435</v>
      </c>
      <c r="M4230" s="2">
        <f t="shared" ref="M4230:M4293" si="138">A4230/332*100</f>
        <v>77.409638554216869</v>
      </c>
      <c r="N4230" t="s">
        <v>29</v>
      </c>
    </row>
    <row r="4231" spans="1:14">
      <c r="A4231">
        <v>258</v>
      </c>
      <c r="B4231" t="s">
        <v>1927</v>
      </c>
      <c r="C4231" t="s">
        <v>1926</v>
      </c>
      <c r="D4231">
        <v>586</v>
      </c>
      <c r="E4231" s="1">
        <v>0.376</v>
      </c>
      <c r="F4231">
        <v>0.379</v>
      </c>
      <c r="G4231">
        <v>1.6E-2</v>
      </c>
      <c r="H4231">
        <v>63</v>
      </c>
      <c r="I4231" t="s">
        <v>18288</v>
      </c>
      <c r="J4231">
        <v>7.2000000000000005E-4</v>
      </c>
      <c r="K4231">
        <v>0.126</v>
      </c>
      <c r="L4231">
        <v>1.0584819277108435</v>
      </c>
      <c r="M4231" s="2">
        <f t="shared" si="138"/>
        <v>77.710843373493972</v>
      </c>
      <c r="N4231" t="s">
        <v>29</v>
      </c>
    </row>
    <row r="4232" spans="1:14">
      <c r="A4232">
        <v>259</v>
      </c>
      <c r="B4232" t="s">
        <v>1925</v>
      </c>
      <c r="C4232" t="s">
        <v>1924</v>
      </c>
      <c r="D4232">
        <v>459</v>
      </c>
      <c r="E4232" s="1">
        <v>0.36699999999999999</v>
      </c>
      <c r="F4232">
        <v>0.57499999999999996</v>
      </c>
      <c r="G4232">
        <v>3.7999999999999999E-2</v>
      </c>
      <c r="H4232">
        <v>26</v>
      </c>
      <c r="I4232" t="s">
        <v>18288</v>
      </c>
      <c r="J4232">
        <v>1.08E-3</v>
      </c>
      <c r="K4232">
        <v>0.38600000000000001</v>
      </c>
      <c r="L4232">
        <v>1.0584819277108435</v>
      </c>
      <c r="M4232" s="2">
        <f t="shared" si="138"/>
        <v>78.01204819277109</v>
      </c>
      <c r="N4232" t="s">
        <v>29</v>
      </c>
    </row>
    <row r="4233" spans="1:14">
      <c r="A4233">
        <v>260</v>
      </c>
      <c r="B4233" t="s">
        <v>1923</v>
      </c>
      <c r="C4233" t="s">
        <v>1922</v>
      </c>
      <c r="D4233">
        <v>72</v>
      </c>
      <c r="E4233" s="1">
        <v>0.35499999999999998</v>
      </c>
      <c r="F4233">
        <v>0.41399999999999998</v>
      </c>
      <c r="G4233">
        <v>0</v>
      </c>
      <c r="H4233">
        <v>14</v>
      </c>
      <c r="J4233">
        <v>2.4000000000000001E-4</v>
      </c>
      <c r="K4233">
        <v>0.193</v>
      </c>
      <c r="L4233">
        <v>1.0584819277108435</v>
      </c>
      <c r="M4233" s="2">
        <f t="shared" si="138"/>
        <v>78.313253012048193</v>
      </c>
      <c r="N4233" t="s">
        <v>29</v>
      </c>
    </row>
    <row r="4234" spans="1:14">
      <c r="A4234">
        <v>261</v>
      </c>
      <c r="B4234" t="s">
        <v>1921</v>
      </c>
      <c r="C4234" t="s">
        <v>1920</v>
      </c>
      <c r="D4234">
        <v>152</v>
      </c>
      <c r="E4234" s="1">
        <v>0.35099999999999998</v>
      </c>
      <c r="F4234">
        <v>0.46100000000000002</v>
      </c>
      <c r="G4234">
        <v>0</v>
      </c>
      <c r="H4234">
        <v>33</v>
      </c>
      <c r="I4234">
        <v>5.5</v>
      </c>
      <c r="J4234">
        <v>8.9999999999999998E-4</v>
      </c>
      <c r="K4234">
        <v>0.28699999999999998</v>
      </c>
      <c r="L4234">
        <v>1.0584819277108435</v>
      </c>
      <c r="M4234" s="2">
        <f t="shared" si="138"/>
        <v>78.614457831325296</v>
      </c>
      <c r="N4234" t="s">
        <v>29</v>
      </c>
    </row>
    <row r="4235" spans="1:14">
      <c r="A4235">
        <v>262</v>
      </c>
      <c r="B4235" t="s">
        <v>1919</v>
      </c>
      <c r="C4235" t="s">
        <v>1918</v>
      </c>
      <c r="D4235">
        <v>95</v>
      </c>
      <c r="E4235" s="1">
        <v>0.35</v>
      </c>
      <c r="F4235">
        <v>0.43</v>
      </c>
      <c r="G4235">
        <v>0</v>
      </c>
      <c r="H4235">
        <v>15</v>
      </c>
      <c r="J4235">
        <v>3.4000000000000002E-4</v>
      </c>
      <c r="K4235">
        <v>0.19500000000000001</v>
      </c>
      <c r="L4235">
        <v>1.0584819277108435</v>
      </c>
      <c r="M4235" s="2">
        <f t="shared" si="138"/>
        <v>78.915662650602414</v>
      </c>
      <c r="N4235" t="s">
        <v>29</v>
      </c>
    </row>
    <row r="4236" spans="1:14">
      <c r="A4236">
        <v>263</v>
      </c>
      <c r="B4236" t="s">
        <v>1917</v>
      </c>
      <c r="C4236" t="s">
        <v>1916</v>
      </c>
      <c r="D4236">
        <v>524</v>
      </c>
      <c r="E4236" s="1">
        <v>0.33700000000000002</v>
      </c>
      <c r="F4236">
        <v>0.59299999999999997</v>
      </c>
      <c r="G4236">
        <v>2.1000000000000001E-2</v>
      </c>
      <c r="H4236">
        <v>47</v>
      </c>
      <c r="I4236">
        <v>9.3000000000000007</v>
      </c>
      <c r="J4236">
        <v>1.2199999999999999E-3</v>
      </c>
      <c r="K4236">
        <v>0.32500000000000001</v>
      </c>
      <c r="L4236">
        <v>1.0584819277108435</v>
      </c>
      <c r="M4236" s="2">
        <f t="shared" si="138"/>
        <v>79.216867469879517</v>
      </c>
      <c r="N4236" t="s">
        <v>29</v>
      </c>
    </row>
    <row r="4237" spans="1:14">
      <c r="A4237">
        <v>264</v>
      </c>
      <c r="B4237" t="s">
        <v>1915</v>
      </c>
      <c r="C4237" t="s">
        <v>1914</v>
      </c>
      <c r="D4237">
        <v>40</v>
      </c>
      <c r="E4237" s="1">
        <v>0.33300000000000002</v>
      </c>
      <c r="F4237">
        <v>0.30599999999999999</v>
      </c>
      <c r="G4237">
        <v>0</v>
      </c>
      <c r="H4237">
        <v>17</v>
      </c>
      <c r="J4237">
        <v>1.2E-4</v>
      </c>
      <c r="K4237">
        <v>0.113</v>
      </c>
      <c r="L4237">
        <v>1.0584819277108435</v>
      </c>
      <c r="M4237" s="2">
        <f t="shared" si="138"/>
        <v>79.518072289156621</v>
      </c>
      <c r="N4237" t="s">
        <v>29</v>
      </c>
    </row>
    <row r="4238" spans="1:14">
      <c r="A4238">
        <v>265</v>
      </c>
      <c r="B4238" t="s">
        <v>1913</v>
      </c>
      <c r="C4238" t="s">
        <v>1912</v>
      </c>
      <c r="D4238">
        <v>15</v>
      </c>
      <c r="E4238" s="1">
        <v>0.32600000000000001</v>
      </c>
      <c r="F4238">
        <v>0.32600000000000001</v>
      </c>
      <c r="G4238">
        <v>3.7999999999999999E-2</v>
      </c>
      <c r="H4238">
        <v>26</v>
      </c>
      <c r="J4238">
        <v>1.2999999999999999E-4</v>
      </c>
      <c r="K4238">
        <v>0.16700000000000001</v>
      </c>
      <c r="L4238">
        <v>1.0584819277108435</v>
      </c>
      <c r="M4238" s="2">
        <f t="shared" si="138"/>
        <v>79.819277108433738</v>
      </c>
      <c r="N4238" t="s">
        <v>29</v>
      </c>
    </row>
    <row r="4239" spans="1:14">
      <c r="A4239">
        <v>266</v>
      </c>
      <c r="B4239" t="s">
        <v>14281</v>
      </c>
      <c r="C4239" t="s">
        <v>14282</v>
      </c>
      <c r="D4239">
        <v>855</v>
      </c>
      <c r="E4239" s="1">
        <v>0.32100000000000001</v>
      </c>
      <c r="F4239">
        <v>0.45400000000000001</v>
      </c>
      <c r="G4239">
        <v>6.4000000000000001E-2</v>
      </c>
      <c r="H4239">
        <v>47</v>
      </c>
      <c r="I4239" t="s">
        <v>18288</v>
      </c>
      <c r="J4239">
        <v>3.5400000000000002E-3</v>
      </c>
      <c r="K4239">
        <v>0.503</v>
      </c>
      <c r="L4239">
        <v>1.0584819277108435</v>
      </c>
      <c r="M4239" s="2">
        <f t="shared" si="138"/>
        <v>80.120481927710841</v>
      </c>
      <c r="N4239" t="s">
        <v>29</v>
      </c>
    </row>
    <row r="4240" spans="1:14">
      <c r="A4240">
        <v>267</v>
      </c>
      <c r="B4240" t="s">
        <v>1911</v>
      </c>
      <c r="C4240" t="s">
        <v>1910</v>
      </c>
      <c r="D4240">
        <v>30</v>
      </c>
      <c r="E4240" s="1">
        <v>0.318</v>
      </c>
      <c r="F4240">
        <v>0.22500000000000001</v>
      </c>
      <c r="G4240">
        <v>0</v>
      </c>
      <c r="H4240">
        <v>17</v>
      </c>
      <c r="J4240">
        <v>5.0000000000000002E-5</v>
      </c>
      <c r="K4240">
        <v>0.03</v>
      </c>
      <c r="L4240">
        <v>1.0584819277108435</v>
      </c>
      <c r="M4240" s="2">
        <f t="shared" si="138"/>
        <v>80.421686746987959</v>
      </c>
      <c r="N4240" t="s">
        <v>29</v>
      </c>
    </row>
    <row r="4241" spans="1:14">
      <c r="A4241">
        <v>268</v>
      </c>
      <c r="B4241" t="s">
        <v>1909</v>
      </c>
      <c r="C4241" t="s">
        <v>1908</v>
      </c>
      <c r="D4241">
        <v>192</v>
      </c>
      <c r="E4241" s="1">
        <v>0.315</v>
      </c>
      <c r="F4241">
        <v>0.32800000000000001</v>
      </c>
      <c r="G4241">
        <v>3.1E-2</v>
      </c>
      <c r="H4241">
        <v>32</v>
      </c>
      <c r="I4241">
        <v>7.3</v>
      </c>
      <c r="J4241">
        <v>4.8999999999999998E-4</v>
      </c>
      <c r="K4241">
        <v>0.14199999999999999</v>
      </c>
      <c r="L4241">
        <v>1.0584819277108435</v>
      </c>
      <c r="M4241" s="2">
        <f t="shared" si="138"/>
        <v>80.722891566265062</v>
      </c>
      <c r="N4241" t="s">
        <v>29</v>
      </c>
    </row>
    <row r="4242" spans="1:14">
      <c r="A4242">
        <v>269</v>
      </c>
      <c r="B4242" t="s">
        <v>4851</v>
      </c>
      <c r="C4242" t="s">
        <v>4850</v>
      </c>
      <c r="D4242">
        <v>45</v>
      </c>
      <c r="E4242" s="1">
        <v>0.3</v>
      </c>
      <c r="G4242">
        <v>0</v>
      </c>
      <c r="H4242">
        <v>28</v>
      </c>
      <c r="J4242">
        <v>1.4999999999999999E-4</v>
      </c>
      <c r="L4242">
        <v>1.0584819277108435</v>
      </c>
      <c r="M4242" s="2">
        <f t="shared" si="138"/>
        <v>81.024096385542165</v>
      </c>
      <c r="N4242" t="s">
        <v>29</v>
      </c>
    </row>
    <row r="4243" spans="1:14">
      <c r="A4243">
        <v>270</v>
      </c>
      <c r="B4243" t="s">
        <v>1907</v>
      </c>
      <c r="C4243" t="s">
        <v>1906</v>
      </c>
      <c r="D4243">
        <v>174</v>
      </c>
      <c r="E4243" s="1">
        <v>0.3</v>
      </c>
      <c r="F4243">
        <v>0.27600000000000002</v>
      </c>
      <c r="G4243">
        <v>0.20799999999999999</v>
      </c>
      <c r="H4243">
        <v>48</v>
      </c>
      <c r="I4243">
        <v>7.7</v>
      </c>
      <c r="J4243">
        <v>4.6999999999999999E-4</v>
      </c>
      <c r="K4243">
        <v>0.13200000000000001</v>
      </c>
      <c r="L4243">
        <v>1.0584819277108435</v>
      </c>
      <c r="M4243" s="2">
        <f t="shared" si="138"/>
        <v>81.325301204819283</v>
      </c>
      <c r="N4243" t="s">
        <v>29</v>
      </c>
    </row>
    <row r="4244" spans="1:14">
      <c r="A4244">
        <v>271</v>
      </c>
      <c r="B4244" t="s">
        <v>1339</v>
      </c>
      <c r="C4244" t="s">
        <v>1338</v>
      </c>
      <c r="D4244">
        <v>113</v>
      </c>
      <c r="E4244" s="1">
        <v>0.3</v>
      </c>
      <c r="G4244">
        <v>3.6999999999999998E-2</v>
      </c>
      <c r="H4244">
        <v>27</v>
      </c>
      <c r="I4244">
        <v>6.2</v>
      </c>
      <c r="J4244">
        <v>4.2999999999999999E-4</v>
      </c>
      <c r="L4244">
        <v>1.0584819277108435</v>
      </c>
      <c r="M4244" s="2">
        <f t="shared" si="138"/>
        <v>81.626506024096386</v>
      </c>
      <c r="N4244" t="s">
        <v>29</v>
      </c>
    </row>
    <row r="4245" spans="1:14">
      <c r="A4245">
        <v>272</v>
      </c>
      <c r="B4245" t="s">
        <v>1905</v>
      </c>
      <c r="C4245" t="s">
        <v>1904</v>
      </c>
      <c r="D4245">
        <v>1138</v>
      </c>
      <c r="E4245" s="1">
        <v>0.29499999999999998</v>
      </c>
      <c r="F4245">
        <v>0.30199999999999999</v>
      </c>
      <c r="G4245">
        <v>8.4000000000000005E-2</v>
      </c>
      <c r="H4245">
        <v>334</v>
      </c>
      <c r="I4245">
        <v>7.7</v>
      </c>
      <c r="J4245">
        <v>3.2499999999999999E-3</v>
      </c>
      <c r="K4245">
        <v>0.129</v>
      </c>
      <c r="L4245">
        <v>1.0584819277108435</v>
      </c>
      <c r="M4245" s="2">
        <f t="shared" si="138"/>
        <v>81.92771084337349</v>
      </c>
      <c r="N4245" t="s">
        <v>29</v>
      </c>
    </row>
    <row r="4246" spans="1:14">
      <c r="A4246">
        <v>273</v>
      </c>
      <c r="B4246" t="s">
        <v>1337</v>
      </c>
      <c r="C4246" t="s">
        <v>1336</v>
      </c>
      <c r="D4246">
        <v>292</v>
      </c>
      <c r="E4246" s="1">
        <v>0.29499999999999998</v>
      </c>
      <c r="F4246">
        <v>0.61599999999999999</v>
      </c>
      <c r="G4246">
        <v>9.0999999999999998E-2</v>
      </c>
      <c r="H4246">
        <v>22</v>
      </c>
      <c r="I4246" t="s">
        <v>18288</v>
      </c>
      <c r="J4246">
        <v>8.4000000000000003E-4</v>
      </c>
      <c r="K4246">
        <v>0.48299999999999998</v>
      </c>
      <c r="L4246">
        <v>1.0584819277108435</v>
      </c>
      <c r="M4246" s="2">
        <f t="shared" si="138"/>
        <v>82.228915662650607</v>
      </c>
      <c r="N4246" t="s">
        <v>29</v>
      </c>
    </row>
    <row r="4247" spans="1:14">
      <c r="A4247">
        <v>274</v>
      </c>
      <c r="B4247" t="s">
        <v>1903</v>
      </c>
      <c r="C4247" t="s">
        <v>1902</v>
      </c>
      <c r="D4247">
        <v>203</v>
      </c>
      <c r="E4247" s="1">
        <v>0.29199999999999998</v>
      </c>
      <c r="G4247">
        <v>3.5999999999999997E-2</v>
      </c>
      <c r="H4247">
        <v>55</v>
      </c>
      <c r="I4247">
        <v>7.2</v>
      </c>
      <c r="J4247">
        <v>7.1000000000000002E-4</v>
      </c>
      <c r="L4247">
        <v>1.0584819277108435</v>
      </c>
      <c r="M4247" s="2">
        <f t="shared" si="138"/>
        <v>82.53012048192771</v>
      </c>
      <c r="N4247" t="s">
        <v>29</v>
      </c>
    </row>
    <row r="4248" spans="1:14">
      <c r="A4248">
        <v>275</v>
      </c>
      <c r="B4248" t="s">
        <v>1901</v>
      </c>
      <c r="C4248" t="s">
        <v>1900</v>
      </c>
      <c r="D4248">
        <v>201</v>
      </c>
      <c r="E4248" s="1">
        <v>0.28899999999999998</v>
      </c>
      <c r="G4248">
        <v>3.9E-2</v>
      </c>
      <c r="H4248">
        <v>51</v>
      </c>
      <c r="I4248" t="s">
        <v>18288</v>
      </c>
      <c r="J4248">
        <v>4.4999999999999999E-4</v>
      </c>
      <c r="L4248">
        <v>1.0584819277108435</v>
      </c>
      <c r="M4248" s="2">
        <f t="shared" si="138"/>
        <v>82.831325301204814</v>
      </c>
      <c r="N4248" t="s">
        <v>29</v>
      </c>
    </row>
    <row r="4249" spans="1:14">
      <c r="A4249">
        <v>276</v>
      </c>
      <c r="B4249" t="s">
        <v>1899</v>
      </c>
      <c r="C4249" t="s">
        <v>1898</v>
      </c>
      <c r="D4249">
        <v>95</v>
      </c>
      <c r="E4249" s="1">
        <v>0.28000000000000003</v>
      </c>
      <c r="F4249">
        <v>0.629</v>
      </c>
      <c r="G4249">
        <v>2.6</v>
      </c>
      <c r="H4249">
        <v>20</v>
      </c>
      <c r="J4249">
        <v>7.2999999999999996E-4</v>
      </c>
      <c r="K4249">
        <v>0.67</v>
      </c>
      <c r="L4249">
        <v>1.0584819277108435</v>
      </c>
      <c r="M4249" s="2">
        <f t="shared" si="138"/>
        <v>83.132530120481931</v>
      </c>
      <c r="N4249" t="s">
        <v>29</v>
      </c>
    </row>
    <row r="4250" spans="1:14">
      <c r="A4250">
        <v>277</v>
      </c>
      <c r="B4250" t="s">
        <v>1897</v>
      </c>
      <c r="C4250" t="s">
        <v>1896</v>
      </c>
      <c r="D4250">
        <v>167</v>
      </c>
      <c r="E4250" s="1">
        <v>0.27900000000000003</v>
      </c>
      <c r="G4250">
        <v>6.9000000000000006E-2</v>
      </c>
      <c r="H4250">
        <v>29</v>
      </c>
      <c r="I4250">
        <v>8.8000000000000007</v>
      </c>
      <c r="J4250">
        <v>3.5E-4</v>
      </c>
      <c r="L4250">
        <v>1.0584819277108435</v>
      </c>
      <c r="M4250" s="2">
        <f t="shared" si="138"/>
        <v>83.433734939759034</v>
      </c>
      <c r="N4250" t="s">
        <v>29</v>
      </c>
    </row>
    <row r="4251" spans="1:14">
      <c r="A4251">
        <v>278</v>
      </c>
      <c r="B4251" t="s">
        <v>1895</v>
      </c>
      <c r="C4251" t="s">
        <v>1894</v>
      </c>
      <c r="D4251">
        <v>95</v>
      </c>
      <c r="E4251" s="1">
        <v>0.27800000000000002</v>
      </c>
      <c r="F4251">
        <v>0.36299999999999999</v>
      </c>
      <c r="G4251">
        <v>0.125</v>
      </c>
      <c r="H4251">
        <v>16</v>
      </c>
      <c r="J4251">
        <v>4.8000000000000001E-4</v>
      </c>
      <c r="K4251">
        <v>0.3</v>
      </c>
      <c r="L4251">
        <v>1.0584819277108435</v>
      </c>
      <c r="M4251" s="2">
        <f t="shared" si="138"/>
        <v>83.734939759036138</v>
      </c>
      <c r="N4251" t="s">
        <v>29</v>
      </c>
    </row>
    <row r="4252" spans="1:14">
      <c r="A4252">
        <v>279</v>
      </c>
      <c r="B4252" t="s">
        <v>1333</v>
      </c>
      <c r="C4252" t="s">
        <v>1332</v>
      </c>
      <c r="D4252">
        <v>113</v>
      </c>
      <c r="E4252" s="1">
        <v>0.27800000000000002</v>
      </c>
      <c r="G4252">
        <v>0.23499999999999999</v>
      </c>
      <c r="H4252">
        <v>51</v>
      </c>
      <c r="I4252">
        <v>4.3</v>
      </c>
      <c r="J4252">
        <v>6.9999999999999994E-5</v>
      </c>
      <c r="L4252">
        <v>1.0584819277108435</v>
      </c>
      <c r="M4252" s="2">
        <f t="shared" si="138"/>
        <v>84.036144578313255</v>
      </c>
      <c r="N4252" t="s">
        <v>29</v>
      </c>
    </row>
    <row r="4253" spans="1:14">
      <c r="A4253">
        <v>280</v>
      </c>
      <c r="B4253" t="s">
        <v>1893</v>
      </c>
      <c r="C4253" t="s">
        <v>1892</v>
      </c>
      <c r="D4253">
        <v>95</v>
      </c>
      <c r="E4253" s="1">
        <v>0.27500000000000002</v>
      </c>
      <c r="G4253">
        <v>1.036</v>
      </c>
      <c r="H4253">
        <v>28</v>
      </c>
      <c r="J4253">
        <v>6.9999999999999999E-4</v>
      </c>
      <c r="L4253">
        <v>1.0584819277108435</v>
      </c>
      <c r="M4253" s="2">
        <f t="shared" si="138"/>
        <v>84.337349397590373</v>
      </c>
      <c r="N4253" t="s">
        <v>29</v>
      </c>
    </row>
    <row r="4254" spans="1:14">
      <c r="A4254">
        <v>281</v>
      </c>
      <c r="B4254" t="s">
        <v>14245</v>
      </c>
      <c r="C4254" t="s">
        <v>14246</v>
      </c>
      <c r="D4254">
        <v>43</v>
      </c>
      <c r="E4254" s="1">
        <v>0.27400000000000002</v>
      </c>
      <c r="F4254">
        <v>0.16800000000000001</v>
      </c>
      <c r="G4254">
        <v>4.3999999999999997E-2</v>
      </c>
      <c r="H4254">
        <v>45</v>
      </c>
      <c r="J4254">
        <v>1.2E-4</v>
      </c>
      <c r="K4254">
        <v>2.9000000000000001E-2</v>
      </c>
      <c r="L4254">
        <v>1.0584819277108435</v>
      </c>
      <c r="M4254" s="2">
        <f t="shared" si="138"/>
        <v>84.638554216867462</v>
      </c>
      <c r="N4254" t="s">
        <v>29</v>
      </c>
    </row>
    <row r="4255" spans="1:14">
      <c r="A4255">
        <v>282</v>
      </c>
      <c r="B4255" t="s">
        <v>1891</v>
      </c>
      <c r="C4255" t="s">
        <v>1890</v>
      </c>
      <c r="D4255">
        <v>55</v>
      </c>
      <c r="E4255" s="1">
        <v>0.27300000000000002</v>
      </c>
      <c r="F4255">
        <v>0.28000000000000003</v>
      </c>
      <c r="G4255">
        <v>0.26300000000000001</v>
      </c>
      <c r="H4255">
        <v>19</v>
      </c>
      <c r="J4255">
        <v>1E-4</v>
      </c>
      <c r="K4255">
        <v>7.4999999999999997E-2</v>
      </c>
      <c r="L4255">
        <v>1.0584819277108435</v>
      </c>
      <c r="M4255" s="2">
        <f t="shared" si="138"/>
        <v>84.939759036144579</v>
      </c>
      <c r="N4255" t="s">
        <v>29</v>
      </c>
    </row>
    <row r="4256" spans="1:14">
      <c r="A4256">
        <v>283</v>
      </c>
      <c r="B4256" t="s">
        <v>1889</v>
      </c>
      <c r="C4256" t="s">
        <v>1888</v>
      </c>
      <c r="D4256">
        <v>37</v>
      </c>
      <c r="E4256" s="1">
        <v>0.27300000000000002</v>
      </c>
      <c r="F4256">
        <v>0.17599999999999999</v>
      </c>
      <c r="G4256">
        <v>3.2000000000000001E-2</v>
      </c>
      <c r="H4256">
        <v>62</v>
      </c>
      <c r="J4256">
        <v>1E-4</v>
      </c>
      <c r="K4256">
        <v>0.03</v>
      </c>
      <c r="L4256">
        <v>1.0584819277108435</v>
      </c>
      <c r="M4256" s="2">
        <f t="shared" si="138"/>
        <v>85.240963855421697</v>
      </c>
      <c r="N4256" t="s">
        <v>29</v>
      </c>
    </row>
    <row r="4257" spans="1:14">
      <c r="A4257">
        <v>284</v>
      </c>
      <c r="B4257" t="s">
        <v>1887</v>
      </c>
      <c r="C4257" t="s">
        <v>1886</v>
      </c>
      <c r="D4257">
        <v>102</v>
      </c>
      <c r="E4257" s="1">
        <v>0.27300000000000002</v>
      </c>
      <c r="F4257">
        <v>0.39100000000000001</v>
      </c>
      <c r="G4257">
        <v>6.2E-2</v>
      </c>
      <c r="H4257">
        <v>32</v>
      </c>
      <c r="I4257">
        <v>5.9</v>
      </c>
      <c r="J4257">
        <v>3.6000000000000002E-4</v>
      </c>
      <c r="K4257">
        <v>0.161</v>
      </c>
      <c r="L4257">
        <v>1.0584819277108435</v>
      </c>
      <c r="M4257" s="2">
        <f t="shared" si="138"/>
        <v>85.542168674698786</v>
      </c>
      <c r="N4257" t="s">
        <v>29</v>
      </c>
    </row>
    <row r="4258" spans="1:14">
      <c r="A4258">
        <v>285</v>
      </c>
      <c r="B4258" t="s">
        <v>1885</v>
      </c>
      <c r="C4258" t="s">
        <v>1884</v>
      </c>
      <c r="D4258">
        <v>116</v>
      </c>
      <c r="E4258" s="1">
        <v>0.25900000000000001</v>
      </c>
      <c r="F4258">
        <v>0.25</v>
      </c>
      <c r="G4258">
        <v>0.05</v>
      </c>
      <c r="H4258">
        <v>20</v>
      </c>
      <c r="I4258">
        <v>8.6999999999999993</v>
      </c>
      <c r="J4258">
        <v>3.8999999999999999E-4</v>
      </c>
      <c r="K4258">
        <v>0.155</v>
      </c>
      <c r="L4258">
        <v>1.0584819277108435</v>
      </c>
      <c r="M4258" s="2">
        <f t="shared" si="138"/>
        <v>85.843373493975903</v>
      </c>
      <c r="N4258" t="s">
        <v>29</v>
      </c>
    </row>
    <row r="4259" spans="1:14">
      <c r="A4259">
        <v>286</v>
      </c>
      <c r="B4259" t="s">
        <v>1883</v>
      </c>
      <c r="C4259" t="s">
        <v>1882</v>
      </c>
      <c r="D4259">
        <v>64</v>
      </c>
      <c r="E4259" s="1">
        <v>0.25600000000000001</v>
      </c>
      <c r="F4259">
        <v>0.26300000000000001</v>
      </c>
      <c r="H4259">
        <v>0</v>
      </c>
      <c r="J4259">
        <v>2.5000000000000001E-4</v>
      </c>
      <c r="K4259">
        <v>0.11899999999999999</v>
      </c>
      <c r="L4259">
        <v>1.0584819277108435</v>
      </c>
      <c r="M4259" s="2">
        <f t="shared" si="138"/>
        <v>86.144578313253021</v>
      </c>
      <c r="N4259" t="s">
        <v>29</v>
      </c>
    </row>
    <row r="4260" spans="1:14">
      <c r="A4260">
        <v>287</v>
      </c>
      <c r="B4260" t="s">
        <v>1881</v>
      </c>
      <c r="C4260" t="s">
        <v>1880</v>
      </c>
      <c r="D4260">
        <v>148</v>
      </c>
      <c r="E4260" s="1">
        <v>0.25</v>
      </c>
      <c r="G4260">
        <v>0.125</v>
      </c>
      <c r="H4260">
        <v>24</v>
      </c>
      <c r="I4260">
        <v>8</v>
      </c>
      <c r="J4260">
        <v>5.5000000000000003E-4</v>
      </c>
      <c r="L4260">
        <v>1.0584819277108435</v>
      </c>
      <c r="M4260" s="2">
        <f t="shared" si="138"/>
        <v>86.445783132530124</v>
      </c>
      <c r="N4260" t="s">
        <v>29</v>
      </c>
    </row>
    <row r="4261" spans="1:14">
      <c r="A4261">
        <v>288</v>
      </c>
      <c r="B4261" t="s">
        <v>1879</v>
      </c>
      <c r="C4261" t="s">
        <v>1878</v>
      </c>
      <c r="D4261">
        <v>106</v>
      </c>
      <c r="E4261" s="1">
        <v>0.25</v>
      </c>
      <c r="G4261">
        <v>0.11799999999999999</v>
      </c>
      <c r="H4261">
        <v>17</v>
      </c>
      <c r="I4261">
        <v>9.1</v>
      </c>
      <c r="J4261">
        <v>7.5000000000000002E-4</v>
      </c>
      <c r="L4261">
        <v>1.0584819277108435</v>
      </c>
      <c r="M4261" s="2">
        <f t="shared" si="138"/>
        <v>86.746987951807228</v>
      </c>
      <c r="N4261" t="s">
        <v>29</v>
      </c>
    </row>
    <row r="4262" spans="1:14">
      <c r="A4262">
        <v>289</v>
      </c>
      <c r="B4262" t="s">
        <v>1877</v>
      </c>
      <c r="C4262" t="s">
        <v>1876</v>
      </c>
      <c r="D4262">
        <v>129</v>
      </c>
      <c r="E4262" s="1">
        <v>0.24399999999999999</v>
      </c>
      <c r="F4262">
        <v>0.503</v>
      </c>
      <c r="G4262">
        <v>0</v>
      </c>
      <c r="H4262">
        <v>54</v>
      </c>
      <c r="I4262">
        <v>5</v>
      </c>
      <c r="J4262">
        <v>1.6299999999999999E-3</v>
      </c>
      <c r="K4262">
        <v>0.49199999999999999</v>
      </c>
      <c r="L4262">
        <v>1.0584819277108435</v>
      </c>
      <c r="M4262" s="2">
        <f t="shared" si="138"/>
        <v>87.048192771084345</v>
      </c>
      <c r="N4262" t="s">
        <v>29</v>
      </c>
    </row>
    <row r="4263" spans="1:14">
      <c r="A4263">
        <v>290</v>
      </c>
      <c r="B4263" t="s">
        <v>1493</v>
      </c>
      <c r="C4263" t="s">
        <v>1492</v>
      </c>
      <c r="D4263">
        <v>101</v>
      </c>
      <c r="E4263" s="1">
        <v>0.24</v>
      </c>
      <c r="F4263">
        <v>0.5</v>
      </c>
      <c r="G4263">
        <v>0</v>
      </c>
      <c r="H4263">
        <v>13</v>
      </c>
      <c r="I4263">
        <v>8.6</v>
      </c>
      <c r="J4263">
        <v>2.5000000000000001E-4</v>
      </c>
      <c r="K4263">
        <v>0.24099999999999999</v>
      </c>
      <c r="L4263">
        <v>1.0584819277108435</v>
      </c>
      <c r="M4263" s="2">
        <f t="shared" si="138"/>
        <v>87.349397590361448</v>
      </c>
      <c r="N4263" t="s">
        <v>29</v>
      </c>
    </row>
    <row r="4264" spans="1:14">
      <c r="A4264">
        <v>291</v>
      </c>
      <c r="B4264" t="s">
        <v>1875</v>
      </c>
      <c r="C4264" t="s">
        <v>1874</v>
      </c>
      <c r="D4264">
        <v>281</v>
      </c>
      <c r="E4264" s="1">
        <v>0.23400000000000001</v>
      </c>
      <c r="F4264">
        <v>0.41</v>
      </c>
      <c r="G4264">
        <v>0.04</v>
      </c>
      <c r="H4264">
        <v>25</v>
      </c>
      <c r="I4264" t="s">
        <v>18288</v>
      </c>
      <c r="J4264">
        <v>4.0999999999999999E-4</v>
      </c>
      <c r="K4264">
        <v>0.13900000000000001</v>
      </c>
      <c r="L4264">
        <v>1.0584819277108435</v>
      </c>
      <c r="M4264" s="2">
        <f t="shared" si="138"/>
        <v>87.650602409638552</v>
      </c>
      <c r="N4264" t="s">
        <v>29</v>
      </c>
    </row>
    <row r="4265" spans="1:14">
      <c r="A4265">
        <v>292</v>
      </c>
      <c r="B4265" t="s">
        <v>1327</v>
      </c>
      <c r="C4265" t="s">
        <v>1326</v>
      </c>
      <c r="D4265">
        <v>132</v>
      </c>
      <c r="E4265" s="1">
        <v>0.22900000000000001</v>
      </c>
      <c r="F4265">
        <v>0.312</v>
      </c>
      <c r="G4265">
        <v>5.6000000000000001E-2</v>
      </c>
      <c r="H4265">
        <v>18</v>
      </c>
      <c r="I4265">
        <v>7.8</v>
      </c>
      <c r="J4265">
        <v>3.8000000000000002E-4</v>
      </c>
      <c r="K4265">
        <v>0.20100000000000001</v>
      </c>
      <c r="L4265">
        <v>1.0584819277108435</v>
      </c>
      <c r="M4265" s="2">
        <f t="shared" si="138"/>
        <v>87.951807228915655</v>
      </c>
      <c r="N4265" t="s">
        <v>29</v>
      </c>
    </row>
    <row r="4266" spans="1:14">
      <c r="A4266">
        <v>293</v>
      </c>
      <c r="B4266" t="s">
        <v>1873</v>
      </c>
      <c r="C4266" t="s">
        <v>1872</v>
      </c>
      <c r="D4266">
        <v>155</v>
      </c>
      <c r="E4266" s="1">
        <v>0.22800000000000001</v>
      </c>
      <c r="F4266">
        <v>0.38500000000000001</v>
      </c>
      <c r="G4266">
        <v>0</v>
      </c>
      <c r="H4266">
        <v>36</v>
      </c>
      <c r="I4266">
        <v>7.9</v>
      </c>
      <c r="J4266">
        <v>4.0999999999999999E-4</v>
      </c>
      <c r="K4266">
        <v>0.17499999999999999</v>
      </c>
      <c r="L4266">
        <v>1.0584819277108435</v>
      </c>
      <c r="M4266" s="2">
        <f t="shared" si="138"/>
        <v>88.253012048192772</v>
      </c>
      <c r="N4266" t="s">
        <v>29</v>
      </c>
    </row>
    <row r="4267" spans="1:14">
      <c r="A4267">
        <v>294</v>
      </c>
      <c r="B4267" t="s">
        <v>1871</v>
      </c>
      <c r="C4267" t="s">
        <v>1870</v>
      </c>
      <c r="D4267">
        <v>36</v>
      </c>
      <c r="E4267" s="1">
        <v>0.22800000000000001</v>
      </c>
      <c r="F4267">
        <v>0.17799999999999999</v>
      </c>
      <c r="G4267">
        <v>0</v>
      </c>
      <c r="H4267">
        <v>18</v>
      </c>
      <c r="J4267">
        <v>1.2999999999999999E-4</v>
      </c>
      <c r="K4267">
        <v>4.8000000000000001E-2</v>
      </c>
      <c r="L4267">
        <v>1.0584819277108435</v>
      </c>
      <c r="M4267" s="2">
        <f t="shared" si="138"/>
        <v>88.554216867469876</v>
      </c>
      <c r="N4267" t="s">
        <v>29</v>
      </c>
    </row>
    <row r="4268" spans="1:14">
      <c r="A4268">
        <v>295</v>
      </c>
      <c r="B4268" t="s">
        <v>1869</v>
      </c>
      <c r="C4268" t="s">
        <v>1868</v>
      </c>
      <c r="D4268">
        <v>125</v>
      </c>
      <c r="E4268" s="1">
        <v>0.22700000000000001</v>
      </c>
      <c r="F4268">
        <v>0.27600000000000002</v>
      </c>
      <c r="G4268">
        <v>2.8000000000000001E-2</v>
      </c>
      <c r="H4268">
        <v>36</v>
      </c>
      <c r="I4268">
        <v>7.6</v>
      </c>
      <c r="J4268">
        <v>6.9999999999999999E-4</v>
      </c>
      <c r="K4268">
        <v>0.27400000000000002</v>
      </c>
      <c r="L4268">
        <v>1.0584819277108435</v>
      </c>
      <c r="M4268" s="2">
        <f t="shared" si="138"/>
        <v>88.855421686746979</v>
      </c>
      <c r="N4268" t="s">
        <v>29</v>
      </c>
    </row>
    <row r="4269" spans="1:14">
      <c r="A4269">
        <v>296</v>
      </c>
      <c r="B4269" t="s">
        <v>1867</v>
      </c>
      <c r="C4269" t="s">
        <v>1866</v>
      </c>
      <c r="D4269">
        <v>285</v>
      </c>
      <c r="E4269" s="1">
        <v>0.22700000000000001</v>
      </c>
      <c r="F4269">
        <v>0.26600000000000001</v>
      </c>
      <c r="G4269">
        <v>3.1E-2</v>
      </c>
      <c r="H4269">
        <v>32</v>
      </c>
      <c r="I4269" t="s">
        <v>18288</v>
      </c>
      <c r="J4269">
        <v>8.8000000000000003E-4</v>
      </c>
      <c r="K4269">
        <v>0.23499999999999999</v>
      </c>
      <c r="L4269">
        <v>1.0584819277108435</v>
      </c>
      <c r="M4269" s="2">
        <f t="shared" si="138"/>
        <v>89.156626506024097</v>
      </c>
      <c r="N4269" t="s">
        <v>29</v>
      </c>
    </row>
    <row r="4270" spans="1:14">
      <c r="A4270">
        <v>297</v>
      </c>
      <c r="B4270" t="s">
        <v>1865</v>
      </c>
      <c r="C4270" t="s">
        <v>1864</v>
      </c>
      <c r="D4270">
        <v>320</v>
      </c>
      <c r="E4270" s="1">
        <v>0.22700000000000001</v>
      </c>
      <c r="F4270">
        <v>0.308</v>
      </c>
      <c r="G4270">
        <v>0.14299999999999999</v>
      </c>
      <c r="H4270">
        <v>35</v>
      </c>
      <c r="I4270" t="s">
        <v>18288</v>
      </c>
      <c r="J4270">
        <v>4.8999999999999998E-4</v>
      </c>
      <c r="K4270">
        <v>0.16300000000000001</v>
      </c>
      <c r="L4270">
        <v>1.0584819277108435</v>
      </c>
      <c r="M4270" s="2">
        <f t="shared" si="138"/>
        <v>89.457831325301214</v>
      </c>
      <c r="N4270" t="s">
        <v>29</v>
      </c>
    </row>
    <row r="4271" spans="1:14">
      <c r="A4271">
        <v>298</v>
      </c>
      <c r="B4271" t="s">
        <v>1863</v>
      </c>
      <c r="C4271" t="s">
        <v>1862</v>
      </c>
      <c r="D4271">
        <v>91</v>
      </c>
      <c r="E4271" s="1">
        <v>0.22700000000000001</v>
      </c>
      <c r="F4271">
        <v>0.41799999999999998</v>
      </c>
      <c r="G4271">
        <v>0</v>
      </c>
      <c r="H4271">
        <v>11</v>
      </c>
      <c r="J4271">
        <v>2.9E-4</v>
      </c>
      <c r="K4271">
        <v>0.29899999999999999</v>
      </c>
      <c r="L4271">
        <v>1.0584819277108435</v>
      </c>
      <c r="M4271" s="2">
        <f t="shared" si="138"/>
        <v>89.759036144578303</v>
      </c>
      <c r="N4271" t="s">
        <v>29</v>
      </c>
    </row>
    <row r="4272" spans="1:14">
      <c r="A4272">
        <v>299</v>
      </c>
      <c r="B4272" t="s">
        <v>1861</v>
      </c>
      <c r="C4272" t="s">
        <v>1860</v>
      </c>
      <c r="D4272">
        <v>172</v>
      </c>
      <c r="E4272" s="1">
        <v>0.22600000000000001</v>
      </c>
      <c r="F4272">
        <v>0.20899999999999999</v>
      </c>
      <c r="I4272">
        <v>8.8000000000000007</v>
      </c>
      <c r="J4272">
        <v>5.2999999999999998E-4</v>
      </c>
      <c r="K4272">
        <v>0.13200000000000001</v>
      </c>
      <c r="L4272">
        <v>1.0584819277108435</v>
      </c>
      <c r="M4272" s="2">
        <f t="shared" si="138"/>
        <v>90.060240963855421</v>
      </c>
      <c r="N4272" t="s">
        <v>29</v>
      </c>
    </row>
    <row r="4273" spans="1:14">
      <c r="A4273">
        <v>300</v>
      </c>
      <c r="B4273" t="s">
        <v>1859</v>
      </c>
      <c r="C4273" t="s">
        <v>1858</v>
      </c>
      <c r="D4273">
        <v>115</v>
      </c>
      <c r="E4273" s="1">
        <v>0.21099999999999999</v>
      </c>
      <c r="F4273">
        <v>0.38100000000000001</v>
      </c>
      <c r="G4273">
        <v>0</v>
      </c>
      <c r="H4273">
        <v>18</v>
      </c>
      <c r="I4273">
        <v>8.1</v>
      </c>
      <c r="J4273">
        <v>2.9E-4</v>
      </c>
      <c r="K4273">
        <v>0.17299999999999999</v>
      </c>
      <c r="L4273">
        <v>1.0584819277108435</v>
      </c>
      <c r="M4273" s="2">
        <f t="shared" si="138"/>
        <v>90.361445783132538</v>
      </c>
      <c r="N4273" t="s">
        <v>29</v>
      </c>
    </row>
    <row r="4274" spans="1:14">
      <c r="A4274">
        <v>301</v>
      </c>
      <c r="B4274" t="s">
        <v>1857</v>
      </c>
      <c r="C4274" t="s">
        <v>1856</v>
      </c>
      <c r="D4274">
        <v>103</v>
      </c>
      <c r="E4274" s="1">
        <v>0.21099999999999999</v>
      </c>
      <c r="F4274">
        <v>0.38</v>
      </c>
      <c r="G4274">
        <v>0.16700000000000001</v>
      </c>
      <c r="H4274">
        <v>24</v>
      </c>
      <c r="I4274">
        <v>5.7</v>
      </c>
      <c r="J4274">
        <v>3.5E-4</v>
      </c>
      <c r="K4274">
        <v>0.14499999999999999</v>
      </c>
      <c r="L4274">
        <v>1.0584819277108435</v>
      </c>
      <c r="M4274" s="2">
        <f t="shared" si="138"/>
        <v>90.662650602409627</v>
      </c>
      <c r="N4274" t="s">
        <v>29</v>
      </c>
    </row>
    <row r="4275" spans="1:14">
      <c r="A4275">
        <v>302</v>
      </c>
      <c r="B4275" t="s">
        <v>1325</v>
      </c>
      <c r="C4275" t="s">
        <v>1324</v>
      </c>
      <c r="D4275">
        <v>48</v>
      </c>
      <c r="E4275" s="1">
        <v>0.20599999999999999</v>
      </c>
      <c r="G4275">
        <v>0.13600000000000001</v>
      </c>
      <c r="H4275">
        <v>22</v>
      </c>
      <c r="J4275">
        <v>1.1E-4</v>
      </c>
      <c r="L4275">
        <v>1.0584819277108435</v>
      </c>
      <c r="M4275" s="2">
        <f t="shared" si="138"/>
        <v>90.963855421686745</v>
      </c>
      <c r="N4275" t="s">
        <v>29</v>
      </c>
    </row>
    <row r="4276" spans="1:14">
      <c r="A4276">
        <v>303</v>
      </c>
      <c r="B4276" t="s">
        <v>1855</v>
      </c>
      <c r="C4276" t="s">
        <v>1854</v>
      </c>
      <c r="D4276">
        <v>107</v>
      </c>
      <c r="E4276" s="1">
        <v>0.19400000000000001</v>
      </c>
      <c r="F4276">
        <v>0.23200000000000001</v>
      </c>
      <c r="G4276">
        <v>9.6000000000000002E-2</v>
      </c>
      <c r="H4276">
        <v>52</v>
      </c>
      <c r="I4276">
        <v>4.3</v>
      </c>
      <c r="J4276">
        <v>2.0000000000000001E-4</v>
      </c>
      <c r="K4276">
        <v>0.04</v>
      </c>
      <c r="L4276">
        <v>1.0584819277108435</v>
      </c>
      <c r="M4276" s="2">
        <f t="shared" si="138"/>
        <v>91.265060240963862</v>
      </c>
      <c r="N4276" t="s">
        <v>29</v>
      </c>
    </row>
    <row r="4277" spans="1:14">
      <c r="A4277">
        <v>304</v>
      </c>
      <c r="B4277" t="s">
        <v>1853</v>
      </c>
      <c r="C4277" t="s">
        <v>1852</v>
      </c>
      <c r="D4277">
        <v>55</v>
      </c>
      <c r="E4277" s="1">
        <v>0.17499999999999999</v>
      </c>
      <c r="F4277">
        <v>0.108</v>
      </c>
      <c r="G4277">
        <v>7.3999999999999996E-2</v>
      </c>
      <c r="H4277">
        <v>27</v>
      </c>
      <c r="J4277">
        <v>1.1E-4</v>
      </c>
      <c r="K4277">
        <v>3.5999999999999997E-2</v>
      </c>
      <c r="L4277">
        <v>1.0584819277108435</v>
      </c>
      <c r="M4277" s="2">
        <f t="shared" si="138"/>
        <v>91.566265060240966</v>
      </c>
      <c r="N4277" t="s">
        <v>29</v>
      </c>
    </row>
    <row r="4278" spans="1:14">
      <c r="A4278">
        <v>305</v>
      </c>
      <c r="B4278" t="s">
        <v>4845</v>
      </c>
      <c r="C4278" t="s">
        <v>4844</v>
      </c>
      <c r="D4278">
        <v>28</v>
      </c>
      <c r="E4278" s="1">
        <v>0.17199999999999999</v>
      </c>
      <c r="F4278">
        <v>0.314</v>
      </c>
      <c r="G4278">
        <v>0</v>
      </c>
      <c r="H4278">
        <v>11</v>
      </c>
      <c r="J4278">
        <v>5.0000000000000002E-5</v>
      </c>
      <c r="K4278">
        <v>3.9E-2</v>
      </c>
      <c r="L4278">
        <v>1.0584819277108435</v>
      </c>
      <c r="M4278" s="2">
        <f t="shared" si="138"/>
        <v>91.867469879518069</v>
      </c>
      <c r="N4278" t="s">
        <v>29</v>
      </c>
    </row>
    <row r="4279" spans="1:14">
      <c r="A4279">
        <v>306</v>
      </c>
      <c r="B4279" t="s">
        <v>1851</v>
      </c>
      <c r="C4279" t="s">
        <v>1850</v>
      </c>
      <c r="D4279">
        <v>186</v>
      </c>
      <c r="E4279" s="1">
        <v>0.17100000000000001</v>
      </c>
      <c r="F4279">
        <v>0.35799999999999998</v>
      </c>
      <c r="G4279">
        <v>0</v>
      </c>
      <c r="H4279">
        <v>15</v>
      </c>
      <c r="I4279" t="s">
        <v>18288</v>
      </c>
      <c r="J4279">
        <v>3.4000000000000002E-4</v>
      </c>
      <c r="K4279">
        <v>0.17899999999999999</v>
      </c>
      <c r="L4279">
        <v>1.0584819277108435</v>
      </c>
      <c r="M4279" s="2">
        <f t="shared" si="138"/>
        <v>92.168674698795186</v>
      </c>
      <c r="N4279" t="s">
        <v>29</v>
      </c>
    </row>
    <row r="4280" spans="1:14">
      <c r="A4280">
        <v>307</v>
      </c>
      <c r="B4280" t="s">
        <v>1849</v>
      </c>
      <c r="C4280" t="s">
        <v>1848</v>
      </c>
      <c r="D4280">
        <v>52</v>
      </c>
      <c r="E4280" s="1">
        <v>0.16</v>
      </c>
      <c r="G4280">
        <v>0.23799999999999999</v>
      </c>
      <c r="H4280">
        <v>21</v>
      </c>
      <c r="J4280">
        <v>1.8000000000000001E-4</v>
      </c>
      <c r="L4280">
        <v>1.0584819277108435</v>
      </c>
      <c r="M4280" s="2">
        <f t="shared" si="138"/>
        <v>92.46987951807229</v>
      </c>
      <c r="N4280" t="s">
        <v>29</v>
      </c>
    </row>
    <row r="4281" spans="1:14">
      <c r="A4281">
        <v>308</v>
      </c>
      <c r="B4281" t="s">
        <v>1319</v>
      </c>
      <c r="C4281" t="s">
        <v>1318</v>
      </c>
      <c r="D4281">
        <v>118</v>
      </c>
      <c r="E4281" s="1">
        <v>0.16</v>
      </c>
      <c r="G4281">
        <v>0</v>
      </c>
      <c r="H4281">
        <v>10</v>
      </c>
      <c r="I4281" t="s">
        <v>18288</v>
      </c>
      <c r="J4281">
        <v>2.2000000000000001E-4</v>
      </c>
      <c r="L4281">
        <v>1.0584819277108435</v>
      </c>
      <c r="M4281" s="2">
        <f t="shared" si="138"/>
        <v>92.771084337349393</v>
      </c>
      <c r="N4281" t="s">
        <v>29</v>
      </c>
    </row>
    <row r="4282" spans="1:14">
      <c r="A4282">
        <v>309</v>
      </c>
      <c r="B4282" t="s">
        <v>1847</v>
      </c>
      <c r="C4282" t="s">
        <v>1846</v>
      </c>
      <c r="D4282">
        <v>86</v>
      </c>
      <c r="E4282" s="1">
        <v>0.159</v>
      </c>
      <c r="F4282">
        <v>0.30599999999999999</v>
      </c>
      <c r="G4282">
        <v>0.13900000000000001</v>
      </c>
      <c r="H4282">
        <v>36</v>
      </c>
      <c r="J4282">
        <v>2.7E-4</v>
      </c>
      <c r="K4282">
        <v>0.109</v>
      </c>
      <c r="L4282">
        <v>1.0584819277108435</v>
      </c>
      <c r="M4282" s="2">
        <f t="shared" si="138"/>
        <v>93.07228915662651</v>
      </c>
      <c r="N4282" t="s">
        <v>29</v>
      </c>
    </row>
    <row r="4283" spans="1:14">
      <c r="A4283">
        <v>310</v>
      </c>
      <c r="B4283" t="s">
        <v>1845</v>
      </c>
      <c r="C4283" t="s">
        <v>1844</v>
      </c>
      <c r="D4283">
        <v>44</v>
      </c>
      <c r="E4283" s="1">
        <v>0.158</v>
      </c>
      <c r="F4283">
        <v>0.17</v>
      </c>
      <c r="G4283">
        <v>0</v>
      </c>
      <c r="H4283">
        <v>15</v>
      </c>
      <c r="J4283">
        <v>1.2E-4</v>
      </c>
      <c r="K4283">
        <v>7.3999999999999996E-2</v>
      </c>
      <c r="L4283">
        <v>1.0584819277108435</v>
      </c>
      <c r="M4283" s="2">
        <f t="shared" si="138"/>
        <v>93.373493975903614</v>
      </c>
      <c r="N4283" t="s">
        <v>29</v>
      </c>
    </row>
    <row r="4284" spans="1:14">
      <c r="A4284">
        <v>311</v>
      </c>
      <c r="B4284" t="s">
        <v>1843</v>
      </c>
      <c r="C4284" t="s">
        <v>1842</v>
      </c>
      <c r="D4284">
        <v>9</v>
      </c>
      <c r="E4284" s="1">
        <v>0.154</v>
      </c>
      <c r="F4284">
        <v>0.158</v>
      </c>
      <c r="G4284">
        <v>0</v>
      </c>
      <c r="H4284">
        <v>9</v>
      </c>
      <c r="J4284">
        <v>5.0000000000000002E-5</v>
      </c>
      <c r="K4284">
        <v>5.0999999999999997E-2</v>
      </c>
      <c r="L4284">
        <v>1.0584819277108435</v>
      </c>
      <c r="M4284" s="2">
        <f t="shared" si="138"/>
        <v>93.674698795180717</v>
      </c>
      <c r="N4284" t="s">
        <v>29</v>
      </c>
    </row>
    <row r="4285" spans="1:14">
      <c r="A4285">
        <v>312</v>
      </c>
      <c r="B4285" t="s">
        <v>1841</v>
      </c>
      <c r="C4285" t="s">
        <v>1840</v>
      </c>
      <c r="D4285">
        <v>13</v>
      </c>
      <c r="E4285" s="1">
        <v>0.152</v>
      </c>
      <c r="G4285">
        <v>0</v>
      </c>
      <c r="H4285">
        <v>11</v>
      </c>
      <c r="J4285">
        <v>6.9999999999999994E-5</v>
      </c>
      <c r="L4285">
        <v>1.0584819277108435</v>
      </c>
      <c r="M4285" s="2">
        <f t="shared" si="138"/>
        <v>93.975903614457835</v>
      </c>
      <c r="N4285" t="s">
        <v>29</v>
      </c>
    </row>
    <row r="4286" spans="1:14">
      <c r="A4286">
        <v>313</v>
      </c>
      <c r="B4286" t="s">
        <v>1839</v>
      </c>
      <c r="C4286" t="s">
        <v>1838</v>
      </c>
      <c r="D4286">
        <v>41</v>
      </c>
      <c r="E4286" s="1">
        <v>0.152</v>
      </c>
      <c r="F4286">
        <v>0.184</v>
      </c>
      <c r="G4286">
        <v>3.2000000000000001E-2</v>
      </c>
      <c r="H4286">
        <v>31</v>
      </c>
      <c r="J4286">
        <v>3.4000000000000002E-4</v>
      </c>
      <c r="K4286">
        <v>0.127</v>
      </c>
      <c r="L4286">
        <v>1.0584819277108435</v>
      </c>
      <c r="M4286" s="2">
        <f t="shared" si="138"/>
        <v>94.277108433734938</v>
      </c>
      <c r="N4286" t="s">
        <v>29</v>
      </c>
    </row>
    <row r="4287" spans="1:14">
      <c r="A4287">
        <v>314</v>
      </c>
      <c r="B4287" t="s">
        <v>1837</v>
      </c>
      <c r="C4287" t="s">
        <v>1836</v>
      </c>
      <c r="D4287">
        <v>7</v>
      </c>
      <c r="E4287" s="1">
        <v>0.14299999999999999</v>
      </c>
      <c r="F4287">
        <v>7.6999999999999999E-2</v>
      </c>
      <c r="G4287">
        <v>9.0999999999999998E-2</v>
      </c>
      <c r="H4287">
        <v>11</v>
      </c>
      <c r="J4287">
        <v>1.0000000000000001E-5</v>
      </c>
      <c r="K4287">
        <v>1.4E-2</v>
      </c>
      <c r="L4287">
        <v>1.0584819277108435</v>
      </c>
      <c r="M4287" s="2">
        <f t="shared" si="138"/>
        <v>94.578313253012041</v>
      </c>
      <c r="N4287" t="s">
        <v>29</v>
      </c>
    </row>
    <row r="4288" spans="1:14">
      <c r="A4288">
        <v>315</v>
      </c>
      <c r="B4288" t="s">
        <v>1835</v>
      </c>
      <c r="C4288" t="s">
        <v>1834</v>
      </c>
      <c r="D4288">
        <v>154</v>
      </c>
      <c r="E4288" s="1">
        <v>0.14299999999999999</v>
      </c>
      <c r="F4288">
        <v>0.30499999999999999</v>
      </c>
      <c r="G4288">
        <v>0.182</v>
      </c>
      <c r="H4288">
        <v>33</v>
      </c>
      <c r="I4288">
        <v>7.4</v>
      </c>
      <c r="J4288">
        <v>5.5999999999999995E-4</v>
      </c>
      <c r="K4288">
        <v>0.21199999999999999</v>
      </c>
      <c r="L4288">
        <v>1.0584819277108435</v>
      </c>
      <c r="M4288" s="2">
        <f t="shared" si="138"/>
        <v>94.879518072289159</v>
      </c>
      <c r="N4288" t="s">
        <v>29</v>
      </c>
    </row>
    <row r="4289" spans="1:14">
      <c r="A4289">
        <v>316</v>
      </c>
      <c r="B4289" t="s">
        <v>1833</v>
      </c>
      <c r="C4289" t="s">
        <v>1832</v>
      </c>
      <c r="D4289">
        <v>36</v>
      </c>
      <c r="E4289" s="1">
        <v>0.13</v>
      </c>
      <c r="G4289">
        <v>6.9000000000000006E-2</v>
      </c>
      <c r="H4289">
        <v>29</v>
      </c>
      <c r="J4289">
        <v>1E-4</v>
      </c>
      <c r="L4289">
        <v>1.0584819277108435</v>
      </c>
      <c r="M4289" s="2">
        <f t="shared" si="138"/>
        <v>95.180722891566262</v>
      </c>
      <c r="N4289" t="s">
        <v>29</v>
      </c>
    </row>
    <row r="4290" spans="1:14">
      <c r="A4290">
        <v>317</v>
      </c>
      <c r="B4290" t="s">
        <v>1831</v>
      </c>
      <c r="C4290" t="s">
        <v>1830</v>
      </c>
      <c r="D4290">
        <v>24</v>
      </c>
      <c r="E4290" s="1">
        <v>0.11799999999999999</v>
      </c>
      <c r="G4290">
        <v>0</v>
      </c>
      <c r="H4290">
        <v>14</v>
      </c>
      <c r="J4290">
        <v>1.6000000000000001E-4</v>
      </c>
      <c r="L4290">
        <v>1.0584819277108435</v>
      </c>
      <c r="M4290" s="2">
        <f t="shared" si="138"/>
        <v>95.481927710843379</v>
      </c>
      <c r="N4290" t="s">
        <v>29</v>
      </c>
    </row>
    <row r="4291" spans="1:14">
      <c r="A4291">
        <v>318</v>
      </c>
      <c r="B4291" t="s">
        <v>1829</v>
      </c>
      <c r="C4291" t="s">
        <v>1828</v>
      </c>
      <c r="D4291">
        <v>40</v>
      </c>
      <c r="E4291" s="1">
        <v>0.113</v>
      </c>
      <c r="F4291">
        <v>0.13500000000000001</v>
      </c>
      <c r="G4291">
        <v>0</v>
      </c>
      <c r="H4291">
        <v>29</v>
      </c>
      <c r="J4291">
        <v>9.0000000000000006E-5</v>
      </c>
      <c r="K4291">
        <v>3.1E-2</v>
      </c>
      <c r="L4291">
        <v>1.0584819277108435</v>
      </c>
      <c r="M4291" s="2">
        <f t="shared" si="138"/>
        <v>95.783132530120483</v>
      </c>
      <c r="N4291" t="s">
        <v>29</v>
      </c>
    </row>
    <row r="4292" spans="1:14">
      <c r="A4292">
        <v>319</v>
      </c>
      <c r="B4292" t="s">
        <v>1827</v>
      </c>
      <c r="C4292" t="s">
        <v>1826</v>
      </c>
      <c r="D4292">
        <v>54</v>
      </c>
      <c r="E4292" s="1">
        <v>0.10299999999999999</v>
      </c>
      <c r="G4292">
        <v>0</v>
      </c>
      <c r="H4292">
        <v>15</v>
      </c>
      <c r="J4292">
        <v>6.9999999999999994E-5</v>
      </c>
      <c r="L4292">
        <v>1.0584819277108435</v>
      </c>
      <c r="M4292" s="2">
        <f t="shared" si="138"/>
        <v>96.084337349397586</v>
      </c>
      <c r="N4292" t="s">
        <v>29</v>
      </c>
    </row>
    <row r="4293" spans="1:14">
      <c r="A4293">
        <v>320</v>
      </c>
      <c r="B4293" t="s">
        <v>1825</v>
      </c>
      <c r="C4293" t="s">
        <v>1824</v>
      </c>
      <c r="D4293">
        <v>17</v>
      </c>
      <c r="E4293" s="1">
        <v>0.10299999999999999</v>
      </c>
      <c r="G4293">
        <v>0.2</v>
      </c>
      <c r="H4293">
        <v>10</v>
      </c>
      <c r="J4293">
        <v>0</v>
      </c>
      <c r="L4293">
        <v>1.0584819277108435</v>
      </c>
      <c r="M4293" s="2">
        <f t="shared" si="138"/>
        <v>96.385542168674704</v>
      </c>
      <c r="N4293" t="s">
        <v>29</v>
      </c>
    </row>
    <row r="4294" spans="1:14">
      <c r="A4294">
        <v>321</v>
      </c>
      <c r="B4294" t="s">
        <v>1823</v>
      </c>
      <c r="C4294" t="s">
        <v>1822</v>
      </c>
      <c r="D4294">
        <v>122</v>
      </c>
      <c r="E4294" s="1">
        <v>9.2999999999999999E-2</v>
      </c>
      <c r="F4294">
        <v>0.41399999999999998</v>
      </c>
      <c r="G4294">
        <v>2.3E-2</v>
      </c>
      <c r="H4294">
        <v>43</v>
      </c>
      <c r="I4294">
        <v>4</v>
      </c>
      <c r="J4294">
        <v>1.8000000000000001E-4</v>
      </c>
      <c r="K4294">
        <v>3.7999999999999999E-2</v>
      </c>
      <c r="L4294">
        <v>1.0584819277108435</v>
      </c>
      <c r="M4294" s="2">
        <f t="shared" ref="M4294:M4305" si="139">A4294/332*100</f>
        <v>96.686746987951807</v>
      </c>
      <c r="N4294" t="s">
        <v>29</v>
      </c>
    </row>
    <row r="4295" spans="1:14">
      <c r="A4295">
        <v>322</v>
      </c>
      <c r="B4295" t="s">
        <v>1821</v>
      </c>
      <c r="C4295" t="s">
        <v>1820</v>
      </c>
      <c r="D4295">
        <v>15</v>
      </c>
      <c r="E4295" s="1">
        <v>7.9000000000000001E-2</v>
      </c>
      <c r="F4295">
        <v>8.4000000000000005E-2</v>
      </c>
      <c r="G4295">
        <v>0</v>
      </c>
      <c r="H4295">
        <v>17</v>
      </c>
      <c r="J4295">
        <v>4.0000000000000003E-5</v>
      </c>
      <c r="K4295">
        <v>2.3E-2</v>
      </c>
      <c r="L4295">
        <v>1.0584819277108435</v>
      </c>
      <c r="M4295" s="2">
        <f t="shared" si="139"/>
        <v>96.98795180722891</v>
      </c>
      <c r="N4295" t="s">
        <v>29</v>
      </c>
    </row>
    <row r="4296" spans="1:14">
      <c r="A4296">
        <v>323</v>
      </c>
      <c r="B4296" t="s">
        <v>1819</v>
      </c>
      <c r="C4296" t="s">
        <v>1818</v>
      </c>
      <c r="D4296">
        <v>29</v>
      </c>
      <c r="E4296" s="1">
        <v>7.3999999999999996E-2</v>
      </c>
      <c r="F4296">
        <v>0.10299999999999999</v>
      </c>
      <c r="G4296">
        <v>0.2</v>
      </c>
      <c r="H4296">
        <v>20</v>
      </c>
      <c r="J4296">
        <v>1.0000000000000001E-5</v>
      </c>
      <c r="K4296">
        <v>6.0000000000000001E-3</v>
      </c>
      <c r="L4296">
        <v>1.0584819277108435</v>
      </c>
      <c r="M4296" s="2">
        <f t="shared" si="139"/>
        <v>97.289156626506028</v>
      </c>
      <c r="N4296" t="s">
        <v>29</v>
      </c>
    </row>
    <row r="4297" spans="1:14">
      <c r="A4297">
        <v>324</v>
      </c>
      <c r="B4297" t="s">
        <v>1817</v>
      </c>
      <c r="C4297" t="s">
        <v>1816</v>
      </c>
      <c r="D4297">
        <v>84</v>
      </c>
      <c r="E4297" s="1">
        <v>5.7000000000000002E-2</v>
      </c>
      <c r="F4297">
        <v>0.153</v>
      </c>
      <c r="G4297">
        <v>0</v>
      </c>
      <c r="H4297">
        <v>24</v>
      </c>
      <c r="J4297">
        <v>2.1000000000000001E-4</v>
      </c>
      <c r="K4297">
        <v>7.0000000000000007E-2</v>
      </c>
      <c r="L4297">
        <v>1.0584819277108435</v>
      </c>
      <c r="M4297" s="2">
        <f t="shared" si="139"/>
        <v>97.590361445783131</v>
      </c>
      <c r="N4297" t="s">
        <v>29</v>
      </c>
    </row>
    <row r="4298" spans="1:14">
      <c r="A4298">
        <v>325</v>
      </c>
      <c r="B4298" t="s">
        <v>1815</v>
      </c>
      <c r="C4298" t="s">
        <v>1814</v>
      </c>
      <c r="D4298">
        <v>33</v>
      </c>
      <c r="E4298" s="1">
        <v>4.8000000000000001E-2</v>
      </c>
      <c r="F4298">
        <v>0.16700000000000001</v>
      </c>
      <c r="G4298">
        <v>0</v>
      </c>
      <c r="H4298">
        <v>13</v>
      </c>
      <c r="J4298">
        <v>6.9999999999999994E-5</v>
      </c>
      <c r="K4298">
        <v>6.8000000000000005E-2</v>
      </c>
      <c r="L4298">
        <v>1.0584819277108435</v>
      </c>
      <c r="M4298" s="2">
        <f t="shared" si="139"/>
        <v>97.891566265060234</v>
      </c>
      <c r="N4298" t="s">
        <v>29</v>
      </c>
    </row>
    <row r="4299" spans="1:14">
      <c r="A4299">
        <v>326</v>
      </c>
      <c r="B4299" t="s">
        <v>1813</v>
      </c>
      <c r="C4299" t="s">
        <v>1812</v>
      </c>
      <c r="D4299">
        <v>11</v>
      </c>
      <c r="E4299" s="1">
        <v>4.2999999999999997E-2</v>
      </c>
      <c r="G4299">
        <v>0.16700000000000001</v>
      </c>
      <c r="H4299">
        <v>6</v>
      </c>
      <c r="J4299">
        <v>2.0000000000000002E-5</v>
      </c>
      <c r="L4299">
        <v>1.0584819277108435</v>
      </c>
      <c r="M4299" s="2">
        <f t="shared" si="139"/>
        <v>98.192771084337352</v>
      </c>
      <c r="N4299" t="s">
        <v>29</v>
      </c>
    </row>
    <row r="4300" spans="1:14">
      <c r="A4300">
        <v>327</v>
      </c>
      <c r="B4300" t="s">
        <v>1811</v>
      </c>
      <c r="C4300" t="s">
        <v>1810</v>
      </c>
      <c r="D4300">
        <v>9</v>
      </c>
      <c r="E4300" s="1">
        <v>3.3000000000000002E-2</v>
      </c>
      <c r="F4300">
        <v>7.5999999999999998E-2</v>
      </c>
      <c r="G4300">
        <v>0</v>
      </c>
      <c r="H4300">
        <v>15</v>
      </c>
      <c r="J4300">
        <v>2.0000000000000002E-5</v>
      </c>
      <c r="K4300">
        <v>1.2999999999999999E-2</v>
      </c>
      <c r="L4300">
        <v>1.0584819277108435</v>
      </c>
      <c r="M4300" s="2">
        <f t="shared" si="139"/>
        <v>98.493975903614455</v>
      </c>
      <c r="N4300" t="s">
        <v>29</v>
      </c>
    </row>
    <row r="4301" spans="1:14">
      <c r="A4301">
        <v>328</v>
      </c>
      <c r="B4301" t="s">
        <v>4827</v>
      </c>
      <c r="C4301" t="s">
        <v>4826</v>
      </c>
      <c r="D4301">
        <v>54</v>
      </c>
      <c r="E4301" s="1">
        <v>3.3000000000000002E-2</v>
      </c>
      <c r="G4301">
        <v>6.7000000000000004E-2</v>
      </c>
      <c r="H4301">
        <v>15</v>
      </c>
      <c r="J4301">
        <v>6.9999999999999994E-5</v>
      </c>
      <c r="L4301">
        <v>1.0584819277108435</v>
      </c>
      <c r="M4301" s="2">
        <f t="shared" si="139"/>
        <v>98.795180722891558</v>
      </c>
      <c r="N4301" t="s">
        <v>29</v>
      </c>
    </row>
    <row r="4302" spans="1:14">
      <c r="A4302">
        <v>329</v>
      </c>
      <c r="B4302" t="s">
        <v>1809</v>
      </c>
      <c r="C4302" t="s">
        <v>1808</v>
      </c>
      <c r="D4302">
        <v>2</v>
      </c>
      <c r="E4302" s="1">
        <v>3.1E-2</v>
      </c>
      <c r="G4302">
        <v>0</v>
      </c>
      <c r="H4302">
        <v>15</v>
      </c>
      <c r="J4302">
        <v>1.0000000000000001E-5</v>
      </c>
      <c r="L4302">
        <v>1.0584819277108435</v>
      </c>
      <c r="M4302" s="2">
        <f t="shared" si="139"/>
        <v>99.096385542168676</v>
      </c>
      <c r="N4302" t="s">
        <v>29</v>
      </c>
    </row>
    <row r="4303" spans="1:14">
      <c r="A4303">
        <v>330</v>
      </c>
      <c r="B4303" t="s">
        <v>1807</v>
      </c>
      <c r="C4303" t="s">
        <v>1806</v>
      </c>
      <c r="D4303">
        <v>3</v>
      </c>
      <c r="E4303" s="1">
        <v>3.1E-2</v>
      </c>
      <c r="F4303">
        <v>3.3000000000000002E-2</v>
      </c>
      <c r="G4303">
        <v>0</v>
      </c>
      <c r="H4303">
        <v>17</v>
      </c>
      <c r="J4303">
        <v>8.0000000000000007E-5</v>
      </c>
      <c r="K4303">
        <v>5.2999999999999999E-2</v>
      </c>
      <c r="L4303">
        <v>1.0584819277108435</v>
      </c>
      <c r="M4303" s="2">
        <f t="shared" si="139"/>
        <v>99.397590361445793</v>
      </c>
      <c r="N4303" t="s">
        <v>29</v>
      </c>
    </row>
    <row r="4304" spans="1:14">
      <c r="A4304">
        <v>331</v>
      </c>
      <c r="B4304" t="s">
        <v>18371</v>
      </c>
      <c r="C4304" t="s">
        <v>18372</v>
      </c>
      <c r="D4304">
        <v>3</v>
      </c>
      <c r="E4304" s="1">
        <v>2.1000000000000001E-2</v>
      </c>
      <c r="G4304">
        <v>0</v>
      </c>
      <c r="H4304">
        <v>24</v>
      </c>
      <c r="J4304">
        <v>0</v>
      </c>
      <c r="L4304">
        <v>1.0584819277108435</v>
      </c>
      <c r="M4304" s="2">
        <f t="shared" si="139"/>
        <v>99.698795180722882</v>
      </c>
      <c r="N4304" t="s">
        <v>29</v>
      </c>
    </row>
    <row r="4305" spans="1:14">
      <c r="A4305">
        <v>332</v>
      </c>
      <c r="B4305" t="s">
        <v>4823</v>
      </c>
      <c r="C4305" t="s">
        <v>4822</v>
      </c>
      <c r="D4305">
        <v>9</v>
      </c>
      <c r="E4305" s="1">
        <v>0.01</v>
      </c>
      <c r="F4305">
        <v>3.1E-2</v>
      </c>
      <c r="G4305">
        <v>0</v>
      </c>
      <c r="H4305">
        <v>37</v>
      </c>
      <c r="J4305">
        <v>2.0000000000000002E-5</v>
      </c>
      <c r="K4305">
        <v>4.0000000000000001E-3</v>
      </c>
      <c r="L4305">
        <v>1.0584819277108435</v>
      </c>
      <c r="M4305" s="2">
        <f t="shared" si="139"/>
        <v>100</v>
      </c>
      <c r="N4305" t="s">
        <v>29</v>
      </c>
    </row>
    <row r="4306" spans="1:14" s="3" customFormat="1">
      <c r="E4306" s="4"/>
      <c r="M4306" s="5"/>
    </row>
    <row r="4307" spans="1:14">
      <c r="A4307">
        <v>1</v>
      </c>
      <c r="B4307" t="s">
        <v>6392</v>
      </c>
      <c r="C4307" t="s">
        <v>6391</v>
      </c>
      <c r="D4307">
        <v>3762</v>
      </c>
      <c r="E4307" s="1">
        <v>4.2290000000000001</v>
      </c>
      <c r="F4307">
        <v>5.91</v>
      </c>
      <c r="G4307">
        <v>0.308</v>
      </c>
      <c r="H4307">
        <v>13</v>
      </c>
      <c r="I4307" t="s">
        <v>18288</v>
      </c>
      <c r="J4307">
        <v>6.6699999999999997E-3</v>
      </c>
      <c r="K4307">
        <v>3.117</v>
      </c>
      <c r="L4307">
        <f>AVERAGE(E4307:E4522)</f>
        <v>0.8321574074074074</v>
      </c>
      <c r="M4307" s="2">
        <f t="shared" ref="M4307:M4370" si="140">A4307/216*100</f>
        <v>0.46296296296296291</v>
      </c>
      <c r="N4307" t="s">
        <v>30</v>
      </c>
    </row>
    <row r="4308" spans="1:14">
      <c r="A4308">
        <v>2</v>
      </c>
      <c r="B4308" t="s">
        <v>6390</v>
      </c>
      <c r="C4308" t="s">
        <v>6389</v>
      </c>
      <c r="D4308">
        <v>2108</v>
      </c>
      <c r="E4308" s="1">
        <v>3.3370000000000002</v>
      </c>
      <c r="F4308">
        <v>3.621</v>
      </c>
      <c r="G4308">
        <v>0.66700000000000004</v>
      </c>
      <c r="H4308">
        <v>42</v>
      </c>
      <c r="I4308">
        <v>7.1</v>
      </c>
      <c r="J4308">
        <v>5.5300000000000002E-3</v>
      </c>
      <c r="K4308">
        <v>1.3420000000000001</v>
      </c>
      <c r="L4308">
        <v>0.8321574074074074</v>
      </c>
      <c r="M4308" s="2">
        <f t="shared" si="140"/>
        <v>0.92592592592592582</v>
      </c>
      <c r="N4308" t="s">
        <v>30</v>
      </c>
    </row>
    <row r="4309" spans="1:14">
      <c r="A4309">
        <v>3</v>
      </c>
      <c r="B4309" t="s">
        <v>6388</v>
      </c>
      <c r="C4309" t="s">
        <v>6387</v>
      </c>
      <c r="D4309">
        <v>2656</v>
      </c>
      <c r="E4309" s="1">
        <v>3.1040000000000001</v>
      </c>
      <c r="F4309">
        <v>3.76</v>
      </c>
      <c r="G4309">
        <v>0.15</v>
      </c>
      <c r="H4309">
        <v>40</v>
      </c>
      <c r="I4309" t="s">
        <v>18288</v>
      </c>
      <c r="J4309">
        <v>6.7200000000000003E-3</v>
      </c>
      <c r="K4309">
        <v>2.294</v>
      </c>
      <c r="L4309">
        <v>0.8321574074074074</v>
      </c>
      <c r="M4309" s="2">
        <f t="shared" si="140"/>
        <v>1.3888888888888888</v>
      </c>
      <c r="N4309" t="s">
        <v>30</v>
      </c>
    </row>
    <row r="4310" spans="1:14">
      <c r="A4310">
        <v>4</v>
      </c>
      <c r="B4310" t="s">
        <v>6386</v>
      </c>
      <c r="C4310" t="s">
        <v>6385</v>
      </c>
      <c r="D4310">
        <v>1154</v>
      </c>
      <c r="E4310" s="1">
        <v>3.036</v>
      </c>
      <c r="F4310">
        <v>3.11</v>
      </c>
      <c r="G4310">
        <v>2.2000000000000002</v>
      </c>
      <c r="H4310">
        <v>15</v>
      </c>
      <c r="I4310">
        <v>8.9</v>
      </c>
      <c r="J4310">
        <v>1.65E-3</v>
      </c>
      <c r="K4310">
        <v>1.288</v>
      </c>
      <c r="L4310">
        <v>0.8321574074074074</v>
      </c>
      <c r="M4310" s="2">
        <f t="shared" si="140"/>
        <v>1.8518518518518516</v>
      </c>
      <c r="N4310" t="s">
        <v>30</v>
      </c>
    </row>
    <row r="4311" spans="1:14">
      <c r="A4311">
        <v>5</v>
      </c>
      <c r="B4311" t="s">
        <v>6384</v>
      </c>
      <c r="C4311" t="s">
        <v>6383</v>
      </c>
      <c r="D4311">
        <v>885</v>
      </c>
      <c r="E4311" s="1">
        <v>3</v>
      </c>
      <c r="F4311">
        <v>3.5979999999999999</v>
      </c>
      <c r="G4311">
        <v>0.15</v>
      </c>
      <c r="H4311">
        <v>40</v>
      </c>
      <c r="I4311">
        <v>5.5</v>
      </c>
      <c r="J4311">
        <v>2.7000000000000001E-3</v>
      </c>
      <c r="K4311">
        <v>1.1659999999999999</v>
      </c>
      <c r="L4311">
        <v>0.8321574074074074</v>
      </c>
      <c r="M4311" s="2">
        <f t="shared" si="140"/>
        <v>2.3148148148148149</v>
      </c>
      <c r="N4311" t="s">
        <v>30</v>
      </c>
    </row>
    <row r="4312" spans="1:14">
      <c r="A4312">
        <v>6</v>
      </c>
      <c r="B4312" t="s">
        <v>6382</v>
      </c>
      <c r="C4312" t="s">
        <v>6381</v>
      </c>
      <c r="D4312">
        <v>2639</v>
      </c>
      <c r="E4312" s="1">
        <v>2.7789999999999999</v>
      </c>
      <c r="G4312">
        <v>0.5</v>
      </c>
      <c r="H4312">
        <v>32</v>
      </c>
      <c r="I4312" t="s">
        <v>18288</v>
      </c>
      <c r="J4312">
        <v>6.1500000000000001E-3</v>
      </c>
      <c r="L4312">
        <v>0.8321574074074074</v>
      </c>
      <c r="M4312" s="2">
        <f t="shared" si="140"/>
        <v>2.7777777777777777</v>
      </c>
      <c r="N4312" t="s">
        <v>30</v>
      </c>
    </row>
    <row r="4313" spans="1:14">
      <c r="A4313">
        <v>7</v>
      </c>
      <c r="B4313" t="s">
        <v>15244</v>
      </c>
      <c r="C4313" t="s">
        <v>15245</v>
      </c>
      <c r="D4313">
        <v>4668</v>
      </c>
      <c r="E4313" s="1">
        <v>2.7749999999999999</v>
      </c>
      <c r="F4313">
        <v>3.3050000000000002</v>
      </c>
      <c r="G4313">
        <v>0.504</v>
      </c>
      <c r="H4313">
        <v>238</v>
      </c>
      <c r="I4313">
        <v>4</v>
      </c>
      <c r="J4313">
        <v>1.333E-2</v>
      </c>
      <c r="K4313">
        <v>0.71199999999999997</v>
      </c>
      <c r="L4313">
        <v>0.8321574074074074</v>
      </c>
      <c r="M4313" s="2">
        <f t="shared" si="140"/>
        <v>3.2407407407407405</v>
      </c>
      <c r="N4313" t="s">
        <v>30</v>
      </c>
    </row>
    <row r="4314" spans="1:14">
      <c r="A4314">
        <v>8</v>
      </c>
      <c r="B4314" t="s">
        <v>6380</v>
      </c>
      <c r="C4314" t="s">
        <v>6379</v>
      </c>
      <c r="D4314">
        <v>148</v>
      </c>
      <c r="E4314" s="1">
        <v>2.5859999999999999</v>
      </c>
      <c r="G4314">
        <v>0.14299999999999999</v>
      </c>
      <c r="H4314">
        <v>14</v>
      </c>
      <c r="I4314">
        <v>2.9</v>
      </c>
      <c r="J4314">
        <v>1.01E-3</v>
      </c>
      <c r="L4314">
        <v>0.8321574074074074</v>
      </c>
      <c r="M4314" s="2">
        <f t="shared" si="140"/>
        <v>3.7037037037037033</v>
      </c>
      <c r="N4314" t="s">
        <v>30</v>
      </c>
    </row>
    <row r="4315" spans="1:14">
      <c r="A4315">
        <v>9</v>
      </c>
      <c r="B4315" t="s">
        <v>6378</v>
      </c>
      <c r="C4315" t="s">
        <v>6377</v>
      </c>
      <c r="D4315">
        <v>3895</v>
      </c>
      <c r="E4315" s="1">
        <v>2.552</v>
      </c>
      <c r="F4315">
        <v>3.2269999999999999</v>
      </c>
      <c r="G4315">
        <v>0.49</v>
      </c>
      <c r="H4315">
        <v>49</v>
      </c>
      <c r="I4315" t="s">
        <v>18288</v>
      </c>
      <c r="J4315">
        <v>5.3600000000000002E-3</v>
      </c>
      <c r="K4315">
        <v>1.135</v>
      </c>
      <c r="L4315">
        <v>0.8321574074074074</v>
      </c>
      <c r="M4315" s="2">
        <f t="shared" si="140"/>
        <v>4.1666666666666661</v>
      </c>
      <c r="N4315" t="s">
        <v>30</v>
      </c>
    </row>
    <row r="4316" spans="1:14">
      <c r="A4316">
        <v>10</v>
      </c>
      <c r="B4316" t="s">
        <v>6376</v>
      </c>
      <c r="C4316" t="s">
        <v>6375</v>
      </c>
      <c r="D4316">
        <v>1509</v>
      </c>
      <c r="E4316" s="1">
        <v>2.3820000000000001</v>
      </c>
      <c r="F4316">
        <v>2.5569999999999999</v>
      </c>
      <c r="G4316">
        <v>0.28599999999999998</v>
      </c>
      <c r="H4316">
        <v>21</v>
      </c>
      <c r="I4316" t="s">
        <v>18288</v>
      </c>
      <c r="J4316">
        <v>2.65E-3</v>
      </c>
      <c r="K4316">
        <v>1.556</v>
      </c>
      <c r="L4316">
        <v>0.8321574074074074</v>
      </c>
      <c r="M4316" s="2">
        <f t="shared" si="140"/>
        <v>4.6296296296296298</v>
      </c>
      <c r="N4316" t="s">
        <v>30</v>
      </c>
    </row>
    <row r="4317" spans="1:14">
      <c r="A4317">
        <v>11</v>
      </c>
      <c r="B4317" t="s">
        <v>6374</v>
      </c>
      <c r="C4317" t="s">
        <v>6373</v>
      </c>
      <c r="D4317">
        <v>2711</v>
      </c>
      <c r="E4317" s="1">
        <v>2.3820000000000001</v>
      </c>
      <c r="F4317">
        <v>2.7120000000000002</v>
      </c>
      <c r="G4317">
        <v>0.5</v>
      </c>
      <c r="H4317">
        <v>44</v>
      </c>
      <c r="I4317" t="s">
        <v>18288</v>
      </c>
      <c r="J4317">
        <v>4.3400000000000001E-3</v>
      </c>
      <c r="K4317">
        <v>1.115</v>
      </c>
      <c r="L4317">
        <v>0.8321574074074074</v>
      </c>
      <c r="M4317" s="2">
        <f t="shared" si="140"/>
        <v>5.0925925925925926</v>
      </c>
      <c r="N4317" t="s">
        <v>30</v>
      </c>
    </row>
    <row r="4318" spans="1:14">
      <c r="A4318">
        <v>12</v>
      </c>
      <c r="B4318" t="s">
        <v>6372</v>
      </c>
      <c r="C4318" t="s">
        <v>6371</v>
      </c>
      <c r="D4318">
        <v>1546</v>
      </c>
      <c r="E4318" s="1">
        <v>2.2749999999999999</v>
      </c>
      <c r="F4318">
        <v>3.448</v>
      </c>
      <c r="G4318">
        <v>0.15</v>
      </c>
      <c r="H4318">
        <v>60</v>
      </c>
      <c r="I4318">
        <v>7.1</v>
      </c>
      <c r="J4318">
        <v>4.1900000000000001E-3</v>
      </c>
      <c r="K4318">
        <v>1.3049999999999999</v>
      </c>
      <c r="L4318">
        <v>0.8321574074074074</v>
      </c>
      <c r="M4318" s="2">
        <f t="shared" si="140"/>
        <v>5.5555555555555554</v>
      </c>
      <c r="N4318" t="s">
        <v>30</v>
      </c>
    </row>
    <row r="4319" spans="1:14">
      <c r="A4319">
        <v>13</v>
      </c>
      <c r="B4319" t="s">
        <v>6370</v>
      </c>
      <c r="C4319" t="s">
        <v>6369</v>
      </c>
      <c r="D4319">
        <v>538</v>
      </c>
      <c r="E4319" s="1">
        <v>2.1110000000000002</v>
      </c>
      <c r="F4319">
        <v>2.3540000000000001</v>
      </c>
      <c r="G4319">
        <v>8.3000000000000004E-2</v>
      </c>
      <c r="H4319">
        <v>12</v>
      </c>
      <c r="I4319" t="s">
        <v>18288</v>
      </c>
      <c r="J4319">
        <v>1.34E-3</v>
      </c>
      <c r="K4319">
        <v>1.5860000000000001</v>
      </c>
      <c r="L4319">
        <v>0.8321574074074074</v>
      </c>
      <c r="M4319" s="2">
        <f t="shared" si="140"/>
        <v>6.0185185185185182</v>
      </c>
      <c r="N4319" t="s">
        <v>30</v>
      </c>
    </row>
    <row r="4320" spans="1:14">
      <c r="A4320">
        <v>14</v>
      </c>
      <c r="B4320" t="s">
        <v>16270</v>
      </c>
      <c r="C4320" t="s">
        <v>16271</v>
      </c>
      <c r="D4320">
        <v>1049</v>
      </c>
      <c r="E4320" s="1">
        <v>2.0609999999999999</v>
      </c>
      <c r="F4320">
        <v>2.6059999999999999</v>
      </c>
      <c r="G4320">
        <v>0.53800000000000003</v>
      </c>
      <c r="H4320">
        <v>39</v>
      </c>
      <c r="I4320">
        <v>4.5999999999999996</v>
      </c>
      <c r="J4320">
        <v>4.1799999999999997E-3</v>
      </c>
      <c r="K4320">
        <v>0.98899999999999999</v>
      </c>
      <c r="L4320">
        <v>0.8321574074074074</v>
      </c>
      <c r="M4320" s="2">
        <f t="shared" si="140"/>
        <v>6.481481481481481</v>
      </c>
      <c r="N4320" t="s">
        <v>30</v>
      </c>
    </row>
    <row r="4321" spans="1:14">
      <c r="A4321">
        <v>15</v>
      </c>
      <c r="B4321" t="s">
        <v>6368</v>
      </c>
      <c r="C4321" t="s">
        <v>6367</v>
      </c>
      <c r="D4321">
        <v>643</v>
      </c>
      <c r="E4321" s="1">
        <v>2.0129999999999999</v>
      </c>
      <c r="G4321">
        <v>0.156</v>
      </c>
      <c r="H4321">
        <v>32</v>
      </c>
      <c r="I4321">
        <v>6.5</v>
      </c>
      <c r="J4321">
        <v>1.49E-3</v>
      </c>
      <c r="L4321">
        <v>0.8321574074074074</v>
      </c>
      <c r="M4321" s="2">
        <f t="shared" si="140"/>
        <v>6.9444444444444446</v>
      </c>
      <c r="N4321" t="s">
        <v>30</v>
      </c>
    </row>
    <row r="4322" spans="1:14">
      <c r="A4322">
        <v>16</v>
      </c>
      <c r="B4322" t="s">
        <v>16298</v>
      </c>
      <c r="C4322" t="s">
        <v>16299</v>
      </c>
      <c r="D4322">
        <v>880</v>
      </c>
      <c r="E4322" s="1">
        <v>1.925</v>
      </c>
      <c r="F4322">
        <v>1.9239999999999999</v>
      </c>
      <c r="G4322">
        <v>0.34499999999999997</v>
      </c>
      <c r="H4322">
        <v>29</v>
      </c>
      <c r="I4322">
        <v>7.5</v>
      </c>
      <c r="J4322">
        <v>1.6800000000000001E-3</v>
      </c>
      <c r="K4322">
        <v>0.66100000000000003</v>
      </c>
      <c r="L4322">
        <v>0.8321574074074074</v>
      </c>
      <c r="M4322" s="2">
        <f t="shared" si="140"/>
        <v>7.4074074074074066</v>
      </c>
      <c r="N4322" t="s">
        <v>30</v>
      </c>
    </row>
    <row r="4323" spans="1:14">
      <c r="A4323">
        <v>17</v>
      </c>
      <c r="B4323" t="s">
        <v>6366</v>
      </c>
      <c r="C4323" t="s">
        <v>6365</v>
      </c>
      <c r="D4323">
        <v>377</v>
      </c>
      <c r="E4323" s="1">
        <v>1.7170000000000001</v>
      </c>
      <c r="F4323">
        <v>2.9039999999999999</v>
      </c>
      <c r="G4323">
        <v>0.28000000000000003</v>
      </c>
      <c r="H4323">
        <v>25</v>
      </c>
      <c r="I4323">
        <v>4.4000000000000004</v>
      </c>
      <c r="J4323">
        <v>1.3799999999999999E-3</v>
      </c>
      <c r="K4323">
        <v>0.75900000000000001</v>
      </c>
      <c r="L4323">
        <v>0.8321574074074074</v>
      </c>
      <c r="M4323" s="2">
        <f t="shared" si="140"/>
        <v>7.8703703703703702</v>
      </c>
      <c r="N4323" t="s">
        <v>30</v>
      </c>
    </row>
    <row r="4324" spans="1:14">
      <c r="A4324">
        <v>18</v>
      </c>
      <c r="B4324" t="s">
        <v>6364</v>
      </c>
      <c r="C4324" t="s">
        <v>6363</v>
      </c>
      <c r="D4324">
        <v>1614</v>
      </c>
      <c r="E4324" s="1">
        <v>1.6970000000000001</v>
      </c>
      <c r="F4324">
        <v>2.6669999999999998</v>
      </c>
      <c r="G4324">
        <v>0.5</v>
      </c>
      <c r="H4324">
        <v>20</v>
      </c>
      <c r="I4324" t="s">
        <v>18288</v>
      </c>
      <c r="J4324">
        <v>2.31E-3</v>
      </c>
      <c r="K4324">
        <v>1.623</v>
      </c>
      <c r="L4324">
        <v>0.8321574074074074</v>
      </c>
      <c r="M4324" s="2">
        <f t="shared" si="140"/>
        <v>8.3333333333333321</v>
      </c>
      <c r="N4324" t="s">
        <v>30</v>
      </c>
    </row>
    <row r="4325" spans="1:14">
      <c r="A4325">
        <v>19</v>
      </c>
      <c r="B4325" t="s">
        <v>6362</v>
      </c>
      <c r="C4325" t="s">
        <v>6361</v>
      </c>
      <c r="D4325">
        <v>1094</v>
      </c>
      <c r="E4325" s="1">
        <v>1.66</v>
      </c>
      <c r="F4325">
        <v>1.68</v>
      </c>
      <c r="G4325">
        <v>0.18</v>
      </c>
      <c r="H4325">
        <v>50</v>
      </c>
      <c r="I4325">
        <v>7.8</v>
      </c>
      <c r="J4325">
        <v>3.16E-3</v>
      </c>
      <c r="K4325">
        <v>0.79100000000000004</v>
      </c>
      <c r="L4325">
        <v>0.8321574074074074</v>
      </c>
      <c r="M4325" s="2">
        <f t="shared" si="140"/>
        <v>8.7962962962962958</v>
      </c>
      <c r="N4325" t="s">
        <v>30</v>
      </c>
    </row>
    <row r="4326" spans="1:14">
      <c r="A4326">
        <v>20</v>
      </c>
      <c r="B4326" t="s">
        <v>6360</v>
      </c>
      <c r="C4326" t="s">
        <v>6359</v>
      </c>
      <c r="D4326">
        <v>963</v>
      </c>
      <c r="E4326" s="1">
        <v>1.6319999999999999</v>
      </c>
      <c r="F4326">
        <v>2.0950000000000002</v>
      </c>
      <c r="G4326">
        <v>0.14299999999999999</v>
      </c>
      <c r="H4326">
        <v>42</v>
      </c>
      <c r="I4326">
        <v>6.5</v>
      </c>
      <c r="J4326">
        <v>2.7000000000000001E-3</v>
      </c>
      <c r="K4326">
        <v>0.72899999999999998</v>
      </c>
      <c r="L4326">
        <v>0.8321574074074074</v>
      </c>
      <c r="M4326" s="2">
        <f t="shared" si="140"/>
        <v>9.2592592592592595</v>
      </c>
      <c r="N4326" t="s">
        <v>30</v>
      </c>
    </row>
    <row r="4327" spans="1:14">
      <c r="A4327">
        <v>21</v>
      </c>
      <c r="B4327" t="s">
        <v>6358</v>
      </c>
      <c r="C4327" t="s">
        <v>6357</v>
      </c>
      <c r="D4327">
        <v>1016</v>
      </c>
      <c r="E4327" s="1">
        <v>1.627</v>
      </c>
      <c r="F4327">
        <v>2.3439999999999999</v>
      </c>
      <c r="G4327">
        <v>0.52200000000000002</v>
      </c>
      <c r="H4327">
        <v>23</v>
      </c>
      <c r="I4327">
        <v>9.1999999999999993</v>
      </c>
      <c r="J4327">
        <v>3.16E-3</v>
      </c>
      <c r="K4327">
        <v>1.194</v>
      </c>
      <c r="L4327">
        <v>0.8321574074074074</v>
      </c>
      <c r="M4327" s="2">
        <f t="shared" si="140"/>
        <v>9.7222222222222232</v>
      </c>
      <c r="N4327" t="s">
        <v>30</v>
      </c>
    </row>
    <row r="4328" spans="1:14">
      <c r="A4328">
        <v>22</v>
      </c>
      <c r="B4328" t="s">
        <v>6356</v>
      </c>
      <c r="C4328" t="s">
        <v>6355</v>
      </c>
      <c r="D4328">
        <v>3184</v>
      </c>
      <c r="E4328" s="1">
        <v>1.615</v>
      </c>
      <c r="F4328">
        <v>2.4420000000000002</v>
      </c>
      <c r="G4328">
        <v>0.28299999999999997</v>
      </c>
      <c r="H4328">
        <v>92</v>
      </c>
      <c r="I4328">
        <v>7.6</v>
      </c>
      <c r="J4328">
        <v>6.6499999999999997E-3</v>
      </c>
      <c r="K4328">
        <v>0.84299999999999997</v>
      </c>
      <c r="L4328">
        <v>0.8321574074074074</v>
      </c>
      <c r="M4328" s="2">
        <f t="shared" si="140"/>
        <v>10.185185185185185</v>
      </c>
      <c r="N4328" t="s">
        <v>30</v>
      </c>
    </row>
    <row r="4329" spans="1:14">
      <c r="A4329">
        <v>23</v>
      </c>
      <c r="B4329" t="s">
        <v>6354</v>
      </c>
      <c r="C4329" t="s">
        <v>6353</v>
      </c>
      <c r="D4329">
        <v>957</v>
      </c>
      <c r="E4329" s="1">
        <v>1.5680000000000001</v>
      </c>
      <c r="F4329">
        <v>2</v>
      </c>
      <c r="G4329">
        <v>0.35799999999999998</v>
      </c>
      <c r="H4329">
        <v>53</v>
      </c>
      <c r="I4329">
        <v>8.4</v>
      </c>
      <c r="J4329">
        <v>1.7899999999999999E-3</v>
      </c>
      <c r="K4329">
        <v>0.65900000000000003</v>
      </c>
      <c r="L4329">
        <v>0.8321574074074074</v>
      </c>
      <c r="M4329" s="2">
        <f t="shared" si="140"/>
        <v>10.648148148148149</v>
      </c>
      <c r="N4329" t="s">
        <v>30</v>
      </c>
    </row>
    <row r="4330" spans="1:14">
      <c r="A4330">
        <v>24</v>
      </c>
      <c r="B4330" t="s">
        <v>6352</v>
      </c>
      <c r="C4330" t="s">
        <v>6351</v>
      </c>
      <c r="D4330">
        <v>958</v>
      </c>
      <c r="E4330" s="1">
        <v>1.552</v>
      </c>
      <c r="F4330">
        <v>2.08</v>
      </c>
      <c r="G4330">
        <v>0.16700000000000001</v>
      </c>
      <c r="H4330">
        <v>18</v>
      </c>
      <c r="I4330" t="s">
        <v>18288</v>
      </c>
      <c r="J4330">
        <v>1.1900000000000001E-3</v>
      </c>
      <c r="K4330">
        <v>0.78200000000000003</v>
      </c>
      <c r="L4330">
        <v>0.8321574074074074</v>
      </c>
      <c r="M4330" s="2">
        <f t="shared" si="140"/>
        <v>11.111111111111111</v>
      </c>
      <c r="N4330" t="s">
        <v>30</v>
      </c>
    </row>
    <row r="4331" spans="1:14">
      <c r="A4331">
        <v>25</v>
      </c>
      <c r="B4331" t="s">
        <v>16316</v>
      </c>
      <c r="C4331" t="s">
        <v>16317</v>
      </c>
      <c r="D4331">
        <v>371</v>
      </c>
      <c r="E4331" s="1">
        <v>1.5289999999999999</v>
      </c>
      <c r="F4331">
        <v>2.1320000000000001</v>
      </c>
      <c r="G4331">
        <v>0.318</v>
      </c>
      <c r="H4331">
        <v>44</v>
      </c>
      <c r="I4331">
        <v>3.9</v>
      </c>
      <c r="J4331">
        <v>1.16E-3</v>
      </c>
      <c r="K4331">
        <v>0.51500000000000001</v>
      </c>
      <c r="L4331">
        <v>0.8321574074074074</v>
      </c>
      <c r="M4331" s="2">
        <f t="shared" si="140"/>
        <v>11.574074074074074</v>
      </c>
      <c r="N4331" t="s">
        <v>30</v>
      </c>
    </row>
    <row r="4332" spans="1:14">
      <c r="A4332">
        <v>26</v>
      </c>
      <c r="B4332" t="s">
        <v>6350</v>
      </c>
      <c r="C4332" t="s">
        <v>6349</v>
      </c>
      <c r="D4332">
        <v>222</v>
      </c>
      <c r="E4332" s="1">
        <v>1.516</v>
      </c>
      <c r="G4332">
        <v>7.6999999999999999E-2</v>
      </c>
      <c r="H4332">
        <v>13</v>
      </c>
      <c r="I4332">
        <v>4.5</v>
      </c>
      <c r="J4332">
        <v>1.1999999999999999E-3</v>
      </c>
      <c r="L4332">
        <v>0.8321574074074074</v>
      </c>
      <c r="M4332" s="2">
        <f t="shared" si="140"/>
        <v>12.037037037037036</v>
      </c>
      <c r="N4332" t="s">
        <v>30</v>
      </c>
    </row>
    <row r="4333" spans="1:14">
      <c r="A4333">
        <v>27</v>
      </c>
      <c r="B4333" t="s">
        <v>16306</v>
      </c>
      <c r="C4333" t="s">
        <v>16307</v>
      </c>
      <c r="D4333">
        <v>1928</v>
      </c>
      <c r="E4333" s="1">
        <v>1.4950000000000001</v>
      </c>
      <c r="F4333">
        <v>2.0139999999999998</v>
      </c>
      <c r="G4333">
        <v>0.108</v>
      </c>
      <c r="H4333">
        <v>74</v>
      </c>
      <c r="I4333">
        <v>6.7</v>
      </c>
      <c r="J4333">
        <v>4.4200000000000003E-3</v>
      </c>
      <c r="K4333">
        <v>0.59799999999999998</v>
      </c>
      <c r="L4333">
        <v>0.8321574074074074</v>
      </c>
      <c r="M4333" s="2">
        <f t="shared" si="140"/>
        <v>12.5</v>
      </c>
      <c r="N4333" t="s">
        <v>30</v>
      </c>
    </row>
    <row r="4334" spans="1:14">
      <c r="A4334">
        <v>28</v>
      </c>
      <c r="B4334" t="s">
        <v>6348</v>
      </c>
      <c r="C4334" t="s">
        <v>6347</v>
      </c>
      <c r="D4334">
        <v>1053</v>
      </c>
      <c r="E4334" s="1">
        <v>1.4890000000000001</v>
      </c>
      <c r="F4334">
        <v>2.5310000000000001</v>
      </c>
      <c r="G4334">
        <v>0.16700000000000001</v>
      </c>
      <c r="H4334">
        <v>24</v>
      </c>
      <c r="I4334" t="s">
        <v>18288</v>
      </c>
      <c r="J4334">
        <v>3.3400000000000001E-3</v>
      </c>
      <c r="K4334">
        <v>1.9410000000000001</v>
      </c>
      <c r="L4334">
        <v>0.8321574074074074</v>
      </c>
      <c r="M4334" s="2">
        <f t="shared" si="140"/>
        <v>12.962962962962962</v>
      </c>
      <c r="N4334" t="s">
        <v>30</v>
      </c>
    </row>
    <row r="4335" spans="1:14">
      <c r="A4335">
        <v>29</v>
      </c>
      <c r="B4335" t="s">
        <v>6346</v>
      </c>
      <c r="C4335" t="s">
        <v>6345</v>
      </c>
      <c r="D4335">
        <v>1636</v>
      </c>
      <c r="E4335" s="1">
        <v>1.484</v>
      </c>
      <c r="F4335">
        <v>2.069</v>
      </c>
      <c r="G4335">
        <v>7.0999999999999994E-2</v>
      </c>
      <c r="H4335">
        <v>42</v>
      </c>
      <c r="I4335">
        <v>8.1</v>
      </c>
      <c r="J4335">
        <v>3.0300000000000001E-3</v>
      </c>
      <c r="K4335">
        <v>0.70499999999999996</v>
      </c>
      <c r="L4335">
        <v>0.8321574074074074</v>
      </c>
      <c r="M4335" s="2">
        <f t="shared" si="140"/>
        <v>13.425925925925927</v>
      </c>
      <c r="N4335" t="s">
        <v>30</v>
      </c>
    </row>
    <row r="4336" spans="1:14">
      <c r="A4336">
        <v>30</v>
      </c>
      <c r="B4336" t="s">
        <v>6344</v>
      </c>
      <c r="C4336" t="s">
        <v>6343</v>
      </c>
      <c r="D4336">
        <v>1006</v>
      </c>
      <c r="E4336" s="1">
        <v>1.4219999999999999</v>
      </c>
      <c r="F4336">
        <v>3.1240000000000001</v>
      </c>
      <c r="G4336">
        <v>0.26900000000000002</v>
      </c>
      <c r="H4336">
        <v>26</v>
      </c>
      <c r="I4336">
        <v>7.7</v>
      </c>
      <c r="J4336">
        <v>2.32E-3</v>
      </c>
      <c r="K4336">
        <v>1.3640000000000001</v>
      </c>
      <c r="L4336">
        <v>0.8321574074074074</v>
      </c>
      <c r="M4336" s="2">
        <f t="shared" si="140"/>
        <v>13.888888888888889</v>
      </c>
      <c r="N4336" t="s">
        <v>30</v>
      </c>
    </row>
    <row r="4337" spans="1:14">
      <c r="A4337">
        <v>31</v>
      </c>
      <c r="B4337" t="s">
        <v>16276</v>
      </c>
      <c r="C4337" t="s">
        <v>16277</v>
      </c>
      <c r="D4337">
        <v>919</v>
      </c>
      <c r="E4337" s="1">
        <v>1.409</v>
      </c>
      <c r="G4337">
        <v>0.09</v>
      </c>
      <c r="H4337">
        <v>122</v>
      </c>
      <c r="I4337">
        <v>4.5</v>
      </c>
      <c r="J4337">
        <v>3.3999999999999998E-3</v>
      </c>
      <c r="L4337">
        <v>0.8321574074074074</v>
      </c>
      <c r="M4337" s="2">
        <f t="shared" si="140"/>
        <v>14.351851851851851</v>
      </c>
      <c r="N4337" t="s">
        <v>30</v>
      </c>
    </row>
    <row r="4338" spans="1:14">
      <c r="A4338">
        <v>32</v>
      </c>
      <c r="B4338" t="s">
        <v>6342</v>
      </c>
      <c r="C4338" t="s">
        <v>6341</v>
      </c>
      <c r="D4338">
        <v>525</v>
      </c>
      <c r="E4338" s="1">
        <v>1.379</v>
      </c>
      <c r="F4338">
        <v>2.2050000000000001</v>
      </c>
      <c r="G4338">
        <v>0</v>
      </c>
      <c r="H4338">
        <v>14</v>
      </c>
      <c r="I4338">
        <v>8.1999999999999993</v>
      </c>
      <c r="J4338">
        <v>1.15E-3</v>
      </c>
      <c r="K4338">
        <v>0.89500000000000002</v>
      </c>
      <c r="L4338">
        <v>0.8321574074074074</v>
      </c>
      <c r="M4338" s="2">
        <f t="shared" si="140"/>
        <v>14.814814814814813</v>
      </c>
      <c r="N4338" t="s">
        <v>30</v>
      </c>
    </row>
    <row r="4339" spans="1:14">
      <c r="A4339">
        <v>33</v>
      </c>
      <c r="B4339" t="s">
        <v>6340</v>
      </c>
      <c r="C4339" t="s">
        <v>6339</v>
      </c>
      <c r="D4339">
        <v>553</v>
      </c>
      <c r="E4339" s="1">
        <v>1.363</v>
      </c>
      <c r="F4339">
        <v>1.54</v>
      </c>
      <c r="G4339">
        <v>0.30599999999999999</v>
      </c>
      <c r="H4339">
        <v>85</v>
      </c>
      <c r="I4339">
        <v>3.7</v>
      </c>
      <c r="J4339">
        <v>1.4300000000000001E-3</v>
      </c>
      <c r="K4339">
        <v>0.31</v>
      </c>
      <c r="L4339">
        <v>0.8321574074074074</v>
      </c>
      <c r="M4339" s="2">
        <f t="shared" si="140"/>
        <v>15.277777777777779</v>
      </c>
      <c r="N4339" t="s">
        <v>30</v>
      </c>
    </row>
    <row r="4340" spans="1:14">
      <c r="A4340">
        <v>34</v>
      </c>
      <c r="B4340" t="s">
        <v>6338</v>
      </c>
      <c r="C4340" t="s">
        <v>6337</v>
      </c>
      <c r="D4340">
        <v>476</v>
      </c>
      <c r="E4340" s="1">
        <v>1.351</v>
      </c>
      <c r="F4340">
        <v>1.651</v>
      </c>
      <c r="G4340">
        <v>0.115</v>
      </c>
      <c r="H4340">
        <v>26</v>
      </c>
      <c r="I4340">
        <v>8.9</v>
      </c>
      <c r="J4340">
        <v>1.32E-3</v>
      </c>
      <c r="K4340">
        <v>0.877</v>
      </c>
      <c r="L4340">
        <v>0.8321574074074074</v>
      </c>
      <c r="M4340" s="2">
        <f t="shared" si="140"/>
        <v>15.74074074074074</v>
      </c>
      <c r="N4340" t="s">
        <v>30</v>
      </c>
    </row>
    <row r="4341" spans="1:14">
      <c r="A4341">
        <v>35</v>
      </c>
      <c r="B4341" t="s">
        <v>6336</v>
      </c>
      <c r="C4341" t="s">
        <v>6335</v>
      </c>
      <c r="D4341">
        <v>2981</v>
      </c>
      <c r="E4341" s="1">
        <v>1.34</v>
      </c>
      <c r="F4341">
        <v>1.7949999999999999</v>
      </c>
      <c r="G4341">
        <v>0.19</v>
      </c>
      <c r="H4341">
        <v>116</v>
      </c>
      <c r="I4341">
        <v>8.6</v>
      </c>
      <c r="J4341">
        <v>4.79E-3</v>
      </c>
      <c r="K4341">
        <v>0.56999999999999995</v>
      </c>
      <c r="L4341">
        <v>0.8321574074074074</v>
      </c>
      <c r="M4341" s="2">
        <f t="shared" si="140"/>
        <v>16.203703703703702</v>
      </c>
      <c r="N4341" t="s">
        <v>30</v>
      </c>
    </row>
    <row r="4342" spans="1:14">
      <c r="A4342">
        <v>36</v>
      </c>
      <c r="B4342" t="s">
        <v>6334</v>
      </c>
      <c r="C4342" t="s">
        <v>6333</v>
      </c>
      <c r="D4342">
        <v>1525</v>
      </c>
      <c r="E4342" s="1">
        <v>1.3180000000000001</v>
      </c>
      <c r="F4342">
        <v>1.8240000000000001</v>
      </c>
      <c r="G4342">
        <v>0.45800000000000002</v>
      </c>
      <c r="H4342">
        <v>59</v>
      </c>
      <c r="I4342" t="s">
        <v>18288</v>
      </c>
      <c r="J4342">
        <v>2.5699999999999998E-3</v>
      </c>
      <c r="K4342">
        <v>0.78200000000000003</v>
      </c>
      <c r="L4342">
        <v>0.8321574074074074</v>
      </c>
      <c r="M4342" s="2">
        <f t="shared" si="140"/>
        <v>16.666666666666664</v>
      </c>
      <c r="N4342" t="s">
        <v>30</v>
      </c>
    </row>
    <row r="4343" spans="1:14">
      <c r="A4343">
        <v>37</v>
      </c>
      <c r="B4343" t="s">
        <v>6332</v>
      </c>
      <c r="C4343" t="s">
        <v>6331</v>
      </c>
      <c r="D4343">
        <v>1363</v>
      </c>
      <c r="E4343" s="1">
        <v>1.3129999999999999</v>
      </c>
      <c r="F4343">
        <v>1.8879999999999999</v>
      </c>
      <c r="G4343">
        <v>0.16200000000000001</v>
      </c>
      <c r="H4343">
        <v>105</v>
      </c>
      <c r="I4343">
        <v>5.0999999999999996</v>
      </c>
      <c r="J4343">
        <v>4.0200000000000001E-3</v>
      </c>
      <c r="K4343">
        <v>0.52600000000000002</v>
      </c>
      <c r="L4343">
        <v>0.8321574074074074</v>
      </c>
      <c r="M4343" s="2">
        <f t="shared" si="140"/>
        <v>17.12962962962963</v>
      </c>
      <c r="N4343" t="s">
        <v>30</v>
      </c>
    </row>
    <row r="4344" spans="1:14">
      <c r="A4344">
        <v>38</v>
      </c>
      <c r="B4344" t="s">
        <v>16320</v>
      </c>
      <c r="C4344" t="s">
        <v>16321</v>
      </c>
      <c r="D4344">
        <v>293</v>
      </c>
      <c r="E4344" s="1">
        <v>1.3080000000000001</v>
      </c>
      <c r="G4344">
        <v>0</v>
      </c>
      <c r="H4344">
        <v>6</v>
      </c>
      <c r="I4344" t="s">
        <v>18288</v>
      </c>
      <c r="J4344">
        <v>5.4000000000000001E-4</v>
      </c>
      <c r="L4344">
        <v>0.8321574074074074</v>
      </c>
      <c r="M4344" s="2">
        <f t="shared" si="140"/>
        <v>17.592592592592592</v>
      </c>
      <c r="N4344" t="s">
        <v>30</v>
      </c>
    </row>
    <row r="4345" spans="1:14">
      <c r="A4345">
        <v>39</v>
      </c>
      <c r="B4345" t="s">
        <v>6330</v>
      </c>
      <c r="C4345" t="s">
        <v>6329</v>
      </c>
      <c r="D4345">
        <v>265</v>
      </c>
      <c r="E4345" s="1">
        <v>1.302</v>
      </c>
      <c r="F4345">
        <v>1.4910000000000001</v>
      </c>
      <c r="G4345">
        <v>0.125</v>
      </c>
      <c r="H4345">
        <v>32</v>
      </c>
      <c r="I4345">
        <v>4.5999999999999996</v>
      </c>
      <c r="J4345">
        <v>8.4000000000000003E-4</v>
      </c>
      <c r="K4345">
        <v>0.42699999999999999</v>
      </c>
      <c r="L4345">
        <v>0.8321574074074074</v>
      </c>
      <c r="M4345" s="2">
        <f t="shared" si="140"/>
        <v>18.055555555555554</v>
      </c>
      <c r="N4345" t="s">
        <v>30</v>
      </c>
    </row>
    <row r="4346" spans="1:14">
      <c r="A4346">
        <v>40</v>
      </c>
      <c r="B4346" t="s">
        <v>6328</v>
      </c>
      <c r="C4346" t="s">
        <v>6327</v>
      </c>
      <c r="D4346">
        <v>2740</v>
      </c>
      <c r="E4346" s="1">
        <v>1.264</v>
      </c>
      <c r="F4346">
        <v>1.5940000000000001</v>
      </c>
      <c r="G4346">
        <v>0.33900000000000002</v>
      </c>
      <c r="H4346">
        <v>112</v>
      </c>
      <c r="I4346">
        <v>7.2</v>
      </c>
      <c r="J4346">
        <v>6.3299999999999997E-3</v>
      </c>
      <c r="K4346">
        <v>0.50800000000000001</v>
      </c>
      <c r="L4346">
        <v>0.8321574074074074</v>
      </c>
      <c r="M4346" s="2">
        <f t="shared" si="140"/>
        <v>18.518518518518519</v>
      </c>
      <c r="N4346" t="s">
        <v>30</v>
      </c>
    </row>
    <row r="4347" spans="1:14">
      <c r="A4347">
        <v>41</v>
      </c>
      <c r="B4347" t="s">
        <v>6326</v>
      </c>
      <c r="C4347" t="s">
        <v>6325</v>
      </c>
      <c r="D4347">
        <v>1861</v>
      </c>
      <c r="E4347" s="1">
        <v>1.25</v>
      </c>
      <c r="F4347">
        <v>1.9910000000000001</v>
      </c>
      <c r="G4347">
        <v>0.33300000000000002</v>
      </c>
      <c r="H4347">
        <v>72</v>
      </c>
      <c r="I4347">
        <v>7.5</v>
      </c>
      <c r="J4347">
        <v>3.79E-3</v>
      </c>
      <c r="K4347">
        <v>0.61799999999999999</v>
      </c>
      <c r="L4347">
        <v>0.8321574074074074</v>
      </c>
      <c r="M4347" s="2">
        <f t="shared" si="140"/>
        <v>18.981481481481481</v>
      </c>
      <c r="N4347" t="s">
        <v>30</v>
      </c>
    </row>
    <row r="4348" spans="1:14">
      <c r="A4348">
        <v>42</v>
      </c>
      <c r="B4348" t="s">
        <v>6324</v>
      </c>
      <c r="C4348" t="s">
        <v>6323</v>
      </c>
      <c r="D4348">
        <v>827</v>
      </c>
      <c r="E4348" s="1">
        <v>1.2170000000000001</v>
      </c>
      <c r="F4348">
        <v>1.4530000000000001</v>
      </c>
      <c r="G4348">
        <v>0.182</v>
      </c>
      <c r="H4348">
        <v>44</v>
      </c>
      <c r="I4348">
        <v>7.5</v>
      </c>
      <c r="J4348">
        <v>2.5500000000000002E-3</v>
      </c>
      <c r="K4348">
        <v>0.67900000000000005</v>
      </c>
      <c r="L4348">
        <v>0.8321574074074074</v>
      </c>
      <c r="M4348" s="2">
        <f t="shared" si="140"/>
        <v>19.444444444444446</v>
      </c>
      <c r="N4348" t="s">
        <v>30</v>
      </c>
    </row>
    <row r="4349" spans="1:14">
      <c r="A4349">
        <v>43</v>
      </c>
      <c r="B4349" t="s">
        <v>6322</v>
      </c>
      <c r="C4349" t="s">
        <v>6321</v>
      </c>
      <c r="D4349">
        <v>622</v>
      </c>
      <c r="E4349" s="1">
        <v>1.2130000000000001</v>
      </c>
      <c r="F4349">
        <v>1.704</v>
      </c>
      <c r="G4349">
        <v>0.217</v>
      </c>
      <c r="H4349">
        <v>23</v>
      </c>
      <c r="I4349">
        <v>9.6</v>
      </c>
      <c r="J4349">
        <v>1.3500000000000001E-3</v>
      </c>
      <c r="K4349">
        <v>0.71499999999999997</v>
      </c>
      <c r="L4349">
        <v>0.8321574074074074</v>
      </c>
      <c r="M4349" s="2">
        <f t="shared" si="140"/>
        <v>19.907407407407408</v>
      </c>
      <c r="N4349" t="s">
        <v>30</v>
      </c>
    </row>
    <row r="4350" spans="1:14">
      <c r="A4350">
        <v>44</v>
      </c>
      <c r="B4350" t="s">
        <v>6320</v>
      </c>
      <c r="C4350" t="s">
        <v>6319</v>
      </c>
      <c r="D4350">
        <v>1082</v>
      </c>
      <c r="E4350" s="1">
        <v>1.2030000000000001</v>
      </c>
      <c r="F4350">
        <v>1.716</v>
      </c>
      <c r="G4350">
        <v>0.25</v>
      </c>
      <c r="H4350">
        <v>24</v>
      </c>
      <c r="I4350" t="s">
        <v>18288</v>
      </c>
      <c r="J4350">
        <v>2.4199999999999998E-3</v>
      </c>
      <c r="K4350">
        <v>0.97799999999999998</v>
      </c>
      <c r="L4350">
        <v>0.8321574074074074</v>
      </c>
      <c r="M4350" s="2">
        <f t="shared" si="140"/>
        <v>20.37037037037037</v>
      </c>
      <c r="N4350" t="s">
        <v>30</v>
      </c>
    </row>
    <row r="4351" spans="1:14">
      <c r="A4351">
        <v>45</v>
      </c>
      <c r="B4351" t="s">
        <v>3610</v>
      </c>
      <c r="C4351" t="s">
        <v>3611</v>
      </c>
      <c r="D4351">
        <v>459</v>
      </c>
      <c r="E4351" s="1">
        <v>1.1719999999999999</v>
      </c>
      <c r="F4351">
        <v>1.25</v>
      </c>
      <c r="G4351">
        <v>0.114</v>
      </c>
      <c r="H4351">
        <v>35</v>
      </c>
      <c r="I4351">
        <v>7.6</v>
      </c>
      <c r="J4351">
        <v>1.0300000000000001E-3</v>
      </c>
      <c r="K4351">
        <v>0.432</v>
      </c>
      <c r="L4351">
        <v>0.8321574074074074</v>
      </c>
      <c r="M4351" s="2">
        <f t="shared" si="140"/>
        <v>20.833333333333336</v>
      </c>
      <c r="N4351" t="s">
        <v>30</v>
      </c>
    </row>
    <row r="4352" spans="1:14">
      <c r="A4352">
        <v>46</v>
      </c>
      <c r="B4352" t="s">
        <v>6318</v>
      </c>
      <c r="C4352" t="s">
        <v>6317</v>
      </c>
      <c r="D4352">
        <v>1009</v>
      </c>
      <c r="E4352" s="1">
        <v>1.171</v>
      </c>
      <c r="F4352">
        <v>1.5049999999999999</v>
      </c>
      <c r="G4352">
        <v>8.6999999999999994E-2</v>
      </c>
      <c r="H4352">
        <v>115</v>
      </c>
      <c r="I4352">
        <v>4.8</v>
      </c>
      <c r="J4352">
        <v>2.7399999999999998E-3</v>
      </c>
      <c r="K4352">
        <v>0.36499999999999999</v>
      </c>
      <c r="L4352">
        <v>0.8321574074074074</v>
      </c>
      <c r="M4352" s="2">
        <f t="shared" si="140"/>
        <v>21.296296296296298</v>
      </c>
      <c r="N4352" t="s">
        <v>30</v>
      </c>
    </row>
    <row r="4353" spans="1:14">
      <c r="A4353">
        <v>47</v>
      </c>
      <c r="B4353" t="s">
        <v>6316</v>
      </c>
      <c r="C4353" t="s">
        <v>6315</v>
      </c>
      <c r="D4353">
        <v>252</v>
      </c>
      <c r="E4353" s="1">
        <v>1.167</v>
      </c>
      <c r="G4353">
        <v>0</v>
      </c>
      <c r="H4353">
        <v>18</v>
      </c>
      <c r="I4353">
        <v>5.3</v>
      </c>
      <c r="J4353">
        <v>1.2600000000000001E-3</v>
      </c>
      <c r="L4353">
        <v>0.8321574074074074</v>
      </c>
      <c r="M4353" s="2">
        <f t="shared" si="140"/>
        <v>21.75925925925926</v>
      </c>
      <c r="N4353" t="s">
        <v>30</v>
      </c>
    </row>
    <row r="4354" spans="1:14">
      <c r="A4354">
        <v>48</v>
      </c>
      <c r="B4354" t="s">
        <v>6314</v>
      </c>
      <c r="C4354" t="s">
        <v>6313</v>
      </c>
      <c r="D4354">
        <v>1117</v>
      </c>
      <c r="E4354" s="1">
        <v>1.163</v>
      </c>
      <c r="F4354">
        <v>1.7709999999999999</v>
      </c>
      <c r="G4354">
        <v>0.26</v>
      </c>
      <c r="H4354">
        <v>96</v>
      </c>
      <c r="I4354">
        <v>7.6</v>
      </c>
      <c r="J4354">
        <v>3.0599999999999998E-3</v>
      </c>
      <c r="K4354">
        <v>0.76900000000000002</v>
      </c>
      <c r="L4354">
        <v>0.8321574074074074</v>
      </c>
      <c r="M4354" s="2">
        <f t="shared" si="140"/>
        <v>22.222222222222221</v>
      </c>
      <c r="N4354" t="s">
        <v>30</v>
      </c>
    </row>
    <row r="4355" spans="1:14">
      <c r="A4355">
        <v>49</v>
      </c>
      <c r="B4355" t="s">
        <v>6312</v>
      </c>
      <c r="C4355" t="s">
        <v>6311</v>
      </c>
      <c r="D4355">
        <v>842</v>
      </c>
      <c r="E4355" s="1">
        <v>1.155</v>
      </c>
      <c r="F4355">
        <v>1.522</v>
      </c>
      <c r="G4355">
        <v>0</v>
      </c>
      <c r="H4355">
        <v>55</v>
      </c>
      <c r="I4355">
        <v>7.7</v>
      </c>
      <c r="J4355">
        <v>1.5399999999999999E-3</v>
      </c>
      <c r="K4355">
        <v>0.47199999999999998</v>
      </c>
      <c r="L4355">
        <v>0.8321574074074074</v>
      </c>
      <c r="M4355" s="2">
        <f t="shared" si="140"/>
        <v>22.685185185185187</v>
      </c>
      <c r="N4355" t="s">
        <v>30</v>
      </c>
    </row>
    <row r="4356" spans="1:14">
      <c r="A4356">
        <v>50</v>
      </c>
      <c r="B4356" t="s">
        <v>6310</v>
      </c>
      <c r="C4356" t="s">
        <v>6309</v>
      </c>
      <c r="D4356">
        <v>103</v>
      </c>
      <c r="E4356" s="1">
        <v>1.1519999999999999</v>
      </c>
      <c r="F4356">
        <v>0.88500000000000001</v>
      </c>
      <c r="G4356">
        <v>0</v>
      </c>
      <c r="H4356">
        <v>17</v>
      </c>
      <c r="I4356">
        <v>4.7</v>
      </c>
      <c r="J4356">
        <v>2.9E-4</v>
      </c>
      <c r="K4356">
        <v>0.214</v>
      </c>
      <c r="L4356">
        <v>0.8321574074074074</v>
      </c>
      <c r="M4356" s="2">
        <f t="shared" si="140"/>
        <v>23.148148148148149</v>
      </c>
      <c r="N4356" t="s">
        <v>30</v>
      </c>
    </row>
    <row r="4357" spans="1:14">
      <c r="A4357">
        <v>51</v>
      </c>
      <c r="B4357" t="s">
        <v>6308</v>
      </c>
      <c r="C4357" t="s">
        <v>6307</v>
      </c>
      <c r="D4357">
        <v>371</v>
      </c>
      <c r="E4357" s="1">
        <v>1.1319999999999999</v>
      </c>
      <c r="F4357">
        <v>1.2809999999999999</v>
      </c>
      <c r="G4357">
        <v>0.33300000000000002</v>
      </c>
      <c r="H4357">
        <v>24</v>
      </c>
      <c r="I4357">
        <v>8.6999999999999993</v>
      </c>
      <c r="J4357">
        <v>9.8999999999999999E-4</v>
      </c>
      <c r="K4357">
        <v>0.58699999999999997</v>
      </c>
      <c r="L4357">
        <v>0.8321574074074074</v>
      </c>
      <c r="M4357" s="2">
        <f t="shared" si="140"/>
        <v>23.611111111111111</v>
      </c>
      <c r="N4357" t="s">
        <v>30</v>
      </c>
    </row>
    <row r="4358" spans="1:14">
      <c r="A4358">
        <v>52</v>
      </c>
      <c r="B4358" t="s">
        <v>6306</v>
      </c>
      <c r="C4358" t="s">
        <v>6305</v>
      </c>
      <c r="D4358">
        <v>247</v>
      </c>
      <c r="E4358" s="1">
        <v>1.1180000000000001</v>
      </c>
      <c r="G4358">
        <v>0.11799999999999999</v>
      </c>
      <c r="H4358">
        <v>17</v>
      </c>
      <c r="I4358">
        <v>4.9000000000000004</v>
      </c>
      <c r="J4358">
        <v>8.4000000000000003E-4</v>
      </c>
      <c r="L4358">
        <v>0.8321574074074074</v>
      </c>
      <c r="M4358" s="2">
        <f t="shared" si="140"/>
        <v>24.074074074074073</v>
      </c>
      <c r="N4358" t="s">
        <v>30</v>
      </c>
    </row>
    <row r="4359" spans="1:14">
      <c r="A4359">
        <v>53</v>
      </c>
      <c r="B4359" t="s">
        <v>6304</v>
      </c>
      <c r="C4359" t="s">
        <v>6303</v>
      </c>
      <c r="D4359">
        <v>572</v>
      </c>
      <c r="E4359" s="1">
        <v>1.1040000000000001</v>
      </c>
      <c r="F4359">
        <v>1.5820000000000001</v>
      </c>
      <c r="G4359">
        <v>8.7999999999999995E-2</v>
      </c>
      <c r="H4359">
        <v>57</v>
      </c>
      <c r="I4359">
        <v>6.3</v>
      </c>
      <c r="J4359">
        <v>1.64E-3</v>
      </c>
      <c r="K4359">
        <v>0.54900000000000004</v>
      </c>
      <c r="L4359">
        <v>0.8321574074074074</v>
      </c>
      <c r="M4359" s="2">
        <f t="shared" si="140"/>
        <v>24.537037037037038</v>
      </c>
      <c r="N4359" t="s">
        <v>30</v>
      </c>
    </row>
    <row r="4360" spans="1:14">
      <c r="A4360">
        <v>54</v>
      </c>
      <c r="B4360" t="s">
        <v>6302</v>
      </c>
      <c r="C4360" t="s">
        <v>6301</v>
      </c>
      <c r="D4360">
        <v>638</v>
      </c>
      <c r="E4360" s="1">
        <v>1.1000000000000001</v>
      </c>
      <c r="G4360">
        <v>8.8999999999999996E-2</v>
      </c>
      <c r="H4360">
        <v>45</v>
      </c>
      <c r="I4360">
        <v>6.3</v>
      </c>
      <c r="J4360">
        <v>1.83E-3</v>
      </c>
      <c r="L4360">
        <v>0.8321574074074074</v>
      </c>
      <c r="M4360" s="2">
        <f t="shared" si="140"/>
        <v>25</v>
      </c>
      <c r="N4360" t="s">
        <v>30</v>
      </c>
    </row>
    <row r="4361" spans="1:14">
      <c r="A4361">
        <v>55</v>
      </c>
      <c r="B4361" t="s">
        <v>6300</v>
      </c>
      <c r="C4361" t="s">
        <v>6299</v>
      </c>
      <c r="D4361">
        <v>1252</v>
      </c>
      <c r="E4361" s="1">
        <v>1.089</v>
      </c>
      <c r="F4361">
        <v>1.9390000000000001</v>
      </c>
      <c r="G4361">
        <v>0.125</v>
      </c>
      <c r="H4361">
        <v>32</v>
      </c>
      <c r="I4361" t="s">
        <v>18288</v>
      </c>
      <c r="J4361">
        <v>2.3800000000000002E-3</v>
      </c>
      <c r="K4361">
        <v>1.0349999999999999</v>
      </c>
      <c r="L4361">
        <v>0.8321574074074074</v>
      </c>
      <c r="M4361" s="2">
        <f t="shared" si="140"/>
        <v>25.462962962962965</v>
      </c>
      <c r="N4361" t="s">
        <v>30</v>
      </c>
    </row>
    <row r="4362" spans="1:14">
      <c r="A4362">
        <v>56</v>
      </c>
      <c r="B4362" t="s">
        <v>16280</v>
      </c>
      <c r="C4362" t="s">
        <v>16281</v>
      </c>
      <c r="D4362">
        <v>372</v>
      </c>
      <c r="E4362" s="1">
        <v>1.075</v>
      </c>
      <c r="F4362">
        <v>1.2</v>
      </c>
      <c r="G4362">
        <v>0.48</v>
      </c>
      <c r="H4362">
        <v>50</v>
      </c>
      <c r="I4362">
        <v>4.8</v>
      </c>
      <c r="J4362">
        <v>8.7000000000000001E-4</v>
      </c>
      <c r="K4362">
        <v>0.28399999999999997</v>
      </c>
      <c r="L4362">
        <v>0.8321574074074074</v>
      </c>
      <c r="M4362" s="2">
        <f t="shared" si="140"/>
        <v>25.925925925925924</v>
      </c>
      <c r="N4362" t="s">
        <v>30</v>
      </c>
    </row>
    <row r="4363" spans="1:14">
      <c r="A4363">
        <v>57</v>
      </c>
      <c r="B4363" t="s">
        <v>6298</v>
      </c>
      <c r="C4363" t="s">
        <v>6297</v>
      </c>
      <c r="D4363">
        <v>173</v>
      </c>
      <c r="E4363" s="1">
        <v>1.07</v>
      </c>
      <c r="F4363">
        <v>1.17</v>
      </c>
      <c r="G4363">
        <v>0.16700000000000001</v>
      </c>
      <c r="H4363">
        <v>18</v>
      </c>
      <c r="I4363">
        <v>4.2</v>
      </c>
      <c r="J4363">
        <v>2.4099999999999998E-3</v>
      </c>
      <c r="K4363">
        <v>1.3740000000000001</v>
      </c>
      <c r="L4363">
        <v>0.8321574074074074</v>
      </c>
      <c r="M4363" s="2">
        <f t="shared" si="140"/>
        <v>26.388888888888889</v>
      </c>
      <c r="N4363" t="s">
        <v>30</v>
      </c>
    </row>
    <row r="4364" spans="1:14">
      <c r="A4364">
        <v>58</v>
      </c>
      <c r="B4364" t="s">
        <v>6296</v>
      </c>
      <c r="C4364" t="s">
        <v>6295</v>
      </c>
      <c r="D4364">
        <v>1346</v>
      </c>
      <c r="E4364" s="1">
        <v>1.036</v>
      </c>
      <c r="F4364">
        <v>1.6639999999999999</v>
      </c>
      <c r="G4364">
        <v>0.15</v>
      </c>
      <c r="H4364">
        <v>60</v>
      </c>
      <c r="I4364">
        <v>8.1</v>
      </c>
      <c r="J4364">
        <v>3.0999999999999999E-3</v>
      </c>
      <c r="K4364">
        <v>0.69899999999999995</v>
      </c>
      <c r="L4364">
        <v>0.8321574074074074</v>
      </c>
      <c r="M4364" s="2">
        <f t="shared" si="140"/>
        <v>26.851851851851855</v>
      </c>
      <c r="N4364" t="s">
        <v>30</v>
      </c>
    </row>
    <row r="4365" spans="1:14">
      <c r="A4365">
        <v>59</v>
      </c>
      <c r="B4365" t="s">
        <v>6294</v>
      </c>
      <c r="C4365" t="s">
        <v>6293</v>
      </c>
      <c r="D4365">
        <v>134</v>
      </c>
      <c r="E4365" s="1">
        <v>1.0329999999999999</v>
      </c>
      <c r="F4365">
        <v>1.274</v>
      </c>
      <c r="G4365">
        <v>7.3999999999999996E-2</v>
      </c>
      <c r="H4365">
        <v>27</v>
      </c>
      <c r="I4365">
        <v>4.3</v>
      </c>
      <c r="J4365">
        <v>5.1999999999999995E-4</v>
      </c>
      <c r="K4365">
        <v>0.35299999999999998</v>
      </c>
      <c r="L4365">
        <v>0.8321574074074074</v>
      </c>
      <c r="M4365" s="2">
        <f t="shared" si="140"/>
        <v>27.314814814814813</v>
      </c>
      <c r="N4365" t="s">
        <v>30</v>
      </c>
    </row>
    <row r="4366" spans="1:14">
      <c r="A4366">
        <v>60</v>
      </c>
      <c r="B4366" t="s">
        <v>6292</v>
      </c>
      <c r="C4366" t="s">
        <v>6291</v>
      </c>
      <c r="D4366">
        <v>333</v>
      </c>
      <c r="E4366" s="1">
        <v>1.02</v>
      </c>
      <c r="G4366">
        <v>0</v>
      </c>
      <c r="H4366">
        <v>24</v>
      </c>
      <c r="I4366">
        <v>5.9</v>
      </c>
      <c r="J4366">
        <v>9.7000000000000005E-4</v>
      </c>
      <c r="L4366">
        <v>0.8321574074074074</v>
      </c>
      <c r="M4366" s="2">
        <f t="shared" si="140"/>
        <v>27.777777777777779</v>
      </c>
      <c r="N4366" t="s">
        <v>30</v>
      </c>
    </row>
    <row r="4367" spans="1:14">
      <c r="A4367">
        <v>61</v>
      </c>
      <c r="B4367" t="s">
        <v>6290</v>
      </c>
      <c r="C4367" t="s">
        <v>6289</v>
      </c>
      <c r="D4367">
        <v>633</v>
      </c>
      <c r="E4367" s="1">
        <v>1</v>
      </c>
      <c r="F4367">
        <v>1.1339999999999999</v>
      </c>
      <c r="G4367">
        <v>0.51200000000000001</v>
      </c>
      <c r="H4367">
        <v>84</v>
      </c>
      <c r="I4367">
        <v>4.9000000000000004</v>
      </c>
      <c r="J4367">
        <v>2.14E-3</v>
      </c>
      <c r="K4367">
        <v>0.4</v>
      </c>
      <c r="L4367">
        <v>0.8321574074074074</v>
      </c>
      <c r="M4367" s="2">
        <f t="shared" si="140"/>
        <v>28.240740740740737</v>
      </c>
      <c r="N4367" t="s">
        <v>30</v>
      </c>
    </row>
    <row r="4368" spans="1:14">
      <c r="A4368">
        <v>62</v>
      </c>
      <c r="B4368" t="s">
        <v>5834</v>
      </c>
      <c r="C4368" t="s">
        <v>5833</v>
      </c>
      <c r="D4368">
        <v>1622</v>
      </c>
      <c r="E4368" s="1">
        <v>0.98099999999999998</v>
      </c>
      <c r="F4368">
        <v>1.5269999999999999</v>
      </c>
      <c r="G4368">
        <v>0.371</v>
      </c>
      <c r="H4368">
        <v>97</v>
      </c>
      <c r="I4368">
        <v>7.8</v>
      </c>
      <c r="J4368">
        <v>6.2500000000000003E-3</v>
      </c>
      <c r="K4368">
        <v>0.874</v>
      </c>
      <c r="L4368">
        <v>0.8321574074074074</v>
      </c>
      <c r="M4368" s="2">
        <f t="shared" si="140"/>
        <v>28.703703703703702</v>
      </c>
      <c r="N4368" t="s">
        <v>30</v>
      </c>
    </row>
    <row r="4369" spans="1:14">
      <c r="A4369">
        <v>63</v>
      </c>
      <c r="B4369" t="s">
        <v>6288</v>
      </c>
      <c r="C4369" t="s">
        <v>6287</v>
      </c>
      <c r="D4369">
        <v>170</v>
      </c>
      <c r="E4369" s="1">
        <v>0.98</v>
      </c>
      <c r="F4369">
        <v>1.4</v>
      </c>
      <c r="G4369">
        <v>6.9000000000000006E-2</v>
      </c>
      <c r="H4369">
        <v>29</v>
      </c>
      <c r="I4369">
        <v>3.7</v>
      </c>
      <c r="J4369">
        <v>1.0200000000000001E-3</v>
      </c>
      <c r="K4369">
        <v>0.48299999999999998</v>
      </c>
      <c r="L4369">
        <v>0.8321574074074074</v>
      </c>
      <c r="M4369" s="2">
        <f t="shared" si="140"/>
        <v>29.166666666666668</v>
      </c>
      <c r="N4369" t="s">
        <v>30</v>
      </c>
    </row>
    <row r="4370" spans="1:14">
      <c r="A4370">
        <v>64</v>
      </c>
      <c r="B4370" t="s">
        <v>6286</v>
      </c>
      <c r="C4370" t="s">
        <v>6285</v>
      </c>
      <c r="D4370">
        <v>808</v>
      </c>
      <c r="E4370" s="1">
        <v>0.97599999999999998</v>
      </c>
      <c r="F4370">
        <v>1.0389999999999999</v>
      </c>
      <c r="G4370">
        <v>6.8000000000000005E-2</v>
      </c>
      <c r="H4370">
        <v>44</v>
      </c>
      <c r="I4370">
        <v>8.9</v>
      </c>
      <c r="J4370">
        <v>2.0699999999999998E-3</v>
      </c>
      <c r="K4370">
        <v>0.50700000000000001</v>
      </c>
      <c r="L4370">
        <v>0.8321574074074074</v>
      </c>
      <c r="M4370" s="2">
        <f t="shared" si="140"/>
        <v>29.629629629629626</v>
      </c>
      <c r="N4370" t="s">
        <v>30</v>
      </c>
    </row>
    <row r="4371" spans="1:14">
      <c r="A4371">
        <v>65</v>
      </c>
      <c r="B4371" t="s">
        <v>6284</v>
      </c>
      <c r="C4371" t="s">
        <v>6283</v>
      </c>
      <c r="D4371">
        <v>262</v>
      </c>
      <c r="E4371" s="1">
        <v>0.94399999999999995</v>
      </c>
      <c r="G4371">
        <v>3.5999999999999997E-2</v>
      </c>
      <c r="H4371">
        <v>28</v>
      </c>
      <c r="I4371">
        <v>7.9</v>
      </c>
      <c r="J4371">
        <v>3.6000000000000002E-4</v>
      </c>
      <c r="L4371">
        <v>0.8321574074074074</v>
      </c>
      <c r="M4371" s="2">
        <f t="shared" ref="M4371:M4434" si="141">A4371/216*100</f>
        <v>30.092592592592592</v>
      </c>
      <c r="N4371" t="s">
        <v>30</v>
      </c>
    </row>
    <row r="4372" spans="1:14">
      <c r="A4372">
        <v>66</v>
      </c>
      <c r="B4372" t="s">
        <v>6282</v>
      </c>
      <c r="C4372" t="s">
        <v>6281</v>
      </c>
      <c r="D4372">
        <v>508</v>
      </c>
      <c r="E4372" s="1">
        <v>0.94</v>
      </c>
      <c r="F4372">
        <v>1.3280000000000001</v>
      </c>
      <c r="G4372">
        <v>7.6999999999999999E-2</v>
      </c>
      <c r="H4372">
        <v>26</v>
      </c>
      <c r="I4372">
        <v>7.7</v>
      </c>
      <c r="J4372">
        <v>1.2600000000000001E-3</v>
      </c>
      <c r="K4372">
        <v>0.57599999999999996</v>
      </c>
      <c r="L4372">
        <v>0.8321574074074074</v>
      </c>
      <c r="M4372" s="2">
        <f t="shared" si="141"/>
        <v>30.555555555555557</v>
      </c>
      <c r="N4372" t="s">
        <v>30</v>
      </c>
    </row>
    <row r="4373" spans="1:14">
      <c r="A4373">
        <v>67</v>
      </c>
      <c r="B4373" t="s">
        <v>16308</v>
      </c>
      <c r="C4373" t="s">
        <v>16309</v>
      </c>
      <c r="D4373">
        <v>722</v>
      </c>
      <c r="E4373" s="1">
        <v>0.94</v>
      </c>
      <c r="G4373">
        <v>0.157</v>
      </c>
      <c r="H4373">
        <v>70</v>
      </c>
      <c r="I4373">
        <v>6</v>
      </c>
      <c r="J4373">
        <v>1.8600000000000001E-3</v>
      </c>
      <c r="L4373">
        <v>0.8321574074074074</v>
      </c>
      <c r="M4373" s="2">
        <f t="shared" si="141"/>
        <v>31.018518518518519</v>
      </c>
      <c r="N4373" t="s">
        <v>30</v>
      </c>
    </row>
    <row r="4374" spans="1:14">
      <c r="A4374">
        <v>68</v>
      </c>
      <c r="B4374" t="s">
        <v>6280</v>
      </c>
      <c r="C4374" t="s">
        <v>6279</v>
      </c>
      <c r="D4374">
        <v>1699</v>
      </c>
      <c r="E4374" s="1">
        <v>0.93700000000000006</v>
      </c>
      <c r="F4374">
        <v>1.2949999999999999</v>
      </c>
      <c r="G4374">
        <v>5.1999999999999998E-2</v>
      </c>
      <c r="H4374">
        <v>96</v>
      </c>
      <c r="I4374">
        <v>8.6999999999999993</v>
      </c>
      <c r="J4374">
        <v>3.98E-3</v>
      </c>
      <c r="K4374">
        <v>0.51800000000000002</v>
      </c>
      <c r="L4374">
        <v>0.8321574074074074</v>
      </c>
      <c r="M4374" s="2">
        <f t="shared" si="141"/>
        <v>31.481481481481481</v>
      </c>
      <c r="N4374" t="s">
        <v>30</v>
      </c>
    </row>
    <row r="4375" spans="1:14">
      <c r="A4375">
        <v>69</v>
      </c>
      <c r="B4375" t="s">
        <v>6278</v>
      </c>
      <c r="C4375" t="s">
        <v>6277</v>
      </c>
      <c r="D4375">
        <v>1024</v>
      </c>
      <c r="E4375" s="1">
        <v>0.93500000000000005</v>
      </c>
      <c r="F4375">
        <v>1.268</v>
      </c>
      <c r="G4375">
        <v>0.19400000000000001</v>
      </c>
      <c r="H4375">
        <v>31</v>
      </c>
      <c r="I4375">
        <v>10</v>
      </c>
      <c r="J4375">
        <v>2.48E-3</v>
      </c>
      <c r="K4375">
        <v>1.1499999999999999</v>
      </c>
      <c r="L4375">
        <v>0.8321574074074074</v>
      </c>
      <c r="M4375" s="2">
        <f t="shared" si="141"/>
        <v>31.944444444444443</v>
      </c>
      <c r="N4375" t="s">
        <v>30</v>
      </c>
    </row>
    <row r="4376" spans="1:14">
      <c r="A4376">
        <v>70</v>
      </c>
      <c r="B4376" t="s">
        <v>6276</v>
      </c>
      <c r="C4376" t="s">
        <v>6275</v>
      </c>
      <c r="D4376">
        <v>1267</v>
      </c>
      <c r="E4376" s="1">
        <v>0.93500000000000005</v>
      </c>
      <c r="F4376">
        <v>1.401</v>
      </c>
      <c r="G4376">
        <v>0.105</v>
      </c>
      <c r="H4376">
        <v>38</v>
      </c>
      <c r="I4376" t="s">
        <v>18288</v>
      </c>
      <c r="J4376">
        <v>2.3600000000000001E-3</v>
      </c>
      <c r="K4376">
        <v>0.72</v>
      </c>
      <c r="L4376">
        <v>0.8321574074074074</v>
      </c>
      <c r="M4376" s="2">
        <f t="shared" si="141"/>
        <v>32.407407407407405</v>
      </c>
      <c r="N4376" t="s">
        <v>30</v>
      </c>
    </row>
    <row r="4377" spans="1:14">
      <c r="A4377">
        <v>71</v>
      </c>
      <c r="B4377" t="s">
        <v>6274</v>
      </c>
      <c r="C4377" t="s">
        <v>6273</v>
      </c>
      <c r="D4377">
        <v>116</v>
      </c>
      <c r="E4377" s="1">
        <v>0.93300000000000005</v>
      </c>
      <c r="F4377">
        <v>0.78600000000000003</v>
      </c>
      <c r="G4377">
        <v>6.6000000000000003E-2</v>
      </c>
      <c r="H4377">
        <v>61</v>
      </c>
      <c r="I4377">
        <v>2.7</v>
      </c>
      <c r="J4377">
        <v>3.1E-4</v>
      </c>
      <c r="K4377">
        <v>0.13600000000000001</v>
      </c>
      <c r="L4377">
        <v>0.8321574074074074</v>
      </c>
      <c r="M4377" s="2">
        <f t="shared" si="141"/>
        <v>32.870370370370374</v>
      </c>
      <c r="N4377" t="s">
        <v>30</v>
      </c>
    </row>
    <row r="4378" spans="1:14">
      <c r="A4378">
        <v>72</v>
      </c>
      <c r="B4378" t="s">
        <v>6272</v>
      </c>
      <c r="C4378" t="s">
        <v>6271</v>
      </c>
      <c r="D4378">
        <v>542</v>
      </c>
      <c r="E4378" s="1">
        <v>0.92900000000000005</v>
      </c>
      <c r="F4378">
        <v>1.2909999999999999</v>
      </c>
      <c r="G4378">
        <v>7.1999999999999995E-2</v>
      </c>
      <c r="H4378">
        <v>69</v>
      </c>
      <c r="I4378">
        <v>7.5</v>
      </c>
      <c r="J4378">
        <v>1.1800000000000001E-3</v>
      </c>
      <c r="K4378">
        <v>0.40899999999999997</v>
      </c>
      <c r="L4378">
        <v>0.8321574074074074</v>
      </c>
      <c r="M4378" s="2">
        <f t="shared" si="141"/>
        <v>33.333333333333329</v>
      </c>
      <c r="N4378" t="s">
        <v>30</v>
      </c>
    </row>
    <row r="4379" spans="1:14">
      <c r="A4379">
        <v>73</v>
      </c>
      <c r="B4379" t="s">
        <v>6270</v>
      </c>
      <c r="C4379" t="s">
        <v>6269</v>
      </c>
      <c r="D4379">
        <v>776</v>
      </c>
      <c r="E4379" s="1">
        <v>0.92300000000000004</v>
      </c>
      <c r="G4379">
        <v>0</v>
      </c>
      <c r="H4379">
        <v>16</v>
      </c>
      <c r="I4379" t="s">
        <v>18288</v>
      </c>
      <c r="J4379">
        <v>5.9000000000000003E-4</v>
      </c>
      <c r="L4379">
        <v>0.8321574074074074</v>
      </c>
      <c r="M4379" s="2">
        <f t="shared" si="141"/>
        <v>33.796296296296298</v>
      </c>
      <c r="N4379" t="s">
        <v>30</v>
      </c>
    </row>
    <row r="4380" spans="1:14">
      <c r="A4380">
        <v>74</v>
      </c>
      <c r="B4380" t="s">
        <v>6268</v>
      </c>
      <c r="C4380" t="s">
        <v>6267</v>
      </c>
      <c r="D4380">
        <v>352</v>
      </c>
      <c r="E4380" s="1">
        <v>0.92200000000000004</v>
      </c>
      <c r="G4380">
        <v>7.0000000000000007E-2</v>
      </c>
      <c r="H4380">
        <v>43</v>
      </c>
      <c r="I4380">
        <v>7.1</v>
      </c>
      <c r="J4380">
        <v>6.0999999999999997E-4</v>
      </c>
      <c r="L4380">
        <v>0.8321574074074074</v>
      </c>
      <c r="M4380" s="2">
        <f t="shared" si="141"/>
        <v>34.25925925925926</v>
      </c>
      <c r="N4380" t="s">
        <v>30</v>
      </c>
    </row>
    <row r="4381" spans="1:14">
      <c r="A4381">
        <v>75</v>
      </c>
      <c r="B4381" t="s">
        <v>6266</v>
      </c>
      <c r="C4381" t="s">
        <v>6265</v>
      </c>
      <c r="D4381">
        <v>517</v>
      </c>
      <c r="E4381" s="1">
        <v>0.91800000000000004</v>
      </c>
      <c r="F4381">
        <v>1.2629999999999999</v>
      </c>
      <c r="G4381">
        <v>9.8000000000000004E-2</v>
      </c>
      <c r="H4381">
        <v>41</v>
      </c>
      <c r="I4381">
        <v>7.2</v>
      </c>
      <c r="J4381">
        <v>7.2000000000000005E-4</v>
      </c>
      <c r="K4381">
        <v>0.26200000000000001</v>
      </c>
      <c r="L4381">
        <v>0.8321574074074074</v>
      </c>
      <c r="M4381" s="2">
        <f t="shared" si="141"/>
        <v>34.722222222222221</v>
      </c>
      <c r="N4381" t="s">
        <v>30</v>
      </c>
    </row>
    <row r="4382" spans="1:14">
      <c r="A4382">
        <v>76</v>
      </c>
      <c r="B4382" t="s">
        <v>6264</v>
      </c>
      <c r="C4382" t="s">
        <v>6263</v>
      </c>
      <c r="D4382">
        <v>916</v>
      </c>
      <c r="E4382" s="1">
        <v>0.91200000000000003</v>
      </c>
      <c r="G4382">
        <v>6.9000000000000006E-2</v>
      </c>
      <c r="H4382">
        <v>72</v>
      </c>
      <c r="I4382">
        <v>7.4</v>
      </c>
      <c r="J4382">
        <v>2.1800000000000001E-3</v>
      </c>
      <c r="L4382">
        <v>0.8321574074074074</v>
      </c>
      <c r="M4382" s="2">
        <f t="shared" si="141"/>
        <v>35.185185185185183</v>
      </c>
      <c r="N4382" t="s">
        <v>30</v>
      </c>
    </row>
    <row r="4383" spans="1:14">
      <c r="A4383">
        <v>77</v>
      </c>
      <c r="B4383" t="s">
        <v>6262</v>
      </c>
      <c r="C4383" t="s">
        <v>6261</v>
      </c>
      <c r="D4383">
        <v>1308</v>
      </c>
      <c r="E4383" s="1">
        <v>0.91100000000000003</v>
      </c>
      <c r="F4383">
        <v>1.145</v>
      </c>
      <c r="G4383">
        <v>5.6000000000000001E-2</v>
      </c>
      <c r="H4383">
        <v>36</v>
      </c>
      <c r="I4383" t="s">
        <v>18288</v>
      </c>
      <c r="J4383">
        <v>1.41E-3</v>
      </c>
      <c r="K4383">
        <v>0.53</v>
      </c>
      <c r="L4383">
        <v>0.8321574074074074</v>
      </c>
      <c r="M4383" s="2">
        <f t="shared" si="141"/>
        <v>35.648148148148145</v>
      </c>
      <c r="N4383" t="s">
        <v>30</v>
      </c>
    </row>
    <row r="4384" spans="1:14">
      <c r="A4384">
        <v>78</v>
      </c>
      <c r="B4384" t="s">
        <v>6260</v>
      </c>
      <c r="C4384" t="s">
        <v>6259</v>
      </c>
      <c r="D4384">
        <v>474</v>
      </c>
      <c r="E4384" s="1">
        <v>0.90700000000000003</v>
      </c>
      <c r="F4384">
        <v>1.117</v>
      </c>
      <c r="G4384">
        <v>0</v>
      </c>
      <c r="H4384">
        <v>29</v>
      </c>
      <c r="I4384" t="s">
        <v>18288</v>
      </c>
      <c r="J4384">
        <v>9.5E-4</v>
      </c>
      <c r="K4384">
        <v>0.42199999999999999</v>
      </c>
      <c r="L4384">
        <v>0.8321574074074074</v>
      </c>
      <c r="M4384" s="2">
        <f t="shared" si="141"/>
        <v>36.111111111111107</v>
      </c>
      <c r="N4384" t="s">
        <v>30</v>
      </c>
    </row>
    <row r="4385" spans="1:14">
      <c r="A4385">
        <v>79</v>
      </c>
      <c r="B4385" t="s">
        <v>6258</v>
      </c>
      <c r="C4385" t="s">
        <v>6257</v>
      </c>
      <c r="D4385">
        <v>1559</v>
      </c>
      <c r="E4385" s="1">
        <v>0.89600000000000002</v>
      </c>
      <c r="F4385">
        <v>1.1910000000000001</v>
      </c>
      <c r="G4385">
        <v>0.42</v>
      </c>
      <c r="H4385">
        <v>88</v>
      </c>
      <c r="I4385">
        <v>7.7</v>
      </c>
      <c r="J4385">
        <v>5.4200000000000003E-3</v>
      </c>
      <c r="K4385">
        <v>0.69499999999999995</v>
      </c>
      <c r="L4385">
        <v>0.8321574074074074</v>
      </c>
      <c r="M4385" s="2">
        <f t="shared" si="141"/>
        <v>36.574074074074076</v>
      </c>
      <c r="N4385" t="s">
        <v>30</v>
      </c>
    </row>
    <row r="4386" spans="1:14">
      <c r="A4386">
        <v>80</v>
      </c>
      <c r="B4386" t="s">
        <v>6256</v>
      </c>
      <c r="C4386" t="s">
        <v>6255</v>
      </c>
      <c r="D4386">
        <v>594</v>
      </c>
      <c r="E4386" s="1">
        <v>0.89200000000000002</v>
      </c>
      <c r="F4386">
        <v>0.89700000000000002</v>
      </c>
      <c r="G4386">
        <v>0.122</v>
      </c>
      <c r="H4386">
        <v>41</v>
      </c>
      <c r="I4386" t="s">
        <v>18288</v>
      </c>
      <c r="J4386">
        <v>8.3000000000000001E-4</v>
      </c>
      <c r="K4386">
        <v>0.25800000000000001</v>
      </c>
      <c r="L4386">
        <v>0.8321574074074074</v>
      </c>
      <c r="M4386" s="2">
        <f t="shared" si="141"/>
        <v>37.037037037037038</v>
      </c>
      <c r="N4386" t="s">
        <v>30</v>
      </c>
    </row>
    <row r="4387" spans="1:14">
      <c r="A4387">
        <v>81</v>
      </c>
      <c r="B4387" t="s">
        <v>6254</v>
      </c>
      <c r="C4387" t="s">
        <v>6253</v>
      </c>
      <c r="D4387">
        <v>475</v>
      </c>
      <c r="E4387" s="1">
        <v>0.88400000000000001</v>
      </c>
      <c r="F4387">
        <v>0.92800000000000005</v>
      </c>
      <c r="G4387">
        <v>0.12</v>
      </c>
      <c r="H4387">
        <v>25</v>
      </c>
      <c r="I4387" t="s">
        <v>18288</v>
      </c>
      <c r="J4387">
        <v>7.5000000000000002E-4</v>
      </c>
      <c r="K4387">
        <v>0.38600000000000001</v>
      </c>
      <c r="L4387">
        <v>0.8321574074074074</v>
      </c>
      <c r="M4387" s="2">
        <f t="shared" si="141"/>
        <v>37.5</v>
      </c>
      <c r="N4387" t="s">
        <v>30</v>
      </c>
    </row>
    <row r="4388" spans="1:14">
      <c r="A4388">
        <v>82</v>
      </c>
      <c r="B4388" t="s">
        <v>6252</v>
      </c>
      <c r="C4388" t="s">
        <v>6251</v>
      </c>
      <c r="D4388">
        <v>718</v>
      </c>
      <c r="E4388" s="1">
        <v>0.88300000000000001</v>
      </c>
      <c r="G4388">
        <v>6.8000000000000005E-2</v>
      </c>
      <c r="H4388">
        <v>44</v>
      </c>
      <c r="I4388">
        <v>7.7</v>
      </c>
      <c r="J4388">
        <v>1.09E-3</v>
      </c>
      <c r="L4388">
        <v>0.8321574074074074</v>
      </c>
      <c r="M4388" s="2">
        <f t="shared" si="141"/>
        <v>37.962962962962962</v>
      </c>
      <c r="N4388" t="s">
        <v>30</v>
      </c>
    </row>
    <row r="4389" spans="1:14">
      <c r="A4389">
        <v>83</v>
      </c>
      <c r="B4389" t="s">
        <v>6250</v>
      </c>
      <c r="C4389" t="s">
        <v>6249</v>
      </c>
      <c r="D4389">
        <v>78</v>
      </c>
      <c r="E4389" s="1">
        <v>0.86799999999999999</v>
      </c>
      <c r="G4389">
        <v>4.2000000000000003E-2</v>
      </c>
      <c r="H4389">
        <v>24</v>
      </c>
      <c r="J4389">
        <v>6.4999999999999997E-4</v>
      </c>
      <c r="L4389">
        <v>0.8321574074074074</v>
      </c>
      <c r="M4389" s="2">
        <f t="shared" si="141"/>
        <v>38.425925925925924</v>
      </c>
      <c r="N4389" t="s">
        <v>30</v>
      </c>
    </row>
    <row r="4390" spans="1:14">
      <c r="A4390">
        <v>84</v>
      </c>
      <c r="B4390" t="s">
        <v>6248</v>
      </c>
      <c r="C4390" t="s">
        <v>6247</v>
      </c>
      <c r="D4390">
        <v>794</v>
      </c>
      <c r="E4390" s="1">
        <v>0.85899999999999999</v>
      </c>
      <c r="F4390">
        <v>1.151</v>
      </c>
      <c r="G4390">
        <v>1</v>
      </c>
      <c r="H4390">
        <v>59</v>
      </c>
      <c r="I4390">
        <v>5.3</v>
      </c>
      <c r="J4390">
        <v>1.5100000000000001E-3</v>
      </c>
      <c r="K4390">
        <v>0.26</v>
      </c>
      <c r="L4390">
        <v>0.8321574074074074</v>
      </c>
      <c r="M4390" s="2">
        <f t="shared" si="141"/>
        <v>38.888888888888893</v>
      </c>
      <c r="N4390" t="s">
        <v>30</v>
      </c>
    </row>
    <row r="4391" spans="1:14">
      <c r="A4391">
        <v>85</v>
      </c>
      <c r="B4391" t="s">
        <v>6246</v>
      </c>
      <c r="C4391" t="s">
        <v>6245</v>
      </c>
      <c r="D4391">
        <v>591</v>
      </c>
      <c r="E4391" s="1">
        <v>0.85699999999999998</v>
      </c>
      <c r="G4391">
        <v>2.5999999999999999E-2</v>
      </c>
      <c r="H4391">
        <v>39</v>
      </c>
      <c r="I4391" t="s">
        <v>18288</v>
      </c>
      <c r="J4391">
        <v>8.7000000000000001E-4</v>
      </c>
      <c r="L4391">
        <v>0.8321574074074074</v>
      </c>
      <c r="M4391" s="2">
        <f t="shared" si="141"/>
        <v>39.351851851851855</v>
      </c>
      <c r="N4391" t="s">
        <v>30</v>
      </c>
    </row>
    <row r="4392" spans="1:14">
      <c r="A4392">
        <v>86</v>
      </c>
      <c r="B4392" t="s">
        <v>6244</v>
      </c>
      <c r="C4392" t="s">
        <v>6243</v>
      </c>
      <c r="D4392">
        <v>316</v>
      </c>
      <c r="E4392" s="1">
        <v>0.85099999999999998</v>
      </c>
      <c r="F4392">
        <v>1.1399999999999999</v>
      </c>
      <c r="G4392">
        <v>0.217</v>
      </c>
      <c r="H4392">
        <v>23</v>
      </c>
      <c r="I4392">
        <v>6.9</v>
      </c>
      <c r="J4392">
        <v>9.7000000000000005E-4</v>
      </c>
      <c r="K4392">
        <v>0.51500000000000001</v>
      </c>
      <c r="L4392">
        <v>0.8321574074074074</v>
      </c>
      <c r="M4392" s="2">
        <f t="shared" si="141"/>
        <v>39.814814814814817</v>
      </c>
      <c r="N4392" t="s">
        <v>30</v>
      </c>
    </row>
    <row r="4393" spans="1:14">
      <c r="A4393">
        <v>87</v>
      </c>
      <c r="B4393" t="s">
        <v>6242</v>
      </c>
      <c r="C4393" t="s">
        <v>6241</v>
      </c>
      <c r="D4393">
        <v>277</v>
      </c>
      <c r="E4393" s="1">
        <v>0.82399999999999995</v>
      </c>
      <c r="G4393">
        <v>0</v>
      </c>
      <c r="H4393">
        <v>26</v>
      </c>
      <c r="I4393">
        <v>6.2</v>
      </c>
      <c r="J4393">
        <v>5.4000000000000001E-4</v>
      </c>
      <c r="L4393">
        <v>0.8321574074074074</v>
      </c>
      <c r="M4393" s="2">
        <f t="shared" si="141"/>
        <v>40.277777777777779</v>
      </c>
      <c r="N4393" t="s">
        <v>30</v>
      </c>
    </row>
    <row r="4394" spans="1:14">
      <c r="A4394">
        <v>88</v>
      </c>
      <c r="B4394" t="s">
        <v>6240</v>
      </c>
      <c r="C4394" t="s">
        <v>6239</v>
      </c>
      <c r="D4394">
        <v>695</v>
      </c>
      <c r="E4394" s="1">
        <v>0.82199999999999995</v>
      </c>
      <c r="F4394">
        <v>1.7889999999999999</v>
      </c>
      <c r="G4394">
        <v>3.7999999999999999E-2</v>
      </c>
      <c r="H4394">
        <v>26</v>
      </c>
      <c r="I4394" t="s">
        <v>18288</v>
      </c>
      <c r="J4394">
        <v>1.23E-3</v>
      </c>
      <c r="K4394">
        <v>0.77900000000000003</v>
      </c>
      <c r="L4394">
        <v>0.8321574074074074</v>
      </c>
      <c r="M4394" s="2">
        <f t="shared" si="141"/>
        <v>40.74074074074074</v>
      </c>
      <c r="N4394" t="s">
        <v>30</v>
      </c>
    </row>
    <row r="4395" spans="1:14">
      <c r="A4395">
        <v>89</v>
      </c>
      <c r="B4395" t="s">
        <v>6238</v>
      </c>
      <c r="C4395" t="s">
        <v>6237</v>
      </c>
      <c r="D4395">
        <v>344</v>
      </c>
      <c r="E4395" s="1">
        <v>0.8</v>
      </c>
      <c r="F4395">
        <v>0.89400000000000002</v>
      </c>
      <c r="G4395">
        <v>0.158</v>
      </c>
      <c r="H4395">
        <v>19</v>
      </c>
      <c r="I4395">
        <v>9.1</v>
      </c>
      <c r="J4395">
        <v>6.8000000000000005E-4</v>
      </c>
      <c r="K4395">
        <v>0.373</v>
      </c>
      <c r="L4395">
        <v>0.8321574074074074</v>
      </c>
      <c r="M4395" s="2">
        <f t="shared" si="141"/>
        <v>41.203703703703702</v>
      </c>
      <c r="N4395" t="s">
        <v>30</v>
      </c>
    </row>
    <row r="4396" spans="1:14">
      <c r="A4396">
        <v>90</v>
      </c>
      <c r="B4396" t="s">
        <v>6236</v>
      </c>
      <c r="C4396" t="s">
        <v>6235</v>
      </c>
      <c r="D4396">
        <v>1386</v>
      </c>
      <c r="E4396" s="1">
        <v>0.79200000000000004</v>
      </c>
      <c r="F4396">
        <v>1.1579999999999999</v>
      </c>
      <c r="G4396">
        <v>2.5999999999999999E-2</v>
      </c>
      <c r="H4396">
        <v>38</v>
      </c>
      <c r="I4396" t="s">
        <v>18288</v>
      </c>
      <c r="J4396">
        <v>1.5900000000000001E-3</v>
      </c>
      <c r="K4396">
        <v>0.57299999999999995</v>
      </c>
      <c r="L4396">
        <v>0.8321574074074074</v>
      </c>
      <c r="M4396" s="2">
        <f t="shared" si="141"/>
        <v>41.666666666666671</v>
      </c>
      <c r="N4396" t="s">
        <v>30</v>
      </c>
    </row>
    <row r="4397" spans="1:14">
      <c r="A4397">
        <v>91</v>
      </c>
      <c r="B4397" t="s">
        <v>3590</v>
      </c>
      <c r="C4397" t="s">
        <v>3591</v>
      </c>
      <c r="D4397">
        <v>607</v>
      </c>
      <c r="E4397" s="1">
        <v>0.77600000000000002</v>
      </c>
      <c r="F4397">
        <v>1.1319999999999999</v>
      </c>
      <c r="G4397">
        <v>0</v>
      </c>
      <c r="H4397">
        <v>23</v>
      </c>
      <c r="I4397" t="s">
        <v>18288</v>
      </c>
      <c r="J4397">
        <v>7.3999999999999999E-4</v>
      </c>
      <c r="K4397">
        <v>0.32800000000000001</v>
      </c>
      <c r="L4397">
        <v>0.8321574074074074</v>
      </c>
      <c r="M4397" s="2">
        <f t="shared" si="141"/>
        <v>42.129629629629626</v>
      </c>
      <c r="N4397" t="s">
        <v>30</v>
      </c>
    </row>
    <row r="4398" spans="1:14">
      <c r="A4398">
        <v>92</v>
      </c>
      <c r="B4398" t="s">
        <v>6234</v>
      </c>
      <c r="C4398" t="s">
        <v>6233</v>
      </c>
      <c r="D4398">
        <v>200</v>
      </c>
      <c r="E4398" s="1">
        <v>0.76900000000000002</v>
      </c>
      <c r="G4398">
        <v>0</v>
      </c>
      <c r="H4398">
        <v>29</v>
      </c>
      <c r="I4398">
        <v>5.7</v>
      </c>
      <c r="J4398">
        <v>5.0000000000000001E-4</v>
      </c>
      <c r="L4398">
        <v>0.8321574074074074</v>
      </c>
      <c r="M4398" s="2">
        <f t="shared" si="141"/>
        <v>42.592592592592595</v>
      </c>
      <c r="N4398" t="s">
        <v>30</v>
      </c>
    </row>
    <row r="4399" spans="1:14">
      <c r="A4399">
        <v>93</v>
      </c>
      <c r="B4399" t="s">
        <v>6232</v>
      </c>
      <c r="C4399" t="s">
        <v>6231</v>
      </c>
      <c r="D4399">
        <v>333</v>
      </c>
      <c r="E4399" s="1">
        <v>0.76900000000000002</v>
      </c>
      <c r="F4399">
        <v>1.204</v>
      </c>
      <c r="G4399">
        <v>7.6999999999999999E-2</v>
      </c>
      <c r="H4399">
        <v>26</v>
      </c>
      <c r="I4399">
        <v>7.9</v>
      </c>
      <c r="J4399">
        <v>5.8E-4</v>
      </c>
      <c r="K4399">
        <v>0.33900000000000002</v>
      </c>
      <c r="L4399">
        <v>0.8321574074074074</v>
      </c>
      <c r="M4399" s="2">
        <f t="shared" si="141"/>
        <v>43.055555555555557</v>
      </c>
      <c r="N4399" t="s">
        <v>30</v>
      </c>
    </row>
    <row r="4400" spans="1:14">
      <c r="A4400">
        <v>94</v>
      </c>
      <c r="B4400" t="s">
        <v>6230</v>
      </c>
      <c r="C4400" t="s">
        <v>6229</v>
      </c>
      <c r="D4400">
        <v>269</v>
      </c>
      <c r="E4400" s="1">
        <v>0.76900000000000002</v>
      </c>
      <c r="G4400">
        <v>0.121</v>
      </c>
      <c r="H4400">
        <v>33</v>
      </c>
      <c r="I4400">
        <v>5.5</v>
      </c>
      <c r="J4400">
        <v>7.3999999999999999E-4</v>
      </c>
      <c r="L4400">
        <v>0.8321574074074074</v>
      </c>
      <c r="M4400" s="2">
        <f t="shared" si="141"/>
        <v>43.518518518518519</v>
      </c>
      <c r="N4400" t="s">
        <v>30</v>
      </c>
    </row>
    <row r="4401" spans="1:14">
      <c r="A4401">
        <v>95</v>
      </c>
      <c r="B4401" t="s">
        <v>6228</v>
      </c>
      <c r="C4401" t="s">
        <v>6227</v>
      </c>
      <c r="D4401">
        <v>970</v>
      </c>
      <c r="E4401" s="1">
        <v>0.76500000000000001</v>
      </c>
      <c r="G4401">
        <v>7.3999999999999996E-2</v>
      </c>
      <c r="H4401">
        <v>68</v>
      </c>
      <c r="I4401" t="s">
        <v>18288</v>
      </c>
      <c r="J4401">
        <v>1.24E-3</v>
      </c>
      <c r="L4401">
        <v>0.8321574074074074</v>
      </c>
      <c r="M4401" s="2">
        <f t="shared" si="141"/>
        <v>43.981481481481481</v>
      </c>
      <c r="N4401" t="s">
        <v>30</v>
      </c>
    </row>
    <row r="4402" spans="1:14">
      <c r="A4402">
        <v>96</v>
      </c>
      <c r="B4402" t="s">
        <v>15292</v>
      </c>
      <c r="C4402" t="s">
        <v>15293</v>
      </c>
      <c r="D4402">
        <v>106</v>
      </c>
      <c r="E4402" s="1">
        <v>0.75800000000000001</v>
      </c>
      <c r="F4402">
        <v>0.89300000000000002</v>
      </c>
      <c r="G4402">
        <v>0.20699999999999999</v>
      </c>
      <c r="H4402">
        <v>29</v>
      </c>
      <c r="I4402">
        <v>3</v>
      </c>
      <c r="J4402">
        <v>5.9999999999999995E-4</v>
      </c>
      <c r="K4402">
        <v>0.30499999999999999</v>
      </c>
      <c r="L4402">
        <v>0.8321574074074074</v>
      </c>
      <c r="M4402" s="2">
        <f t="shared" si="141"/>
        <v>44.444444444444443</v>
      </c>
      <c r="N4402" t="s">
        <v>30</v>
      </c>
    </row>
    <row r="4403" spans="1:14">
      <c r="A4403">
        <v>97</v>
      </c>
      <c r="B4403" t="s">
        <v>6226</v>
      </c>
      <c r="C4403" t="s">
        <v>6225</v>
      </c>
      <c r="D4403">
        <v>546</v>
      </c>
      <c r="E4403" s="1">
        <v>0.74299999999999999</v>
      </c>
      <c r="G4403">
        <v>0.186</v>
      </c>
      <c r="H4403">
        <v>43</v>
      </c>
      <c r="I4403" t="s">
        <v>18288</v>
      </c>
      <c r="J4403">
        <v>6.6E-4</v>
      </c>
      <c r="L4403">
        <v>0.8321574074074074</v>
      </c>
      <c r="M4403" s="2">
        <f t="shared" si="141"/>
        <v>44.907407407407405</v>
      </c>
      <c r="N4403" t="s">
        <v>30</v>
      </c>
    </row>
    <row r="4404" spans="1:14">
      <c r="A4404">
        <v>98</v>
      </c>
      <c r="B4404" t="s">
        <v>6224</v>
      </c>
      <c r="C4404" t="s">
        <v>6223</v>
      </c>
      <c r="D4404">
        <v>272</v>
      </c>
      <c r="E4404" s="1">
        <v>0.71399999999999997</v>
      </c>
      <c r="F4404">
        <v>0.84799999999999998</v>
      </c>
      <c r="G4404">
        <v>0</v>
      </c>
      <c r="H4404">
        <v>12</v>
      </c>
      <c r="I4404" t="s">
        <v>18288</v>
      </c>
      <c r="J4404">
        <v>6.8000000000000005E-4</v>
      </c>
      <c r="K4404">
        <v>0.58599999999999997</v>
      </c>
      <c r="L4404">
        <v>0.8321574074074074</v>
      </c>
      <c r="M4404" s="2">
        <f t="shared" si="141"/>
        <v>45.370370370370374</v>
      </c>
      <c r="N4404" t="s">
        <v>30</v>
      </c>
    </row>
    <row r="4405" spans="1:14">
      <c r="A4405">
        <v>99</v>
      </c>
      <c r="B4405" t="s">
        <v>6222</v>
      </c>
      <c r="C4405" t="s">
        <v>6221</v>
      </c>
      <c r="D4405">
        <v>264</v>
      </c>
      <c r="E4405" s="1">
        <v>0.71199999999999997</v>
      </c>
      <c r="G4405">
        <v>8.7999999999999995E-2</v>
      </c>
      <c r="H4405">
        <v>34</v>
      </c>
      <c r="I4405">
        <v>5.5</v>
      </c>
      <c r="J4405">
        <v>1.2600000000000001E-3</v>
      </c>
      <c r="L4405">
        <v>0.8321574074074074</v>
      </c>
      <c r="M4405" s="2">
        <f t="shared" si="141"/>
        <v>45.833333333333329</v>
      </c>
      <c r="N4405" t="s">
        <v>30</v>
      </c>
    </row>
    <row r="4406" spans="1:14">
      <c r="A4406">
        <v>100</v>
      </c>
      <c r="B4406" t="s">
        <v>6220</v>
      </c>
      <c r="C4406" t="s">
        <v>6219</v>
      </c>
      <c r="D4406">
        <v>535</v>
      </c>
      <c r="E4406" s="1">
        <v>0.71099999999999997</v>
      </c>
      <c r="F4406">
        <v>1.157</v>
      </c>
      <c r="G4406">
        <v>1.1359999999999999</v>
      </c>
      <c r="H4406">
        <v>22</v>
      </c>
      <c r="I4406" t="s">
        <v>18288</v>
      </c>
      <c r="J4406">
        <v>1.41E-3</v>
      </c>
      <c r="K4406">
        <v>0.78800000000000003</v>
      </c>
      <c r="L4406">
        <v>0.8321574074074074</v>
      </c>
      <c r="M4406" s="2">
        <f t="shared" si="141"/>
        <v>46.296296296296298</v>
      </c>
      <c r="N4406" t="s">
        <v>30</v>
      </c>
    </row>
    <row r="4407" spans="1:14">
      <c r="A4407">
        <v>101</v>
      </c>
      <c r="B4407" t="s">
        <v>12441</v>
      </c>
      <c r="C4407" t="s">
        <v>12442</v>
      </c>
      <c r="D4407">
        <v>542</v>
      </c>
      <c r="E4407" s="1">
        <v>0.70699999999999996</v>
      </c>
      <c r="G4407">
        <v>6.2E-2</v>
      </c>
      <c r="H4407">
        <v>64</v>
      </c>
      <c r="I4407">
        <v>6.6</v>
      </c>
      <c r="J4407">
        <v>1.08E-3</v>
      </c>
      <c r="L4407">
        <v>0.8321574074074074</v>
      </c>
      <c r="M4407" s="2">
        <f t="shared" si="141"/>
        <v>46.75925925925926</v>
      </c>
      <c r="N4407" t="s">
        <v>30</v>
      </c>
    </row>
    <row r="4408" spans="1:14">
      <c r="A4408">
        <v>102</v>
      </c>
      <c r="B4408" t="s">
        <v>6218</v>
      </c>
      <c r="C4408" t="s">
        <v>6217</v>
      </c>
      <c r="D4408">
        <v>747</v>
      </c>
      <c r="E4408" s="1">
        <v>0.69199999999999995</v>
      </c>
      <c r="G4408">
        <v>5.0999999999999997E-2</v>
      </c>
      <c r="H4408">
        <v>39</v>
      </c>
      <c r="I4408">
        <v>9.1</v>
      </c>
      <c r="J4408">
        <v>1.49E-3</v>
      </c>
      <c r="L4408">
        <v>0.8321574074074074</v>
      </c>
      <c r="M4408" s="2">
        <f t="shared" si="141"/>
        <v>47.222222222222221</v>
      </c>
      <c r="N4408" t="s">
        <v>30</v>
      </c>
    </row>
    <row r="4409" spans="1:14">
      <c r="A4409">
        <v>103</v>
      </c>
      <c r="B4409" t="s">
        <v>6216</v>
      </c>
      <c r="C4409" t="s">
        <v>6215</v>
      </c>
      <c r="D4409">
        <v>392</v>
      </c>
      <c r="E4409" s="1">
        <v>0.69</v>
      </c>
      <c r="F4409">
        <v>1.2989999999999999</v>
      </c>
      <c r="G4409">
        <v>5.2999999999999999E-2</v>
      </c>
      <c r="H4409">
        <v>19</v>
      </c>
      <c r="I4409" t="s">
        <v>18288</v>
      </c>
      <c r="J4409">
        <v>7.7999999999999999E-4</v>
      </c>
      <c r="K4409">
        <v>0.51200000000000001</v>
      </c>
      <c r="L4409">
        <v>0.8321574074074074</v>
      </c>
      <c r="M4409" s="2">
        <f t="shared" si="141"/>
        <v>47.685185185185183</v>
      </c>
      <c r="N4409" t="s">
        <v>30</v>
      </c>
    </row>
    <row r="4410" spans="1:14">
      <c r="A4410">
        <v>104</v>
      </c>
      <c r="B4410" t="s">
        <v>6214</v>
      </c>
      <c r="C4410" t="s">
        <v>6213</v>
      </c>
      <c r="D4410">
        <v>298</v>
      </c>
      <c r="E4410" s="1">
        <v>0.67600000000000005</v>
      </c>
      <c r="F4410">
        <v>0.90900000000000003</v>
      </c>
      <c r="G4410">
        <v>0</v>
      </c>
      <c r="H4410">
        <v>36</v>
      </c>
      <c r="I4410">
        <v>5.8</v>
      </c>
      <c r="J4410">
        <v>9.7999999999999997E-4</v>
      </c>
      <c r="K4410">
        <v>0.31900000000000001</v>
      </c>
      <c r="L4410">
        <v>0.8321574074074074</v>
      </c>
      <c r="M4410" s="2">
        <f t="shared" si="141"/>
        <v>48.148148148148145</v>
      </c>
      <c r="N4410" t="s">
        <v>30</v>
      </c>
    </row>
    <row r="4411" spans="1:14">
      <c r="A4411">
        <v>105</v>
      </c>
      <c r="B4411" t="s">
        <v>6212</v>
      </c>
      <c r="C4411" t="s">
        <v>6211</v>
      </c>
      <c r="D4411">
        <v>125</v>
      </c>
      <c r="E4411" s="1">
        <v>0.66700000000000004</v>
      </c>
      <c r="G4411">
        <v>5.2999999999999999E-2</v>
      </c>
      <c r="H4411">
        <v>19</v>
      </c>
      <c r="I4411">
        <v>6.8</v>
      </c>
      <c r="J4411">
        <v>2.5000000000000001E-4</v>
      </c>
      <c r="L4411">
        <v>0.8321574074074074</v>
      </c>
      <c r="M4411" s="2">
        <f t="shared" si="141"/>
        <v>48.611111111111107</v>
      </c>
      <c r="N4411" t="s">
        <v>30</v>
      </c>
    </row>
    <row r="4412" spans="1:14">
      <c r="A4412">
        <v>106</v>
      </c>
      <c r="B4412" t="s">
        <v>3598</v>
      </c>
      <c r="C4412" t="s">
        <v>3599</v>
      </c>
      <c r="D4412">
        <v>627</v>
      </c>
      <c r="E4412" s="1">
        <v>0.66100000000000003</v>
      </c>
      <c r="F4412">
        <v>0.875</v>
      </c>
      <c r="G4412">
        <v>0.125</v>
      </c>
      <c r="H4412">
        <v>24</v>
      </c>
      <c r="I4412" t="s">
        <v>18288</v>
      </c>
      <c r="J4412">
        <v>6.8000000000000005E-4</v>
      </c>
      <c r="K4412">
        <v>0.219</v>
      </c>
      <c r="L4412">
        <v>0.8321574074074074</v>
      </c>
      <c r="M4412" s="2">
        <f t="shared" si="141"/>
        <v>49.074074074074076</v>
      </c>
      <c r="N4412" t="s">
        <v>30</v>
      </c>
    </row>
    <row r="4413" spans="1:14">
      <c r="A4413">
        <v>107</v>
      </c>
      <c r="B4413" t="s">
        <v>6210</v>
      </c>
      <c r="C4413" t="s">
        <v>6209</v>
      </c>
      <c r="D4413">
        <v>655</v>
      </c>
      <c r="E4413" s="1">
        <v>0.64800000000000002</v>
      </c>
      <c r="G4413">
        <v>0.20300000000000001</v>
      </c>
      <c r="H4413">
        <v>59</v>
      </c>
      <c r="I4413">
        <v>8.1999999999999993</v>
      </c>
      <c r="J4413">
        <v>1.31E-3</v>
      </c>
      <c r="L4413">
        <v>0.8321574074074074</v>
      </c>
      <c r="M4413" s="2">
        <f t="shared" si="141"/>
        <v>49.537037037037038</v>
      </c>
      <c r="N4413" t="s">
        <v>30</v>
      </c>
    </row>
    <row r="4414" spans="1:14">
      <c r="A4414">
        <v>108</v>
      </c>
      <c r="B4414" t="s">
        <v>6208</v>
      </c>
      <c r="C4414" t="s">
        <v>6207</v>
      </c>
      <c r="D4414">
        <v>256</v>
      </c>
      <c r="E4414" s="1">
        <v>0.64600000000000002</v>
      </c>
      <c r="G4414">
        <v>6.2E-2</v>
      </c>
      <c r="H4414">
        <v>32</v>
      </c>
      <c r="I4414">
        <v>6.8</v>
      </c>
      <c r="J4414">
        <v>8.5999999999999998E-4</v>
      </c>
      <c r="L4414">
        <v>0.8321574074074074</v>
      </c>
      <c r="M4414" s="2">
        <f t="shared" si="141"/>
        <v>50</v>
      </c>
      <c r="N4414" t="s">
        <v>30</v>
      </c>
    </row>
    <row r="4415" spans="1:14">
      <c r="A4415">
        <v>109</v>
      </c>
      <c r="B4415" t="s">
        <v>6206</v>
      </c>
      <c r="C4415" t="s">
        <v>6205</v>
      </c>
      <c r="D4415">
        <v>207</v>
      </c>
      <c r="E4415" s="1">
        <v>0.64400000000000002</v>
      </c>
      <c r="G4415">
        <v>7.6999999999999999E-2</v>
      </c>
      <c r="H4415">
        <v>26</v>
      </c>
      <c r="I4415">
        <v>3.9</v>
      </c>
      <c r="J4415">
        <v>9.5E-4</v>
      </c>
      <c r="L4415">
        <v>0.8321574074074074</v>
      </c>
      <c r="M4415" s="2">
        <f t="shared" si="141"/>
        <v>50.462962962962962</v>
      </c>
      <c r="N4415" t="s">
        <v>30</v>
      </c>
    </row>
    <row r="4416" spans="1:14">
      <c r="A4416">
        <v>110</v>
      </c>
      <c r="B4416" t="s">
        <v>6204</v>
      </c>
      <c r="C4416" t="s">
        <v>6203</v>
      </c>
      <c r="D4416">
        <v>409</v>
      </c>
      <c r="E4416" s="1">
        <v>0.627</v>
      </c>
      <c r="F4416">
        <v>0.88600000000000001</v>
      </c>
      <c r="G4416">
        <v>5.3999999999999999E-2</v>
      </c>
      <c r="H4416">
        <v>74</v>
      </c>
      <c r="I4416">
        <v>5.8</v>
      </c>
      <c r="J4416">
        <v>1.65E-3</v>
      </c>
      <c r="K4416">
        <v>0.39900000000000002</v>
      </c>
      <c r="L4416">
        <v>0.8321574074074074</v>
      </c>
      <c r="M4416" s="2">
        <f t="shared" si="141"/>
        <v>50.925925925925931</v>
      </c>
      <c r="N4416" t="s">
        <v>30</v>
      </c>
    </row>
    <row r="4417" spans="1:14">
      <c r="A4417">
        <v>111</v>
      </c>
      <c r="B4417" t="s">
        <v>6202</v>
      </c>
      <c r="C4417" t="s">
        <v>6201</v>
      </c>
      <c r="D4417">
        <v>399</v>
      </c>
      <c r="E4417" s="1">
        <v>0.625</v>
      </c>
      <c r="F4417">
        <v>0.89100000000000001</v>
      </c>
      <c r="G4417">
        <v>0.2</v>
      </c>
      <c r="H4417">
        <v>30</v>
      </c>
      <c r="I4417">
        <v>8.8000000000000007</v>
      </c>
      <c r="J4417">
        <v>1.1100000000000001E-3</v>
      </c>
      <c r="K4417">
        <v>0.46</v>
      </c>
      <c r="L4417">
        <v>0.8321574074074074</v>
      </c>
      <c r="M4417" s="2">
        <f t="shared" si="141"/>
        <v>51.388888888888886</v>
      </c>
      <c r="N4417" t="s">
        <v>30</v>
      </c>
    </row>
    <row r="4418" spans="1:14">
      <c r="A4418">
        <v>112</v>
      </c>
      <c r="B4418" t="s">
        <v>6200</v>
      </c>
      <c r="C4418" t="s">
        <v>6199</v>
      </c>
      <c r="D4418">
        <v>279</v>
      </c>
      <c r="E4418" s="1">
        <v>0.61099999999999999</v>
      </c>
      <c r="G4418">
        <v>0</v>
      </c>
      <c r="H4418">
        <v>24</v>
      </c>
      <c r="I4418">
        <v>5.6</v>
      </c>
      <c r="J4418">
        <v>8.1999999999999998E-4</v>
      </c>
      <c r="L4418">
        <v>0.8321574074074074</v>
      </c>
      <c r="M4418" s="2">
        <f t="shared" si="141"/>
        <v>51.851851851851848</v>
      </c>
      <c r="N4418" t="s">
        <v>30</v>
      </c>
    </row>
    <row r="4419" spans="1:14">
      <c r="A4419">
        <v>113</v>
      </c>
      <c r="B4419" t="s">
        <v>6198</v>
      </c>
      <c r="C4419" t="s">
        <v>6197</v>
      </c>
      <c r="D4419">
        <v>308</v>
      </c>
      <c r="E4419" s="1">
        <v>0.60199999999999998</v>
      </c>
      <c r="G4419">
        <v>0.13200000000000001</v>
      </c>
      <c r="H4419">
        <v>68</v>
      </c>
      <c r="I4419">
        <v>5</v>
      </c>
      <c r="J4419">
        <v>7.3999999999999999E-4</v>
      </c>
      <c r="L4419">
        <v>0.8321574074074074</v>
      </c>
      <c r="M4419" s="2">
        <f t="shared" si="141"/>
        <v>52.314814814814817</v>
      </c>
      <c r="N4419" t="s">
        <v>30</v>
      </c>
    </row>
    <row r="4420" spans="1:14">
      <c r="A4420">
        <v>114</v>
      </c>
      <c r="B4420" t="s">
        <v>6196</v>
      </c>
      <c r="C4420" t="s">
        <v>6195</v>
      </c>
      <c r="D4420">
        <v>406</v>
      </c>
      <c r="E4420" s="1">
        <v>0.57899999999999996</v>
      </c>
      <c r="F4420">
        <v>0.74</v>
      </c>
      <c r="G4420">
        <v>0</v>
      </c>
      <c r="H4420">
        <v>17</v>
      </c>
      <c r="I4420" t="s">
        <v>18288</v>
      </c>
      <c r="J4420">
        <v>8.8000000000000003E-4</v>
      </c>
      <c r="K4420">
        <v>0.52200000000000002</v>
      </c>
      <c r="L4420">
        <v>0.8321574074074074</v>
      </c>
      <c r="M4420" s="2">
        <f t="shared" si="141"/>
        <v>52.777777777777779</v>
      </c>
      <c r="N4420" t="s">
        <v>30</v>
      </c>
    </row>
    <row r="4421" spans="1:14">
      <c r="A4421">
        <v>115</v>
      </c>
      <c r="B4421" t="s">
        <v>6194</v>
      </c>
      <c r="C4421" t="s">
        <v>6193</v>
      </c>
      <c r="D4421">
        <v>390</v>
      </c>
      <c r="E4421" s="1">
        <v>0.57899999999999996</v>
      </c>
      <c r="F4421">
        <v>0.84399999999999997</v>
      </c>
      <c r="G4421">
        <v>7.0999999999999994E-2</v>
      </c>
      <c r="H4421">
        <v>28</v>
      </c>
      <c r="I4421">
        <v>8</v>
      </c>
      <c r="J4421">
        <v>8.7000000000000001E-4</v>
      </c>
      <c r="K4421">
        <v>0.36799999999999999</v>
      </c>
      <c r="L4421">
        <v>0.8321574074074074</v>
      </c>
      <c r="M4421" s="2">
        <f t="shared" si="141"/>
        <v>53.240740740740748</v>
      </c>
      <c r="N4421" t="s">
        <v>30</v>
      </c>
    </row>
    <row r="4422" spans="1:14">
      <c r="A4422">
        <v>116</v>
      </c>
      <c r="B4422" t="s">
        <v>6192</v>
      </c>
      <c r="C4422" t="s">
        <v>6191</v>
      </c>
      <c r="D4422">
        <v>372</v>
      </c>
      <c r="E4422" s="1">
        <v>0.57799999999999996</v>
      </c>
      <c r="F4422">
        <v>0.96299999999999997</v>
      </c>
      <c r="G4422">
        <v>4.4999999999999998E-2</v>
      </c>
      <c r="H4422">
        <v>22</v>
      </c>
      <c r="I4422">
        <v>9</v>
      </c>
      <c r="J4422">
        <v>1.1100000000000001E-3</v>
      </c>
      <c r="K4422">
        <v>0.58599999999999997</v>
      </c>
      <c r="L4422">
        <v>0.8321574074074074</v>
      </c>
      <c r="M4422" s="2">
        <f t="shared" si="141"/>
        <v>53.703703703703709</v>
      </c>
      <c r="N4422" t="s">
        <v>30</v>
      </c>
    </row>
    <row r="4423" spans="1:14">
      <c r="A4423">
        <v>117</v>
      </c>
      <c r="B4423" t="s">
        <v>6190</v>
      </c>
      <c r="C4423" t="s">
        <v>6189</v>
      </c>
      <c r="D4423">
        <v>1163</v>
      </c>
      <c r="E4423" s="1">
        <v>0.55700000000000005</v>
      </c>
      <c r="F4423">
        <v>1.26</v>
      </c>
      <c r="G4423">
        <v>3.4000000000000002E-2</v>
      </c>
      <c r="H4423">
        <v>58</v>
      </c>
      <c r="I4423">
        <v>9.9</v>
      </c>
      <c r="J4423">
        <v>2.0300000000000001E-3</v>
      </c>
      <c r="K4423">
        <v>0.52900000000000003</v>
      </c>
      <c r="L4423">
        <v>0.8321574074074074</v>
      </c>
      <c r="M4423" s="2">
        <f t="shared" si="141"/>
        <v>54.166666666666664</v>
      </c>
      <c r="N4423" t="s">
        <v>30</v>
      </c>
    </row>
    <row r="4424" spans="1:14">
      <c r="A4424">
        <v>118</v>
      </c>
      <c r="B4424" t="s">
        <v>6188</v>
      </c>
      <c r="C4424" t="s">
        <v>6187</v>
      </c>
      <c r="D4424">
        <v>209</v>
      </c>
      <c r="E4424" s="1">
        <v>0.55400000000000005</v>
      </c>
      <c r="F4424">
        <v>0.495</v>
      </c>
      <c r="G4424">
        <v>0</v>
      </c>
      <c r="H4424">
        <v>50</v>
      </c>
      <c r="I4424">
        <v>5.3</v>
      </c>
      <c r="J4424">
        <v>1.1100000000000001E-3</v>
      </c>
      <c r="K4424">
        <v>0.28599999999999998</v>
      </c>
      <c r="L4424">
        <v>0.8321574074074074</v>
      </c>
      <c r="M4424" s="2">
        <f t="shared" si="141"/>
        <v>54.629629629629626</v>
      </c>
      <c r="N4424" t="s">
        <v>30</v>
      </c>
    </row>
    <row r="4425" spans="1:14">
      <c r="A4425">
        <v>119</v>
      </c>
      <c r="B4425" t="s">
        <v>6186</v>
      </c>
      <c r="C4425" t="s">
        <v>6185</v>
      </c>
      <c r="D4425">
        <v>282</v>
      </c>
      <c r="E4425" s="1">
        <v>0.55000000000000004</v>
      </c>
      <c r="G4425">
        <v>6.2E-2</v>
      </c>
      <c r="H4425">
        <v>32</v>
      </c>
      <c r="I4425">
        <v>7.2</v>
      </c>
      <c r="J4425">
        <v>8.5999999999999998E-4</v>
      </c>
      <c r="L4425">
        <v>0.8321574074074074</v>
      </c>
      <c r="M4425" s="2">
        <f t="shared" si="141"/>
        <v>55.092592592592595</v>
      </c>
      <c r="N4425" t="s">
        <v>30</v>
      </c>
    </row>
    <row r="4426" spans="1:14">
      <c r="A4426">
        <v>120</v>
      </c>
      <c r="B4426" t="s">
        <v>6184</v>
      </c>
      <c r="C4426" t="s">
        <v>6183</v>
      </c>
      <c r="D4426">
        <v>585</v>
      </c>
      <c r="E4426" s="1">
        <v>0.54800000000000004</v>
      </c>
      <c r="F4426">
        <v>1.014</v>
      </c>
      <c r="G4426">
        <v>0</v>
      </c>
      <c r="H4426">
        <v>36</v>
      </c>
      <c r="I4426" t="s">
        <v>18288</v>
      </c>
      <c r="J4426">
        <v>6.4999999999999997E-4</v>
      </c>
      <c r="K4426">
        <v>0.252</v>
      </c>
      <c r="L4426">
        <v>0.8321574074074074</v>
      </c>
      <c r="M4426" s="2">
        <f t="shared" si="141"/>
        <v>55.555555555555557</v>
      </c>
      <c r="N4426" t="s">
        <v>30</v>
      </c>
    </row>
    <row r="4427" spans="1:14">
      <c r="A4427">
        <v>121</v>
      </c>
      <c r="B4427" t="s">
        <v>6182</v>
      </c>
      <c r="C4427" t="s">
        <v>6181</v>
      </c>
      <c r="D4427">
        <v>543</v>
      </c>
      <c r="E4427" s="1">
        <v>0.54500000000000004</v>
      </c>
      <c r="F4427">
        <v>0.91200000000000003</v>
      </c>
      <c r="G4427">
        <v>1.7999999999999999E-2</v>
      </c>
      <c r="H4427">
        <v>57</v>
      </c>
      <c r="I4427">
        <v>6.5</v>
      </c>
      <c r="J4427">
        <v>1.5299999999999999E-3</v>
      </c>
      <c r="K4427">
        <v>0.33200000000000002</v>
      </c>
      <c r="L4427">
        <v>0.8321574074074074</v>
      </c>
      <c r="M4427" s="2">
        <f t="shared" si="141"/>
        <v>56.018518518518526</v>
      </c>
      <c r="N4427" t="s">
        <v>30</v>
      </c>
    </row>
    <row r="4428" spans="1:14">
      <c r="A4428">
        <v>122</v>
      </c>
      <c r="B4428" t="s">
        <v>6180</v>
      </c>
      <c r="C4428" t="s">
        <v>6179</v>
      </c>
      <c r="D4428">
        <v>91</v>
      </c>
      <c r="E4428" s="1">
        <v>0.53800000000000003</v>
      </c>
      <c r="F4428">
        <v>1.0489999999999999</v>
      </c>
      <c r="G4428">
        <v>0.25</v>
      </c>
      <c r="H4428">
        <v>16</v>
      </c>
      <c r="J4428">
        <v>4.4000000000000002E-4</v>
      </c>
      <c r="K4428">
        <v>0.30399999999999999</v>
      </c>
      <c r="L4428">
        <v>0.8321574074074074</v>
      </c>
      <c r="M4428" s="2">
        <f t="shared" si="141"/>
        <v>56.481481481481474</v>
      </c>
      <c r="N4428" t="s">
        <v>30</v>
      </c>
    </row>
    <row r="4429" spans="1:14">
      <c r="A4429">
        <v>123</v>
      </c>
      <c r="B4429" t="s">
        <v>6178</v>
      </c>
      <c r="C4429" t="s">
        <v>6177</v>
      </c>
      <c r="D4429">
        <v>144</v>
      </c>
      <c r="E4429" s="1">
        <v>0.53700000000000003</v>
      </c>
      <c r="F4429">
        <v>0.629</v>
      </c>
      <c r="G4429">
        <v>0.216</v>
      </c>
      <c r="H4429">
        <v>37</v>
      </c>
      <c r="I4429">
        <v>4.4000000000000004</v>
      </c>
      <c r="J4429">
        <v>4.4999999999999999E-4</v>
      </c>
      <c r="K4429">
        <v>0.17799999999999999</v>
      </c>
      <c r="L4429">
        <v>0.8321574074074074</v>
      </c>
      <c r="M4429" s="2">
        <f t="shared" si="141"/>
        <v>56.944444444444443</v>
      </c>
      <c r="N4429" t="s">
        <v>30</v>
      </c>
    </row>
    <row r="4430" spans="1:14">
      <c r="A4430">
        <v>124</v>
      </c>
      <c r="B4430" t="s">
        <v>6176</v>
      </c>
      <c r="C4430" t="s">
        <v>6175</v>
      </c>
      <c r="D4430">
        <v>388</v>
      </c>
      <c r="E4430" s="1">
        <v>0.53200000000000003</v>
      </c>
      <c r="F4430">
        <v>0.73799999999999999</v>
      </c>
      <c r="G4430">
        <v>0</v>
      </c>
      <c r="H4430">
        <v>28</v>
      </c>
      <c r="I4430" t="s">
        <v>18288</v>
      </c>
      <c r="J4430">
        <v>5.8E-4</v>
      </c>
      <c r="K4430">
        <v>0.23599999999999999</v>
      </c>
      <c r="L4430">
        <v>0.8321574074074074</v>
      </c>
      <c r="M4430" s="2">
        <f t="shared" si="141"/>
        <v>57.407407407407405</v>
      </c>
      <c r="N4430" t="s">
        <v>30</v>
      </c>
    </row>
    <row r="4431" spans="1:14">
      <c r="A4431">
        <v>125</v>
      </c>
      <c r="B4431" t="s">
        <v>6174</v>
      </c>
      <c r="C4431" t="s">
        <v>6173</v>
      </c>
      <c r="D4431">
        <v>270</v>
      </c>
      <c r="E4431" s="1">
        <v>0.53100000000000003</v>
      </c>
      <c r="G4431">
        <v>0.11799999999999999</v>
      </c>
      <c r="H4431">
        <v>34</v>
      </c>
      <c r="I4431">
        <v>6.6</v>
      </c>
      <c r="J4431">
        <v>9.8999999999999999E-4</v>
      </c>
      <c r="L4431">
        <v>0.8321574074074074</v>
      </c>
      <c r="M4431" s="2">
        <f t="shared" si="141"/>
        <v>57.870370370370374</v>
      </c>
      <c r="N4431" t="s">
        <v>30</v>
      </c>
    </row>
    <row r="4432" spans="1:14">
      <c r="A4432">
        <v>126</v>
      </c>
      <c r="B4432" t="s">
        <v>6172</v>
      </c>
      <c r="C4432" t="s">
        <v>6171</v>
      </c>
      <c r="D4432">
        <v>609</v>
      </c>
      <c r="E4432" s="1">
        <v>0.52500000000000002</v>
      </c>
      <c r="F4432">
        <v>0.82499999999999996</v>
      </c>
      <c r="G4432">
        <v>7.6999999999999999E-2</v>
      </c>
      <c r="H4432">
        <v>52</v>
      </c>
      <c r="I4432">
        <v>9.1999999999999993</v>
      </c>
      <c r="J4432">
        <v>1.06E-3</v>
      </c>
      <c r="K4432">
        <v>0.25900000000000001</v>
      </c>
      <c r="L4432">
        <v>0.8321574074074074</v>
      </c>
      <c r="M4432" s="2">
        <f t="shared" si="141"/>
        <v>58.333333333333336</v>
      </c>
      <c r="N4432" t="s">
        <v>30</v>
      </c>
    </row>
    <row r="4433" spans="1:14">
      <c r="A4433">
        <v>127</v>
      </c>
      <c r="B4433" t="s">
        <v>6170</v>
      </c>
      <c r="C4433" t="s">
        <v>6169</v>
      </c>
      <c r="D4433">
        <v>104</v>
      </c>
      <c r="E4433" s="1">
        <v>0.51200000000000001</v>
      </c>
      <c r="G4433">
        <v>0.21099999999999999</v>
      </c>
      <c r="H4433">
        <v>19</v>
      </c>
      <c r="I4433">
        <v>5.4</v>
      </c>
      <c r="J4433">
        <v>2.7E-4</v>
      </c>
      <c r="L4433">
        <v>0.8321574074074074</v>
      </c>
      <c r="M4433" s="2">
        <f t="shared" si="141"/>
        <v>58.796296296296291</v>
      </c>
      <c r="N4433" t="s">
        <v>30</v>
      </c>
    </row>
    <row r="4434" spans="1:14">
      <c r="A4434">
        <v>128</v>
      </c>
      <c r="B4434" t="s">
        <v>6168</v>
      </c>
      <c r="C4434" t="s">
        <v>6167</v>
      </c>
      <c r="D4434">
        <v>249</v>
      </c>
      <c r="E4434" s="1">
        <v>0.50700000000000001</v>
      </c>
      <c r="G4434">
        <v>2.5000000000000001E-2</v>
      </c>
      <c r="H4434">
        <v>40</v>
      </c>
      <c r="I4434">
        <v>6.7</v>
      </c>
      <c r="J4434">
        <v>7.6999999999999996E-4</v>
      </c>
      <c r="L4434">
        <v>0.8321574074074074</v>
      </c>
      <c r="M4434" s="2">
        <f t="shared" si="141"/>
        <v>59.259259259259252</v>
      </c>
      <c r="N4434" t="s">
        <v>30</v>
      </c>
    </row>
    <row r="4435" spans="1:14">
      <c r="A4435">
        <v>129</v>
      </c>
      <c r="B4435" t="s">
        <v>6166</v>
      </c>
      <c r="C4435" t="s">
        <v>6165</v>
      </c>
      <c r="D4435">
        <v>210</v>
      </c>
      <c r="E4435" s="1">
        <v>0.50600000000000001</v>
      </c>
      <c r="G4435">
        <v>4.9000000000000002E-2</v>
      </c>
      <c r="H4435">
        <v>41</v>
      </c>
      <c r="I4435">
        <v>5.5</v>
      </c>
      <c r="J4435">
        <v>1.01E-3</v>
      </c>
      <c r="L4435">
        <v>0.8321574074074074</v>
      </c>
      <c r="M4435" s="2">
        <f t="shared" ref="M4435:M4498" si="142">A4435/216*100</f>
        <v>59.722222222222221</v>
      </c>
      <c r="N4435" t="s">
        <v>30</v>
      </c>
    </row>
    <row r="4436" spans="1:14">
      <c r="A4436">
        <v>130</v>
      </c>
      <c r="B4436" t="s">
        <v>6164</v>
      </c>
      <c r="C4436" t="s">
        <v>6163</v>
      </c>
      <c r="D4436">
        <v>210</v>
      </c>
      <c r="E4436" s="1">
        <v>0.5</v>
      </c>
      <c r="F4436">
        <v>0.61299999999999999</v>
      </c>
      <c r="G4436">
        <v>0</v>
      </c>
      <c r="H4436">
        <v>66</v>
      </c>
      <c r="I4436">
        <v>4</v>
      </c>
      <c r="J4436">
        <v>8.8000000000000003E-4</v>
      </c>
      <c r="K4436">
        <v>0.19700000000000001</v>
      </c>
      <c r="L4436">
        <v>0.8321574074074074</v>
      </c>
      <c r="M4436" s="2">
        <f t="shared" si="142"/>
        <v>60.185185185185183</v>
      </c>
      <c r="N4436" t="s">
        <v>30</v>
      </c>
    </row>
    <row r="4437" spans="1:14">
      <c r="A4437">
        <v>131</v>
      </c>
      <c r="B4437" t="s">
        <v>6162</v>
      </c>
      <c r="C4437" t="s">
        <v>6161</v>
      </c>
      <c r="D4437">
        <v>108</v>
      </c>
      <c r="E4437" s="1">
        <v>0.5</v>
      </c>
      <c r="G4437">
        <v>0.23100000000000001</v>
      </c>
      <c r="H4437">
        <v>13</v>
      </c>
      <c r="I4437">
        <v>6</v>
      </c>
      <c r="J4437">
        <v>2.9999999999999997E-4</v>
      </c>
      <c r="L4437">
        <v>0.8321574074074074</v>
      </c>
      <c r="M4437" s="2">
        <f t="shared" si="142"/>
        <v>60.648148148148152</v>
      </c>
      <c r="N4437" t="s">
        <v>30</v>
      </c>
    </row>
    <row r="4438" spans="1:14">
      <c r="A4438">
        <v>132</v>
      </c>
      <c r="B4438" t="s">
        <v>6160</v>
      </c>
      <c r="C4438" t="s">
        <v>6159</v>
      </c>
      <c r="D4438">
        <v>564</v>
      </c>
      <c r="E4438" s="1">
        <v>0.5</v>
      </c>
      <c r="F4438">
        <v>0.77</v>
      </c>
      <c r="G4438">
        <v>0.36099999999999999</v>
      </c>
      <c r="H4438">
        <v>36</v>
      </c>
      <c r="I4438">
        <v>8.8000000000000007</v>
      </c>
      <c r="J4438">
        <v>7.7999999999999999E-4</v>
      </c>
      <c r="K4438">
        <v>0.23799999999999999</v>
      </c>
      <c r="L4438">
        <v>0.8321574074074074</v>
      </c>
      <c r="M4438" s="2">
        <f t="shared" si="142"/>
        <v>61.111111111111114</v>
      </c>
      <c r="N4438" t="s">
        <v>30</v>
      </c>
    </row>
    <row r="4439" spans="1:14">
      <c r="A4439">
        <v>133</v>
      </c>
      <c r="B4439" t="s">
        <v>6158</v>
      </c>
      <c r="C4439" t="s">
        <v>6157</v>
      </c>
      <c r="D4439">
        <v>276</v>
      </c>
      <c r="E4439" s="1">
        <v>0.5</v>
      </c>
      <c r="G4439">
        <v>0</v>
      </c>
      <c r="H4439">
        <v>19</v>
      </c>
      <c r="I4439">
        <v>9.6999999999999993</v>
      </c>
      <c r="J4439">
        <v>2.9999999999999997E-4</v>
      </c>
      <c r="L4439">
        <v>0.8321574074074074</v>
      </c>
      <c r="M4439" s="2">
        <f t="shared" si="142"/>
        <v>61.574074074074069</v>
      </c>
      <c r="N4439" t="s">
        <v>30</v>
      </c>
    </row>
    <row r="4440" spans="1:14">
      <c r="A4440">
        <v>134</v>
      </c>
      <c r="B4440" t="s">
        <v>6156</v>
      </c>
      <c r="C4440" t="s">
        <v>6155</v>
      </c>
      <c r="D4440">
        <v>41</v>
      </c>
      <c r="E4440" s="1">
        <v>0.5</v>
      </c>
      <c r="F4440">
        <v>0.8</v>
      </c>
      <c r="G4440">
        <v>6.7000000000000004E-2</v>
      </c>
      <c r="H4440">
        <v>15</v>
      </c>
      <c r="J4440">
        <v>2.1000000000000001E-4</v>
      </c>
      <c r="K4440">
        <v>0.24199999999999999</v>
      </c>
      <c r="L4440">
        <v>0.8321574074074074</v>
      </c>
      <c r="M4440" s="2">
        <f t="shared" si="142"/>
        <v>62.037037037037038</v>
      </c>
      <c r="N4440" t="s">
        <v>30</v>
      </c>
    </row>
    <row r="4441" spans="1:14">
      <c r="A4441">
        <v>135</v>
      </c>
      <c r="B4441" t="s">
        <v>6154</v>
      </c>
      <c r="C4441" t="s">
        <v>6153</v>
      </c>
      <c r="D4441">
        <v>524</v>
      </c>
      <c r="E4441" s="1">
        <v>0.495</v>
      </c>
      <c r="F4441">
        <v>0.70599999999999996</v>
      </c>
      <c r="G4441">
        <v>0.26500000000000001</v>
      </c>
      <c r="H4441">
        <v>49</v>
      </c>
      <c r="I4441">
        <v>7.8</v>
      </c>
      <c r="J4441">
        <v>1.2199999999999999E-3</v>
      </c>
      <c r="K4441">
        <v>0.315</v>
      </c>
      <c r="L4441">
        <v>0.8321574074074074</v>
      </c>
      <c r="M4441" s="2">
        <f t="shared" si="142"/>
        <v>62.5</v>
      </c>
      <c r="N4441" t="s">
        <v>30</v>
      </c>
    </row>
    <row r="4442" spans="1:14">
      <c r="A4442">
        <v>136</v>
      </c>
      <c r="B4442" t="s">
        <v>6152</v>
      </c>
      <c r="C4442" t="s">
        <v>6151</v>
      </c>
      <c r="D4442">
        <v>373</v>
      </c>
      <c r="E4442" s="1">
        <v>0.49</v>
      </c>
      <c r="F4442">
        <v>0.63400000000000001</v>
      </c>
      <c r="G4442">
        <v>2.1000000000000001E-2</v>
      </c>
      <c r="H4442">
        <v>47</v>
      </c>
      <c r="I4442">
        <v>7.8</v>
      </c>
      <c r="J4442">
        <v>9.1E-4</v>
      </c>
      <c r="K4442">
        <v>0.24399999999999999</v>
      </c>
      <c r="L4442">
        <v>0.8321574074074074</v>
      </c>
      <c r="M4442" s="2">
        <f t="shared" si="142"/>
        <v>62.962962962962962</v>
      </c>
      <c r="N4442" t="s">
        <v>30</v>
      </c>
    </row>
    <row r="4443" spans="1:14">
      <c r="A4443">
        <v>137</v>
      </c>
      <c r="B4443" t="s">
        <v>6150</v>
      </c>
      <c r="C4443" t="s">
        <v>6149</v>
      </c>
      <c r="D4443">
        <v>321</v>
      </c>
      <c r="E4443" s="1">
        <v>0.48599999999999999</v>
      </c>
      <c r="G4443">
        <v>0.35</v>
      </c>
      <c r="H4443">
        <v>20</v>
      </c>
      <c r="I4443" t="s">
        <v>18288</v>
      </c>
      <c r="J4443">
        <v>3.8000000000000002E-4</v>
      </c>
      <c r="L4443">
        <v>0.8321574074074074</v>
      </c>
      <c r="M4443" s="2">
        <f t="shared" si="142"/>
        <v>63.425925925925931</v>
      </c>
      <c r="N4443" t="s">
        <v>30</v>
      </c>
    </row>
    <row r="4444" spans="1:14">
      <c r="A4444">
        <v>138</v>
      </c>
      <c r="B4444" t="s">
        <v>6148</v>
      </c>
      <c r="C4444" t="s">
        <v>6147</v>
      </c>
      <c r="D4444">
        <v>367</v>
      </c>
      <c r="E4444" s="1">
        <v>0.48099999999999998</v>
      </c>
      <c r="G4444">
        <v>2.4E-2</v>
      </c>
      <c r="H4444">
        <v>41</v>
      </c>
      <c r="I4444">
        <v>6.5</v>
      </c>
      <c r="J4444">
        <v>1.1199999999999999E-3</v>
      </c>
      <c r="L4444">
        <v>0.8321574074074074</v>
      </c>
      <c r="M4444" s="2">
        <f t="shared" si="142"/>
        <v>63.888888888888886</v>
      </c>
      <c r="N4444" t="s">
        <v>30</v>
      </c>
    </row>
    <row r="4445" spans="1:14">
      <c r="A4445">
        <v>139</v>
      </c>
      <c r="B4445" t="s">
        <v>6146</v>
      </c>
      <c r="C4445" t="s">
        <v>6145</v>
      </c>
      <c r="D4445">
        <v>282</v>
      </c>
      <c r="E4445" s="1">
        <v>0.47799999999999998</v>
      </c>
      <c r="G4445">
        <v>0</v>
      </c>
      <c r="H4445">
        <v>24</v>
      </c>
      <c r="I4445">
        <v>7.1</v>
      </c>
      <c r="J4445">
        <v>5.5000000000000003E-4</v>
      </c>
      <c r="L4445">
        <v>0.8321574074074074</v>
      </c>
      <c r="M4445" s="2">
        <f t="shared" si="142"/>
        <v>64.351851851851848</v>
      </c>
      <c r="N4445" t="s">
        <v>30</v>
      </c>
    </row>
    <row r="4446" spans="1:14">
      <c r="A4446">
        <v>140</v>
      </c>
      <c r="B4446" t="s">
        <v>6144</v>
      </c>
      <c r="C4446" t="s">
        <v>6143</v>
      </c>
      <c r="D4446">
        <v>216</v>
      </c>
      <c r="E4446" s="1">
        <v>0.46</v>
      </c>
      <c r="G4446">
        <v>0.05</v>
      </c>
      <c r="H4446">
        <v>60</v>
      </c>
      <c r="I4446">
        <v>4.5</v>
      </c>
      <c r="J4446">
        <v>7.9000000000000001E-4</v>
      </c>
      <c r="L4446">
        <v>0.8321574074074074</v>
      </c>
      <c r="M4446" s="2">
        <f t="shared" si="142"/>
        <v>64.81481481481481</v>
      </c>
      <c r="N4446" t="s">
        <v>30</v>
      </c>
    </row>
    <row r="4447" spans="1:14">
      <c r="A4447">
        <v>141</v>
      </c>
      <c r="B4447" t="s">
        <v>6142</v>
      </c>
      <c r="C4447" t="s">
        <v>6141</v>
      </c>
      <c r="D4447">
        <v>210</v>
      </c>
      <c r="E4447" s="1">
        <v>0.45800000000000002</v>
      </c>
      <c r="G4447">
        <v>0.32700000000000001</v>
      </c>
      <c r="H4447">
        <v>49</v>
      </c>
      <c r="I4447">
        <v>5.0999999999999996</v>
      </c>
      <c r="J4447">
        <v>8.8000000000000003E-4</v>
      </c>
      <c r="L4447">
        <v>0.8321574074074074</v>
      </c>
      <c r="M4447" s="2">
        <f t="shared" si="142"/>
        <v>65.277777777777786</v>
      </c>
      <c r="N4447" t="s">
        <v>30</v>
      </c>
    </row>
    <row r="4448" spans="1:14">
      <c r="A4448">
        <v>142</v>
      </c>
      <c r="B4448" t="s">
        <v>6140</v>
      </c>
      <c r="C4448" t="s">
        <v>6139</v>
      </c>
      <c r="D4448">
        <v>244</v>
      </c>
      <c r="E4448" s="1">
        <v>0.45500000000000002</v>
      </c>
      <c r="F4448">
        <v>0.55500000000000005</v>
      </c>
      <c r="G4448">
        <v>8.1000000000000003E-2</v>
      </c>
      <c r="H4448">
        <v>62</v>
      </c>
      <c r="I4448">
        <v>5.3</v>
      </c>
      <c r="J4448">
        <v>2.9E-4</v>
      </c>
      <c r="K4448">
        <v>6.5000000000000002E-2</v>
      </c>
      <c r="L4448">
        <v>0.8321574074074074</v>
      </c>
      <c r="M4448" s="2">
        <f t="shared" si="142"/>
        <v>65.740740740740748</v>
      </c>
      <c r="N4448" t="s">
        <v>30</v>
      </c>
    </row>
    <row r="4449" spans="1:14">
      <c r="A4449">
        <v>143</v>
      </c>
      <c r="B4449" t="s">
        <v>6138</v>
      </c>
      <c r="C4449" t="s">
        <v>6137</v>
      </c>
      <c r="D4449">
        <v>336</v>
      </c>
      <c r="E4449" s="1">
        <v>0.44600000000000001</v>
      </c>
      <c r="F4449">
        <v>0.52600000000000002</v>
      </c>
      <c r="G4449">
        <v>0</v>
      </c>
      <c r="H4449">
        <v>41</v>
      </c>
      <c r="I4449">
        <v>7.5</v>
      </c>
      <c r="J4449">
        <v>9.7999999999999997E-4</v>
      </c>
      <c r="K4449">
        <v>0.23799999999999999</v>
      </c>
      <c r="L4449">
        <v>0.8321574074074074</v>
      </c>
      <c r="M4449" s="2">
        <f t="shared" si="142"/>
        <v>66.203703703703709</v>
      </c>
      <c r="N4449" t="s">
        <v>30</v>
      </c>
    </row>
    <row r="4450" spans="1:14">
      <c r="A4450">
        <v>144</v>
      </c>
      <c r="B4450" t="s">
        <v>6136</v>
      </c>
      <c r="C4450" t="s">
        <v>6135</v>
      </c>
      <c r="D4450">
        <v>555</v>
      </c>
      <c r="E4450" s="1">
        <v>0.44600000000000001</v>
      </c>
      <c r="F4450">
        <v>1.0529999999999999</v>
      </c>
      <c r="G4450">
        <v>0.11600000000000001</v>
      </c>
      <c r="H4450">
        <v>43</v>
      </c>
      <c r="I4450">
        <v>7.6</v>
      </c>
      <c r="J4450">
        <v>2.0899999999999998E-3</v>
      </c>
      <c r="K4450">
        <v>0.57799999999999996</v>
      </c>
      <c r="L4450">
        <v>0.8321574074074074</v>
      </c>
      <c r="M4450" s="2">
        <f t="shared" si="142"/>
        <v>66.666666666666657</v>
      </c>
      <c r="N4450" t="s">
        <v>30</v>
      </c>
    </row>
    <row r="4451" spans="1:14">
      <c r="A4451">
        <v>145</v>
      </c>
      <c r="B4451" t="s">
        <v>6134</v>
      </c>
      <c r="C4451" t="s">
        <v>6133</v>
      </c>
      <c r="D4451">
        <v>45</v>
      </c>
      <c r="E4451" s="1">
        <v>0.44400000000000001</v>
      </c>
      <c r="G4451">
        <v>3.2000000000000001E-2</v>
      </c>
      <c r="H4451">
        <v>31</v>
      </c>
      <c r="J4451">
        <v>1.1E-4</v>
      </c>
      <c r="L4451">
        <v>0.8321574074074074</v>
      </c>
      <c r="M4451" s="2">
        <f t="shared" si="142"/>
        <v>67.129629629629633</v>
      </c>
      <c r="N4451" t="s">
        <v>30</v>
      </c>
    </row>
    <row r="4452" spans="1:14">
      <c r="A4452">
        <v>146</v>
      </c>
      <c r="B4452" t="s">
        <v>6132</v>
      </c>
      <c r="C4452" t="s">
        <v>6131</v>
      </c>
      <c r="D4452">
        <v>303</v>
      </c>
      <c r="E4452" s="1">
        <v>0.443</v>
      </c>
      <c r="G4452">
        <v>0.28299999999999997</v>
      </c>
      <c r="H4452">
        <v>46</v>
      </c>
      <c r="I4452">
        <v>5.8</v>
      </c>
      <c r="J4452">
        <v>9.8999999999999999E-4</v>
      </c>
      <c r="L4452">
        <v>0.8321574074074074</v>
      </c>
      <c r="M4452" s="2">
        <f t="shared" si="142"/>
        <v>67.592592592592595</v>
      </c>
      <c r="N4452" t="s">
        <v>30</v>
      </c>
    </row>
    <row r="4453" spans="1:14">
      <c r="A4453">
        <v>147</v>
      </c>
      <c r="B4453" t="s">
        <v>6130</v>
      </c>
      <c r="C4453" t="s">
        <v>6129</v>
      </c>
      <c r="D4453">
        <v>336</v>
      </c>
      <c r="E4453" s="1">
        <v>0.434</v>
      </c>
      <c r="G4453">
        <v>3.5999999999999997E-2</v>
      </c>
      <c r="H4453">
        <v>83</v>
      </c>
      <c r="I4453">
        <v>5.6</v>
      </c>
      <c r="J4453">
        <v>1.25E-3</v>
      </c>
      <c r="L4453">
        <v>0.8321574074074074</v>
      </c>
      <c r="M4453" s="2">
        <f t="shared" si="142"/>
        <v>68.055555555555557</v>
      </c>
      <c r="N4453" t="s">
        <v>30</v>
      </c>
    </row>
    <row r="4454" spans="1:14">
      <c r="A4454">
        <v>148</v>
      </c>
      <c r="B4454" t="s">
        <v>6128</v>
      </c>
      <c r="C4454" t="s">
        <v>6127</v>
      </c>
      <c r="D4454">
        <v>207</v>
      </c>
      <c r="E4454" s="1">
        <v>0.434</v>
      </c>
      <c r="F4454">
        <v>0.46400000000000002</v>
      </c>
      <c r="G4454">
        <v>4.1000000000000002E-2</v>
      </c>
      <c r="H4454">
        <v>74</v>
      </c>
      <c r="I4454">
        <v>4.5999999999999996</v>
      </c>
      <c r="J4454">
        <v>7.1000000000000002E-4</v>
      </c>
      <c r="K4454">
        <v>0.14499999999999999</v>
      </c>
      <c r="L4454">
        <v>0.8321574074074074</v>
      </c>
      <c r="M4454" s="2">
        <f t="shared" si="142"/>
        <v>68.518518518518519</v>
      </c>
      <c r="N4454" t="s">
        <v>30</v>
      </c>
    </row>
    <row r="4455" spans="1:14">
      <c r="A4455">
        <v>149</v>
      </c>
      <c r="B4455" t="s">
        <v>6126</v>
      </c>
      <c r="C4455" t="s">
        <v>6125</v>
      </c>
      <c r="D4455">
        <v>234</v>
      </c>
      <c r="E4455" s="1">
        <v>0.433</v>
      </c>
      <c r="G4455">
        <v>0.35299999999999998</v>
      </c>
      <c r="H4455">
        <v>17</v>
      </c>
      <c r="I4455">
        <v>9</v>
      </c>
      <c r="J4455">
        <v>5.6999999999999998E-4</v>
      </c>
      <c r="L4455">
        <v>0.8321574074074074</v>
      </c>
      <c r="M4455" s="2">
        <f t="shared" si="142"/>
        <v>68.981481481481481</v>
      </c>
      <c r="N4455" t="s">
        <v>30</v>
      </c>
    </row>
    <row r="4456" spans="1:14">
      <c r="A4456">
        <v>150</v>
      </c>
      <c r="B4456" t="s">
        <v>6124</v>
      </c>
      <c r="C4456" t="s">
        <v>6123</v>
      </c>
      <c r="D4456">
        <v>186</v>
      </c>
      <c r="E4456" s="1">
        <v>0.42899999999999999</v>
      </c>
      <c r="F4456">
        <v>0.47499999999999998</v>
      </c>
      <c r="G4456">
        <v>0.01</v>
      </c>
      <c r="H4456">
        <v>100</v>
      </c>
      <c r="I4456">
        <v>4.0999999999999996</v>
      </c>
      <c r="J4456">
        <v>2.5000000000000001E-4</v>
      </c>
      <c r="K4456">
        <v>5.0999999999999997E-2</v>
      </c>
      <c r="L4456">
        <v>0.8321574074074074</v>
      </c>
      <c r="M4456" s="2">
        <f t="shared" si="142"/>
        <v>69.444444444444443</v>
      </c>
      <c r="N4456" t="s">
        <v>30</v>
      </c>
    </row>
    <row r="4457" spans="1:14">
      <c r="A4457">
        <v>151</v>
      </c>
      <c r="B4457" t="s">
        <v>6122</v>
      </c>
      <c r="C4457" t="s">
        <v>6121</v>
      </c>
      <c r="D4457">
        <v>110</v>
      </c>
      <c r="E4457" s="1">
        <v>0.40899999999999997</v>
      </c>
      <c r="G4457">
        <v>0.33300000000000002</v>
      </c>
      <c r="H4457">
        <v>9</v>
      </c>
      <c r="I4457">
        <v>7.4</v>
      </c>
      <c r="J4457">
        <v>2.3000000000000001E-4</v>
      </c>
      <c r="L4457">
        <v>0.8321574074074074</v>
      </c>
      <c r="M4457" s="2">
        <f t="shared" si="142"/>
        <v>69.907407407407405</v>
      </c>
      <c r="N4457" t="s">
        <v>30</v>
      </c>
    </row>
    <row r="4458" spans="1:14">
      <c r="A4458">
        <v>152</v>
      </c>
      <c r="B4458" t="s">
        <v>6120</v>
      </c>
      <c r="C4458" t="s">
        <v>6119</v>
      </c>
      <c r="D4458">
        <v>870</v>
      </c>
      <c r="E4458" s="1">
        <v>0.40799999999999997</v>
      </c>
      <c r="F4458">
        <v>0.72499999999999998</v>
      </c>
      <c r="G4458">
        <v>5.7000000000000002E-2</v>
      </c>
      <c r="H4458">
        <v>35</v>
      </c>
      <c r="I4458" t="s">
        <v>18288</v>
      </c>
      <c r="J4458">
        <v>9.7000000000000005E-4</v>
      </c>
      <c r="K4458">
        <v>0.30399999999999999</v>
      </c>
      <c r="L4458">
        <v>0.8321574074074074</v>
      </c>
      <c r="M4458" s="2">
        <f t="shared" si="142"/>
        <v>70.370370370370367</v>
      </c>
      <c r="N4458" t="s">
        <v>30</v>
      </c>
    </row>
    <row r="4459" spans="1:14">
      <c r="A4459">
        <v>153</v>
      </c>
      <c r="B4459" t="s">
        <v>6118</v>
      </c>
      <c r="C4459" t="s">
        <v>6117</v>
      </c>
      <c r="D4459">
        <v>79</v>
      </c>
      <c r="E4459" s="1">
        <v>0.40500000000000003</v>
      </c>
      <c r="F4459">
        <v>0.5</v>
      </c>
      <c r="G4459">
        <v>0.107</v>
      </c>
      <c r="H4459">
        <v>28</v>
      </c>
      <c r="J4459">
        <v>2.1000000000000001E-4</v>
      </c>
      <c r="K4459">
        <v>0.13200000000000001</v>
      </c>
      <c r="L4459">
        <v>0.8321574074074074</v>
      </c>
      <c r="M4459" s="2">
        <f t="shared" si="142"/>
        <v>70.833333333333343</v>
      </c>
      <c r="N4459" t="s">
        <v>30</v>
      </c>
    </row>
    <row r="4460" spans="1:14">
      <c r="A4460">
        <v>154</v>
      </c>
      <c r="B4460" t="s">
        <v>6116</v>
      </c>
      <c r="C4460" t="s">
        <v>6115</v>
      </c>
      <c r="D4460">
        <v>227</v>
      </c>
      <c r="E4460" s="1">
        <v>0.40400000000000003</v>
      </c>
      <c r="G4460">
        <v>0</v>
      </c>
      <c r="H4460">
        <v>27</v>
      </c>
      <c r="I4460">
        <v>7.7</v>
      </c>
      <c r="J4460">
        <v>3.8999999999999999E-4</v>
      </c>
      <c r="L4460">
        <v>0.8321574074074074</v>
      </c>
      <c r="M4460" s="2">
        <f t="shared" si="142"/>
        <v>71.296296296296291</v>
      </c>
      <c r="N4460" t="s">
        <v>30</v>
      </c>
    </row>
    <row r="4461" spans="1:14">
      <c r="A4461">
        <v>155</v>
      </c>
      <c r="B4461" t="s">
        <v>6114</v>
      </c>
      <c r="C4461" t="s">
        <v>6113</v>
      </c>
      <c r="D4461">
        <v>70</v>
      </c>
      <c r="E4461" s="1">
        <v>0.40300000000000002</v>
      </c>
      <c r="F4461">
        <v>0.437</v>
      </c>
      <c r="G4461">
        <v>9.0999999999999998E-2</v>
      </c>
      <c r="H4461">
        <v>22</v>
      </c>
      <c r="J4461">
        <v>2.7E-4</v>
      </c>
      <c r="K4461">
        <v>0.113</v>
      </c>
      <c r="L4461">
        <v>0.8321574074074074</v>
      </c>
      <c r="M4461" s="2">
        <f t="shared" si="142"/>
        <v>71.759259259259252</v>
      </c>
      <c r="N4461" t="s">
        <v>30</v>
      </c>
    </row>
    <row r="4462" spans="1:14">
      <c r="A4462">
        <v>156</v>
      </c>
      <c r="B4462" t="s">
        <v>6112</v>
      </c>
      <c r="C4462" t="s">
        <v>6111</v>
      </c>
      <c r="D4462">
        <v>207</v>
      </c>
      <c r="E4462" s="1">
        <v>0.39800000000000002</v>
      </c>
      <c r="G4462">
        <v>7.0999999999999994E-2</v>
      </c>
      <c r="H4462">
        <v>42</v>
      </c>
      <c r="I4462">
        <v>5.4</v>
      </c>
      <c r="J4462">
        <v>6.4999999999999997E-4</v>
      </c>
      <c r="L4462">
        <v>0.8321574074074074</v>
      </c>
      <c r="M4462" s="2">
        <f t="shared" si="142"/>
        <v>72.222222222222214</v>
      </c>
      <c r="N4462" t="s">
        <v>30</v>
      </c>
    </row>
    <row r="4463" spans="1:14">
      <c r="A4463">
        <v>157</v>
      </c>
      <c r="B4463" t="s">
        <v>6110</v>
      </c>
      <c r="C4463" t="s">
        <v>6109</v>
      </c>
      <c r="D4463">
        <v>103</v>
      </c>
      <c r="E4463" s="1">
        <v>0.39700000000000002</v>
      </c>
      <c r="F4463">
        <v>0.40600000000000003</v>
      </c>
      <c r="G4463">
        <v>3.2000000000000001E-2</v>
      </c>
      <c r="H4463">
        <v>31</v>
      </c>
      <c r="I4463">
        <v>4.9000000000000004</v>
      </c>
      <c r="J4463">
        <v>3.8999999999999999E-4</v>
      </c>
      <c r="K4463">
        <v>0.16</v>
      </c>
      <c r="L4463">
        <v>0.8321574074074074</v>
      </c>
      <c r="M4463" s="2">
        <f t="shared" si="142"/>
        <v>72.68518518518519</v>
      </c>
      <c r="N4463" t="s">
        <v>30</v>
      </c>
    </row>
    <row r="4464" spans="1:14">
      <c r="A4464">
        <v>158</v>
      </c>
      <c r="B4464" t="s">
        <v>6108</v>
      </c>
      <c r="C4464" t="s">
        <v>6107</v>
      </c>
      <c r="D4464">
        <v>308</v>
      </c>
      <c r="E4464" s="1">
        <v>0.39700000000000002</v>
      </c>
      <c r="F4464">
        <v>0.66500000000000004</v>
      </c>
      <c r="G4464">
        <v>5.0999999999999997E-2</v>
      </c>
      <c r="H4464">
        <v>39</v>
      </c>
      <c r="I4464">
        <v>7.5</v>
      </c>
      <c r="J4464">
        <v>7.2999999999999996E-4</v>
      </c>
      <c r="K4464">
        <v>0.24199999999999999</v>
      </c>
      <c r="L4464">
        <v>0.8321574074074074</v>
      </c>
      <c r="M4464" s="2">
        <f t="shared" si="142"/>
        <v>73.148148148148152</v>
      </c>
      <c r="N4464" t="s">
        <v>30</v>
      </c>
    </row>
    <row r="4465" spans="1:14">
      <c r="A4465">
        <v>159</v>
      </c>
      <c r="B4465" t="s">
        <v>6106</v>
      </c>
      <c r="C4465" t="s">
        <v>6105</v>
      </c>
      <c r="D4465">
        <v>213</v>
      </c>
      <c r="E4465" s="1">
        <v>0.39300000000000002</v>
      </c>
      <c r="F4465">
        <v>0.746</v>
      </c>
      <c r="G4465">
        <v>0.125</v>
      </c>
      <c r="H4465">
        <v>16</v>
      </c>
      <c r="I4465">
        <v>8.9</v>
      </c>
      <c r="J4465">
        <v>4.6000000000000001E-4</v>
      </c>
      <c r="K4465">
        <v>0.36699999999999999</v>
      </c>
      <c r="L4465">
        <v>0.8321574074074074</v>
      </c>
      <c r="M4465" s="2">
        <f t="shared" si="142"/>
        <v>73.611111111111114</v>
      </c>
      <c r="N4465" t="s">
        <v>30</v>
      </c>
    </row>
    <row r="4466" spans="1:14">
      <c r="A4466">
        <v>160</v>
      </c>
      <c r="B4466" t="s">
        <v>8477</v>
      </c>
      <c r="C4466" t="s">
        <v>8476</v>
      </c>
      <c r="D4466">
        <v>417</v>
      </c>
      <c r="E4466" s="1">
        <v>0.38600000000000001</v>
      </c>
      <c r="F4466">
        <v>0.59799999999999998</v>
      </c>
      <c r="G4466">
        <v>0.14799999999999999</v>
      </c>
      <c r="H4466">
        <v>27</v>
      </c>
      <c r="I4466" t="s">
        <v>18288</v>
      </c>
      <c r="J4466">
        <v>6.2E-4</v>
      </c>
      <c r="K4466">
        <v>0.315</v>
      </c>
      <c r="L4466">
        <v>0.8321574074074074</v>
      </c>
      <c r="M4466" s="2">
        <f t="shared" si="142"/>
        <v>74.074074074074076</v>
      </c>
      <c r="N4466" t="s">
        <v>30</v>
      </c>
    </row>
    <row r="4467" spans="1:14">
      <c r="A4467">
        <v>161</v>
      </c>
      <c r="B4467" t="s">
        <v>6104</v>
      </c>
      <c r="C4467" t="s">
        <v>6103</v>
      </c>
      <c r="D4467">
        <v>170</v>
      </c>
      <c r="E4467" s="1">
        <v>0.38100000000000001</v>
      </c>
      <c r="F4467">
        <v>0.45900000000000002</v>
      </c>
      <c r="G4467">
        <v>0.2</v>
      </c>
      <c r="H4467">
        <v>10</v>
      </c>
      <c r="I4467">
        <v>5.7</v>
      </c>
      <c r="J4467">
        <v>4.0999999999999999E-4</v>
      </c>
      <c r="K4467">
        <v>0.11899999999999999</v>
      </c>
      <c r="L4467">
        <v>0.8321574074074074</v>
      </c>
      <c r="M4467" s="2">
        <f t="shared" si="142"/>
        <v>74.537037037037038</v>
      </c>
      <c r="N4467" t="s">
        <v>30</v>
      </c>
    </row>
    <row r="4468" spans="1:14">
      <c r="A4468">
        <v>162</v>
      </c>
      <c r="B4468" t="s">
        <v>6102</v>
      </c>
      <c r="C4468" t="s">
        <v>6101</v>
      </c>
      <c r="D4468">
        <v>205</v>
      </c>
      <c r="E4468" s="1">
        <v>0.379</v>
      </c>
      <c r="G4468">
        <v>0.33300000000000002</v>
      </c>
      <c r="H4468">
        <v>12</v>
      </c>
      <c r="I4468">
        <v>6.6</v>
      </c>
      <c r="J4468">
        <v>6.4000000000000005E-4</v>
      </c>
      <c r="L4468">
        <v>0.8321574074074074</v>
      </c>
      <c r="M4468" s="2">
        <f t="shared" si="142"/>
        <v>75</v>
      </c>
      <c r="N4468" t="s">
        <v>30</v>
      </c>
    </row>
    <row r="4469" spans="1:14">
      <c r="A4469">
        <v>163</v>
      </c>
      <c r="B4469" t="s">
        <v>6100</v>
      </c>
      <c r="C4469" t="s">
        <v>6099</v>
      </c>
      <c r="D4469">
        <v>252</v>
      </c>
      <c r="E4469" s="1">
        <v>0.373</v>
      </c>
      <c r="F4469">
        <v>0.52700000000000002</v>
      </c>
      <c r="G4469">
        <v>0.125</v>
      </c>
      <c r="H4469">
        <v>32</v>
      </c>
      <c r="I4469">
        <v>9.1</v>
      </c>
      <c r="J4469">
        <v>6.8999999999999997E-4</v>
      </c>
      <c r="K4469">
        <v>0.27100000000000002</v>
      </c>
      <c r="L4469">
        <v>0.8321574074074074</v>
      </c>
      <c r="M4469" s="2">
        <f t="shared" si="142"/>
        <v>75.462962962962962</v>
      </c>
      <c r="N4469" t="s">
        <v>30</v>
      </c>
    </row>
    <row r="4470" spans="1:14">
      <c r="A4470">
        <v>164</v>
      </c>
      <c r="B4470" t="s">
        <v>6098</v>
      </c>
      <c r="C4470" t="s">
        <v>6097</v>
      </c>
      <c r="D4470">
        <v>626</v>
      </c>
      <c r="E4470" s="1">
        <v>0.372</v>
      </c>
      <c r="G4470">
        <v>7.6999999999999999E-2</v>
      </c>
      <c r="H4470">
        <v>26</v>
      </c>
      <c r="I4470">
        <v>9.6999999999999993</v>
      </c>
      <c r="J4470">
        <v>9.3000000000000005E-4</v>
      </c>
      <c r="L4470">
        <v>0.8321574074074074</v>
      </c>
      <c r="M4470" s="2">
        <f t="shared" si="142"/>
        <v>75.925925925925924</v>
      </c>
      <c r="N4470" t="s">
        <v>30</v>
      </c>
    </row>
    <row r="4471" spans="1:14">
      <c r="A4471">
        <v>165</v>
      </c>
      <c r="B4471" t="s">
        <v>6096</v>
      </c>
      <c r="C4471" t="s">
        <v>6095</v>
      </c>
      <c r="D4471">
        <v>455</v>
      </c>
      <c r="E4471" s="1">
        <v>0.372</v>
      </c>
      <c r="F4471">
        <v>0.91600000000000004</v>
      </c>
      <c r="G4471">
        <v>0.25</v>
      </c>
      <c r="H4471">
        <v>40</v>
      </c>
      <c r="I4471">
        <v>7.9</v>
      </c>
      <c r="J4471">
        <v>9.3000000000000005E-4</v>
      </c>
      <c r="K4471">
        <v>0.29699999999999999</v>
      </c>
      <c r="L4471">
        <v>0.8321574074074074</v>
      </c>
      <c r="M4471" s="2">
        <f t="shared" si="142"/>
        <v>76.388888888888886</v>
      </c>
      <c r="N4471" t="s">
        <v>30</v>
      </c>
    </row>
    <row r="4472" spans="1:14">
      <c r="A4472">
        <v>166</v>
      </c>
      <c r="B4472" t="s">
        <v>6094</v>
      </c>
      <c r="C4472" t="s">
        <v>6093</v>
      </c>
      <c r="D4472">
        <v>334</v>
      </c>
      <c r="E4472" s="1">
        <v>0.36499999999999999</v>
      </c>
      <c r="F4472">
        <v>0.755</v>
      </c>
      <c r="G4472">
        <v>6.0999999999999999E-2</v>
      </c>
      <c r="H4472">
        <v>33</v>
      </c>
      <c r="I4472">
        <v>7.6</v>
      </c>
      <c r="J4472">
        <v>1.3600000000000001E-3</v>
      </c>
      <c r="K4472">
        <v>0.499</v>
      </c>
      <c r="L4472">
        <v>0.8321574074074074</v>
      </c>
      <c r="M4472" s="2">
        <f t="shared" si="142"/>
        <v>76.851851851851848</v>
      </c>
      <c r="N4472" t="s">
        <v>30</v>
      </c>
    </row>
    <row r="4473" spans="1:14">
      <c r="A4473">
        <v>167</v>
      </c>
      <c r="B4473" t="s">
        <v>6092</v>
      </c>
      <c r="C4473" t="s">
        <v>6091</v>
      </c>
      <c r="D4473">
        <v>308</v>
      </c>
      <c r="E4473" s="1">
        <v>0.36299999999999999</v>
      </c>
      <c r="G4473">
        <v>4.1000000000000002E-2</v>
      </c>
      <c r="H4473">
        <v>74</v>
      </c>
      <c r="I4473">
        <v>5.7</v>
      </c>
      <c r="J4473">
        <v>8.0999999999999996E-4</v>
      </c>
      <c r="L4473">
        <v>0.8321574074074074</v>
      </c>
      <c r="M4473" s="2">
        <f t="shared" si="142"/>
        <v>77.31481481481481</v>
      </c>
      <c r="N4473" t="s">
        <v>30</v>
      </c>
    </row>
    <row r="4474" spans="1:14">
      <c r="A4474">
        <v>168</v>
      </c>
      <c r="B4474" t="s">
        <v>6090</v>
      </c>
      <c r="C4474" t="s">
        <v>6089</v>
      </c>
      <c r="D4474">
        <v>196</v>
      </c>
      <c r="E4474" s="1">
        <v>0.36199999999999999</v>
      </c>
      <c r="F4474">
        <v>0.63800000000000001</v>
      </c>
      <c r="G4474">
        <v>0</v>
      </c>
      <c r="H4474">
        <v>24</v>
      </c>
      <c r="I4474">
        <v>6.7</v>
      </c>
      <c r="J4474">
        <v>4.2999999999999999E-4</v>
      </c>
      <c r="K4474">
        <v>0.21199999999999999</v>
      </c>
      <c r="L4474">
        <v>0.8321574074074074</v>
      </c>
      <c r="M4474" s="2">
        <f t="shared" si="142"/>
        <v>77.777777777777786</v>
      </c>
      <c r="N4474" t="s">
        <v>30</v>
      </c>
    </row>
    <row r="4475" spans="1:14">
      <c r="A4475">
        <v>169</v>
      </c>
      <c r="B4475" t="s">
        <v>6088</v>
      </c>
      <c r="C4475" t="s">
        <v>6087</v>
      </c>
      <c r="D4475">
        <v>86</v>
      </c>
      <c r="E4475" s="1">
        <v>0.35699999999999998</v>
      </c>
      <c r="G4475">
        <v>0.23499999999999999</v>
      </c>
      <c r="H4475">
        <v>17</v>
      </c>
      <c r="J4475">
        <v>5.0000000000000001E-4</v>
      </c>
      <c r="L4475">
        <v>0.8321574074074074</v>
      </c>
      <c r="M4475" s="2">
        <f t="shared" si="142"/>
        <v>78.240740740740748</v>
      </c>
      <c r="N4475" t="s">
        <v>30</v>
      </c>
    </row>
    <row r="4476" spans="1:14">
      <c r="A4476">
        <v>170</v>
      </c>
      <c r="B4476" t="s">
        <v>6086</v>
      </c>
      <c r="C4476" t="s">
        <v>6085</v>
      </c>
      <c r="D4476">
        <v>553</v>
      </c>
      <c r="E4476" s="1">
        <v>0.35499999999999998</v>
      </c>
      <c r="F4476">
        <v>0.67800000000000005</v>
      </c>
      <c r="G4476">
        <v>0</v>
      </c>
      <c r="H4476">
        <v>75</v>
      </c>
      <c r="I4476">
        <v>9.6</v>
      </c>
      <c r="J4476">
        <v>1.08E-3</v>
      </c>
      <c r="K4476">
        <v>0.28799999999999998</v>
      </c>
      <c r="L4476">
        <v>0.8321574074074074</v>
      </c>
      <c r="M4476" s="2">
        <f t="shared" si="142"/>
        <v>78.703703703703709</v>
      </c>
      <c r="N4476" t="s">
        <v>30</v>
      </c>
    </row>
    <row r="4477" spans="1:14">
      <c r="A4477">
        <v>171</v>
      </c>
      <c r="B4477" t="s">
        <v>6084</v>
      </c>
      <c r="C4477" t="s">
        <v>6083</v>
      </c>
      <c r="D4477">
        <v>95</v>
      </c>
      <c r="E4477" s="1">
        <v>0.35299999999999998</v>
      </c>
      <c r="F4477">
        <v>0.34899999999999998</v>
      </c>
      <c r="G4477">
        <v>7.0999999999999994E-2</v>
      </c>
      <c r="H4477">
        <v>28</v>
      </c>
      <c r="J4477">
        <v>1.2E-4</v>
      </c>
      <c r="K4477">
        <v>5.3999999999999999E-2</v>
      </c>
      <c r="L4477">
        <v>0.8321574074074074</v>
      </c>
      <c r="M4477" s="2">
        <f t="shared" si="142"/>
        <v>79.166666666666657</v>
      </c>
      <c r="N4477" t="s">
        <v>30</v>
      </c>
    </row>
    <row r="4478" spans="1:14">
      <c r="A4478">
        <v>172</v>
      </c>
      <c r="B4478" t="s">
        <v>6082</v>
      </c>
      <c r="C4478" t="s">
        <v>6081</v>
      </c>
      <c r="D4478">
        <v>162</v>
      </c>
      <c r="E4478" s="1">
        <v>0.35099999999999998</v>
      </c>
      <c r="F4478">
        <v>0.48899999999999999</v>
      </c>
      <c r="G4478">
        <v>5.6000000000000001E-2</v>
      </c>
      <c r="H4478">
        <v>18</v>
      </c>
      <c r="I4478">
        <v>9.3000000000000007</v>
      </c>
      <c r="J4478">
        <v>5.0000000000000001E-4</v>
      </c>
      <c r="K4478">
        <v>0.30499999999999999</v>
      </c>
      <c r="L4478">
        <v>0.8321574074074074</v>
      </c>
      <c r="M4478" s="2">
        <f t="shared" si="142"/>
        <v>79.629629629629633</v>
      </c>
      <c r="N4478" t="s">
        <v>30</v>
      </c>
    </row>
    <row r="4479" spans="1:14">
      <c r="A4479">
        <v>173</v>
      </c>
      <c r="B4479" t="s">
        <v>1505</v>
      </c>
      <c r="C4479" t="s">
        <v>1504</v>
      </c>
      <c r="D4479">
        <v>82</v>
      </c>
      <c r="E4479" s="1">
        <v>0.35</v>
      </c>
      <c r="F4479">
        <v>0.29299999999999998</v>
      </c>
      <c r="G4479">
        <v>0.1</v>
      </c>
      <c r="H4479">
        <v>40</v>
      </c>
      <c r="J4479">
        <v>1.2999999999999999E-4</v>
      </c>
      <c r="K4479">
        <v>3.4000000000000002E-2</v>
      </c>
      <c r="L4479">
        <v>0.8321574074074074</v>
      </c>
      <c r="M4479" s="2">
        <f t="shared" si="142"/>
        <v>80.092592592592595</v>
      </c>
      <c r="N4479" t="s">
        <v>30</v>
      </c>
    </row>
    <row r="4480" spans="1:14">
      <c r="A4480">
        <v>174</v>
      </c>
      <c r="B4480" t="s">
        <v>6080</v>
      </c>
      <c r="C4480" t="s">
        <v>6079</v>
      </c>
      <c r="D4480">
        <v>376</v>
      </c>
      <c r="E4480" s="1">
        <v>0.35</v>
      </c>
      <c r="F4480">
        <v>0.47699999999999998</v>
      </c>
      <c r="G4480">
        <v>0</v>
      </c>
      <c r="H4480">
        <v>139</v>
      </c>
      <c r="I4480">
        <v>7.6</v>
      </c>
      <c r="J4480">
        <v>3.5E-4</v>
      </c>
      <c r="K4480">
        <v>6.5000000000000002E-2</v>
      </c>
      <c r="L4480">
        <v>0.8321574074074074</v>
      </c>
      <c r="M4480" s="2">
        <f t="shared" si="142"/>
        <v>80.555555555555557</v>
      </c>
      <c r="N4480" t="s">
        <v>30</v>
      </c>
    </row>
    <row r="4481" spans="1:14">
      <c r="A4481">
        <v>175</v>
      </c>
      <c r="B4481" t="s">
        <v>6078</v>
      </c>
      <c r="C4481" t="s">
        <v>6077</v>
      </c>
      <c r="D4481">
        <v>603</v>
      </c>
      <c r="E4481" s="1">
        <v>0.34899999999999998</v>
      </c>
      <c r="F4481">
        <v>0.63</v>
      </c>
      <c r="G4481">
        <v>3.3000000000000002E-2</v>
      </c>
      <c r="H4481">
        <v>91</v>
      </c>
      <c r="I4481">
        <v>8.4</v>
      </c>
      <c r="J4481">
        <v>9.2000000000000003E-4</v>
      </c>
      <c r="K4481">
        <v>0.16</v>
      </c>
      <c r="L4481">
        <v>0.8321574074074074</v>
      </c>
      <c r="M4481" s="2">
        <f t="shared" si="142"/>
        <v>81.018518518518519</v>
      </c>
      <c r="N4481" t="s">
        <v>30</v>
      </c>
    </row>
    <row r="4482" spans="1:14">
      <c r="A4482">
        <v>176</v>
      </c>
      <c r="B4482" t="s">
        <v>6076</v>
      </c>
      <c r="C4482" t="s">
        <v>6075</v>
      </c>
      <c r="D4482">
        <v>151</v>
      </c>
      <c r="E4482" s="1">
        <v>0.34</v>
      </c>
      <c r="F4482">
        <v>0.27800000000000002</v>
      </c>
      <c r="G4482">
        <v>0</v>
      </c>
      <c r="H4482">
        <v>36</v>
      </c>
      <c r="I4482" t="s">
        <v>18288</v>
      </c>
      <c r="J4482">
        <v>1.8000000000000001E-4</v>
      </c>
      <c r="K4482">
        <v>8.1000000000000003E-2</v>
      </c>
      <c r="L4482">
        <v>0.8321574074074074</v>
      </c>
      <c r="M4482" s="2">
        <f t="shared" si="142"/>
        <v>81.481481481481481</v>
      </c>
      <c r="N4482" t="s">
        <v>30</v>
      </c>
    </row>
    <row r="4483" spans="1:14">
      <c r="A4483">
        <v>177</v>
      </c>
      <c r="B4483" t="s">
        <v>6074</v>
      </c>
      <c r="C4483" t="s">
        <v>6073</v>
      </c>
      <c r="D4483">
        <v>269</v>
      </c>
      <c r="E4483" s="1">
        <v>0.32800000000000001</v>
      </c>
      <c r="F4483">
        <v>0.52800000000000002</v>
      </c>
      <c r="G4483">
        <v>7.6999999999999999E-2</v>
      </c>
      <c r="H4483">
        <v>26</v>
      </c>
      <c r="I4483" t="s">
        <v>18288</v>
      </c>
      <c r="J4483">
        <v>5.5999999999999995E-4</v>
      </c>
      <c r="K4483">
        <v>0.25600000000000001</v>
      </c>
      <c r="L4483">
        <v>0.8321574074074074</v>
      </c>
      <c r="M4483" s="2">
        <f t="shared" si="142"/>
        <v>81.944444444444443</v>
      </c>
      <c r="N4483" t="s">
        <v>30</v>
      </c>
    </row>
    <row r="4484" spans="1:14">
      <c r="A4484">
        <v>178</v>
      </c>
      <c r="B4484" t="s">
        <v>6072</v>
      </c>
      <c r="C4484" t="s">
        <v>6071</v>
      </c>
      <c r="D4484">
        <v>121</v>
      </c>
      <c r="E4484" s="1">
        <v>0.317</v>
      </c>
      <c r="G4484">
        <v>2.8000000000000001E-2</v>
      </c>
      <c r="H4484">
        <v>36</v>
      </c>
      <c r="I4484">
        <v>6.1</v>
      </c>
      <c r="J4484">
        <v>2.4000000000000001E-4</v>
      </c>
      <c r="L4484">
        <v>0.8321574074074074</v>
      </c>
      <c r="M4484" s="2">
        <f t="shared" si="142"/>
        <v>82.407407407407405</v>
      </c>
      <c r="N4484" t="s">
        <v>30</v>
      </c>
    </row>
    <row r="4485" spans="1:14">
      <c r="A4485">
        <v>179</v>
      </c>
      <c r="B4485" t="s">
        <v>6070</v>
      </c>
      <c r="C4485" t="s">
        <v>6069</v>
      </c>
      <c r="D4485">
        <v>196</v>
      </c>
      <c r="E4485" s="1">
        <v>0.316</v>
      </c>
      <c r="F4485">
        <v>0.44600000000000001</v>
      </c>
      <c r="G4485">
        <v>6.2E-2</v>
      </c>
      <c r="H4485">
        <v>176</v>
      </c>
      <c r="I4485">
        <v>3.8</v>
      </c>
      <c r="J4485">
        <v>2.9999999999999997E-4</v>
      </c>
      <c r="K4485">
        <v>5.7000000000000002E-2</v>
      </c>
      <c r="L4485">
        <v>0.8321574074074074</v>
      </c>
      <c r="M4485" s="2">
        <f t="shared" si="142"/>
        <v>82.870370370370367</v>
      </c>
      <c r="N4485" t="s">
        <v>30</v>
      </c>
    </row>
    <row r="4486" spans="1:14">
      <c r="A4486">
        <v>180</v>
      </c>
      <c r="B4486" t="s">
        <v>6068</v>
      </c>
      <c r="C4486" t="s">
        <v>6067</v>
      </c>
      <c r="D4486">
        <v>290</v>
      </c>
      <c r="E4486" s="1">
        <v>0.309</v>
      </c>
      <c r="G4486">
        <v>4.2000000000000003E-2</v>
      </c>
      <c r="H4486">
        <v>95</v>
      </c>
      <c r="I4486">
        <v>5.6</v>
      </c>
      <c r="J4486">
        <v>4.8999999999999998E-4</v>
      </c>
      <c r="L4486">
        <v>0.8321574074074074</v>
      </c>
      <c r="M4486" s="2">
        <f t="shared" si="142"/>
        <v>83.333333333333343</v>
      </c>
      <c r="N4486" t="s">
        <v>30</v>
      </c>
    </row>
    <row r="4487" spans="1:14">
      <c r="A4487">
        <v>181</v>
      </c>
      <c r="B4487" t="s">
        <v>6066</v>
      </c>
      <c r="C4487" t="s">
        <v>6065</v>
      </c>
      <c r="D4487">
        <v>284</v>
      </c>
      <c r="E4487" s="1">
        <v>0.308</v>
      </c>
      <c r="F4487">
        <v>0.64800000000000002</v>
      </c>
      <c r="G4487">
        <v>0.13600000000000001</v>
      </c>
      <c r="H4487">
        <v>22</v>
      </c>
      <c r="I4487" t="s">
        <v>18288</v>
      </c>
      <c r="J4487">
        <v>3.3E-4</v>
      </c>
      <c r="K4487">
        <v>0.20399999999999999</v>
      </c>
      <c r="L4487">
        <v>0.8321574074074074</v>
      </c>
      <c r="M4487" s="2">
        <f t="shared" si="142"/>
        <v>83.796296296296291</v>
      </c>
      <c r="N4487" t="s">
        <v>30</v>
      </c>
    </row>
    <row r="4488" spans="1:14">
      <c r="A4488">
        <v>182</v>
      </c>
      <c r="B4488" t="s">
        <v>6064</v>
      </c>
      <c r="C4488" t="s">
        <v>6063</v>
      </c>
      <c r="D4488">
        <v>369</v>
      </c>
      <c r="E4488" s="1">
        <v>0.30599999999999999</v>
      </c>
      <c r="G4488">
        <v>0.161</v>
      </c>
      <c r="H4488">
        <v>31</v>
      </c>
      <c r="I4488">
        <v>8.3000000000000007</v>
      </c>
      <c r="J4488">
        <v>8.8999999999999995E-4</v>
      </c>
      <c r="L4488">
        <v>0.8321574074074074</v>
      </c>
      <c r="M4488" s="2">
        <f t="shared" si="142"/>
        <v>84.259259259259252</v>
      </c>
      <c r="N4488" t="s">
        <v>30</v>
      </c>
    </row>
    <row r="4489" spans="1:14">
      <c r="A4489">
        <v>183</v>
      </c>
      <c r="B4489" t="s">
        <v>6062</v>
      </c>
      <c r="C4489" t="s">
        <v>6061</v>
      </c>
      <c r="D4489">
        <v>178</v>
      </c>
      <c r="E4489" s="1">
        <v>0.29699999999999999</v>
      </c>
      <c r="G4489">
        <v>0</v>
      </c>
      <c r="H4489">
        <v>22</v>
      </c>
      <c r="I4489">
        <v>8.4</v>
      </c>
      <c r="J4489">
        <v>3.2000000000000003E-4</v>
      </c>
      <c r="L4489">
        <v>0.8321574074074074</v>
      </c>
      <c r="M4489" s="2">
        <f t="shared" si="142"/>
        <v>84.722222222222214</v>
      </c>
      <c r="N4489" t="s">
        <v>30</v>
      </c>
    </row>
    <row r="4490" spans="1:14">
      <c r="A4490">
        <v>184</v>
      </c>
      <c r="B4490" t="s">
        <v>6060</v>
      </c>
      <c r="C4490" t="s">
        <v>6059</v>
      </c>
      <c r="D4490">
        <v>100</v>
      </c>
      <c r="E4490" s="1">
        <v>0.29399999999999998</v>
      </c>
      <c r="G4490">
        <v>5.6000000000000001E-2</v>
      </c>
      <c r="H4490">
        <v>18</v>
      </c>
      <c r="I4490">
        <v>4.8</v>
      </c>
      <c r="J4490">
        <v>4.6999999999999999E-4</v>
      </c>
      <c r="L4490">
        <v>0.8321574074074074</v>
      </c>
      <c r="M4490" s="2">
        <f t="shared" si="142"/>
        <v>85.18518518518519</v>
      </c>
      <c r="N4490" t="s">
        <v>30</v>
      </c>
    </row>
    <row r="4491" spans="1:14">
      <c r="A4491">
        <v>185</v>
      </c>
      <c r="B4491" t="s">
        <v>6058</v>
      </c>
      <c r="C4491" t="s">
        <v>6057</v>
      </c>
      <c r="D4491">
        <v>129</v>
      </c>
      <c r="E4491" s="1">
        <v>0.28599999999999998</v>
      </c>
      <c r="G4491">
        <v>0.21099999999999999</v>
      </c>
      <c r="H4491">
        <v>19</v>
      </c>
      <c r="I4491">
        <v>7.3</v>
      </c>
      <c r="J4491">
        <v>4.4000000000000002E-4</v>
      </c>
      <c r="L4491">
        <v>0.8321574074074074</v>
      </c>
      <c r="M4491" s="2">
        <f t="shared" si="142"/>
        <v>85.648148148148152</v>
      </c>
      <c r="N4491" t="s">
        <v>30</v>
      </c>
    </row>
    <row r="4492" spans="1:14">
      <c r="A4492">
        <v>186</v>
      </c>
      <c r="B4492" t="s">
        <v>6056</v>
      </c>
      <c r="C4492" t="s">
        <v>6055</v>
      </c>
      <c r="D4492">
        <v>39</v>
      </c>
      <c r="E4492" s="1">
        <v>0.28000000000000003</v>
      </c>
      <c r="G4492">
        <v>0.154</v>
      </c>
      <c r="H4492">
        <v>26</v>
      </c>
      <c r="J4492">
        <v>1.1E-4</v>
      </c>
      <c r="L4492">
        <v>0.8321574074074074</v>
      </c>
      <c r="M4492" s="2">
        <f t="shared" si="142"/>
        <v>86.111111111111114</v>
      </c>
      <c r="N4492" t="s">
        <v>30</v>
      </c>
    </row>
    <row r="4493" spans="1:14">
      <c r="A4493">
        <v>187</v>
      </c>
      <c r="B4493" t="s">
        <v>6054</v>
      </c>
      <c r="C4493" t="s">
        <v>6053</v>
      </c>
      <c r="D4493">
        <v>43</v>
      </c>
      <c r="E4493" s="1">
        <v>0.27300000000000002</v>
      </c>
      <c r="F4493">
        <v>0.23100000000000001</v>
      </c>
      <c r="G4493">
        <v>0</v>
      </c>
      <c r="H4493">
        <v>21</v>
      </c>
      <c r="J4493">
        <v>1.6000000000000001E-4</v>
      </c>
      <c r="K4493">
        <v>7.6999999999999999E-2</v>
      </c>
      <c r="L4493">
        <v>0.8321574074074074</v>
      </c>
      <c r="M4493" s="2">
        <f t="shared" si="142"/>
        <v>86.574074074074076</v>
      </c>
      <c r="N4493" t="s">
        <v>30</v>
      </c>
    </row>
    <row r="4494" spans="1:14">
      <c r="A4494">
        <v>188</v>
      </c>
      <c r="B4494" t="s">
        <v>6052</v>
      </c>
      <c r="C4494" t="s">
        <v>6051</v>
      </c>
      <c r="D4494">
        <v>236</v>
      </c>
      <c r="E4494" s="1">
        <v>0.26</v>
      </c>
      <c r="F4494">
        <v>0.19900000000000001</v>
      </c>
      <c r="G4494">
        <v>4.8000000000000001E-2</v>
      </c>
      <c r="H4494">
        <v>63</v>
      </c>
      <c r="I4494">
        <v>9.3000000000000007</v>
      </c>
      <c r="J4494">
        <v>4.2999999999999999E-4</v>
      </c>
      <c r="K4494">
        <v>7.3999999999999996E-2</v>
      </c>
      <c r="L4494">
        <v>0.8321574074074074</v>
      </c>
      <c r="M4494" s="2">
        <f t="shared" si="142"/>
        <v>87.037037037037038</v>
      </c>
      <c r="N4494" t="s">
        <v>30</v>
      </c>
    </row>
    <row r="4495" spans="1:14">
      <c r="A4495">
        <v>189</v>
      </c>
      <c r="B4495" t="s">
        <v>6050</v>
      </c>
      <c r="C4495" t="s">
        <v>6049</v>
      </c>
      <c r="D4495">
        <v>48</v>
      </c>
      <c r="E4495" s="1">
        <v>0.24399999999999999</v>
      </c>
      <c r="G4495">
        <v>0</v>
      </c>
      <c r="H4495">
        <v>15</v>
      </c>
      <c r="J4495">
        <v>1E-4</v>
      </c>
      <c r="L4495">
        <v>0.8321574074074074</v>
      </c>
      <c r="M4495" s="2">
        <f t="shared" si="142"/>
        <v>87.5</v>
      </c>
      <c r="N4495" t="s">
        <v>30</v>
      </c>
    </row>
    <row r="4496" spans="1:14">
      <c r="A4496">
        <v>190</v>
      </c>
      <c r="B4496" t="s">
        <v>6048</v>
      </c>
      <c r="C4496" t="s">
        <v>6047</v>
      </c>
      <c r="D4496">
        <v>168</v>
      </c>
      <c r="E4496" s="1">
        <v>0.23799999999999999</v>
      </c>
      <c r="G4496">
        <v>0</v>
      </c>
      <c r="H4496">
        <v>37</v>
      </c>
      <c r="I4496" t="s">
        <v>18288</v>
      </c>
      <c r="J4496">
        <v>1.6000000000000001E-4</v>
      </c>
      <c r="L4496">
        <v>0.8321574074074074</v>
      </c>
      <c r="M4496" s="2">
        <f t="shared" si="142"/>
        <v>87.962962962962962</v>
      </c>
      <c r="N4496" t="s">
        <v>30</v>
      </c>
    </row>
    <row r="4497" spans="1:14">
      <c r="A4497">
        <v>191</v>
      </c>
      <c r="B4497" t="s">
        <v>6046</v>
      </c>
      <c r="C4497" t="s">
        <v>6045</v>
      </c>
      <c r="D4497">
        <v>29</v>
      </c>
      <c r="E4497" s="1">
        <v>0.23499999999999999</v>
      </c>
      <c r="F4497">
        <v>0.24</v>
      </c>
      <c r="G4497">
        <v>0</v>
      </c>
      <c r="H4497">
        <v>19</v>
      </c>
      <c r="J4497">
        <v>5.0000000000000002E-5</v>
      </c>
      <c r="K4497">
        <v>0.04</v>
      </c>
      <c r="L4497">
        <v>0.8321574074074074</v>
      </c>
      <c r="M4497" s="2">
        <f t="shared" si="142"/>
        <v>88.425925925925924</v>
      </c>
      <c r="N4497" t="s">
        <v>30</v>
      </c>
    </row>
    <row r="4498" spans="1:14">
      <c r="A4498">
        <v>192</v>
      </c>
      <c r="B4498" t="s">
        <v>1865</v>
      </c>
      <c r="C4498" t="s">
        <v>1864</v>
      </c>
      <c r="D4498">
        <v>320</v>
      </c>
      <c r="E4498" s="1">
        <v>0.22700000000000001</v>
      </c>
      <c r="F4498">
        <v>0.308</v>
      </c>
      <c r="G4498">
        <v>0.14299999999999999</v>
      </c>
      <c r="H4498">
        <v>35</v>
      </c>
      <c r="I4498" t="s">
        <v>18288</v>
      </c>
      <c r="J4498">
        <v>4.8999999999999998E-4</v>
      </c>
      <c r="K4498">
        <v>0.16300000000000001</v>
      </c>
      <c r="L4498">
        <v>0.8321574074074074</v>
      </c>
      <c r="M4498" s="2">
        <f t="shared" si="142"/>
        <v>88.888888888888886</v>
      </c>
      <c r="N4498" t="s">
        <v>30</v>
      </c>
    </row>
    <row r="4499" spans="1:14">
      <c r="A4499">
        <v>193</v>
      </c>
      <c r="B4499" t="s">
        <v>6044</v>
      </c>
      <c r="C4499" t="s">
        <v>6043</v>
      </c>
      <c r="D4499">
        <v>147</v>
      </c>
      <c r="E4499" s="1">
        <v>0.224</v>
      </c>
      <c r="G4499">
        <v>0.54500000000000004</v>
      </c>
      <c r="H4499">
        <v>33</v>
      </c>
      <c r="I4499">
        <v>7</v>
      </c>
      <c r="J4499">
        <v>1.8000000000000001E-4</v>
      </c>
      <c r="L4499">
        <v>0.8321574074074074</v>
      </c>
      <c r="M4499" s="2">
        <f t="shared" ref="M4499:M4522" si="143">A4499/216*100</f>
        <v>89.351851851851848</v>
      </c>
      <c r="N4499" t="s">
        <v>30</v>
      </c>
    </row>
    <row r="4500" spans="1:14">
      <c r="A4500">
        <v>194</v>
      </c>
      <c r="B4500" t="s">
        <v>6042</v>
      </c>
      <c r="C4500" t="s">
        <v>6041</v>
      </c>
      <c r="D4500">
        <v>695</v>
      </c>
      <c r="E4500" s="1">
        <v>0.219</v>
      </c>
      <c r="F4500">
        <v>0.223</v>
      </c>
      <c r="G4500">
        <v>0.02</v>
      </c>
      <c r="H4500">
        <v>102</v>
      </c>
      <c r="I4500" t="s">
        <v>18288</v>
      </c>
      <c r="J4500">
        <v>1.23E-3</v>
      </c>
      <c r="K4500">
        <v>0.127</v>
      </c>
      <c r="L4500">
        <v>0.8321574074074074</v>
      </c>
      <c r="M4500" s="2">
        <f t="shared" si="143"/>
        <v>89.81481481481481</v>
      </c>
      <c r="N4500" t="s">
        <v>30</v>
      </c>
    </row>
    <row r="4501" spans="1:14">
      <c r="A4501">
        <v>195</v>
      </c>
      <c r="B4501" t="s">
        <v>6040</v>
      </c>
      <c r="C4501" t="s">
        <v>6039</v>
      </c>
      <c r="D4501">
        <v>74</v>
      </c>
      <c r="E4501" s="1">
        <v>0.21299999999999999</v>
      </c>
      <c r="F4501">
        <v>0.24399999999999999</v>
      </c>
      <c r="G4501">
        <v>0</v>
      </c>
      <c r="H4501">
        <v>27</v>
      </c>
      <c r="J4501">
        <v>3.1E-4</v>
      </c>
      <c r="K4501">
        <v>0.13</v>
      </c>
      <c r="L4501">
        <v>0.8321574074074074</v>
      </c>
      <c r="M4501" s="2">
        <f t="shared" si="143"/>
        <v>90.277777777777786</v>
      </c>
      <c r="N4501" t="s">
        <v>30</v>
      </c>
    </row>
    <row r="4502" spans="1:14">
      <c r="A4502">
        <v>196</v>
      </c>
      <c r="B4502" t="s">
        <v>6038</v>
      </c>
      <c r="C4502" t="s">
        <v>6037</v>
      </c>
      <c r="D4502">
        <v>153</v>
      </c>
      <c r="E4502" s="1">
        <v>0.20599999999999999</v>
      </c>
      <c r="G4502">
        <v>5.2999999999999999E-2</v>
      </c>
      <c r="H4502">
        <v>19</v>
      </c>
      <c r="I4502">
        <v>8.4</v>
      </c>
      <c r="J4502">
        <v>3.3E-4</v>
      </c>
      <c r="L4502">
        <v>0.8321574074074074</v>
      </c>
      <c r="M4502" s="2">
        <f t="shared" si="143"/>
        <v>90.740740740740748</v>
      </c>
      <c r="N4502" t="s">
        <v>30</v>
      </c>
    </row>
    <row r="4503" spans="1:14">
      <c r="A4503">
        <v>197</v>
      </c>
      <c r="B4503" t="s">
        <v>6036</v>
      </c>
      <c r="C4503" t="s">
        <v>6035</v>
      </c>
      <c r="D4503">
        <v>935</v>
      </c>
      <c r="E4503" s="1">
        <v>0.192</v>
      </c>
      <c r="F4503">
        <v>0.27900000000000003</v>
      </c>
      <c r="G4503">
        <v>5.3999999999999999E-2</v>
      </c>
      <c r="H4503">
        <v>92</v>
      </c>
      <c r="I4503" t="s">
        <v>18288</v>
      </c>
      <c r="J4503">
        <v>1.66E-3</v>
      </c>
      <c r="K4503">
        <v>0.17299999999999999</v>
      </c>
      <c r="L4503">
        <v>0.8321574074074074</v>
      </c>
      <c r="M4503" s="2">
        <f t="shared" si="143"/>
        <v>91.203703703703709</v>
      </c>
      <c r="N4503" t="s">
        <v>30</v>
      </c>
    </row>
    <row r="4504" spans="1:14">
      <c r="A4504">
        <v>198</v>
      </c>
      <c r="B4504" t="s">
        <v>6034</v>
      </c>
      <c r="C4504" t="s">
        <v>6033</v>
      </c>
      <c r="D4504">
        <v>198</v>
      </c>
      <c r="E4504" s="1">
        <v>0.185</v>
      </c>
      <c r="G4504">
        <v>0.192</v>
      </c>
      <c r="H4504">
        <v>26</v>
      </c>
      <c r="I4504">
        <v>8.1999999999999993</v>
      </c>
      <c r="J4504">
        <v>5.6999999999999998E-4</v>
      </c>
      <c r="L4504">
        <v>0.8321574074074074</v>
      </c>
      <c r="M4504" s="2">
        <f t="shared" si="143"/>
        <v>91.666666666666657</v>
      </c>
      <c r="N4504" t="s">
        <v>30</v>
      </c>
    </row>
    <row r="4505" spans="1:14">
      <c r="A4505">
        <v>199</v>
      </c>
      <c r="B4505" t="s">
        <v>6032</v>
      </c>
      <c r="C4505" t="s">
        <v>6031</v>
      </c>
      <c r="D4505">
        <v>85</v>
      </c>
      <c r="E4505" s="1">
        <v>0.17399999999999999</v>
      </c>
      <c r="G4505">
        <v>1.7000000000000001E-2</v>
      </c>
      <c r="H4505">
        <v>58</v>
      </c>
      <c r="J4505">
        <v>2.0000000000000002E-5</v>
      </c>
      <c r="L4505">
        <v>0.8321574074074074</v>
      </c>
      <c r="M4505" s="2">
        <f t="shared" si="143"/>
        <v>92.129629629629633</v>
      </c>
      <c r="N4505" t="s">
        <v>30</v>
      </c>
    </row>
    <row r="4506" spans="1:14">
      <c r="A4506">
        <v>200</v>
      </c>
      <c r="B4506" t="s">
        <v>6030</v>
      </c>
      <c r="C4506" t="s">
        <v>6029</v>
      </c>
      <c r="D4506">
        <v>62</v>
      </c>
      <c r="E4506" s="1">
        <v>0.16700000000000001</v>
      </c>
      <c r="G4506">
        <v>0.13300000000000001</v>
      </c>
      <c r="H4506">
        <v>30</v>
      </c>
      <c r="J4506">
        <v>2.0000000000000001E-4</v>
      </c>
      <c r="L4506">
        <v>0.8321574074074074</v>
      </c>
      <c r="M4506" s="2">
        <f t="shared" si="143"/>
        <v>92.592592592592595</v>
      </c>
      <c r="N4506" t="s">
        <v>30</v>
      </c>
    </row>
    <row r="4507" spans="1:14">
      <c r="A4507">
        <v>201</v>
      </c>
      <c r="B4507" t="s">
        <v>6028</v>
      </c>
      <c r="C4507" t="s">
        <v>6027</v>
      </c>
      <c r="D4507">
        <v>56</v>
      </c>
      <c r="E4507" s="1">
        <v>0.156</v>
      </c>
      <c r="F4507">
        <v>0.19600000000000001</v>
      </c>
      <c r="G4507">
        <v>0</v>
      </c>
      <c r="H4507">
        <v>21</v>
      </c>
      <c r="J4507">
        <v>1E-4</v>
      </c>
      <c r="K4507">
        <v>3.6999999999999998E-2</v>
      </c>
      <c r="L4507">
        <v>0.8321574074074074</v>
      </c>
      <c r="M4507" s="2">
        <f t="shared" si="143"/>
        <v>93.055555555555557</v>
      </c>
      <c r="N4507" t="s">
        <v>30</v>
      </c>
    </row>
    <row r="4508" spans="1:14">
      <c r="A4508">
        <v>202</v>
      </c>
      <c r="B4508" t="s">
        <v>6026</v>
      </c>
      <c r="C4508" t="s">
        <v>6025</v>
      </c>
      <c r="D4508">
        <v>39</v>
      </c>
      <c r="E4508" s="1">
        <v>0.14899999999999999</v>
      </c>
      <c r="F4508">
        <v>0.109</v>
      </c>
      <c r="G4508">
        <v>0</v>
      </c>
      <c r="H4508">
        <v>74</v>
      </c>
      <c r="J4508">
        <v>6.9999999999999994E-5</v>
      </c>
      <c r="K4508">
        <v>1.2E-2</v>
      </c>
      <c r="L4508">
        <v>0.8321574074074074</v>
      </c>
      <c r="M4508" s="2">
        <f t="shared" si="143"/>
        <v>93.518518518518519</v>
      </c>
      <c r="N4508" t="s">
        <v>30</v>
      </c>
    </row>
    <row r="4509" spans="1:14">
      <c r="A4509">
        <v>203</v>
      </c>
      <c r="B4509" t="s">
        <v>6024</v>
      </c>
      <c r="C4509" t="s">
        <v>6023</v>
      </c>
      <c r="D4509">
        <v>37</v>
      </c>
      <c r="E4509" s="1">
        <v>0.14699999999999999</v>
      </c>
      <c r="F4509">
        <v>0.67900000000000005</v>
      </c>
      <c r="G4509">
        <v>5.2999999999999999E-2</v>
      </c>
      <c r="H4509">
        <v>19</v>
      </c>
      <c r="J4509">
        <v>3.2000000000000003E-4</v>
      </c>
      <c r="K4509">
        <v>0.34399999999999997</v>
      </c>
      <c r="L4509">
        <v>0.8321574074074074</v>
      </c>
      <c r="M4509" s="2">
        <f t="shared" si="143"/>
        <v>93.981481481481481</v>
      </c>
      <c r="N4509" t="s">
        <v>30</v>
      </c>
    </row>
    <row r="4510" spans="1:14">
      <c r="A4510">
        <v>204</v>
      </c>
      <c r="B4510" t="s">
        <v>6022</v>
      </c>
      <c r="C4510" t="s">
        <v>6021</v>
      </c>
      <c r="D4510">
        <v>21</v>
      </c>
      <c r="E4510" s="1">
        <v>0.13300000000000001</v>
      </c>
      <c r="F4510">
        <v>0.124</v>
      </c>
      <c r="G4510">
        <v>0</v>
      </c>
      <c r="H4510">
        <v>20</v>
      </c>
      <c r="J4510">
        <v>2.0000000000000002E-5</v>
      </c>
      <c r="K4510">
        <v>0.01</v>
      </c>
      <c r="L4510">
        <v>0.8321574074074074</v>
      </c>
      <c r="M4510" s="2">
        <f t="shared" si="143"/>
        <v>94.444444444444443</v>
      </c>
      <c r="N4510" t="s">
        <v>30</v>
      </c>
    </row>
    <row r="4511" spans="1:14">
      <c r="A4511">
        <v>205</v>
      </c>
      <c r="B4511" t="s">
        <v>6020</v>
      </c>
      <c r="C4511" t="s">
        <v>6019</v>
      </c>
      <c r="D4511">
        <v>4</v>
      </c>
      <c r="E4511" s="1">
        <v>0.125</v>
      </c>
      <c r="F4511">
        <v>0.125</v>
      </c>
      <c r="G4511">
        <v>0</v>
      </c>
      <c r="H4511">
        <v>55</v>
      </c>
      <c r="J4511">
        <v>1.0000000000000001E-5</v>
      </c>
      <c r="K4511">
        <v>0.01</v>
      </c>
      <c r="L4511">
        <v>0.8321574074074074</v>
      </c>
      <c r="M4511" s="2">
        <f t="shared" si="143"/>
        <v>94.907407407407405</v>
      </c>
      <c r="N4511" t="s">
        <v>30</v>
      </c>
    </row>
    <row r="4512" spans="1:14">
      <c r="A4512">
        <v>206</v>
      </c>
      <c r="B4512" t="s">
        <v>6018</v>
      </c>
      <c r="C4512" t="s">
        <v>6017</v>
      </c>
      <c r="D4512">
        <v>9</v>
      </c>
      <c r="E4512" s="1">
        <v>0.125</v>
      </c>
      <c r="G4512">
        <v>0</v>
      </c>
      <c r="H4512">
        <v>13</v>
      </c>
      <c r="J4512">
        <v>2.0000000000000002E-5</v>
      </c>
      <c r="L4512">
        <v>0.8321574074074074</v>
      </c>
      <c r="M4512" s="2">
        <f t="shared" si="143"/>
        <v>95.370370370370367</v>
      </c>
      <c r="N4512" t="s">
        <v>30</v>
      </c>
    </row>
    <row r="4513" spans="1:14">
      <c r="A4513">
        <v>207</v>
      </c>
      <c r="B4513" t="s">
        <v>6016</v>
      </c>
      <c r="C4513" t="s">
        <v>6015</v>
      </c>
      <c r="D4513">
        <v>34</v>
      </c>
      <c r="E4513" s="1">
        <v>0.12</v>
      </c>
      <c r="G4513">
        <v>4.4999999999999998E-2</v>
      </c>
      <c r="H4513">
        <v>22</v>
      </c>
      <c r="J4513">
        <v>9.0000000000000006E-5</v>
      </c>
      <c r="L4513">
        <v>0.8321574074074074</v>
      </c>
      <c r="M4513" s="2">
        <f t="shared" si="143"/>
        <v>95.833333333333343</v>
      </c>
      <c r="N4513" t="s">
        <v>30</v>
      </c>
    </row>
    <row r="4514" spans="1:14">
      <c r="A4514">
        <v>208</v>
      </c>
      <c r="B4514" t="s">
        <v>6014</v>
      </c>
      <c r="C4514" t="s">
        <v>6013</v>
      </c>
      <c r="D4514">
        <v>40</v>
      </c>
      <c r="E4514" s="1">
        <v>0.11899999999999999</v>
      </c>
      <c r="F4514">
        <v>0.153</v>
      </c>
      <c r="G4514">
        <v>0</v>
      </c>
      <c r="H4514">
        <v>16</v>
      </c>
      <c r="J4514">
        <v>3.0000000000000001E-5</v>
      </c>
      <c r="K4514">
        <v>1.4999999999999999E-2</v>
      </c>
      <c r="L4514">
        <v>0.8321574074074074</v>
      </c>
      <c r="M4514" s="2">
        <f t="shared" si="143"/>
        <v>96.296296296296291</v>
      </c>
      <c r="N4514" t="s">
        <v>30</v>
      </c>
    </row>
    <row r="4515" spans="1:14">
      <c r="A4515">
        <v>209</v>
      </c>
      <c r="B4515" t="s">
        <v>6012</v>
      </c>
      <c r="C4515" t="s">
        <v>6011</v>
      </c>
      <c r="D4515">
        <v>36</v>
      </c>
      <c r="E4515" s="1">
        <v>0.11799999999999999</v>
      </c>
      <c r="G4515">
        <v>0</v>
      </c>
      <c r="H4515">
        <v>16</v>
      </c>
      <c r="J4515">
        <v>8.0000000000000007E-5</v>
      </c>
      <c r="L4515">
        <v>0.8321574074074074</v>
      </c>
      <c r="M4515" s="2">
        <f t="shared" si="143"/>
        <v>96.759259259259252</v>
      </c>
      <c r="N4515" t="s">
        <v>30</v>
      </c>
    </row>
    <row r="4516" spans="1:14">
      <c r="A4516">
        <v>210</v>
      </c>
      <c r="B4516" t="s">
        <v>6010</v>
      </c>
      <c r="C4516" t="s">
        <v>6009</v>
      </c>
      <c r="D4516">
        <v>48</v>
      </c>
      <c r="E4516" s="1">
        <v>0.113</v>
      </c>
      <c r="F4516">
        <v>0.248</v>
      </c>
      <c r="J4516">
        <v>1.2E-4</v>
      </c>
      <c r="K4516">
        <v>5.7000000000000002E-2</v>
      </c>
      <c r="L4516">
        <v>0.8321574074074074</v>
      </c>
      <c r="M4516" s="2">
        <f t="shared" si="143"/>
        <v>97.222222222222214</v>
      </c>
      <c r="N4516" t="s">
        <v>30</v>
      </c>
    </row>
    <row r="4517" spans="1:14">
      <c r="A4517">
        <v>211</v>
      </c>
      <c r="B4517" t="s">
        <v>6008</v>
      </c>
      <c r="C4517" t="s">
        <v>6007</v>
      </c>
      <c r="D4517">
        <v>6</v>
      </c>
      <c r="E4517" s="1">
        <v>0.111</v>
      </c>
      <c r="F4517">
        <v>8.5000000000000006E-2</v>
      </c>
      <c r="J4517">
        <v>1.0000000000000001E-5</v>
      </c>
      <c r="K4517">
        <v>1.6E-2</v>
      </c>
      <c r="L4517">
        <v>0.8321574074074074</v>
      </c>
      <c r="M4517" s="2">
        <f t="shared" si="143"/>
        <v>97.68518518518519</v>
      </c>
      <c r="N4517" t="s">
        <v>30</v>
      </c>
    </row>
    <row r="4518" spans="1:14">
      <c r="A4518">
        <v>212</v>
      </c>
      <c r="B4518" t="s">
        <v>6006</v>
      </c>
      <c r="C4518" t="s">
        <v>6005</v>
      </c>
      <c r="D4518">
        <v>18</v>
      </c>
      <c r="E4518" s="1">
        <v>0.10299999999999999</v>
      </c>
      <c r="F4518">
        <v>0.14299999999999999</v>
      </c>
      <c r="H4518">
        <v>0</v>
      </c>
      <c r="J4518">
        <v>4.0000000000000003E-5</v>
      </c>
      <c r="K4518">
        <v>2.1999999999999999E-2</v>
      </c>
      <c r="L4518">
        <v>0.8321574074074074</v>
      </c>
      <c r="M4518" s="2">
        <f t="shared" si="143"/>
        <v>98.148148148148152</v>
      </c>
      <c r="N4518" t="s">
        <v>30</v>
      </c>
    </row>
    <row r="4519" spans="1:14">
      <c r="A4519">
        <v>213</v>
      </c>
      <c r="B4519" t="s">
        <v>6004</v>
      </c>
      <c r="C4519" t="s">
        <v>6003</v>
      </c>
      <c r="D4519">
        <v>141</v>
      </c>
      <c r="E4519" s="1">
        <v>0.10199999999999999</v>
      </c>
      <c r="F4519">
        <v>0.44500000000000001</v>
      </c>
      <c r="G4519">
        <v>0</v>
      </c>
      <c r="H4519">
        <v>28</v>
      </c>
      <c r="I4519">
        <v>7.5</v>
      </c>
      <c r="J4519">
        <v>3.1E-4</v>
      </c>
      <c r="K4519">
        <v>0.16300000000000001</v>
      </c>
      <c r="L4519">
        <v>0.8321574074074074</v>
      </c>
      <c r="M4519" s="2">
        <f t="shared" si="143"/>
        <v>98.611111111111114</v>
      </c>
      <c r="N4519" t="s">
        <v>30</v>
      </c>
    </row>
    <row r="4520" spans="1:14">
      <c r="A4520">
        <v>214</v>
      </c>
      <c r="B4520" t="s">
        <v>6002</v>
      </c>
      <c r="C4520" t="s">
        <v>6001</v>
      </c>
      <c r="D4520">
        <v>5</v>
      </c>
      <c r="E4520" s="1">
        <v>4.2999999999999997E-2</v>
      </c>
      <c r="F4520">
        <v>6.6000000000000003E-2</v>
      </c>
      <c r="G4520">
        <v>0</v>
      </c>
      <c r="H4520">
        <v>5</v>
      </c>
      <c r="J4520">
        <v>2.0000000000000002E-5</v>
      </c>
      <c r="K4520">
        <v>2.1999999999999999E-2</v>
      </c>
      <c r="L4520">
        <v>0.8321574074074074</v>
      </c>
      <c r="M4520" s="2">
        <f t="shared" si="143"/>
        <v>99.074074074074076</v>
      </c>
      <c r="N4520" t="s">
        <v>30</v>
      </c>
    </row>
    <row r="4521" spans="1:14">
      <c r="A4521">
        <v>215</v>
      </c>
      <c r="B4521" t="s">
        <v>6000</v>
      </c>
      <c r="C4521" t="s">
        <v>5999</v>
      </c>
      <c r="D4521">
        <v>31</v>
      </c>
      <c r="E4521" s="1">
        <v>2.9000000000000001E-2</v>
      </c>
      <c r="F4521">
        <v>0.04</v>
      </c>
      <c r="G4521">
        <v>0</v>
      </c>
      <c r="H4521">
        <v>61</v>
      </c>
      <c r="J4521">
        <v>8.0000000000000007E-5</v>
      </c>
      <c r="K4521">
        <v>1.2999999999999999E-2</v>
      </c>
      <c r="L4521">
        <v>0.8321574074074074</v>
      </c>
      <c r="M4521" s="2">
        <f t="shared" si="143"/>
        <v>99.537037037037038</v>
      </c>
      <c r="N4521" t="s">
        <v>30</v>
      </c>
    </row>
    <row r="4522" spans="1:14">
      <c r="A4522">
        <v>216</v>
      </c>
      <c r="B4522" t="s">
        <v>5998</v>
      </c>
      <c r="C4522" t="s">
        <v>5997</v>
      </c>
      <c r="D4522">
        <v>2</v>
      </c>
      <c r="E4522" s="1">
        <v>2.3E-2</v>
      </c>
      <c r="F4522">
        <v>1.4E-2</v>
      </c>
      <c r="G4522">
        <v>0.04</v>
      </c>
      <c r="H4522">
        <v>25</v>
      </c>
      <c r="J4522">
        <v>0</v>
      </c>
      <c r="K4522">
        <v>0</v>
      </c>
      <c r="L4522">
        <v>0.8321574074074074</v>
      </c>
      <c r="M4522" s="2">
        <f t="shared" si="143"/>
        <v>100</v>
      </c>
      <c r="N4522" t="s">
        <v>30</v>
      </c>
    </row>
    <row r="4523" spans="1:14" s="3" customFormat="1">
      <c r="E4523" s="4"/>
      <c r="M4523" s="5"/>
    </row>
    <row r="4524" spans="1:14">
      <c r="A4524">
        <v>1</v>
      </c>
      <c r="B4524" t="s">
        <v>16312</v>
      </c>
      <c r="C4524" t="s">
        <v>16313</v>
      </c>
      <c r="D4524">
        <v>5968</v>
      </c>
      <c r="E4524" s="1">
        <v>3.5459999999999998</v>
      </c>
      <c r="F4524">
        <v>3.7040000000000002</v>
      </c>
      <c r="G4524">
        <v>1.216</v>
      </c>
      <c r="H4524">
        <v>116</v>
      </c>
      <c r="I4524">
        <v>7.1</v>
      </c>
      <c r="J4524">
        <v>1.3950000000000001E-2</v>
      </c>
      <c r="K4524">
        <v>1.246</v>
      </c>
      <c r="L4524">
        <f>AVERAGE(E4524:E4557)</f>
        <v>1.0955588235294109</v>
      </c>
      <c r="M4524" s="2">
        <f t="shared" ref="M4524:M4557" si="144">A4524/34*100</f>
        <v>2.9411764705882351</v>
      </c>
      <c r="N4524" t="s">
        <v>2729</v>
      </c>
    </row>
    <row r="4525" spans="1:14">
      <c r="A4525">
        <v>2</v>
      </c>
      <c r="B4525" t="s">
        <v>16268</v>
      </c>
      <c r="C4525" t="s">
        <v>16269</v>
      </c>
      <c r="D4525">
        <v>8646</v>
      </c>
      <c r="E4525" s="1">
        <v>3.2919999999999998</v>
      </c>
      <c r="F4525">
        <v>3.2839999999999998</v>
      </c>
      <c r="G4525">
        <v>0.79500000000000004</v>
      </c>
      <c r="H4525">
        <v>200</v>
      </c>
      <c r="I4525">
        <v>7.5</v>
      </c>
      <c r="J4525">
        <v>2.078E-2</v>
      </c>
      <c r="K4525">
        <v>1.194</v>
      </c>
      <c r="L4525">
        <v>1.0955588235294109</v>
      </c>
      <c r="M4525" s="2">
        <f t="shared" si="144"/>
        <v>5.8823529411764701</v>
      </c>
      <c r="N4525" t="s">
        <v>2729</v>
      </c>
    </row>
    <row r="4526" spans="1:14">
      <c r="A4526">
        <v>3</v>
      </c>
      <c r="B4526" t="s">
        <v>16270</v>
      </c>
      <c r="C4526" t="s">
        <v>16271</v>
      </c>
      <c r="D4526">
        <v>1049</v>
      </c>
      <c r="E4526" s="1">
        <v>2.0609999999999999</v>
      </c>
      <c r="F4526">
        <v>2.6059999999999999</v>
      </c>
      <c r="G4526">
        <v>0.53800000000000003</v>
      </c>
      <c r="H4526">
        <v>39</v>
      </c>
      <c r="I4526">
        <v>4.5999999999999996</v>
      </c>
      <c r="J4526">
        <v>4.1799999999999997E-3</v>
      </c>
      <c r="K4526">
        <v>0.98899999999999999</v>
      </c>
      <c r="L4526">
        <v>1.0955588235294109</v>
      </c>
      <c r="M4526" s="2">
        <f t="shared" si="144"/>
        <v>8.8235294117647065</v>
      </c>
      <c r="N4526" t="s">
        <v>2729</v>
      </c>
    </row>
    <row r="4527" spans="1:14">
      <c r="A4527">
        <v>4</v>
      </c>
      <c r="B4527" t="s">
        <v>16298</v>
      </c>
      <c r="C4527" t="s">
        <v>16299</v>
      </c>
      <c r="D4527">
        <v>880</v>
      </c>
      <c r="E4527" s="1">
        <v>1.925</v>
      </c>
      <c r="F4527">
        <v>1.9239999999999999</v>
      </c>
      <c r="G4527">
        <v>0.34499999999999997</v>
      </c>
      <c r="H4527">
        <v>29</v>
      </c>
      <c r="I4527">
        <v>7.5</v>
      </c>
      <c r="J4527">
        <v>1.6800000000000001E-3</v>
      </c>
      <c r="K4527">
        <v>0.66100000000000003</v>
      </c>
      <c r="L4527">
        <v>1.0955588235294109</v>
      </c>
      <c r="M4527" s="2">
        <f t="shared" si="144"/>
        <v>11.76470588235294</v>
      </c>
      <c r="N4527" t="s">
        <v>2729</v>
      </c>
    </row>
    <row r="4528" spans="1:14">
      <c r="A4528">
        <v>5</v>
      </c>
      <c r="B4528" t="s">
        <v>16314</v>
      </c>
      <c r="C4528" t="s">
        <v>16315</v>
      </c>
      <c r="D4528">
        <v>3397</v>
      </c>
      <c r="E4528" s="1">
        <v>1.8240000000000001</v>
      </c>
      <c r="F4528">
        <v>1.9870000000000001</v>
      </c>
      <c r="G4528">
        <v>0.38400000000000001</v>
      </c>
      <c r="H4528">
        <v>232</v>
      </c>
      <c r="I4528">
        <v>5.3</v>
      </c>
      <c r="J4528">
        <v>9.4599999999999997E-3</v>
      </c>
      <c r="K4528">
        <v>0.55900000000000005</v>
      </c>
      <c r="L4528">
        <v>1.0955588235294109</v>
      </c>
      <c r="M4528" s="2">
        <f t="shared" si="144"/>
        <v>14.705882352941178</v>
      </c>
      <c r="N4528" t="s">
        <v>2729</v>
      </c>
    </row>
    <row r="4529" spans="1:14">
      <c r="A4529">
        <v>6</v>
      </c>
      <c r="B4529" t="s">
        <v>16310</v>
      </c>
      <c r="C4529" t="s">
        <v>16311</v>
      </c>
      <c r="D4529">
        <v>611</v>
      </c>
      <c r="E4529" s="1">
        <v>1.6339999999999999</v>
      </c>
      <c r="G4529">
        <v>0.26</v>
      </c>
      <c r="H4529">
        <v>127</v>
      </c>
      <c r="I4529">
        <v>3.2</v>
      </c>
      <c r="J4529">
        <v>3.49E-3</v>
      </c>
      <c r="L4529">
        <v>1.0955588235294109</v>
      </c>
      <c r="M4529" s="2">
        <f t="shared" si="144"/>
        <v>17.647058823529413</v>
      </c>
      <c r="N4529" t="s">
        <v>2729</v>
      </c>
    </row>
    <row r="4530" spans="1:14">
      <c r="A4530">
        <v>7</v>
      </c>
      <c r="B4530" t="s">
        <v>16302</v>
      </c>
      <c r="C4530" t="s">
        <v>16303</v>
      </c>
      <c r="D4530">
        <v>1708</v>
      </c>
      <c r="E4530" s="1">
        <v>1.5489999999999999</v>
      </c>
      <c r="F4530">
        <v>2.359</v>
      </c>
      <c r="G4530">
        <v>0.42899999999999999</v>
      </c>
      <c r="H4530">
        <v>91</v>
      </c>
      <c r="I4530">
        <v>7</v>
      </c>
      <c r="J4530">
        <v>3.1800000000000001E-3</v>
      </c>
      <c r="K4530">
        <v>0.60799999999999998</v>
      </c>
      <c r="L4530">
        <v>1.0955588235294109</v>
      </c>
      <c r="M4530" s="2">
        <f t="shared" si="144"/>
        <v>20.588235294117645</v>
      </c>
      <c r="N4530" t="s">
        <v>2729</v>
      </c>
    </row>
    <row r="4531" spans="1:14">
      <c r="A4531">
        <v>8</v>
      </c>
      <c r="B4531" t="s">
        <v>16316</v>
      </c>
      <c r="C4531" t="s">
        <v>16317</v>
      </c>
      <c r="D4531">
        <v>371</v>
      </c>
      <c r="E4531" s="1">
        <v>1.5289999999999999</v>
      </c>
      <c r="F4531">
        <v>2.1320000000000001</v>
      </c>
      <c r="G4531">
        <v>0.318</v>
      </c>
      <c r="H4531">
        <v>44</v>
      </c>
      <c r="I4531">
        <v>3.9</v>
      </c>
      <c r="J4531">
        <v>1.16E-3</v>
      </c>
      <c r="K4531">
        <v>0.51500000000000001</v>
      </c>
      <c r="L4531">
        <v>1.0955588235294109</v>
      </c>
      <c r="M4531" s="2">
        <f t="shared" si="144"/>
        <v>23.52941176470588</v>
      </c>
      <c r="N4531" t="s">
        <v>2729</v>
      </c>
    </row>
    <row r="4532" spans="1:14">
      <c r="A4532">
        <v>9</v>
      </c>
      <c r="B4532" t="s">
        <v>16306</v>
      </c>
      <c r="C4532" t="s">
        <v>16307</v>
      </c>
      <c r="D4532">
        <v>1928</v>
      </c>
      <c r="E4532" s="1">
        <v>1.4950000000000001</v>
      </c>
      <c r="F4532">
        <v>2.0139999999999998</v>
      </c>
      <c r="G4532">
        <v>0.108</v>
      </c>
      <c r="H4532">
        <v>74</v>
      </c>
      <c r="I4532">
        <v>6.7</v>
      </c>
      <c r="J4532">
        <v>4.4200000000000003E-3</v>
      </c>
      <c r="K4532">
        <v>0.59799999999999998</v>
      </c>
      <c r="L4532">
        <v>1.0955588235294109</v>
      </c>
      <c r="M4532" s="2">
        <f t="shared" si="144"/>
        <v>26.47058823529412</v>
      </c>
      <c r="N4532" t="s">
        <v>2729</v>
      </c>
    </row>
    <row r="4533" spans="1:14">
      <c r="A4533">
        <v>10</v>
      </c>
      <c r="B4533" t="s">
        <v>16276</v>
      </c>
      <c r="C4533" t="s">
        <v>16277</v>
      </c>
      <c r="D4533">
        <v>919</v>
      </c>
      <c r="E4533" s="1">
        <v>1.409</v>
      </c>
      <c r="G4533">
        <v>0.09</v>
      </c>
      <c r="H4533">
        <v>122</v>
      </c>
      <c r="I4533">
        <v>4.5</v>
      </c>
      <c r="J4533">
        <v>3.3999999999999998E-3</v>
      </c>
      <c r="L4533">
        <v>1.0955588235294109</v>
      </c>
      <c r="M4533" s="2">
        <f t="shared" si="144"/>
        <v>29.411764705882355</v>
      </c>
      <c r="N4533" t="s">
        <v>2729</v>
      </c>
    </row>
    <row r="4534" spans="1:14">
      <c r="A4534">
        <v>11</v>
      </c>
      <c r="B4534" t="s">
        <v>16296</v>
      </c>
      <c r="C4534" t="s">
        <v>16297</v>
      </c>
      <c r="D4534">
        <v>817</v>
      </c>
      <c r="E4534" s="1">
        <v>1.321</v>
      </c>
      <c r="F4534">
        <v>1.7609999999999999</v>
      </c>
      <c r="G4534">
        <v>8.7999999999999995E-2</v>
      </c>
      <c r="H4534">
        <v>34</v>
      </c>
      <c r="I4534">
        <v>6.2</v>
      </c>
      <c r="J4534">
        <v>2.0999999999999999E-3</v>
      </c>
      <c r="K4534">
        <v>0.57399999999999995</v>
      </c>
      <c r="L4534">
        <v>1.0955588235294109</v>
      </c>
      <c r="M4534" s="2">
        <f t="shared" si="144"/>
        <v>32.352941176470587</v>
      </c>
      <c r="N4534" t="s">
        <v>2729</v>
      </c>
    </row>
    <row r="4535" spans="1:14">
      <c r="A4535">
        <v>12</v>
      </c>
      <c r="B4535" t="s">
        <v>16320</v>
      </c>
      <c r="C4535" t="s">
        <v>16321</v>
      </c>
      <c r="D4535">
        <v>293</v>
      </c>
      <c r="E4535" s="1">
        <v>1.3080000000000001</v>
      </c>
      <c r="G4535">
        <v>0</v>
      </c>
      <c r="H4535">
        <v>6</v>
      </c>
      <c r="I4535" t="s">
        <v>18288</v>
      </c>
      <c r="J4535">
        <v>5.4000000000000001E-4</v>
      </c>
      <c r="L4535">
        <v>1.0955588235294109</v>
      </c>
      <c r="M4535" s="2">
        <f t="shared" si="144"/>
        <v>35.294117647058826</v>
      </c>
      <c r="N4535" t="s">
        <v>2729</v>
      </c>
    </row>
    <row r="4536" spans="1:14">
      <c r="A4536">
        <v>13</v>
      </c>
      <c r="B4536" t="s">
        <v>16272</v>
      </c>
      <c r="C4536" t="s">
        <v>16273</v>
      </c>
      <c r="D4536">
        <v>790</v>
      </c>
      <c r="E4536" s="1">
        <v>1.2170000000000001</v>
      </c>
      <c r="F4536">
        <v>1.554</v>
      </c>
      <c r="G4536">
        <v>6.8000000000000005E-2</v>
      </c>
      <c r="H4536">
        <v>44</v>
      </c>
      <c r="I4536">
        <v>6.4</v>
      </c>
      <c r="J4536">
        <v>1.31E-3</v>
      </c>
      <c r="K4536">
        <v>0.33400000000000002</v>
      </c>
      <c r="L4536">
        <v>1.0955588235294109</v>
      </c>
      <c r="M4536" s="2">
        <f t="shared" si="144"/>
        <v>38.235294117647058</v>
      </c>
      <c r="N4536" t="s">
        <v>2729</v>
      </c>
    </row>
    <row r="4537" spans="1:14">
      <c r="A4537">
        <v>14</v>
      </c>
      <c r="B4537" t="s">
        <v>16278</v>
      </c>
      <c r="C4537" t="s">
        <v>16279</v>
      </c>
      <c r="D4537">
        <v>347</v>
      </c>
      <c r="E4537" s="1">
        <v>1.1879999999999999</v>
      </c>
      <c r="G4537">
        <v>0.13600000000000001</v>
      </c>
      <c r="H4537">
        <v>44</v>
      </c>
      <c r="I4537">
        <v>4.0999999999999996</v>
      </c>
      <c r="J4537">
        <v>1.8600000000000001E-3</v>
      </c>
      <c r="L4537">
        <v>1.0955588235294109</v>
      </c>
      <c r="M4537" s="2">
        <f t="shared" si="144"/>
        <v>41.17647058823529</v>
      </c>
      <c r="N4537" t="s">
        <v>2729</v>
      </c>
    </row>
    <row r="4538" spans="1:14">
      <c r="A4538">
        <v>15</v>
      </c>
      <c r="B4538" t="s">
        <v>16280</v>
      </c>
      <c r="C4538" t="s">
        <v>16281</v>
      </c>
      <c r="D4538">
        <v>372</v>
      </c>
      <c r="E4538" s="1">
        <v>1.075</v>
      </c>
      <c r="F4538">
        <v>1.2</v>
      </c>
      <c r="G4538">
        <v>0.48</v>
      </c>
      <c r="H4538">
        <v>50</v>
      </c>
      <c r="I4538">
        <v>4.8</v>
      </c>
      <c r="J4538">
        <v>8.7000000000000001E-4</v>
      </c>
      <c r="K4538">
        <v>0.28399999999999997</v>
      </c>
      <c r="L4538">
        <v>1.0955588235294109</v>
      </c>
      <c r="M4538" s="2">
        <f t="shared" si="144"/>
        <v>44.117647058823529</v>
      </c>
      <c r="N4538" t="s">
        <v>2729</v>
      </c>
    </row>
    <row r="4539" spans="1:14">
      <c r="A4539">
        <v>16</v>
      </c>
      <c r="B4539" t="s">
        <v>19564</v>
      </c>
      <c r="C4539" t="s">
        <v>19565</v>
      </c>
      <c r="D4539">
        <v>537</v>
      </c>
      <c r="E4539" s="1">
        <v>1.012</v>
      </c>
      <c r="F4539">
        <v>1.325</v>
      </c>
      <c r="G4539">
        <v>0.19400000000000001</v>
      </c>
      <c r="H4539">
        <v>62</v>
      </c>
      <c r="I4539">
        <v>5.4</v>
      </c>
      <c r="J4539">
        <v>8.8000000000000003E-4</v>
      </c>
      <c r="K4539">
        <v>0.24099999999999999</v>
      </c>
      <c r="L4539">
        <v>1.0955588235294109</v>
      </c>
      <c r="M4539" s="2">
        <f t="shared" si="144"/>
        <v>47.058823529411761</v>
      </c>
      <c r="N4539" t="s">
        <v>2729</v>
      </c>
    </row>
    <row r="4540" spans="1:14">
      <c r="A4540">
        <v>17</v>
      </c>
      <c r="B4540" t="s">
        <v>16284</v>
      </c>
      <c r="C4540" t="s">
        <v>16285</v>
      </c>
      <c r="D4540">
        <v>1071</v>
      </c>
      <c r="E4540" s="1">
        <v>0.95</v>
      </c>
      <c r="F4540">
        <v>1.177</v>
      </c>
      <c r="G4540">
        <v>0.123</v>
      </c>
      <c r="H4540">
        <v>73</v>
      </c>
      <c r="I4540">
        <v>7.4</v>
      </c>
      <c r="J4540">
        <v>1.6199999999999999E-3</v>
      </c>
      <c r="K4540">
        <v>0.27700000000000002</v>
      </c>
      <c r="L4540">
        <v>1.0955588235294109</v>
      </c>
      <c r="M4540" s="2">
        <f t="shared" si="144"/>
        <v>50</v>
      </c>
      <c r="N4540" t="s">
        <v>2729</v>
      </c>
    </row>
    <row r="4541" spans="1:14">
      <c r="A4541">
        <v>18</v>
      </c>
      <c r="B4541" t="s">
        <v>16308</v>
      </c>
      <c r="C4541" t="s">
        <v>16309</v>
      </c>
      <c r="D4541">
        <v>722</v>
      </c>
      <c r="E4541" s="1">
        <v>0.94</v>
      </c>
      <c r="G4541">
        <v>0.157</v>
      </c>
      <c r="H4541">
        <v>70</v>
      </c>
      <c r="I4541">
        <v>6</v>
      </c>
      <c r="J4541">
        <v>1.8600000000000001E-3</v>
      </c>
      <c r="L4541">
        <v>1.0955588235294109</v>
      </c>
      <c r="M4541" s="2">
        <f t="shared" si="144"/>
        <v>52.941176470588239</v>
      </c>
      <c r="N4541" t="s">
        <v>2729</v>
      </c>
    </row>
    <row r="4542" spans="1:14">
      <c r="A4542">
        <v>19</v>
      </c>
      <c r="B4542" t="s">
        <v>16322</v>
      </c>
      <c r="C4542" t="s">
        <v>16323</v>
      </c>
      <c r="D4542">
        <v>789</v>
      </c>
      <c r="E4542" s="1">
        <v>0.93500000000000005</v>
      </c>
      <c r="F4542">
        <v>1.123</v>
      </c>
      <c r="G4542">
        <v>5.2999999999999999E-2</v>
      </c>
      <c r="H4542">
        <v>57</v>
      </c>
      <c r="I4542">
        <v>7.5</v>
      </c>
      <c r="J4542">
        <v>2.0500000000000002E-3</v>
      </c>
      <c r="K4542">
        <v>0.437</v>
      </c>
      <c r="L4542">
        <v>1.0955588235294109</v>
      </c>
      <c r="M4542" s="2">
        <f t="shared" si="144"/>
        <v>55.882352941176471</v>
      </c>
      <c r="N4542" t="s">
        <v>2729</v>
      </c>
    </row>
    <row r="4543" spans="1:14">
      <c r="A4543">
        <v>20</v>
      </c>
      <c r="B4543" t="s">
        <v>16294</v>
      </c>
      <c r="C4543" t="s">
        <v>16295</v>
      </c>
      <c r="D4543">
        <v>752</v>
      </c>
      <c r="E4543" s="1">
        <v>0.88</v>
      </c>
      <c r="F4543">
        <v>0.90600000000000003</v>
      </c>
      <c r="G4543">
        <v>0.161</v>
      </c>
      <c r="H4543">
        <v>118</v>
      </c>
      <c r="I4543">
        <v>6</v>
      </c>
      <c r="J4543">
        <v>1.7600000000000001E-3</v>
      </c>
      <c r="K4543">
        <v>0.25600000000000001</v>
      </c>
      <c r="L4543">
        <v>1.0955588235294109</v>
      </c>
      <c r="M4543" s="2">
        <f t="shared" si="144"/>
        <v>58.82352941176471</v>
      </c>
      <c r="N4543" t="s">
        <v>2729</v>
      </c>
    </row>
    <row r="4544" spans="1:14">
      <c r="A4544">
        <v>21</v>
      </c>
      <c r="B4544" t="s">
        <v>21519</v>
      </c>
      <c r="C4544" t="s">
        <v>21520</v>
      </c>
      <c r="D4544">
        <v>6184</v>
      </c>
      <c r="E4544" s="1">
        <v>0.81699999999999995</v>
      </c>
      <c r="F4544">
        <v>0.83099999999999996</v>
      </c>
      <c r="G4544">
        <v>0.193</v>
      </c>
      <c r="H4544">
        <v>322</v>
      </c>
      <c r="I4544" t="s">
        <v>18288</v>
      </c>
      <c r="J4544">
        <v>3.5200000000000001E-3</v>
      </c>
      <c r="K4544">
        <v>0.126</v>
      </c>
      <c r="L4544">
        <v>1.0955588235294109</v>
      </c>
      <c r="M4544" s="2">
        <f t="shared" si="144"/>
        <v>61.764705882352942</v>
      </c>
      <c r="N4544" t="s">
        <v>2729</v>
      </c>
    </row>
    <row r="4545" spans="1:14">
      <c r="A4545">
        <v>22</v>
      </c>
      <c r="B4545" t="s">
        <v>16274</v>
      </c>
      <c r="C4545" t="s">
        <v>16275</v>
      </c>
      <c r="D4545">
        <v>5511</v>
      </c>
      <c r="E4545" s="1">
        <v>0.78200000000000003</v>
      </c>
      <c r="F4545">
        <v>0.86699999999999999</v>
      </c>
      <c r="G4545">
        <v>0.19700000000000001</v>
      </c>
      <c r="H4545">
        <v>132</v>
      </c>
      <c r="I4545" t="s">
        <v>18288</v>
      </c>
      <c r="J4545">
        <v>5.1399999999999996E-3</v>
      </c>
      <c r="K4545">
        <v>0.34699999999999998</v>
      </c>
      <c r="L4545">
        <v>1.0955588235294109</v>
      </c>
      <c r="M4545" s="2">
        <f t="shared" si="144"/>
        <v>64.705882352941174</v>
      </c>
      <c r="N4545" t="s">
        <v>2729</v>
      </c>
    </row>
    <row r="4546" spans="1:14">
      <c r="A4546">
        <v>23</v>
      </c>
      <c r="B4546" t="s">
        <v>16300</v>
      </c>
      <c r="C4546" t="s">
        <v>16301</v>
      </c>
      <c r="D4546">
        <v>153</v>
      </c>
      <c r="E4546" s="1">
        <v>0.71399999999999997</v>
      </c>
      <c r="G4546">
        <v>0.13300000000000001</v>
      </c>
      <c r="H4546">
        <v>15</v>
      </c>
      <c r="I4546">
        <v>8.4</v>
      </c>
      <c r="J4546">
        <v>2.1000000000000001E-4</v>
      </c>
      <c r="L4546">
        <v>1.0955588235294109</v>
      </c>
      <c r="M4546" s="2">
        <f t="shared" si="144"/>
        <v>67.64705882352942</v>
      </c>
      <c r="N4546" t="s">
        <v>2729</v>
      </c>
    </row>
    <row r="4547" spans="1:14">
      <c r="A4547">
        <v>24</v>
      </c>
      <c r="B4547" t="s">
        <v>20318</v>
      </c>
      <c r="C4547" t="s">
        <v>20317</v>
      </c>
      <c r="D4547">
        <v>351</v>
      </c>
      <c r="E4547" s="1">
        <v>0.70199999999999996</v>
      </c>
      <c r="F4547">
        <v>0.58599999999999997</v>
      </c>
      <c r="G4547">
        <v>3.2000000000000001E-2</v>
      </c>
      <c r="H4547">
        <v>63</v>
      </c>
      <c r="I4547">
        <v>6.1</v>
      </c>
      <c r="J4547">
        <v>1.09E-3</v>
      </c>
      <c r="K4547">
        <v>0.215</v>
      </c>
      <c r="L4547">
        <v>1.0955588235294109</v>
      </c>
      <c r="M4547" s="2">
        <f t="shared" si="144"/>
        <v>70.588235294117652</v>
      </c>
      <c r="N4547" t="s">
        <v>2729</v>
      </c>
    </row>
    <row r="4548" spans="1:14">
      <c r="A4548">
        <v>25</v>
      </c>
      <c r="B4548" t="s">
        <v>16282</v>
      </c>
      <c r="C4548" t="s">
        <v>16283</v>
      </c>
      <c r="D4548">
        <v>1109</v>
      </c>
      <c r="E4548" s="1">
        <v>0.64400000000000002</v>
      </c>
      <c r="F4548">
        <v>0.65300000000000002</v>
      </c>
      <c r="G4548">
        <v>0.216</v>
      </c>
      <c r="H4548">
        <v>162</v>
      </c>
      <c r="I4548">
        <v>6.9</v>
      </c>
      <c r="J4548">
        <v>2.8999999999999998E-3</v>
      </c>
      <c r="K4548">
        <v>0.23599999999999999</v>
      </c>
      <c r="L4548">
        <v>1.0955588235294109</v>
      </c>
      <c r="M4548" s="2">
        <f t="shared" si="144"/>
        <v>73.529411764705884</v>
      </c>
      <c r="N4548" t="s">
        <v>2729</v>
      </c>
    </row>
    <row r="4549" spans="1:14">
      <c r="A4549">
        <v>26</v>
      </c>
      <c r="B4549" t="s">
        <v>16304</v>
      </c>
      <c r="C4549" t="s">
        <v>16305</v>
      </c>
      <c r="D4549">
        <v>188</v>
      </c>
      <c r="E4549" s="1">
        <v>0.439</v>
      </c>
      <c r="F4549">
        <v>0.435</v>
      </c>
      <c r="G4549">
        <v>5.2999999999999999E-2</v>
      </c>
      <c r="H4549">
        <v>38</v>
      </c>
      <c r="I4549">
        <v>6.7</v>
      </c>
      <c r="J4549">
        <v>2.5999999999999998E-4</v>
      </c>
      <c r="K4549">
        <v>7.8E-2</v>
      </c>
      <c r="L4549">
        <v>1.0955588235294109</v>
      </c>
      <c r="M4549" s="2">
        <f t="shared" si="144"/>
        <v>76.470588235294116</v>
      </c>
      <c r="N4549" t="s">
        <v>2729</v>
      </c>
    </row>
    <row r="4550" spans="1:14">
      <c r="A4550">
        <v>27</v>
      </c>
      <c r="B4550" t="s">
        <v>21047</v>
      </c>
      <c r="C4550" t="s">
        <v>21048</v>
      </c>
      <c r="D4550">
        <v>518</v>
      </c>
      <c r="E4550" s="1">
        <v>0.39</v>
      </c>
      <c r="F4550">
        <v>0.39600000000000002</v>
      </c>
      <c r="G4550">
        <v>0.246</v>
      </c>
      <c r="H4550">
        <v>57</v>
      </c>
      <c r="I4550" t="s">
        <v>18288</v>
      </c>
      <c r="J4550">
        <v>5.1000000000000004E-4</v>
      </c>
      <c r="K4550">
        <v>0.11</v>
      </c>
      <c r="L4550">
        <v>1.0955588235294109</v>
      </c>
      <c r="M4550" s="2">
        <f t="shared" si="144"/>
        <v>79.411764705882348</v>
      </c>
      <c r="N4550" t="s">
        <v>2729</v>
      </c>
    </row>
    <row r="4551" spans="1:14">
      <c r="A4551">
        <v>28</v>
      </c>
      <c r="B4551" t="s">
        <v>16292</v>
      </c>
      <c r="C4551" t="s">
        <v>16293</v>
      </c>
      <c r="D4551">
        <v>143</v>
      </c>
      <c r="E4551" s="1">
        <v>0.33900000000000002</v>
      </c>
      <c r="F4551">
        <v>0.41799999999999998</v>
      </c>
      <c r="G4551">
        <v>0</v>
      </c>
      <c r="H4551">
        <v>31</v>
      </c>
      <c r="I4551">
        <v>8.1999999999999993</v>
      </c>
      <c r="J4551">
        <v>2.7E-4</v>
      </c>
      <c r="K4551">
        <v>0.126</v>
      </c>
      <c r="L4551">
        <v>1.0955588235294109</v>
      </c>
      <c r="M4551" s="2">
        <f t="shared" si="144"/>
        <v>82.35294117647058</v>
      </c>
      <c r="N4551" t="s">
        <v>2729</v>
      </c>
    </row>
    <row r="4552" spans="1:14">
      <c r="A4552">
        <v>29</v>
      </c>
      <c r="B4552" t="s">
        <v>15238</v>
      </c>
      <c r="C4552" t="s">
        <v>15239</v>
      </c>
      <c r="D4552">
        <v>312</v>
      </c>
      <c r="E4552" s="1">
        <v>0.33300000000000002</v>
      </c>
      <c r="F4552">
        <v>0.68500000000000005</v>
      </c>
      <c r="G4552">
        <v>5.0999999999999997E-2</v>
      </c>
      <c r="H4552">
        <v>78</v>
      </c>
      <c r="I4552">
        <v>4.9000000000000004</v>
      </c>
      <c r="J4552">
        <v>6.4000000000000005E-4</v>
      </c>
      <c r="K4552">
        <v>0.13500000000000001</v>
      </c>
      <c r="L4552">
        <v>1.0955588235294109</v>
      </c>
      <c r="M4552" s="2">
        <f t="shared" si="144"/>
        <v>85.294117647058826</v>
      </c>
      <c r="N4552" t="s">
        <v>2729</v>
      </c>
    </row>
    <row r="4553" spans="1:14">
      <c r="A4553">
        <v>30</v>
      </c>
      <c r="B4553" t="s">
        <v>16286</v>
      </c>
      <c r="C4553" t="s">
        <v>16287</v>
      </c>
      <c r="D4553">
        <v>66</v>
      </c>
      <c r="E4553" s="1">
        <v>0.3</v>
      </c>
      <c r="F4553">
        <v>0.17199999999999999</v>
      </c>
      <c r="G4553">
        <v>0</v>
      </c>
      <c r="H4553">
        <v>28</v>
      </c>
      <c r="J4553">
        <v>1.4999999999999999E-4</v>
      </c>
      <c r="K4553">
        <v>2.9000000000000001E-2</v>
      </c>
      <c r="L4553">
        <v>1.0955588235294109</v>
      </c>
      <c r="M4553" s="2">
        <f t="shared" si="144"/>
        <v>88.235294117647058</v>
      </c>
      <c r="N4553" t="s">
        <v>2729</v>
      </c>
    </row>
    <row r="4554" spans="1:14">
      <c r="A4554">
        <v>31</v>
      </c>
      <c r="B4554" t="s">
        <v>16290</v>
      </c>
      <c r="C4554" t="s">
        <v>16291</v>
      </c>
      <c r="D4554">
        <v>596</v>
      </c>
      <c r="E4554" s="1">
        <v>0.28999999999999998</v>
      </c>
      <c r="F4554">
        <v>0.36299999999999999</v>
      </c>
      <c r="G4554">
        <v>0.27100000000000002</v>
      </c>
      <c r="H4554">
        <v>140</v>
      </c>
      <c r="I4554">
        <v>6.5</v>
      </c>
      <c r="J4554">
        <v>1.0399999999999999E-3</v>
      </c>
      <c r="K4554">
        <v>0.09</v>
      </c>
      <c r="L4554">
        <v>1.0955588235294109</v>
      </c>
      <c r="M4554" s="2">
        <f t="shared" si="144"/>
        <v>91.17647058823529</v>
      </c>
      <c r="N4554" t="s">
        <v>2729</v>
      </c>
    </row>
    <row r="4555" spans="1:14">
      <c r="A4555">
        <v>32</v>
      </c>
      <c r="B4555" t="s">
        <v>16408</v>
      </c>
      <c r="C4555" t="s">
        <v>16409</v>
      </c>
      <c r="D4555">
        <v>394</v>
      </c>
      <c r="E4555" s="1">
        <v>0.26900000000000002</v>
      </c>
      <c r="F4555">
        <v>0.55900000000000005</v>
      </c>
      <c r="G4555">
        <v>0</v>
      </c>
      <c r="H4555">
        <v>28</v>
      </c>
      <c r="I4555" t="s">
        <v>18288</v>
      </c>
      <c r="J4555">
        <v>3.4000000000000002E-4</v>
      </c>
      <c r="K4555">
        <v>0.152</v>
      </c>
      <c r="L4555">
        <v>1.0955588235294109</v>
      </c>
      <c r="M4555" s="2">
        <f t="shared" si="144"/>
        <v>94.117647058823522</v>
      </c>
      <c r="N4555" t="s">
        <v>2729</v>
      </c>
    </row>
    <row r="4556" spans="1:14">
      <c r="A4556">
        <v>33</v>
      </c>
      <c r="B4556" t="s">
        <v>16318</v>
      </c>
      <c r="C4556" t="s">
        <v>16319</v>
      </c>
      <c r="D4556">
        <v>129</v>
      </c>
      <c r="E4556" s="1">
        <v>9.9000000000000005E-2</v>
      </c>
      <c r="F4556">
        <v>0.153</v>
      </c>
      <c r="G4556">
        <v>2.5999999999999999E-2</v>
      </c>
      <c r="H4556">
        <v>78</v>
      </c>
      <c r="I4556">
        <v>6.6</v>
      </c>
      <c r="J4556">
        <v>2.1000000000000001E-4</v>
      </c>
      <c r="K4556">
        <v>3.4000000000000002E-2</v>
      </c>
      <c r="L4556">
        <v>1.0955588235294109</v>
      </c>
      <c r="M4556" s="2">
        <f t="shared" si="144"/>
        <v>97.058823529411768</v>
      </c>
      <c r="N4556" t="s">
        <v>2729</v>
      </c>
    </row>
    <row r="4557" spans="1:14">
      <c r="A4557">
        <v>34</v>
      </c>
      <c r="B4557" t="s">
        <v>16288</v>
      </c>
      <c r="C4557" t="s">
        <v>16289</v>
      </c>
      <c r="D4557">
        <v>97</v>
      </c>
      <c r="E4557" s="1">
        <v>4.1000000000000002E-2</v>
      </c>
      <c r="F4557">
        <v>0.13</v>
      </c>
      <c r="G4557">
        <v>7.6999999999999999E-2</v>
      </c>
      <c r="H4557">
        <v>26</v>
      </c>
      <c r="J4557">
        <v>9.0000000000000006E-5</v>
      </c>
      <c r="K4557">
        <v>0.03</v>
      </c>
      <c r="L4557">
        <v>1.0955588235294109</v>
      </c>
      <c r="M4557" s="2">
        <f t="shared" si="144"/>
        <v>100</v>
      </c>
      <c r="N4557" t="s">
        <v>2729</v>
      </c>
    </row>
    <row r="4558" spans="1:14" s="3" customFormat="1">
      <c r="E4558" s="4"/>
      <c r="M4558" s="5"/>
    </row>
    <row r="4559" spans="1:14">
      <c r="A4559">
        <v>1</v>
      </c>
      <c r="B4559" t="s">
        <v>6460</v>
      </c>
      <c r="C4559" t="s">
        <v>6459</v>
      </c>
      <c r="D4559">
        <v>1444</v>
      </c>
      <c r="E4559" s="1">
        <v>2.907</v>
      </c>
      <c r="F4559">
        <v>3.0819999999999999</v>
      </c>
      <c r="G4559">
        <v>0.48799999999999999</v>
      </c>
      <c r="H4559">
        <v>162</v>
      </c>
      <c r="I4559">
        <v>2.6</v>
      </c>
      <c r="J4559">
        <v>4.5100000000000001E-3</v>
      </c>
      <c r="K4559">
        <v>0.58299999999999996</v>
      </c>
      <c r="L4559">
        <f>AVERAGE(E4559:E4596)</f>
        <v>1.2212702702702705</v>
      </c>
      <c r="M4559" s="2">
        <f t="shared" ref="M4559:M4594" si="145">A4559/36*100</f>
        <v>2.7777777777777777</v>
      </c>
      <c r="N4559" t="s">
        <v>31</v>
      </c>
    </row>
    <row r="4560" spans="1:14">
      <c r="A4560">
        <v>2</v>
      </c>
      <c r="B4560" t="s">
        <v>6458</v>
      </c>
      <c r="C4560" t="s">
        <v>6457</v>
      </c>
      <c r="D4560">
        <v>273</v>
      </c>
      <c r="E4560" s="1">
        <v>2.5539999999999998</v>
      </c>
      <c r="F4560">
        <v>2.5609999999999999</v>
      </c>
      <c r="G4560">
        <v>0.55900000000000005</v>
      </c>
      <c r="H4560">
        <v>34</v>
      </c>
      <c r="I4560">
        <v>2.5</v>
      </c>
      <c r="J4560">
        <v>1.2899999999999999E-3</v>
      </c>
      <c r="K4560">
        <v>0.75</v>
      </c>
      <c r="L4560">
        <v>1.104166666666667</v>
      </c>
      <c r="M4560" s="2">
        <f t="shared" si="145"/>
        <v>5.5555555555555554</v>
      </c>
      <c r="N4560" t="s">
        <v>31</v>
      </c>
    </row>
    <row r="4561" spans="1:14">
      <c r="A4561">
        <v>3</v>
      </c>
      <c r="B4561" t="s">
        <v>6456</v>
      </c>
      <c r="C4561" t="s">
        <v>6455</v>
      </c>
      <c r="D4561">
        <v>3104</v>
      </c>
      <c r="E4561" s="1">
        <v>2.4830000000000001</v>
      </c>
      <c r="F4561">
        <v>2.63</v>
      </c>
      <c r="G4561">
        <v>0.40200000000000002</v>
      </c>
      <c r="H4561">
        <v>259</v>
      </c>
      <c r="I4561">
        <v>3.2</v>
      </c>
      <c r="J4561">
        <v>7.6499999999999997E-3</v>
      </c>
      <c r="K4561">
        <v>0.54900000000000004</v>
      </c>
      <c r="L4561">
        <v>1.104166666666667</v>
      </c>
      <c r="M4561" s="2">
        <f t="shared" si="145"/>
        <v>8.3333333333333321</v>
      </c>
      <c r="N4561" t="s">
        <v>31</v>
      </c>
    </row>
    <row r="4562" spans="1:14">
      <c r="A4562">
        <v>4</v>
      </c>
      <c r="B4562" t="s">
        <v>19034</v>
      </c>
      <c r="C4562" t="s">
        <v>19035</v>
      </c>
      <c r="D4562">
        <v>833</v>
      </c>
      <c r="E4562" s="1">
        <v>2.226</v>
      </c>
      <c r="F4562">
        <v>2.9609999999999999</v>
      </c>
      <c r="G4562">
        <v>0.19400000000000001</v>
      </c>
      <c r="H4562">
        <v>31</v>
      </c>
      <c r="I4562">
        <v>8.1999999999999993</v>
      </c>
      <c r="J4562">
        <v>1E-3</v>
      </c>
      <c r="K4562">
        <v>0.56000000000000005</v>
      </c>
      <c r="L4562">
        <v>1.104166666666667</v>
      </c>
      <c r="M4562" s="2">
        <f t="shared" si="145"/>
        <v>11.111111111111111</v>
      </c>
      <c r="N4562" t="s">
        <v>31</v>
      </c>
    </row>
    <row r="4563" spans="1:14">
      <c r="A4563">
        <v>5</v>
      </c>
      <c r="B4563" t="s">
        <v>6454</v>
      </c>
      <c r="C4563" t="s">
        <v>6453</v>
      </c>
      <c r="D4563">
        <v>1468</v>
      </c>
      <c r="E4563" s="1">
        <v>2.06</v>
      </c>
      <c r="F4563">
        <v>2.992</v>
      </c>
      <c r="G4563">
        <v>0.04</v>
      </c>
      <c r="H4563">
        <v>25</v>
      </c>
      <c r="I4563">
        <v>9.3000000000000007</v>
      </c>
      <c r="J4563">
        <v>2.5100000000000001E-3</v>
      </c>
      <c r="K4563">
        <v>1.163</v>
      </c>
      <c r="L4563">
        <v>1.104166666666667</v>
      </c>
      <c r="M4563" s="2">
        <f t="shared" si="145"/>
        <v>13.888888888888889</v>
      </c>
      <c r="N4563" t="s">
        <v>31</v>
      </c>
    </row>
    <row r="4564" spans="1:14">
      <c r="A4564">
        <v>6</v>
      </c>
      <c r="B4564" t="s">
        <v>6452</v>
      </c>
      <c r="C4564" t="s">
        <v>6451</v>
      </c>
      <c r="D4564">
        <v>609</v>
      </c>
      <c r="E4564" s="1">
        <v>2.0510000000000002</v>
      </c>
      <c r="F4564">
        <v>2.5910000000000002</v>
      </c>
      <c r="G4564">
        <v>0.22700000000000001</v>
      </c>
      <c r="H4564">
        <v>22</v>
      </c>
      <c r="I4564">
        <v>7.2</v>
      </c>
      <c r="J4564">
        <v>1.4E-3</v>
      </c>
      <c r="K4564">
        <v>0.85699999999999998</v>
      </c>
      <c r="L4564">
        <v>1.104166666666667</v>
      </c>
      <c r="M4564" s="2">
        <f t="shared" si="145"/>
        <v>16.666666666666664</v>
      </c>
      <c r="N4564" t="s">
        <v>31</v>
      </c>
    </row>
    <row r="4565" spans="1:14">
      <c r="A4565">
        <v>7</v>
      </c>
      <c r="B4565" t="s">
        <v>6450</v>
      </c>
      <c r="C4565" t="s">
        <v>6449</v>
      </c>
      <c r="D4565">
        <v>2597</v>
      </c>
      <c r="E4565" s="1">
        <v>1.81</v>
      </c>
      <c r="F4565">
        <v>2.0470000000000002</v>
      </c>
      <c r="G4565">
        <v>0.40699999999999997</v>
      </c>
      <c r="H4565">
        <v>81</v>
      </c>
      <c r="I4565">
        <v>7.1</v>
      </c>
      <c r="J4565">
        <v>5.0200000000000002E-3</v>
      </c>
      <c r="K4565">
        <v>0.58799999999999997</v>
      </c>
      <c r="L4565">
        <v>1.104166666666667</v>
      </c>
      <c r="M4565" s="2">
        <f t="shared" si="145"/>
        <v>19.444444444444446</v>
      </c>
      <c r="N4565" t="s">
        <v>31</v>
      </c>
    </row>
    <row r="4566" spans="1:14">
      <c r="A4566">
        <v>8</v>
      </c>
      <c r="B4566" t="s">
        <v>6448</v>
      </c>
      <c r="C4566" t="s">
        <v>6447</v>
      </c>
      <c r="D4566">
        <v>2079</v>
      </c>
      <c r="E4566" s="1">
        <v>1.5780000000000001</v>
      </c>
      <c r="F4566">
        <v>2.4</v>
      </c>
      <c r="G4566">
        <v>0.308</v>
      </c>
      <c r="H4566">
        <v>39</v>
      </c>
      <c r="I4566" t="s">
        <v>18288</v>
      </c>
      <c r="J4566">
        <v>3.13E-3</v>
      </c>
      <c r="K4566">
        <v>0.89300000000000002</v>
      </c>
      <c r="L4566">
        <v>1.104166666666667</v>
      </c>
      <c r="M4566" s="2">
        <f t="shared" si="145"/>
        <v>22.222222222222221</v>
      </c>
      <c r="N4566" t="s">
        <v>31</v>
      </c>
    </row>
    <row r="4567" spans="1:14">
      <c r="A4567">
        <v>9</v>
      </c>
      <c r="B4567" t="s">
        <v>6446</v>
      </c>
      <c r="C4567" t="s">
        <v>6445</v>
      </c>
      <c r="D4567">
        <v>157</v>
      </c>
      <c r="E4567" s="1">
        <v>1.524</v>
      </c>
      <c r="G4567">
        <v>0.04</v>
      </c>
      <c r="H4567">
        <v>25</v>
      </c>
      <c r="I4567">
        <v>3.3</v>
      </c>
      <c r="J4567">
        <v>7.2000000000000005E-4</v>
      </c>
      <c r="L4567">
        <v>1.104166666666667</v>
      </c>
      <c r="M4567" s="2">
        <f t="shared" si="145"/>
        <v>25</v>
      </c>
      <c r="N4567" t="s">
        <v>31</v>
      </c>
    </row>
    <row r="4568" spans="1:14">
      <c r="A4568">
        <v>10</v>
      </c>
      <c r="B4568" t="s">
        <v>6444</v>
      </c>
      <c r="C4568" t="s">
        <v>6443</v>
      </c>
      <c r="D4568">
        <v>565</v>
      </c>
      <c r="E4568" s="1">
        <v>1.52</v>
      </c>
      <c r="F4568">
        <v>2.0939999999999999</v>
      </c>
      <c r="G4568">
        <v>0.33300000000000002</v>
      </c>
      <c r="H4568">
        <v>12</v>
      </c>
      <c r="I4568" t="s">
        <v>18288</v>
      </c>
      <c r="J4568">
        <v>7.5000000000000002E-4</v>
      </c>
      <c r="K4568">
        <v>0.80500000000000005</v>
      </c>
      <c r="L4568">
        <v>1.104166666666667</v>
      </c>
      <c r="M4568" s="2">
        <f t="shared" si="145"/>
        <v>27.777777777777779</v>
      </c>
      <c r="N4568" t="s">
        <v>31</v>
      </c>
    </row>
    <row r="4569" spans="1:14">
      <c r="A4569">
        <v>11</v>
      </c>
      <c r="B4569" t="s">
        <v>6442</v>
      </c>
      <c r="C4569" t="s">
        <v>6441</v>
      </c>
      <c r="D4569">
        <v>530</v>
      </c>
      <c r="E4569" s="1">
        <v>1.425</v>
      </c>
      <c r="F4569">
        <v>1.4670000000000001</v>
      </c>
      <c r="G4569">
        <v>0.22700000000000001</v>
      </c>
      <c r="H4569">
        <v>22</v>
      </c>
      <c r="I4569" t="s">
        <v>18288</v>
      </c>
      <c r="J4569">
        <v>6.9999999999999999E-4</v>
      </c>
      <c r="K4569">
        <v>0.436</v>
      </c>
      <c r="L4569">
        <v>1.104166666666667</v>
      </c>
      <c r="M4569" s="2">
        <f t="shared" si="145"/>
        <v>30.555555555555557</v>
      </c>
      <c r="N4569" t="s">
        <v>31</v>
      </c>
    </row>
    <row r="4570" spans="1:14">
      <c r="A4570">
        <v>12</v>
      </c>
      <c r="B4570" t="s">
        <v>6440</v>
      </c>
      <c r="C4570" t="s">
        <v>6439</v>
      </c>
      <c r="D4570">
        <v>736</v>
      </c>
      <c r="E4570" s="1">
        <v>1.397</v>
      </c>
      <c r="F4570">
        <v>1.778</v>
      </c>
      <c r="G4570">
        <v>0.3</v>
      </c>
      <c r="H4570">
        <v>30</v>
      </c>
      <c r="I4570">
        <v>7</v>
      </c>
      <c r="J4570">
        <v>1.74E-3</v>
      </c>
      <c r="K4570">
        <v>0.61099999999999999</v>
      </c>
      <c r="L4570">
        <v>1.104166666666667</v>
      </c>
      <c r="M4570" s="2">
        <f t="shared" si="145"/>
        <v>33.333333333333329</v>
      </c>
      <c r="N4570" t="s">
        <v>31</v>
      </c>
    </row>
    <row r="4571" spans="1:14">
      <c r="A4571">
        <v>13</v>
      </c>
      <c r="B4571" t="s">
        <v>6438</v>
      </c>
      <c r="C4571" t="s">
        <v>6437</v>
      </c>
      <c r="D4571">
        <v>766</v>
      </c>
      <c r="E4571" s="1">
        <v>1.278</v>
      </c>
      <c r="F4571">
        <v>2.1949999999999998</v>
      </c>
      <c r="G4571">
        <v>0.21099999999999999</v>
      </c>
      <c r="H4571">
        <v>19</v>
      </c>
      <c r="I4571" t="s">
        <v>18288</v>
      </c>
      <c r="J4571">
        <v>1.4599999999999999E-3</v>
      </c>
      <c r="K4571">
        <v>0.95399999999999996</v>
      </c>
      <c r="L4571">
        <v>1.104166666666667</v>
      </c>
      <c r="M4571" s="2">
        <f t="shared" si="145"/>
        <v>36.111111111111107</v>
      </c>
      <c r="N4571" t="s">
        <v>31</v>
      </c>
    </row>
    <row r="4572" spans="1:14">
      <c r="A4572">
        <v>14</v>
      </c>
      <c r="B4572" t="s">
        <v>6436</v>
      </c>
      <c r="C4572" t="s">
        <v>6435</v>
      </c>
      <c r="D4572">
        <v>462</v>
      </c>
      <c r="E4572" s="1">
        <v>1.2270000000000001</v>
      </c>
      <c r="F4572">
        <v>1.333</v>
      </c>
      <c r="G4572">
        <v>6.7000000000000004E-2</v>
      </c>
      <c r="H4572">
        <v>15</v>
      </c>
      <c r="I4572">
        <v>8.6</v>
      </c>
      <c r="J4572">
        <v>7.6999999999999996E-4</v>
      </c>
      <c r="K4572">
        <v>0.44600000000000001</v>
      </c>
      <c r="L4572">
        <v>1.104166666666667</v>
      </c>
      <c r="M4572" s="2">
        <f t="shared" si="145"/>
        <v>38.888888888888893</v>
      </c>
      <c r="N4572" t="s">
        <v>31</v>
      </c>
    </row>
    <row r="4573" spans="1:14">
      <c r="A4573">
        <v>15</v>
      </c>
      <c r="B4573" t="s">
        <v>6434</v>
      </c>
      <c r="C4573" t="s">
        <v>6433</v>
      </c>
      <c r="D4573">
        <v>204</v>
      </c>
      <c r="E4573" s="1">
        <v>1.137</v>
      </c>
      <c r="F4573">
        <v>1.397</v>
      </c>
      <c r="G4573">
        <v>7.0000000000000007E-2</v>
      </c>
      <c r="H4573">
        <v>43</v>
      </c>
      <c r="I4573">
        <v>3.7</v>
      </c>
      <c r="J4573">
        <v>9.6000000000000002E-4</v>
      </c>
      <c r="K4573">
        <v>0.40300000000000002</v>
      </c>
      <c r="L4573">
        <v>1.104166666666667</v>
      </c>
      <c r="M4573" s="2">
        <f t="shared" si="145"/>
        <v>41.666666666666671</v>
      </c>
      <c r="N4573" t="s">
        <v>31</v>
      </c>
    </row>
    <row r="4574" spans="1:14">
      <c r="A4574">
        <v>16</v>
      </c>
      <c r="B4574" t="s">
        <v>6432</v>
      </c>
      <c r="C4574" t="s">
        <v>6431</v>
      </c>
      <c r="D4574">
        <v>724</v>
      </c>
      <c r="E4574" s="1">
        <v>1.135</v>
      </c>
      <c r="F4574">
        <v>2.1739999999999999</v>
      </c>
      <c r="G4574">
        <v>0.3</v>
      </c>
      <c r="H4574">
        <v>20</v>
      </c>
      <c r="I4574">
        <v>9.5</v>
      </c>
      <c r="J4574">
        <v>1.16E-3</v>
      </c>
      <c r="K4574">
        <v>0.72199999999999998</v>
      </c>
      <c r="L4574">
        <v>1.104166666666667</v>
      </c>
      <c r="M4574" s="2">
        <f t="shared" si="145"/>
        <v>44.444444444444443</v>
      </c>
      <c r="N4574" t="s">
        <v>31</v>
      </c>
    </row>
    <row r="4575" spans="1:14">
      <c r="A4575">
        <v>17</v>
      </c>
      <c r="B4575" t="s">
        <v>6430</v>
      </c>
      <c r="C4575" t="s">
        <v>6429</v>
      </c>
      <c r="D4575">
        <v>594</v>
      </c>
      <c r="E4575" s="1">
        <v>1</v>
      </c>
      <c r="F4575">
        <v>1.478</v>
      </c>
      <c r="G4575">
        <v>0.216</v>
      </c>
      <c r="H4575">
        <v>37</v>
      </c>
      <c r="I4575">
        <v>6.9</v>
      </c>
      <c r="J4575">
        <v>1.25E-3</v>
      </c>
      <c r="K4575">
        <v>0.442</v>
      </c>
      <c r="L4575">
        <v>1.104166666666667</v>
      </c>
      <c r="M4575" s="2">
        <f t="shared" si="145"/>
        <v>47.222222222222221</v>
      </c>
      <c r="N4575" t="s">
        <v>31</v>
      </c>
    </row>
    <row r="4576" spans="1:14">
      <c r="A4576">
        <v>18</v>
      </c>
      <c r="B4576" t="s">
        <v>6428</v>
      </c>
      <c r="C4576" t="s">
        <v>6427</v>
      </c>
      <c r="D4576">
        <v>449</v>
      </c>
      <c r="E4576" s="1">
        <v>0.93899999999999995</v>
      </c>
      <c r="F4576">
        <v>1.101</v>
      </c>
      <c r="G4576">
        <v>0.83299999999999996</v>
      </c>
      <c r="H4576">
        <v>12</v>
      </c>
      <c r="I4576">
        <v>9.1</v>
      </c>
      <c r="J4576">
        <v>7.2999999999999996E-4</v>
      </c>
      <c r="K4576">
        <v>0.32500000000000001</v>
      </c>
      <c r="L4576">
        <v>1.104166666666667</v>
      </c>
      <c r="M4576" s="2">
        <f t="shared" si="145"/>
        <v>50</v>
      </c>
      <c r="N4576" t="s">
        <v>31</v>
      </c>
    </row>
    <row r="4577" spans="1:14">
      <c r="A4577">
        <v>19</v>
      </c>
      <c r="B4577" t="s">
        <v>6426</v>
      </c>
      <c r="C4577" t="s">
        <v>6425</v>
      </c>
      <c r="D4577">
        <v>755</v>
      </c>
      <c r="E4577" s="1">
        <v>0.89</v>
      </c>
      <c r="F4577">
        <v>1.2470000000000001</v>
      </c>
      <c r="G4577">
        <v>6.0999999999999999E-2</v>
      </c>
      <c r="H4577">
        <v>33</v>
      </c>
      <c r="I4577">
        <v>9.8000000000000007</v>
      </c>
      <c r="J4577">
        <v>1.3699999999999999E-3</v>
      </c>
      <c r="K4577">
        <v>0.45900000000000002</v>
      </c>
      <c r="L4577">
        <v>1.104166666666667</v>
      </c>
      <c r="M4577" s="2">
        <f t="shared" si="145"/>
        <v>52.777777777777779</v>
      </c>
      <c r="N4577" t="s">
        <v>31</v>
      </c>
    </row>
    <row r="4578" spans="1:14">
      <c r="A4578">
        <v>20</v>
      </c>
      <c r="B4578" t="s">
        <v>6424</v>
      </c>
      <c r="C4578" t="s">
        <v>6423</v>
      </c>
      <c r="D4578">
        <v>329</v>
      </c>
      <c r="E4578" s="1">
        <v>0.85699999999999998</v>
      </c>
      <c r="F4578">
        <v>0.94699999999999995</v>
      </c>
      <c r="G4578">
        <v>0.13600000000000001</v>
      </c>
      <c r="H4578">
        <v>22</v>
      </c>
      <c r="I4578">
        <v>7.2</v>
      </c>
      <c r="J4578">
        <v>6.3000000000000003E-4</v>
      </c>
      <c r="K4578">
        <v>0.27</v>
      </c>
      <c r="L4578">
        <v>1.104166666666667</v>
      </c>
      <c r="M4578" s="2">
        <f t="shared" si="145"/>
        <v>55.555555555555557</v>
      </c>
      <c r="N4578" t="s">
        <v>31</v>
      </c>
    </row>
    <row r="4579" spans="1:14">
      <c r="A4579">
        <v>21</v>
      </c>
      <c r="B4579" t="s">
        <v>6422</v>
      </c>
      <c r="C4579" t="s">
        <v>6421</v>
      </c>
      <c r="D4579">
        <v>228</v>
      </c>
      <c r="E4579" s="1">
        <v>0.8</v>
      </c>
      <c r="G4579">
        <v>0</v>
      </c>
      <c r="H4579">
        <v>15</v>
      </c>
      <c r="I4579">
        <v>7.7</v>
      </c>
      <c r="J4579">
        <v>6.2E-4</v>
      </c>
      <c r="L4579">
        <v>1.104166666666667</v>
      </c>
      <c r="M4579" s="2">
        <f t="shared" si="145"/>
        <v>58.333333333333336</v>
      </c>
      <c r="N4579" t="s">
        <v>31</v>
      </c>
    </row>
    <row r="4580" spans="1:14">
      <c r="A4580">
        <v>22</v>
      </c>
      <c r="B4580" t="s">
        <v>6420</v>
      </c>
      <c r="C4580" t="s">
        <v>6419</v>
      </c>
      <c r="D4580">
        <v>356</v>
      </c>
      <c r="E4580" s="1">
        <v>0.72199999999999998</v>
      </c>
      <c r="F4580">
        <v>1.337</v>
      </c>
      <c r="G4580">
        <v>0</v>
      </c>
      <c r="H4580">
        <v>9</v>
      </c>
      <c r="I4580">
        <v>9</v>
      </c>
      <c r="J4580">
        <v>6.9999999999999999E-4</v>
      </c>
      <c r="K4580">
        <v>0.433</v>
      </c>
      <c r="L4580">
        <v>1.104166666666667</v>
      </c>
      <c r="M4580" s="2">
        <f t="shared" si="145"/>
        <v>61.111111111111114</v>
      </c>
      <c r="N4580" t="s">
        <v>31</v>
      </c>
    </row>
    <row r="4581" spans="1:14">
      <c r="A4581">
        <v>23</v>
      </c>
      <c r="B4581" t="s">
        <v>6418</v>
      </c>
      <c r="C4581" t="s">
        <v>6417</v>
      </c>
      <c r="D4581">
        <v>206</v>
      </c>
      <c r="E4581" s="1">
        <v>0.68200000000000005</v>
      </c>
      <c r="G4581">
        <v>0.105</v>
      </c>
      <c r="H4581">
        <v>19</v>
      </c>
      <c r="I4581">
        <v>8</v>
      </c>
      <c r="J4581">
        <v>3.8000000000000002E-4</v>
      </c>
      <c r="L4581">
        <v>1.104166666666667</v>
      </c>
      <c r="M4581" s="2">
        <f t="shared" si="145"/>
        <v>63.888888888888886</v>
      </c>
      <c r="N4581" t="s">
        <v>31</v>
      </c>
    </row>
    <row r="4582" spans="1:14">
      <c r="A4582">
        <v>24</v>
      </c>
      <c r="B4582" t="s">
        <v>6416</v>
      </c>
      <c r="C4582" t="s">
        <v>6415</v>
      </c>
      <c r="D4582">
        <v>170</v>
      </c>
      <c r="E4582" s="1">
        <v>0.65200000000000002</v>
      </c>
      <c r="F4582">
        <v>1.2629999999999999</v>
      </c>
      <c r="G4582">
        <v>0.2</v>
      </c>
      <c r="H4582">
        <v>5</v>
      </c>
      <c r="I4582">
        <v>7.6</v>
      </c>
      <c r="J4582">
        <v>3.8000000000000002E-4</v>
      </c>
      <c r="K4582">
        <v>0.38200000000000001</v>
      </c>
      <c r="L4582">
        <v>1.104166666666667</v>
      </c>
      <c r="M4582" s="2">
        <f t="shared" si="145"/>
        <v>66.666666666666657</v>
      </c>
      <c r="N4582" t="s">
        <v>31</v>
      </c>
    </row>
    <row r="4583" spans="1:14">
      <c r="A4583">
        <v>25</v>
      </c>
      <c r="B4583" t="s">
        <v>6414</v>
      </c>
      <c r="C4583" t="s">
        <v>6413</v>
      </c>
      <c r="D4583">
        <v>408</v>
      </c>
      <c r="E4583" s="1">
        <v>0.625</v>
      </c>
      <c r="F4583">
        <v>0.70299999999999996</v>
      </c>
      <c r="G4583">
        <v>8.3000000000000004E-2</v>
      </c>
      <c r="H4583">
        <v>24</v>
      </c>
      <c r="I4583" t="s">
        <v>18288</v>
      </c>
      <c r="J4583">
        <v>7.7999999999999999E-4</v>
      </c>
      <c r="K4583">
        <v>0.28599999999999998</v>
      </c>
      <c r="L4583">
        <v>1.104166666666667</v>
      </c>
      <c r="M4583" s="2">
        <f t="shared" si="145"/>
        <v>69.444444444444443</v>
      </c>
      <c r="N4583" t="s">
        <v>31</v>
      </c>
    </row>
    <row r="4584" spans="1:14">
      <c r="A4584">
        <v>26</v>
      </c>
      <c r="B4584" t="s">
        <v>6412</v>
      </c>
      <c r="C4584" t="s">
        <v>6411</v>
      </c>
      <c r="D4584">
        <v>84</v>
      </c>
      <c r="E4584" s="1">
        <v>0.55600000000000005</v>
      </c>
      <c r="F4584">
        <v>0.5</v>
      </c>
      <c r="G4584">
        <v>0</v>
      </c>
      <c r="H4584">
        <v>5</v>
      </c>
      <c r="J4584">
        <v>1.7000000000000001E-4</v>
      </c>
      <c r="K4584">
        <v>0.223</v>
      </c>
      <c r="L4584">
        <v>1.104166666666667</v>
      </c>
      <c r="M4584" s="2">
        <f t="shared" si="145"/>
        <v>72.222222222222214</v>
      </c>
      <c r="N4584" t="s">
        <v>31</v>
      </c>
    </row>
    <row r="4585" spans="1:14">
      <c r="A4585">
        <v>27</v>
      </c>
      <c r="B4585" t="s">
        <v>6410</v>
      </c>
      <c r="C4585" t="s">
        <v>6409</v>
      </c>
      <c r="D4585">
        <v>54</v>
      </c>
      <c r="E4585" s="1">
        <v>0.51600000000000001</v>
      </c>
      <c r="F4585">
        <v>0.51600000000000001</v>
      </c>
      <c r="G4585">
        <v>0.17499999999999999</v>
      </c>
      <c r="H4585">
        <v>40</v>
      </c>
      <c r="J4585">
        <v>2.2000000000000001E-4</v>
      </c>
      <c r="K4585">
        <v>0.13800000000000001</v>
      </c>
      <c r="L4585">
        <v>1.104166666666667</v>
      </c>
      <c r="M4585" s="2">
        <f t="shared" si="145"/>
        <v>75</v>
      </c>
      <c r="N4585" t="s">
        <v>31</v>
      </c>
    </row>
    <row r="4586" spans="1:14">
      <c r="A4586">
        <v>28</v>
      </c>
      <c r="B4586" t="s">
        <v>6408</v>
      </c>
      <c r="C4586" t="s">
        <v>6407</v>
      </c>
      <c r="D4586">
        <v>302</v>
      </c>
      <c r="E4586" s="1">
        <v>0.46300000000000002</v>
      </c>
      <c r="G4586">
        <v>0.192</v>
      </c>
      <c r="H4586">
        <v>26</v>
      </c>
      <c r="I4586">
        <v>7.7</v>
      </c>
      <c r="J4586">
        <v>5.9000000000000003E-4</v>
      </c>
      <c r="L4586">
        <v>1.104166666666667</v>
      </c>
      <c r="M4586" s="2">
        <f t="shared" si="145"/>
        <v>77.777777777777786</v>
      </c>
      <c r="N4586" t="s">
        <v>31</v>
      </c>
    </row>
    <row r="4587" spans="1:14">
      <c r="A4587">
        <v>29</v>
      </c>
      <c r="B4587" t="s">
        <v>6126</v>
      </c>
      <c r="C4587" t="s">
        <v>6125</v>
      </c>
      <c r="D4587">
        <v>234</v>
      </c>
      <c r="E4587" s="1">
        <v>0.433</v>
      </c>
      <c r="G4587">
        <v>0.35299999999999998</v>
      </c>
      <c r="H4587">
        <v>17</v>
      </c>
      <c r="I4587">
        <v>9</v>
      </c>
      <c r="J4587">
        <v>5.6999999999999998E-4</v>
      </c>
      <c r="L4587">
        <v>1.104166666666667</v>
      </c>
      <c r="M4587" s="2">
        <f t="shared" si="145"/>
        <v>80.555555555555557</v>
      </c>
      <c r="N4587" t="s">
        <v>31</v>
      </c>
    </row>
    <row r="4588" spans="1:14">
      <c r="A4588">
        <v>30</v>
      </c>
      <c r="B4588" t="s">
        <v>6406</v>
      </c>
      <c r="C4588" t="s">
        <v>6405</v>
      </c>
      <c r="D4588">
        <v>424</v>
      </c>
      <c r="E4588" s="1">
        <v>0.42899999999999999</v>
      </c>
      <c r="F4588">
        <v>0.86399999999999999</v>
      </c>
      <c r="G4588">
        <v>0.2</v>
      </c>
      <c r="H4588">
        <v>20</v>
      </c>
      <c r="I4588" t="s">
        <v>18288</v>
      </c>
      <c r="J4588">
        <v>5.4000000000000001E-4</v>
      </c>
      <c r="K4588">
        <v>0.35199999999999998</v>
      </c>
      <c r="L4588">
        <v>1.104166666666667</v>
      </c>
      <c r="M4588" s="2">
        <f t="shared" si="145"/>
        <v>83.333333333333343</v>
      </c>
      <c r="N4588" t="s">
        <v>31</v>
      </c>
    </row>
    <row r="4589" spans="1:14">
      <c r="A4589">
        <v>31</v>
      </c>
      <c r="B4589" t="s">
        <v>6404</v>
      </c>
      <c r="C4589" t="s">
        <v>6403</v>
      </c>
      <c r="D4589">
        <v>229</v>
      </c>
      <c r="E4589" s="1">
        <v>0.39600000000000002</v>
      </c>
      <c r="F4589">
        <v>0.60899999999999999</v>
      </c>
      <c r="G4589">
        <v>0.42899999999999999</v>
      </c>
      <c r="H4589">
        <v>28</v>
      </c>
      <c r="I4589" t="s">
        <v>18288</v>
      </c>
      <c r="J4589">
        <v>1.3999999999999999E-4</v>
      </c>
      <c r="K4589">
        <v>0.127</v>
      </c>
      <c r="L4589">
        <v>1.104166666666667</v>
      </c>
      <c r="M4589" s="2">
        <f t="shared" si="145"/>
        <v>86.111111111111114</v>
      </c>
      <c r="N4589" t="s">
        <v>31</v>
      </c>
    </row>
    <row r="4590" spans="1:14">
      <c r="A4590">
        <v>32</v>
      </c>
      <c r="B4590" t="s">
        <v>6402</v>
      </c>
      <c r="C4590" t="s">
        <v>6401</v>
      </c>
      <c r="D4590">
        <v>7</v>
      </c>
      <c r="E4590" s="1">
        <v>0.38900000000000001</v>
      </c>
      <c r="F4590">
        <v>0.38900000000000001</v>
      </c>
      <c r="G4590">
        <v>0</v>
      </c>
      <c r="H4590">
        <v>6</v>
      </c>
      <c r="J4590">
        <v>4.0000000000000003E-5</v>
      </c>
      <c r="K4590">
        <v>0.11700000000000001</v>
      </c>
      <c r="L4590">
        <v>1.104166666666667</v>
      </c>
      <c r="M4590" s="2">
        <f t="shared" si="145"/>
        <v>88.888888888888886</v>
      </c>
      <c r="N4590" t="s">
        <v>31</v>
      </c>
    </row>
    <row r="4591" spans="1:14">
      <c r="A4591">
        <v>33</v>
      </c>
      <c r="B4591" t="s">
        <v>6400</v>
      </c>
      <c r="C4591" t="s">
        <v>6399</v>
      </c>
      <c r="D4591">
        <v>187</v>
      </c>
      <c r="E4591" s="1">
        <v>0.30399999999999999</v>
      </c>
      <c r="F4591">
        <v>0.92</v>
      </c>
      <c r="I4591">
        <v>6.7</v>
      </c>
      <c r="J4591">
        <v>4.6000000000000001E-4</v>
      </c>
      <c r="K4591">
        <v>0.34899999999999998</v>
      </c>
      <c r="L4591">
        <v>1.104166666666667</v>
      </c>
      <c r="M4591" s="2">
        <f t="shared" si="145"/>
        <v>91.666666666666657</v>
      </c>
      <c r="N4591" t="s">
        <v>31</v>
      </c>
    </row>
    <row r="4592" spans="1:14">
      <c r="A4592">
        <v>34</v>
      </c>
      <c r="B4592" t="s">
        <v>6398</v>
      </c>
      <c r="C4592" t="s">
        <v>6397</v>
      </c>
      <c r="D4592">
        <v>180</v>
      </c>
      <c r="E4592" s="1">
        <v>0.30199999999999999</v>
      </c>
      <c r="F4592">
        <v>0.441</v>
      </c>
      <c r="G4592">
        <v>0</v>
      </c>
      <c r="H4592">
        <v>29</v>
      </c>
      <c r="I4592">
        <v>7.2</v>
      </c>
      <c r="J4592">
        <v>5.0000000000000001E-4</v>
      </c>
      <c r="K4592">
        <v>0.16600000000000001</v>
      </c>
      <c r="L4592">
        <v>1.104166666666667</v>
      </c>
      <c r="M4592" s="2">
        <f t="shared" si="145"/>
        <v>94.444444444444443</v>
      </c>
      <c r="N4592" t="s">
        <v>31</v>
      </c>
    </row>
    <row r="4593" spans="1:14">
      <c r="A4593">
        <v>35</v>
      </c>
      <c r="B4593" t="s">
        <v>6396</v>
      </c>
      <c r="C4593" t="s">
        <v>6395</v>
      </c>
      <c r="D4593">
        <v>306</v>
      </c>
      <c r="E4593" s="1">
        <v>0.29099999999999998</v>
      </c>
      <c r="G4593">
        <v>0</v>
      </c>
      <c r="H4593">
        <v>40</v>
      </c>
      <c r="I4593">
        <v>7.5</v>
      </c>
      <c r="J4593">
        <v>5.6999999999999998E-4</v>
      </c>
      <c r="L4593">
        <v>1.104166666666667</v>
      </c>
      <c r="M4593" s="2">
        <f t="shared" si="145"/>
        <v>97.222222222222214</v>
      </c>
      <c r="N4593" t="s">
        <v>31</v>
      </c>
    </row>
    <row r="4594" spans="1:14">
      <c r="A4594">
        <v>36</v>
      </c>
      <c r="B4594" t="s">
        <v>6394</v>
      </c>
      <c r="C4594" t="s">
        <v>6393</v>
      </c>
      <c r="D4594">
        <v>69</v>
      </c>
      <c r="E4594" s="1">
        <v>0.192</v>
      </c>
      <c r="F4594">
        <v>0.28299999999999997</v>
      </c>
      <c r="H4594">
        <v>0</v>
      </c>
      <c r="J4594">
        <v>6.0000000000000002E-5</v>
      </c>
      <c r="K4594">
        <v>5.2999999999999999E-2</v>
      </c>
      <c r="L4594">
        <v>1.104166666666667</v>
      </c>
      <c r="M4594" s="2">
        <f t="shared" si="145"/>
        <v>100</v>
      </c>
      <c r="N4594" t="s">
        <v>31</v>
      </c>
    </row>
    <row r="4595" spans="1:14" s="3" customFormat="1">
      <c r="E4595" s="4"/>
      <c r="M4595" s="5"/>
    </row>
    <row r="4596" spans="1:14">
      <c r="A4596">
        <v>1</v>
      </c>
      <c r="B4596" t="s">
        <v>16436</v>
      </c>
      <c r="C4596" t="s">
        <v>16437</v>
      </c>
      <c r="D4596">
        <v>22068</v>
      </c>
      <c r="E4596" s="1">
        <v>5.4370000000000003</v>
      </c>
      <c r="F4596">
        <v>5.3890000000000002</v>
      </c>
      <c r="G4596">
        <v>1.105</v>
      </c>
      <c r="H4596">
        <v>448</v>
      </c>
      <c r="I4596">
        <v>4.0999999999999996</v>
      </c>
      <c r="J4596">
        <v>5.9290000000000002E-2</v>
      </c>
      <c r="K4596">
        <v>1.252</v>
      </c>
      <c r="L4596">
        <f>AVERAGE(E4596:E4621)</f>
        <v>2.3680384615384615</v>
      </c>
      <c r="M4596" s="2">
        <f t="shared" ref="M4596:M4621" si="146">A4596/26*100</f>
        <v>3.8461538461538463</v>
      </c>
      <c r="N4596" t="s">
        <v>16332</v>
      </c>
    </row>
    <row r="4597" spans="1:14">
      <c r="A4597">
        <v>2</v>
      </c>
      <c r="B4597" t="s">
        <v>17248</v>
      </c>
      <c r="C4597" t="s">
        <v>17249</v>
      </c>
      <c r="D4597">
        <v>377</v>
      </c>
      <c r="E4597" s="1">
        <v>5</v>
      </c>
      <c r="F4597">
        <v>7.5</v>
      </c>
      <c r="G4597">
        <v>0.25</v>
      </c>
      <c r="H4597">
        <v>4</v>
      </c>
      <c r="I4597" t="s">
        <v>18288</v>
      </c>
      <c r="J4597">
        <v>1.6000000000000001E-4</v>
      </c>
      <c r="K4597">
        <v>2.2160000000000002</v>
      </c>
      <c r="L4597">
        <v>2.3680384615384615</v>
      </c>
      <c r="M4597" s="2">
        <f t="shared" si="146"/>
        <v>7.6923076923076925</v>
      </c>
      <c r="N4597" t="s">
        <v>16332</v>
      </c>
    </row>
    <row r="4598" spans="1:14">
      <c r="A4598">
        <v>3</v>
      </c>
      <c r="B4598" t="s">
        <v>16346</v>
      </c>
      <c r="C4598" t="s">
        <v>16347</v>
      </c>
      <c r="D4598">
        <v>55389</v>
      </c>
      <c r="E4598" s="1">
        <v>4.6749999999999998</v>
      </c>
      <c r="F4598">
        <v>4.9080000000000004</v>
      </c>
      <c r="G4598">
        <v>0.90700000000000003</v>
      </c>
      <c r="H4598">
        <v>1236</v>
      </c>
      <c r="I4598">
        <v>5.4</v>
      </c>
      <c r="J4598">
        <v>0.12372</v>
      </c>
      <c r="K4598">
        <v>1.135</v>
      </c>
      <c r="L4598">
        <v>2.3680384615384615</v>
      </c>
      <c r="M4598" s="2">
        <f t="shared" si="146"/>
        <v>11.538461538461538</v>
      </c>
      <c r="N4598" t="s">
        <v>16332</v>
      </c>
    </row>
    <row r="4599" spans="1:14">
      <c r="A4599">
        <v>4</v>
      </c>
      <c r="B4599" t="s">
        <v>16328</v>
      </c>
      <c r="C4599" t="s">
        <v>16329</v>
      </c>
      <c r="D4599">
        <v>18364</v>
      </c>
      <c r="E4599" s="1">
        <v>4.4249999999999998</v>
      </c>
      <c r="F4599">
        <v>4.95</v>
      </c>
      <c r="G4599">
        <v>0.71</v>
      </c>
      <c r="H4599">
        <v>407</v>
      </c>
      <c r="I4599">
        <v>4.8</v>
      </c>
      <c r="J4599">
        <v>5.3650000000000003E-2</v>
      </c>
      <c r="K4599">
        <v>1.2589999999999999</v>
      </c>
      <c r="L4599">
        <v>2.3680384615384615</v>
      </c>
      <c r="M4599" s="2">
        <f t="shared" si="146"/>
        <v>15.384615384615385</v>
      </c>
      <c r="N4599" t="s">
        <v>16332</v>
      </c>
    </row>
    <row r="4600" spans="1:14">
      <c r="A4600">
        <v>5</v>
      </c>
      <c r="B4600" t="s">
        <v>20672</v>
      </c>
      <c r="C4600" t="s">
        <v>20671</v>
      </c>
      <c r="D4600">
        <v>3564</v>
      </c>
      <c r="E4600" s="1">
        <v>3.9470000000000001</v>
      </c>
      <c r="F4600">
        <v>3.649</v>
      </c>
      <c r="G4600">
        <v>0.77100000000000002</v>
      </c>
      <c r="H4600">
        <v>105</v>
      </c>
      <c r="I4600">
        <v>6.5</v>
      </c>
      <c r="J4600">
        <v>6.7600000000000004E-3</v>
      </c>
      <c r="K4600">
        <v>0.86799999999999999</v>
      </c>
      <c r="L4600">
        <v>2.3680384615384615</v>
      </c>
      <c r="M4600" s="2">
        <f t="shared" si="146"/>
        <v>19.230769230769234</v>
      </c>
      <c r="N4600" t="s">
        <v>16332</v>
      </c>
    </row>
    <row r="4601" spans="1:14">
      <c r="A4601">
        <v>6</v>
      </c>
      <c r="B4601" t="s">
        <v>16334</v>
      </c>
      <c r="C4601" t="s">
        <v>16335</v>
      </c>
      <c r="D4601">
        <v>46698</v>
      </c>
      <c r="E4601" s="1">
        <v>3.7770000000000001</v>
      </c>
      <c r="F4601">
        <v>4.0880000000000001</v>
      </c>
      <c r="G4601">
        <v>0.58599999999999997</v>
      </c>
      <c r="H4601">
        <v>1440</v>
      </c>
      <c r="I4601">
        <v>5.7</v>
      </c>
      <c r="J4601">
        <v>0.10083</v>
      </c>
      <c r="K4601">
        <v>0.99199999999999999</v>
      </c>
      <c r="L4601">
        <v>2.3680384615384615</v>
      </c>
      <c r="M4601" s="2">
        <f t="shared" si="146"/>
        <v>23.076923076923077</v>
      </c>
      <c r="N4601" t="s">
        <v>16332</v>
      </c>
    </row>
    <row r="4602" spans="1:14">
      <c r="A4602">
        <v>7</v>
      </c>
      <c r="B4602" t="s">
        <v>21811</v>
      </c>
      <c r="C4602" t="s">
        <v>21812</v>
      </c>
      <c r="D4602">
        <v>33119</v>
      </c>
      <c r="E4602" s="1">
        <v>3.548</v>
      </c>
      <c r="F4602">
        <v>4.0860000000000003</v>
      </c>
      <c r="G4602">
        <v>0.58399999999999996</v>
      </c>
      <c r="H4602">
        <v>2120</v>
      </c>
      <c r="I4602">
        <v>3.7</v>
      </c>
      <c r="J4602">
        <v>7.4069999999999997E-2</v>
      </c>
      <c r="K4602">
        <v>0.70799999999999996</v>
      </c>
      <c r="L4602">
        <v>2.3680384615384615</v>
      </c>
      <c r="M4602" s="2">
        <f t="shared" si="146"/>
        <v>26.923076923076923</v>
      </c>
      <c r="N4602" t="s">
        <v>16332</v>
      </c>
    </row>
    <row r="4603" spans="1:14">
      <c r="A4603">
        <v>8</v>
      </c>
      <c r="B4603" t="s">
        <v>21091</v>
      </c>
      <c r="C4603" t="s">
        <v>21092</v>
      </c>
      <c r="D4603">
        <v>29909</v>
      </c>
      <c r="E4603" s="1">
        <v>3.5350000000000001</v>
      </c>
      <c r="F4603">
        <v>3.6680000000000001</v>
      </c>
      <c r="G4603">
        <v>0.52700000000000002</v>
      </c>
      <c r="H4603">
        <v>1016</v>
      </c>
      <c r="I4603">
        <v>5.8</v>
      </c>
      <c r="J4603">
        <v>5.4289999999999998E-2</v>
      </c>
      <c r="K4603">
        <v>0.75700000000000001</v>
      </c>
      <c r="L4603">
        <v>2.3680384615384615</v>
      </c>
      <c r="M4603" s="2">
        <f t="shared" si="146"/>
        <v>30.76923076923077</v>
      </c>
      <c r="N4603" t="s">
        <v>16332</v>
      </c>
    </row>
    <row r="4604" spans="1:14">
      <c r="A4604">
        <v>9</v>
      </c>
      <c r="B4604" t="s">
        <v>17246</v>
      </c>
      <c r="C4604" t="s">
        <v>17247</v>
      </c>
      <c r="D4604">
        <v>10646</v>
      </c>
      <c r="E4604" s="1">
        <v>2.8170000000000002</v>
      </c>
      <c r="F4604">
        <v>2.8620000000000001</v>
      </c>
      <c r="G4604">
        <v>0.46200000000000002</v>
      </c>
      <c r="H4604">
        <v>290</v>
      </c>
      <c r="I4604">
        <v>6.1</v>
      </c>
      <c r="J4604">
        <v>1.9640000000000001E-2</v>
      </c>
      <c r="K4604">
        <v>0.625</v>
      </c>
      <c r="L4604">
        <v>2.3680384615384615</v>
      </c>
      <c r="M4604" s="2">
        <f t="shared" si="146"/>
        <v>34.615384615384613</v>
      </c>
      <c r="N4604" t="s">
        <v>16332</v>
      </c>
    </row>
    <row r="4605" spans="1:14">
      <c r="A4605">
        <v>10</v>
      </c>
      <c r="B4605" t="s">
        <v>21065</v>
      </c>
      <c r="C4605" t="s">
        <v>21066</v>
      </c>
      <c r="D4605">
        <v>21687</v>
      </c>
      <c r="E4605" s="1">
        <v>2.6720000000000002</v>
      </c>
      <c r="F4605">
        <v>2.6760000000000002</v>
      </c>
      <c r="G4605">
        <v>0.54500000000000004</v>
      </c>
      <c r="H4605">
        <v>314</v>
      </c>
      <c r="I4605" t="s">
        <v>18288</v>
      </c>
      <c r="J4605">
        <v>1.9269999999999999E-2</v>
      </c>
      <c r="K4605">
        <v>0.64900000000000002</v>
      </c>
      <c r="L4605">
        <v>2.3680384615384615</v>
      </c>
      <c r="M4605" s="2">
        <f t="shared" si="146"/>
        <v>38.461538461538467</v>
      </c>
      <c r="N4605" t="s">
        <v>16332</v>
      </c>
    </row>
    <row r="4606" spans="1:14">
      <c r="A4606">
        <v>11</v>
      </c>
      <c r="B4606" t="s">
        <v>16340</v>
      </c>
      <c r="C4606" t="s">
        <v>16341</v>
      </c>
      <c r="D4606">
        <v>49081</v>
      </c>
      <c r="E4606" s="1">
        <v>2.5880000000000001</v>
      </c>
      <c r="F4606">
        <v>2.5939999999999999</v>
      </c>
      <c r="G4606">
        <v>0.52300000000000002</v>
      </c>
      <c r="H4606">
        <v>1065</v>
      </c>
      <c r="I4606" t="s">
        <v>18288</v>
      </c>
      <c r="J4606">
        <v>6.8970000000000004E-2</v>
      </c>
      <c r="K4606">
        <v>0.76800000000000002</v>
      </c>
      <c r="L4606">
        <v>2.3680384615384615</v>
      </c>
      <c r="M4606" s="2">
        <f t="shared" si="146"/>
        <v>42.307692307692307</v>
      </c>
      <c r="N4606" t="s">
        <v>16332</v>
      </c>
    </row>
    <row r="4607" spans="1:14">
      <c r="A4607">
        <v>12</v>
      </c>
      <c r="B4607" t="s">
        <v>16336</v>
      </c>
      <c r="C4607" t="s">
        <v>16337</v>
      </c>
      <c r="D4607">
        <v>2435</v>
      </c>
      <c r="E4607" s="1">
        <v>2.3639999999999999</v>
      </c>
      <c r="F4607">
        <v>3.2160000000000002</v>
      </c>
      <c r="G4607">
        <v>0.25800000000000001</v>
      </c>
      <c r="H4607">
        <v>120</v>
      </c>
      <c r="I4607">
        <v>5</v>
      </c>
      <c r="J4607">
        <v>7.2300000000000003E-3</v>
      </c>
      <c r="K4607">
        <v>0.98899999999999999</v>
      </c>
      <c r="L4607">
        <v>2.3680384615384615</v>
      </c>
      <c r="M4607" s="2">
        <f t="shared" si="146"/>
        <v>46.153846153846153</v>
      </c>
      <c r="N4607" t="s">
        <v>16332</v>
      </c>
    </row>
    <row r="4608" spans="1:14">
      <c r="A4608">
        <v>13</v>
      </c>
      <c r="B4608" t="s">
        <v>16348</v>
      </c>
      <c r="C4608" t="s">
        <v>16349</v>
      </c>
      <c r="D4608">
        <v>4061</v>
      </c>
      <c r="E4608" s="1">
        <v>2.2789999999999999</v>
      </c>
      <c r="F4608">
        <v>2.2799999999999998</v>
      </c>
      <c r="G4608">
        <v>0.439</v>
      </c>
      <c r="H4608">
        <v>456</v>
      </c>
      <c r="I4608">
        <v>4.0999999999999996</v>
      </c>
      <c r="J4608">
        <v>1.1169999999999999E-2</v>
      </c>
      <c r="K4608">
        <v>0.55300000000000005</v>
      </c>
      <c r="L4608">
        <v>2.3680384615384615</v>
      </c>
      <c r="M4608" s="2">
        <f t="shared" si="146"/>
        <v>50</v>
      </c>
      <c r="N4608" t="s">
        <v>16332</v>
      </c>
    </row>
    <row r="4609" spans="1:14">
      <c r="A4609">
        <v>14</v>
      </c>
      <c r="B4609" t="s">
        <v>16330</v>
      </c>
      <c r="C4609" t="s">
        <v>16331</v>
      </c>
      <c r="D4609">
        <v>8883</v>
      </c>
      <c r="E4609" s="1">
        <v>2.0099999999999998</v>
      </c>
      <c r="F4609">
        <v>2.0259999999999998</v>
      </c>
      <c r="G4609">
        <v>0.59599999999999997</v>
      </c>
      <c r="H4609">
        <v>156</v>
      </c>
      <c r="I4609">
        <v>6.7</v>
      </c>
      <c r="J4609">
        <v>2.2519999999999998E-2</v>
      </c>
      <c r="K4609">
        <v>0.70599999999999996</v>
      </c>
      <c r="L4609">
        <v>2.3680384615384615</v>
      </c>
      <c r="M4609" s="2">
        <f t="shared" si="146"/>
        <v>53.846153846153847</v>
      </c>
      <c r="N4609" t="s">
        <v>16332</v>
      </c>
    </row>
    <row r="4610" spans="1:14">
      <c r="A4610">
        <v>15</v>
      </c>
      <c r="B4610" t="s">
        <v>21095</v>
      </c>
      <c r="C4610" t="s">
        <v>21096</v>
      </c>
      <c r="D4610">
        <v>7082</v>
      </c>
      <c r="E4610" s="1">
        <v>1.9530000000000001</v>
      </c>
      <c r="F4610">
        <v>2.395</v>
      </c>
      <c r="G4610">
        <v>0.32100000000000001</v>
      </c>
      <c r="H4610">
        <v>950</v>
      </c>
      <c r="I4610">
        <v>3.4</v>
      </c>
      <c r="J4610">
        <v>2.6579999999999999E-2</v>
      </c>
      <c r="K4610">
        <v>0.58599999999999997</v>
      </c>
      <c r="L4610">
        <v>2.3680384615384615</v>
      </c>
      <c r="M4610" s="2">
        <f t="shared" si="146"/>
        <v>57.692307692307686</v>
      </c>
      <c r="N4610" t="s">
        <v>16332</v>
      </c>
    </row>
    <row r="4611" spans="1:14">
      <c r="A4611">
        <v>16</v>
      </c>
      <c r="B4611" t="s">
        <v>16338</v>
      </c>
      <c r="C4611" t="s">
        <v>16339</v>
      </c>
      <c r="D4611">
        <v>7181</v>
      </c>
      <c r="E4611" s="1">
        <v>1.8360000000000001</v>
      </c>
      <c r="F4611">
        <v>1.964</v>
      </c>
      <c r="G4611">
        <v>0.17899999999999999</v>
      </c>
      <c r="H4611">
        <v>117</v>
      </c>
      <c r="I4611" t="s">
        <v>18288</v>
      </c>
      <c r="J4611">
        <v>9.5200000000000007E-3</v>
      </c>
      <c r="K4611">
        <v>0.48699999999999999</v>
      </c>
      <c r="L4611">
        <v>2.3680384615384615</v>
      </c>
      <c r="M4611" s="2">
        <f t="shared" si="146"/>
        <v>61.53846153846154</v>
      </c>
      <c r="N4611" t="s">
        <v>16332</v>
      </c>
    </row>
    <row r="4612" spans="1:14">
      <c r="A4612">
        <v>17</v>
      </c>
      <c r="B4612" t="s">
        <v>21823</v>
      </c>
      <c r="C4612" t="s">
        <v>21824</v>
      </c>
      <c r="D4612">
        <v>1359</v>
      </c>
      <c r="E4612" s="1">
        <v>1.6739999999999999</v>
      </c>
      <c r="F4612">
        <v>1.635</v>
      </c>
      <c r="G4612">
        <v>0.22600000000000001</v>
      </c>
      <c r="H4612">
        <v>115</v>
      </c>
      <c r="I4612">
        <v>4.5999999999999996</v>
      </c>
      <c r="J4612">
        <v>3.3700000000000002E-3</v>
      </c>
      <c r="K4612">
        <v>0.38500000000000001</v>
      </c>
      <c r="L4612">
        <v>2.3680384615384615</v>
      </c>
      <c r="M4612" s="2">
        <f t="shared" si="146"/>
        <v>65.384615384615387</v>
      </c>
      <c r="N4612" t="s">
        <v>16332</v>
      </c>
    </row>
    <row r="4613" spans="1:14">
      <c r="A4613">
        <v>18</v>
      </c>
      <c r="B4613" t="s">
        <v>21797</v>
      </c>
      <c r="C4613" t="s">
        <v>21798</v>
      </c>
      <c r="D4613">
        <v>111</v>
      </c>
      <c r="E4613" s="1">
        <v>1.4550000000000001</v>
      </c>
      <c r="F4613">
        <v>1.4550000000000001</v>
      </c>
      <c r="G4613">
        <v>0.36599999999999999</v>
      </c>
      <c r="H4613">
        <v>41</v>
      </c>
      <c r="I4613">
        <v>1.8</v>
      </c>
      <c r="J4613">
        <v>5.1999999999999995E-4</v>
      </c>
      <c r="K4613">
        <v>0.44800000000000001</v>
      </c>
      <c r="L4613">
        <v>2.3680384615384615</v>
      </c>
      <c r="M4613" s="2">
        <f t="shared" si="146"/>
        <v>69.230769230769226</v>
      </c>
      <c r="N4613" t="s">
        <v>16332</v>
      </c>
    </row>
    <row r="4614" spans="1:14">
      <c r="A4614">
        <v>19</v>
      </c>
      <c r="B4614" t="s">
        <v>16324</v>
      </c>
      <c r="C4614" t="s">
        <v>16325</v>
      </c>
      <c r="D4614">
        <v>1244</v>
      </c>
      <c r="E4614" s="1">
        <v>1.3160000000000001</v>
      </c>
      <c r="F4614">
        <v>1.794</v>
      </c>
      <c r="G4614">
        <v>6.4000000000000001E-2</v>
      </c>
      <c r="H4614">
        <v>47</v>
      </c>
      <c r="I4614">
        <v>6.7</v>
      </c>
      <c r="J4614">
        <v>2.5799999999999998E-3</v>
      </c>
      <c r="K4614">
        <v>0.54100000000000004</v>
      </c>
      <c r="L4614">
        <v>2.3680384615384615</v>
      </c>
      <c r="M4614" s="2">
        <f t="shared" si="146"/>
        <v>73.076923076923066</v>
      </c>
      <c r="N4614" t="s">
        <v>16332</v>
      </c>
    </row>
    <row r="4615" spans="1:14">
      <c r="A4615">
        <v>20</v>
      </c>
      <c r="B4615" t="s">
        <v>16342</v>
      </c>
      <c r="C4615" t="s">
        <v>16343</v>
      </c>
      <c r="D4615">
        <v>621</v>
      </c>
      <c r="E4615" s="1">
        <v>0.98799999999999999</v>
      </c>
      <c r="F4615">
        <v>0.98699999999999999</v>
      </c>
      <c r="G4615">
        <v>0.122</v>
      </c>
      <c r="H4615">
        <v>82</v>
      </c>
      <c r="I4615">
        <v>3.6</v>
      </c>
      <c r="J4615">
        <v>2.4199999999999998E-3</v>
      </c>
      <c r="K4615">
        <v>0.28999999999999998</v>
      </c>
      <c r="L4615">
        <v>2.3680384615384615</v>
      </c>
      <c r="M4615" s="2">
        <f t="shared" si="146"/>
        <v>76.923076923076934</v>
      </c>
      <c r="N4615" t="s">
        <v>16332</v>
      </c>
    </row>
    <row r="4616" spans="1:14">
      <c r="A4616">
        <v>21</v>
      </c>
      <c r="B4616" t="s">
        <v>16332</v>
      </c>
      <c r="C4616" t="s">
        <v>16333</v>
      </c>
      <c r="D4616">
        <v>847</v>
      </c>
      <c r="E4616" s="1">
        <v>0.93400000000000005</v>
      </c>
      <c r="F4616">
        <v>0.76300000000000001</v>
      </c>
      <c r="G4616">
        <v>0.16200000000000001</v>
      </c>
      <c r="H4616">
        <v>111</v>
      </c>
      <c r="I4616">
        <v>6.5</v>
      </c>
      <c r="J4616">
        <v>2.16E-3</v>
      </c>
      <c r="K4616">
        <v>0.23699999999999999</v>
      </c>
      <c r="L4616">
        <v>2.3680384615384615</v>
      </c>
      <c r="M4616" s="2">
        <f t="shared" si="146"/>
        <v>80.769230769230774</v>
      </c>
      <c r="N4616" t="s">
        <v>16332</v>
      </c>
    </row>
    <row r="4617" spans="1:14">
      <c r="A4617">
        <v>22</v>
      </c>
      <c r="B4617" t="s">
        <v>16344</v>
      </c>
      <c r="C4617" t="s">
        <v>16345</v>
      </c>
      <c r="D4617">
        <v>446</v>
      </c>
      <c r="E4617" s="1">
        <v>0.53200000000000003</v>
      </c>
      <c r="F4617">
        <v>0.67100000000000004</v>
      </c>
      <c r="G4617">
        <v>0.1</v>
      </c>
      <c r="H4617">
        <v>20</v>
      </c>
      <c r="I4617">
        <v>8.6999999999999993</v>
      </c>
      <c r="J4617">
        <v>7.1000000000000002E-4</v>
      </c>
      <c r="K4617">
        <v>0.183</v>
      </c>
      <c r="L4617">
        <v>2.3680384615384615</v>
      </c>
      <c r="M4617" s="2">
        <f t="shared" si="146"/>
        <v>84.615384615384613</v>
      </c>
      <c r="N4617" t="s">
        <v>16332</v>
      </c>
    </row>
    <row r="4618" spans="1:14">
      <c r="A4618">
        <v>23</v>
      </c>
      <c r="B4618" t="s">
        <v>21093</v>
      </c>
      <c r="C4618" t="s">
        <v>21094</v>
      </c>
      <c r="D4618">
        <v>807</v>
      </c>
      <c r="E4618" s="1">
        <v>0.51700000000000002</v>
      </c>
      <c r="F4618">
        <v>0.53300000000000003</v>
      </c>
      <c r="G4618">
        <v>4.3999999999999997E-2</v>
      </c>
      <c r="H4618">
        <v>252</v>
      </c>
      <c r="I4618">
        <v>3.7</v>
      </c>
      <c r="J4618">
        <v>2.2699999999999999E-3</v>
      </c>
      <c r="K4618">
        <v>0.11700000000000001</v>
      </c>
      <c r="L4618">
        <v>2.3680384615384615</v>
      </c>
      <c r="M4618" s="2">
        <f t="shared" si="146"/>
        <v>88.461538461538453</v>
      </c>
      <c r="N4618" t="s">
        <v>16332</v>
      </c>
    </row>
    <row r="4619" spans="1:14">
      <c r="A4619">
        <v>24</v>
      </c>
      <c r="B4619" t="s">
        <v>16350</v>
      </c>
      <c r="C4619" t="s">
        <v>16351</v>
      </c>
      <c r="D4619">
        <v>1187</v>
      </c>
      <c r="E4619" s="1">
        <v>0.501</v>
      </c>
      <c r="F4619">
        <v>0.54700000000000004</v>
      </c>
      <c r="G4619">
        <v>0.186</v>
      </c>
      <c r="H4619">
        <v>140</v>
      </c>
      <c r="I4619">
        <v>6.4</v>
      </c>
      <c r="J4619">
        <v>1.92E-3</v>
      </c>
      <c r="K4619">
        <v>0.115</v>
      </c>
      <c r="L4619">
        <v>2.3680384615384615</v>
      </c>
      <c r="M4619" s="2">
        <f t="shared" si="146"/>
        <v>92.307692307692307</v>
      </c>
      <c r="N4619" t="s">
        <v>16332</v>
      </c>
    </row>
    <row r="4620" spans="1:14">
      <c r="A4620">
        <v>25</v>
      </c>
      <c r="B4620" t="s">
        <v>16326</v>
      </c>
      <c r="C4620" t="s">
        <v>16327</v>
      </c>
      <c r="D4620">
        <v>137</v>
      </c>
      <c r="E4620" s="1">
        <v>0.5</v>
      </c>
      <c r="F4620">
        <v>0.52700000000000002</v>
      </c>
      <c r="G4620">
        <v>0.2</v>
      </c>
      <c r="H4620">
        <v>10</v>
      </c>
      <c r="I4620">
        <v>7.8</v>
      </c>
      <c r="J4620">
        <v>2.7E-4</v>
      </c>
      <c r="K4620">
        <v>0.16300000000000001</v>
      </c>
      <c r="L4620">
        <v>2.3680384615384615</v>
      </c>
      <c r="M4620" s="2">
        <f t="shared" si="146"/>
        <v>96.15384615384616</v>
      </c>
      <c r="N4620" t="s">
        <v>16332</v>
      </c>
    </row>
    <row r="4621" spans="1:14">
      <c r="A4621">
        <v>26</v>
      </c>
      <c r="B4621" t="s">
        <v>16352</v>
      </c>
      <c r="C4621" t="s">
        <v>16353</v>
      </c>
      <c r="D4621">
        <v>174</v>
      </c>
      <c r="E4621" s="1">
        <v>0.28899999999999998</v>
      </c>
      <c r="G4621">
        <v>0.13300000000000001</v>
      </c>
      <c r="H4621">
        <v>75</v>
      </c>
      <c r="I4621">
        <v>4.5</v>
      </c>
      <c r="J4621">
        <v>2.7999999999999998E-4</v>
      </c>
      <c r="L4621">
        <v>2.3680384615384615</v>
      </c>
      <c r="M4621" s="2">
        <f t="shared" si="146"/>
        <v>100</v>
      </c>
      <c r="N4621" t="s">
        <v>16332</v>
      </c>
    </row>
    <row r="4622" spans="1:14" s="3" customFormat="1">
      <c r="E4622" s="4"/>
      <c r="M4622" s="5"/>
    </row>
    <row r="4623" spans="1:14">
      <c r="A4623">
        <v>1</v>
      </c>
      <c r="B4623" t="s">
        <v>16358</v>
      </c>
      <c r="C4623" t="s">
        <v>16359</v>
      </c>
      <c r="D4623">
        <v>9985</v>
      </c>
      <c r="E4623" s="1">
        <v>4.2850000000000001</v>
      </c>
      <c r="F4623">
        <v>4.4290000000000003</v>
      </c>
      <c r="G4623">
        <v>1.3919999999999999</v>
      </c>
      <c r="H4623">
        <v>125</v>
      </c>
      <c r="I4623">
        <v>9.3000000000000007</v>
      </c>
      <c r="J4623">
        <v>2.009E-2</v>
      </c>
      <c r="K4623">
        <v>1.5569999999999999</v>
      </c>
      <c r="L4623">
        <f>AVERAGE(E4623:E4646)</f>
        <v>1.3752083333333331</v>
      </c>
      <c r="M4623" s="2">
        <f t="shared" ref="M4623:M4646" si="147">A4623/24*100</f>
        <v>4.1666666666666661</v>
      </c>
      <c r="N4623" t="s">
        <v>2730</v>
      </c>
    </row>
    <row r="4624" spans="1:14">
      <c r="A4624">
        <v>2</v>
      </c>
      <c r="B4624" t="s">
        <v>19482</v>
      </c>
      <c r="C4624" t="s">
        <v>19483</v>
      </c>
      <c r="D4624">
        <v>7383</v>
      </c>
      <c r="E4624" s="1">
        <v>4.1040000000000001</v>
      </c>
      <c r="F4624">
        <v>3.35</v>
      </c>
      <c r="G4624">
        <v>1.1160000000000001</v>
      </c>
      <c r="H4624">
        <v>232</v>
      </c>
      <c r="I4624">
        <v>5</v>
      </c>
      <c r="J4624">
        <v>1.9640000000000001E-2</v>
      </c>
      <c r="K4624">
        <v>0.91</v>
      </c>
      <c r="L4624">
        <v>1.3752083333333331</v>
      </c>
      <c r="M4624" s="2">
        <f t="shared" si="147"/>
        <v>8.3333333333333321</v>
      </c>
      <c r="N4624" t="s">
        <v>2730</v>
      </c>
    </row>
    <row r="4625" spans="1:14">
      <c r="A4625">
        <v>3</v>
      </c>
      <c r="B4625" t="s">
        <v>16368</v>
      </c>
      <c r="C4625" t="s">
        <v>16369</v>
      </c>
      <c r="D4625">
        <v>509</v>
      </c>
      <c r="E4625" s="1">
        <v>2.5779999999999998</v>
      </c>
      <c r="G4625">
        <v>0.84599999999999997</v>
      </c>
      <c r="H4625">
        <v>52</v>
      </c>
      <c r="I4625">
        <v>2.5</v>
      </c>
      <c r="J4625">
        <v>7.1000000000000002E-4</v>
      </c>
      <c r="L4625">
        <v>1.3752083333333331</v>
      </c>
      <c r="M4625" s="2">
        <f t="shared" si="147"/>
        <v>12.5</v>
      </c>
      <c r="N4625" t="s">
        <v>2730</v>
      </c>
    </row>
    <row r="4626" spans="1:14">
      <c r="A4626">
        <v>4</v>
      </c>
      <c r="B4626" t="s">
        <v>19472</v>
      </c>
      <c r="C4626" t="s">
        <v>19473</v>
      </c>
      <c r="D4626">
        <v>23277</v>
      </c>
      <c r="E4626" s="1">
        <v>2.3479999999999999</v>
      </c>
      <c r="F4626">
        <v>2.9420000000000002</v>
      </c>
      <c r="H4626">
        <v>0</v>
      </c>
      <c r="I4626">
        <v>8.5</v>
      </c>
      <c r="J4626">
        <v>4.4429999999999997E-2</v>
      </c>
      <c r="K4626">
        <v>0.88</v>
      </c>
      <c r="L4626">
        <v>1.3752083333333331</v>
      </c>
      <c r="M4626" s="2">
        <f t="shared" si="147"/>
        <v>16.666666666666664</v>
      </c>
      <c r="N4626" t="s">
        <v>2730</v>
      </c>
    </row>
    <row r="4627" spans="1:14">
      <c r="A4627">
        <v>5</v>
      </c>
      <c r="B4627" t="s">
        <v>19466</v>
      </c>
      <c r="C4627" t="s">
        <v>19467</v>
      </c>
      <c r="D4627">
        <v>7389</v>
      </c>
      <c r="E4627" s="1">
        <v>1.931</v>
      </c>
      <c r="F4627">
        <v>2.3479999999999999</v>
      </c>
      <c r="G4627">
        <v>0.33200000000000002</v>
      </c>
      <c r="H4627">
        <v>367</v>
      </c>
      <c r="I4627">
        <v>6.7</v>
      </c>
      <c r="J4627">
        <v>1.6369999999999999E-2</v>
      </c>
      <c r="K4627">
        <v>0.67600000000000005</v>
      </c>
      <c r="L4627">
        <v>1.3752083333333331</v>
      </c>
      <c r="M4627" s="2">
        <f t="shared" si="147"/>
        <v>20.833333333333336</v>
      </c>
      <c r="N4627" t="s">
        <v>2730</v>
      </c>
    </row>
    <row r="4628" spans="1:14">
      <c r="A4628">
        <v>6</v>
      </c>
      <c r="B4628" t="s">
        <v>16386</v>
      </c>
      <c r="C4628" t="s">
        <v>16387</v>
      </c>
      <c r="D4628">
        <v>1233</v>
      </c>
      <c r="E4628" s="1">
        <v>1.859</v>
      </c>
      <c r="F4628">
        <v>1.704</v>
      </c>
      <c r="G4628">
        <v>0.371</v>
      </c>
      <c r="H4628">
        <v>70</v>
      </c>
      <c r="I4628">
        <v>5.8</v>
      </c>
      <c r="J4628">
        <v>3.0300000000000001E-3</v>
      </c>
      <c r="K4628">
        <v>0.47899999999999998</v>
      </c>
      <c r="L4628">
        <v>1.3752083333333331</v>
      </c>
      <c r="M4628" s="2">
        <f t="shared" si="147"/>
        <v>25</v>
      </c>
      <c r="N4628" t="s">
        <v>2730</v>
      </c>
    </row>
    <row r="4629" spans="1:14">
      <c r="A4629">
        <v>7</v>
      </c>
      <c r="B4629" t="s">
        <v>16354</v>
      </c>
      <c r="C4629" t="s">
        <v>16355</v>
      </c>
      <c r="D4629">
        <v>6020</v>
      </c>
      <c r="E4629" s="1">
        <v>1.7569999999999999</v>
      </c>
      <c r="F4629">
        <v>2.4249999999999998</v>
      </c>
      <c r="G4629">
        <v>0.44500000000000001</v>
      </c>
      <c r="H4629">
        <v>191</v>
      </c>
      <c r="I4629">
        <v>6.9</v>
      </c>
      <c r="J4629">
        <v>1.541E-2</v>
      </c>
      <c r="K4629">
        <v>0.88200000000000001</v>
      </c>
      <c r="L4629">
        <v>1.3752083333333331</v>
      </c>
      <c r="M4629" s="2">
        <f t="shared" si="147"/>
        <v>29.166666666666668</v>
      </c>
      <c r="N4629" t="s">
        <v>2730</v>
      </c>
    </row>
    <row r="4630" spans="1:14">
      <c r="A4630">
        <v>8</v>
      </c>
      <c r="B4630" t="s">
        <v>16356</v>
      </c>
      <c r="C4630" t="s">
        <v>16357</v>
      </c>
      <c r="D4630">
        <v>4341</v>
      </c>
      <c r="E4630" s="1">
        <v>1.704</v>
      </c>
      <c r="F4630">
        <v>1.958</v>
      </c>
      <c r="G4630">
        <v>0.23400000000000001</v>
      </c>
      <c r="H4630">
        <v>466</v>
      </c>
      <c r="I4630">
        <v>6.9</v>
      </c>
      <c r="J4630">
        <v>9.8799999999999999E-3</v>
      </c>
      <c r="K4630">
        <v>0.59499999999999997</v>
      </c>
      <c r="L4630">
        <v>1.3752083333333331</v>
      </c>
      <c r="M4630" s="2">
        <f t="shared" si="147"/>
        <v>33.333333333333329</v>
      </c>
      <c r="N4630" t="s">
        <v>2730</v>
      </c>
    </row>
    <row r="4631" spans="1:14">
      <c r="A4631">
        <v>9</v>
      </c>
      <c r="B4631" t="s">
        <v>16388</v>
      </c>
      <c r="C4631" t="s">
        <v>16389</v>
      </c>
      <c r="D4631">
        <v>393</v>
      </c>
      <c r="E4631" s="1">
        <v>1.68</v>
      </c>
      <c r="G4631">
        <v>0.34599999999999997</v>
      </c>
      <c r="H4631">
        <v>81</v>
      </c>
      <c r="I4631">
        <v>2.7</v>
      </c>
      <c r="J4631">
        <v>1.7600000000000001E-3</v>
      </c>
      <c r="L4631">
        <v>1.3752083333333331</v>
      </c>
      <c r="M4631" s="2">
        <f t="shared" si="147"/>
        <v>37.5</v>
      </c>
      <c r="N4631" t="s">
        <v>2730</v>
      </c>
    </row>
    <row r="4632" spans="1:14">
      <c r="A4632">
        <v>10</v>
      </c>
      <c r="B4632" t="s">
        <v>16366</v>
      </c>
      <c r="C4632" t="s">
        <v>16367</v>
      </c>
      <c r="D4632">
        <v>2992</v>
      </c>
      <c r="E4632" s="1">
        <v>1.645</v>
      </c>
      <c r="F4632">
        <v>1.712</v>
      </c>
      <c r="G4632">
        <v>0.33500000000000002</v>
      </c>
      <c r="H4632">
        <v>191</v>
      </c>
      <c r="I4632">
        <v>6</v>
      </c>
      <c r="J4632">
        <v>7.5599999999999999E-3</v>
      </c>
      <c r="K4632">
        <v>0.51300000000000001</v>
      </c>
      <c r="L4632">
        <v>1.3752083333333331</v>
      </c>
      <c r="M4632" s="2">
        <f t="shared" si="147"/>
        <v>41.666666666666671</v>
      </c>
      <c r="N4632" t="s">
        <v>2730</v>
      </c>
    </row>
    <row r="4633" spans="1:14">
      <c r="A4633">
        <v>11</v>
      </c>
      <c r="B4633" t="s">
        <v>16376</v>
      </c>
      <c r="C4633" t="s">
        <v>16377</v>
      </c>
      <c r="D4633">
        <v>2896</v>
      </c>
      <c r="E4633" s="1">
        <v>1.331</v>
      </c>
      <c r="F4633">
        <v>1.298</v>
      </c>
      <c r="G4633">
        <v>0.155</v>
      </c>
      <c r="H4633">
        <v>386</v>
      </c>
      <c r="I4633">
        <v>7.5</v>
      </c>
      <c r="J4633">
        <v>6.1199999999999996E-3</v>
      </c>
      <c r="K4633">
        <v>0.39100000000000001</v>
      </c>
      <c r="L4633">
        <v>1.3752083333333331</v>
      </c>
      <c r="M4633" s="2">
        <f t="shared" si="147"/>
        <v>45.833333333333329</v>
      </c>
      <c r="N4633" t="s">
        <v>2730</v>
      </c>
    </row>
    <row r="4634" spans="1:14">
      <c r="A4634">
        <v>12</v>
      </c>
      <c r="B4634" t="s">
        <v>16360</v>
      </c>
      <c r="C4634" t="s">
        <v>16361</v>
      </c>
      <c r="D4634">
        <v>703</v>
      </c>
      <c r="E4634" s="1">
        <v>1.0509999999999999</v>
      </c>
      <c r="G4634">
        <v>0.156</v>
      </c>
      <c r="H4634">
        <v>45</v>
      </c>
      <c r="I4634">
        <v>5.3</v>
      </c>
      <c r="J4634">
        <v>2.4599999999999999E-3</v>
      </c>
      <c r="L4634">
        <v>1.3752083333333331</v>
      </c>
      <c r="M4634" s="2">
        <f t="shared" si="147"/>
        <v>50</v>
      </c>
      <c r="N4634" t="s">
        <v>2730</v>
      </c>
    </row>
    <row r="4635" spans="1:14">
      <c r="A4635">
        <v>13</v>
      </c>
      <c r="B4635" t="s">
        <v>16370</v>
      </c>
      <c r="C4635" t="s">
        <v>16371</v>
      </c>
      <c r="D4635">
        <v>848</v>
      </c>
      <c r="E4635" s="1">
        <v>1.0209999999999999</v>
      </c>
      <c r="F4635">
        <v>0.97</v>
      </c>
      <c r="G4635">
        <v>0.24299999999999999</v>
      </c>
      <c r="H4635">
        <v>70</v>
      </c>
      <c r="I4635">
        <v>6.7</v>
      </c>
      <c r="J4635">
        <v>1.8500000000000001E-3</v>
      </c>
      <c r="K4635">
        <v>0.29199999999999998</v>
      </c>
      <c r="L4635">
        <v>1.3752083333333331</v>
      </c>
      <c r="M4635" s="2">
        <f t="shared" si="147"/>
        <v>54.166666666666664</v>
      </c>
      <c r="N4635" t="s">
        <v>2730</v>
      </c>
    </row>
    <row r="4636" spans="1:14">
      <c r="A4636">
        <v>14</v>
      </c>
      <c r="B4636" t="s">
        <v>16362</v>
      </c>
      <c r="C4636" t="s">
        <v>16363</v>
      </c>
      <c r="D4636">
        <v>691</v>
      </c>
      <c r="E4636" s="1">
        <v>0.99299999999999999</v>
      </c>
      <c r="F4636">
        <v>1.121</v>
      </c>
      <c r="G4636">
        <v>0.41099999999999998</v>
      </c>
      <c r="H4636">
        <v>90</v>
      </c>
      <c r="I4636">
        <v>4.9000000000000004</v>
      </c>
      <c r="J4636">
        <v>2.2100000000000002E-3</v>
      </c>
      <c r="K4636">
        <v>0.33900000000000002</v>
      </c>
      <c r="L4636">
        <v>1.3752083333333331</v>
      </c>
      <c r="M4636" s="2">
        <f t="shared" si="147"/>
        <v>58.333333333333336</v>
      </c>
      <c r="N4636" t="s">
        <v>2730</v>
      </c>
    </row>
    <row r="4637" spans="1:14">
      <c r="A4637">
        <v>15</v>
      </c>
      <c r="B4637" t="s">
        <v>16384</v>
      </c>
      <c r="C4637" t="s">
        <v>16385</v>
      </c>
      <c r="D4637">
        <v>2246</v>
      </c>
      <c r="E4637" s="1">
        <v>0.89100000000000001</v>
      </c>
      <c r="F4637">
        <v>1.0640000000000001</v>
      </c>
      <c r="G4637">
        <v>6.5000000000000002E-2</v>
      </c>
      <c r="H4637">
        <v>293</v>
      </c>
      <c r="I4637">
        <v>6.4</v>
      </c>
      <c r="J4637">
        <v>5.6499999999999996E-3</v>
      </c>
      <c r="K4637">
        <v>0.32600000000000001</v>
      </c>
      <c r="L4637">
        <v>1.3752083333333331</v>
      </c>
      <c r="M4637" s="2">
        <f t="shared" si="147"/>
        <v>62.5</v>
      </c>
      <c r="N4637" t="s">
        <v>2730</v>
      </c>
    </row>
    <row r="4638" spans="1:14">
      <c r="A4638">
        <v>16</v>
      </c>
      <c r="B4638" t="s">
        <v>16364</v>
      </c>
      <c r="C4638" t="s">
        <v>16365</v>
      </c>
      <c r="D4638">
        <v>801</v>
      </c>
      <c r="E4638" s="1">
        <v>0.82499999999999996</v>
      </c>
      <c r="F4638">
        <v>1.1040000000000001</v>
      </c>
      <c r="G4638">
        <v>9.8000000000000004E-2</v>
      </c>
      <c r="H4638">
        <v>51</v>
      </c>
      <c r="I4638">
        <v>7.8</v>
      </c>
      <c r="J4638">
        <v>1.89E-3</v>
      </c>
      <c r="K4638">
        <v>0.41499999999999998</v>
      </c>
      <c r="L4638">
        <v>1.3752083333333331</v>
      </c>
      <c r="M4638" s="2">
        <f t="shared" si="147"/>
        <v>66.666666666666657</v>
      </c>
      <c r="N4638" t="s">
        <v>2730</v>
      </c>
    </row>
    <row r="4639" spans="1:14">
      <c r="A4639">
        <v>17</v>
      </c>
      <c r="B4639" t="s">
        <v>16378</v>
      </c>
      <c r="C4639" t="s">
        <v>16379</v>
      </c>
      <c r="D4639">
        <v>709</v>
      </c>
      <c r="E4639" s="1">
        <v>0.80200000000000005</v>
      </c>
      <c r="F4639">
        <v>0.68100000000000005</v>
      </c>
      <c r="G4639">
        <v>0.30499999999999999</v>
      </c>
      <c r="H4639">
        <v>59</v>
      </c>
      <c r="I4639">
        <v>6.8</v>
      </c>
      <c r="J4639">
        <v>1.1299999999999999E-3</v>
      </c>
      <c r="K4639">
        <v>0.161</v>
      </c>
      <c r="L4639">
        <v>1.3752083333333331</v>
      </c>
      <c r="M4639" s="2">
        <f t="shared" si="147"/>
        <v>70.833333333333343</v>
      </c>
      <c r="N4639" t="s">
        <v>2730</v>
      </c>
    </row>
    <row r="4640" spans="1:14">
      <c r="A4640">
        <v>18</v>
      </c>
      <c r="B4640" t="s">
        <v>16394</v>
      </c>
      <c r="C4640" t="s">
        <v>16395</v>
      </c>
      <c r="D4640">
        <v>1453</v>
      </c>
      <c r="E4640" s="1">
        <v>0.64</v>
      </c>
      <c r="F4640">
        <v>0.70099999999999996</v>
      </c>
      <c r="G4640">
        <v>0.11899999999999999</v>
      </c>
      <c r="H4640">
        <v>135</v>
      </c>
      <c r="I4640">
        <v>8.6999999999999993</v>
      </c>
      <c r="J4640">
        <v>1.5900000000000001E-3</v>
      </c>
      <c r="K4640">
        <v>0.14799999999999999</v>
      </c>
      <c r="L4640">
        <v>1.3752083333333331</v>
      </c>
      <c r="M4640" s="2">
        <f t="shared" si="147"/>
        <v>75</v>
      </c>
      <c r="N4640" t="s">
        <v>2730</v>
      </c>
    </row>
    <row r="4641" spans="1:14">
      <c r="A4641">
        <v>19</v>
      </c>
      <c r="B4641" t="s">
        <v>16382</v>
      </c>
      <c r="C4641" t="s">
        <v>16383</v>
      </c>
      <c r="D4641">
        <v>218</v>
      </c>
      <c r="E4641" s="1">
        <v>0.53600000000000003</v>
      </c>
      <c r="F4641">
        <v>0.33600000000000002</v>
      </c>
      <c r="G4641">
        <v>7.0999999999999994E-2</v>
      </c>
      <c r="H4641">
        <v>85</v>
      </c>
      <c r="I4641">
        <v>4</v>
      </c>
      <c r="J4641">
        <v>2.3000000000000001E-4</v>
      </c>
      <c r="K4641">
        <v>3.2000000000000001E-2</v>
      </c>
      <c r="L4641">
        <v>1.3752083333333331</v>
      </c>
      <c r="M4641" s="2">
        <f t="shared" si="147"/>
        <v>79.166666666666657</v>
      </c>
      <c r="N4641" t="s">
        <v>2730</v>
      </c>
    </row>
    <row r="4642" spans="1:14">
      <c r="A4642">
        <v>20</v>
      </c>
      <c r="B4642" t="s">
        <v>16392</v>
      </c>
      <c r="C4642" t="s">
        <v>16393</v>
      </c>
      <c r="D4642">
        <v>307</v>
      </c>
      <c r="E4642" s="1">
        <v>0.34200000000000003</v>
      </c>
      <c r="F4642">
        <v>0.41799999999999998</v>
      </c>
      <c r="G4642">
        <v>1.7999999999999999E-2</v>
      </c>
      <c r="H4642">
        <v>110</v>
      </c>
      <c r="I4642">
        <v>4.0999999999999996</v>
      </c>
      <c r="J4642">
        <v>9.3000000000000005E-4</v>
      </c>
      <c r="K4642">
        <v>0.112</v>
      </c>
      <c r="L4642">
        <v>1.3752083333333331</v>
      </c>
      <c r="M4642" s="2">
        <f t="shared" si="147"/>
        <v>83.333333333333343</v>
      </c>
      <c r="N4642" t="s">
        <v>2730</v>
      </c>
    </row>
    <row r="4643" spans="1:14">
      <c r="A4643">
        <v>21</v>
      </c>
      <c r="B4643" t="s">
        <v>16372</v>
      </c>
      <c r="C4643" t="s">
        <v>16373</v>
      </c>
      <c r="D4643">
        <v>164</v>
      </c>
      <c r="E4643" s="1">
        <v>0.26300000000000001</v>
      </c>
      <c r="F4643">
        <v>0.34699999999999998</v>
      </c>
      <c r="G4643">
        <v>6.2E-2</v>
      </c>
      <c r="H4643">
        <v>81</v>
      </c>
      <c r="I4643">
        <v>3.7</v>
      </c>
      <c r="J4643">
        <v>7.1000000000000002E-4</v>
      </c>
      <c r="K4643">
        <v>9.2999999999999999E-2</v>
      </c>
      <c r="L4643">
        <v>1.3752083333333331</v>
      </c>
      <c r="M4643" s="2">
        <f t="shared" si="147"/>
        <v>87.5</v>
      </c>
      <c r="N4643" t="s">
        <v>2730</v>
      </c>
    </row>
    <row r="4644" spans="1:14">
      <c r="A4644">
        <v>22</v>
      </c>
      <c r="B4644" t="s">
        <v>16380</v>
      </c>
      <c r="C4644" t="s">
        <v>16381</v>
      </c>
      <c r="D4644">
        <v>42</v>
      </c>
      <c r="E4644" s="1">
        <v>0.22</v>
      </c>
      <c r="F4644">
        <v>0.14699999999999999</v>
      </c>
      <c r="G4644">
        <v>4.2999999999999997E-2</v>
      </c>
      <c r="H4644">
        <v>23</v>
      </c>
      <c r="J4644">
        <v>3.0000000000000001E-5</v>
      </c>
      <c r="K4644">
        <v>1.2E-2</v>
      </c>
      <c r="L4644">
        <v>1.3752083333333331</v>
      </c>
      <c r="M4644" s="2">
        <f t="shared" si="147"/>
        <v>91.666666666666657</v>
      </c>
      <c r="N4644" t="s">
        <v>2730</v>
      </c>
    </row>
    <row r="4645" spans="1:14">
      <c r="A4645">
        <v>23</v>
      </c>
      <c r="B4645" t="s">
        <v>16374</v>
      </c>
      <c r="C4645" t="s">
        <v>16375</v>
      </c>
      <c r="D4645">
        <v>83</v>
      </c>
      <c r="E4645" s="1">
        <v>0.13200000000000001</v>
      </c>
      <c r="G4645">
        <v>7.4999999999999997E-2</v>
      </c>
      <c r="H4645">
        <v>67</v>
      </c>
      <c r="J4645">
        <v>1.3999999999999999E-4</v>
      </c>
      <c r="L4645">
        <v>1.3752083333333331</v>
      </c>
      <c r="M4645" s="2">
        <f t="shared" si="147"/>
        <v>95.833333333333343</v>
      </c>
      <c r="N4645" t="s">
        <v>2730</v>
      </c>
    </row>
    <row r="4646" spans="1:14">
      <c r="A4646">
        <v>24</v>
      </c>
      <c r="B4646" t="s">
        <v>16390</v>
      </c>
      <c r="C4646" t="s">
        <v>16391</v>
      </c>
      <c r="D4646">
        <v>16</v>
      </c>
      <c r="E4646" s="1">
        <v>6.7000000000000004E-2</v>
      </c>
      <c r="F4646">
        <v>0.104</v>
      </c>
      <c r="G4646">
        <v>4.2000000000000003E-2</v>
      </c>
      <c r="H4646">
        <v>24</v>
      </c>
      <c r="J4646">
        <v>3.0000000000000001E-5</v>
      </c>
      <c r="K4646">
        <v>1.6E-2</v>
      </c>
      <c r="L4646">
        <v>1.37520833333333</v>
      </c>
      <c r="M4646" s="2">
        <f t="shared" si="147"/>
        <v>100</v>
      </c>
      <c r="N4646" t="s">
        <v>2730</v>
      </c>
    </row>
    <row r="4647" spans="1:14" s="3" customFormat="1">
      <c r="E4647" s="4"/>
      <c r="M4647" s="5"/>
    </row>
    <row r="4648" spans="1:14">
      <c r="A4648">
        <v>1</v>
      </c>
      <c r="B4648" t="s">
        <v>12676</v>
      </c>
      <c r="C4648" t="s">
        <v>12677</v>
      </c>
      <c r="D4648">
        <v>13166</v>
      </c>
      <c r="E4648" s="1">
        <v>14.872999999999999</v>
      </c>
      <c r="F4648">
        <v>22.16</v>
      </c>
      <c r="G4648">
        <v>3.5</v>
      </c>
      <c r="H4648">
        <v>26</v>
      </c>
      <c r="I4648" t="s">
        <v>18288</v>
      </c>
      <c r="J4648">
        <v>2.051E-2</v>
      </c>
      <c r="K4648">
        <v>7.7960000000000003</v>
      </c>
      <c r="L4648">
        <f>AVERAGE(E4648:E4768)</f>
        <v>3.2854049586776859</v>
      </c>
      <c r="M4648" s="2">
        <f t="shared" ref="M4648:M4679" si="148">A4648/121*100</f>
        <v>0.82644628099173556</v>
      </c>
      <c r="N4648" t="s">
        <v>2731</v>
      </c>
    </row>
    <row r="4649" spans="1:14">
      <c r="A4649">
        <v>2</v>
      </c>
      <c r="B4649" t="s">
        <v>17040</v>
      </c>
      <c r="C4649" t="s">
        <v>17041</v>
      </c>
      <c r="D4649">
        <v>12432</v>
      </c>
      <c r="E4649" s="1">
        <v>14.619</v>
      </c>
      <c r="F4649">
        <v>17.550999999999998</v>
      </c>
      <c r="G4649">
        <v>3.25</v>
      </c>
      <c r="H4649">
        <v>148</v>
      </c>
      <c r="I4649">
        <v>4.3</v>
      </c>
      <c r="J4649">
        <v>7.2800000000000004E-2</v>
      </c>
      <c r="K4649">
        <v>8.2040000000000006</v>
      </c>
      <c r="L4649">
        <v>3.2854049586776859</v>
      </c>
      <c r="M4649" s="2">
        <f t="shared" si="148"/>
        <v>1.6528925619834711</v>
      </c>
      <c r="N4649" t="s">
        <v>2731</v>
      </c>
    </row>
    <row r="4650" spans="1:14">
      <c r="A4650">
        <v>3</v>
      </c>
      <c r="B4650" t="s">
        <v>12760</v>
      </c>
      <c r="C4650" t="s">
        <v>12761</v>
      </c>
      <c r="D4650">
        <v>2021</v>
      </c>
      <c r="E4650" s="1">
        <v>11.025</v>
      </c>
      <c r="F4650">
        <v>11.478999999999999</v>
      </c>
      <c r="G4650">
        <v>1.859</v>
      </c>
      <c r="H4650">
        <v>64</v>
      </c>
      <c r="I4650">
        <v>2.2999999999999998</v>
      </c>
      <c r="J4650">
        <v>1.235E-2</v>
      </c>
      <c r="K4650">
        <v>4.2690000000000001</v>
      </c>
      <c r="L4650">
        <v>3.2854049586776859</v>
      </c>
      <c r="M4650" s="2">
        <f t="shared" si="148"/>
        <v>2.4793388429752068</v>
      </c>
      <c r="N4650" t="s">
        <v>2731</v>
      </c>
    </row>
    <row r="4651" spans="1:14">
      <c r="A4651">
        <v>4</v>
      </c>
      <c r="B4651" t="s">
        <v>12804</v>
      </c>
      <c r="C4651" t="s">
        <v>12805</v>
      </c>
      <c r="D4651">
        <v>5613</v>
      </c>
      <c r="E4651" s="1">
        <v>8.9009999999999998</v>
      </c>
      <c r="F4651">
        <v>8.2479999999999993</v>
      </c>
      <c r="G4651">
        <v>1.405</v>
      </c>
      <c r="H4651">
        <v>74</v>
      </c>
      <c r="I4651">
        <v>5.9</v>
      </c>
      <c r="J4651">
        <v>1.7389999999999999E-2</v>
      </c>
      <c r="K4651">
        <v>2.9950000000000001</v>
      </c>
      <c r="L4651">
        <v>3.2854049586776859</v>
      </c>
      <c r="M4651" s="2">
        <f t="shared" si="148"/>
        <v>3.3057851239669422</v>
      </c>
      <c r="N4651" t="s">
        <v>2731</v>
      </c>
    </row>
    <row r="4652" spans="1:14">
      <c r="A4652">
        <v>5</v>
      </c>
      <c r="B4652" t="s">
        <v>12698</v>
      </c>
      <c r="C4652" t="s">
        <v>12699</v>
      </c>
      <c r="D4652">
        <v>2842</v>
      </c>
      <c r="E4652" s="1">
        <v>7.9850000000000003</v>
      </c>
      <c r="F4652">
        <v>10.875999999999999</v>
      </c>
      <c r="G4652">
        <v>1.7929999999999999</v>
      </c>
      <c r="H4652">
        <v>29</v>
      </c>
      <c r="I4652">
        <v>4.7</v>
      </c>
      <c r="J4652">
        <v>8.9899999999999997E-3</v>
      </c>
      <c r="K4652">
        <v>3.5339999999999998</v>
      </c>
      <c r="L4652">
        <v>3.2854049586776859</v>
      </c>
      <c r="M4652" s="2">
        <f t="shared" si="148"/>
        <v>4.1322314049586781</v>
      </c>
      <c r="N4652" t="s">
        <v>2731</v>
      </c>
    </row>
    <row r="4653" spans="1:14">
      <c r="A4653">
        <v>6</v>
      </c>
      <c r="B4653" t="s">
        <v>12640</v>
      </c>
      <c r="C4653" t="s">
        <v>12641</v>
      </c>
      <c r="D4653">
        <v>46158</v>
      </c>
      <c r="E4653" s="1">
        <v>7.8949999999999996</v>
      </c>
      <c r="F4653">
        <v>8.6110000000000007</v>
      </c>
      <c r="G4653">
        <v>1.542</v>
      </c>
      <c r="H4653">
        <v>347</v>
      </c>
      <c r="I4653">
        <v>8</v>
      </c>
      <c r="J4653">
        <v>9.6829999999999999E-2</v>
      </c>
      <c r="K4653">
        <v>3.032</v>
      </c>
      <c r="L4653">
        <v>3.2854049586776859</v>
      </c>
      <c r="M4653" s="2">
        <f t="shared" si="148"/>
        <v>4.9586776859504136</v>
      </c>
      <c r="N4653" t="s">
        <v>2731</v>
      </c>
    </row>
    <row r="4654" spans="1:14">
      <c r="A4654">
        <v>7</v>
      </c>
      <c r="B4654" t="s">
        <v>12642</v>
      </c>
      <c r="C4654" t="s">
        <v>12643</v>
      </c>
      <c r="D4654">
        <v>49025</v>
      </c>
      <c r="E4654" s="1">
        <v>7.7350000000000003</v>
      </c>
      <c r="F4654">
        <v>7.5549999999999997</v>
      </c>
      <c r="G4654">
        <v>2.234</v>
      </c>
      <c r="H4654">
        <v>427</v>
      </c>
      <c r="I4654">
        <v>7.1</v>
      </c>
      <c r="J4654">
        <v>0.11379</v>
      </c>
      <c r="K4654">
        <v>2.4769999999999999</v>
      </c>
      <c r="L4654">
        <v>3.2854049586776859</v>
      </c>
      <c r="M4654" s="2">
        <f t="shared" si="148"/>
        <v>5.785123966942149</v>
      </c>
      <c r="N4654" t="s">
        <v>2731</v>
      </c>
    </row>
    <row r="4655" spans="1:14">
      <c r="A4655">
        <v>8</v>
      </c>
      <c r="B4655" t="s">
        <v>12740</v>
      </c>
      <c r="C4655" t="s">
        <v>12741</v>
      </c>
      <c r="D4655">
        <v>2120</v>
      </c>
      <c r="E4655" s="1">
        <v>7.524</v>
      </c>
      <c r="F4655">
        <v>5.8380000000000001</v>
      </c>
      <c r="G4655">
        <v>1.2</v>
      </c>
      <c r="H4655">
        <v>25</v>
      </c>
      <c r="I4655">
        <v>7.3</v>
      </c>
      <c r="J4655">
        <v>5.3E-3</v>
      </c>
      <c r="K4655">
        <v>1.962</v>
      </c>
      <c r="L4655">
        <v>3.2854049586776859</v>
      </c>
      <c r="M4655" s="2">
        <f t="shared" si="148"/>
        <v>6.6115702479338845</v>
      </c>
      <c r="N4655" t="s">
        <v>2731</v>
      </c>
    </row>
    <row r="4656" spans="1:14">
      <c r="A4656">
        <v>9</v>
      </c>
      <c r="B4656" t="s">
        <v>12748</v>
      </c>
      <c r="C4656" t="s">
        <v>12749</v>
      </c>
      <c r="D4656">
        <v>4956</v>
      </c>
      <c r="E4656" s="1">
        <v>7.3040000000000003</v>
      </c>
      <c r="F4656">
        <v>5.4509999999999996</v>
      </c>
      <c r="G4656">
        <v>1.109</v>
      </c>
      <c r="H4656">
        <v>92</v>
      </c>
      <c r="I4656">
        <v>5.2</v>
      </c>
      <c r="J4656">
        <v>7.4200000000000004E-3</v>
      </c>
      <c r="K4656">
        <v>0.84699999999999998</v>
      </c>
      <c r="L4656">
        <v>3.2854049586776859</v>
      </c>
      <c r="M4656" s="2">
        <f t="shared" si="148"/>
        <v>7.4380165289256199</v>
      </c>
      <c r="N4656" t="s">
        <v>2731</v>
      </c>
    </row>
    <row r="4657" spans="1:14">
      <c r="A4657">
        <v>10</v>
      </c>
      <c r="B4657" t="s">
        <v>20774</v>
      </c>
      <c r="C4657" t="s">
        <v>20773</v>
      </c>
      <c r="D4657">
        <v>11862</v>
      </c>
      <c r="E4657" s="1">
        <v>7.1890000000000001</v>
      </c>
      <c r="F4657">
        <v>7.548</v>
      </c>
      <c r="G4657">
        <v>1.9910000000000001</v>
      </c>
      <c r="H4657">
        <v>222</v>
      </c>
      <c r="I4657">
        <v>3.9</v>
      </c>
      <c r="J4657">
        <v>4.2009999999999999E-2</v>
      </c>
      <c r="K4657">
        <v>2.3260000000000001</v>
      </c>
      <c r="L4657">
        <v>3.2854049586776859</v>
      </c>
      <c r="M4657" s="2">
        <f t="shared" si="148"/>
        <v>8.2644628099173563</v>
      </c>
      <c r="N4657" t="s">
        <v>2731</v>
      </c>
    </row>
    <row r="4658" spans="1:14">
      <c r="A4658">
        <v>11</v>
      </c>
      <c r="B4658" t="s">
        <v>12778</v>
      </c>
      <c r="C4658" t="s">
        <v>12779</v>
      </c>
      <c r="D4658">
        <v>5154</v>
      </c>
      <c r="E4658" s="1">
        <v>6.87</v>
      </c>
      <c r="F4658">
        <v>7.0209999999999999</v>
      </c>
      <c r="G4658">
        <v>1.4359999999999999</v>
      </c>
      <c r="H4658">
        <v>101</v>
      </c>
      <c r="I4658">
        <v>4.4000000000000004</v>
      </c>
      <c r="J4658">
        <v>1.9220000000000001E-2</v>
      </c>
      <c r="K4658">
        <v>2.2789999999999999</v>
      </c>
      <c r="L4658">
        <v>3.2854049586776859</v>
      </c>
      <c r="M4658" s="2">
        <f t="shared" si="148"/>
        <v>9.0909090909090917</v>
      </c>
      <c r="N4658" t="s">
        <v>2731</v>
      </c>
    </row>
    <row r="4659" spans="1:14">
      <c r="A4659">
        <v>12</v>
      </c>
      <c r="B4659" t="s">
        <v>12668</v>
      </c>
      <c r="C4659" t="s">
        <v>12669</v>
      </c>
      <c r="D4659">
        <v>24906</v>
      </c>
      <c r="E4659" s="1">
        <v>6.4870000000000001</v>
      </c>
      <c r="F4659">
        <v>6.7720000000000002</v>
      </c>
      <c r="G4659">
        <v>1.7490000000000001</v>
      </c>
      <c r="H4659">
        <v>339</v>
      </c>
      <c r="I4659">
        <v>7.1</v>
      </c>
      <c r="J4659">
        <v>5.8959999999999999E-2</v>
      </c>
      <c r="K4659">
        <v>2.331</v>
      </c>
      <c r="L4659">
        <v>3.2854049586776859</v>
      </c>
      <c r="M4659" s="2">
        <f t="shared" si="148"/>
        <v>9.9173553719008272</v>
      </c>
      <c r="N4659" t="s">
        <v>2731</v>
      </c>
    </row>
    <row r="4660" spans="1:14">
      <c r="A4660">
        <v>13</v>
      </c>
      <c r="B4660" t="s">
        <v>12726</v>
      </c>
      <c r="C4660" t="s">
        <v>12727</v>
      </c>
      <c r="D4660">
        <v>68170</v>
      </c>
      <c r="E4660" s="1">
        <v>6.43</v>
      </c>
      <c r="F4660">
        <v>6.5679999999999996</v>
      </c>
      <c r="G4660">
        <v>1.087</v>
      </c>
      <c r="H4660">
        <v>809</v>
      </c>
      <c r="I4660">
        <v>8.3000000000000007</v>
      </c>
      <c r="J4660">
        <v>0.12665999999999999</v>
      </c>
      <c r="K4660">
        <v>2.0920000000000001</v>
      </c>
      <c r="L4660">
        <v>3.2854049586776859</v>
      </c>
      <c r="M4660" s="2">
        <f t="shared" si="148"/>
        <v>10.743801652892563</v>
      </c>
      <c r="N4660" t="s">
        <v>2731</v>
      </c>
    </row>
    <row r="4661" spans="1:14">
      <c r="A4661">
        <v>14</v>
      </c>
      <c r="B4661" t="s">
        <v>12720</v>
      </c>
      <c r="C4661" t="s">
        <v>12721</v>
      </c>
      <c r="D4661">
        <v>22111</v>
      </c>
      <c r="E4661" s="1">
        <v>6.1280000000000001</v>
      </c>
      <c r="F4661">
        <v>6.2270000000000003</v>
      </c>
      <c r="G4661">
        <v>1.101</v>
      </c>
      <c r="H4661">
        <v>257</v>
      </c>
      <c r="I4661">
        <v>8.4</v>
      </c>
      <c r="J4661">
        <v>4.4580000000000002E-2</v>
      </c>
      <c r="K4661">
        <v>2.06</v>
      </c>
      <c r="L4661">
        <v>3.2854049586776859</v>
      </c>
      <c r="M4661" s="2">
        <f t="shared" si="148"/>
        <v>11.570247933884298</v>
      </c>
      <c r="N4661" t="s">
        <v>2731</v>
      </c>
    </row>
    <row r="4662" spans="1:14">
      <c r="A4662">
        <v>15</v>
      </c>
      <c r="B4662" t="s">
        <v>20752</v>
      </c>
      <c r="C4662" t="s">
        <v>20751</v>
      </c>
      <c r="D4662">
        <v>3620</v>
      </c>
      <c r="E4662" s="1">
        <v>5.8390000000000004</v>
      </c>
      <c r="F4662">
        <v>5.7380000000000004</v>
      </c>
      <c r="G4662">
        <v>0.92200000000000004</v>
      </c>
      <c r="H4662">
        <v>64</v>
      </c>
      <c r="I4662">
        <v>6.1</v>
      </c>
      <c r="J4662">
        <v>1.0200000000000001E-2</v>
      </c>
      <c r="K4662">
        <v>1.9259999999999999</v>
      </c>
      <c r="L4662">
        <v>3.2854049586776859</v>
      </c>
      <c r="M4662" s="2">
        <f t="shared" si="148"/>
        <v>12.396694214876034</v>
      </c>
      <c r="N4662" t="s">
        <v>2731</v>
      </c>
    </row>
    <row r="4663" spans="1:14">
      <c r="A4663">
        <v>16</v>
      </c>
      <c r="B4663" t="s">
        <v>12722</v>
      </c>
      <c r="C4663" t="s">
        <v>12723</v>
      </c>
      <c r="D4663">
        <v>14671</v>
      </c>
      <c r="E4663" s="1">
        <v>5.3979999999999997</v>
      </c>
      <c r="F4663">
        <v>5.66</v>
      </c>
      <c r="G4663">
        <v>1.093</v>
      </c>
      <c r="H4663">
        <v>194</v>
      </c>
      <c r="I4663">
        <v>8</v>
      </c>
      <c r="J4663">
        <v>3.1699999999999999E-2</v>
      </c>
      <c r="K4663">
        <v>1.871</v>
      </c>
      <c r="L4663">
        <v>3.2854049586776859</v>
      </c>
      <c r="M4663" s="2">
        <f t="shared" si="148"/>
        <v>13.223140495867769</v>
      </c>
      <c r="N4663" t="s">
        <v>2731</v>
      </c>
    </row>
    <row r="4664" spans="1:14">
      <c r="A4664">
        <v>17</v>
      </c>
      <c r="B4664" t="s">
        <v>20734</v>
      </c>
      <c r="C4664" t="s">
        <v>20733</v>
      </c>
      <c r="D4664">
        <v>31156</v>
      </c>
      <c r="E4664" s="1">
        <v>5.2709999999999999</v>
      </c>
      <c r="F4664">
        <v>5.9690000000000003</v>
      </c>
      <c r="G4664">
        <v>1.0329999999999999</v>
      </c>
      <c r="H4664">
        <v>450</v>
      </c>
      <c r="I4664">
        <v>8.5</v>
      </c>
      <c r="J4664">
        <v>5.228E-2</v>
      </c>
      <c r="K4664">
        <v>1.6020000000000001</v>
      </c>
      <c r="L4664">
        <v>3.2854049586776859</v>
      </c>
      <c r="M4664" s="2">
        <f t="shared" si="148"/>
        <v>14.049586776859504</v>
      </c>
      <c r="N4664" t="s">
        <v>2731</v>
      </c>
    </row>
    <row r="4665" spans="1:14">
      <c r="A4665">
        <v>18</v>
      </c>
      <c r="B4665" t="s">
        <v>12678</v>
      </c>
      <c r="C4665" t="s">
        <v>12679</v>
      </c>
      <c r="D4665">
        <v>4611</v>
      </c>
      <c r="E4665" s="1">
        <v>5.2610000000000001</v>
      </c>
      <c r="F4665">
        <v>5.1719999999999997</v>
      </c>
      <c r="G4665">
        <v>0.73399999999999999</v>
      </c>
      <c r="H4665">
        <v>94</v>
      </c>
      <c r="I4665">
        <v>5.6</v>
      </c>
      <c r="J4665">
        <v>1.4489999999999999E-2</v>
      </c>
      <c r="K4665">
        <v>1.75</v>
      </c>
      <c r="L4665">
        <v>3.2854049586776859</v>
      </c>
      <c r="M4665" s="2">
        <f t="shared" si="148"/>
        <v>14.87603305785124</v>
      </c>
      <c r="N4665" t="s">
        <v>2731</v>
      </c>
    </row>
    <row r="4666" spans="1:14">
      <c r="A4666">
        <v>19</v>
      </c>
      <c r="B4666" t="s">
        <v>12714</v>
      </c>
      <c r="C4666" t="s">
        <v>12715</v>
      </c>
      <c r="D4666">
        <v>18052</v>
      </c>
      <c r="E4666" s="1">
        <v>5.2210000000000001</v>
      </c>
      <c r="F4666">
        <v>5.5220000000000002</v>
      </c>
      <c r="G4666">
        <v>1.1739999999999999</v>
      </c>
      <c r="H4666">
        <v>213</v>
      </c>
      <c r="I4666">
        <v>8</v>
      </c>
      <c r="J4666">
        <v>3.7850000000000002E-2</v>
      </c>
      <c r="K4666">
        <v>1.849</v>
      </c>
      <c r="L4666">
        <v>3.2854049586776859</v>
      </c>
      <c r="M4666" s="2">
        <f t="shared" si="148"/>
        <v>15.702479338842975</v>
      </c>
      <c r="N4666" t="s">
        <v>2731</v>
      </c>
    </row>
    <row r="4667" spans="1:14">
      <c r="A4667">
        <v>20</v>
      </c>
      <c r="B4667" t="s">
        <v>12648</v>
      </c>
      <c r="C4667" t="s">
        <v>12649</v>
      </c>
      <c r="D4667">
        <v>4587</v>
      </c>
      <c r="E4667" s="1">
        <v>5.181</v>
      </c>
      <c r="F4667">
        <v>4.415</v>
      </c>
      <c r="G4667">
        <v>1.4910000000000001</v>
      </c>
      <c r="H4667">
        <v>173</v>
      </c>
      <c r="I4667">
        <v>3.6</v>
      </c>
      <c r="J4667">
        <v>1.7409999999999998E-2</v>
      </c>
      <c r="K4667">
        <v>1.268</v>
      </c>
      <c r="L4667">
        <v>3.2854049586776859</v>
      </c>
      <c r="M4667" s="2">
        <f t="shared" si="148"/>
        <v>16.528925619834713</v>
      </c>
      <c r="N4667" t="s">
        <v>2731</v>
      </c>
    </row>
    <row r="4668" spans="1:14">
      <c r="A4668">
        <v>21</v>
      </c>
      <c r="B4668" t="s">
        <v>12794</v>
      </c>
      <c r="C4668" t="s">
        <v>12795</v>
      </c>
      <c r="D4668">
        <v>9603</v>
      </c>
      <c r="E4668" s="1">
        <v>5.1369999999999996</v>
      </c>
      <c r="F4668">
        <v>5.9260000000000002</v>
      </c>
      <c r="G4668">
        <v>1.091</v>
      </c>
      <c r="H4668">
        <v>198</v>
      </c>
      <c r="I4668">
        <v>5.9</v>
      </c>
      <c r="J4668">
        <v>2.4230000000000002E-2</v>
      </c>
      <c r="K4668">
        <v>1.764</v>
      </c>
      <c r="L4668">
        <v>3.2854049586776859</v>
      </c>
      <c r="M4668" s="2">
        <f t="shared" si="148"/>
        <v>17.355371900826448</v>
      </c>
      <c r="N4668" t="s">
        <v>2731</v>
      </c>
    </row>
    <row r="4669" spans="1:14">
      <c r="A4669">
        <v>22</v>
      </c>
      <c r="B4669" t="s">
        <v>12622</v>
      </c>
      <c r="C4669" t="s">
        <v>12623</v>
      </c>
      <c r="D4669">
        <v>2576</v>
      </c>
      <c r="E4669" s="1">
        <v>4.9119999999999999</v>
      </c>
      <c r="F4669">
        <v>5.181</v>
      </c>
      <c r="G4669">
        <v>0.25800000000000001</v>
      </c>
      <c r="H4669">
        <v>66</v>
      </c>
      <c r="I4669">
        <v>4.5</v>
      </c>
      <c r="J4669">
        <v>9.2999999999999992E-3</v>
      </c>
      <c r="K4669">
        <v>1.627</v>
      </c>
      <c r="L4669">
        <v>3.2854049586776859</v>
      </c>
      <c r="M4669" s="2">
        <f t="shared" si="148"/>
        <v>18.181818181818183</v>
      </c>
      <c r="N4669" t="s">
        <v>2731</v>
      </c>
    </row>
    <row r="4670" spans="1:14">
      <c r="A4670">
        <v>23</v>
      </c>
      <c r="B4670" t="s">
        <v>12758</v>
      </c>
      <c r="C4670" t="s">
        <v>12759</v>
      </c>
      <c r="D4670">
        <v>14304</v>
      </c>
      <c r="E4670" s="1">
        <v>4.7460000000000004</v>
      </c>
      <c r="F4670">
        <v>4.8680000000000003</v>
      </c>
      <c r="G4670">
        <v>0.61299999999999999</v>
      </c>
      <c r="H4670">
        <v>168</v>
      </c>
      <c r="I4670">
        <v>8</v>
      </c>
      <c r="J4670">
        <v>2.9870000000000001E-2</v>
      </c>
      <c r="K4670">
        <v>1.756</v>
      </c>
      <c r="L4670">
        <v>3.2854049586776859</v>
      </c>
      <c r="M4670" s="2">
        <f t="shared" si="148"/>
        <v>19.008264462809919</v>
      </c>
      <c r="N4670" t="s">
        <v>2731</v>
      </c>
    </row>
    <row r="4671" spans="1:14">
      <c r="A4671">
        <v>24</v>
      </c>
      <c r="B4671" t="s">
        <v>12686</v>
      </c>
      <c r="C4671" t="s">
        <v>12687</v>
      </c>
      <c r="D4671">
        <v>46219</v>
      </c>
      <c r="E4671" s="1">
        <v>4.7169999999999996</v>
      </c>
      <c r="F4671">
        <v>4.8330000000000002</v>
      </c>
      <c r="G4671">
        <v>1.0049999999999999</v>
      </c>
      <c r="H4671">
        <v>559</v>
      </c>
      <c r="I4671">
        <v>9</v>
      </c>
      <c r="J4671">
        <v>7.7630000000000005E-2</v>
      </c>
      <c r="K4671">
        <v>1.4970000000000001</v>
      </c>
      <c r="L4671">
        <v>3.2854049586776859</v>
      </c>
      <c r="M4671" s="2">
        <f t="shared" si="148"/>
        <v>19.834710743801654</v>
      </c>
      <c r="N4671" t="s">
        <v>2731</v>
      </c>
    </row>
    <row r="4672" spans="1:14">
      <c r="A4672">
        <v>25</v>
      </c>
      <c r="B4672" t="s">
        <v>16396</v>
      </c>
      <c r="C4672" t="s">
        <v>16397</v>
      </c>
      <c r="D4672">
        <v>1557</v>
      </c>
      <c r="E4672" s="1">
        <v>4.6310000000000002</v>
      </c>
      <c r="F4672">
        <v>3.6080000000000001</v>
      </c>
      <c r="G4672">
        <v>0.45200000000000001</v>
      </c>
      <c r="H4672">
        <v>93</v>
      </c>
      <c r="I4672">
        <v>4.0999999999999996</v>
      </c>
      <c r="J4672">
        <v>3.3800000000000002E-3</v>
      </c>
      <c r="K4672">
        <v>0.80300000000000005</v>
      </c>
      <c r="L4672">
        <v>3.2854049586776859</v>
      </c>
      <c r="M4672" s="2">
        <f t="shared" si="148"/>
        <v>20.66115702479339</v>
      </c>
      <c r="N4672" t="s">
        <v>2731</v>
      </c>
    </row>
    <row r="4673" spans="1:14">
      <c r="A4673">
        <v>26</v>
      </c>
      <c r="B4673" t="s">
        <v>12800</v>
      </c>
      <c r="C4673" t="s">
        <v>12801</v>
      </c>
      <c r="D4673">
        <v>1228</v>
      </c>
      <c r="E4673" s="1">
        <v>4.5830000000000002</v>
      </c>
      <c r="F4673">
        <v>4.5259999999999998</v>
      </c>
      <c r="G4673">
        <v>0.77800000000000002</v>
      </c>
      <c r="H4673">
        <v>27</v>
      </c>
      <c r="I4673">
        <v>5.4</v>
      </c>
      <c r="J4673">
        <v>4.0299999999999997E-3</v>
      </c>
      <c r="K4673">
        <v>1.5129999999999999</v>
      </c>
      <c r="L4673">
        <v>3.2854049586776859</v>
      </c>
      <c r="M4673" s="2">
        <f t="shared" si="148"/>
        <v>21.487603305785125</v>
      </c>
      <c r="N4673" t="s">
        <v>2731</v>
      </c>
    </row>
    <row r="4674" spans="1:14">
      <c r="A4674">
        <v>27</v>
      </c>
      <c r="B4674" t="s">
        <v>12636</v>
      </c>
      <c r="C4674" t="s">
        <v>12637</v>
      </c>
      <c r="D4674">
        <v>3365</v>
      </c>
      <c r="E4674" s="1">
        <v>4.5190000000000001</v>
      </c>
      <c r="F4674">
        <v>4.1829999999999998</v>
      </c>
      <c r="G4674">
        <v>0.60199999999999998</v>
      </c>
      <c r="H4674">
        <v>88</v>
      </c>
      <c r="I4674">
        <v>5</v>
      </c>
      <c r="J4674">
        <v>1.038E-2</v>
      </c>
      <c r="K4674">
        <v>1.2729999999999999</v>
      </c>
      <c r="L4674">
        <v>3.2854049586776859</v>
      </c>
      <c r="M4674" s="2">
        <f t="shared" si="148"/>
        <v>22.314049586776861</v>
      </c>
      <c r="N4674" t="s">
        <v>2731</v>
      </c>
    </row>
    <row r="4675" spans="1:14">
      <c r="A4675">
        <v>28</v>
      </c>
      <c r="B4675" t="s">
        <v>16402</v>
      </c>
      <c r="C4675" t="s">
        <v>16403</v>
      </c>
      <c r="D4675">
        <v>18506</v>
      </c>
      <c r="E4675" s="1">
        <v>4.5140000000000002</v>
      </c>
      <c r="F4675">
        <v>4.8280000000000003</v>
      </c>
      <c r="G4675">
        <v>0.68300000000000005</v>
      </c>
      <c r="H4675">
        <v>306</v>
      </c>
      <c r="I4675">
        <v>7.2</v>
      </c>
      <c r="J4675">
        <v>4.512E-2</v>
      </c>
      <c r="K4675">
        <v>1.647</v>
      </c>
      <c r="L4675">
        <v>3.2854049586776859</v>
      </c>
      <c r="M4675" s="2">
        <f t="shared" si="148"/>
        <v>23.140495867768596</v>
      </c>
      <c r="N4675" t="s">
        <v>2731</v>
      </c>
    </row>
    <row r="4676" spans="1:14">
      <c r="A4676">
        <v>29</v>
      </c>
      <c r="B4676" t="s">
        <v>12754</v>
      </c>
      <c r="C4676" t="s">
        <v>12755</v>
      </c>
      <c r="D4676">
        <v>1319</v>
      </c>
      <c r="E4676" s="1">
        <v>4.4329999999999998</v>
      </c>
      <c r="F4676">
        <v>4.6970000000000001</v>
      </c>
      <c r="G4676">
        <v>0.59199999999999997</v>
      </c>
      <c r="H4676">
        <v>120</v>
      </c>
      <c r="I4676">
        <v>3.6</v>
      </c>
      <c r="J4676">
        <v>4.7200000000000002E-3</v>
      </c>
      <c r="K4676">
        <v>1.1639999999999999</v>
      </c>
      <c r="L4676">
        <v>3.2854049586776859</v>
      </c>
      <c r="M4676" s="2">
        <f t="shared" si="148"/>
        <v>23.966942148760332</v>
      </c>
      <c r="N4676" t="s">
        <v>2731</v>
      </c>
    </row>
    <row r="4677" spans="1:14">
      <c r="A4677">
        <v>30</v>
      </c>
      <c r="B4677" t="s">
        <v>16764</v>
      </c>
      <c r="C4677" t="s">
        <v>16765</v>
      </c>
      <c r="D4677">
        <v>1712</v>
      </c>
      <c r="E4677" s="1">
        <v>4.2089999999999996</v>
      </c>
      <c r="F4677">
        <v>3.774</v>
      </c>
      <c r="G4677">
        <v>0.83399999999999996</v>
      </c>
      <c r="H4677">
        <v>157</v>
      </c>
      <c r="I4677">
        <v>2.6</v>
      </c>
      <c r="J4677">
        <v>4.6699999999999997E-3</v>
      </c>
      <c r="K4677">
        <v>0.77200000000000002</v>
      </c>
      <c r="L4677">
        <v>3.2854049586776859</v>
      </c>
      <c r="M4677" s="2">
        <f t="shared" si="148"/>
        <v>24.793388429752067</v>
      </c>
      <c r="N4677" t="s">
        <v>2731</v>
      </c>
    </row>
    <row r="4678" spans="1:14">
      <c r="A4678">
        <v>31</v>
      </c>
      <c r="B4678" t="s">
        <v>12738</v>
      </c>
      <c r="C4678" t="s">
        <v>12739</v>
      </c>
      <c r="D4678">
        <v>4237</v>
      </c>
      <c r="E4678" s="1">
        <v>4.07</v>
      </c>
      <c r="F4678">
        <v>3.415</v>
      </c>
      <c r="G4678">
        <v>0.93799999999999994</v>
      </c>
      <c r="H4678">
        <v>113</v>
      </c>
      <c r="I4678">
        <v>6.4</v>
      </c>
      <c r="J4678">
        <v>9.6699999999999998E-3</v>
      </c>
      <c r="K4678">
        <v>1.0109999999999999</v>
      </c>
      <c r="L4678">
        <v>3.2854049586776859</v>
      </c>
      <c r="M4678" s="2">
        <f t="shared" si="148"/>
        <v>25.619834710743799</v>
      </c>
      <c r="N4678" t="s">
        <v>2731</v>
      </c>
    </row>
    <row r="4679" spans="1:14">
      <c r="A4679">
        <v>32</v>
      </c>
      <c r="B4679" t="s">
        <v>12734</v>
      </c>
      <c r="C4679" t="s">
        <v>12735</v>
      </c>
      <c r="D4679">
        <v>10234</v>
      </c>
      <c r="E4679" s="1">
        <v>4.0579999999999998</v>
      </c>
      <c r="F4679">
        <v>3.532</v>
      </c>
      <c r="G4679">
        <v>0.60299999999999998</v>
      </c>
      <c r="H4679">
        <v>141</v>
      </c>
      <c r="I4679">
        <v>9.4</v>
      </c>
      <c r="J4679">
        <v>1.6310000000000002E-2</v>
      </c>
      <c r="K4679">
        <v>1.075</v>
      </c>
      <c r="L4679">
        <v>3.2854049586776859</v>
      </c>
      <c r="M4679" s="2">
        <f t="shared" si="148"/>
        <v>26.446280991735538</v>
      </c>
      <c r="N4679" t="s">
        <v>2731</v>
      </c>
    </row>
    <row r="4680" spans="1:14">
      <c r="A4680">
        <v>33</v>
      </c>
      <c r="B4680" t="s">
        <v>17164</v>
      </c>
      <c r="C4680" t="s">
        <v>17165</v>
      </c>
      <c r="D4680">
        <v>11517</v>
      </c>
      <c r="E4680" s="1">
        <v>4.0389999999999997</v>
      </c>
      <c r="F4680">
        <v>3.8239999999999998</v>
      </c>
      <c r="G4680">
        <v>1.244</v>
      </c>
      <c r="H4680">
        <v>369</v>
      </c>
      <c r="I4680">
        <v>6</v>
      </c>
      <c r="J4680">
        <v>2.8150000000000001E-2</v>
      </c>
      <c r="K4680">
        <v>1.1579999999999999</v>
      </c>
      <c r="L4680">
        <v>3.2854049586776859</v>
      </c>
      <c r="M4680" s="2">
        <f t="shared" ref="M4680:M4711" si="149">A4680/121*100</f>
        <v>27.27272727272727</v>
      </c>
      <c r="N4680" t="s">
        <v>2731</v>
      </c>
    </row>
    <row r="4681" spans="1:14">
      <c r="A4681">
        <v>34</v>
      </c>
      <c r="B4681" t="s">
        <v>12784</v>
      </c>
      <c r="C4681" t="s">
        <v>12785</v>
      </c>
      <c r="D4681">
        <v>11976</v>
      </c>
      <c r="E4681" s="1">
        <v>4.0389999999999997</v>
      </c>
      <c r="F4681">
        <v>4.609</v>
      </c>
      <c r="G4681">
        <v>1.2829999999999999</v>
      </c>
      <c r="H4681">
        <v>293</v>
      </c>
      <c r="I4681">
        <v>6.3</v>
      </c>
      <c r="J4681">
        <v>2.777E-2</v>
      </c>
      <c r="K4681">
        <v>1.365</v>
      </c>
      <c r="L4681">
        <v>3.2854049586776859</v>
      </c>
      <c r="M4681" s="2">
        <f t="shared" si="149"/>
        <v>28.099173553719009</v>
      </c>
      <c r="N4681" t="s">
        <v>2731</v>
      </c>
    </row>
    <row r="4682" spans="1:14">
      <c r="A4682">
        <v>35</v>
      </c>
      <c r="B4682" t="s">
        <v>12638</v>
      </c>
      <c r="C4682" t="s">
        <v>12639</v>
      </c>
      <c r="D4682">
        <v>1211</v>
      </c>
      <c r="E4682" s="1">
        <v>3.9849999999999999</v>
      </c>
      <c r="G4682">
        <v>0.5</v>
      </c>
      <c r="H4682">
        <v>68</v>
      </c>
      <c r="I4682">
        <v>3.2</v>
      </c>
      <c r="J4682">
        <v>6.3400000000000001E-3</v>
      </c>
      <c r="L4682">
        <v>3.2854049586776859</v>
      </c>
      <c r="M4682" s="2">
        <f t="shared" si="149"/>
        <v>28.925619834710741</v>
      </c>
      <c r="N4682" t="s">
        <v>2731</v>
      </c>
    </row>
    <row r="4683" spans="1:14">
      <c r="A4683">
        <v>36</v>
      </c>
      <c r="B4683" t="s">
        <v>20678</v>
      </c>
      <c r="C4683" t="s">
        <v>20677</v>
      </c>
      <c r="D4683">
        <v>8527</v>
      </c>
      <c r="E4683" s="1">
        <v>3.984</v>
      </c>
      <c r="F4683">
        <v>3.1379999999999999</v>
      </c>
      <c r="G4683">
        <v>0.69599999999999995</v>
      </c>
      <c r="H4683">
        <v>115</v>
      </c>
      <c r="I4683">
        <v>8.4</v>
      </c>
      <c r="J4683">
        <v>1.5800000000000002E-2</v>
      </c>
      <c r="K4683">
        <v>0.91900000000000004</v>
      </c>
      <c r="L4683">
        <v>3.2854049586776859</v>
      </c>
      <c r="M4683" s="2">
        <f t="shared" si="149"/>
        <v>29.75206611570248</v>
      </c>
      <c r="N4683" t="s">
        <v>2731</v>
      </c>
    </row>
    <row r="4684" spans="1:14">
      <c r="A4684">
        <v>37</v>
      </c>
      <c r="B4684" t="s">
        <v>16928</v>
      </c>
      <c r="C4684" t="s">
        <v>16929</v>
      </c>
      <c r="D4684">
        <v>2856</v>
      </c>
      <c r="E4684" s="1">
        <v>3.9780000000000002</v>
      </c>
      <c r="F4684">
        <v>3.8279999999999998</v>
      </c>
      <c r="G4684">
        <v>0.89700000000000002</v>
      </c>
      <c r="H4684">
        <v>145</v>
      </c>
      <c r="I4684">
        <v>3.9</v>
      </c>
      <c r="J4684">
        <v>9.7699999999999992E-3</v>
      </c>
      <c r="K4684">
        <v>1.077</v>
      </c>
      <c r="L4684">
        <v>3.2854049586776859</v>
      </c>
      <c r="M4684" s="2">
        <f t="shared" si="149"/>
        <v>30.578512396694212</v>
      </c>
      <c r="N4684" t="s">
        <v>2731</v>
      </c>
    </row>
    <row r="4685" spans="1:14">
      <c r="A4685">
        <v>38</v>
      </c>
      <c r="B4685" t="s">
        <v>12780</v>
      </c>
      <c r="C4685" t="s">
        <v>12781</v>
      </c>
      <c r="D4685">
        <v>10761</v>
      </c>
      <c r="E4685" s="1">
        <v>3.9220000000000002</v>
      </c>
      <c r="F4685">
        <v>4.7240000000000002</v>
      </c>
      <c r="G4685">
        <v>0.92</v>
      </c>
      <c r="H4685">
        <v>337</v>
      </c>
      <c r="I4685">
        <v>4.0999999999999996</v>
      </c>
      <c r="J4685">
        <v>5.2789999999999997E-2</v>
      </c>
      <c r="K4685">
        <v>1.6060000000000001</v>
      </c>
      <c r="L4685">
        <v>3.2854049586776859</v>
      </c>
      <c r="M4685" s="2">
        <f t="shared" si="149"/>
        <v>31.404958677685951</v>
      </c>
      <c r="N4685" t="s">
        <v>2731</v>
      </c>
    </row>
    <row r="4686" spans="1:14">
      <c r="A4686">
        <v>39</v>
      </c>
      <c r="B4686" t="s">
        <v>12792</v>
      </c>
      <c r="C4686" t="s">
        <v>12793</v>
      </c>
      <c r="D4686">
        <v>7036</v>
      </c>
      <c r="E4686" s="1">
        <v>3.843</v>
      </c>
      <c r="F4686">
        <v>3.41</v>
      </c>
      <c r="G4686">
        <v>0.71299999999999997</v>
      </c>
      <c r="H4686">
        <v>188</v>
      </c>
      <c r="I4686">
        <v>6.6</v>
      </c>
      <c r="J4686">
        <v>1.6240000000000001E-2</v>
      </c>
      <c r="K4686">
        <v>1.014</v>
      </c>
      <c r="L4686">
        <v>3.2854049586776859</v>
      </c>
      <c r="M4686" s="2">
        <f t="shared" si="149"/>
        <v>32.231404958677686</v>
      </c>
      <c r="N4686" t="s">
        <v>2731</v>
      </c>
    </row>
    <row r="4687" spans="1:14">
      <c r="A4687">
        <v>40</v>
      </c>
      <c r="B4687" t="s">
        <v>12626</v>
      </c>
      <c r="C4687" t="s">
        <v>12627</v>
      </c>
      <c r="D4687">
        <v>16548</v>
      </c>
      <c r="E4687" s="1">
        <v>3.823</v>
      </c>
      <c r="F4687">
        <v>4.2469999999999999</v>
      </c>
      <c r="G4687">
        <v>0.76700000000000002</v>
      </c>
      <c r="H4687">
        <v>309</v>
      </c>
      <c r="I4687">
        <v>7.1</v>
      </c>
      <c r="J4687">
        <v>3.7190000000000001E-2</v>
      </c>
      <c r="K4687">
        <v>1.333</v>
      </c>
      <c r="L4687">
        <v>3.2854049586776859</v>
      </c>
      <c r="M4687" s="2">
        <f t="shared" si="149"/>
        <v>33.057851239669425</v>
      </c>
      <c r="N4687" t="s">
        <v>2731</v>
      </c>
    </row>
    <row r="4688" spans="1:14">
      <c r="A4688">
        <v>41</v>
      </c>
      <c r="B4688" t="s">
        <v>12680</v>
      </c>
      <c r="C4688" t="s">
        <v>12681</v>
      </c>
      <c r="D4688">
        <v>2264</v>
      </c>
      <c r="E4688" s="1">
        <v>3.7919999999999998</v>
      </c>
      <c r="F4688">
        <v>3.5630000000000002</v>
      </c>
      <c r="G4688">
        <v>0.19</v>
      </c>
      <c r="H4688">
        <v>42</v>
      </c>
      <c r="I4688">
        <v>7.8</v>
      </c>
      <c r="J4688">
        <v>5.2500000000000003E-3</v>
      </c>
      <c r="K4688">
        <v>1.169</v>
      </c>
      <c r="L4688">
        <v>3.2854049586776859</v>
      </c>
      <c r="M4688" s="2">
        <f t="shared" si="149"/>
        <v>33.884297520661157</v>
      </c>
      <c r="N4688" t="s">
        <v>2731</v>
      </c>
    </row>
    <row r="4689" spans="1:14">
      <c r="A4689">
        <v>42</v>
      </c>
      <c r="B4689" t="s">
        <v>20055</v>
      </c>
      <c r="C4689" t="s">
        <v>20056</v>
      </c>
      <c r="D4689">
        <v>7968</v>
      </c>
      <c r="E4689" s="1">
        <v>3.7349999999999999</v>
      </c>
      <c r="F4689">
        <v>4.0060000000000002</v>
      </c>
      <c r="G4689">
        <v>1.0960000000000001</v>
      </c>
      <c r="H4689">
        <v>167</v>
      </c>
      <c r="I4689">
        <v>6.6</v>
      </c>
      <c r="J4689">
        <v>1.728E-2</v>
      </c>
      <c r="K4689">
        <v>1.1890000000000001</v>
      </c>
      <c r="L4689">
        <v>3.2854049586776859</v>
      </c>
      <c r="M4689" s="2">
        <f t="shared" si="149"/>
        <v>34.710743801652896</v>
      </c>
      <c r="N4689" t="s">
        <v>2731</v>
      </c>
    </row>
    <row r="4690" spans="1:14">
      <c r="A4690">
        <v>43</v>
      </c>
      <c r="B4690" t="s">
        <v>12742</v>
      </c>
      <c r="C4690" t="s">
        <v>12743</v>
      </c>
      <c r="D4690">
        <v>3266</v>
      </c>
      <c r="E4690" s="1">
        <v>3.577</v>
      </c>
      <c r="F4690">
        <v>3.347</v>
      </c>
      <c r="G4690">
        <v>0.66700000000000004</v>
      </c>
      <c r="H4690">
        <v>66</v>
      </c>
      <c r="I4690">
        <v>7.5</v>
      </c>
      <c r="J4690">
        <v>6.3899999999999998E-3</v>
      </c>
      <c r="K4690">
        <v>1.0620000000000001</v>
      </c>
      <c r="L4690">
        <v>3.2854049586776859</v>
      </c>
      <c r="M4690" s="2">
        <f t="shared" si="149"/>
        <v>35.537190082644628</v>
      </c>
      <c r="N4690" t="s">
        <v>2731</v>
      </c>
    </row>
    <row r="4691" spans="1:14">
      <c r="A4691">
        <v>44</v>
      </c>
      <c r="B4691" t="s">
        <v>12802</v>
      </c>
      <c r="C4691" t="s">
        <v>12803</v>
      </c>
      <c r="D4691">
        <v>6559</v>
      </c>
      <c r="E4691" s="1">
        <v>3.544</v>
      </c>
      <c r="F4691">
        <v>3.8690000000000002</v>
      </c>
      <c r="G4691">
        <v>0.85699999999999998</v>
      </c>
      <c r="H4691">
        <v>168</v>
      </c>
      <c r="I4691">
        <v>5.7</v>
      </c>
      <c r="J4691">
        <v>1.873E-2</v>
      </c>
      <c r="K4691">
        <v>1.2729999999999999</v>
      </c>
      <c r="L4691">
        <v>3.2854049586776859</v>
      </c>
      <c r="M4691" s="2">
        <f t="shared" si="149"/>
        <v>36.363636363636367</v>
      </c>
      <c r="N4691" t="s">
        <v>2731</v>
      </c>
    </row>
    <row r="4692" spans="1:14">
      <c r="A4692">
        <v>45</v>
      </c>
      <c r="B4692" t="s">
        <v>12764</v>
      </c>
      <c r="C4692" t="s">
        <v>12765</v>
      </c>
      <c r="D4692">
        <v>4285</v>
      </c>
      <c r="E4692" s="1">
        <v>3.5369999999999999</v>
      </c>
      <c r="F4692">
        <v>3.6280000000000001</v>
      </c>
      <c r="G4692">
        <v>1.3280000000000001</v>
      </c>
      <c r="H4692">
        <v>61</v>
      </c>
      <c r="I4692" t="s">
        <v>18288</v>
      </c>
      <c r="J4692">
        <v>5.7499999999999999E-3</v>
      </c>
      <c r="K4692">
        <v>1.01</v>
      </c>
      <c r="L4692">
        <v>3.2854049586776859</v>
      </c>
      <c r="M4692" s="2">
        <f t="shared" si="149"/>
        <v>37.190082644628099</v>
      </c>
      <c r="N4692" t="s">
        <v>2731</v>
      </c>
    </row>
    <row r="4693" spans="1:14">
      <c r="A4693">
        <v>46</v>
      </c>
      <c r="B4693" t="s">
        <v>12632</v>
      </c>
      <c r="C4693" t="s">
        <v>12633</v>
      </c>
      <c r="D4693">
        <v>10809</v>
      </c>
      <c r="E4693" s="1">
        <v>3.3959999999999999</v>
      </c>
      <c r="F4693">
        <v>3.2570000000000001</v>
      </c>
      <c r="G4693">
        <v>0.86799999999999999</v>
      </c>
      <c r="H4693">
        <v>258</v>
      </c>
      <c r="I4693">
        <v>7.4</v>
      </c>
      <c r="J4693">
        <v>2.1999999999999999E-2</v>
      </c>
      <c r="K4693">
        <v>0.99399999999999999</v>
      </c>
      <c r="L4693">
        <v>3.2854049586776859</v>
      </c>
      <c r="M4693" s="2">
        <f t="shared" si="149"/>
        <v>38.016528925619838</v>
      </c>
      <c r="N4693" t="s">
        <v>2731</v>
      </c>
    </row>
    <row r="4694" spans="1:14">
      <c r="A4694">
        <v>47</v>
      </c>
      <c r="B4694" t="s">
        <v>12744</v>
      </c>
      <c r="C4694" t="s">
        <v>12745</v>
      </c>
      <c r="D4694">
        <v>5294</v>
      </c>
      <c r="E4694" s="1">
        <v>3.331</v>
      </c>
      <c r="F4694">
        <v>3.4820000000000002</v>
      </c>
      <c r="G4694">
        <v>0.89600000000000002</v>
      </c>
      <c r="H4694">
        <v>144</v>
      </c>
      <c r="I4694">
        <v>6.5</v>
      </c>
      <c r="J4694">
        <v>1.242E-2</v>
      </c>
      <c r="K4694">
        <v>1.0449999999999999</v>
      </c>
      <c r="L4694">
        <v>3.2854049586776859</v>
      </c>
      <c r="M4694" s="2">
        <f t="shared" si="149"/>
        <v>38.84297520661157</v>
      </c>
      <c r="N4694" t="s">
        <v>2731</v>
      </c>
    </row>
    <row r="4695" spans="1:14">
      <c r="A4695">
        <v>48</v>
      </c>
      <c r="B4695" t="s">
        <v>20067</v>
      </c>
      <c r="C4695" t="s">
        <v>20068</v>
      </c>
      <c r="D4695">
        <v>1631</v>
      </c>
      <c r="E4695" s="1">
        <v>3.2519999999999998</v>
      </c>
      <c r="F4695">
        <v>3.4529999999999998</v>
      </c>
      <c r="G4695">
        <v>0.95599999999999996</v>
      </c>
      <c r="H4695">
        <v>68</v>
      </c>
      <c r="I4695">
        <v>4.9000000000000004</v>
      </c>
      <c r="J4695">
        <v>4.8300000000000001E-3</v>
      </c>
      <c r="K4695">
        <v>1.075</v>
      </c>
      <c r="L4695">
        <v>3.2854049586776859</v>
      </c>
      <c r="M4695" s="2">
        <f t="shared" si="149"/>
        <v>39.669421487603309</v>
      </c>
      <c r="N4695" t="s">
        <v>2731</v>
      </c>
    </row>
    <row r="4696" spans="1:14">
      <c r="A4696">
        <v>49</v>
      </c>
      <c r="B4696" t="s">
        <v>12660</v>
      </c>
      <c r="C4696" t="s">
        <v>12661</v>
      </c>
      <c r="D4696">
        <v>9441</v>
      </c>
      <c r="E4696" s="1">
        <v>3.2410000000000001</v>
      </c>
      <c r="F4696">
        <v>3.3029999999999999</v>
      </c>
      <c r="G4696">
        <v>0.64100000000000001</v>
      </c>
      <c r="H4696">
        <v>298</v>
      </c>
      <c r="I4696">
        <v>7.1</v>
      </c>
      <c r="J4696">
        <v>2.0199999999999999E-2</v>
      </c>
      <c r="K4696">
        <v>1.0860000000000001</v>
      </c>
      <c r="L4696">
        <v>3.2854049586776859</v>
      </c>
      <c r="M4696" s="2">
        <f t="shared" si="149"/>
        <v>40.495867768595041</v>
      </c>
      <c r="N4696" t="s">
        <v>2731</v>
      </c>
    </row>
    <row r="4697" spans="1:14">
      <c r="A4697">
        <v>50</v>
      </c>
      <c r="B4697" t="s">
        <v>12634</v>
      </c>
      <c r="C4697" t="s">
        <v>12635</v>
      </c>
      <c r="D4697">
        <v>1292</v>
      </c>
      <c r="E4697" s="1">
        <v>3.165</v>
      </c>
      <c r="G4697">
        <v>0.30199999999999999</v>
      </c>
      <c r="H4697">
        <v>86</v>
      </c>
      <c r="I4697">
        <v>4.5</v>
      </c>
      <c r="J4697">
        <v>4.5900000000000003E-3</v>
      </c>
      <c r="L4697">
        <v>3.2854049586776859</v>
      </c>
      <c r="M4697" s="2">
        <f t="shared" si="149"/>
        <v>41.32231404958678</v>
      </c>
      <c r="N4697" t="s">
        <v>2731</v>
      </c>
    </row>
    <row r="4698" spans="1:14">
      <c r="A4698">
        <v>51</v>
      </c>
      <c r="B4698" t="s">
        <v>12690</v>
      </c>
      <c r="C4698" t="s">
        <v>12691</v>
      </c>
      <c r="D4698">
        <v>9665</v>
      </c>
      <c r="E4698" s="1">
        <v>3.1360000000000001</v>
      </c>
      <c r="F4698">
        <v>3.5750000000000002</v>
      </c>
      <c r="G4698">
        <v>0.74399999999999999</v>
      </c>
      <c r="H4698">
        <v>234</v>
      </c>
      <c r="I4698">
        <v>6.3</v>
      </c>
      <c r="J4698">
        <v>2.3480000000000001E-2</v>
      </c>
      <c r="K4698">
        <v>1.107</v>
      </c>
      <c r="L4698">
        <v>3.2854049586776859</v>
      </c>
      <c r="M4698" s="2">
        <f t="shared" si="149"/>
        <v>42.148760330578511</v>
      </c>
      <c r="N4698" t="s">
        <v>2731</v>
      </c>
    </row>
    <row r="4699" spans="1:14">
      <c r="A4699">
        <v>52</v>
      </c>
      <c r="B4699" t="s">
        <v>12752</v>
      </c>
      <c r="C4699" t="s">
        <v>12753</v>
      </c>
      <c r="D4699">
        <v>10907</v>
      </c>
      <c r="E4699" s="1">
        <v>3.0960000000000001</v>
      </c>
      <c r="F4699">
        <v>2.8149999999999999</v>
      </c>
      <c r="G4699">
        <v>0.88600000000000001</v>
      </c>
      <c r="H4699">
        <v>211</v>
      </c>
      <c r="I4699">
        <v>9.1</v>
      </c>
      <c r="J4699">
        <v>1.6969999999999999E-2</v>
      </c>
      <c r="K4699">
        <v>0.77300000000000002</v>
      </c>
      <c r="L4699">
        <v>3.2854049586776859</v>
      </c>
      <c r="M4699" s="2">
        <f t="shared" si="149"/>
        <v>42.97520661157025</v>
      </c>
      <c r="N4699" t="s">
        <v>2731</v>
      </c>
    </row>
    <row r="4700" spans="1:14">
      <c r="A4700">
        <v>53</v>
      </c>
      <c r="B4700" t="s">
        <v>20596</v>
      </c>
      <c r="C4700" t="s">
        <v>20595</v>
      </c>
      <c r="D4700">
        <v>2408</v>
      </c>
      <c r="E4700" s="1">
        <v>3.0880000000000001</v>
      </c>
      <c r="F4700">
        <v>3.03</v>
      </c>
      <c r="G4700">
        <v>0.44600000000000001</v>
      </c>
      <c r="H4700">
        <v>56</v>
      </c>
      <c r="I4700">
        <v>7.2</v>
      </c>
      <c r="J4700">
        <v>4.7699999999999999E-3</v>
      </c>
      <c r="K4700">
        <v>0.81</v>
      </c>
      <c r="L4700">
        <v>3.2854049586776859</v>
      </c>
      <c r="M4700" s="2">
        <f t="shared" si="149"/>
        <v>43.801652892561982</v>
      </c>
      <c r="N4700" t="s">
        <v>2731</v>
      </c>
    </row>
    <row r="4701" spans="1:14">
      <c r="A4701">
        <v>54</v>
      </c>
      <c r="B4701" t="s">
        <v>12658</v>
      </c>
      <c r="C4701" t="s">
        <v>12659</v>
      </c>
      <c r="D4701">
        <v>3209</v>
      </c>
      <c r="E4701" s="1">
        <v>2.968</v>
      </c>
      <c r="F4701">
        <v>3.1629999999999998</v>
      </c>
      <c r="G4701">
        <v>1.008</v>
      </c>
      <c r="H4701">
        <v>124</v>
      </c>
      <c r="I4701">
        <v>6.1</v>
      </c>
      <c r="J4701">
        <v>7.9100000000000004E-3</v>
      </c>
      <c r="K4701">
        <v>0.98099999999999998</v>
      </c>
      <c r="L4701">
        <v>3.2854049586776859</v>
      </c>
      <c r="M4701" s="2">
        <f t="shared" si="149"/>
        <v>44.628099173553721</v>
      </c>
      <c r="N4701" t="s">
        <v>2731</v>
      </c>
    </row>
    <row r="4702" spans="1:14">
      <c r="A4702">
        <v>55</v>
      </c>
      <c r="B4702" t="s">
        <v>12728</v>
      </c>
      <c r="C4702" t="s">
        <v>12729</v>
      </c>
      <c r="D4702">
        <v>287</v>
      </c>
      <c r="E4702" s="1">
        <v>2.9390000000000001</v>
      </c>
      <c r="F4702">
        <v>2.6869999999999998</v>
      </c>
      <c r="G4702">
        <v>0.34</v>
      </c>
      <c r="H4702">
        <v>47</v>
      </c>
      <c r="I4702">
        <v>2.4</v>
      </c>
      <c r="J4702">
        <v>1.4400000000000001E-3</v>
      </c>
      <c r="K4702">
        <v>0.83</v>
      </c>
      <c r="L4702">
        <v>3.2854049586776859</v>
      </c>
      <c r="M4702" s="2">
        <f t="shared" si="149"/>
        <v>45.454545454545453</v>
      </c>
      <c r="N4702" t="s">
        <v>2731</v>
      </c>
    </row>
    <row r="4703" spans="1:14">
      <c r="A4703">
        <v>56</v>
      </c>
      <c r="B4703" t="s">
        <v>12700</v>
      </c>
      <c r="C4703" t="s">
        <v>12701</v>
      </c>
      <c r="D4703">
        <v>9172</v>
      </c>
      <c r="E4703" s="1">
        <v>2.823</v>
      </c>
      <c r="F4703">
        <v>2.88</v>
      </c>
      <c r="G4703">
        <v>0.495</v>
      </c>
      <c r="H4703">
        <v>289</v>
      </c>
      <c r="I4703">
        <v>8.1</v>
      </c>
      <c r="J4703">
        <v>1.4970000000000001E-2</v>
      </c>
      <c r="K4703">
        <v>0.69699999999999995</v>
      </c>
      <c r="L4703">
        <v>3.2854049586776859</v>
      </c>
      <c r="M4703" s="2">
        <f t="shared" si="149"/>
        <v>46.280991735537192</v>
      </c>
      <c r="N4703" t="s">
        <v>2731</v>
      </c>
    </row>
    <row r="4704" spans="1:14">
      <c r="A4704">
        <v>57</v>
      </c>
      <c r="B4704" t="s">
        <v>20552</v>
      </c>
      <c r="C4704" t="s">
        <v>20551</v>
      </c>
      <c r="D4704">
        <v>4798</v>
      </c>
      <c r="E4704" s="1">
        <v>2.8029999999999999</v>
      </c>
      <c r="F4704">
        <v>2.7389999999999999</v>
      </c>
      <c r="G4704">
        <v>0.53800000000000003</v>
      </c>
      <c r="H4704">
        <v>197</v>
      </c>
      <c r="I4704">
        <v>6.6</v>
      </c>
      <c r="J4704">
        <v>9.6399999999999993E-3</v>
      </c>
      <c r="K4704">
        <v>0.69699999999999995</v>
      </c>
      <c r="L4704">
        <v>3.2854049586776859</v>
      </c>
      <c r="M4704" s="2">
        <f t="shared" si="149"/>
        <v>47.107438016528924</v>
      </c>
      <c r="N4704" t="s">
        <v>2731</v>
      </c>
    </row>
    <row r="4705" spans="1:14">
      <c r="A4705">
        <v>58</v>
      </c>
      <c r="B4705" t="s">
        <v>12650</v>
      </c>
      <c r="C4705" t="s">
        <v>12651</v>
      </c>
      <c r="D4705">
        <v>6451</v>
      </c>
      <c r="E4705" s="1">
        <v>2.7410000000000001</v>
      </c>
      <c r="F4705">
        <v>2.6179999999999999</v>
      </c>
      <c r="G4705">
        <v>0.44500000000000001</v>
      </c>
      <c r="H4705">
        <v>301</v>
      </c>
      <c r="I4705">
        <v>5.2</v>
      </c>
      <c r="J4705">
        <v>1.8589999999999999E-2</v>
      </c>
      <c r="K4705">
        <v>0.75700000000000001</v>
      </c>
      <c r="L4705">
        <v>3.2854049586776859</v>
      </c>
      <c r="M4705" s="2">
        <f t="shared" si="149"/>
        <v>47.933884297520663</v>
      </c>
      <c r="N4705" t="s">
        <v>2731</v>
      </c>
    </row>
    <row r="4706" spans="1:14">
      <c r="A4706">
        <v>59</v>
      </c>
      <c r="B4706" t="s">
        <v>20540</v>
      </c>
      <c r="C4706" t="s">
        <v>20539</v>
      </c>
      <c r="D4706">
        <v>3062</v>
      </c>
      <c r="E4706" s="1">
        <v>2.7320000000000002</v>
      </c>
      <c r="F4706">
        <v>2.8660000000000001</v>
      </c>
      <c r="G4706">
        <v>0.28100000000000003</v>
      </c>
      <c r="H4706">
        <v>57</v>
      </c>
      <c r="I4706">
        <v>7.4</v>
      </c>
      <c r="J4706">
        <v>5.4400000000000004E-3</v>
      </c>
      <c r="K4706">
        <v>0.76800000000000002</v>
      </c>
      <c r="L4706">
        <v>3.2854049586776859</v>
      </c>
      <c r="M4706" s="2">
        <f t="shared" si="149"/>
        <v>48.760330578512395</v>
      </c>
      <c r="N4706" t="s">
        <v>2731</v>
      </c>
    </row>
    <row r="4707" spans="1:14">
      <c r="A4707">
        <v>60</v>
      </c>
      <c r="B4707" t="s">
        <v>20534</v>
      </c>
      <c r="C4707" t="s">
        <v>20533</v>
      </c>
      <c r="D4707">
        <v>5781</v>
      </c>
      <c r="E4707" s="1">
        <v>2.7069999999999999</v>
      </c>
      <c r="F4707">
        <v>2.9609999999999999</v>
      </c>
      <c r="G4707">
        <v>0.59</v>
      </c>
      <c r="H4707">
        <v>100</v>
      </c>
      <c r="I4707">
        <v>8.9</v>
      </c>
      <c r="J4707">
        <v>8.0199999999999994E-3</v>
      </c>
      <c r="K4707">
        <v>0.71899999999999997</v>
      </c>
      <c r="L4707">
        <v>3.2854049586776859</v>
      </c>
      <c r="M4707" s="2">
        <f t="shared" si="149"/>
        <v>49.586776859504134</v>
      </c>
      <c r="N4707" t="s">
        <v>2731</v>
      </c>
    </row>
    <row r="4708" spans="1:14">
      <c r="A4708">
        <v>61</v>
      </c>
      <c r="B4708" t="s">
        <v>12788</v>
      </c>
      <c r="C4708" t="s">
        <v>12789</v>
      </c>
      <c r="D4708">
        <v>1112</v>
      </c>
      <c r="E4708" s="1">
        <v>2.6669999999999998</v>
      </c>
      <c r="F4708">
        <v>2.2549999999999999</v>
      </c>
      <c r="G4708">
        <v>0.39500000000000002</v>
      </c>
      <c r="H4708">
        <v>81</v>
      </c>
      <c r="I4708">
        <v>4.9000000000000004</v>
      </c>
      <c r="J4708">
        <v>2.6700000000000001E-3</v>
      </c>
      <c r="K4708">
        <v>0.56100000000000005</v>
      </c>
      <c r="L4708">
        <v>3.2854049586776859</v>
      </c>
      <c r="M4708" s="2">
        <f t="shared" si="149"/>
        <v>50.413223140495866</v>
      </c>
      <c r="N4708" t="s">
        <v>2731</v>
      </c>
    </row>
    <row r="4709" spans="1:14">
      <c r="A4709">
        <v>62</v>
      </c>
      <c r="B4709" t="s">
        <v>12624</v>
      </c>
      <c r="C4709" t="s">
        <v>12625</v>
      </c>
      <c r="D4709">
        <v>265</v>
      </c>
      <c r="E4709" s="1">
        <v>2.65</v>
      </c>
      <c r="G4709">
        <v>0.152</v>
      </c>
      <c r="H4709">
        <v>33</v>
      </c>
      <c r="I4709">
        <v>3.3</v>
      </c>
      <c r="J4709">
        <v>1.3600000000000001E-3</v>
      </c>
      <c r="L4709">
        <v>3.2854049586776859</v>
      </c>
      <c r="M4709" s="2">
        <f t="shared" si="149"/>
        <v>51.239669421487598</v>
      </c>
      <c r="N4709" t="s">
        <v>2731</v>
      </c>
    </row>
    <row r="4710" spans="1:14">
      <c r="A4710">
        <v>63</v>
      </c>
      <c r="B4710" t="s">
        <v>12656</v>
      </c>
      <c r="C4710" t="s">
        <v>12657</v>
      </c>
      <c r="D4710">
        <v>731</v>
      </c>
      <c r="E4710" s="1">
        <v>2.5939999999999999</v>
      </c>
      <c r="G4710">
        <v>1.105</v>
      </c>
      <c r="H4710">
        <v>38</v>
      </c>
      <c r="I4710">
        <v>4.5999999999999996</v>
      </c>
      <c r="J4710">
        <v>2.7699999999999999E-3</v>
      </c>
      <c r="L4710">
        <v>3.2854049586776859</v>
      </c>
      <c r="M4710" s="2">
        <f t="shared" si="149"/>
        <v>52.066115702479344</v>
      </c>
      <c r="N4710" t="s">
        <v>2731</v>
      </c>
    </row>
    <row r="4711" spans="1:14">
      <c r="A4711">
        <v>64</v>
      </c>
      <c r="B4711" t="s">
        <v>12712</v>
      </c>
      <c r="C4711" t="s">
        <v>12713</v>
      </c>
      <c r="D4711">
        <v>274</v>
      </c>
      <c r="E4711" s="1">
        <v>2.5179999999999998</v>
      </c>
      <c r="F4711">
        <v>2.383</v>
      </c>
      <c r="G4711">
        <v>0.36599999999999999</v>
      </c>
      <c r="H4711">
        <v>131</v>
      </c>
      <c r="I4711">
        <v>2.2999999999999998</v>
      </c>
      <c r="J4711">
        <v>1.2099999999999999E-3</v>
      </c>
      <c r="K4711">
        <v>0.73599999999999999</v>
      </c>
      <c r="L4711">
        <v>3.2854049586776859</v>
      </c>
      <c r="M4711" s="2">
        <f t="shared" si="149"/>
        <v>52.892561983471076</v>
      </c>
      <c r="N4711" t="s">
        <v>2731</v>
      </c>
    </row>
    <row r="4712" spans="1:14">
      <c r="A4712">
        <v>65</v>
      </c>
      <c r="B4712" t="s">
        <v>12628</v>
      </c>
      <c r="C4712" t="s">
        <v>12629</v>
      </c>
      <c r="D4712">
        <v>6466</v>
      </c>
      <c r="E4712" s="1">
        <v>2.4950000000000001</v>
      </c>
      <c r="F4712">
        <v>2.677</v>
      </c>
      <c r="G4712">
        <v>0.39200000000000002</v>
      </c>
      <c r="H4712">
        <v>102</v>
      </c>
      <c r="I4712" t="s">
        <v>18288</v>
      </c>
      <c r="J4712">
        <v>7.9299999999999995E-3</v>
      </c>
      <c r="K4712">
        <v>0.83899999999999997</v>
      </c>
      <c r="L4712">
        <v>3.2854049586776859</v>
      </c>
      <c r="M4712" s="2">
        <f t="shared" ref="M4712:M4743" si="150">A4712/121*100</f>
        <v>53.719008264462808</v>
      </c>
      <c r="N4712" t="s">
        <v>2731</v>
      </c>
    </row>
    <row r="4713" spans="1:14">
      <c r="A4713">
        <v>66</v>
      </c>
      <c r="B4713" t="s">
        <v>12646</v>
      </c>
      <c r="C4713" t="s">
        <v>12647</v>
      </c>
      <c r="D4713">
        <v>2737</v>
      </c>
      <c r="E4713" s="1">
        <v>2.3879999999999999</v>
      </c>
      <c r="F4713">
        <v>2.8559999999999999</v>
      </c>
      <c r="G4713">
        <v>0.40200000000000002</v>
      </c>
      <c r="H4713">
        <v>87</v>
      </c>
      <c r="I4713">
        <v>6.4</v>
      </c>
      <c r="J4713">
        <v>6.45E-3</v>
      </c>
      <c r="K4713">
        <v>0.83</v>
      </c>
      <c r="L4713">
        <v>3.2854049586776859</v>
      </c>
      <c r="M4713" s="2">
        <f t="shared" si="150"/>
        <v>54.54545454545454</v>
      </c>
      <c r="N4713" t="s">
        <v>2731</v>
      </c>
    </row>
    <row r="4714" spans="1:14">
      <c r="A4714">
        <v>67</v>
      </c>
      <c r="B4714" t="s">
        <v>18497</v>
      </c>
      <c r="C4714" t="s">
        <v>18496</v>
      </c>
      <c r="D4714">
        <v>1927</v>
      </c>
      <c r="E4714" s="1">
        <v>2.3769999999999998</v>
      </c>
      <c r="F4714">
        <v>2.3220000000000001</v>
      </c>
      <c r="G4714">
        <v>0.20699999999999999</v>
      </c>
      <c r="H4714">
        <v>58</v>
      </c>
      <c r="I4714">
        <v>7.8</v>
      </c>
      <c r="J4714">
        <v>3.1099999999999999E-3</v>
      </c>
      <c r="K4714">
        <v>0.58399999999999996</v>
      </c>
      <c r="L4714">
        <v>3.2854049586776859</v>
      </c>
      <c r="M4714" s="2">
        <f t="shared" si="150"/>
        <v>55.371900826446286</v>
      </c>
      <c r="N4714" t="s">
        <v>2731</v>
      </c>
    </row>
    <row r="4715" spans="1:14">
      <c r="A4715">
        <v>68</v>
      </c>
      <c r="B4715" t="s">
        <v>12750</v>
      </c>
      <c r="C4715" t="s">
        <v>12751</v>
      </c>
      <c r="D4715">
        <v>1362</v>
      </c>
      <c r="E4715" s="1">
        <v>2.3330000000000002</v>
      </c>
      <c r="F4715">
        <v>2.68</v>
      </c>
      <c r="G4715">
        <v>0.377</v>
      </c>
      <c r="H4715">
        <v>69</v>
      </c>
      <c r="I4715">
        <v>7.2</v>
      </c>
      <c r="J4715">
        <v>2.5400000000000002E-3</v>
      </c>
      <c r="K4715">
        <v>0.66200000000000003</v>
      </c>
      <c r="L4715">
        <v>3.2854049586776859</v>
      </c>
      <c r="M4715" s="2">
        <f t="shared" si="150"/>
        <v>56.198347107438018</v>
      </c>
      <c r="N4715" t="s">
        <v>2731</v>
      </c>
    </row>
    <row r="4716" spans="1:14">
      <c r="A4716">
        <v>69</v>
      </c>
      <c r="B4716" t="s">
        <v>20478</v>
      </c>
      <c r="C4716" t="s">
        <v>20477</v>
      </c>
      <c r="D4716">
        <v>1315</v>
      </c>
      <c r="E4716" s="1">
        <v>2.2959999999999998</v>
      </c>
      <c r="F4716">
        <v>2.6509999999999998</v>
      </c>
      <c r="G4716">
        <v>0.26300000000000001</v>
      </c>
      <c r="H4716">
        <v>57</v>
      </c>
      <c r="I4716">
        <v>6</v>
      </c>
      <c r="J4716">
        <v>3.5999999999999999E-3</v>
      </c>
      <c r="K4716">
        <v>0.85099999999999998</v>
      </c>
      <c r="L4716">
        <v>3.2854049586776859</v>
      </c>
      <c r="M4716" s="2">
        <f t="shared" si="150"/>
        <v>57.02479338842975</v>
      </c>
      <c r="N4716" t="s">
        <v>2731</v>
      </c>
    </row>
    <row r="4717" spans="1:14">
      <c r="A4717">
        <v>70</v>
      </c>
      <c r="B4717" t="s">
        <v>17104</v>
      </c>
      <c r="C4717" t="s">
        <v>17105</v>
      </c>
      <c r="D4717">
        <v>1257</v>
      </c>
      <c r="E4717" s="1">
        <v>2.2559999999999998</v>
      </c>
      <c r="F4717">
        <v>2.0819999999999999</v>
      </c>
      <c r="G4717">
        <v>0.2</v>
      </c>
      <c r="H4717">
        <v>40</v>
      </c>
      <c r="I4717">
        <v>5.6</v>
      </c>
      <c r="J4717">
        <v>3.2000000000000002E-3</v>
      </c>
      <c r="K4717">
        <v>0.57799999999999996</v>
      </c>
      <c r="L4717">
        <v>3.2854049586776859</v>
      </c>
      <c r="M4717" s="2">
        <f t="shared" si="150"/>
        <v>57.851239669421481</v>
      </c>
      <c r="N4717" t="s">
        <v>2731</v>
      </c>
    </row>
    <row r="4718" spans="1:14">
      <c r="A4718">
        <v>71</v>
      </c>
      <c r="B4718" t="s">
        <v>12682</v>
      </c>
      <c r="C4718" t="s">
        <v>12683</v>
      </c>
      <c r="D4718">
        <v>2645</v>
      </c>
      <c r="E4718" s="1">
        <v>2.25</v>
      </c>
      <c r="F4718">
        <v>2.028</v>
      </c>
      <c r="G4718">
        <v>1.1240000000000001</v>
      </c>
      <c r="H4718">
        <v>153</v>
      </c>
      <c r="I4718">
        <v>6.4</v>
      </c>
      <c r="J4718">
        <v>4.8199999999999996E-3</v>
      </c>
      <c r="K4718">
        <v>0.51800000000000002</v>
      </c>
      <c r="L4718">
        <v>3.2854049586776859</v>
      </c>
      <c r="M4718" s="2">
        <f t="shared" si="150"/>
        <v>58.677685950413228</v>
      </c>
      <c r="N4718" t="s">
        <v>2731</v>
      </c>
    </row>
    <row r="4719" spans="1:14">
      <c r="A4719">
        <v>72</v>
      </c>
      <c r="B4719" t="s">
        <v>12670</v>
      </c>
      <c r="C4719" t="s">
        <v>12671</v>
      </c>
      <c r="D4719">
        <v>2778</v>
      </c>
      <c r="E4719" s="1">
        <v>2.2280000000000002</v>
      </c>
      <c r="F4719">
        <v>2.0960000000000001</v>
      </c>
      <c r="G4719">
        <v>0.25600000000000001</v>
      </c>
      <c r="H4719">
        <v>121</v>
      </c>
      <c r="I4719">
        <v>5.7</v>
      </c>
      <c r="J4719">
        <v>7.0299999999999998E-3</v>
      </c>
      <c r="K4719">
        <v>0.59499999999999997</v>
      </c>
      <c r="L4719">
        <v>3.2854049586776859</v>
      </c>
      <c r="M4719" s="2">
        <f t="shared" si="150"/>
        <v>59.504132231404959</v>
      </c>
      <c r="N4719" t="s">
        <v>2731</v>
      </c>
    </row>
    <row r="4720" spans="1:14">
      <c r="A4720">
        <v>73</v>
      </c>
      <c r="B4720" t="s">
        <v>12718</v>
      </c>
      <c r="C4720" t="s">
        <v>12719</v>
      </c>
      <c r="D4720">
        <v>1921</v>
      </c>
      <c r="E4720" s="1">
        <v>2.2189999999999999</v>
      </c>
      <c r="F4720">
        <v>2.375</v>
      </c>
      <c r="G4720">
        <v>0.47699999999999998</v>
      </c>
      <c r="H4720">
        <v>86</v>
      </c>
      <c r="I4720">
        <v>5.4</v>
      </c>
      <c r="J4720">
        <v>5.2500000000000003E-3</v>
      </c>
      <c r="K4720">
        <v>0.70699999999999996</v>
      </c>
      <c r="L4720">
        <v>3.2854049586776859</v>
      </c>
      <c r="M4720" s="2">
        <f t="shared" si="150"/>
        <v>60.330578512396691</v>
      </c>
      <c r="N4720" t="s">
        <v>2731</v>
      </c>
    </row>
    <row r="4721" spans="1:14">
      <c r="A4721">
        <v>74</v>
      </c>
      <c r="B4721" t="s">
        <v>12654</v>
      </c>
      <c r="C4721" t="s">
        <v>12655</v>
      </c>
      <c r="D4721">
        <v>2163</v>
      </c>
      <c r="E4721" s="1">
        <v>2.2050000000000001</v>
      </c>
      <c r="F4721">
        <v>2.2469999999999999</v>
      </c>
      <c r="G4721">
        <v>0.82</v>
      </c>
      <c r="H4721">
        <v>167</v>
      </c>
      <c r="I4721">
        <v>3.8</v>
      </c>
      <c r="J4721">
        <v>6.0499999999999998E-3</v>
      </c>
      <c r="K4721">
        <v>0.59699999999999998</v>
      </c>
      <c r="L4721">
        <v>3.2854049586776859</v>
      </c>
      <c r="M4721" s="2">
        <f t="shared" si="150"/>
        <v>61.157024793388423</v>
      </c>
      <c r="N4721" t="s">
        <v>2731</v>
      </c>
    </row>
    <row r="4722" spans="1:14">
      <c r="A4722">
        <v>75</v>
      </c>
      <c r="B4722" t="s">
        <v>17102</v>
      </c>
      <c r="C4722" t="s">
        <v>17103</v>
      </c>
      <c r="D4722">
        <v>1345</v>
      </c>
      <c r="E4722" s="1">
        <v>2.1949999999999998</v>
      </c>
      <c r="F4722">
        <v>2.3370000000000002</v>
      </c>
      <c r="G4722">
        <v>0.48599999999999999</v>
      </c>
      <c r="H4722">
        <v>37</v>
      </c>
      <c r="I4722">
        <v>8.1</v>
      </c>
      <c r="J4722">
        <v>2.2399999999999998E-3</v>
      </c>
      <c r="K4722">
        <v>0.67200000000000004</v>
      </c>
      <c r="L4722">
        <v>3.2854049586776859</v>
      </c>
      <c r="M4722" s="2">
        <f t="shared" si="150"/>
        <v>61.983471074380169</v>
      </c>
      <c r="N4722" t="s">
        <v>2731</v>
      </c>
    </row>
    <row r="4723" spans="1:14">
      <c r="A4723">
        <v>76</v>
      </c>
      <c r="B4723" t="s">
        <v>12704</v>
      </c>
      <c r="C4723" t="s">
        <v>12705</v>
      </c>
      <c r="D4723">
        <v>3929</v>
      </c>
      <c r="E4723" s="1">
        <v>2.145</v>
      </c>
      <c r="F4723">
        <v>2.1680000000000001</v>
      </c>
      <c r="G4723">
        <v>0.77300000000000002</v>
      </c>
      <c r="H4723">
        <v>154</v>
      </c>
      <c r="I4723">
        <v>7</v>
      </c>
      <c r="J4723">
        <v>8.0199999999999994E-3</v>
      </c>
      <c r="K4723">
        <v>0.58499999999999996</v>
      </c>
      <c r="L4723">
        <v>3.2854049586776859</v>
      </c>
      <c r="M4723" s="2">
        <f t="shared" si="150"/>
        <v>62.809917355371901</v>
      </c>
      <c r="N4723" t="s">
        <v>2731</v>
      </c>
    </row>
    <row r="4724" spans="1:14">
      <c r="A4724">
        <v>77</v>
      </c>
      <c r="B4724" t="s">
        <v>12798</v>
      </c>
      <c r="C4724" t="s">
        <v>12799</v>
      </c>
      <c r="D4724">
        <v>2415</v>
      </c>
      <c r="E4724" s="1">
        <v>2.1440000000000001</v>
      </c>
      <c r="F4724">
        <v>2.266</v>
      </c>
      <c r="G4724">
        <v>0.23</v>
      </c>
      <c r="H4724">
        <v>113</v>
      </c>
      <c r="I4724">
        <v>4.8</v>
      </c>
      <c r="J4724">
        <v>6.2100000000000002E-3</v>
      </c>
      <c r="K4724">
        <v>0.61099999999999999</v>
      </c>
      <c r="L4724">
        <v>3.2854049586776859</v>
      </c>
      <c r="M4724" s="2">
        <f t="shared" si="150"/>
        <v>63.636363636363633</v>
      </c>
      <c r="N4724" t="s">
        <v>2731</v>
      </c>
    </row>
    <row r="4725" spans="1:14">
      <c r="A4725">
        <v>78</v>
      </c>
      <c r="B4725" t="s">
        <v>12786</v>
      </c>
      <c r="C4725" t="s">
        <v>12787</v>
      </c>
      <c r="D4725">
        <v>1636</v>
      </c>
      <c r="E4725" s="1">
        <v>2.077</v>
      </c>
      <c r="F4725">
        <v>2.5640000000000001</v>
      </c>
      <c r="G4725">
        <v>0.41299999999999998</v>
      </c>
      <c r="H4725">
        <v>104</v>
      </c>
      <c r="I4725">
        <v>4.0999999999999996</v>
      </c>
      <c r="J4725">
        <v>6.9100000000000003E-3</v>
      </c>
      <c r="K4725">
        <v>0.82699999999999996</v>
      </c>
      <c r="L4725">
        <v>3.2854049586776859</v>
      </c>
      <c r="M4725" s="2">
        <f t="shared" si="150"/>
        <v>64.462809917355372</v>
      </c>
      <c r="N4725" t="s">
        <v>2731</v>
      </c>
    </row>
    <row r="4726" spans="1:14">
      <c r="A4726">
        <v>79</v>
      </c>
      <c r="B4726" t="s">
        <v>12768</v>
      </c>
      <c r="C4726" t="s">
        <v>12769</v>
      </c>
      <c r="D4726">
        <v>1520</v>
      </c>
      <c r="E4726" s="1">
        <v>2.0670000000000002</v>
      </c>
      <c r="F4726">
        <v>1.859</v>
      </c>
      <c r="G4726">
        <v>0.4</v>
      </c>
      <c r="H4726">
        <v>45</v>
      </c>
      <c r="I4726">
        <v>8.3000000000000007</v>
      </c>
      <c r="J4726">
        <v>2.47E-3</v>
      </c>
      <c r="K4726">
        <v>0.51</v>
      </c>
      <c r="L4726">
        <v>3.2854049586776859</v>
      </c>
      <c r="M4726" s="2">
        <f t="shared" si="150"/>
        <v>65.289256198347118</v>
      </c>
      <c r="N4726" t="s">
        <v>2731</v>
      </c>
    </row>
    <row r="4727" spans="1:14">
      <c r="A4727">
        <v>80</v>
      </c>
      <c r="B4727" t="s">
        <v>12730</v>
      </c>
      <c r="C4727" t="s">
        <v>12731</v>
      </c>
      <c r="D4727">
        <v>1781</v>
      </c>
      <c r="E4727" s="1">
        <v>2.056</v>
      </c>
      <c r="F4727">
        <v>2.0760000000000001</v>
      </c>
      <c r="G4727">
        <v>0.253</v>
      </c>
      <c r="H4727">
        <v>95</v>
      </c>
      <c r="I4727">
        <v>7.5</v>
      </c>
      <c r="J4727">
        <v>3.1800000000000001E-3</v>
      </c>
      <c r="K4727">
        <v>0.57399999999999995</v>
      </c>
      <c r="L4727">
        <v>3.2854049586776859</v>
      </c>
      <c r="M4727" s="2">
        <f t="shared" si="150"/>
        <v>66.11570247933885</v>
      </c>
      <c r="N4727" t="s">
        <v>2731</v>
      </c>
    </row>
    <row r="4728" spans="1:14">
      <c r="A4728">
        <v>81</v>
      </c>
      <c r="B4728" t="s">
        <v>12796</v>
      </c>
      <c r="C4728" t="s">
        <v>12797</v>
      </c>
      <c r="D4728">
        <v>4320</v>
      </c>
      <c r="E4728" s="1">
        <v>2.056</v>
      </c>
      <c r="F4728">
        <v>2.056</v>
      </c>
      <c r="G4728">
        <v>0.32300000000000001</v>
      </c>
      <c r="H4728">
        <v>96</v>
      </c>
      <c r="I4728">
        <v>8.1999999999999993</v>
      </c>
      <c r="J4728">
        <v>7.11E-3</v>
      </c>
      <c r="K4728">
        <v>0.58399999999999996</v>
      </c>
      <c r="L4728">
        <v>3.2854049586776859</v>
      </c>
      <c r="M4728" s="2">
        <f t="shared" si="150"/>
        <v>66.942148760330582</v>
      </c>
      <c r="N4728" t="s">
        <v>2731</v>
      </c>
    </row>
    <row r="4729" spans="1:14">
      <c r="A4729">
        <v>82</v>
      </c>
      <c r="B4729" t="s">
        <v>12708</v>
      </c>
      <c r="C4729" t="s">
        <v>12709</v>
      </c>
      <c r="D4729">
        <v>498</v>
      </c>
      <c r="E4729" s="1">
        <v>2.0129999999999999</v>
      </c>
      <c r="G4729">
        <v>8.8999999999999996E-2</v>
      </c>
      <c r="H4729">
        <v>56</v>
      </c>
      <c r="I4729">
        <v>4</v>
      </c>
      <c r="J4729">
        <v>1.74E-3</v>
      </c>
      <c r="L4729">
        <v>3.2854049586776859</v>
      </c>
      <c r="M4729" s="2">
        <f t="shared" si="150"/>
        <v>67.768595041322314</v>
      </c>
      <c r="N4729" t="s">
        <v>2731</v>
      </c>
    </row>
    <row r="4730" spans="1:14">
      <c r="A4730">
        <v>83</v>
      </c>
      <c r="B4730" t="s">
        <v>20434</v>
      </c>
      <c r="C4730" t="s">
        <v>20433</v>
      </c>
      <c r="D4730">
        <v>1237</v>
      </c>
      <c r="E4730" s="1">
        <v>1.9590000000000001</v>
      </c>
      <c r="F4730">
        <v>2.3199999999999998</v>
      </c>
      <c r="G4730">
        <v>0.25</v>
      </c>
      <c r="H4730">
        <v>60</v>
      </c>
      <c r="I4730">
        <v>6.7</v>
      </c>
      <c r="J4730">
        <v>2.16E-3</v>
      </c>
      <c r="K4730">
        <v>0.54900000000000004</v>
      </c>
      <c r="L4730">
        <v>3.2854049586776859</v>
      </c>
      <c r="M4730" s="2">
        <f t="shared" si="150"/>
        <v>68.59504132231406</v>
      </c>
      <c r="N4730" t="s">
        <v>2731</v>
      </c>
    </row>
    <row r="4731" spans="1:14">
      <c r="A4731">
        <v>84</v>
      </c>
      <c r="B4731" t="s">
        <v>12644</v>
      </c>
      <c r="C4731" t="s">
        <v>12645</v>
      </c>
      <c r="D4731">
        <v>1621</v>
      </c>
      <c r="E4731" s="1">
        <v>1.9359999999999999</v>
      </c>
      <c r="F4731">
        <v>2.649</v>
      </c>
      <c r="G4731">
        <v>0.32700000000000001</v>
      </c>
      <c r="H4731">
        <v>52</v>
      </c>
      <c r="I4731">
        <v>5.8</v>
      </c>
      <c r="J4731">
        <v>5.2300000000000003E-3</v>
      </c>
      <c r="K4731">
        <v>0.93500000000000005</v>
      </c>
      <c r="L4731">
        <v>3.2854049586776859</v>
      </c>
      <c r="M4731" s="2">
        <f t="shared" si="150"/>
        <v>69.421487603305792</v>
      </c>
      <c r="N4731" t="s">
        <v>2731</v>
      </c>
    </row>
    <row r="4732" spans="1:14">
      <c r="A4732">
        <v>85</v>
      </c>
      <c r="B4732" t="s">
        <v>12662</v>
      </c>
      <c r="C4732" t="s">
        <v>12663</v>
      </c>
      <c r="D4732">
        <v>249</v>
      </c>
      <c r="E4732" s="1">
        <v>1.9239999999999999</v>
      </c>
      <c r="F4732">
        <v>1.7889999999999999</v>
      </c>
      <c r="G4732">
        <v>0.21199999999999999</v>
      </c>
      <c r="H4732">
        <v>52</v>
      </c>
      <c r="I4732">
        <v>2.4</v>
      </c>
      <c r="J4732">
        <v>1.07E-3</v>
      </c>
      <c r="K4732">
        <v>0.45900000000000002</v>
      </c>
      <c r="L4732">
        <v>3.2854049586776859</v>
      </c>
      <c r="M4732" s="2">
        <f t="shared" si="150"/>
        <v>70.247933884297524</v>
      </c>
      <c r="N4732" t="s">
        <v>2731</v>
      </c>
    </row>
    <row r="4733" spans="1:14">
      <c r="A4733">
        <v>86</v>
      </c>
      <c r="B4733" t="s">
        <v>12694</v>
      </c>
      <c r="C4733" t="s">
        <v>12695</v>
      </c>
      <c r="D4733">
        <v>504</v>
      </c>
      <c r="E4733" s="1">
        <v>1.893</v>
      </c>
      <c r="F4733">
        <v>2.52</v>
      </c>
      <c r="G4733">
        <v>0.71</v>
      </c>
      <c r="H4733">
        <v>169</v>
      </c>
      <c r="I4733">
        <v>2.2999999999999998</v>
      </c>
      <c r="J4733">
        <v>1.8E-3</v>
      </c>
      <c r="K4733">
        <v>0.68200000000000005</v>
      </c>
      <c r="L4733">
        <v>3.2854049586776859</v>
      </c>
      <c r="M4733" s="2">
        <f t="shared" si="150"/>
        <v>71.074380165289256</v>
      </c>
      <c r="N4733" t="s">
        <v>2731</v>
      </c>
    </row>
    <row r="4734" spans="1:14">
      <c r="A4734">
        <v>87</v>
      </c>
      <c r="B4734" t="s">
        <v>12766</v>
      </c>
      <c r="C4734" t="s">
        <v>12767</v>
      </c>
      <c r="D4734">
        <v>1159</v>
      </c>
      <c r="E4734" s="1">
        <v>1.835</v>
      </c>
      <c r="F4734">
        <v>2.4159999999999999</v>
      </c>
      <c r="G4734">
        <v>0.61399999999999999</v>
      </c>
      <c r="H4734">
        <v>44</v>
      </c>
      <c r="I4734">
        <v>5.7</v>
      </c>
      <c r="J4734">
        <v>3.0100000000000001E-3</v>
      </c>
      <c r="K4734">
        <v>0.72199999999999998</v>
      </c>
      <c r="L4734">
        <v>3.2854049586776859</v>
      </c>
      <c r="M4734" s="2">
        <f t="shared" si="150"/>
        <v>71.900826446281002</v>
      </c>
      <c r="N4734" t="s">
        <v>2731</v>
      </c>
    </row>
    <row r="4735" spans="1:14">
      <c r="A4735">
        <v>88</v>
      </c>
      <c r="B4735" t="s">
        <v>12732</v>
      </c>
      <c r="C4735" t="s">
        <v>12733</v>
      </c>
      <c r="D4735">
        <v>215</v>
      </c>
      <c r="E4735" s="1">
        <v>1.77</v>
      </c>
      <c r="F4735">
        <v>1.78</v>
      </c>
      <c r="G4735">
        <v>0.45500000000000002</v>
      </c>
      <c r="H4735">
        <v>77</v>
      </c>
      <c r="I4735">
        <v>2.1</v>
      </c>
      <c r="J4735">
        <v>6.7000000000000002E-4</v>
      </c>
      <c r="K4735">
        <v>0.38300000000000001</v>
      </c>
      <c r="L4735">
        <v>3.2854049586776859</v>
      </c>
      <c r="M4735" s="2">
        <f t="shared" si="150"/>
        <v>72.727272727272734</v>
      </c>
      <c r="N4735" t="s">
        <v>2731</v>
      </c>
    </row>
    <row r="4736" spans="1:14">
      <c r="A4736">
        <v>89</v>
      </c>
      <c r="B4736" t="s">
        <v>12724</v>
      </c>
      <c r="C4736" t="s">
        <v>12725</v>
      </c>
      <c r="D4736">
        <v>1083</v>
      </c>
      <c r="E4736" s="1">
        <v>1.7130000000000001</v>
      </c>
      <c r="F4736">
        <v>2.028</v>
      </c>
      <c r="G4736">
        <v>0.34899999999999998</v>
      </c>
      <c r="H4736">
        <v>63</v>
      </c>
      <c r="I4736">
        <v>5</v>
      </c>
      <c r="J4736">
        <v>3.0799999999999998E-3</v>
      </c>
      <c r="K4736">
        <v>0.61099999999999999</v>
      </c>
      <c r="L4736">
        <v>3.2854049586776859</v>
      </c>
      <c r="M4736" s="2">
        <f t="shared" si="150"/>
        <v>73.553719008264466</v>
      </c>
      <c r="N4736" t="s">
        <v>2731</v>
      </c>
    </row>
    <row r="4737" spans="1:14">
      <c r="A4737">
        <v>90</v>
      </c>
      <c r="B4737" t="s">
        <v>16400</v>
      </c>
      <c r="C4737" t="s">
        <v>16401</v>
      </c>
      <c r="D4737">
        <v>463</v>
      </c>
      <c r="E4737" s="1">
        <v>1.7110000000000001</v>
      </c>
      <c r="F4737">
        <v>1.7769999999999999</v>
      </c>
      <c r="G4737">
        <v>0.39</v>
      </c>
      <c r="H4737">
        <v>41</v>
      </c>
      <c r="I4737">
        <v>5.0999999999999996</v>
      </c>
      <c r="J4737">
        <v>8.5999999999999998E-4</v>
      </c>
      <c r="K4737">
        <v>0.35399999999999998</v>
      </c>
      <c r="L4737">
        <v>3.2854049586776859</v>
      </c>
      <c r="M4737" s="2">
        <f t="shared" si="150"/>
        <v>74.380165289256198</v>
      </c>
      <c r="N4737" t="s">
        <v>2731</v>
      </c>
    </row>
    <row r="4738" spans="1:14">
      <c r="A4738">
        <v>91</v>
      </c>
      <c r="B4738" t="s">
        <v>12618</v>
      </c>
      <c r="C4738" t="s">
        <v>12619</v>
      </c>
      <c r="D4738">
        <v>1892</v>
      </c>
      <c r="E4738" s="1">
        <v>1.661</v>
      </c>
      <c r="F4738">
        <v>2.3140000000000001</v>
      </c>
      <c r="G4738">
        <v>0.54100000000000004</v>
      </c>
      <c r="H4738">
        <v>85</v>
      </c>
      <c r="I4738">
        <v>5.8</v>
      </c>
      <c r="J4738">
        <v>4.5500000000000002E-3</v>
      </c>
      <c r="K4738">
        <v>0.64200000000000002</v>
      </c>
      <c r="L4738">
        <v>3.2854049586776859</v>
      </c>
      <c r="M4738" s="2">
        <f t="shared" si="150"/>
        <v>75.206611570247944</v>
      </c>
      <c r="N4738" t="s">
        <v>2731</v>
      </c>
    </row>
    <row r="4739" spans="1:14">
      <c r="A4739">
        <v>92</v>
      </c>
      <c r="B4739" t="s">
        <v>12736</v>
      </c>
      <c r="C4739" t="s">
        <v>12737</v>
      </c>
      <c r="D4739">
        <v>3631</v>
      </c>
      <c r="E4739" s="1">
        <v>1.6539999999999999</v>
      </c>
      <c r="F4739">
        <v>1.5669999999999999</v>
      </c>
      <c r="G4739">
        <v>0.39300000000000002</v>
      </c>
      <c r="H4739">
        <v>163</v>
      </c>
      <c r="I4739">
        <v>7.4</v>
      </c>
      <c r="J4739">
        <v>6.3699999999999998E-3</v>
      </c>
      <c r="K4739">
        <v>0.439</v>
      </c>
      <c r="L4739">
        <v>3.2854049586776859</v>
      </c>
      <c r="M4739" s="2">
        <f t="shared" si="150"/>
        <v>76.033057851239676</v>
      </c>
      <c r="N4739" t="s">
        <v>2731</v>
      </c>
    </row>
    <row r="4740" spans="1:14">
      <c r="A4740">
        <v>93</v>
      </c>
      <c r="B4740" t="s">
        <v>12790</v>
      </c>
      <c r="C4740" t="s">
        <v>12791</v>
      </c>
      <c r="D4740">
        <v>257</v>
      </c>
      <c r="E4740" s="1">
        <v>1.609</v>
      </c>
      <c r="G4740">
        <v>0.52300000000000002</v>
      </c>
      <c r="H4740">
        <v>44</v>
      </c>
      <c r="I4740">
        <v>3</v>
      </c>
      <c r="J4740">
        <v>1.2899999999999999E-3</v>
      </c>
      <c r="L4740">
        <v>3.2854049586776859</v>
      </c>
      <c r="M4740" s="2">
        <f t="shared" si="150"/>
        <v>76.859504132231407</v>
      </c>
      <c r="N4740" t="s">
        <v>2731</v>
      </c>
    </row>
    <row r="4741" spans="1:14">
      <c r="A4741">
        <v>94</v>
      </c>
      <c r="B4741" t="s">
        <v>12672</v>
      </c>
      <c r="C4741" t="s">
        <v>12673</v>
      </c>
      <c r="D4741">
        <v>659</v>
      </c>
      <c r="E4741" s="1">
        <v>1.6</v>
      </c>
      <c r="F4741">
        <v>1.4630000000000001</v>
      </c>
      <c r="G4741">
        <v>0.54100000000000004</v>
      </c>
      <c r="H4741">
        <v>37</v>
      </c>
      <c r="I4741">
        <v>6.3</v>
      </c>
      <c r="J4741">
        <v>1.6999999999999999E-3</v>
      </c>
      <c r="K4741">
        <v>0.48299999999999998</v>
      </c>
      <c r="L4741">
        <v>3.2854049586776859</v>
      </c>
      <c r="M4741" s="2">
        <f t="shared" si="150"/>
        <v>77.685950413223139</v>
      </c>
      <c r="N4741" t="s">
        <v>2731</v>
      </c>
    </row>
    <row r="4742" spans="1:14">
      <c r="A4742">
        <v>95</v>
      </c>
      <c r="B4742" t="s">
        <v>12782</v>
      </c>
      <c r="C4742" t="s">
        <v>12783</v>
      </c>
      <c r="D4742">
        <v>451</v>
      </c>
      <c r="E4742" s="1">
        <v>1.583</v>
      </c>
      <c r="F4742">
        <v>2.0419999999999998</v>
      </c>
      <c r="G4742">
        <v>0.22500000000000001</v>
      </c>
      <c r="H4742">
        <v>71</v>
      </c>
      <c r="I4742">
        <v>3.2</v>
      </c>
      <c r="J4742">
        <v>2.2499999999999998E-3</v>
      </c>
      <c r="K4742">
        <v>0.60599999999999998</v>
      </c>
      <c r="L4742">
        <v>3.2854049586776859</v>
      </c>
      <c r="M4742" s="2">
        <f t="shared" si="150"/>
        <v>78.512396694214885</v>
      </c>
      <c r="N4742" t="s">
        <v>2731</v>
      </c>
    </row>
    <row r="4743" spans="1:14">
      <c r="A4743">
        <v>96</v>
      </c>
      <c r="B4743" t="s">
        <v>12692</v>
      </c>
      <c r="C4743" t="s">
        <v>12693</v>
      </c>
      <c r="D4743">
        <v>2095</v>
      </c>
      <c r="E4743" s="1">
        <v>1.5549999999999999</v>
      </c>
      <c r="F4743">
        <v>1.5329999999999999</v>
      </c>
      <c r="G4743">
        <v>0.34699999999999998</v>
      </c>
      <c r="H4743">
        <v>118</v>
      </c>
      <c r="I4743">
        <v>6.6</v>
      </c>
      <c r="J4743">
        <v>4.5399999999999998E-3</v>
      </c>
      <c r="K4743">
        <v>0.438</v>
      </c>
      <c r="L4743">
        <v>3.2854049586776859</v>
      </c>
      <c r="M4743" s="2">
        <f t="shared" si="150"/>
        <v>79.338842975206617</v>
      </c>
      <c r="N4743" t="s">
        <v>2731</v>
      </c>
    </row>
    <row r="4744" spans="1:14">
      <c r="A4744">
        <v>97</v>
      </c>
      <c r="B4744" t="s">
        <v>12706</v>
      </c>
      <c r="C4744" t="s">
        <v>12707</v>
      </c>
      <c r="D4744">
        <v>481</v>
      </c>
      <c r="E4744" s="1">
        <v>1.5529999999999999</v>
      </c>
      <c r="F4744">
        <v>1.56</v>
      </c>
      <c r="G4744">
        <v>0.20799999999999999</v>
      </c>
      <c r="H4744">
        <v>101</v>
      </c>
      <c r="I4744">
        <v>2.1</v>
      </c>
      <c r="J4744">
        <v>2.5600000000000002E-3</v>
      </c>
      <c r="K4744">
        <v>0.498</v>
      </c>
      <c r="L4744">
        <v>3.2854049586776859</v>
      </c>
      <c r="M4744" s="2">
        <f t="shared" ref="M4744:M4768" si="151">A4744/121*100</f>
        <v>80.165289256198349</v>
      </c>
      <c r="N4744" t="s">
        <v>2731</v>
      </c>
    </row>
    <row r="4745" spans="1:14">
      <c r="A4745">
        <v>98</v>
      </c>
      <c r="B4745" t="s">
        <v>12716</v>
      </c>
      <c r="C4745" t="s">
        <v>12717</v>
      </c>
      <c r="D4745">
        <v>283</v>
      </c>
      <c r="E4745" s="1">
        <v>1.5449999999999999</v>
      </c>
      <c r="F4745">
        <v>1.7190000000000001</v>
      </c>
      <c r="G4745">
        <v>0.17799999999999999</v>
      </c>
      <c r="H4745">
        <v>45</v>
      </c>
      <c r="I4745">
        <v>2.7</v>
      </c>
      <c r="J4745">
        <v>1.2899999999999999E-3</v>
      </c>
      <c r="K4745">
        <v>0.46100000000000002</v>
      </c>
      <c r="L4745">
        <v>3.2854049586776859</v>
      </c>
      <c r="M4745" s="2">
        <f t="shared" si="151"/>
        <v>80.991735537190081</v>
      </c>
      <c r="N4745" t="s">
        <v>2731</v>
      </c>
    </row>
    <row r="4746" spans="1:14">
      <c r="A4746">
        <v>99</v>
      </c>
      <c r="B4746" t="s">
        <v>12756</v>
      </c>
      <c r="C4746" t="s">
        <v>12757</v>
      </c>
      <c r="D4746">
        <v>273</v>
      </c>
      <c r="E4746" s="1">
        <v>1.3959999999999999</v>
      </c>
      <c r="G4746">
        <v>0.125</v>
      </c>
      <c r="H4746">
        <v>32</v>
      </c>
      <c r="I4746">
        <v>4.9000000000000004</v>
      </c>
      <c r="J4746">
        <v>8.4999999999999995E-4</v>
      </c>
      <c r="L4746">
        <v>3.2854049586776859</v>
      </c>
      <c r="M4746" s="2">
        <f t="shared" si="151"/>
        <v>81.818181818181827</v>
      </c>
      <c r="N4746" t="s">
        <v>2731</v>
      </c>
    </row>
    <row r="4747" spans="1:14">
      <c r="A4747">
        <v>100</v>
      </c>
      <c r="B4747" t="s">
        <v>20384</v>
      </c>
      <c r="C4747" t="s">
        <v>20383</v>
      </c>
      <c r="D4747">
        <v>428</v>
      </c>
      <c r="E4747" s="1">
        <v>1.3779999999999999</v>
      </c>
      <c r="F4747">
        <v>1.3460000000000001</v>
      </c>
      <c r="G4747">
        <v>4.2999999999999997E-2</v>
      </c>
      <c r="H4747">
        <v>23</v>
      </c>
      <c r="I4747">
        <v>7.1</v>
      </c>
      <c r="J4747">
        <v>7.3999999999999999E-4</v>
      </c>
      <c r="K4747">
        <v>0.317</v>
      </c>
      <c r="L4747">
        <v>3.2854049586776859</v>
      </c>
      <c r="M4747" s="2">
        <f t="shared" si="151"/>
        <v>82.644628099173559</v>
      </c>
      <c r="N4747" t="s">
        <v>2731</v>
      </c>
    </row>
    <row r="4748" spans="1:14">
      <c r="A4748">
        <v>101</v>
      </c>
      <c r="B4748" t="s">
        <v>20380</v>
      </c>
      <c r="C4748" t="s">
        <v>20379</v>
      </c>
      <c r="D4748">
        <v>4020</v>
      </c>
      <c r="E4748" s="1">
        <v>1.3069999999999999</v>
      </c>
      <c r="F4748">
        <v>1.429</v>
      </c>
      <c r="G4748">
        <v>0.23100000000000001</v>
      </c>
      <c r="H4748">
        <v>359</v>
      </c>
      <c r="I4748">
        <v>6.7</v>
      </c>
      <c r="J4748">
        <v>6.1500000000000001E-3</v>
      </c>
      <c r="K4748">
        <v>0.28100000000000003</v>
      </c>
      <c r="L4748">
        <v>3.2854049586776859</v>
      </c>
      <c r="M4748" s="2">
        <f t="shared" si="151"/>
        <v>83.471074380165291</v>
      </c>
      <c r="N4748" t="s">
        <v>2731</v>
      </c>
    </row>
    <row r="4749" spans="1:14">
      <c r="A4749">
        <v>102</v>
      </c>
      <c r="B4749" t="s">
        <v>12702</v>
      </c>
      <c r="C4749" t="s">
        <v>12703</v>
      </c>
      <c r="D4749">
        <v>1821</v>
      </c>
      <c r="E4749" s="1">
        <v>1.3029999999999999</v>
      </c>
      <c r="F4749">
        <v>1.407</v>
      </c>
      <c r="G4749">
        <v>0.20599999999999999</v>
      </c>
      <c r="H4749">
        <v>238</v>
      </c>
      <c r="I4749">
        <v>5.0999999999999996</v>
      </c>
      <c r="J4749">
        <v>4.3699999999999998E-3</v>
      </c>
      <c r="K4749">
        <v>0.34899999999999998</v>
      </c>
      <c r="L4749">
        <v>3.2854049586776859</v>
      </c>
      <c r="M4749" s="2">
        <f t="shared" si="151"/>
        <v>84.297520661157023</v>
      </c>
      <c r="N4749" t="s">
        <v>2731</v>
      </c>
    </row>
    <row r="4750" spans="1:14">
      <c r="A4750">
        <v>103</v>
      </c>
      <c r="B4750" t="s">
        <v>12696</v>
      </c>
      <c r="C4750" t="s">
        <v>12697</v>
      </c>
      <c r="D4750">
        <v>306</v>
      </c>
      <c r="E4750" s="1">
        <v>1.2370000000000001</v>
      </c>
      <c r="F4750">
        <v>2.6859999999999999</v>
      </c>
      <c r="I4750">
        <v>4.5999999999999996</v>
      </c>
      <c r="J4750">
        <v>9.7999999999999997E-4</v>
      </c>
      <c r="K4750">
        <v>0.80100000000000005</v>
      </c>
      <c r="L4750">
        <v>3.2854049586776859</v>
      </c>
      <c r="M4750" s="2">
        <f t="shared" si="151"/>
        <v>85.123966942148769</v>
      </c>
      <c r="N4750" t="s">
        <v>2731</v>
      </c>
    </row>
    <row r="4751" spans="1:14">
      <c r="A4751">
        <v>104</v>
      </c>
      <c r="B4751" t="s">
        <v>12688</v>
      </c>
      <c r="C4751" t="s">
        <v>12689</v>
      </c>
      <c r="D4751">
        <v>349</v>
      </c>
      <c r="E4751" s="1">
        <v>1.07</v>
      </c>
      <c r="G4751">
        <v>9.0999999999999998E-2</v>
      </c>
      <c r="H4751">
        <v>66</v>
      </c>
      <c r="I4751">
        <v>2.9</v>
      </c>
      <c r="J4751">
        <v>9.1E-4</v>
      </c>
      <c r="L4751">
        <v>3.2854049586776859</v>
      </c>
      <c r="M4751" s="2">
        <f t="shared" si="151"/>
        <v>85.950413223140501</v>
      </c>
      <c r="N4751" t="s">
        <v>2731</v>
      </c>
    </row>
    <row r="4752" spans="1:14">
      <c r="A4752">
        <v>105</v>
      </c>
      <c r="B4752" t="s">
        <v>12674</v>
      </c>
      <c r="C4752" t="s">
        <v>12675</v>
      </c>
      <c r="D4752">
        <v>585</v>
      </c>
      <c r="E4752" s="1">
        <v>1.026</v>
      </c>
      <c r="F4752">
        <v>1</v>
      </c>
      <c r="G4752">
        <v>0.16700000000000001</v>
      </c>
      <c r="H4752">
        <v>24</v>
      </c>
      <c r="I4752" t="s">
        <v>18288</v>
      </c>
      <c r="J4752">
        <v>4.4999999999999999E-4</v>
      </c>
      <c r="K4752">
        <v>0.36799999999999999</v>
      </c>
      <c r="L4752">
        <v>3.2854049586776859</v>
      </c>
      <c r="M4752" s="2">
        <f t="shared" si="151"/>
        <v>86.776859504132233</v>
      </c>
      <c r="N4752" t="s">
        <v>2731</v>
      </c>
    </row>
    <row r="4753" spans="1:14">
      <c r="A4753">
        <v>106</v>
      </c>
      <c r="B4753" t="s">
        <v>16404</v>
      </c>
      <c r="C4753" t="s">
        <v>16405</v>
      </c>
      <c r="D4753">
        <v>485</v>
      </c>
      <c r="E4753" s="1">
        <v>1.022</v>
      </c>
      <c r="F4753">
        <v>0.68600000000000005</v>
      </c>
      <c r="G4753">
        <v>4.2000000000000003E-2</v>
      </c>
      <c r="H4753">
        <v>71</v>
      </c>
      <c r="I4753">
        <v>6</v>
      </c>
      <c r="J4753">
        <v>1.1299999999999999E-3</v>
      </c>
      <c r="K4753">
        <v>0.185</v>
      </c>
      <c r="L4753">
        <v>3.2854049586776859</v>
      </c>
      <c r="M4753" s="2">
        <f t="shared" si="151"/>
        <v>87.603305785123965</v>
      </c>
      <c r="N4753" t="s">
        <v>2731</v>
      </c>
    </row>
    <row r="4754" spans="1:14">
      <c r="A4754">
        <v>107</v>
      </c>
      <c r="B4754" t="s">
        <v>12762</v>
      </c>
      <c r="C4754" t="s">
        <v>12763</v>
      </c>
      <c r="D4754">
        <v>1642</v>
      </c>
      <c r="E4754" s="1">
        <v>0.93200000000000005</v>
      </c>
      <c r="F4754">
        <v>1.0469999999999999</v>
      </c>
      <c r="G4754">
        <v>0.107</v>
      </c>
      <c r="H4754">
        <v>103</v>
      </c>
      <c r="I4754">
        <v>5.3</v>
      </c>
      <c r="J4754">
        <v>4.0299999999999997E-3</v>
      </c>
      <c r="K4754">
        <v>0.26200000000000001</v>
      </c>
      <c r="L4754">
        <v>3.2854049586776859</v>
      </c>
      <c r="M4754" s="2">
        <f t="shared" si="151"/>
        <v>88.429752066115711</v>
      </c>
      <c r="N4754" t="s">
        <v>2731</v>
      </c>
    </row>
    <row r="4755" spans="1:14">
      <c r="A4755">
        <v>108</v>
      </c>
      <c r="B4755" t="s">
        <v>12620</v>
      </c>
      <c r="C4755" t="s">
        <v>12621</v>
      </c>
      <c r="D4755">
        <v>1022</v>
      </c>
      <c r="E4755" s="1">
        <v>0.878</v>
      </c>
      <c r="F4755">
        <v>0.92300000000000004</v>
      </c>
      <c r="G4755">
        <v>0.28000000000000003</v>
      </c>
      <c r="H4755">
        <v>100</v>
      </c>
      <c r="I4755">
        <v>5.0999999999999996</v>
      </c>
      <c r="J4755">
        <v>2.6900000000000001E-3</v>
      </c>
      <c r="K4755">
        <v>0.216</v>
      </c>
      <c r="L4755">
        <v>3.2854049586776859</v>
      </c>
      <c r="M4755" s="2">
        <f t="shared" si="151"/>
        <v>89.256198347107443</v>
      </c>
      <c r="N4755" t="s">
        <v>2731</v>
      </c>
    </row>
    <row r="4756" spans="1:14">
      <c r="A4756">
        <v>109</v>
      </c>
      <c r="B4756" t="s">
        <v>12772</v>
      </c>
      <c r="C4756" t="s">
        <v>12773</v>
      </c>
      <c r="D4756">
        <v>26</v>
      </c>
      <c r="E4756" s="1">
        <v>0.81799999999999995</v>
      </c>
      <c r="F4756">
        <v>0.81799999999999995</v>
      </c>
      <c r="G4756">
        <v>0.16700000000000001</v>
      </c>
      <c r="H4756">
        <v>36</v>
      </c>
      <c r="J4756">
        <v>1.2E-4</v>
      </c>
      <c r="K4756">
        <v>0.30299999999999999</v>
      </c>
      <c r="L4756">
        <v>3.2854049586776859</v>
      </c>
      <c r="M4756" s="2">
        <f t="shared" si="151"/>
        <v>90.082644628099175</v>
      </c>
      <c r="N4756" t="s">
        <v>2731</v>
      </c>
    </row>
    <row r="4757" spans="1:14">
      <c r="A4757">
        <v>110</v>
      </c>
      <c r="B4757" t="s">
        <v>12746</v>
      </c>
      <c r="C4757" t="s">
        <v>12747</v>
      </c>
      <c r="D4757">
        <v>1805</v>
      </c>
      <c r="E4757" s="1">
        <v>0.747</v>
      </c>
      <c r="F4757">
        <v>0.88</v>
      </c>
      <c r="G4757">
        <v>4.9000000000000002E-2</v>
      </c>
      <c r="H4757">
        <v>203</v>
      </c>
      <c r="I4757">
        <v>7.1</v>
      </c>
      <c r="J4757">
        <v>3.29E-3</v>
      </c>
      <c r="K4757">
        <v>0.23699999999999999</v>
      </c>
      <c r="L4757">
        <v>3.2854049586776859</v>
      </c>
      <c r="M4757" s="2">
        <f t="shared" si="151"/>
        <v>90.909090909090907</v>
      </c>
      <c r="N4757" t="s">
        <v>2731</v>
      </c>
    </row>
    <row r="4758" spans="1:14">
      <c r="A4758">
        <v>111</v>
      </c>
      <c r="B4758" t="s">
        <v>12776</v>
      </c>
      <c r="C4758" t="s">
        <v>12777</v>
      </c>
      <c r="D4758">
        <v>103</v>
      </c>
      <c r="E4758" s="1">
        <v>0.50600000000000001</v>
      </c>
      <c r="F4758">
        <v>0.55600000000000005</v>
      </c>
      <c r="G4758">
        <v>0.189</v>
      </c>
      <c r="H4758">
        <v>37</v>
      </c>
      <c r="I4758">
        <v>3.4</v>
      </c>
      <c r="J4758">
        <v>4.6000000000000001E-4</v>
      </c>
      <c r="K4758">
        <v>0.153</v>
      </c>
      <c r="L4758">
        <v>3.2854049586776859</v>
      </c>
      <c r="M4758" s="2">
        <f t="shared" si="151"/>
        <v>91.735537190082653</v>
      </c>
      <c r="N4758" t="s">
        <v>2731</v>
      </c>
    </row>
    <row r="4759" spans="1:14">
      <c r="A4759">
        <v>112</v>
      </c>
      <c r="B4759" t="s">
        <v>20302</v>
      </c>
      <c r="C4759" t="s">
        <v>20301</v>
      </c>
      <c r="D4759">
        <v>222</v>
      </c>
      <c r="E4759" s="1">
        <v>0.5</v>
      </c>
      <c r="F4759">
        <v>0.35399999999999998</v>
      </c>
      <c r="G4759">
        <v>2.8000000000000001E-2</v>
      </c>
      <c r="H4759">
        <v>36</v>
      </c>
      <c r="I4759" t="s">
        <v>18288</v>
      </c>
      <c r="J4759">
        <v>1.8000000000000001E-4</v>
      </c>
      <c r="K4759">
        <v>5.8000000000000003E-2</v>
      </c>
      <c r="L4759">
        <v>3.2854049586776859</v>
      </c>
      <c r="M4759" s="2">
        <f t="shared" si="151"/>
        <v>92.561983471074385</v>
      </c>
      <c r="N4759" t="s">
        <v>2731</v>
      </c>
    </row>
    <row r="4760" spans="1:14">
      <c r="A4760">
        <v>113</v>
      </c>
      <c r="B4760" t="s">
        <v>12630</v>
      </c>
      <c r="C4760" t="s">
        <v>12631</v>
      </c>
      <c r="D4760">
        <v>278</v>
      </c>
      <c r="E4760" s="1">
        <v>0.45800000000000002</v>
      </c>
      <c r="I4760">
        <v>4.8</v>
      </c>
      <c r="J4760">
        <v>1.14E-3</v>
      </c>
      <c r="L4760">
        <v>3.2854049586776859</v>
      </c>
      <c r="M4760" s="2">
        <f t="shared" si="151"/>
        <v>93.388429752066116</v>
      </c>
      <c r="N4760" t="s">
        <v>2731</v>
      </c>
    </row>
    <row r="4761" spans="1:14">
      <c r="A4761">
        <v>114</v>
      </c>
      <c r="B4761" t="s">
        <v>12710</v>
      </c>
      <c r="C4761" t="s">
        <v>12711</v>
      </c>
      <c r="D4761">
        <v>130</v>
      </c>
      <c r="E4761" s="1">
        <v>0.45100000000000001</v>
      </c>
      <c r="G4761">
        <v>8.7999999999999995E-2</v>
      </c>
      <c r="H4761">
        <v>34</v>
      </c>
      <c r="I4761">
        <v>4.5999999999999996</v>
      </c>
      <c r="J4761">
        <v>2.5000000000000001E-4</v>
      </c>
      <c r="L4761">
        <v>3.2854049586776859</v>
      </c>
      <c r="M4761" s="2">
        <f t="shared" si="151"/>
        <v>94.214876033057848</v>
      </c>
      <c r="N4761" t="s">
        <v>2731</v>
      </c>
    </row>
    <row r="4762" spans="1:14">
      <c r="A4762">
        <v>115</v>
      </c>
      <c r="B4762" t="s">
        <v>16398</v>
      </c>
      <c r="C4762" t="s">
        <v>16399</v>
      </c>
      <c r="D4762">
        <v>90</v>
      </c>
      <c r="E4762" s="1">
        <v>0.45</v>
      </c>
      <c r="F4762">
        <v>0.24399999999999999</v>
      </c>
      <c r="G4762">
        <v>0.10199999999999999</v>
      </c>
      <c r="H4762">
        <v>59</v>
      </c>
      <c r="J4762">
        <v>6.9999999999999994E-5</v>
      </c>
      <c r="K4762">
        <v>1.6E-2</v>
      </c>
      <c r="L4762">
        <v>3.2854049586776859</v>
      </c>
      <c r="M4762" s="2">
        <f t="shared" si="151"/>
        <v>95.041322314049594</v>
      </c>
      <c r="N4762" t="s">
        <v>2731</v>
      </c>
    </row>
    <row r="4763" spans="1:14">
      <c r="A4763">
        <v>116</v>
      </c>
      <c r="B4763" t="s">
        <v>12664</v>
      </c>
      <c r="C4763" t="s">
        <v>12665</v>
      </c>
      <c r="D4763">
        <v>74</v>
      </c>
      <c r="E4763" s="1">
        <v>0.42699999999999999</v>
      </c>
      <c r="F4763">
        <v>0.35099999999999998</v>
      </c>
      <c r="G4763">
        <v>0.03</v>
      </c>
      <c r="H4763">
        <v>33</v>
      </c>
      <c r="J4763">
        <v>1.3999999999999999E-4</v>
      </c>
      <c r="K4763">
        <v>0.04</v>
      </c>
      <c r="L4763">
        <v>3.2854049586776859</v>
      </c>
      <c r="M4763" s="2">
        <f t="shared" si="151"/>
        <v>95.867768595041326</v>
      </c>
      <c r="N4763" t="s">
        <v>2731</v>
      </c>
    </row>
    <row r="4764" spans="1:14">
      <c r="A4764">
        <v>117</v>
      </c>
      <c r="B4764" t="s">
        <v>12770</v>
      </c>
      <c r="C4764" t="s">
        <v>12771</v>
      </c>
      <c r="D4764">
        <v>70</v>
      </c>
      <c r="E4764" s="1">
        <v>0.33300000000000002</v>
      </c>
      <c r="F4764">
        <v>0.29699999999999999</v>
      </c>
      <c r="G4764">
        <v>3.1E-2</v>
      </c>
      <c r="H4764">
        <v>32</v>
      </c>
      <c r="J4764">
        <v>1.2E-4</v>
      </c>
      <c r="K4764">
        <v>4.8000000000000001E-2</v>
      </c>
      <c r="L4764">
        <v>3.2854049586776859</v>
      </c>
      <c r="M4764" s="2">
        <f t="shared" si="151"/>
        <v>96.694214876033058</v>
      </c>
      <c r="N4764" t="s">
        <v>2731</v>
      </c>
    </row>
    <row r="4765" spans="1:14">
      <c r="A4765">
        <v>118</v>
      </c>
      <c r="B4765" t="s">
        <v>12666</v>
      </c>
      <c r="C4765" t="s">
        <v>12667</v>
      </c>
      <c r="D4765">
        <v>41</v>
      </c>
      <c r="E4765" s="1">
        <v>0.25</v>
      </c>
      <c r="G4765">
        <v>1.7999999999999999E-2</v>
      </c>
      <c r="H4765">
        <v>56</v>
      </c>
      <c r="J4765">
        <v>5.0000000000000002E-5</v>
      </c>
      <c r="L4765">
        <v>3.2854049586776859</v>
      </c>
      <c r="M4765" s="2">
        <f t="shared" si="151"/>
        <v>97.52066115702479</v>
      </c>
      <c r="N4765" t="s">
        <v>2731</v>
      </c>
    </row>
    <row r="4766" spans="1:14">
      <c r="A4766">
        <v>119</v>
      </c>
      <c r="B4766" t="s">
        <v>12652</v>
      </c>
      <c r="C4766" t="s">
        <v>12653</v>
      </c>
      <c r="D4766">
        <v>77</v>
      </c>
      <c r="E4766" s="1">
        <v>0.17499999999999999</v>
      </c>
      <c r="F4766">
        <v>0.161</v>
      </c>
      <c r="G4766">
        <v>0.125</v>
      </c>
      <c r="H4766">
        <v>24</v>
      </c>
      <c r="J4766">
        <v>8.0000000000000007E-5</v>
      </c>
      <c r="K4766">
        <v>2.5000000000000001E-2</v>
      </c>
      <c r="L4766">
        <v>3.2854049586776859</v>
      </c>
      <c r="M4766" s="2">
        <f t="shared" si="151"/>
        <v>98.347107438016536</v>
      </c>
      <c r="N4766" t="s">
        <v>2731</v>
      </c>
    </row>
    <row r="4767" spans="1:14">
      <c r="A4767">
        <v>120</v>
      </c>
      <c r="B4767" t="s">
        <v>12774</v>
      </c>
      <c r="C4767" t="s">
        <v>12775</v>
      </c>
      <c r="D4767">
        <v>27</v>
      </c>
      <c r="E4767" s="1">
        <v>0.14299999999999999</v>
      </c>
      <c r="F4767">
        <v>0.26</v>
      </c>
      <c r="H4767">
        <v>0</v>
      </c>
      <c r="J4767">
        <v>1E-4</v>
      </c>
      <c r="K4767">
        <v>5.7000000000000002E-2</v>
      </c>
      <c r="L4767">
        <v>3.2854049586776859</v>
      </c>
      <c r="M4767" s="2">
        <f t="shared" si="151"/>
        <v>99.173553719008268</v>
      </c>
      <c r="N4767" t="s">
        <v>2731</v>
      </c>
    </row>
    <row r="4768" spans="1:14">
      <c r="A4768">
        <v>121</v>
      </c>
      <c r="B4768" t="s">
        <v>12684</v>
      </c>
      <c r="C4768" t="s">
        <v>12685</v>
      </c>
      <c r="D4768">
        <v>164</v>
      </c>
      <c r="E4768" s="1">
        <v>0.11600000000000001</v>
      </c>
      <c r="F4768">
        <v>0.106</v>
      </c>
      <c r="H4768">
        <v>0</v>
      </c>
      <c r="I4768">
        <v>9.9</v>
      </c>
      <c r="J4768">
        <v>1.3999999999999999E-4</v>
      </c>
      <c r="K4768">
        <v>2.5999999999999999E-2</v>
      </c>
      <c r="L4768">
        <v>3.2854049586776859</v>
      </c>
      <c r="M4768" s="2">
        <f t="shared" si="151"/>
        <v>100</v>
      </c>
      <c r="N4768" t="s">
        <v>2731</v>
      </c>
    </row>
    <row r="4769" spans="1:14" s="3" customFormat="1">
      <c r="E4769" s="4"/>
      <c r="M4769" s="5"/>
    </row>
    <row r="4770" spans="1:14">
      <c r="A4770">
        <v>1</v>
      </c>
      <c r="B4770" t="s">
        <v>12912</v>
      </c>
      <c r="C4770" t="s">
        <v>12913</v>
      </c>
      <c r="D4770">
        <v>4767</v>
      </c>
      <c r="E4770" s="1">
        <v>15.089</v>
      </c>
      <c r="F4770">
        <v>17.777999999999999</v>
      </c>
      <c r="G4770">
        <v>3</v>
      </c>
      <c r="H4770">
        <v>30</v>
      </c>
      <c r="I4770">
        <v>7.7</v>
      </c>
      <c r="J4770">
        <v>1.0359999999999999E-2</v>
      </c>
      <c r="K4770">
        <v>5.4690000000000003</v>
      </c>
      <c r="L4770">
        <f>AVERAGE(E4770:E4851)</f>
        <v>2.2783456790123453</v>
      </c>
      <c r="M4770" s="2">
        <f t="shared" ref="M4770:M4801" si="152">A4770/80*100</f>
        <v>1.25</v>
      </c>
      <c r="N4770" t="s">
        <v>2732</v>
      </c>
    </row>
    <row r="4771" spans="1:14">
      <c r="A4771">
        <v>2</v>
      </c>
      <c r="B4771" t="s">
        <v>21491</v>
      </c>
      <c r="C4771" t="s">
        <v>21492</v>
      </c>
      <c r="D4771">
        <v>12849</v>
      </c>
      <c r="E4771" s="1">
        <v>11.653</v>
      </c>
      <c r="F4771">
        <v>12.462</v>
      </c>
      <c r="G4771">
        <v>3.0870000000000002</v>
      </c>
      <c r="H4771">
        <v>473</v>
      </c>
      <c r="I4771">
        <v>1.8</v>
      </c>
      <c r="J4771">
        <v>5.534E-2</v>
      </c>
      <c r="K4771">
        <v>3.46</v>
      </c>
      <c r="L4771">
        <v>2.2768749999999995</v>
      </c>
      <c r="M4771" s="2">
        <f t="shared" si="152"/>
        <v>2.5</v>
      </c>
      <c r="N4771" t="s">
        <v>2732</v>
      </c>
    </row>
    <row r="4772" spans="1:14">
      <c r="A4772">
        <v>3</v>
      </c>
      <c r="B4772" t="s">
        <v>21737</v>
      </c>
      <c r="C4772" t="s">
        <v>21738</v>
      </c>
      <c r="D4772">
        <v>1995</v>
      </c>
      <c r="E4772" s="1">
        <v>10.042999999999999</v>
      </c>
      <c r="F4772">
        <v>10.050000000000001</v>
      </c>
      <c r="G4772">
        <v>2.1179999999999999</v>
      </c>
      <c r="H4772">
        <v>169</v>
      </c>
      <c r="I4772">
        <v>1.4</v>
      </c>
      <c r="J4772">
        <v>9.4400000000000005E-3</v>
      </c>
      <c r="K4772">
        <v>3.3439999999999999</v>
      </c>
      <c r="L4772">
        <v>2.2768749999999995</v>
      </c>
      <c r="M4772" s="2">
        <f t="shared" si="152"/>
        <v>3.75</v>
      </c>
      <c r="N4772" t="s">
        <v>2732</v>
      </c>
    </row>
    <row r="4773" spans="1:14">
      <c r="A4773">
        <v>4</v>
      </c>
      <c r="B4773" t="s">
        <v>12914</v>
      </c>
      <c r="C4773" t="s">
        <v>12915</v>
      </c>
      <c r="D4773">
        <v>4535</v>
      </c>
      <c r="E4773" s="1">
        <v>7.7119999999999997</v>
      </c>
      <c r="F4773">
        <v>7.0229999999999997</v>
      </c>
      <c r="G4773">
        <v>3.2229999999999999</v>
      </c>
      <c r="H4773">
        <v>112</v>
      </c>
      <c r="I4773">
        <v>4.5999999999999996</v>
      </c>
      <c r="J4773">
        <v>1.2019999999999999E-2</v>
      </c>
      <c r="K4773">
        <v>1.97</v>
      </c>
      <c r="L4773">
        <v>2.2768749999999995</v>
      </c>
      <c r="M4773" s="2">
        <f t="shared" si="152"/>
        <v>5</v>
      </c>
      <c r="N4773" t="s">
        <v>2732</v>
      </c>
    </row>
    <row r="4774" spans="1:14">
      <c r="A4774">
        <v>5</v>
      </c>
      <c r="B4774" t="s">
        <v>12918</v>
      </c>
      <c r="C4774" t="s">
        <v>12919</v>
      </c>
      <c r="D4774">
        <v>10347</v>
      </c>
      <c r="E4774" s="1">
        <v>5.6269999999999998</v>
      </c>
      <c r="F4774">
        <v>6.577</v>
      </c>
      <c r="G4774">
        <v>0.80300000000000005</v>
      </c>
      <c r="H4774">
        <v>584</v>
      </c>
      <c r="I4774">
        <v>3.1</v>
      </c>
      <c r="J4774">
        <v>3.4410000000000003E-2</v>
      </c>
      <c r="K4774">
        <v>1.5249999999999999</v>
      </c>
      <c r="L4774">
        <v>2.2768749999999995</v>
      </c>
      <c r="M4774" s="2">
        <f t="shared" si="152"/>
        <v>6.25</v>
      </c>
      <c r="N4774" t="s">
        <v>2732</v>
      </c>
    </row>
    <row r="4775" spans="1:14">
      <c r="A4775">
        <v>6</v>
      </c>
      <c r="B4775" t="s">
        <v>12808</v>
      </c>
      <c r="C4775" t="s">
        <v>12809</v>
      </c>
      <c r="D4775">
        <v>9818</v>
      </c>
      <c r="E4775" s="1">
        <v>4.7809999999999997</v>
      </c>
      <c r="F4775">
        <v>4.7830000000000004</v>
      </c>
      <c r="G4775">
        <v>0.98599999999999999</v>
      </c>
      <c r="H4775">
        <v>739</v>
      </c>
      <c r="I4775">
        <v>2.8</v>
      </c>
      <c r="J4775">
        <v>2.742E-2</v>
      </c>
      <c r="K4775">
        <v>1.0349999999999999</v>
      </c>
      <c r="L4775">
        <v>2.2768749999999995</v>
      </c>
      <c r="M4775" s="2">
        <f t="shared" si="152"/>
        <v>7.5</v>
      </c>
      <c r="N4775" t="s">
        <v>2732</v>
      </c>
    </row>
    <row r="4776" spans="1:14">
      <c r="A4776">
        <v>7</v>
      </c>
      <c r="B4776" t="s">
        <v>18373</v>
      </c>
      <c r="C4776" t="s">
        <v>18374</v>
      </c>
      <c r="D4776">
        <v>44257</v>
      </c>
      <c r="E4776" s="1">
        <v>4.75</v>
      </c>
      <c r="F4776">
        <v>5.1719999999999997</v>
      </c>
      <c r="G4776">
        <v>0.66600000000000004</v>
      </c>
      <c r="H4776">
        <v>1558</v>
      </c>
      <c r="I4776">
        <v>4.0999999999999996</v>
      </c>
      <c r="J4776">
        <v>0.10655000000000001</v>
      </c>
      <c r="K4776">
        <v>1.04</v>
      </c>
      <c r="L4776">
        <v>2.2768749999999995</v>
      </c>
      <c r="M4776" s="2">
        <f t="shared" si="152"/>
        <v>8.75</v>
      </c>
      <c r="N4776" t="s">
        <v>2732</v>
      </c>
    </row>
    <row r="4777" spans="1:14">
      <c r="A4777">
        <v>8</v>
      </c>
      <c r="B4777" t="s">
        <v>18616</v>
      </c>
      <c r="C4777" t="s">
        <v>18617</v>
      </c>
      <c r="D4777">
        <v>585</v>
      </c>
      <c r="E4777" s="1">
        <v>4.7140000000000004</v>
      </c>
      <c r="F4777">
        <v>5.1189999999999998</v>
      </c>
      <c r="G4777">
        <v>0.86799999999999999</v>
      </c>
      <c r="H4777">
        <v>76</v>
      </c>
      <c r="I4777">
        <v>2.2999999999999998</v>
      </c>
      <c r="J4777">
        <v>2.1199999999999999E-3</v>
      </c>
      <c r="K4777">
        <v>1.1970000000000001</v>
      </c>
      <c r="L4777">
        <v>2.2768749999999995</v>
      </c>
      <c r="M4777" s="2">
        <f t="shared" si="152"/>
        <v>10</v>
      </c>
      <c r="N4777" t="s">
        <v>2732</v>
      </c>
    </row>
    <row r="4778" spans="1:14">
      <c r="A4778">
        <v>9</v>
      </c>
      <c r="B4778" t="s">
        <v>16346</v>
      </c>
      <c r="C4778" t="s">
        <v>16347</v>
      </c>
      <c r="D4778">
        <v>55389</v>
      </c>
      <c r="E4778" s="1">
        <v>4.6749999999999998</v>
      </c>
      <c r="F4778">
        <v>4.9080000000000004</v>
      </c>
      <c r="G4778">
        <v>0.90700000000000003</v>
      </c>
      <c r="H4778">
        <v>1236</v>
      </c>
      <c r="I4778">
        <v>5.4</v>
      </c>
      <c r="J4778">
        <v>0.12372</v>
      </c>
      <c r="K4778">
        <v>1.135</v>
      </c>
      <c r="L4778">
        <v>2.2768749999999995</v>
      </c>
      <c r="M4778" s="2">
        <f t="shared" si="152"/>
        <v>11.25</v>
      </c>
      <c r="N4778" t="s">
        <v>2732</v>
      </c>
    </row>
    <row r="4779" spans="1:14">
      <c r="A4779">
        <v>10</v>
      </c>
      <c r="B4779" t="s">
        <v>12920</v>
      </c>
      <c r="C4779" t="s">
        <v>12921</v>
      </c>
      <c r="D4779">
        <v>18447</v>
      </c>
      <c r="E4779" s="1">
        <v>4.63</v>
      </c>
      <c r="F4779">
        <v>5.2050000000000001</v>
      </c>
      <c r="G4779">
        <v>1.2150000000000001</v>
      </c>
      <c r="H4779">
        <v>493</v>
      </c>
      <c r="I4779">
        <v>5.3</v>
      </c>
      <c r="J4779">
        <v>4.2119999999999998E-2</v>
      </c>
      <c r="K4779">
        <v>1.304</v>
      </c>
      <c r="L4779">
        <v>2.2768749999999995</v>
      </c>
      <c r="M4779" s="2">
        <f t="shared" si="152"/>
        <v>12.5</v>
      </c>
      <c r="N4779" t="s">
        <v>2732</v>
      </c>
    </row>
    <row r="4780" spans="1:14">
      <c r="A4780">
        <v>11</v>
      </c>
      <c r="B4780" t="s">
        <v>12812</v>
      </c>
      <c r="C4780" t="s">
        <v>12813</v>
      </c>
      <c r="D4780">
        <v>687</v>
      </c>
      <c r="E4780" s="1">
        <v>4.25</v>
      </c>
      <c r="F4780">
        <v>5.6289999999999996</v>
      </c>
      <c r="G4780">
        <v>0.33</v>
      </c>
      <c r="H4780">
        <v>91</v>
      </c>
      <c r="I4780">
        <v>3.3</v>
      </c>
      <c r="J4780">
        <v>3.16E-3</v>
      </c>
      <c r="K4780">
        <v>1.552</v>
      </c>
      <c r="L4780">
        <v>2.2768749999999995</v>
      </c>
      <c r="M4780" s="2">
        <f t="shared" si="152"/>
        <v>13.750000000000002</v>
      </c>
      <c r="N4780" t="s">
        <v>2732</v>
      </c>
    </row>
    <row r="4781" spans="1:14">
      <c r="A4781">
        <v>12</v>
      </c>
      <c r="B4781" t="s">
        <v>12874</v>
      </c>
      <c r="C4781" t="s">
        <v>12875</v>
      </c>
      <c r="D4781">
        <v>2658</v>
      </c>
      <c r="E4781" s="1">
        <v>3.944</v>
      </c>
      <c r="F4781">
        <v>5.1909999999999998</v>
      </c>
      <c r="G4781">
        <v>0.60299999999999998</v>
      </c>
      <c r="H4781">
        <v>204</v>
      </c>
      <c r="I4781">
        <v>3</v>
      </c>
      <c r="J4781">
        <v>1.15E-2</v>
      </c>
      <c r="K4781">
        <v>1.349</v>
      </c>
      <c r="L4781">
        <v>2.2768749999999995</v>
      </c>
      <c r="M4781" s="2">
        <f t="shared" si="152"/>
        <v>15</v>
      </c>
      <c r="N4781" t="s">
        <v>2732</v>
      </c>
    </row>
    <row r="4782" spans="1:14">
      <c r="A4782">
        <v>13</v>
      </c>
      <c r="B4782" t="s">
        <v>16504</v>
      </c>
      <c r="C4782" t="s">
        <v>16505</v>
      </c>
      <c r="D4782">
        <v>1111</v>
      </c>
      <c r="E4782" s="1">
        <v>3.7719999999999998</v>
      </c>
      <c r="F4782">
        <v>5.907</v>
      </c>
      <c r="G4782">
        <v>0.72299999999999998</v>
      </c>
      <c r="H4782">
        <v>47</v>
      </c>
      <c r="I4782">
        <v>3.8</v>
      </c>
      <c r="J4782">
        <v>5.1900000000000002E-3</v>
      </c>
      <c r="K4782">
        <v>1.627</v>
      </c>
      <c r="L4782">
        <v>2.2768749999999995</v>
      </c>
      <c r="M4782" s="2">
        <f t="shared" si="152"/>
        <v>16.25</v>
      </c>
      <c r="N4782" t="s">
        <v>2732</v>
      </c>
    </row>
    <row r="4783" spans="1:14">
      <c r="A4783">
        <v>14</v>
      </c>
      <c r="B4783" t="s">
        <v>12848</v>
      </c>
      <c r="C4783" t="s">
        <v>12849</v>
      </c>
      <c r="D4783">
        <v>13276</v>
      </c>
      <c r="E4783" s="1">
        <v>3.6509999999999998</v>
      </c>
      <c r="F4783">
        <v>4.1070000000000002</v>
      </c>
      <c r="G4783">
        <v>0.69299999999999995</v>
      </c>
      <c r="H4783">
        <v>775</v>
      </c>
      <c r="I4783">
        <v>4.0999999999999996</v>
      </c>
      <c r="J4783">
        <v>2.9780000000000001E-2</v>
      </c>
      <c r="K4783">
        <v>0.85899999999999999</v>
      </c>
      <c r="L4783">
        <v>2.2768749999999995</v>
      </c>
      <c r="M4783" s="2">
        <f t="shared" si="152"/>
        <v>17.5</v>
      </c>
      <c r="N4783" t="s">
        <v>2732</v>
      </c>
    </row>
    <row r="4784" spans="1:14">
      <c r="A4784">
        <v>15</v>
      </c>
      <c r="B4784" t="s">
        <v>12824</v>
      </c>
      <c r="C4784" t="s">
        <v>12825</v>
      </c>
      <c r="D4784">
        <v>10929</v>
      </c>
      <c r="E4784" s="1">
        <v>3.5990000000000002</v>
      </c>
      <c r="F4784">
        <v>3.6429999999999998</v>
      </c>
      <c r="G4784">
        <v>0.64700000000000002</v>
      </c>
      <c r="H4784">
        <v>309</v>
      </c>
      <c r="I4784">
        <v>9.1</v>
      </c>
      <c r="J4784">
        <v>1.6480000000000002E-2</v>
      </c>
      <c r="K4784">
        <v>0.96599999999999997</v>
      </c>
      <c r="L4784">
        <v>2.2768749999999995</v>
      </c>
      <c r="M4784" s="2">
        <f t="shared" si="152"/>
        <v>18.75</v>
      </c>
      <c r="N4784" t="s">
        <v>2732</v>
      </c>
    </row>
    <row r="4785" spans="1:14">
      <c r="A4785">
        <v>16</v>
      </c>
      <c r="B4785" t="s">
        <v>21811</v>
      </c>
      <c r="C4785" t="s">
        <v>21812</v>
      </c>
      <c r="D4785">
        <v>33119</v>
      </c>
      <c r="E4785" s="1">
        <v>3.548</v>
      </c>
      <c r="F4785">
        <v>4.0860000000000003</v>
      </c>
      <c r="G4785">
        <v>0.58399999999999996</v>
      </c>
      <c r="H4785">
        <v>2120</v>
      </c>
      <c r="I4785">
        <v>3.7</v>
      </c>
      <c r="J4785">
        <v>7.4069999999999997E-2</v>
      </c>
      <c r="K4785">
        <v>0.70799999999999996</v>
      </c>
      <c r="L4785">
        <v>2.2768749999999995</v>
      </c>
      <c r="M4785" s="2">
        <f t="shared" si="152"/>
        <v>20</v>
      </c>
      <c r="N4785" t="s">
        <v>2732</v>
      </c>
    </row>
    <row r="4786" spans="1:14">
      <c r="A4786">
        <v>17</v>
      </c>
      <c r="B4786" t="s">
        <v>12852</v>
      </c>
      <c r="C4786" t="s">
        <v>12853</v>
      </c>
      <c r="D4786">
        <v>18943</v>
      </c>
      <c r="E4786" s="1">
        <v>3.3570000000000002</v>
      </c>
      <c r="F4786">
        <v>4.0590000000000002</v>
      </c>
      <c r="G4786">
        <v>0.61899999999999999</v>
      </c>
      <c r="H4786">
        <v>724</v>
      </c>
      <c r="I4786">
        <v>6.6</v>
      </c>
      <c r="J4786">
        <v>3.7240000000000002E-2</v>
      </c>
      <c r="K4786">
        <v>1.0369999999999999</v>
      </c>
      <c r="L4786">
        <v>2.2768749999999995</v>
      </c>
      <c r="M4786" s="2">
        <f t="shared" si="152"/>
        <v>21.25</v>
      </c>
      <c r="N4786" t="s">
        <v>2732</v>
      </c>
    </row>
    <row r="4787" spans="1:14">
      <c r="A4787">
        <v>18</v>
      </c>
      <c r="B4787" t="s">
        <v>12916</v>
      </c>
      <c r="C4787" t="s">
        <v>12917</v>
      </c>
      <c r="D4787">
        <v>10253</v>
      </c>
      <c r="E4787" s="1">
        <v>2.9889999999999999</v>
      </c>
      <c r="F4787">
        <v>3.456</v>
      </c>
      <c r="G4787">
        <v>0.88500000000000001</v>
      </c>
      <c r="H4787">
        <v>494</v>
      </c>
      <c r="I4787">
        <v>4.7</v>
      </c>
      <c r="J4787">
        <v>2.4559999999999998E-2</v>
      </c>
      <c r="K4787">
        <v>0.83899999999999997</v>
      </c>
      <c r="L4787">
        <v>2.2768749999999995</v>
      </c>
      <c r="M4787" s="2">
        <f t="shared" si="152"/>
        <v>22.5</v>
      </c>
      <c r="N4787" t="s">
        <v>2732</v>
      </c>
    </row>
    <row r="4788" spans="1:14">
      <c r="A4788">
        <v>19</v>
      </c>
      <c r="B4788" t="s">
        <v>12864</v>
      </c>
      <c r="C4788" t="s">
        <v>12865</v>
      </c>
      <c r="D4788">
        <v>3955</v>
      </c>
      <c r="E4788" s="1">
        <v>2.976</v>
      </c>
      <c r="F4788">
        <v>3.157</v>
      </c>
      <c r="G4788">
        <v>0.94699999999999995</v>
      </c>
      <c r="H4788">
        <v>133</v>
      </c>
      <c r="I4788">
        <v>6.6</v>
      </c>
      <c r="J4788">
        <v>6.0899999999999999E-3</v>
      </c>
      <c r="K4788">
        <v>0.63300000000000001</v>
      </c>
      <c r="L4788">
        <v>2.2768749999999995</v>
      </c>
      <c r="M4788" s="2">
        <f t="shared" si="152"/>
        <v>23.75</v>
      </c>
      <c r="N4788" t="s">
        <v>2732</v>
      </c>
    </row>
    <row r="4789" spans="1:14">
      <c r="A4789">
        <v>20</v>
      </c>
      <c r="B4789" t="s">
        <v>18375</v>
      </c>
      <c r="C4789" t="s">
        <v>18376</v>
      </c>
      <c r="D4789">
        <v>10805</v>
      </c>
      <c r="E4789" s="1">
        <v>2.9750000000000001</v>
      </c>
      <c r="F4789">
        <v>3.931</v>
      </c>
      <c r="G4789">
        <v>0.47</v>
      </c>
      <c r="H4789">
        <v>428</v>
      </c>
      <c r="I4789">
        <v>6.6</v>
      </c>
      <c r="J4789">
        <v>2.1190000000000001E-2</v>
      </c>
      <c r="K4789">
        <v>0.98</v>
      </c>
      <c r="L4789">
        <v>2.2768749999999995</v>
      </c>
      <c r="M4789" s="2">
        <f t="shared" si="152"/>
        <v>25</v>
      </c>
      <c r="N4789" t="s">
        <v>2732</v>
      </c>
    </row>
    <row r="4790" spans="1:14">
      <c r="A4790">
        <v>21</v>
      </c>
      <c r="B4790" t="s">
        <v>12922</v>
      </c>
      <c r="C4790" t="s">
        <v>12923</v>
      </c>
      <c r="D4790">
        <v>10348</v>
      </c>
      <c r="E4790" s="1">
        <v>2.952</v>
      </c>
      <c r="F4790">
        <v>3.4329999999999998</v>
      </c>
      <c r="G4790">
        <v>0.38700000000000001</v>
      </c>
      <c r="H4790">
        <v>349</v>
      </c>
      <c r="I4790">
        <v>8.1999999999999993</v>
      </c>
      <c r="J4790">
        <v>1.41E-2</v>
      </c>
      <c r="K4790">
        <v>0.78800000000000003</v>
      </c>
      <c r="L4790">
        <v>2.2768749999999995</v>
      </c>
      <c r="M4790" s="2">
        <f t="shared" si="152"/>
        <v>26.25</v>
      </c>
      <c r="N4790" t="s">
        <v>2732</v>
      </c>
    </row>
    <row r="4791" spans="1:14">
      <c r="A4791">
        <v>22</v>
      </c>
      <c r="B4791" t="s">
        <v>12836</v>
      </c>
      <c r="C4791" t="s">
        <v>12837</v>
      </c>
      <c r="D4791">
        <v>18493</v>
      </c>
      <c r="E4791" s="1">
        <v>2.8530000000000002</v>
      </c>
      <c r="F4791">
        <v>3.0470000000000002</v>
      </c>
      <c r="G4791">
        <v>0.45100000000000001</v>
      </c>
      <c r="H4791">
        <v>796</v>
      </c>
      <c r="I4791">
        <v>5.0999999999999996</v>
      </c>
      <c r="J4791">
        <v>4.2569999999999997E-2</v>
      </c>
      <c r="K4791">
        <v>0.71599999999999997</v>
      </c>
      <c r="L4791">
        <v>2.2768749999999995</v>
      </c>
      <c r="M4791" s="2">
        <f t="shared" si="152"/>
        <v>27.500000000000004</v>
      </c>
      <c r="N4791" t="s">
        <v>2732</v>
      </c>
    </row>
    <row r="4792" spans="1:14">
      <c r="A4792">
        <v>23</v>
      </c>
      <c r="B4792" t="s">
        <v>21157</v>
      </c>
      <c r="C4792" t="s">
        <v>21158</v>
      </c>
      <c r="D4792">
        <v>7405</v>
      </c>
      <c r="E4792" s="1">
        <v>2.8159999999999998</v>
      </c>
      <c r="F4792">
        <v>3.4929999999999999</v>
      </c>
      <c r="G4792">
        <v>0.49</v>
      </c>
      <c r="H4792">
        <v>251</v>
      </c>
      <c r="I4792">
        <v>5.6</v>
      </c>
      <c r="J4792">
        <v>1.7330000000000002E-2</v>
      </c>
      <c r="K4792">
        <v>0.89500000000000002</v>
      </c>
      <c r="L4792">
        <v>2.2768749999999995</v>
      </c>
      <c r="M4792" s="2">
        <f t="shared" si="152"/>
        <v>28.749999999999996</v>
      </c>
      <c r="N4792" t="s">
        <v>2732</v>
      </c>
    </row>
    <row r="4793" spans="1:14">
      <c r="A4793">
        <v>24</v>
      </c>
      <c r="B4793" t="s">
        <v>12832</v>
      </c>
      <c r="C4793" t="s">
        <v>12833</v>
      </c>
      <c r="D4793">
        <v>12017</v>
      </c>
      <c r="E4793" s="1">
        <v>2.7749999999999999</v>
      </c>
      <c r="F4793">
        <v>3.0750000000000002</v>
      </c>
      <c r="G4793">
        <v>0.442</v>
      </c>
      <c r="H4793">
        <v>317</v>
      </c>
      <c r="I4793">
        <v>6</v>
      </c>
      <c r="J4793">
        <v>2.606E-2</v>
      </c>
      <c r="K4793">
        <v>0.78</v>
      </c>
      <c r="L4793">
        <v>2.2768749999999995</v>
      </c>
      <c r="M4793" s="2">
        <f t="shared" si="152"/>
        <v>30</v>
      </c>
      <c r="N4793" t="s">
        <v>2732</v>
      </c>
    </row>
    <row r="4794" spans="1:14">
      <c r="A4794">
        <v>25</v>
      </c>
      <c r="B4794" t="s">
        <v>12840</v>
      </c>
      <c r="C4794" t="s">
        <v>12841</v>
      </c>
      <c r="D4794">
        <v>15942</v>
      </c>
      <c r="E4794" s="1">
        <v>2.7429999999999999</v>
      </c>
      <c r="F4794">
        <v>3.3820000000000001</v>
      </c>
      <c r="G4794">
        <v>0.38</v>
      </c>
      <c r="H4794">
        <v>820</v>
      </c>
      <c r="I4794">
        <v>4.5</v>
      </c>
      <c r="J4794">
        <v>4.5839999999999999E-2</v>
      </c>
      <c r="K4794">
        <v>0.82199999999999995</v>
      </c>
      <c r="L4794">
        <v>2.2768749999999995</v>
      </c>
      <c r="M4794" s="2">
        <f t="shared" si="152"/>
        <v>31.25</v>
      </c>
      <c r="N4794" t="s">
        <v>2732</v>
      </c>
    </row>
    <row r="4795" spans="1:14">
      <c r="A4795">
        <v>26</v>
      </c>
      <c r="B4795" t="s">
        <v>19372</v>
      </c>
      <c r="C4795" t="s">
        <v>19373</v>
      </c>
      <c r="D4795">
        <v>7891</v>
      </c>
      <c r="E4795" s="1">
        <v>2.6789999999999998</v>
      </c>
      <c r="F4795">
        <v>3.254</v>
      </c>
      <c r="G4795">
        <v>0.24199999999999999</v>
      </c>
      <c r="H4795">
        <v>516</v>
      </c>
      <c r="I4795">
        <v>5.5</v>
      </c>
      <c r="J4795">
        <v>1.66E-2</v>
      </c>
      <c r="K4795">
        <v>0.74299999999999999</v>
      </c>
      <c r="L4795">
        <v>2.2768749999999995</v>
      </c>
      <c r="M4795" s="2">
        <f t="shared" si="152"/>
        <v>32.5</v>
      </c>
      <c r="N4795" t="s">
        <v>2732</v>
      </c>
    </row>
    <row r="4796" spans="1:14">
      <c r="A4796">
        <v>27</v>
      </c>
      <c r="B4796" t="s">
        <v>12856</v>
      </c>
      <c r="C4796" t="s">
        <v>12857</v>
      </c>
      <c r="D4796">
        <v>84</v>
      </c>
      <c r="E4796" s="1">
        <v>2.6789999999999998</v>
      </c>
      <c r="F4796">
        <v>2.6789999999999998</v>
      </c>
      <c r="G4796">
        <v>0.25700000000000001</v>
      </c>
      <c r="H4796">
        <v>35</v>
      </c>
      <c r="J4796">
        <v>4.2000000000000002E-4</v>
      </c>
      <c r="K4796">
        <v>0.84799999999999998</v>
      </c>
      <c r="L4796">
        <v>2.2768749999999995</v>
      </c>
      <c r="M4796" s="2">
        <f t="shared" si="152"/>
        <v>33.75</v>
      </c>
      <c r="N4796" t="s">
        <v>2732</v>
      </c>
    </row>
    <row r="4797" spans="1:14">
      <c r="A4797">
        <v>28</v>
      </c>
      <c r="B4797" t="s">
        <v>21813</v>
      </c>
      <c r="C4797" t="s">
        <v>21814</v>
      </c>
      <c r="D4797">
        <v>945</v>
      </c>
      <c r="E4797" s="1">
        <v>2.6629999999999998</v>
      </c>
      <c r="F4797">
        <v>2.2400000000000002</v>
      </c>
      <c r="G4797">
        <v>0.67100000000000004</v>
      </c>
      <c r="H4797">
        <v>328</v>
      </c>
      <c r="I4797">
        <v>3</v>
      </c>
      <c r="J4797">
        <v>1.39E-3</v>
      </c>
      <c r="K4797">
        <v>0.38100000000000001</v>
      </c>
      <c r="L4797">
        <v>2.2768749999999995</v>
      </c>
      <c r="M4797" s="2">
        <f t="shared" si="152"/>
        <v>35</v>
      </c>
      <c r="N4797" t="s">
        <v>2732</v>
      </c>
    </row>
    <row r="4798" spans="1:14">
      <c r="A4798">
        <v>29</v>
      </c>
      <c r="B4798" t="s">
        <v>12838</v>
      </c>
      <c r="C4798" t="s">
        <v>12839</v>
      </c>
      <c r="D4798">
        <v>1447</v>
      </c>
      <c r="E4798" s="1">
        <v>2.4340000000000002</v>
      </c>
      <c r="F4798">
        <v>2.5910000000000002</v>
      </c>
      <c r="G4798">
        <v>0.14699999999999999</v>
      </c>
      <c r="H4798">
        <v>34</v>
      </c>
      <c r="I4798">
        <v>6.9</v>
      </c>
      <c r="J4798">
        <v>5.3200000000000001E-3</v>
      </c>
      <c r="K4798">
        <v>1.532</v>
      </c>
      <c r="L4798">
        <v>2.2768749999999995</v>
      </c>
      <c r="M4798" s="2">
        <f t="shared" si="152"/>
        <v>36.25</v>
      </c>
      <c r="N4798" t="s">
        <v>2732</v>
      </c>
    </row>
    <row r="4799" spans="1:14">
      <c r="A4799">
        <v>30</v>
      </c>
      <c r="B4799" t="s">
        <v>12860</v>
      </c>
      <c r="C4799" t="s">
        <v>12861</v>
      </c>
      <c r="D4799">
        <v>5201</v>
      </c>
      <c r="E4799" s="1">
        <v>2.427</v>
      </c>
      <c r="F4799">
        <v>3.4609999999999999</v>
      </c>
      <c r="G4799">
        <v>0.27700000000000002</v>
      </c>
      <c r="H4799">
        <v>112</v>
      </c>
      <c r="I4799">
        <v>7</v>
      </c>
      <c r="J4799">
        <v>1.24E-2</v>
      </c>
      <c r="K4799">
        <v>1.18</v>
      </c>
      <c r="L4799">
        <v>2.2768749999999995</v>
      </c>
      <c r="M4799" s="2">
        <f t="shared" si="152"/>
        <v>37.5</v>
      </c>
      <c r="N4799" t="s">
        <v>2732</v>
      </c>
    </row>
    <row r="4800" spans="1:14">
      <c r="A4800">
        <v>31</v>
      </c>
      <c r="B4800" t="s">
        <v>12904</v>
      </c>
      <c r="C4800" t="s">
        <v>12905</v>
      </c>
      <c r="D4800">
        <v>6582</v>
      </c>
      <c r="E4800" s="1">
        <v>2.3740000000000001</v>
      </c>
      <c r="F4800">
        <v>2.625</v>
      </c>
      <c r="H4800">
        <v>0</v>
      </c>
      <c r="I4800">
        <v>7.3</v>
      </c>
      <c r="J4800">
        <v>1.9800000000000002E-2</v>
      </c>
      <c r="K4800">
        <v>0.97499999999999998</v>
      </c>
      <c r="L4800">
        <v>2.2768749999999995</v>
      </c>
      <c r="M4800" s="2">
        <f t="shared" si="152"/>
        <v>38.75</v>
      </c>
      <c r="N4800" t="s">
        <v>2732</v>
      </c>
    </row>
    <row r="4801" spans="1:14">
      <c r="A4801">
        <v>32</v>
      </c>
      <c r="B4801" t="s">
        <v>16336</v>
      </c>
      <c r="C4801" t="s">
        <v>16337</v>
      </c>
      <c r="D4801">
        <v>2435</v>
      </c>
      <c r="E4801" s="1">
        <v>2.3639999999999999</v>
      </c>
      <c r="F4801">
        <v>3.2160000000000002</v>
      </c>
      <c r="G4801">
        <v>0.25800000000000001</v>
      </c>
      <c r="H4801">
        <v>120</v>
      </c>
      <c r="I4801">
        <v>5</v>
      </c>
      <c r="J4801">
        <v>7.2300000000000003E-3</v>
      </c>
      <c r="K4801">
        <v>0.98899999999999999</v>
      </c>
      <c r="L4801">
        <v>2.2768749999999995</v>
      </c>
      <c r="M4801" s="2">
        <f t="shared" si="152"/>
        <v>40</v>
      </c>
      <c r="N4801" t="s">
        <v>2732</v>
      </c>
    </row>
    <row r="4802" spans="1:14">
      <c r="A4802">
        <v>33</v>
      </c>
      <c r="B4802" t="s">
        <v>12850</v>
      </c>
      <c r="C4802" t="s">
        <v>12851</v>
      </c>
      <c r="D4802">
        <v>690</v>
      </c>
      <c r="E4802" s="1">
        <v>2.2210000000000001</v>
      </c>
      <c r="G4802">
        <v>0.311</v>
      </c>
      <c r="H4802">
        <v>61</v>
      </c>
      <c r="I4802">
        <v>4.9000000000000004</v>
      </c>
      <c r="J4802">
        <v>1.92E-3</v>
      </c>
      <c r="L4802">
        <v>2.2768749999999995</v>
      </c>
      <c r="M4802" s="2">
        <f t="shared" ref="M4802:M4833" si="153">A4802/80*100</f>
        <v>41.25</v>
      </c>
      <c r="N4802" t="s">
        <v>2732</v>
      </c>
    </row>
    <row r="4803" spans="1:14">
      <c r="A4803">
        <v>34</v>
      </c>
      <c r="B4803" t="s">
        <v>12810</v>
      </c>
      <c r="C4803" t="s">
        <v>12811</v>
      </c>
      <c r="D4803">
        <v>8522</v>
      </c>
      <c r="E4803" s="1">
        <v>2.1269999999999998</v>
      </c>
      <c r="F4803">
        <v>2.488</v>
      </c>
      <c r="G4803">
        <v>0.51200000000000001</v>
      </c>
      <c r="H4803">
        <v>434</v>
      </c>
      <c r="I4803">
        <v>5.4</v>
      </c>
      <c r="J4803">
        <v>2.2360000000000001E-2</v>
      </c>
      <c r="K4803">
        <v>0.68899999999999995</v>
      </c>
      <c r="L4803">
        <v>2.2768749999999995</v>
      </c>
      <c r="M4803" s="2">
        <f t="shared" si="153"/>
        <v>42.5</v>
      </c>
      <c r="N4803" t="s">
        <v>2732</v>
      </c>
    </row>
    <row r="4804" spans="1:14">
      <c r="A4804">
        <v>35</v>
      </c>
      <c r="B4804" t="s">
        <v>12872</v>
      </c>
      <c r="C4804" t="s">
        <v>12873</v>
      </c>
      <c r="D4804">
        <v>551</v>
      </c>
      <c r="E4804" s="1">
        <v>2.069</v>
      </c>
      <c r="F4804">
        <v>1.9610000000000001</v>
      </c>
      <c r="G4804">
        <v>0.05</v>
      </c>
      <c r="H4804">
        <v>60</v>
      </c>
      <c r="I4804">
        <v>3.7</v>
      </c>
      <c r="J4804">
        <v>9.7999999999999997E-4</v>
      </c>
      <c r="K4804">
        <v>0.24199999999999999</v>
      </c>
      <c r="L4804">
        <v>2.2768749999999995</v>
      </c>
      <c r="M4804" s="2">
        <f t="shared" si="153"/>
        <v>43.75</v>
      </c>
      <c r="N4804" t="s">
        <v>2732</v>
      </c>
    </row>
    <row r="4805" spans="1:14">
      <c r="A4805">
        <v>36</v>
      </c>
      <c r="B4805" t="s">
        <v>12868</v>
      </c>
      <c r="C4805" t="s">
        <v>12869</v>
      </c>
      <c r="D4805">
        <v>2847</v>
      </c>
      <c r="E4805" s="1">
        <v>1.9870000000000001</v>
      </c>
      <c r="F4805">
        <v>2.4740000000000002</v>
      </c>
      <c r="G4805">
        <v>0.35799999999999998</v>
      </c>
      <c r="H4805">
        <v>120</v>
      </c>
      <c r="I4805">
        <v>6.2</v>
      </c>
      <c r="J4805">
        <v>6.0400000000000002E-3</v>
      </c>
      <c r="K4805">
        <v>0.63100000000000001</v>
      </c>
      <c r="L4805">
        <v>2.2768749999999995</v>
      </c>
      <c r="M4805" s="2">
        <f t="shared" si="153"/>
        <v>45</v>
      </c>
      <c r="N4805" t="s">
        <v>2732</v>
      </c>
    </row>
    <row r="4806" spans="1:14">
      <c r="A4806">
        <v>37</v>
      </c>
      <c r="B4806" t="s">
        <v>12816</v>
      </c>
      <c r="C4806" t="s">
        <v>12817</v>
      </c>
      <c r="D4806">
        <v>3820</v>
      </c>
      <c r="E4806" s="1">
        <v>1.95</v>
      </c>
      <c r="F4806">
        <v>2.1970000000000001</v>
      </c>
      <c r="G4806">
        <v>0.30299999999999999</v>
      </c>
      <c r="H4806">
        <v>109</v>
      </c>
      <c r="I4806">
        <v>5.7</v>
      </c>
      <c r="J4806">
        <v>9.5200000000000007E-3</v>
      </c>
      <c r="K4806">
        <v>0.58699999999999997</v>
      </c>
      <c r="L4806">
        <v>2.2768749999999995</v>
      </c>
      <c r="M4806" s="2">
        <f t="shared" si="153"/>
        <v>46.25</v>
      </c>
      <c r="N4806" t="s">
        <v>2732</v>
      </c>
    </row>
    <row r="4807" spans="1:14">
      <c r="A4807">
        <v>38</v>
      </c>
      <c r="B4807" t="s">
        <v>12846</v>
      </c>
      <c r="C4807" t="s">
        <v>12847</v>
      </c>
      <c r="D4807">
        <v>687</v>
      </c>
      <c r="E4807" s="1">
        <v>1.8440000000000001</v>
      </c>
      <c r="F4807">
        <v>2.0870000000000002</v>
      </c>
      <c r="G4807">
        <v>0.28499999999999998</v>
      </c>
      <c r="H4807">
        <v>295</v>
      </c>
      <c r="I4807">
        <v>2.4</v>
      </c>
      <c r="J4807">
        <v>3.2699999999999999E-3</v>
      </c>
      <c r="K4807">
        <v>0.65</v>
      </c>
      <c r="L4807">
        <v>2.2768749999999995</v>
      </c>
      <c r="M4807" s="2">
        <f t="shared" si="153"/>
        <v>47.5</v>
      </c>
      <c r="N4807" t="s">
        <v>2732</v>
      </c>
    </row>
    <row r="4808" spans="1:14">
      <c r="A4808">
        <v>39</v>
      </c>
      <c r="B4808" t="s">
        <v>12806</v>
      </c>
      <c r="C4808" t="s">
        <v>12807</v>
      </c>
      <c r="D4808">
        <v>7081</v>
      </c>
      <c r="E4808" s="1">
        <v>1.768</v>
      </c>
      <c r="F4808">
        <v>2.4550000000000001</v>
      </c>
      <c r="G4808">
        <v>0.41299999999999998</v>
      </c>
      <c r="H4808">
        <v>92</v>
      </c>
      <c r="I4808" t="s">
        <v>18288</v>
      </c>
      <c r="J4808">
        <v>6.3299999999999997E-3</v>
      </c>
      <c r="K4808">
        <v>1.0189999999999999</v>
      </c>
      <c r="L4808">
        <v>2.2768749999999995</v>
      </c>
      <c r="M4808" s="2">
        <f t="shared" si="153"/>
        <v>48.75</v>
      </c>
      <c r="N4808" t="s">
        <v>2732</v>
      </c>
    </row>
    <row r="4809" spans="1:14">
      <c r="A4809">
        <v>40</v>
      </c>
      <c r="B4809" t="s">
        <v>12854</v>
      </c>
      <c r="C4809" t="s">
        <v>12855</v>
      </c>
      <c r="D4809">
        <v>1080</v>
      </c>
      <c r="E4809" s="1">
        <v>1.74</v>
      </c>
      <c r="F4809">
        <v>1.9790000000000001</v>
      </c>
      <c r="G4809">
        <v>0.4</v>
      </c>
      <c r="H4809">
        <v>25</v>
      </c>
      <c r="I4809">
        <v>9.8000000000000007</v>
      </c>
      <c r="J4809">
        <v>1.8699999999999999E-3</v>
      </c>
      <c r="K4809">
        <v>0.74199999999999999</v>
      </c>
      <c r="L4809">
        <v>2.2768749999999995</v>
      </c>
      <c r="M4809" s="2">
        <f t="shared" si="153"/>
        <v>50</v>
      </c>
      <c r="N4809" t="s">
        <v>2732</v>
      </c>
    </row>
    <row r="4810" spans="1:14">
      <c r="A4810">
        <v>41</v>
      </c>
      <c r="B4810" t="s">
        <v>12862</v>
      </c>
      <c r="C4810" t="s">
        <v>12863</v>
      </c>
      <c r="D4810">
        <v>520</v>
      </c>
      <c r="E4810" s="1">
        <v>1.718</v>
      </c>
      <c r="F4810">
        <v>2.698</v>
      </c>
      <c r="G4810">
        <v>0.182</v>
      </c>
      <c r="H4810">
        <v>44</v>
      </c>
      <c r="I4810">
        <v>3.4</v>
      </c>
      <c r="J4810">
        <v>3.14E-3</v>
      </c>
      <c r="K4810">
        <v>0.94599999999999995</v>
      </c>
      <c r="L4810">
        <v>2.2768749999999995</v>
      </c>
      <c r="M4810" s="2">
        <f t="shared" si="153"/>
        <v>51.249999999999993</v>
      </c>
      <c r="N4810" t="s">
        <v>2732</v>
      </c>
    </row>
    <row r="4811" spans="1:14">
      <c r="A4811">
        <v>42</v>
      </c>
      <c r="B4811" t="s">
        <v>12892</v>
      </c>
      <c r="C4811" t="s">
        <v>12893</v>
      </c>
      <c r="D4811">
        <v>319</v>
      </c>
      <c r="E4811" s="1">
        <v>1.514</v>
      </c>
      <c r="F4811">
        <v>1.4870000000000001</v>
      </c>
      <c r="G4811">
        <v>0.14599999999999999</v>
      </c>
      <c r="H4811">
        <v>205</v>
      </c>
      <c r="I4811">
        <v>2.4</v>
      </c>
      <c r="J4811">
        <v>1.1800000000000001E-3</v>
      </c>
      <c r="K4811">
        <v>0.34899999999999998</v>
      </c>
      <c r="L4811">
        <v>2.2768749999999995</v>
      </c>
      <c r="M4811" s="2">
        <f t="shared" si="153"/>
        <v>52.5</v>
      </c>
      <c r="N4811" t="s">
        <v>2732</v>
      </c>
    </row>
    <row r="4812" spans="1:14">
      <c r="A4812">
        <v>43</v>
      </c>
      <c r="B4812" t="s">
        <v>12828</v>
      </c>
      <c r="C4812" t="s">
        <v>12829</v>
      </c>
      <c r="D4812">
        <v>787</v>
      </c>
      <c r="E4812" s="1">
        <v>1.462</v>
      </c>
      <c r="F4812">
        <v>1.552</v>
      </c>
      <c r="G4812">
        <v>0.22900000000000001</v>
      </c>
      <c r="H4812">
        <v>48</v>
      </c>
      <c r="I4812">
        <v>6.6</v>
      </c>
      <c r="J4812">
        <v>2.2699999999999999E-3</v>
      </c>
      <c r="K4812">
        <v>0.57999999999999996</v>
      </c>
      <c r="L4812">
        <v>2.2768749999999995</v>
      </c>
      <c r="M4812" s="2">
        <f t="shared" si="153"/>
        <v>53.75</v>
      </c>
      <c r="N4812" t="s">
        <v>2732</v>
      </c>
    </row>
    <row r="4813" spans="1:14">
      <c r="A4813">
        <v>44</v>
      </c>
      <c r="B4813" t="s">
        <v>12928</v>
      </c>
      <c r="C4813" t="s">
        <v>12929</v>
      </c>
      <c r="D4813">
        <v>980</v>
      </c>
      <c r="E4813" s="1">
        <v>1.4359999999999999</v>
      </c>
      <c r="F4813">
        <v>1.9710000000000001</v>
      </c>
      <c r="G4813">
        <v>0.63500000000000001</v>
      </c>
      <c r="H4813">
        <v>63</v>
      </c>
      <c r="I4813">
        <v>5.8</v>
      </c>
      <c r="J4813">
        <v>2.8999999999999998E-3</v>
      </c>
      <c r="K4813">
        <v>0.69499999999999995</v>
      </c>
      <c r="L4813">
        <v>2.2768749999999995</v>
      </c>
      <c r="M4813" s="2">
        <f t="shared" si="153"/>
        <v>55.000000000000007</v>
      </c>
      <c r="N4813" t="s">
        <v>2732</v>
      </c>
    </row>
    <row r="4814" spans="1:14">
      <c r="A4814">
        <v>45</v>
      </c>
      <c r="B4814" t="s">
        <v>21185</v>
      </c>
      <c r="C4814" t="s">
        <v>21186</v>
      </c>
      <c r="D4814">
        <v>844</v>
      </c>
      <c r="E4814" s="1">
        <v>1.405</v>
      </c>
      <c r="F4814">
        <v>1.5269999999999999</v>
      </c>
      <c r="G4814">
        <v>0.221</v>
      </c>
      <c r="H4814">
        <v>86</v>
      </c>
      <c r="I4814">
        <v>3.7</v>
      </c>
      <c r="J4814">
        <v>2.64E-3</v>
      </c>
      <c r="K4814">
        <v>0.34799999999999998</v>
      </c>
      <c r="L4814">
        <v>2.2768749999999995</v>
      </c>
      <c r="M4814" s="2">
        <f t="shared" si="153"/>
        <v>56.25</v>
      </c>
      <c r="N4814" t="s">
        <v>2732</v>
      </c>
    </row>
    <row r="4815" spans="1:14">
      <c r="A4815">
        <v>46</v>
      </c>
      <c r="B4815" t="s">
        <v>12898</v>
      </c>
      <c r="C4815" t="s">
        <v>12899</v>
      </c>
      <c r="D4815">
        <v>884</v>
      </c>
      <c r="E4815" s="1">
        <v>1.258</v>
      </c>
      <c r="F4815">
        <v>1.367</v>
      </c>
      <c r="G4815">
        <v>0.216</v>
      </c>
      <c r="H4815">
        <v>51</v>
      </c>
      <c r="I4815">
        <v>6.6</v>
      </c>
      <c r="J4815">
        <v>2.6199999999999999E-3</v>
      </c>
      <c r="K4815">
        <v>0.50800000000000001</v>
      </c>
      <c r="L4815">
        <v>2.2768749999999995</v>
      </c>
      <c r="M4815" s="2">
        <f t="shared" si="153"/>
        <v>57.499999999999993</v>
      </c>
      <c r="N4815" t="s">
        <v>2732</v>
      </c>
    </row>
    <row r="4816" spans="1:14">
      <c r="A4816">
        <v>47</v>
      </c>
      <c r="B4816" t="s">
        <v>12834</v>
      </c>
      <c r="C4816" t="s">
        <v>12835</v>
      </c>
      <c r="D4816">
        <v>191</v>
      </c>
      <c r="E4816" s="1">
        <v>1.1499999999999999</v>
      </c>
      <c r="F4816">
        <v>1.716</v>
      </c>
      <c r="G4816">
        <v>0.10299999999999999</v>
      </c>
      <c r="H4816">
        <v>39</v>
      </c>
      <c r="I4816">
        <v>3.4</v>
      </c>
      <c r="J4816">
        <v>1.2099999999999999E-3</v>
      </c>
      <c r="K4816">
        <v>0.63200000000000001</v>
      </c>
      <c r="L4816">
        <v>2.2768749999999995</v>
      </c>
      <c r="M4816" s="2">
        <f t="shared" si="153"/>
        <v>58.75</v>
      </c>
      <c r="N4816" t="s">
        <v>2732</v>
      </c>
    </row>
    <row r="4817" spans="1:14">
      <c r="A4817">
        <v>48</v>
      </c>
      <c r="B4817" t="s">
        <v>12882</v>
      </c>
      <c r="C4817" t="s">
        <v>12883</v>
      </c>
      <c r="D4817">
        <v>676</v>
      </c>
      <c r="E4817" s="1">
        <v>1.0720000000000001</v>
      </c>
      <c r="F4817">
        <v>0.93</v>
      </c>
      <c r="G4817">
        <v>0.245</v>
      </c>
      <c r="H4817">
        <v>53</v>
      </c>
      <c r="I4817" t="s">
        <v>18288</v>
      </c>
      <c r="J4817">
        <v>8.0000000000000004E-4</v>
      </c>
      <c r="K4817">
        <v>0.24399999999999999</v>
      </c>
      <c r="L4817">
        <v>2.2768749999999995</v>
      </c>
      <c r="M4817" s="2">
        <f t="shared" si="153"/>
        <v>60</v>
      </c>
      <c r="N4817" t="s">
        <v>2732</v>
      </c>
    </row>
    <row r="4818" spans="1:14">
      <c r="A4818">
        <v>49</v>
      </c>
      <c r="B4818" t="s">
        <v>12826</v>
      </c>
      <c r="C4818" t="s">
        <v>12827</v>
      </c>
      <c r="D4818">
        <v>2909</v>
      </c>
      <c r="E4818" s="1">
        <v>1.0109999999999999</v>
      </c>
      <c r="F4818">
        <v>1.2090000000000001</v>
      </c>
      <c r="G4818">
        <v>0.10199999999999999</v>
      </c>
      <c r="H4818">
        <v>127</v>
      </c>
      <c r="I4818" t="s">
        <v>18288</v>
      </c>
      <c r="J4818">
        <v>3.4199999999999999E-3</v>
      </c>
      <c r="K4818">
        <v>0.4</v>
      </c>
      <c r="L4818">
        <v>2.2768749999999995</v>
      </c>
      <c r="M4818" s="2">
        <f t="shared" si="153"/>
        <v>61.250000000000007</v>
      </c>
      <c r="N4818" t="s">
        <v>2732</v>
      </c>
    </row>
    <row r="4819" spans="1:14">
      <c r="A4819">
        <v>50</v>
      </c>
      <c r="B4819" t="s">
        <v>16342</v>
      </c>
      <c r="C4819" t="s">
        <v>16343</v>
      </c>
      <c r="D4819">
        <v>621</v>
      </c>
      <c r="E4819" s="1">
        <v>0.98799999999999999</v>
      </c>
      <c r="F4819">
        <v>0.98699999999999999</v>
      </c>
      <c r="G4819">
        <v>0.122</v>
      </c>
      <c r="H4819">
        <v>82</v>
      </c>
      <c r="I4819">
        <v>3.6</v>
      </c>
      <c r="J4819">
        <v>2.4199999999999998E-3</v>
      </c>
      <c r="K4819">
        <v>0.28999999999999998</v>
      </c>
      <c r="L4819">
        <v>2.2768749999999995</v>
      </c>
      <c r="M4819" s="2">
        <f t="shared" si="153"/>
        <v>62.5</v>
      </c>
      <c r="N4819" t="s">
        <v>2732</v>
      </c>
    </row>
    <row r="4820" spans="1:14">
      <c r="A4820">
        <v>51</v>
      </c>
      <c r="B4820" t="s">
        <v>12894</v>
      </c>
      <c r="C4820" t="s">
        <v>12895</v>
      </c>
      <c r="D4820">
        <v>1650</v>
      </c>
      <c r="E4820" s="1">
        <v>0.94099999999999995</v>
      </c>
      <c r="F4820">
        <v>1.3380000000000001</v>
      </c>
      <c r="G4820">
        <v>0.36399999999999999</v>
      </c>
      <c r="H4820">
        <v>66</v>
      </c>
      <c r="I4820">
        <v>9</v>
      </c>
      <c r="J4820">
        <v>2.5600000000000002E-3</v>
      </c>
      <c r="K4820">
        <v>0.39500000000000002</v>
      </c>
      <c r="L4820">
        <v>2.2768749999999995</v>
      </c>
      <c r="M4820" s="2">
        <f t="shared" si="153"/>
        <v>63.749999999999993</v>
      </c>
      <c r="N4820" t="s">
        <v>2732</v>
      </c>
    </row>
    <row r="4821" spans="1:14">
      <c r="A4821">
        <v>52</v>
      </c>
      <c r="B4821" t="s">
        <v>12870</v>
      </c>
      <c r="C4821" t="s">
        <v>12871</v>
      </c>
      <c r="D4821">
        <v>345</v>
      </c>
      <c r="E4821" s="1">
        <v>0.92100000000000004</v>
      </c>
      <c r="F4821">
        <v>1.0780000000000001</v>
      </c>
      <c r="G4821">
        <v>6.6000000000000003E-2</v>
      </c>
      <c r="H4821">
        <v>61</v>
      </c>
      <c r="I4821">
        <v>4.2</v>
      </c>
      <c r="J4821">
        <v>8.4000000000000003E-4</v>
      </c>
      <c r="K4821">
        <v>0.221</v>
      </c>
      <c r="L4821">
        <v>2.2768749999999995</v>
      </c>
      <c r="M4821" s="2">
        <f t="shared" si="153"/>
        <v>65</v>
      </c>
      <c r="N4821" t="s">
        <v>2732</v>
      </c>
    </row>
    <row r="4822" spans="1:14">
      <c r="A4822">
        <v>53</v>
      </c>
      <c r="B4822" t="s">
        <v>12924</v>
      </c>
      <c r="C4822" t="s">
        <v>12925</v>
      </c>
      <c r="D4822">
        <v>844</v>
      </c>
      <c r="E4822" s="1">
        <v>0.84799999999999998</v>
      </c>
      <c r="F4822">
        <v>0.96399999999999997</v>
      </c>
      <c r="G4822">
        <v>8.5999999999999993E-2</v>
      </c>
      <c r="H4822">
        <v>58</v>
      </c>
      <c r="I4822">
        <v>6.9</v>
      </c>
      <c r="J4822">
        <v>3.81E-3</v>
      </c>
      <c r="K4822">
        <v>0.55200000000000005</v>
      </c>
      <c r="L4822">
        <v>2.2768749999999995</v>
      </c>
      <c r="M4822" s="2">
        <f t="shared" si="153"/>
        <v>66.25</v>
      </c>
      <c r="N4822" t="s">
        <v>2732</v>
      </c>
    </row>
    <row r="4823" spans="1:14">
      <c r="A4823">
        <v>54</v>
      </c>
      <c r="B4823" t="s">
        <v>12890</v>
      </c>
      <c r="C4823" t="s">
        <v>12891</v>
      </c>
      <c r="D4823">
        <v>562</v>
      </c>
      <c r="E4823" s="1">
        <v>0.83699999999999997</v>
      </c>
      <c r="F4823">
        <v>1</v>
      </c>
      <c r="G4823">
        <v>0.158</v>
      </c>
      <c r="H4823">
        <v>19</v>
      </c>
      <c r="I4823" t="s">
        <v>18288</v>
      </c>
      <c r="J4823">
        <v>6.9999999999999999E-4</v>
      </c>
      <c r="K4823">
        <v>0.373</v>
      </c>
      <c r="L4823">
        <v>2.2768749999999995</v>
      </c>
      <c r="M4823" s="2">
        <f t="shared" si="153"/>
        <v>67.5</v>
      </c>
      <c r="N4823" t="s">
        <v>2732</v>
      </c>
    </row>
    <row r="4824" spans="1:14">
      <c r="A4824">
        <v>55</v>
      </c>
      <c r="B4824" t="s">
        <v>21169</v>
      </c>
      <c r="C4824" t="s">
        <v>21170</v>
      </c>
      <c r="D4824">
        <v>375</v>
      </c>
      <c r="E4824" s="1">
        <v>0.82599999999999996</v>
      </c>
      <c r="F4824">
        <v>1.446</v>
      </c>
      <c r="G4824">
        <v>2.5999999999999999E-2</v>
      </c>
      <c r="H4824">
        <v>76</v>
      </c>
      <c r="I4824">
        <v>4</v>
      </c>
      <c r="J4824">
        <v>1.65E-3</v>
      </c>
      <c r="K4824">
        <v>0.36399999999999999</v>
      </c>
      <c r="L4824">
        <v>2.2768749999999995</v>
      </c>
      <c r="M4824" s="2">
        <f t="shared" si="153"/>
        <v>68.75</v>
      </c>
      <c r="N4824" t="s">
        <v>2732</v>
      </c>
    </row>
    <row r="4825" spans="1:14">
      <c r="A4825">
        <v>56</v>
      </c>
      <c r="B4825" t="s">
        <v>12844</v>
      </c>
      <c r="C4825" t="s">
        <v>12845</v>
      </c>
      <c r="D4825">
        <v>229</v>
      </c>
      <c r="E4825" s="1">
        <v>0.78800000000000003</v>
      </c>
      <c r="F4825">
        <v>0.88100000000000001</v>
      </c>
      <c r="G4825">
        <v>0.39600000000000002</v>
      </c>
      <c r="H4825">
        <v>53</v>
      </c>
      <c r="I4825">
        <v>3.8</v>
      </c>
      <c r="J4825">
        <v>7.2000000000000005E-4</v>
      </c>
      <c r="K4825">
        <v>0.21099999999999999</v>
      </c>
      <c r="L4825">
        <v>2.2768749999999995</v>
      </c>
      <c r="M4825" s="2">
        <f t="shared" si="153"/>
        <v>70</v>
      </c>
      <c r="N4825" t="s">
        <v>2732</v>
      </c>
    </row>
    <row r="4826" spans="1:14">
      <c r="A4826">
        <v>57</v>
      </c>
      <c r="B4826" t="s">
        <v>12926</v>
      </c>
      <c r="C4826" t="s">
        <v>12927</v>
      </c>
      <c r="D4826">
        <v>361</v>
      </c>
      <c r="E4826" s="1">
        <v>0.68</v>
      </c>
      <c r="G4826">
        <v>3.5999999999999997E-2</v>
      </c>
      <c r="H4826">
        <v>28</v>
      </c>
      <c r="I4826">
        <v>7</v>
      </c>
      <c r="J4826">
        <v>1.07E-3</v>
      </c>
      <c r="L4826">
        <v>2.2768749999999995</v>
      </c>
      <c r="M4826" s="2">
        <f t="shared" si="153"/>
        <v>71.25</v>
      </c>
      <c r="N4826" t="s">
        <v>2732</v>
      </c>
    </row>
    <row r="4827" spans="1:14">
      <c r="A4827">
        <v>58</v>
      </c>
      <c r="B4827" t="s">
        <v>12902</v>
      </c>
      <c r="C4827" t="s">
        <v>12903</v>
      </c>
      <c r="D4827">
        <v>294</v>
      </c>
      <c r="E4827" s="1">
        <v>0.63600000000000001</v>
      </c>
      <c r="F4827">
        <v>0.58399999999999996</v>
      </c>
      <c r="G4827">
        <v>7.3999999999999996E-2</v>
      </c>
      <c r="H4827">
        <v>27</v>
      </c>
      <c r="I4827">
        <v>7.1</v>
      </c>
      <c r="J4827">
        <v>3.6000000000000002E-4</v>
      </c>
      <c r="K4827">
        <v>0.108</v>
      </c>
      <c r="L4827">
        <v>2.2768749999999995</v>
      </c>
      <c r="M4827" s="2">
        <f t="shared" si="153"/>
        <v>72.5</v>
      </c>
      <c r="N4827" t="s">
        <v>2732</v>
      </c>
    </row>
    <row r="4828" spans="1:14">
      <c r="A4828">
        <v>59</v>
      </c>
      <c r="B4828" t="s">
        <v>12888</v>
      </c>
      <c r="C4828" t="s">
        <v>12889</v>
      </c>
      <c r="D4828">
        <v>282</v>
      </c>
      <c r="E4828" s="1">
        <v>0.6</v>
      </c>
      <c r="F4828">
        <v>0.58199999999999996</v>
      </c>
      <c r="G4828">
        <v>0.37</v>
      </c>
      <c r="H4828">
        <v>46</v>
      </c>
      <c r="I4828">
        <v>5.5</v>
      </c>
      <c r="J4828">
        <v>6.4000000000000005E-4</v>
      </c>
      <c r="K4828">
        <v>0.156</v>
      </c>
      <c r="L4828">
        <v>2.2768749999999995</v>
      </c>
      <c r="M4828" s="2">
        <f t="shared" si="153"/>
        <v>73.75</v>
      </c>
      <c r="N4828" t="s">
        <v>2732</v>
      </c>
    </row>
    <row r="4829" spans="1:14">
      <c r="A4829">
        <v>60</v>
      </c>
      <c r="B4829" t="s">
        <v>12880</v>
      </c>
      <c r="C4829" t="s">
        <v>12881</v>
      </c>
      <c r="D4829">
        <v>135</v>
      </c>
      <c r="E4829" s="1">
        <v>0.54300000000000004</v>
      </c>
      <c r="F4829">
        <v>0.93600000000000005</v>
      </c>
      <c r="G4829">
        <v>0</v>
      </c>
      <c r="H4829">
        <v>26</v>
      </c>
      <c r="I4829">
        <v>5.2</v>
      </c>
      <c r="J4829">
        <v>4.8000000000000001E-4</v>
      </c>
      <c r="K4829">
        <v>0.28999999999999998</v>
      </c>
      <c r="L4829">
        <v>2.2768749999999995</v>
      </c>
      <c r="M4829" s="2">
        <f t="shared" si="153"/>
        <v>75</v>
      </c>
      <c r="N4829" t="s">
        <v>2732</v>
      </c>
    </row>
    <row r="4830" spans="1:14">
      <c r="A4830">
        <v>61</v>
      </c>
      <c r="B4830" t="s">
        <v>12906</v>
      </c>
      <c r="C4830" t="s">
        <v>12907</v>
      </c>
      <c r="D4830">
        <v>177</v>
      </c>
      <c r="E4830" s="1">
        <v>0.53400000000000003</v>
      </c>
      <c r="F4830">
        <v>0.46400000000000002</v>
      </c>
      <c r="G4830">
        <v>2.9000000000000001E-2</v>
      </c>
      <c r="H4830">
        <v>69</v>
      </c>
      <c r="I4830">
        <v>3.4</v>
      </c>
      <c r="J4830">
        <v>5.9000000000000003E-4</v>
      </c>
      <c r="K4830">
        <v>0.106</v>
      </c>
      <c r="L4830">
        <v>2.2768749999999995</v>
      </c>
      <c r="M4830" s="2">
        <f t="shared" si="153"/>
        <v>76.25</v>
      </c>
      <c r="N4830" t="s">
        <v>2732</v>
      </c>
    </row>
    <row r="4831" spans="1:14">
      <c r="A4831">
        <v>62</v>
      </c>
      <c r="B4831" t="s">
        <v>12842</v>
      </c>
      <c r="C4831" t="s">
        <v>12843</v>
      </c>
      <c r="D4831">
        <v>699</v>
      </c>
      <c r="E4831" s="1">
        <v>0.51600000000000001</v>
      </c>
      <c r="F4831">
        <v>0.61399999999999999</v>
      </c>
      <c r="G4831">
        <v>9.5000000000000001E-2</v>
      </c>
      <c r="H4831">
        <v>231</v>
      </c>
      <c r="I4831">
        <v>3.8</v>
      </c>
      <c r="J4831">
        <v>2.2899999999999999E-3</v>
      </c>
      <c r="K4831">
        <v>0.14199999999999999</v>
      </c>
      <c r="L4831">
        <v>2.2768749999999995</v>
      </c>
      <c r="M4831" s="2">
        <f t="shared" si="153"/>
        <v>77.5</v>
      </c>
      <c r="N4831" t="s">
        <v>2732</v>
      </c>
    </row>
    <row r="4832" spans="1:14">
      <c r="A4832">
        <v>63</v>
      </c>
      <c r="B4832" t="s">
        <v>12884</v>
      </c>
      <c r="C4832" t="s">
        <v>12885</v>
      </c>
      <c r="D4832">
        <v>152</v>
      </c>
      <c r="E4832" s="1">
        <v>0.46899999999999997</v>
      </c>
      <c r="F4832">
        <v>0.55100000000000005</v>
      </c>
      <c r="G4832">
        <v>6.0999999999999999E-2</v>
      </c>
      <c r="H4832">
        <v>33</v>
      </c>
      <c r="I4832">
        <v>4.9000000000000004</v>
      </c>
      <c r="J4832">
        <v>4.0000000000000002E-4</v>
      </c>
      <c r="K4832">
        <v>0.122</v>
      </c>
      <c r="L4832">
        <v>2.2768749999999995</v>
      </c>
      <c r="M4832" s="2">
        <f t="shared" si="153"/>
        <v>78.75</v>
      </c>
      <c r="N4832" t="s">
        <v>2732</v>
      </c>
    </row>
    <row r="4833" spans="1:14">
      <c r="A4833">
        <v>64</v>
      </c>
      <c r="B4833" t="s">
        <v>12878</v>
      </c>
      <c r="C4833" t="s">
        <v>12879</v>
      </c>
      <c r="D4833">
        <v>819</v>
      </c>
      <c r="E4833" s="1">
        <v>0.45100000000000001</v>
      </c>
      <c r="F4833">
        <v>0.51600000000000001</v>
      </c>
      <c r="G4833">
        <v>0.11899999999999999</v>
      </c>
      <c r="H4833">
        <v>42</v>
      </c>
      <c r="I4833" t="s">
        <v>18288</v>
      </c>
      <c r="J4833">
        <v>2.0200000000000001E-3</v>
      </c>
      <c r="K4833">
        <v>0.27500000000000002</v>
      </c>
      <c r="L4833">
        <v>2.2768749999999995</v>
      </c>
      <c r="M4833" s="2">
        <f t="shared" si="153"/>
        <v>80</v>
      </c>
      <c r="N4833" t="s">
        <v>2732</v>
      </c>
    </row>
    <row r="4834" spans="1:14">
      <c r="A4834">
        <v>65</v>
      </c>
      <c r="B4834" t="s">
        <v>21711</v>
      </c>
      <c r="C4834" t="s">
        <v>21712</v>
      </c>
      <c r="D4834">
        <v>358</v>
      </c>
      <c r="E4834" s="1">
        <v>0.45100000000000001</v>
      </c>
      <c r="F4834">
        <v>0.373</v>
      </c>
      <c r="G4834">
        <v>0.03</v>
      </c>
      <c r="H4834">
        <v>99</v>
      </c>
      <c r="I4834">
        <v>7</v>
      </c>
      <c r="J4834">
        <v>6.4999999999999997E-4</v>
      </c>
      <c r="K4834">
        <v>9.4E-2</v>
      </c>
      <c r="L4834">
        <v>2.2768749999999995</v>
      </c>
      <c r="M4834" s="2">
        <f t="shared" ref="M4834:M4849" si="154">A4834/80*100</f>
        <v>81.25</v>
      </c>
      <c r="N4834" t="s">
        <v>2732</v>
      </c>
    </row>
    <row r="4835" spans="1:14">
      <c r="A4835">
        <v>66</v>
      </c>
      <c r="B4835" t="s">
        <v>12900</v>
      </c>
      <c r="C4835" t="s">
        <v>12901</v>
      </c>
      <c r="D4835">
        <v>75</v>
      </c>
      <c r="E4835" s="1">
        <v>0.41699999999999998</v>
      </c>
      <c r="F4835">
        <v>0.28599999999999998</v>
      </c>
      <c r="G4835">
        <v>3.1E-2</v>
      </c>
      <c r="H4835">
        <v>32</v>
      </c>
      <c r="J4835">
        <v>1.9000000000000001E-4</v>
      </c>
      <c r="K4835">
        <v>7.3999999999999996E-2</v>
      </c>
      <c r="L4835">
        <v>2.2768749999999995</v>
      </c>
      <c r="M4835" s="2">
        <f t="shared" si="154"/>
        <v>82.5</v>
      </c>
      <c r="N4835" t="s">
        <v>2732</v>
      </c>
    </row>
    <row r="4836" spans="1:14">
      <c r="A4836">
        <v>67</v>
      </c>
      <c r="B4836" t="s">
        <v>12822</v>
      </c>
      <c r="C4836" t="s">
        <v>12823</v>
      </c>
      <c r="D4836">
        <v>1034</v>
      </c>
      <c r="E4836" s="1">
        <v>0.39900000000000002</v>
      </c>
      <c r="F4836">
        <v>0.49299999999999999</v>
      </c>
      <c r="G4836">
        <v>4.3999999999999997E-2</v>
      </c>
      <c r="H4836">
        <v>91</v>
      </c>
      <c r="I4836" t="s">
        <v>18288</v>
      </c>
      <c r="J4836">
        <v>1.1100000000000001E-3</v>
      </c>
      <c r="K4836">
        <v>0.13500000000000001</v>
      </c>
      <c r="L4836">
        <v>2.2768749999999995</v>
      </c>
      <c r="M4836" s="2">
        <f t="shared" si="154"/>
        <v>83.75</v>
      </c>
      <c r="N4836" t="s">
        <v>2732</v>
      </c>
    </row>
    <row r="4837" spans="1:14">
      <c r="A4837">
        <v>68</v>
      </c>
      <c r="B4837" t="s">
        <v>12908</v>
      </c>
      <c r="C4837" t="s">
        <v>12909</v>
      </c>
      <c r="D4837">
        <v>650</v>
      </c>
      <c r="E4837" s="1">
        <v>0.3</v>
      </c>
      <c r="F4837">
        <v>0.35799999999999998</v>
      </c>
      <c r="G4837">
        <v>6.2E-2</v>
      </c>
      <c r="H4837">
        <v>242</v>
      </c>
      <c r="I4837">
        <v>5.7</v>
      </c>
      <c r="J4837">
        <v>1.7600000000000001E-3</v>
      </c>
      <c r="K4837">
        <v>0.111</v>
      </c>
      <c r="L4837">
        <v>2.2768749999999995</v>
      </c>
      <c r="M4837" s="2">
        <f t="shared" si="154"/>
        <v>85</v>
      </c>
      <c r="N4837" t="s">
        <v>2732</v>
      </c>
    </row>
    <row r="4838" spans="1:14">
      <c r="A4838">
        <v>69</v>
      </c>
      <c r="B4838" t="s">
        <v>19388</v>
      </c>
      <c r="C4838" t="s">
        <v>19389</v>
      </c>
      <c r="D4838">
        <v>117</v>
      </c>
      <c r="E4838" s="1">
        <v>0.224</v>
      </c>
      <c r="G4838">
        <v>0.25</v>
      </c>
      <c r="H4838">
        <v>24</v>
      </c>
      <c r="I4838">
        <v>6.3</v>
      </c>
      <c r="J4838">
        <v>2.9E-4</v>
      </c>
      <c r="L4838">
        <v>2.2768749999999995</v>
      </c>
      <c r="M4838" s="2">
        <f t="shared" si="154"/>
        <v>86.25</v>
      </c>
      <c r="N4838" t="s">
        <v>2732</v>
      </c>
    </row>
    <row r="4839" spans="1:14">
      <c r="A4839">
        <v>70</v>
      </c>
      <c r="B4839" t="s">
        <v>12886</v>
      </c>
      <c r="C4839" t="s">
        <v>12887</v>
      </c>
      <c r="D4839">
        <v>32</v>
      </c>
      <c r="E4839" s="1">
        <v>0.21099999999999999</v>
      </c>
      <c r="G4839">
        <v>0</v>
      </c>
      <c r="H4839">
        <v>21</v>
      </c>
      <c r="J4839">
        <v>4.0000000000000003E-5</v>
      </c>
      <c r="L4839">
        <v>2.2768749999999995</v>
      </c>
      <c r="M4839" s="2">
        <f t="shared" si="154"/>
        <v>87.5</v>
      </c>
      <c r="N4839" t="s">
        <v>2732</v>
      </c>
    </row>
    <row r="4840" spans="1:14">
      <c r="A4840">
        <v>71</v>
      </c>
      <c r="B4840" t="s">
        <v>12876</v>
      </c>
      <c r="C4840" t="s">
        <v>12877</v>
      </c>
      <c r="D4840">
        <v>35</v>
      </c>
      <c r="E4840" s="1">
        <v>0.20899999999999999</v>
      </c>
      <c r="F4840">
        <v>0.35299999999999998</v>
      </c>
      <c r="G4840">
        <v>0.25</v>
      </c>
      <c r="H4840">
        <v>20</v>
      </c>
      <c r="J4840">
        <v>3.8000000000000002E-4</v>
      </c>
      <c r="K4840">
        <v>0.252</v>
      </c>
      <c r="L4840">
        <v>2.2768749999999995</v>
      </c>
      <c r="M4840" s="2">
        <f t="shared" si="154"/>
        <v>88.75</v>
      </c>
      <c r="N4840" t="s">
        <v>2732</v>
      </c>
    </row>
    <row r="4841" spans="1:14">
      <c r="A4841">
        <v>72</v>
      </c>
      <c r="B4841" t="s">
        <v>12896</v>
      </c>
      <c r="C4841" t="s">
        <v>12897</v>
      </c>
      <c r="D4841">
        <v>825</v>
      </c>
      <c r="E4841" s="1">
        <v>0.20100000000000001</v>
      </c>
      <c r="F4841">
        <v>0.115</v>
      </c>
      <c r="G4841">
        <v>3.2000000000000001E-2</v>
      </c>
      <c r="H4841">
        <v>462</v>
      </c>
      <c r="I4841" t="s">
        <v>18288</v>
      </c>
      <c r="J4841">
        <v>1.2999999999999999E-3</v>
      </c>
      <c r="K4841">
        <v>5.3999999999999999E-2</v>
      </c>
      <c r="L4841">
        <v>2.2768749999999995</v>
      </c>
      <c r="M4841" s="2">
        <f t="shared" si="154"/>
        <v>90</v>
      </c>
      <c r="N4841" t="s">
        <v>2732</v>
      </c>
    </row>
    <row r="4842" spans="1:14">
      <c r="A4842">
        <v>73</v>
      </c>
      <c r="B4842" t="s">
        <v>12866</v>
      </c>
      <c r="C4842" t="s">
        <v>12867</v>
      </c>
      <c r="D4842">
        <v>51</v>
      </c>
      <c r="E4842" s="1">
        <v>0.2</v>
      </c>
      <c r="F4842">
        <v>0.54300000000000004</v>
      </c>
      <c r="G4842">
        <v>4.4999999999999998E-2</v>
      </c>
      <c r="H4842">
        <v>22</v>
      </c>
      <c r="J4842">
        <v>2.0000000000000001E-4</v>
      </c>
      <c r="K4842">
        <v>0.14000000000000001</v>
      </c>
      <c r="L4842">
        <v>2.2768749999999995</v>
      </c>
      <c r="M4842" s="2">
        <f t="shared" si="154"/>
        <v>91.25</v>
      </c>
      <c r="N4842" t="s">
        <v>2732</v>
      </c>
    </row>
    <row r="4843" spans="1:14">
      <c r="A4843">
        <v>74</v>
      </c>
      <c r="B4843" t="s">
        <v>21645</v>
      </c>
      <c r="C4843" t="s">
        <v>21646</v>
      </c>
      <c r="D4843">
        <v>140</v>
      </c>
      <c r="E4843" s="1">
        <v>0.17499999999999999</v>
      </c>
      <c r="G4843">
        <v>1.4999999999999999E-2</v>
      </c>
      <c r="H4843">
        <v>65</v>
      </c>
      <c r="I4843">
        <v>5.8</v>
      </c>
      <c r="J4843">
        <v>2.5999999999999998E-4</v>
      </c>
      <c r="L4843">
        <v>2.2768749999999995</v>
      </c>
      <c r="M4843" s="2">
        <f t="shared" si="154"/>
        <v>92.5</v>
      </c>
      <c r="N4843" t="s">
        <v>2732</v>
      </c>
    </row>
    <row r="4844" spans="1:14">
      <c r="A4844">
        <v>75</v>
      </c>
      <c r="B4844" t="s">
        <v>12830</v>
      </c>
      <c r="C4844" t="s">
        <v>12831</v>
      </c>
      <c r="D4844">
        <v>17</v>
      </c>
      <c r="E4844" s="1">
        <v>0.152</v>
      </c>
      <c r="G4844">
        <v>0</v>
      </c>
      <c r="H4844">
        <v>16</v>
      </c>
      <c r="J4844">
        <v>8.0000000000000007E-5</v>
      </c>
      <c r="L4844">
        <v>2.2768749999999995</v>
      </c>
      <c r="M4844" s="2">
        <f t="shared" si="154"/>
        <v>93.75</v>
      </c>
      <c r="N4844" t="s">
        <v>2732</v>
      </c>
    </row>
    <row r="4845" spans="1:14">
      <c r="A4845">
        <v>76</v>
      </c>
      <c r="B4845" t="s">
        <v>12818</v>
      </c>
      <c r="C4845" t="s">
        <v>12819</v>
      </c>
      <c r="D4845">
        <v>161</v>
      </c>
      <c r="E4845" s="1">
        <v>0.11600000000000001</v>
      </c>
      <c r="F4845">
        <v>0.105</v>
      </c>
      <c r="G4845">
        <v>0</v>
      </c>
      <c r="H4845">
        <v>73</v>
      </c>
      <c r="I4845" t="s">
        <v>18288</v>
      </c>
      <c r="J4845">
        <v>1.4999999999999999E-4</v>
      </c>
      <c r="K4845">
        <v>2.1999999999999999E-2</v>
      </c>
      <c r="L4845">
        <v>2.2768749999999995</v>
      </c>
      <c r="M4845" s="2">
        <f t="shared" si="154"/>
        <v>95</v>
      </c>
      <c r="N4845" t="s">
        <v>2732</v>
      </c>
    </row>
    <row r="4846" spans="1:14">
      <c r="A4846">
        <v>77</v>
      </c>
      <c r="B4846" t="s">
        <v>12858</v>
      </c>
      <c r="C4846" t="s">
        <v>12859</v>
      </c>
      <c r="D4846">
        <v>531</v>
      </c>
      <c r="E4846" s="1">
        <v>8.5000000000000006E-2</v>
      </c>
      <c r="F4846">
        <v>0.14399999999999999</v>
      </c>
      <c r="G4846">
        <v>2.3E-2</v>
      </c>
      <c r="H4846">
        <v>87</v>
      </c>
      <c r="I4846" t="s">
        <v>18288</v>
      </c>
      <c r="J4846">
        <v>4.6999999999999999E-4</v>
      </c>
      <c r="K4846">
        <v>0.04</v>
      </c>
      <c r="L4846">
        <v>2.2768749999999995</v>
      </c>
      <c r="M4846" s="2">
        <f t="shared" si="154"/>
        <v>96.25</v>
      </c>
      <c r="N4846" t="s">
        <v>2732</v>
      </c>
    </row>
    <row r="4847" spans="1:14">
      <c r="A4847">
        <v>78</v>
      </c>
      <c r="B4847" t="s">
        <v>12820</v>
      </c>
      <c r="C4847" t="s">
        <v>12821</v>
      </c>
      <c r="D4847">
        <v>22</v>
      </c>
      <c r="E4847" s="1">
        <v>8.3000000000000004E-2</v>
      </c>
      <c r="F4847">
        <v>7.4999999999999997E-2</v>
      </c>
      <c r="G4847">
        <v>0</v>
      </c>
      <c r="H4847">
        <v>42</v>
      </c>
      <c r="J4847">
        <v>6.9999999999999994E-5</v>
      </c>
      <c r="K4847">
        <v>1.9E-2</v>
      </c>
      <c r="L4847">
        <v>2.2768749999999995</v>
      </c>
      <c r="M4847" s="2">
        <f t="shared" si="154"/>
        <v>97.5</v>
      </c>
      <c r="N4847" t="s">
        <v>2732</v>
      </c>
    </row>
    <row r="4848" spans="1:14">
      <c r="A4848">
        <v>79</v>
      </c>
      <c r="B4848" t="s">
        <v>12814</v>
      </c>
      <c r="C4848" t="s">
        <v>12815</v>
      </c>
      <c r="D4848">
        <v>61</v>
      </c>
      <c r="E4848" s="1">
        <v>6.3E-2</v>
      </c>
      <c r="F4848">
        <v>3.6999999999999998E-2</v>
      </c>
      <c r="G4848">
        <v>1.2999999999999999E-2</v>
      </c>
      <c r="H4848">
        <v>76</v>
      </c>
      <c r="J4848">
        <v>4.0000000000000003E-5</v>
      </c>
      <c r="K4848">
        <v>7.0000000000000001E-3</v>
      </c>
      <c r="L4848">
        <v>2.2768749999999995</v>
      </c>
      <c r="M4848" s="2">
        <f t="shared" si="154"/>
        <v>98.75</v>
      </c>
      <c r="N4848" t="s">
        <v>2732</v>
      </c>
    </row>
    <row r="4849" spans="1:14">
      <c r="A4849">
        <v>80</v>
      </c>
      <c r="B4849" t="s">
        <v>12910</v>
      </c>
      <c r="C4849" t="s">
        <v>12911</v>
      </c>
      <c r="D4849">
        <v>99</v>
      </c>
      <c r="E4849" s="1">
        <v>0.06</v>
      </c>
      <c r="F4849">
        <v>5.7000000000000002E-2</v>
      </c>
      <c r="G4849">
        <v>0</v>
      </c>
      <c r="H4849">
        <v>104</v>
      </c>
      <c r="J4849">
        <v>1.3999999999999999E-4</v>
      </c>
      <c r="K4849">
        <v>1.6E-2</v>
      </c>
      <c r="L4849">
        <v>2.2768749999999995</v>
      </c>
      <c r="M4849" s="2">
        <f t="shared" si="154"/>
        <v>100</v>
      </c>
      <c r="N4849" t="s">
        <v>2732</v>
      </c>
    </row>
    <row r="4850" spans="1:14" s="3" customFormat="1">
      <c r="E4850" s="4"/>
      <c r="M4850" s="5"/>
    </row>
    <row r="4851" spans="1:14">
      <c r="A4851">
        <v>1</v>
      </c>
      <c r="B4851" t="s">
        <v>12976</v>
      </c>
      <c r="C4851" t="s">
        <v>12977</v>
      </c>
      <c r="D4851">
        <v>1296</v>
      </c>
      <c r="E4851" s="1">
        <v>2.3959999999999999</v>
      </c>
      <c r="F4851">
        <v>3.7949999999999999</v>
      </c>
      <c r="G4851">
        <v>3.7999999999999999E-2</v>
      </c>
      <c r="H4851">
        <v>26</v>
      </c>
      <c r="I4851">
        <v>9.3000000000000007</v>
      </c>
      <c r="J4851">
        <v>2.96E-3</v>
      </c>
      <c r="K4851">
        <v>2.0329999999999999</v>
      </c>
      <c r="L4851">
        <f>AVERAGE(E4851:E4877)</f>
        <v>0.63803703703703696</v>
      </c>
      <c r="M4851" s="2">
        <f t="shared" ref="M4851:M4877" si="155">A4851/27*100</f>
        <v>3.7037037037037033</v>
      </c>
      <c r="N4851" t="s">
        <v>2733</v>
      </c>
    </row>
    <row r="4852" spans="1:14">
      <c r="A4852">
        <v>2</v>
      </c>
      <c r="B4852" t="s">
        <v>12948</v>
      </c>
      <c r="C4852" t="s">
        <v>12949</v>
      </c>
      <c r="D4852">
        <v>5915</v>
      </c>
      <c r="E4852" s="1">
        <v>1.2989999999999999</v>
      </c>
      <c r="F4852">
        <v>1.7669999999999999</v>
      </c>
      <c r="G4852">
        <v>0.214</v>
      </c>
      <c r="H4852">
        <v>257</v>
      </c>
      <c r="I4852" t="s">
        <v>18288</v>
      </c>
      <c r="J4852">
        <v>8.0199999999999994E-3</v>
      </c>
      <c r="K4852">
        <v>0.61699999999999999</v>
      </c>
      <c r="L4852">
        <v>0.63803703703703696</v>
      </c>
      <c r="M4852" s="2">
        <f t="shared" si="155"/>
        <v>7.4074074074074066</v>
      </c>
      <c r="N4852" t="s">
        <v>2733</v>
      </c>
    </row>
    <row r="4853" spans="1:14">
      <c r="A4853">
        <v>3</v>
      </c>
      <c r="B4853" t="s">
        <v>12966</v>
      </c>
      <c r="C4853" t="s">
        <v>12967</v>
      </c>
      <c r="D4853">
        <v>4539</v>
      </c>
      <c r="E4853" s="1">
        <v>1.27</v>
      </c>
      <c r="F4853">
        <v>1.474</v>
      </c>
      <c r="G4853">
        <v>9.7000000000000003E-2</v>
      </c>
      <c r="H4853">
        <v>185</v>
      </c>
      <c r="I4853">
        <v>9.9</v>
      </c>
      <c r="J4853">
        <v>9.1800000000000007E-3</v>
      </c>
      <c r="K4853">
        <v>0.55000000000000004</v>
      </c>
      <c r="L4853">
        <v>0.63803703703703696</v>
      </c>
      <c r="M4853" s="2">
        <f t="shared" si="155"/>
        <v>11.111111111111111</v>
      </c>
      <c r="N4853" t="s">
        <v>2733</v>
      </c>
    </row>
    <row r="4854" spans="1:14">
      <c r="A4854">
        <v>4</v>
      </c>
      <c r="B4854" t="s">
        <v>12938</v>
      </c>
      <c r="C4854" t="s">
        <v>12939</v>
      </c>
      <c r="D4854">
        <v>10686</v>
      </c>
      <c r="E4854" s="1">
        <v>1.08</v>
      </c>
      <c r="F4854">
        <v>1.3009999999999999</v>
      </c>
      <c r="G4854">
        <v>0.16400000000000001</v>
      </c>
      <c r="H4854">
        <v>256</v>
      </c>
      <c r="I4854" t="s">
        <v>18288</v>
      </c>
      <c r="J4854">
        <v>1.6109999999999999E-2</v>
      </c>
      <c r="K4854">
        <v>0.64500000000000002</v>
      </c>
      <c r="L4854">
        <v>0.63803703703703696</v>
      </c>
      <c r="M4854" s="2">
        <f t="shared" si="155"/>
        <v>14.814814814814813</v>
      </c>
      <c r="N4854" t="s">
        <v>2733</v>
      </c>
    </row>
    <row r="4855" spans="1:14">
      <c r="A4855">
        <v>5</v>
      </c>
      <c r="B4855" t="s">
        <v>12944</v>
      </c>
      <c r="C4855" t="s">
        <v>12945</v>
      </c>
      <c r="D4855">
        <v>780</v>
      </c>
      <c r="E4855" s="1">
        <v>1.0640000000000001</v>
      </c>
      <c r="F4855">
        <v>1.4470000000000001</v>
      </c>
      <c r="G4855">
        <v>0.5</v>
      </c>
      <c r="H4855">
        <v>16</v>
      </c>
      <c r="I4855">
        <v>9.9</v>
      </c>
      <c r="J4855">
        <v>1.3500000000000001E-3</v>
      </c>
      <c r="K4855">
        <v>0.627</v>
      </c>
      <c r="L4855">
        <v>0.63803703703703696</v>
      </c>
      <c r="M4855" s="2">
        <f t="shared" si="155"/>
        <v>18.518518518518519</v>
      </c>
      <c r="N4855" t="s">
        <v>2733</v>
      </c>
    </row>
    <row r="4856" spans="1:14">
      <c r="A4856">
        <v>6</v>
      </c>
      <c r="B4856" t="s">
        <v>12934</v>
      </c>
      <c r="C4856" t="s">
        <v>12935</v>
      </c>
      <c r="D4856">
        <v>918</v>
      </c>
      <c r="E4856" s="1">
        <v>0.873</v>
      </c>
      <c r="F4856">
        <v>1.022</v>
      </c>
      <c r="G4856">
        <v>0.13900000000000001</v>
      </c>
      <c r="H4856">
        <v>108</v>
      </c>
      <c r="I4856">
        <v>6.9</v>
      </c>
      <c r="J4856">
        <v>2.5600000000000002E-3</v>
      </c>
      <c r="K4856">
        <v>0.45600000000000002</v>
      </c>
      <c r="L4856">
        <v>0.63803703703703696</v>
      </c>
      <c r="M4856" s="2">
        <f t="shared" si="155"/>
        <v>22.222222222222221</v>
      </c>
      <c r="N4856" t="s">
        <v>2733</v>
      </c>
    </row>
    <row r="4857" spans="1:14">
      <c r="A4857">
        <v>7</v>
      </c>
      <c r="B4857" t="s">
        <v>12958</v>
      </c>
      <c r="C4857" t="s">
        <v>12959</v>
      </c>
      <c r="D4857">
        <v>434</v>
      </c>
      <c r="E4857" s="1">
        <v>0.77800000000000002</v>
      </c>
      <c r="F4857">
        <v>0.85399999999999998</v>
      </c>
      <c r="G4857">
        <v>0.16200000000000001</v>
      </c>
      <c r="H4857">
        <v>68</v>
      </c>
      <c r="I4857">
        <v>7.3</v>
      </c>
      <c r="J4857">
        <v>1.1900000000000001E-3</v>
      </c>
      <c r="K4857">
        <v>0.34399999999999997</v>
      </c>
      <c r="L4857">
        <v>0.63803703703703696</v>
      </c>
      <c r="M4857" s="2">
        <f t="shared" si="155"/>
        <v>25.925925925925924</v>
      </c>
      <c r="N4857" t="s">
        <v>2733</v>
      </c>
    </row>
    <row r="4858" spans="1:14">
      <c r="A4858">
        <v>8</v>
      </c>
      <c r="B4858" t="s">
        <v>12968</v>
      </c>
      <c r="C4858" t="s">
        <v>12969</v>
      </c>
      <c r="D4858">
        <v>2340</v>
      </c>
      <c r="E4858" s="1">
        <v>0.71699999999999997</v>
      </c>
      <c r="F4858">
        <v>0.93600000000000005</v>
      </c>
      <c r="G4858">
        <v>0.09</v>
      </c>
      <c r="H4858">
        <v>145</v>
      </c>
      <c r="I4858">
        <v>9.1</v>
      </c>
      <c r="J4858">
        <v>5.0099999999999997E-3</v>
      </c>
      <c r="K4858">
        <v>0.371</v>
      </c>
      <c r="L4858">
        <v>0.63803703703703696</v>
      </c>
      <c r="M4858" s="2">
        <f t="shared" si="155"/>
        <v>29.629629629629626</v>
      </c>
      <c r="N4858" t="s">
        <v>2733</v>
      </c>
    </row>
    <row r="4859" spans="1:14">
      <c r="A4859">
        <v>9</v>
      </c>
      <c r="B4859" t="s">
        <v>12930</v>
      </c>
      <c r="C4859" t="s">
        <v>12931</v>
      </c>
      <c r="D4859">
        <v>2040</v>
      </c>
      <c r="E4859" s="1">
        <v>0.70099999999999996</v>
      </c>
      <c r="F4859">
        <v>0.66400000000000003</v>
      </c>
      <c r="G4859">
        <v>0.155</v>
      </c>
      <c r="H4859">
        <v>245</v>
      </c>
      <c r="I4859">
        <v>6.3</v>
      </c>
      <c r="J4859">
        <v>6.3200000000000001E-3</v>
      </c>
      <c r="K4859">
        <v>0.25</v>
      </c>
      <c r="L4859">
        <v>0.63803703703703696</v>
      </c>
      <c r="M4859" s="2">
        <f t="shared" si="155"/>
        <v>33.333333333333329</v>
      </c>
      <c r="N4859" t="s">
        <v>2733</v>
      </c>
    </row>
    <row r="4860" spans="1:14">
      <c r="A4860">
        <v>10</v>
      </c>
      <c r="B4860" t="s">
        <v>12964</v>
      </c>
      <c r="C4860" t="s">
        <v>12965</v>
      </c>
      <c r="D4860">
        <v>561</v>
      </c>
      <c r="E4860" s="1">
        <v>0.69699999999999995</v>
      </c>
      <c r="F4860">
        <v>0.67700000000000005</v>
      </c>
      <c r="I4860" t="s">
        <v>18288</v>
      </c>
      <c r="J4860">
        <v>6.6E-4</v>
      </c>
      <c r="K4860">
        <v>0.29899999999999999</v>
      </c>
      <c r="L4860">
        <v>0.63803703703703696</v>
      </c>
      <c r="M4860" s="2">
        <f t="shared" si="155"/>
        <v>37.037037037037038</v>
      </c>
      <c r="N4860" t="s">
        <v>2733</v>
      </c>
    </row>
    <row r="4861" spans="1:14">
      <c r="A4861">
        <v>11</v>
      </c>
      <c r="B4861" t="s">
        <v>12960</v>
      </c>
      <c r="C4861" t="s">
        <v>12961</v>
      </c>
      <c r="D4861">
        <v>2646</v>
      </c>
      <c r="E4861" s="1">
        <v>0.63200000000000001</v>
      </c>
      <c r="F4861">
        <v>0.70099999999999996</v>
      </c>
      <c r="G4861">
        <v>7.5999999999999998E-2</v>
      </c>
      <c r="H4861">
        <v>210</v>
      </c>
      <c r="I4861">
        <v>9.3000000000000007</v>
      </c>
      <c r="J4861">
        <v>6.7499999999999999E-3</v>
      </c>
      <c r="K4861">
        <v>0.32800000000000001</v>
      </c>
      <c r="L4861">
        <v>0.63803703703703696</v>
      </c>
      <c r="M4861" s="2">
        <f t="shared" si="155"/>
        <v>40.74074074074074</v>
      </c>
      <c r="N4861" t="s">
        <v>2733</v>
      </c>
    </row>
    <row r="4862" spans="1:14">
      <c r="A4862">
        <v>12</v>
      </c>
      <c r="B4862" t="s">
        <v>18301</v>
      </c>
      <c r="C4862" t="s">
        <v>18302</v>
      </c>
      <c r="D4862">
        <v>190</v>
      </c>
      <c r="E4862" s="1">
        <v>0.627</v>
      </c>
      <c r="G4862">
        <v>0.13900000000000001</v>
      </c>
      <c r="H4862">
        <v>36</v>
      </c>
      <c r="I4862">
        <v>5.9</v>
      </c>
      <c r="J4862">
        <v>1.0399999999999999E-3</v>
      </c>
      <c r="L4862">
        <v>0.63803703703703696</v>
      </c>
      <c r="M4862" s="2">
        <f t="shared" si="155"/>
        <v>44.444444444444443</v>
      </c>
      <c r="N4862" t="s">
        <v>2733</v>
      </c>
    </row>
    <row r="4863" spans="1:14">
      <c r="A4863">
        <v>13</v>
      </c>
      <c r="B4863" t="s">
        <v>12950</v>
      </c>
      <c r="C4863" t="s">
        <v>12951</v>
      </c>
      <c r="D4863">
        <v>56</v>
      </c>
      <c r="E4863" s="1">
        <v>0.56200000000000006</v>
      </c>
      <c r="F4863">
        <v>1.0409999999999999</v>
      </c>
      <c r="G4863">
        <v>0.23499999999999999</v>
      </c>
      <c r="H4863">
        <v>17</v>
      </c>
      <c r="J4863">
        <v>3.4000000000000002E-4</v>
      </c>
      <c r="K4863">
        <v>0.39400000000000002</v>
      </c>
      <c r="L4863">
        <v>0.63803703703703696</v>
      </c>
      <c r="M4863" s="2">
        <f t="shared" si="155"/>
        <v>48.148148148148145</v>
      </c>
      <c r="N4863" t="s">
        <v>2733</v>
      </c>
    </row>
    <row r="4864" spans="1:14">
      <c r="A4864">
        <v>14</v>
      </c>
      <c r="B4864" t="s">
        <v>12952</v>
      </c>
      <c r="C4864" t="s">
        <v>12953</v>
      </c>
      <c r="D4864">
        <v>181</v>
      </c>
      <c r="E4864" s="1">
        <v>0.53500000000000003</v>
      </c>
      <c r="F4864">
        <v>0.63500000000000001</v>
      </c>
      <c r="G4864">
        <v>0.19</v>
      </c>
      <c r="H4864">
        <v>21</v>
      </c>
      <c r="I4864">
        <v>8.1</v>
      </c>
      <c r="J4864">
        <v>3.2000000000000003E-4</v>
      </c>
      <c r="K4864">
        <v>0.157</v>
      </c>
      <c r="L4864">
        <v>0.63803703703703696</v>
      </c>
      <c r="M4864" s="2">
        <f t="shared" si="155"/>
        <v>51.851851851851848</v>
      </c>
      <c r="N4864" t="s">
        <v>2733</v>
      </c>
    </row>
    <row r="4865" spans="1:14">
      <c r="A4865">
        <v>15</v>
      </c>
      <c r="B4865" t="s">
        <v>12962</v>
      </c>
      <c r="C4865" t="s">
        <v>12963</v>
      </c>
      <c r="D4865">
        <v>377</v>
      </c>
      <c r="E4865" s="1">
        <v>0.51400000000000001</v>
      </c>
      <c r="F4865">
        <v>0.57099999999999995</v>
      </c>
      <c r="G4865">
        <v>7.0999999999999994E-2</v>
      </c>
      <c r="H4865">
        <v>28</v>
      </c>
      <c r="I4865" t="s">
        <v>18288</v>
      </c>
      <c r="J4865">
        <v>8.4000000000000003E-4</v>
      </c>
      <c r="K4865">
        <v>0.29699999999999999</v>
      </c>
      <c r="L4865">
        <v>0.63803703703703696</v>
      </c>
      <c r="M4865" s="2">
        <f t="shared" si="155"/>
        <v>55.555555555555557</v>
      </c>
      <c r="N4865" t="s">
        <v>2733</v>
      </c>
    </row>
    <row r="4866" spans="1:14">
      <c r="A4866">
        <v>16</v>
      </c>
      <c r="B4866" t="s">
        <v>12972</v>
      </c>
      <c r="C4866" t="s">
        <v>12973</v>
      </c>
      <c r="D4866">
        <v>1593</v>
      </c>
      <c r="E4866" s="1">
        <v>0.48899999999999999</v>
      </c>
      <c r="F4866">
        <v>0.70699999999999996</v>
      </c>
      <c r="G4866">
        <v>7.4999999999999997E-2</v>
      </c>
      <c r="H4866">
        <v>120</v>
      </c>
      <c r="I4866" t="s">
        <v>18288</v>
      </c>
      <c r="J4866">
        <v>4.0800000000000003E-3</v>
      </c>
      <c r="K4866">
        <v>0.35899999999999999</v>
      </c>
      <c r="L4866">
        <v>0.63803703703703696</v>
      </c>
      <c r="M4866" s="2">
        <f t="shared" si="155"/>
        <v>59.259259259259252</v>
      </c>
      <c r="N4866" t="s">
        <v>2733</v>
      </c>
    </row>
    <row r="4867" spans="1:14">
      <c r="A4867">
        <v>17</v>
      </c>
      <c r="B4867" t="s">
        <v>12940</v>
      </c>
      <c r="C4867" t="s">
        <v>12941</v>
      </c>
      <c r="D4867">
        <v>180</v>
      </c>
      <c r="E4867" s="1">
        <v>0.441</v>
      </c>
      <c r="F4867">
        <v>0.34799999999999998</v>
      </c>
      <c r="G4867">
        <v>2.3E-2</v>
      </c>
      <c r="H4867">
        <v>43</v>
      </c>
      <c r="I4867">
        <v>6.9</v>
      </c>
      <c r="J4867">
        <v>4.0999999999999999E-4</v>
      </c>
      <c r="K4867">
        <v>0.112</v>
      </c>
      <c r="L4867">
        <v>0.63803703703703696</v>
      </c>
      <c r="M4867" s="2">
        <f t="shared" si="155"/>
        <v>62.962962962962962</v>
      </c>
      <c r="N4867" t="s">
        <v>2733</v>
      </c>
    </row>
    <row r="4868" spans="1:14">
      <c r="A4868">
        <v>18</v>
      </c>
      <c r="B4868" t="s">
        <v>12942</v>
      </c>
      <c r="C4868" t="s">
        <v>12943</v>
      </c>
      <c r="D4868">
        <v>334</v>
      </c>
      <c r="E4868" s="1">
        <v>0.438</v>
      </c>
      <c r="F4868">
        <v>0.58399999999999996</v>
      </c>
      <c r="G4868">
        <v>5.3999999999999999E-2</v>
      </c>
      <c r="H4868">
        <v>112</v>
      </c>
      <c r="I4868">
        <v>4.0999999999999996</v>
      </c>
      <c r="J4868">
        <v>1.2600000000000001E-3</v>
      </c>
      <c r="K4868">
        <v>0.158</v>
      </c>
      <c r="L4868">
        <v>0.63803703703703696</v>
      </c>
      <c r="M4868" s="2">
        <f t="shared" si="155"/>
        <v>66.666666666666657</v>
      </c>
      <c r="N4868" t="s">
        <v>2733</v>
      </c>
    </row>
    <row r="4869" spans="1:14">
      <c r="A4869">
        <v>19</v>
      </c>
      <c r="B4869" t="s">
        <v>12974</v>
      </c>
      <c r="C4869" t="s">
        <v>12975</v>
      </c>
      <c r="D4869">
        <v>514</v>
      </c>
      <c r="E4869" s="1">
        <v>0.4</v>
      </c>
      <c r="F4869">
        <v>0.66300000000000003</v>
      </c>
      <c r="G4869">
        <v>3.5999999999999997E-2</v>
      </c>
      <c r="H4869">
        <v>112</v>
      </c>
      <c r="I4869">
        <v>5.0999999999999996</v>
      </c>
      <c r="J4869">
        <v>2.5699999999999998E-3</v>
      </c>
      <c r="K4869">
        <v>0.29899999999999999</v>
      </c>
      <c r="L4869">
        <v>0.63803703703703696</v>
      </c>
      <c r="M4869" s="2">
        <f t="shared" si="155"/>
        <v>70.370370370370367</v>
      </c>
      <c r="N4869" t="s">
        <v>2733</v>
      </c>
    </row>
    <row r="4870" spans="1:14">
      <c r="A4870">
        <v>20</v>
      </c>
      <c r="B4870" t="s">
        <v>12946</v>
      </c>
      <c r="C4870" t="s">
        <v>12947</v>
      </c>
      <c r="D4870">
        <v>471</v>
      </c>
      <c r="E4870" s="1">
        <v>0.34300000000000003</v>
      </c>
      <c r="F4870">
        <v>0.45600000000000002</v>
      </c>
      <c r="G4870">
        <v>3.6999999999999998E-2</v>
      </c>
      <c r="H4870">
        <v>54</v>
      </c>
      <c r="I4870">
        <v>8.1</v>
      </c>
      <c r="J4870">
        <v>1.2600000000000001E-3</v>
      </c>
      <c r="K4870">
        <v>0.20499999999999999</v>
      </c>
      <c r="L4870">
        <v>0.63803703703703696</v>
      </c>
      <c r="M4870" s="2">
        <f t="shared" si="155"/>
        <v>74.074074074074076</v>
      </c>
      <c r="N4870" t="s">
        <v>2733</v>
      </c>
    </row>
    <row r="4871" spans="1:14">
      <c r="A4871">
        <v>21</v>
      </c>
      <c r="B4871" t="s">
        <v>12932</v>
      </c>
      <c r="C4871" t="s">
        <v>12933</v>
      </c>
      <c r="D4871">
        <v>502</v>
      </c>
      <c r="E4871" s="1">
        <v>0.311</v>
      </c>
      <c r="F4871">
        <v>0.46899999999999997</v>
      </c>
      <c r="G4871">
        <v>1.4999999999999999E-2</v>
      </c>
      <c r="H4871">
        <v>65</v>
      </c>
      <c r="I4871">
        <v>8.6</v>
      </c>
      <c r="J4871">
        <v>1.42E-3</v>
      </c>
      <c r="K4871">
        <v>0.23899999999999999</v>
      </c>
      <c r="L4871">
        <v>0.63803703703703696</v>
      </c>
      <c r="M4871" s="2">
        <f t="shared" si="155"/>
        <v>77.777777777777786</v>
      </c>
      <c r="N4871" t="s">
        <v>2733</v>
      </c>
    </row>
    <row r="4872" spans="1:14">
      <c r="A4872">
        <v>22</v>
      </c>
      <c r="B4872" t="s">
        <v>12954</v>
      </c>
      <c r="C4872" t="s">
        <v>12955</v>
      </c>
      <c r="D4872">
        <v>76</v>
      </c>
      <c r="E4872" s="1">
        <v>0.26100000000000001</v>
      </c>
      <c r="F4872">
        <v>0.214</v>
      </c>
      <c r="G4872">
        <v>0</v>
      </c>
      <c r="H4872">
        <v>27</v>
      </c>
      <c r="J4872">
        <v>1.2999999999999999E-4</v>
      </c>
      <c r="K4872">
        <v>6.3E-2</v>
      </c>
      <c r="L4872">
        <v>0.63803703703703696</v>
      </c>
      <c r="M4872" s="2">
        <f t="shared" si="155"/>
        <v>81.481481481481481</v>
      </c>
      <c r="N4872" t="s">
        <v>2733</v>
      </c>
    </row>
    <row r="4873" spans="1:14">
      <c r="A4873">
        <v>23</v>
      </c>
      <c r="B4873" t="s">
        <v>12978</v>
      </c>
      <c r="C4873" t="s">
        <v>12979</v>
      </c>
      <c r="D4873">
        <v>126</v>
      </c>
      <c r="E4873" s="1">
        <v>0.25900000000000001</v>
      </c>
      <c r="F4873">
        <v>0.29199999999999998</v>
      </c>
      <c r="G4873">
        <v>0.14899999999999999</v>
      </c>
      <c r="H4873">
        <v>47</v>
      </c>
      <c r="I4873">
        <v>6.4</v>
      </c>
      <c r="J4873">
        <v>3.6000000000000002E-4</v>
      </c>
      <c r="K4873">
        <v>0.11</v>
      </c>
      <c r="L4873">
        <v>0.63803703703703696</v>
      </c>
      <c r="M4873" s="2">
        <f t="shared" si="155"/>
        <v>85.18518518518519</v>
      </c>
      <c r="N4873" t="s">
        <v>2733</v>
      </c>
    </row>
    <row r="4874" spans="1:14">
      <c r="A4874">
        <v>24</v>
      </c>
      <c r="B4874" t="s">
        <v>19020</v>
      </c>
      <c r="C4874" t="s">
        <v>19021</v>
      </c>
      <c r="D4874">
        <v>332</v>
      </c>
      <c r="E4874" s="1">
        <v>0.24399999999999999</v>
      </c>
      <c r="F4874">
        <v>0.27500000000000002</v>
      </c>
      <c r="G4874">
        <v>1.9E-2</v>
      </c>
      <c r="H4874">
        <v>53</v>
      </c>
      <c r="I4874" t="s">
        <v>18288</v>
      </c>
      <c r="J4874">
        <v>4.6000000000000001E-4</v>
      </c>
      <c r="K4874">
        <v>8.5000000000000006E-2</v>
      </c>
      <c r="L4874">
        <v>0.63803703703703696</v>
      </c>
      <c r="M4874" s="2">
        <f t="shared" si="155"/>
        <v>88.888888888888886</v>
      </c>
      <c r="N4874" t="s">
        <v>2733</v>
      </c>
    </row>
    <row r="4875" spans="1:14">
      <c r="A4875">
        <v>25</v>
      </c>
      <c r="B4875" t="s">
        <v>12956</v>
      </c>
      <c r="C4875" t="s">
        <v>12957</v>
      </c>
      <c r="D4875">
        <v>93</v>
      </c>
      <c r="E4875" s="1">
        <v>0.214</v>
      </c>
      <c r="G4875">
        <v>0</v>
      </c>
      <c r="H4875">
        <v>12</v>
      </c>
      <c r="J4875">
        <v>5.5999999999999995E-4</v>
      </c>
      <c r="L4875">
        <v>0.63803703703703696</v>
      </c>
      <c r="M4875" s="2">
        <f t="shared" si="155"/>
        <v>92.592592592592595</v>
      </c>
      <c r="N4875" t="s">
        <v>2733</v>
      </c>
    </row>
    <row r="4876" spans="1:14">
      <c r="A4876">
        <v>26</v>
      </c>
      <c r="B4876" t="s">
        <v>12936</v>
      </c>
      <c r="C4876" t="s">
        <v>12937</v>
      </c>
      <c r="D4876">
        <v>63</v>
      </c>
      <c r="E4876" s="1">
        <v>4.8000000000000001E-2</v>
      </c>
      <c r="F4876">
        <v>4.8000000000000001E-2</v>
      </c>
      <c r="G4876">
        <v>8.0000000000000002E-3</v>
      </c>
      <c r="H4876">
        <v>119</v>
      </c>
      <c r="J4876">
        <v>1.6000000000000001E-4</v>
      </c>
      <c r="K4876">
        <v>2.3E-2</v>
      </c>
      <c r="L4876">
        <v>0.63803703703703696</v>
      </c>
      <c r="M4876" s="2">
        <f t="shared" si="155"/>
        <v>96.296296296296291</v>
      </c>
      <c r="N4876" t="s">
        <v>2733</v>
      </c>
    </row>
    <row r="4877" spans="1:14">
      <c r="A4877">
        <v>27</v>
      </c>
      <c r="B4877" t="s">
        <v>12970</v>
      </c>
      <c r="C4877" t="s">
        <v>12971</v>
      </c>
      <c r="D4877">
        <v>11</v>
      </c>
      <c r="E4877" s="1">
        <v>3.4000000000000002E-2</v>
      </c>
      <c r="F4877">
        <v>0.111</v>
      </c>
      <c r="J4877">
        <v>5.0000000000000002E-5</v>
      </c>
      <c r="K4877">
        <v>4.1000000000000002E-2</v>
      </c>
      <c r="L4877">
        <v>0.63803703703703696</v>
      </c>
      <c r="M4877" s="2">
        <f t="shared" si="155"/>
        <v>100</v>
      </c>
      <c r="N4877" t="s">
        <v>2733</v>
      </c>
    </row>
    <row r="4878" spans="1:14" s="3" customFormat="1">
      <c r="E4878" s="4"/>
      <c r="M4878" s="5"/>
    </row>
    <row r="4879" spans="1:14">
      <c r="A4879">
        <v>1</v>
      </c>
      <c r="B4879" t="s">
        <v>13021</v>
      </c>
      <c r="C4879" t="s">
        <v>13022</v>
      </c>
      <c r="D4879">
        <v>2913</v>
      </c>
      <c r="E4879" s="1">
        <v>26.303000000000001</v>
      </c>
      <c r="F4879">
        <v>8.0190000000000001</v>
      </c>
      <c r="H4879">
        <v>0</v>
      </c>
      <c r="I4879">
        <v>4.7</v>
      </c>
      <c r="J4879">
        <v>8.4899999999999993E-3</v>
      </c>
      <c r="K4879">
        <v>2.2949999999999999</v>
      </c>
      <c r="L4879">
        <f>AVERAGE(E4879:E4955)</f>
        <v>2.3180259740259732</v>
      </c>
      <c r="M4879" s="2">
        <f t="shared" ref="M4879:M4910" si="156">A4879/77*100</f>
        <v>1.2987012987012987</v>
      </c>
      <c r="N4879" t="s">
        <v>2734</v>
      </c>
    </row>
    <row r="4880" spans="1:14">
      <c r="A4880">
        <v>2</v>
      </c>
      <c r="B4880" t="s">
        <v>12984</v>
      </c>
      <c r="C4880" t="s">
        <v>12985</v>
      </c>
      <c r="D4880">
        <v>3150</v>
      </c>
      <c r="E4880" s="1">
        <v>10.946</v>
      </c>
      <c r="F4880">
        <v>14.566000000000001</v>
      </c>
      <c r="G4880">
        <v>0.47399999999999998</v>
      </c>
      <c r="H4880">
        <v>19</v>
      </c>
      <c r="I4880">
        <v>7</v>
      </c>
      <c r="J4880">
        <v>7.6E-3</v>
      </c>
      <c r="K4880">
        <v>5.2220000000000004</v>
      </c>
      <c r="L4880">
        <v>2.3180259740259732</v>
      </c>
      <c r="M4880" s="2">
        <f t="shared" si="156"/>
        <v>2.5974025974025974</v>
      </c>
      <c r="N4880" t="s">
        <v>2734</v>
      </c>
    </row>
    <row r="4881" spans="1:14">
      <c r="A4881">
        <v>3</v>
      </c>
      <c r="B4881" t="s">
        <v>13000</v>
      </c>
      <c r="C4881" t="s">
        <v>13001</v>
      </c>
      <c r="D4881">
        <v>69792</v>
      </c>
      <c r="E4881" s="1">
        <v>7.6040000000000001</v>
      </c>
      <c r="F4881">
        <v>8.4960000000000004</v>
      </c>
      <c r="G4881">
        <v>1.597</v>
      </c>
      <c r="H4881">
        <v>898</v>
      </c>
      <c r="I4881">
        <v>6.1</v>
      </c>
      <c r="J4881">
        <v>0.14074999999999999</v>
      </c>
      <c r="K4881">
        <v>2.085</v>
      </c>
      <c r="L4881">
        <v>2.3180259740259732</v>
      </c>
      <c r="M4881" s="2">
        <f t="shared" si="156"/>
        <v>3.8961038961038961</v>
      </c>
      <c r="N4881" t="s">
        <v>2734</v>
      </c>
    </row>
    <row r="4882" spans="1:14">
      <c r="A4882">
        <v>4</v>
      </c>
      <c r="B4882" t="s">
        <v>12980</v>
      </c>
      <c r="C4882" t="s">
        <v>12981</v>
      </c>
      <c r="D4882">
        <v>10169</v>
      </c>
      <c r="E4882" s="1">
        <v>5.093</v>
      </c>
      <c r="F4882">
        <v>5.3780000000000001</v>
      </c>
      <c r="G4882">
        <v>0.90300000000000002</v>
      </c>
      <c r="H4882">
        <v>453</v>
      </c>
      <c r="I4882">
        <v>2.9</v>
      </c>
      <c r="J4882">
        <v>3.9480000000000001E-2</v>
      </c>
      <c r="K4882">
        <v>1.3460000000000001</v>
      </c>
      <c r="L4882">
        <v>2.3180259740259732</v>
      </c>
      <c r="M4882" s="2">
        <f t="shared" si="156"/>
        <v>5.1948051948051948</v>
      </c>
      <c r="N4882" t="s">
        <v>2734</v>
      </c>
    </row>
    <row r="4883" spans="1:14">
      <c r="A4883">
        <v>5</v>
      </c>
      <c r="B4883" t="s">
        <v>16966</v>
      </c>
      <c r="C4883" t="s">
        <v>16967</v>
      </c>
      <c r="D4883">
        <v>1620</v>
      </c>
      <c r="E4883" s="1">
        <v>4.5579999999999998</v>
      </c>
      <c r="F4883">
        <v>5.702</v>
      </c>
      <c r="G4883">
        <v>0.56499999999999995</v>
      </c>
      <c r="H4883">
        <v>46</v>
      </c>
      <c r="I4883">
        <v>4.9000000000000004</v>
      </c>
      <c r="J4883">
        <v>5.0400000000000002E-3</v>
      </c>
      <c r="K4883">
        <v>1.7090000000000001</v>
      </c>
      <c r="L4883">
        <v>2.3180259740259732</v>
      </c>
      <c r="M4883" s="2">
        <f t="shared" si="156"/>
        <v>6.4935064935064926</v>
      </c>
      <c r="N4883" t="s">
        <v>2734</v>
      </c>
    </row>
    <row r="4884" spans="1:14">
      <c r="A4884">
        <v>6</v>
      </c>
      <c r="B4884" t="s">
        <v>14848</v>
      </c>
      <c r="C4884" t="s">
        <v>14849</v>
      </c>
      <c r="D4884">
        <v>3238</v>
      </c>
      <c r="E4884" s="1">
        <v>4.0869999999999997</v>
      </c>
      <c r="F4884">
        <v>4.6619999999999999</v>
      </c>
      <c r="G4884">
        <v>0.624</v>
      </c>
      <c r="H4884">
        <v>117</v>
      </c>
      <c r="I4884">
        <v>6.5</v>
      </c>
      <c r="J4884">
        <v>7.2899999999999996E-3</v>
      </c>
      <c r="K4884">
        <v>1.363</v>
      </c>
      <c r="L4884">
        <v>2.3180259740259732</v>
      </c>
      <c r="M4884" s="2">
        <f t="shared" si="156"/>
        <v>7.7922077922077921</v>
      </c>
      <c r="N4884" t="s">
        <v>2734</v>
      </c>
    </row>
    <row r="4885" spans="1:14">
      <c r="A4885">
        <v>7</v>
      </c>
      <c r="B4885" t="s">
        <v>15294</v>
      </c>
      <c r="C4885" t="s">
        <v>15295</v>
      </c>
      <c r="D4885">
        <v>11439</v>
      </c>
      <c r="E4885" s="1">
        <v>4.0270000000000001</v>
      </c>
      <c r="F4885">
        <v>4.2679999999999998</v>
      </c>
      <c r="G4885">
        <v>0.60299999999999998</v>
      </c>
      <c r="H4885">
        <v>194</v>
      </c>
      <c r="I4885">
        <v>9.1</v>
      </c>
      <c r="J4885">
        <v>2.018E-2</v>
      </c>
      <c r="K4885">
        <v>1.4</v>
      </c>
      <c r="L4885">
        <v>2.3180259740259732</v>
      </c>
      <c r="M4885" s="2">
        <f t="shared" si="156"/>
        <v>9.0909090909090917</v>
      </c>
      <c r="N4885" t="s">
        <v>2734</v>
      </c>
    </row>
    <row r="4886" spans="1:14">
      <c r="A4886">
        <v>8</v>
      </c>
      <c r="B4886" t="s">
        <v>16970</v>
      </c>
      <c r="C4886" t="s">
        <v>16971</v>
      </c>
      <c r="D4886">
        <v>1169</v>
      </c>
      <c r="E4886" s="1">
        <v>3.8730000000000002</v>
      </c>
      <c r="F4886">
        <v>3.7839999999999998</v>
      </c>
      <c r="G4886">
        <v>0.61299999999999999</v>
      </c>
      <c r="H4886">
        <v>62</v>
      </c>
      <c r="I4886">
        <v>3.5</v>
      </c>
      <c r="J4886">
        <v>4.7299999999999998E-3</v>
      </c>
      <c r="K4886">
        <v>1.0409999999999999</v>
      </c>
      <c r="L4886">
        <v>2.3180259740259732</v>
      </c>
      <c r="M4886" s="2">
        <f t="shared" si="156"/>
        <v>10.38961038961039</v>
      </c>
      <c r="N4886" t="s">
        <v>2734</v>
      </c>
    </row>
    <row r="4887" spans="1:14">
      <c r="A4887">
        <v>9</v>
      </c>
      <c r="B4887" t="s">
        <v>12998</v>
      </c>
      <c r="C4887" t="s">
        <v>12999</v>
      </c>
      <c r="D4887">
        <v>301</v>
      </c>
      <c r="E4887" s="1">
        <v>3.7050000000000001</v>
      </c>
      <c r="F4887">
        <v>3.524</v>
      </c>
      <c r="G4887">
        <v>0.38700000000000001</v>
      </c>
      <c r="H4887">
        <v>31</v>
      </c>
      <c r="I4887">
        <v>2.2999999999999998</v>
      </c>
      <c r="J4887">
        <v>1.4400000000000001E-3</v>
      </c>
      <c r="K4887">
        <v>0.998</v>
      </c>
      <c r="L4887">
        <v>2.3180259740259732</v>
      </c>
      <c r="M4887" s="2">
        <f t="shared" si="156"/>
        <v>11.688311688311687</v>
      </c>
      <c r="N4887" t="s">
        <v>2734</v>
      </c>
    </row>
    <row r="4888" spans="1:14">
      <c r="A4888">
        <v>10</v>
      </c>
      <c r="B4888" t="s">
        <v>19546</v>
      </c>
      <c r="C4888" t="s">
        <v>19547</v>
      </c>
      <c r="D4888">
        <v>8710</v>
      </c>
      <c r="E4888" s="1">
        <v>3.4329999999999998</v>
      </c>
      <c r="F4888">
        <v>4.5599999999999996</v>
      </c>
      <c r="G4888">
        <v>0.624</v>
      </c>
      <c r="H4888">
        <v>221</v>
      </c>
      <c r="I4888">
        <v>6.8</v>
      </c>
      <c r="J4888">
        <v>1.702E-2</v>
      </c>
      <c r="K4888">
        <v>1.198</v>
      </c>
      <c r="L4888">
        <v>2.3180259740259732</v>
      </c>
      <c r="M4888" s="2">
        <f t="shared" si="156"/>
        <v>12.987012987012985</v>
      </c>
      <c r="N4888" t="s">
        <v>2734</v>
      </c>
    </row>
    <row r="4889" spans="1:14">
      <c r="A4889">
        <v>11</v>
      </c>
      <c r="B4889" t="s">
        <v>16426</v>
      </c>
      <c r="C4889" t="s">
        <v>16427</v>
      </c>
      <c r="D4889">
        <v>1283</v>
      </c>
      <c r="E4889" s="1">
        <v>3.331</v>
      </c>
      <c r="F4889">
        <v>3.54</v>
      </c>
      <c r="G4889">
        <v>0.71099999999999997</v>
      </c>
      <c r="H4889">
        <v>97</v>
      </c>
      <c r="I4889">
        <v>3.9</v>
      </c>
      <c r="J4889">
        <v>5.4900000000000001E-3</v>
      </c>
      <c r="K4889">
        <v>1.2529999999999999</v>
      </c>
      <c r="L4889">
        <v>2.3180259740259732</v>
      </c>
      <c r="M4889" s="2">
        <f t="shared" si="156"/>
        <v>14.285714285714285</v>
      </c>
      <c r="N4889" t="s">
        <v>2734</v>
      </c>
    </row>
    <row r="4890" spans="1:14">
      <c r="A4890">
        <v>12</v>
      </c>
      <c r="B4890" t="s">
        <v>13063</v>
      </c>
      <c r="C4890" t="s">
        <v>13064</v>
      </c>
      <c r="D4890">
        <v>2308</v>
      </c>
      <c r="E4890" s="1">
        <v>3.282</v>
      </c>
      <c r="F4890">
        <v>4.0490000000000004</v>
      </c>
      <c r="G4890">
        <v>0.66700000000000004</v>
      </c>
      <c r="H4890">
        <v>117</v>
      </c>
      <c r="I4890">
        <v>3.8</v>
      </c>
      <c r="J4890">
        <v>9.3900000000000008E-3</v>
      </c>
      <c r="K4890">
        <v>1.246</v>
      </c>
      <c r="L4890">
        <v>2.3180259740259732</v>
      </c>
      <c r="M4890" s="2">
        <f t="shared" si="156"/>
        <v>15.584415584415584</v>
      </c>
      <c r="N4890" t="s">
        <v>2734</v>
      </c>
    </row>
    <row r="4891" spans="1:14">
      <c r="A4891">
        <v>13</v>
      </c>
      <c r="B4891" t="s">
        <v>13029</v>
      </c>
      <c r="C4891" t="s">
        <v>13030</v>
      </c>
      <c r="D4891">
        <v>2372</v>
      </c>
      <c r="E4891" s="1">
        <v>3.2549999999999999</v>
      </c>
      <c r="F4891">
        <v>3.1629999999999998</v>
      </c>
      <c r="G4891">
        <v>0.64700000000000002</v>
      </c>
      <c r="H4891">
        <v>85</v>
      </c>
      <c r="I4891">
        <v>6.1</v>
      </c>
      <c r="J4891">
        <v>6.1900000000000002E-3</v>
      </c>
      <c r="K4891">
        <v>1.0109999999999999</v>
      </c>
      <c r="L4891">
        <v>2.3180259740259732</v>
      </c>
      <c r="M4891" s="2">
        <f t="shared" si="156"/>
        <v>16.883116883116884</v>
      </c>
      <c r="N4891" t="s">
        <v>2734</v>
      </c>
    </row>
    <row r="4892" spans="1:14">
      <c r="A4892">
        <v>14</v>
      </c>
      <c r="B4892" t="s">
        <v>13049</v>
      </c>
      <c r="C4892" t="s">
        <v>13050</v>
      </c>
      <c r="D4892">
        <v>12128</v>
      </c>
      <c r="E4892" s="1">
        <v>2.8340000000000001</v>
      </c>
      <c r="F4892">
        <v>3.1030000000000002</v>
      </c>
      <c r="G4892">
        <v>0.45100000000000001</v>
      </c>
      <c r="H4892">
        <v>384</v>
      </c>
      <c r="I4892">
        <v>5.2</v>
      </c>
      <c r="J4892">
        <v>3.1609999999999999E-2</v>
      </c>
      <c r="K4892">
        <v>0.78300000000000003</v>
      </c>
      <c r="L4892">
        <v>2.3180259740259732</v>
      </c>
      <c r="M4892" s="2">
        <f t="shared" si="156"/>
        <v>18.181818181818183</v>
      </c>
      <c r="N4892" t="s">
        <v>2734</v>
      </c>
    </row>
    <row r="4893" spans="1:14">
      <c r="A4893">
        <v>15</v>
      </c>
      <c r="B4893" t="s">
        <v>16654</v>
      </c>
      <c r="C4893" t="s">
        <v>16655</v>
      </c>
      <c r="D4893">
        <v>1470</v>
      </c>
      <c r="E4893" s="1">
        <v>2.8260000000000001</v>
      </c>
      <c r="F4893">
        <v>3.6989999999999998</v>
      </c>
      <c r="G4893">
        <v>0.90200000000000002</v>
      </c>
      <c r="H4893">
        <v>102</v>
      </c>
      <c r="I4893">
        <v>3.5</v>
      </c>
      <c r="J4893">
        <v>6.0800000000000003E-3</v>
      </c>
      <c r="K4893">
        <v>0.94</v>
      </c>
      <c r="L4893">
        <v>2.3180259740259732</v>
      </c>
      <c r="M4893" s="2">
        <f t="shared" si="156"/>
        <v>19.480519480519483</v>
      </c>
      <c r="N4893" t="s">
        <v>2734</v>
      </c>
    </row>
    <row r="4894" spans="1:14">
      <c r="A4894">
        <v>16</v>
      </c>
      <c r="B4894" t="s">
        <v>13027</v>
      </c>
      <c r="C4894" t="s">
        <v>13028</v>
      </c>
      <c r="D4894">
        <v>667</v>
      </c>
      <c r="E4894" s="1">
        <v>2.7429999999999999</v>
      </c>
      <c r="F4894">
        <v>3.1459999999999999</v>
      </c>
      <c r="G4894">
        <v>0.27600000000000002</v>
      </c>
      <c r="H4894">
        <v>58</v>
      </c>
      <c r="I4894">
        <v>3.2</v>
      </c>
      <c r="J4894">
        <v>4.6299999999999996E-3</v>
      </c>
      <c r="K4894">
        <v>1.2889999999999999</v>
      </c>
      <c r="L4894">
        <v>2.3180259740259732</v>
      </c>
      <c r="M4894" s="2">
        <f t="shared" si="156"/>
        <v>20.779220779220779</v>
      </c>
      <c r="N4894" t="s">
        <v>2734</v>
      </c>
    </row>
    <row r="4895" spans="1:14">
      <c r="A4895">
        <v>17</v>
      </c>
      <c r="B4895" t="s">
        <v>13008</v>
      </c>
      <c r="C4895" t="s">
        <v>13009</v>
      </c>
      <c r="D4895">
        <v>2453</v>
      </c>
      <c r="E4895" s="1">
        <v>2.718</v>
      </c>
      <c r="F4895">
        <v>3.0760000000000001</v>
      </c>
      <c r="G4895">
        <v>0.40899999999999997</v>
      </c>
      <c r="H4895">
        <v>110</v>
      </c>
      <c r="I4895">
        <v>4.4000000000000004</v>
      </c>
      <c r="J4895">
        <v>8.3999999999999995E-3</v>
      </c>
      <c r="K4895">
        <v>0.86099999999999999</v>
      </c>
      <c r="L4895">
        <v>2.3180259740259732</v>
      </c>
      <c r="M4895" s="2">
        <f t="shared" si="156"/>
        <v>22.077922077922079</v>
      </c>
      <c r="N4895" t="s">
        <v>2734</v>
      </c>
    </row>
    <row r="4896" spans="1:14">
      <c r="A4896">
        <v>18</v>
      </c>
      <c r="B4896" t="s">
        <v>16462</v>
      </c>
      <c r="C4896" t="s">
        <v>16463</v>
      </c>
      <c r="D4896">
        <v>21307</v>
      </c>
      <c r="E4896" s="1">
        <v>2.7160000000000002</v>
      </c>
      <c r="F4896">
        <v>3.0310000000000001</v>
      </c>
      <c r="G4896">
        <v>0.33100000000000002</v>
      </c>
      <c r="H4896">
        <v>450</v>
      </c>
      <c r="I4896">
        <v>9.1</v>
      </c>
      <c r="J4896">
        <v>3.7100000000000001E-2</v>
      </c>
      <c r="K4896">
        <v>0.92100000000000004</v>
      </c>
      <c r="L4896">
        <v>2.3180259740259732</v>
      </c>
      <c r="M4896" s="2">
        <f t="shared" si="156"/>
        <v>23.376623376623375</v>
      </c>
      <c r="N4896" t="s">
        <v>2734</v>
      </c>
    </row>
    <row r="4897" spans="1:14">
      <c r="A4897">
        <v>19</v>
      </c>
      <c r="B4897" t="s">
        <v>13075</v>
      </c>
      <c r="C4897" t="s">
        <v>13076</v>
      </c>
      <c r="D4897">
        <v>17652</v>
      </c>
      <c r="E4897" s="1">
        <v>2.7010000000000001</v>
      </c>
      <c r="F4897">
        <v>2.92</v>
      </c>
      <c r="G4897">
        <v>0.44700000000000001</v>
      </c>
      <c r="H4897">
        <v>550</v>
      </c>
      <c r="I4897">
        <v>6.8</v>
      </c>
      <c r="J4897">
        <v>3.8309999999999997E-2</v>
      </c>
      <c r="K4897">
        <v>0.84099999999999997</v>
      </c>
      <c r="L4897">
        <v>2.3180259740259732</v>
      </c>
      <c r="M4897" s="2">
        <f t="shared" si="156"/>
        <v>24.675324675324674</v>
      </c>
      <c r="N4897" t="s">
        <v>2734</v>
      </c>
    </row>
    <row r="4898" spans="1:14">
      <c r="A4898">
        <v>20</v>
      </c>
      <c r="B4898" t="s">
        <v>13047</v>
      </c>
      <c r="C4898" t="s">
        <v>13048</v>
      </c>
      <c r="D4898">
        <v>836</v>
      </c>
      <c r="E4898" s="1">
        <v>2.64</v>
      </c>
      <c r="F4898">
        <v>2.5419999999999998</v>
      </c>
      <c r="G4898">
        <v>0.32</v>
      </c>
      <c r="H4898">
        <v>75</v>
      </c>
      <c r="I4898">
        <v>4.9000000000000004</v>
      </c>
      <c r="J4898">
        <v>1.92E-3</v>
      </c>
      <c r="K4898">
        <v>0.61</v>
      </c>
      <c r="L4898">
        <v>2.3180259740259732</v>
      </c>
      <c r="M4898" s="2">
        <f t="shared" si="156"/>
        <v>25.97402597402597</v>
      </c>
      <c r="N4898" t="s">
        <v>2734</v>
      </c>
    </row>
    <row r="4899" spans="1:14">
      <c r="A4899">
        <v>21</v>
      </c>
      <c r="B4899" t="s">
        <v>12982</v>
      </c>
      <c r="C4899" t="s">
        <v>12983</v>
      </c>
      <c r="D4899">
        <v>6715</v>
      </c>
      <c r="E4899" s="1">
        <v>2.5750000000000002</v>
      </c>
      <c r="F4899">
        <v>2.5529999999999999</v>
      </c>
      <c r="G4899">
        <v>0.73099999999999998</v>
      </c>
      <c r="H4899">
        <v>216</v>
      </c>
      <c r="I4899">
        <v>6.5</v>
      </c>
      <c r="J4899">
        <v>1.6619999999999999E-2</v>
      </c>
      <c r="K4899">
        <v>0.83</v>
      </c>
      <c r="L4899">
        <v>2.3180259740259732</v>
      </c>
      <c r="M4899" s="2">
        <f t="shared" si="156"/>
        <v>27.27272727272727</v>
      </c>
      <c r="N4899" t="s">
        <v>2734</v>
      </c>
    </row>
    <row r="4900" spans="1:14">
      <c r="A4900">
        <v>22</v>
      </c>
      <c r="B4900" t="s">
        <v>13065</v>
      </c>
      <c r="C4900" t="s">
        <v>13066</v>
      </c>
      <c r="D4900">
        <v>1127</v>
      </c>
      <c r="E4900" s="1">
        <v>2.5670000000000002</v>
      </c>
      <c r="F4900">
        <v>3.2589999999999999</v>
      </c>
      <c r="G4900">
        <v>0.37</v>
      </c>
      <c r="H4900">
        <v>81</v>
      </c>
      <c r="I4900">
        <v>3.8</v>
      </c>
      <c r="J4900">
        <v>3.98E-3</v>
      </c>
      <c r="K4900">
        <v>0.90300000000000002</v>
      </c>
      <c r="L4900">
        <v>2.3180259740259732</v>
      </c>
      <c r="M4900" s="2">
        <f t="shared" si="156"/>
        <v>28.571428571428569</v>
      </c>
      <c r="N4900" t="s">
        <v>2734</v>
      </c>
    </row>
    <row r="4901" spans="1:14">
      <c r="A4901">
        <v>23</v>
      </c>
      <c r="B4901" t="s">
        <v>13019</v>
      </c>
      <c r="C4901" t="s">
        <v>13020</v>
      </c>
      <c r="D4901">
        <v>1037</v>
      </c>
      <c r="E4901" s="1">
        <v>2.4329999999999998</v>
      </c>
      <c r="F4901">
        <v>2.2469999999999999</v>
      </c>
      <c r="G4901">
        <v>0.375</v>
      </c>
      <c r="H4901">
        <v>56</v>
      </c>
      <c r="I4901">
        <v>4.5</v>
      </c>
      <c r="J4901">
        <v>3.6700000000000001E-3</v>
      </c>
      <c r="K4901">
        <v>0.67100000000000004</v>
      </c>
      <c r="L4901">
        <v>2.3180259740259732</v>
      </c>
      <c r="M4901" s="2">
        <f t="shared" si="156"/>
        <v>29.870129870129869</v>
      </c>
      <c r="N4901" t="s">
        <v>2734</v>
      </c>
    </row>
    <row r="4902" spans="1:14">
      <c r="A4902">
        <v>24</v>
      </c>
      <c r="B4902" t="s">
        <v>13069</v>
      </c>
      <c r="C4902" t="s">
        <v>13070</v>
      </c>
      <c r="D4902">
        <v>1802</v>
      </c>
      <c r="E4902" s="1">
        <v>2.4020000000000001</v>
      </c>
      <c r="F4902">
        <v>2.6339999999999999</v>
      </c>
      <c r="G4902">
        <v>0.32100000000000001</v>
      </c>
      <c r="H4902">
        <v>162</v>
      </c>
      <c r="I4902">
        <v>3.9</v>
      </c>
      <c r="J4902">
        <v>4.5900000000000003E-3</v>
      </c>
      <c r="K4902">
        <v>0.56999999999999995</v>
      </c>
      <c r="L4902">
        <v>2.3180259740259732</v>
      </c>
      <c r="M4902" s="2">
        <f t="shared" si="156"/>
        <v>31.168831168831169</v>
      </c>
      <c r="N4902" t="s">
        <v>2734</v>
      </c>
    </row>
    <row r="4903" spans="1:14">
      <c r="A4903">
        <v>25</v>
      </c>
      <c r="B4903" t="s">
        <v>13057</v>
      </c>
      <c r="C4903" t="s">
        <v>13058</v>
      </c>
      <c r="D4903">
        <v>1337</v>
      </c>
      <c r="E4903" s="1">
        <v>2.3679999999999999</v>
      </c>
      <c r="F4903">
        <v>3.1219999999999999</v>
      </c>
      <c r="G4903">
        <v>0.5</v>
      </c>
      <c r="H4903">
        <v>244</v>
      </c>
      <c r="I4903">
        <v>2.4</v>
      </c>
      <c r="J4903">
        <v>6.1799999999999997E-3</v>
      </c>
      <c r="K4903">
        <v>0.91200000000000003</v>
      </c>
      <c r="L4903">
        <v>2.3180259740259732</v>
      </c>
      <c r="M4903" s="2">
        <f t="shared" si="156"/>
        <v>32.467532467532465</v>
      </c>
      <c r="N4903" t="s">
        <v>2734</v>
      </c>
    </row>
    <row r="4904" spans="1:14">
      <c r="A4904">
        <v>26</v>
      </c>
      <c r="B4904" t="s">
        <v>13025</v>
      </c>
      <c r="C4904" t="s">
        <v>13026</v>
      </c>
      <c r="D4904">
        <v>12805</v>
      </c>
      <c r="E4904" s="1">
        <v>2.3479999999999999</v>
      </c>
      <c r="F4904">
        <v>2.5249999999999999</v>
      </c>
      <c r="G4904">
        <v>0.40600000000000003</v>
      </c>
      <c r="H4904">
        <v>394</v>
      </c>
      <c r="I4904">
        <v>8.5</v>
      </c>
      <c r="J4904">
        <v>2.1919999999999999E-2</v>
      </c>
      <c r="K4904">
        <v>0.74399999999999999</v>
      </c>
      <c r="L4904">
        <v>2.3180259740259732</v>
      </c>
      <c r="M4904" s="2">
        <f t="shared" si="156"/>
        <v>33.766233766233768</v>
      </c>
      <c r="N4904" t="s">
        <v>2734</v>
      </c>
    </row>
    <row r="4905" spans="1:14">
      <c r="A4905">
        <v>27</v>
      </c>
      <c r="B4905" t="s">
        <v>13051</v>
      </c>
      <c r="C4905" t="s">
        <v>13052</v>
      </c>
      <c r="D4905">
        <v>5203</v>
      </c>
      <c r="E4905" s="1">
        <v>2.3079999999999998</v>
      </c>
      <c r="F4905">
        <v>2.52</v>
      </c>
      <c r="G4905">
        <v>0.26100000000000001</v>
      </c>
      <c r="H4905">
        <v>253</v>
      </c>
      <c r="I4905">
        <v>4.8</v>
      </c>
      <c r="J4905">
        <v>1.5570000000000001E-2</v>
      </c>
      <c r="K4905">
        <v>0.67</v>
      </c>
      <c r="L4905">
        <v>2.3180259740259732</v>
      </c>
      <c r="M4905" s="2">
        <f t="shared" si="156"/>
        <v>35.064935064935064</v>
      </c>
      <c r="N4905" t="s">
        <v>2734</v>
      </c>
    </row>
    <row r="4906" spans="1:14">
      <c r="A4906">
        <v>28</v>
      </c>
      <c r="B4906" t="s">
        <v>20472</v>
      </c>
      <c r="C4906" t="s">
        <v>20471</v>
      </c>
      <c r="D4906">
        <v>364</v>
      </c>
      <c r="E4906" s="1">
        <v>2.2770000000000001</v>
      </c>
      <c r="G4906">
        <v>0.125</v>
      </c>
      <c r="H4906">
        <v>16</v>
      </c>
      <c r="I4906">
        <v>3.5</v>
      </c>
      <c r="J4906">
        <v>2.15E-3</v>
      </c>
      <c r="L4906">
        <v>2.3180259740259732</v>
      </c>
      <c r="M4906" s="2">
        <f t="shared" si="156"/>
        <v>36.363636363636367</v>
      </c>
      <c r="N4906" t="s">
        <v>2734</v>
      </c>
    </row>
    <row r="4907" spans="1:14">
      <c r="A4907">
        <v>29</v>
      </c>
      <c r="B4907" t="s">
        <v>13006</v>
      </c>
      <c r="C4907" t="s">
        <v>13007</v>
      </c>
      <c r="D4907">
        <v>1352</v>
      </c>
      <c r="E4907" s="1">
        <v>2.1739999999999999</v>
      </c>
      <c r="F4907">
        <v>2.5950000000000002</v>
      </c>
      <c r="G4907">
        <v>0.64300000000000002</v>
      </c>
      <c r="H4907">
        <v>84</v>
      </c>
      <c r="I4907">
        <v>3.9</v>
      </c>
      <c r="J4907">
        <v>5.1599999999999997E-3</v>
      </c>
      <c r="K4907">
        <v>0.66500000000000004</v>
      </c>
      <c r="L4907">
        <v>2.3180259740259732</v>
      </c>
      <c r="M4907" s="2">
        <f t="shared" si="156"/>
        <v>37.662337662337663</v>
      </c>
      <c r="N4907" t="s">
        <v>2734</v>
      </c>
    </row>
    <row r="4908" spans="1:14">
      <c r="A4908">
        <v>30</v>
      </c>
      <c r="B4908" t="s">
        <v>13055</v>
      </c>
      <c r="C4908" t="s">
        <v>13056</v>
      </c>
      <c r="D4908">
        <v>8147</v>
      </c>
      <c r="E4908" s="1">
        <v>2.141</v>
      </c>
      <c r="F4908">
        <v>2.4510000000000001</v>
      </c>
      <c r="G4908">
        <v>0.253</v>
      </c>
      <c r="H4908">
        <v>293</v>
      </c>
      <c r="I4908">
        <v>5.8</v>
      </c>
      <c r="J4908">
        <v>1.7489999999999999E-2</v>
      </c>
      <c r="K4908">
        <v>0.59499999999999997</v>
      </c>
      <c r="L4908">
        <v>2.3180259740259732</v>
      </c>
      <c r="M4908" s="2">
        <f t="shared" si="156"/>
        <v>38.961038961038966</v>
      </c>
      <c r="N4908" t="s">
        <v>2734</v>
      </c>
    </row>
    <row r="4909" spans="1:14">
      <c r="A4909">
        <v>31</v>
      </c>
      <c r="B4909" t="s">
        <v>12988</v>
      </c>
      <c r="C4909" t="s">
        <v>12989</v>
      </c>
      <c r="D4909">
        <v>3163</v>
      </c>
      <c r="E4909" s="1">
        <v>1.964</v>
      </c>
      <c r="F4909">
        <v>1.8029999999999999</v>
      </c>
      <c r="G4909">
        <v>0.41299999999999998</v>
      </c>
      <c r="H4909">
        <v>143</v>
      </c>
      <c r="I4909">
        <v>6.8</v>
      </c>
      <c r="J4909">
        <v>5.3899999999999998E-3</v>
      </c>
      <c r="K4909">
        <v>0.40600000000000003</v>
      </c>
      <c r="L4909">
        <v>2.3180259740259732</v>
      </c>
      <c r="M4909" s="2">
        <f t="shared" si="156"/>
        <v>40.259740259740262</v>
      </c>
      <c r="N4909" t="s">
        <v>2734</v>
      </c>
    </row>
    <row r="4910" spans="1:14">
      <c r="A4910">
        <v>32</v>
      </c>
      <c r="B4910" t="s">
        <v>13013</v>
      </c>
      <c r="C4910" t="s">
        <v>13014</v>
      </c>
      <c r="D4910">
        <v>5651</v>
      </c>
      <c r="E4910" s="1">
        <v>1.869</v>
      </c>
      <c r="F4910">
        <v>2.5139999999999998</v>
      </c>
      <c r="G4910">
        <v>0.182</v>
      </c>
      <c r="H4910">
        <v>170</v>
      </c>
      <c r="I4910">
        <v>8</v>
      </c>
      <c r="J4910">
        <v>1.174E-2</v>
      </c>
      <c r="K4910">
        <v>0.874</v>
      </c>
      <c r="L4910">
        <v>2.3180259740259732</v>
      </c>
      <c r="M4910" s="2">
        <f t="shared" si="156"/>
        <v>41.558441558441558</v>
      </c>
      <c r="N4910" t="s">
        <v>2734</v>
      </c>
    </row>
    <row r="4911" spans="1:14">
      <c r="A4911">
        <v>33</v>
      </c>
      <c r="B4911" t="s">
        <v>19122</v>
      </c>
      <c r="C4911" t="s">
        <v>19123</v>
      </c>
      <c r="D4911">
        <v>3889</v>
      </c>
      <c r="E4911" s="1">
        <v>1.79</v>
      </c>
      <c r="F4911">
        <v>1.986</v>
      </c>
      <c r="G4911">
        <v>0.30599999999999999</v>
      </c>
      <c r="H4911">
        <v>124</v>
      </c>
      <c r="I4911">
        <v>9.1999999999999993</v>
      </c>
      <c r="J4911">
        <v>6.1599999999999997E-3</v>
      </c>
      <c r="K4911">
        <v>0.53200000000000003</v>
      </c>
      <c r="L4911">
        <v>2.3180259740259732</v>
      </c>
      <c r="M4911" s="2">
        <f t="shared" ref="M4911:M4942" si="157">A4911/77*100</f>
        <v>42.857142857142854</v>
      </c>
      <c r="N4911" t="s">
        <v>2734</v>
      </c>
    </row>
    <row r="4912" spans="1:14">
      <c r="A4912">
        <v>34</v>
      </c>
      <c r="B4912" t="s">
        <v>13071</v>
      </c>
      <c r="C4912" t="s">
        <v>13072</v>
      </c>
      <c r="D4912">
        <v>3516</v>
      </c>
      <c r="E4912" s="1">
        <v>1.7789999999999999</v>
      </c>
      <c r="F4912">
        <v>2.226</v>
      </c>
      <c r="G4912">
        <v>0.23899999999999999</v>
      </c>
      <c r="H4912">
        <v>184</v>
      </c>
      <c r="I4912">
        <v>6</v>
      </c>
      <c r="J4912">
        <v>9.2399999999999999E-3</v>
      </c>
      <c r="K4912">
        <v>0.68</v>
      </c>
      <c r="L4912">
        <v>2.3180259740259732</v>
      </c>
      <c r="M4912" s="2">
        <f t="shared" si="157"/>
        <v>44.155844155844157</v>
      </c>
      <c r="N4912" t="s">
        <v>2734</v>
      </c>
    </row>
    <row r="4913" spans="1:14">
      <c r="A4913">
        <v>35</v>
      </c>
      <c r="B4913" t="s">
        <v>13031</v>
      </c>
      <c r="C4913" t="s">
        <v>13032</v>
      </c>
      <c r="D4913">
        <v>1769</v>
      </c>
      <c r="E4913" s="1">
        <v>1.7589999999999999</v>
      </c>
      <c r="F4913">
        <v>1.54</v>
      </c>
      <c r="G4913">
        <v>0.18099999999999999</v>
      </c>
      <c r="H4913">
        <v>94</v>
      </c>
      <c r="I4913">
        <v>6.7</v>
      </c>
      <c r="J4913">
        <v>3.2699999999999999E-3</v>
      </c>
      <c r="K4913">
        <v>0.36699999999999999</v>
      </c>
      <c r="L4913">
        <v>2.3180259740259732</v>
      </c>
      <c r="M4913" s="2">
        <f t="shared" si="157"/>
        <v>45.454545454545453</v>
      </c>
      <c r="N4913" t="s">
        <v>2734</v>
      </c>
    </row>
    <row r="4914" spans="1:14">
      <c r="A4914">
        <v>36</v>
      </c>
      <c r="B4914" t="s">
        <v>16930</v>
      </c>
      <c r="C4914" t="s">
        <v>16931</v>
      </c>
      <c r="D4914">
        <v>5689</v>
      </c>
      <c r="E4914" s="1">
        <v>1.746</v>
      </c>
      <c r="F4914">
        <v>1.6359999999999999</v>
      </c>
      <c r="G4914">
        <v>0.25</v>
      </c>
      <c r="H4914">
        <v>308</v>
      </c>
      <c r="I4914">
        <v>7.6</v>
      </c>
      <c r="J4914">
        <v>1.3729999999999999E-2</v>
      </c>
      <c r="K4914">
        <v>0.58199999999999996</v>
      </c>
      <c r="L4914">
        <v>2.3180259740259732</v>
      </c>
      <c r="M4914" s="2">
        <f t="shared" si="157"/>
        <v>46.753246753246749</v>
      </c>
      <c r="N4914" t="s">
        <v>2734</v>
      </c>
    </row>
    <row r="4915" spans="1:14">
      <c r="A4915">
        <v>37</v>
      </c>
      <c r="B4915" t="s">
        <v>13045</v>
      </c>
      <c r="C4915" t="s">
        <v>13046</v>
      </c>
      <c r="D4915">
        <v>3248</v>
      </c>
      <c r="E4915" s="1">
        <v>1.7</v>
      </c>
      <c r="F4915">
        <v>2.0150000000000001</v>
      </c>
      <c r="G4915">
        <v>0.434</v>
      </c>
      <c r="H4915">
        <v>143</v>
      </c>
      <c r="I4915">
        <v>7.5</v>
      </c>
      <c r="J4915">
        <v>5.2700000000000004E-3</v>
      </c>
      <c r="K4915">
        <v>0.48699999999999999</v>
      </c>
      <c r="L4915">
        <v>2.3180259740259732</v>
      </c>
      <c r="M4915" s="2">
        <f t="shared" si="157"/>
        <v>48.051948051948052</v>
      </c>
      <c r="N4915" t="s">
        <v>2734</v>
      </c>
    </row>
    <row r="4916" spans="1:14">
      <c r="A4916">
        <v>38</v>
      </c>
      <c r="B4916" t="s">
        <v>13015</v>
      </c>
      <c r="C4916" t="s">
        <v>13016</v>
      </c>
      <c r="D4916">
        <v>1319</v>
      </c>
      <c r="E4916" s="1">
        <v>1.6639999999999999</v>
      </c>
      <c r="F4916">
        <v>1.954</v>
      </c>
      <c r="G4916">
        <v>0.26200000000000001</v>
      </c>
      <c r="H4916">
        <v>61</v>
      </c>
      <c r="I4916">
        <v>5.8</v>
      </c>
      <c r="J4916">
        <v>3.2499999999999999E-3</v>
      </c>
      <c r="K4916">
        <v>0.53500000000000003</v>
      </c>
      <c r="L4916">
        <v>2.3180259740259732</v>
      </c>
      <c r="M4916" s="2">
        <f t="shared" si="157"/>
        <v>49.350649350649348</v>
      </c>
      <c r="N4916" t="s">
        <v>2734</v>
      </c>
    </row>
    <row r="4917" spans="1:14">
      <c r="A4917">
        <v>39</v>
      </c>
      <c r="B4917" t="s">
        <v>13002</v>
      </c>
      <c r="C4917" t="s">
        <v>13003</v>
      </c>
      <c r="D4917">
        <v>826</v>
      </c>
      <c r="E4917" s="1">
        <v>1.6080000000000001</v>
      </c>
      <c r="F4917">
        <v>1.6779999999999999</v>
      </c>
      <c r="G4917">
        <v>0.122</v>
      </c>
      <c r="H4917">
        <v>90</v>
      </c>
      <c r="I4917">
        <v>4.7</v>
      </c>
      <c r="J4917">
        <v>2.3999999999999998E-3</v>
      </c>
      <c r="K4917">
        <v>0.46</v>
      </c>
      <c r="L4917">
        <v>2.3180259740259732</v>
      </c>
      <c r="M4917" s="2">
        <f t="shared" si="157"/>
        <v>50.649350649350644</v>
      </c>
      <c r="N4917" t="s">
        <v>2734</v>
      </c>
    </row>
    <row r="4918" spans="1:14">
      <c r="A4918">
        <v>40</v>
      </c>
      <c r="B4918" t="s">
        <v>18335</v>
      </c>
      <c r="C4918" t="s">
        <v>18336</v>
      </c>
      <c r="D4918">
        <v>890</v>
      </c>
      <c r="E4918" s="1">
        <v>1.583</v>
      </c>
      <c r="F4918">
        <v>1.5229999999999999</v>
      </c>
      <c r="G4918">
        <v>0.14299999999999999</v>
      </c>
      <c r="H4918">
        <v>7</v>
      </c>
      <c r="I4918" t="s">
        <v>18288</v>
      </c>
      <c r="J4918">
        <v>6.0999999999999997E-4</v>
      </c>
      <c r="K4918">
        <v>0.40600000000000003</v>
      </c>
      <c r="L4918">
        <v>2.3180259740259732</v>
      </c>
      <c r="M4918" s="2">
        <f t="shared" si="157"/>
        <v>51.94805194805194</v>
      </c>
      <c r="N4918" t="s">
        <v>2734</v>
      </c>
    </row>
    <row r="4919" spans="1:14">
      <c r="A4919">
        <v>41</v>
      </c>
      <c r="B4919" t="s">
        <v>15260</v>
      </c>
      <c r="C4919" t="s">
        <v>15261</v>
      </c>
      <c r="D4919">
        <v>2461</v>
      </c>
      <c r="E4919" s="1">
        <v>1.5549999999999999</v>
      </c>
      <c r="F4919">
        <v>1.589</v>
      </c>
      <c r="G4919">
        <v>0.14299999999999999</v>
      </c>
      <c r="H4919">
        <v>217</v>
      </c>
      <c r="I4919">
        <v>7.2</v>
      </c>
      <c r="J4919">
        <v>5.2500000000000003E-3</v>
      </c>
      <c r="K4919">
        <v>0.505</v>
      </c>
      <c r="L4919">
        <v>2.3180259740259732</v>
      </c>
      <c r="M4919" s="2">
        <f t="shared" si="157"/>
        <v>53.246753246753244</v>
      </c>
      <c r="N4919" t="s">
        <v>2734</v>
      </c>
    </row>
    <row r="4920" spans="1:14">
      <c r="A4920">
        <v>42</v>
      </c>
      <c r="B4920" t="s">
        <v>16454</v>
      </c>
      <c r="C4920" t="s">
        <v>16455</v>
      </c>
      <c r="D4920">
        <v>212</v>
      </c>
      <c r="E4920" s="1">
        <v>1.542</v>
      </c>
      <c r="F4920">
        <v>0.81599999999999995</v>
      </c>
      <c r="H4920">
        <v>0</v>
      </c>
      <c r="I4920">
        <v>4.5</v>
      </c>
      <c r="J4920">
        <v>4.8999999999999998E-4</v>
      </c>
      <c r="K4920">
        <v>0.17</v>
      </c>
      <c r="L4920">
        <v>2.3180259740259732</v>
      </c>
      <c r="M4920" s="2">
        <f t="shared" si="157"/>
        <v>54.54545454545454</v>
      </c>
      <c r="N4920" t="s">
        <v>2734</v>
      </c>
    </row>
    <row r="4921" spans="1:14">
      <c r="A4921">
        <v>43</v>
      </c>
      <c r="B4921" t="s">
        <v>16464</v>
      </c>
      <c r="C4921" t="s">
        <v>16465</v>
      </c>
      <c r="D4921">
        <v>5823</v>
      </c>
      <c r="E4921" s="1">
        <v>1.5189999999999999</v>
      </c>
      <c r="F4921">
        <v>2.052</v>
      </c>
      <c r="G4921">
        <v>0.16</v>
      </c>
      <c r="H4921">
        <v>125</v>
      </c>
      <c r="I4921" t="s">
        <v>18288</v>
      </c>
      <c r="J4921">
        <v>9.4599999999999997E-3</v>
      </c>
      <c r="K4921">
        <v>0.66900000000000004</v>
      </c>
      <c r="L4921">
        <v>2.3180259740259732</v>
      </c>
      <c r="M4921" s="2">
        <f t="shared" si="157"/>
        <v>55.844155844155843</v>
      </c>
      <c r="N4921" t="s">
        <v>2734</v>
      </c>
    </row>
    <row r="4922" spans="1:14">
      <c r="A4922">
        <v>44</v>
      </c>
      <c r="B4922" t="s">
        <v>16472</v>
      </c>
      <c r="C4922" t="s">
        <v>16473</v>
      </c>
      <c r="D4922">
        <v>2969</v>
      </c>
      <c r="E4922" s="1">
        <v>1.496</v>
      </c>
      <c r="F4922">
        <v>1.8220000000000001</v>
      </c>
      <c r="G4922">
        <v>0.29699999999999999</v>
      </c>
      <c r="H4922">
        <v>155</v>
      </c>
      <c r="I4922">
        <v>6.4</v>
      </c>
      <c r="J4922">
        <v>6.28E-3</v>
      </c>
      <c r="K4922">
        <v>0.49399999999999999</v>
      </c>
      <c r="L4922">
        <v>2.3180259740259732</v>
      </c>
      <c r="M4922" s="2">
        <f t="shared" si="157"/>
        <v>57.142857142857139</v>
      </c>
      <c r="N4922" t="s">
        <v>2734</v>
      </c>
    </row>
    <row r="4923" spans="1:14">
      <c r="A4923">
        <v>45</v>
      </c>
      <c r="B4923" t="s">
        <v>12990</v>
      </c>
      <c r="C4923" t="s">
        <v>12991</v>
      </c>
      <c r="D4923">
        <v>1791</v>
      </c>
      <c r="E4923" s="1">
        <v>1.4910000000000001</v>
      </c>
      <c r="F4923">
        <v>1.234</v>
      </c>
      <c r="G4923">
        <v>0.20399999999999999</v>
      </c>
      <c r="H4923">
        <v>108</v>
      </c>
      <c r="I4923">
        <v>7.6</v>
      </c>
      <c r="J4923">
        <v>3.6800000000000001E-3</v>
      </c>
      <c r="K4923">
        <v>0.40200000000000002</v>
      </c>
      <c r="L4923">
        <v>2.3180259740259732</v>
      </c>
      <c r="M4923" s="2">
        <f t="shared" si="157"/>
        <v>58.441558441558442</v>
      </c>
      <c r="N4923" t="s">
        <v>2734</v>
      </c>
    </row>
    <row r="4924" spans="1:14">
      <c r="A4924">
        <v>46</v>
      </c>
      <c r="B4924" t="s">
        <v>13073</v>
      </c>
      <c r="C4924" t="s">
        <v>13074</v>
      </c>
      <c r="D4924">
        <v>1666</v>
      </c>
      <c r="E4924" s="1">
        <v>1.419</v>
      </c>
      <c r="F4924">
        <v>1.3740000000000001</v>
      </c>
      <c r="G4924">
        <v>0.124</v>
      </c>
      <c r="H4924">
        <v>97</v>
      </c>
      <c r="I4924">
        <v>6.5</v>
      </c>
      <c r="J4924">
        <v>3.8600000000000001E-3</v>
      </c>
      <c r="K4924">
        <v>0.41599999999999998</v>
      </c>
      <c r="L4924">
        <v>2.3180259740259732</v>
      </c>
      <c r="M4924" s="2">
        <f t="shared" si="157"/>
        <v>59.740259740259738</v>
      </c>
      <c r="N4924" t="s">
        <v>2734</v>
      </c>
    </row>
    <row r="4925" spans="1:14">
      <c r="A4925">
        <v>47</v>
      </c>
      <c r="B4925" t="s">
        <v>13043</v>
      </c>
      <c r="C4925" t="s">
        <v>13044</v>
      </c>
      <c r="D4925">
        <v>536</v>
      </c>
      <c r="E4925" s="1">
        <v>1.4139999999999999</v>
      </c>
      <c r="F4925">
        <v>1.4159999999999999</v>
      </c>
      <c r="G4925">
        <v>7.0999999999999994E-2</v>
      </c>
      <c r="H4925">
        <v>56</v>
      </c>
      <c r="I4925">
        <v>5.2</v>
      </c>
      <c r="J4925">
        <v>1.0399999999999999E-3</v>
      </c>
      <c r="K4925">
        <v>0.26900000000000002</v>
      </c>
      <c r="L4925">
        <v>2.3180259740259732</v>
      </c>
      <c r="M4925" s="2">
        <f t="shared" si="157"/>
        <v>61.038961038961034</v>
      </c>
      <c r="N4925" t="s">
        <v>2734</v>
      </c>
    </row>
    <row r="4926" spans="1:14">
      <c r="A4926">
        <v>48</v>
      </c>
      <c r="B4926" t="s">
        <v>15262</v>
      </c>
      <c r="C4926" t="s">
        <v>15263</v>
      </c>
      <c r="D4926">
        <v>1050</v>
      </c>
      <c r="E4926" s="1">
        <v>1.393</v>
      </c>
      <c r="F4926">
        <v>1.635</v>
      </c>
      <c r="G4926">
        <v>0.47099999999999997</v>
      </c>
      <c r="H4926">
        <v>121</v>
      </c>
      <c r="I4926">
        <v>4.5999999999999996</v>
      </c>
      <c r="J4926">
        <v>3.5300000000000002E-3</v>
      </c>
      <c r="K4926">
        <v>0.55500000000000005</v>
      </c>
      <c r="L4926">
        <v>2.3180259740259732</v>
      </c>
      <c r="M4926" s="2">
        <f t="shared" si="157"/>
        <v>62.337662337662337</v>
      </c>
      <c r="N4926" t="s">
        <v>2734</v>
      </c>
    </row>
    <row r="4927" spans="1:14">
      <c r="A4927">
        <v>49</v>
      </c>
      <c r="B4927" t="s">
        <v>13033</v>
      </c>
      <c r="C4927" t="s">
        <v>13034</v>
      </c>
      <c r="D4927">
        <v>559</v>
      </c>
      <c r="E4927" s="1">
        <v>1.3640000000000001</v>
      </c>
      <c r="G4927">
        <v>0.39800000000000002</v>
      </c>
      <c r="H4927">
        <v>88</v>
      </c>
      <c r="I4927">
        <v>3.4</v>
      </c>
      <c r="J4927">
        <v>2.1199999999999999E-3</v>
      </c>
      <c r="L4927">
        <v>2.3180259740259732</v>
      </c>
      <c r="M4927" s="2">
        <f t="shared" si="157"/>
        <v>63.636363636363633</v>
      </c>
      <c r="N4927" t="s">
        <v>2734</v>
      </c>
    </row>
    <row r="4928" spans="1:14">
      <c r="A4928">
        <v>50</v>
      </c>
      <c r="B4928" t="s">
        <v>14708</v>
      </c>
      <c r="C4928" t="s">
        <v>14709</v>
      </c>
      <c r="D4928">
        <v>1281</v>
      </c>
      <c r="E4928" s="1">
        <v>1.355</v>
      </c>
      <c r="F4928">
        <v>1.7669999999999999</v>
      </c>
      <c r="G4928">
        <v>0.255</v>
      </c>
      <c r="H4928">
        <v>51</v>
      </c>
      <c r="I4928">
        <v>7.3</v>
      </c>
      <c r="J4928">
        <v>2.6800000000000001E-3</v>
      </c>
      <c r="K4928">
        <v>0.56499999999999995</v>
      </c>
      <c r="L4928">
        <v>2.3180259740259732</v>
      </c>
      <c r="M4928" s="2">
        <f t="shared" si="157"/>
        <v>64.935064935064929</v>
      </c>
      <c r="N4928" t="s">
        <v>2734</v>
      </c>
    </row>
    <row r="4929" spans="1:14">
      <c r="A4929">
        <v>51</v>
      </c>
      <c r="B4929" t="s">
        <v>13035</v>
      </c>
      <c r="C4929" t="s">
        <v>13036</v>
      </c>
      <c r="D4929">
        <v>374</v>
      </c>
      <c r="E4929" s="1">
        <v>1.31</v>
      </c>
      <c r="F4929">
        <v>1.31</v>
      </c>
      <c r="G4929">
        <v>0.41699999999999998</v>
      </c>
      <c r="H4929">
        <v>72</v>
      </c>
      <c r="I4929">
        <v>2.1</v>
      </c>
      <c r="J4929">
        <v>2.2399999999999998E-3</v>
      </c>
      <c r="K4929">
        <v>0.48899999999999999</v>
      </c>
      <c r="L4929">
        <v>2.3180259740259732</v>
      </c>
      <c r="M4929" s="2">
        <f t="shared" si="157"/>
        <v>66.233766233766232</v>
      </c>
      <c r="N4929" t="s">
        <v>2734</v>
      </c>
    </row>
    <row r="4930" spans="1:14">
      <c r="A4930">
        <v>52</v>
      </c>
      <c r="B4930" t="s">
        <v>16434</v>
      </c>
      <c r="C4930" t="s">
        <v>16435</v>
      </c>
      <c r="D4930">
        <v>1490</v>
      </c>
      <c r="E4930" s="1">
        <v>1.2929999999999999</v>
      </c>
      <c r="F4930">
        <v>1.911</v>
      </c>
      <c r="G4930">
        <v>0.111</v>
      </c>
      <c r="H4930">
        <v>18</v>
      </c>
      <c r="I4930" t="s">
        <v>18288</v>
      </c>
      <c r="J4930">
        <v>1.5499999999999999E-3</v>
      </c>
      <c r="K4930">
        <v>0.60399999999999998</v>
      </c>
      <c r="L4930">
        <v>2.3180259740259732</v>
      </c>
      <c r="M4930" s="2">
        <f t="shared" si="157"/>
        <v>67.532467532467535</v>
      </c>
      <c r="N4930" t="s">
        <v>2734</v>
      </c>
    </row>
    <row r="4931" spans="1:14">
      <c r="A4931">
        <v>53</v>
      </c>
      <c r="B4931" t="s">
        <v>13041</v>
      </c>
      <c r="C4931" t="s">
        <v>13042</v>
      </c>
      <c r="D4931">
        <v>1050</v>
      </c>
      <c r="E4931" s="1">
        <v>1.2589999999999999</v>
      </c>
      <c r="F4931">
        <v>1.508</v>
      </c>
      <c r="G4931">
        <v>0.08</v>
      </c>
      <c r="H4931">
        <v>87</v>
      </c>
      <c r="I4931">
        <v>8.1999999999999993</v>
      </c>
      <c r="J4931">
        <v>1.83E-3</v>
      </c>
      <c r="K4931">
        <v>0.442</v>
      </c>
      <c r="L4931">
        <v>2.3180259740259732</v>
      </c>
      <c r="M4931" s="2">
        <f t="shared" si="157"/>
        <v>68.831168831168839</v>
      </c>
      <c r="N4931" t="s">
        <v>2734</v>
      </c>
    </row>
    <row r="4932" spans="1:14">
      <c r="A4932">
        <v>54</v>
      </c>
      <c r="B4932" t="s">
        <v>16768</v>
      </c>
      <c r="C4932" t="s">
        <v>16769</v>
      </c>
      <c r="D4932">
        <v>169</v>
      </c>
      <c r="E4932" s="1">
        <v>1.2</v>
      </c>
      <c r="I4932">
        <v>4.7</v>
      </c>
      <c r="J4932">
        <v>6.8000000000000005E-4</v>
      </c>
      <c r="L4932">
        <v>2.3180259740259732</v>
      </c>
      <c r="M4932" s="2">
        <f t="shared" si="157"/>
        <v>70.129870129870127</v>
      </c>
      <c r="N4932" t="s">
        <v>2734</v>
      </c>
    </row>
    <row r="4933" spans="1:14">
      <c r="A4933">
        <v>55</v>
      </c>
      <c r="B4933" t="s">
        <v>17062</v>
      </c>
      <c r="C4933" t="s">
        <v>17063</v>
      </c>
      <c r="D4933">
        <v>549</v>
      </c>
      <c r="E4933" s="1">
        <v>1.171</v>
      </c>
      <c r="G4933">
        <v>0.23200000000000001</v>
      </c>
      <c r="H4933">
        <v>69</v>
      </c>
      <c r="I4933">
        <v>5.2</v>
      </c>
      <c r="J4933">
        <v>1.58E-3</v>
      </c>
      <c r="L4933">
        <v>2.3180259740259732</v>
      </c>
      <c r="M4933" s="2">
        <f t="shared" si="157"/>
        <v>71.428571428571431</v>
      </c>
      <c r="N4933" t="s">
        <v>2734</v>
      </c>
    </row>
    <row r="4934" spans="1:14">
      <c r="A4934">
        <v>56</v>
      </c>
      <c r="B4934" t="s">
        <v>21001</v>
      </c>
      <c r="C4934" t="s">
        <v>21002</v>
      </c>
      <c r="D4934">
        <v>1724</v>
      </c>
      <c r="E4934" s="1">
        <v>1.1619999999999999</v>
      </c>
      <c r="F4934">
        <v>1.359</v>
      </c>
      <c r="G4934">
        <v>0.21199999999999999</v>
      </c>
      <c r="H4934">
        <v>137</v>
      </c>
      <c r="I4934">
        <v>5.7</v>
      </c>
      <c r="J4934">
        <v>4.2199999999999998E-3</v>
      </c>
      <c r="K4934">
        <v>0.35599999999999998</v>
      </c>
      <c r="L4934">
        <v>2.3180259740259732</v>
      </c>
      <c r="M4934" s="2">
        <f t="shared" si="157"/>
        <v>72.727272727272734</v>
      </c>
      <c r="N4934" t="s">
        <v>2734</v>
      </c>
    </row>
    <row r="4935" spans="1:14">
      <c r="A4935">
        <v>57</v>
      </c>
      <c r="B4935" t="s">
        <v>13012</v>
      </c>
      <c r="C4935" t="s">
        <v>13005</v>
      </c>
      <c r="D4935">
        <v>476</v>
      </c>
      <c r="E4935" s="1">
        <v>1.157</v>
      </c>
      <c r="F4935">
        <v>0.871</v>
      </c>
      <c r="H4935">
        <v>0</v>
      </c>
      <c r="I4935">
        <v>7.5</v>
      </c>
      <c r="J4935">
        <v>8.3000000000000001E-4</v>
      </c>
      <c r="K4935">
        <v>0.21099999999999999</v>
      </c>
      <c r="L4935">
        <v>2.3180259740259732</v>
      </c>
      <c r="M4935" s="2">
        <f t="shared" si="157"/>
        <v>74.025974025974023</v>
      </c>
      <c r="N4935" t="s">
        <v>2734</v>
      </c>
    </row>
    <row r="4936" spans="1:14">
      <c r="A4936">
        <v>58</v>
      </c>
      <c r="B4936" t="s">
        <v>12994</v>
      </c>
      <c r="C4936" t="s">
        <v>12995</v>
      </c>
      <c r="D4936">
        <v>712</v>
      </c>
      <c r="E4936" s="1">
        <v>1.087</v>
      </c>
      <c r="F4936">
        <v>1.224</v>
      </c>
      <c r="G4936">
        <v>2.4E-2</v>
      </c>
      <c r="H4936">
        <v>42</v>
      </c>
      <c r="I4936">
        <v>7.2</v>
      </c>
      <c r="J4936">
        <v>1.2899999999999999E-3</v>
      </c>
      <c r="K4936">
        <v>0.32900000000000001</v>
      </c>
      <c r="L4936">
        <v>2.3180259740259732</v>
      </c>
      <c r="M4936" s="2">
        <f t="shared" si="157"/>
        <v>75.324675324675326</v>
      </c>
      <c r="N4936" t="s">
        <v>2734</v>
      </c>
    </row>
    <row r="4937" spans="1:14">
      <c r="A4937">
        <v>59</v>
      </c>
      <c r="B4937" t="s">
        <v>13010</v>
      </c>
      <c r="C4937" t="s">
        <v>13011</v>
      </c>
      <c r="D4937">
        <v>371</v>
      </c>
      <c r="E4937" s="1">
        <v>1.0740000000000001</v>
      </c>
      <c r="F4937">
        <v>1.329</v>
      </c>
      <c r="G4937">
        <v>0.216</v>
      </c>
      <c r="H4937">
        <v>74</v>
      </c>
      <c r="I4937">
        <v>4.4000000000000004</v>
      </c>
      <c r="J4937">
        <v>1.23E-3</v>
      </c>
      <c r="K4937">
        <v>0.34</v>
      </c>
      <c r="L4937">
        <v>2.3180259740259732</v>
      </c>
      <c r="M4937" s="2">
        <f t="shared" si="157"/>
        <v>76.623376623376629</v>
      </c>
      <c r="N4937" t="s">
        <v>2734</v>
      </c>
    </row>
    <row r="4938" spans="1:14">
      <c r="A4938">
        <v>60</v>
      </c>
      <c r="B4938" t="s">
        <v>13059</v>
      </c>
      <c r="C4938" t="s">
        <v>13060</v>
      </c>
      <c r="D4938">
        <v>289</v>
      </c>
      <c r="E4938" s="1">
        <v>0.90400000000000003</v>
      </c>
      <c r="G4938">
        <v>0.13300000000000001</v>
      </c>
      <c r="H4938">
        <v>60</v>
      </c>
      <c r="I4938">
        <v>3.4</v>
      </c>
      <c r="J4938">
        <v>8.9999999999999998E-4</v>
      </c>
      <c r="L4938">
        <v>2.3180259740259732</v>
      </c>
      <c r="M4938" s="2">
        <f t="shared" si="157"/>
        <v>77.922077922077932</v>
      </c>
      <c r="N4938" t="s">
        <v>2734</v>
      </c>
    </row>
    <row r="4939" spans="1:14">
      <c r="A4939">
        <v>61</v>
      </c>
      <c r="B4939" t="s">
        <v>12992</v>
      </c>
      <c r="C4939" t="s">
        <v>12993</v>
      </c>
      <c r="D4939">
        <v>261</v>
      </c>
      <c r="E4939" s="1">
        <v>0.88500000000000001</v>
      </c>
      <c r="F4939">
        <v>0.70399999999999996</v>
      </c>
      <c r="G4939">
        <v>9.6000000000000002E-2</v>
      </c>
      <c r="H4939">
        <v>52</v>
      </c>
      <c r="I4939">
        <v>5</v>
      </c>
      <c r="J4939">
        <v>6.3000000000000003E-4</v>
      </c>
      <c r="K4939">
        <v>0.17599999999999999</v>
      </c>
      <c r="L4939">
        <v>2.3180259740259732</v>
      </c>
      <c r="M4939" s="2">
        <f t="shared" si="157"/>
        <v>79.220779220779221</v>
      </c>
      <c r="N4939" t="s">
        <v>2734</v>
      </c>
    </row>
    <row r="4940" spans="1:14">
      <c r="A4940">
        <v>62</v>
      </c>
      <c r="B4940" t="s">
        <v>16492</v>
      </c>
      <c r="C4940" t="s">
        <v>16493</v>
      </c>
      <c r="D4940">
        <v>435</v>
      </c>
      <c r="E4940" s="1">
        <v>0.85399999999999998</v>
      </c>
      <c r="F4940">
        <v>0.82599999999999996</v>
      </c>
      <c r="G4940">
        <v>0.13700000000000001</v>
      </c>
      <c r="H4940">
        <v>51</v>
      </c>
      <c r="I4940">
        <v>6.6</v>
      </c>
      <c r="J4940">
        <v>6.2E-4</v>
      </c>
      <c r="K4940">
        <v>0.16200000000000001</v>
      </c>
      <c r="L4940">
        <v>2.3180259740259732</v>
      </c>
      <c r="M4940" s="2">
        <f t="shared" si="157"/>
        <v>80.519480519480524</v>
      </c>
      <c r="N4940" t="s">
        <v>2734</v>
      </c>
    </row>
    <row r="4941" spans="1:14">
      <c r="A4941">
        <v>63</v>
      </c>
      <c r="B4941" t="s">
        <v>16466</v>
      </c>
      <c r="C4941" t="s">
        <v>16467</v>
      </c>
      <c r="D4941">
        <v>314</v>
      </c>
      <c r="E4941" s="1">
        <v>0.75800000000000001</v>
      </c>
      <c r="F4941">
        <v>0.96</v>
      </c>
      <c r="G4941">
        <v>0.11899999999999999</v>
      </c>
      <c r="H4941">
        <v>126</v>
      </c>
      <c r="I4941">
        <v>3.8</v>
      </c>
      <c r="J4941">
        <v>3.8999999999999999E-4</v>
      </c>
      <c r="K4941">
        <v>0.1</v>
      </c>
      <c r="L4941">
        <v>2.3180259740259732</v>
      </c>
      <c r="M4941" s="2">
        <f t="shared" si="157"/>
        <v>81.818181818181827</v>
      </c>
      <c r="N4941" t="s">
        <v>2734</v>
      </c>
    </row>
    <row r="4942" spans="1:14">
      <c r="A4942">
        <v>64</v>
      </c>
      <c r="B4942" t="s">
        <v>13077</v>
      </c>
      <c r="C4942" t="s">
        <v>13078</v>
      </c>
      <c r="D4942">
        <v>237</v>
      </c>
      <c r="E4942" s="1">
        <v>0.73699999999999999</v>
      </c>
      <c r="F4942">
        <v>1.1950000000000001</v>
      </c>
      <c r="G4942">
        <v>4.7E-2</v>
      </c>
      <c r="H4942">
        <v>43</v>
      </c>
      <c r="I4942">
        <v>5</v>
      </c>
      <c r="J4942">
        <v>7.3999999999999999E-4</v>
      </c>
      <c r="K4942">
        <v>0.28299999999999997</v>
      </c>
      <c r="L4942">
        <v>2.3180259740259732</v>
      </c>
      <c r="M4942" s="2">
        <f t="shared" si="157"/>
        <v>83.116883116883116</v>
      </c>
      <c r="N4942" t="s">
        <v>2734</v>
      </c>
    </row>
    <row r="4943" spans="1:14">
      <c r="A4943">
        <v>65</v>
      </c>
      <c r="B4943" t="s">
        <v>13061</v>
      </c>
      <c r="C4943" t="s">
        <v>13062</v>
      </c>
      <c r="D4943">
        <v>128</v>
      </c>
      <c r="E4943" s="1">
        <v>0.67</v>
      </c>
      <c r="G4943">
        <v>3.9E-2</v>
      </c>
      <c r="H4943">
        <v>51</v>
      </c>
      <c r="I4943">
        <v>3.1</v>
      </c>
      <c r="J4943">
        <v>6.3000000000000003E-4</v>
      </c>
      <c r="L4943">
        <v>2.3180259740259732</v>
      </c>
      <c r="M4943" s="2">
        <f t="shared" ref="M4943:M4955" si="158">A4943/77*100</f>
        <v>84.415584415584405</v>
      </c>
      <c r="N4943" t="s">
        <v>2734</v>
      </c>
    </row>
    <row r="4944" spans="1:14">
      <c r="A4944">
        <v>66</v>
      </c>
      <c r="B4944" t="s">
        <v>13079</v>
      </c>
      <c r="C4944" t="s">
        <v>13080</v>
      </c>
      <c r="D4944">
        <v>387</v>
      </c>
      <c r="E4944" s="1">
        <v>0.63800000000000001</v>
      </c>
      <c r="G4944">
        <v>0.104</v>
      </c>
      <c r="H4944">
        <v>48</v>
      </c>
      <c r="I4944">
        <v>6.5</v>
      </c>
      <c r="J4944">
        <v>8.0000000000000004E-4</v>
      </c>
      <c r="L4944">
        <v>2.3180259740259732</v>
      </c>
      <c r="M4944" s="2">
        <f t="shared" si="158"/>
        <v>85.714285714285708</v>
      </c>
      <c r="N4944" t="s">
        <v>2734</v>
      </c>
    </row>
    <row r="4945" spans="1:14">
      <c r="A4945">
        <v>67</v>
      </c>
      <c r="B4945" t="s">
        <v>13039</v>
      </c>
      <c r="C4945" t="s">
        <v>13040</v>
      </c>
      <c r="D4945">
        <v>288</v>
      </c>
      <c r="E4945" s="1">
        <v>0.60899999999999999</v>
      </c>
      <c r="F4945">
        <v>0.70899999999999996</v>
      </c>
      <c r="G4945">
        <v>0.105</v>
      </c>
      <c r="H4945">
        <v>38</v>
      </c>
      <c r="I4945">
        <v>7</v>
      </c>
      <c r="J4945">
        <v>4.0999999999999999E-4</v>
      </c>
      <c r="K4945">
        <v>0.13600000000000001</v>
      </c>
      <c r="L4945">
        <v>2.3180259740259732</v>
      </c>
      <c r="M4945" s="2">
        <f t="shared" si="158"/>
        <v>87.012987012987011</v>
      </c>
      <c r="N4945" t="s">
        <v>2734</v>
      </c>
    </row>
    <row r="4946" spans="1:14">
      <c r="A4946">
        <v>68</v>
      </c>
      <c r="B4946" t="s">
        <v>13023</v>
      </c>
      <c r="C4946" t="s">
        <v>13024</v>
      </c>
      <c r="D4946">
        <v>46</v>
      </c>
      <c r="E4946" s="1">
        <v>0.54500000000000004</v>
      </c>
      <c r="F4946">
        <v>0.54500000000000004</v>
      </c>
      <c r="G4946">
        <v>0.17899999999999999</v>
      </c>
      <c r="H4946">
        <v>56</v>
      </c>
      <c r="J4946">
        <v>1.2999999999999999E-4</v>
      </c>
      <c r="K4946">
        <v>0.113</v>
      </c>
      <c r="L4946">
        <v>2.3180259740259732</v>
      </c>
      <c r="M4946" s="2">
        <f t="shared" si="158"/>
        <v>88.311688311688314</v>
      </c>
      <c r="N4946" t="s">
        <v>2734</v>
      </c>
    </row>
    <row r="4947" spans="1:14">
      <c r="A4947">
        <v>69</v>
      </c>
      <c r="B4947" t="s">
        <v>12986</v>
      </c>
      <c r="C4947" t="s">
        <v>12987</v>
      </c>
      <c r="D4947">
        <v>102</v>
      </c>
      <c r="E4947" s="1">
        <v>0.48299999999999998</v>
      </c>
      <c r="G4947">
        <v>0.11799999999999999</v>
      </c>
      <c r="H4947">
        <v>34</v>
      </c>
      <c r="I4947">
        <v>3.6</v>
      </c>
      <c r="J4947">
        <v>3.6000000000000002E-4</v>
      </c>
      <c r="L4947">
        <v>2.3180259740259732</v>
      </c>
      <c r="M4947" s="2">
        <f t="shared" si="158"/>
        <v>89.610389610389603</v>
      </c>
      <c r="N4947" t="s">
        <v>2734</v>
      </c>
    </row>
    <row r="4948" spans="1:14">
      <c r="A4948">
        <v>70</v>
      </c>
      <c r="B4948" t="s">
        <v>13067</v>
      </c>
      <c r="C4948" t="s">
        <v>13068</v>
      </c>
      <c r="D4948">
        <v>155</v>
      </c>
      <c r="E4948" s="1">
        <v>0.45200000000000001</v>
      </c>
      <c r="F4948">
        <v>0.28599999999999998</v>
      </c>
      <c r="G4948">
        <v>0.112</v>
      </c>
      <c r="H4948">
        <v>161</v>
      </c>
      <c r="I4948">
        <v>1.9</v>
      </c>
      <c r="J4948">
        <v>3.6000000000000002E-4</v>
      </c>
      <c r="K4948">
        <v>4.4999999999999998E-2</v>
      </c>
      <c r="L4948">
        <v>2.3180259740259732</v>
      </c>
      <c r="M4948" s="2">
        <f t="shared" si="158"/>
        <v>90.909090909090907</v>
      </c>
      <c r="N4948" t="s">
        <v>2734</v>
      </c>
    </row>
    <row r="4949" spans="1:14">
      <c r="A4949">
        <v>71</v>
      </c>
      <c r="B4949" t="s">
        <v>13037</v>
      </c>
      <c r="C4949" t="s">
        <v>13038</v>
      </c>
      <c r="D4949">
        <v>138</v>
      </c>
      <c r="E4949" s="1">
        <v>0.39800000000000002</v>
      </c>
      <c r="G4949">
        <v>4.4999999999999998E-2</v>
      </c>
      <c r="H4949">
        <v>44</v>
      </c>
      <c r="I4949">
        <v>4</v>
      </c>
      <c r="J4949">
        <v>5.2999999999999998E-4</v>
      </c>
      <c r="L4949">
        <v>2.3180259740259732</v>
      </c>
      <c r="M4949" s="2">
        <f t="shared" si="158"/>
        <v>92.20779220779221</v>
      </c>
      <c r="N4949" t="s">
        <v>2734</v>
      </c>
    </row>
    <row r="4950" spans="1:14">
      <c r="A4950">
        <v>72</v>
      </c>
      <c r="B4950" t="s">
        <v>16978</v>
      </c>
      <c r="C4950" t="s">
        <v>16979</v>
      </c>
      <c r="D4950">
        <v>137</v>
      </c>
      <c r="E4950" s="1">
        <v>0.34499999999999997</v>
      </c>
      <c r="F4950">
        <v>0.22500000000000001</v>
      </c>
      <c r="G4950">
        <v>0.19600000000000001</v>
      </c>
      <c r="H4950">
        <v>51</v>
      </c>
      <c r="I4950">
        <v>2.9</v>
      </c>
      <c r="J4950">
        <v>4.4000000000000002E-4</v>
      </c>
      <c r="K4950">
        <v>4.5999999999999999E-2</v>
      </c>
      <c r="L4950">
        <v>2.3180259740259732</v>
      </c>
      <c r="M4950" s="2">
        <f t="shared" si="158"/>
        <v>93.506493506493499</v>
      </c>
      <c r="N4950" t="s">
        <v>2734</v>
      </c>
    </row>
    <row r="4951" spans="1:14">
      <c r="A4951">
        <v>73</v>
      </c>
      <c r="B4951" t="s">
        <v>16420</v>
      </c>
      <c r="C4951" t="s">
        <v>16421</v>
      </c>
      <c r="D4951">
        <v>109</v>
      </c>
      <c r="E4951" s="1">
        <v>0.33300000000000002</v>
      </c>
      <c r="I4951">
        <v>4.0999999999999996</v>
      </c>
      <c r="J4951">
        <v>4.0000000000000002E-4</v>
      </c>
      <c r="L4951">
        <v>2.3180259740259732</v>
      </c>
      <c r="M4951" s="2">
        <f t="shared" si="158"/>
        <v>94.805194805194802</v>
      </c>
      <c r="N4951" t="s">
        <v>2734</v>
      </c>
    </row>
    <row r="4952" spans="1:14">
      <c r="A4952">
        <v>74</v>
      </c>
      <c r="B4952" t="s">
        <v>13017</v>
      </c>
      <c r="C4952" t="s">
        <v>13018</v>
      </c>
      <c r="D4952">
        <v>152</v>
      </c>
      <c r="E4952" s="1">
        <v>0.27400000000000002</v>
      </c>
      <c r="F4952">
        <v>0.223</v>
      </c>
      <c r="I4952">
        <v>9.6999999999999993</v>
      </c>
      <c r="J4952">
        <v>2.9999999999999997E-4</v>
      </c>
      <c r="K4952">
        <v>6.8000000000000005E-2</v>
      </c>
      <c r="L4952">
        <v>2.3180259740259732</v>
      </c>
      <c r="M4952" s="2">
        <f t="shared" si="158"/>
        <v>96.103896103896105</v>
      </c>
      <c r="N4952" t="s">
        <v>2734</v>
      </c>
    </row>
    <row r="4953" spans="1:14">
      <c r="A4953">
        <v>75</v>
      </c>
      <c r="B4953" t="s">
        <v>15232</v>
      </c>
      <c r="C4953" t="s">
        <v>15233</v>
      </c>
      <c r="D4953">
        <v>129</v>
      </c>
      <c r="E4953" s="1">
        <v>0.23300000000000001</v>
      </c>
      <c r="G4953">
        <v>7.8E-2</v>
      </c>
      <c r="H4953">
        <v>51</v>
      </c>
      <c r="I4953">
        <v>4.9000000000000004</v>
      </c>
      <c r="J4953">
        <v>2.1000000000000001E-4</v>
      </c>
      <c r="L4953">
        <v>2.3180259740259732</v>
      </c>
      <c r="M4953" s="2">
        <f t="shared" si="158"/>
        <v>97.402597402597408</v>
      </c>
      <c r="N4953" t="s">
        <v>2734</v>
      </c>
    </row>
    <row r="4954" spans="1:14">
      <c r="A4954">
        <v>76</v>
      </c>
      <c r="B4954" t="s">
        <v>12996</v>
      </c>
      <c r="C4954" t="s">
        <v>12997</v>
      </c>
      <c r="D4954">
        <v>51</v>
      </c>
      <c r="E4954" s="1">
        <v>0.20799999999999999</v>
      </c>
      <c r="G4954">
        <v>4.2000000000000003E-2</v>
      </c>
      <c r="H4954">
        <v>24</v>
      </c>
      <c r="J4954">
        <v>1.2E-4</v>
      </c>
      <c r="L4954">
        <v>2.3180259740259732</v>
      </c>
      <c r="M4954" s="2">
        <f t="shared" si="158"/>
        <v>98.701298701298697</v>
      </c>
      <c r="N4954" t="s">
        <v>2734</v>
      </c>
    </row>
    <row r="4955" spans="1:14">
      <c r="A4955">
        <v>77</v>
      </c>
      <c r="B4955" t="s">
        <v>13053</v>
      </c>
      <c r="C4955" t="s">
        <v>13054</v>
      </c>
      <c r="D4955">
        <v>57</v>
      </c>
      <c r="E4955" s="1">
        <v>0.17100000000000001</v>
      </c>
      <c r="G4955">
        <v>4.8000000000000001E-2</v>
      </c>
      <c r="H4955">
        <v>63</v>
      </c>
      <c r="J4955">
        <v>8.0000000000000007E-5</v>
      </c>
      <c r="L4955">
        <v>2.3180259740259732</v>
      </c>
      <c r="M4955" s="2">
        <f t="shared" si="158"/>
        <v>100</v>
      </c>
      <c r="N4955" t="s">
        <v>2734</v>
      </c>
    </row>
    <row r="4956" spans="1:14" s="3" customFormat="1">
      <c r="E4956" s="4"/>
      <c r="M4956" s="5"/>
    </row>
    <row r="4957" spans="1:14">
      <c r="A4957">
        <v>1</v>
      </c>
      <c r="B4957" t="s">
        <v>12912</v>
      </c>
      <c r="C4957" t="s">
        <v>12913</v>
      </c>
      <c r="D4957">
        <v>4767</v>
      </c>
      <c r="E4957" s="1">
        <v>15.089</v>
      </c>
      <c r="F4957">
        <v>17.777999999999999</v>
      </c>
      <c r="G4957">
        <v>3</v>
      </c>
      <c r="H4957">
        <v>30</v>
      </c>
      <c r="I4957">
        <v>7.7</v>
      </c>
      <c r="J4957">
        <v>1.0359999999999999E-2</v>
      </c>
      <c r="K4957">
        <v>5.4690000000000003</v>
      </c>
      <c r="L4957">
        <f>AVERAGE(E4957:E5088)</f>
        <v>1.6100530303030303</v>
      </c>
      <c r="M4957" s="2">
        <f t="shared" ref="M4957:M4988" si="159">A4957/132*100</f>
        <v>0.75757575757575757</v>
      </c>
      <c r="N4957" t="s">
        <v>2735</v>
      </c>
    </row>
    <row r="4958" spans="1:14">
      <c r="A4958">
        <v>2</v>
      </c>
      <c r="B4958" t="s">
        <v>21491</v>
      </c>
      <c r="C4958" t="s">
        <v>21492</v>
      </c>
      <c r="D4958">
        <v>12849</v>
      </c>
      <c r="E4958" s="1">
        <v>11.653</v>
      </c>
      <c r="F4958">
        <v>12.462</v>
      </c>
      <c r="G4958">
        <v>3.0870000000000002</v>
      </c>
      <c r="H4958">
        <v>473</v>
      </c>
      <c r="I4958">
        <v>1.8</v>
      </c>
      <c r="J4958">
        <v>5.534E-2</v>
      </c>
      <c r="K4958">
        <v>3.46</v>
      </c>
      <c r="L4958">
        <v>1.6100530303030303</v>
      </c>
      <c r="M4958" s="2">
        <f t="shared" si="159"/>
        <v>1.5151515151515151</v>
      </c>
      <c r="N4958" t="s">
        <v>2735</v>
      </c>
    </row>
    <row r="4959" spans="1:14">
      <c r="A4959">
        <v>3</v>
      </c>
      <c r="B4959" t="s">
        <v>21119</v>
      </c>
      <c r="C4959" t="s">
        <v>21120</v>
      </c>
      <c r="D4959">
        <v>331</v>
      </c>
      <c r="E4959" s="1">
        <v>7.5119999999999996</v>
      </c>
      <c r="F4959">
        <v>7.5119999999999996</v>
      </c>
      <c r="G4959">
        <v>1.0449999999999999</v>
      </c>
      <c r="H4959">
        <v>22</v>
      </c>
      <c r="I4959">
        <v>2</v>
      </c>
      <c r="J4959">
        <v>1.97E-3</v>
      </c>
      <c r="K4959">
        <v>2.7389999999999999</v>
      </c>
      <c r="L4959">
        <v>1.6100530303030303</v>
      </c>
      <c r="M4959" s="2">
        <f t="shared" si="159"/>
        <v>2.2727272727272729</v>
      </c>
      <c r="N4959" t="s">
        <v>2735</v>
      </c>
    </row>
    <row r="4960" spans="1:14">
      <c r="A4960">
        <v>4</v>
      </c>
      <c r="B4960" t="s">
        <v>21745</v>
      </c>
      <c r="C4960" t="s">
        <v>21746</v>
      </c>
      <c r="D4960">
        <v>23011</v>
      </c>
      <c r="E4960" s="1">
        <v>5.8250000000000002</v>
      </c>
      <c r="F4960">
        <v>6.0309999999999997</v>
      </c>
      <c r="G4960">
        <v>0.96499999999999997</v>
      </c>
      <c r="H4960">
        <v>480</v>
      </c>
      <c r="I4960">
        <v>5.4</v>
      </c>
      <c r="J4960">
        <v>5.0590000000000003E-2</v>
      </c>
      <c r="K4960">
        <v>1.419</v>
      </c>
      <c r="L4960">
        <v>1.6100530303030303</v>
      </c>
      <c r="M4960" s="2">
        <f t="shared" si="159"/>
        <v>3.0303030303030303</v>
      </c>
      <c r="N4960" t="s">
        <v>2735</v>
      </c>
    </row>
    <row r="4961" spans="1:14">
      <c r="A4961">
        <v>5</v>
      </c>
      <c r="B4961" t="s">
        <v>21829</v>
      </c>
      <c r="C4961" t="s">
        <v>21830</v>
      </c>
      <c r="D4961">
        <v>34516</v>
      </c>
      <c r="E4961" s="1">
        <v>5.7869999999999999</v>
      </c>
      <c r="F4961">
        <v>6.2489999999999997</v>
      </c>
      <c r="G4961">
        <v>1.0249999999999999</v>
      </c>
      <c r="H4961">
        <v>284</v>
      </c>
      <c r="I4961" t="s">
        <v>18288</v>
      </c>
      <c r="J4961">
        <v>4.0140000000000002E-2</v>
      </c>
      <c r="K4961">
        <v>1.603</v>
      </c>
      <c r="L4961">
        <v>1.6100530303030303</v>
      </c>
      <c r="M4961" s="2">
        <f t="shared" si="159"/>
        <v>3.7878787878787881</v>
      </c>
      <c r="N4961" t="s">
        <v>2735</v>
      </c>
    </row>
    <row r="4962" spans="1:14">
      <c r="A4962">
        <v>6</v>
      </c>
      <c r="B4962" t="s">
        <v>12808</v>
      </c>
      <c r="C4962" t="s">
        <v>12809</v>
      </c>
      <c r="D4962">
        <v>9818</v>
      </c>
      <c r="E4962" s="1">
        <v>4.7809999999999997</v>
      </c>
      <c r="F4962">
        <v>4.7830000000000004</v>
      </c>
      <c r="G4962">
        <v>0.98599999999999999</v>
      </c>
      <c r="H4962">
        <v>739</v>
      </c>
      <c r="I4962">
        <v>2.8</v>
      </c>
      <c r="J4962">
        <v>2.742E-2</v>
      </c>
      <c r="K4962">
        <v>1.0349999999999999</v>
      </c>
      <c r="L4962">
        <v>1.6100530303030303</v>
      </c>
      <c r="M4962" s="2">
        <f t="shared" si="159"/>
        <v>4.5454545454545459</v>
      </c>
      <c r="N4962" t="s">
        <v>2735</v>
      </c>
    </row>
    <row r="4963" spans="1:14">
      <c r="A4963">
        <v>7</v>
      </c>
      <c r="B4963" t="s">
        <v>13155</v>
      </c>
      <c r="C4963" t="s">
        <v>13156</v>
      </c>
      <c r="D4963">
        <v>33770</v>
      </c>
      <c r="E4963" s="1">
        <v>4.093</v>
      </c>
      <c r="F4963">
        <v>4.3570000000000002</v>
      </c>
      <c r="G4963">
        <v>0.67800000000000005</v>
      </c>
      <c r="H4963">
        <v>612</v>
      </c>
      <c r="I4963">
        <v>6.5</v>
      </c>
      <c r="J4963">
        <v>6.2899999999999998E-2</v>
      </c>
      <c r="K4963">
        <v>1.054</v>
      </c>
      <c r="L4963">
        <v>1.6100530303030303</v>
      </c>
      <c r="M4963" s="2">
        <f t="shared" si="159"/>
        <v>5.3030303030303028</v>
      </c>
      <c r="N4963" t="s">
        <v>2735</v>
      </c>
    </row>
    <row r="4964" spans="1:14">
      <c r="A4964">
        <v>8</v>
      </c>
      <c r="B4964" t="s">
        <v>12824</v>
      </c>
      <c r="C4964" t="s">
        <v>12825</v>
      </c>
      <c r="D4964">
        <v>10929</v>
      </c>
      <c r="E4964" s="1">
        <v>3.5990000000000002</v>
      </c>
      <c r="F4964">
        <v>3.6429999999999998</v>
      </c>
      <c r="G4964">
        <v>0.64700000000000002</v>
      </c>
      <c r="H4964">
        <v>309</v>
      </c>
      <c r="I4964">
        <v>9.1</v>
      </c>
      <c r="J4964">
        <v>1.6480000000000002E-2</v>
      </c>
      <c r="K4964">
        <v>0.96599999999999997</v>
      </c>
      <c r="L4964">
        <v>1.6100530303030303</v>
      </c>
      <c r="M4964" s="2">
        <f t="shared" si="159"/>
        <v>6.0606060606060606</v>
      </c>
      <c r="N4964" t="s">
        <v>2735</v>
      </c>
    </row>
    <row r="4965" spans="1:14">
      <c r="A4965">
        <v>9</v>
      </c>
      <c r="B4965" t="s">
        <v>21141</v>
      </c>
      <c r="C4965" t="s">
        <v>21142</v>
      </c>
      <c r="D4965">
        <v>7664</v>
      </c>
      <c r="E4965" s="1">
        <v>3.532</v>
      </c>
      <c r="F4965">
        <v>3.4329999999999998</v>
      </c>
      <c r="G4965">
        <v>0.89700000000000002</v>
      </c>
      <c r="H4965">
        <v>321</v>
      </c>
      <c r="I4965">
        <v>5.5</v>
      </c>
      <c r="J4965">
        <v>1.353E-2</v>
      </c>
      <c r="K4965">
        <v>0.63600000000000001</v>
      </c>
      <c r="L4965">
        <v>1.6100530303030303</v>
      </c>
      <c r="M4965" s="2">
        <f t="shared" si="159"/>
        <v>6.8181818181818175</v>
      </c>
      <c r="N4965" t="s">
        <v>2735</v>
      </c>
    </row>
    <row r="4966" spans="1:14">
      <c r="A4966">
        <v>10</v>
      </c>
      <c r="B4966" t="s">
        <v>13099</v>
      </c>
      <c r="C4966" t="s">
        <v>13100</v>
      </c>
      <c r="D4966">
        <v>18643</v>
      </c>
      <c r="E4966" s="1">
        <v>3.4729999999999999</v>
      </c>
      <c r="F4966">
        <v>3.6909999999999998</v>
      </c>
      <c r="G4966">
        <v>0.49099999999999999</v>
      </c>
      <c r="H4966">
        <v>1325</v>
      </c>
      <c r="I4966">
        <v>3.6</v>
      </c>
      <c r="J4966">
        <v>5.135E-2</v>
      </c>
      <c r="K4966">
        <v>0.81899999999999995</v>
      </c>
      <c r="L4966">
        <v>1.6100530303030303</v>
      </c>
      <c r="M4966" s="2">
        <f t="shared" si="159"/>
        <v>7.5757575757575761</v>
      </c>
      <c r="N4966" t="s">
        <v>2735</v>
      </c>
    </row>
    <row r="4967" spans="1:14">
      <c r="A4967">
        <v>11</v>
      </c>
      <c r="B4967" t="s">
        <v>12852</v>
      </c>
      <c r="C4967" t="s">
        <v>12853</v>
      </c>
      <c r="D4967">
        <v>18943</v>
      </c>
      <c r="E4967" s="1">
        <v>3.3570000000000002</v>
      </c>
      <c r="F4967">
        <v>4.0590000000000002</v>
      </c>
      <c r="G4967">
        <v>0.61899999999999999</v>
      </c>
      <c r="H4967">
        <v>724</v>
      </c>
      <c r="I4967">
        <v>6.6</v>
      </c>
      <c r="J4967">
        <v>3.7240000000000002E-2</v>
      </c>
      <c r="K4967">
        <v>1.0369999999999999</v>
      </c>
      <c r="L4967">
        <v>1.6100530303030303</v>
      </c>
      <c r="M4967" s="2">
        <f t="shared" si="159"/>
        <v>8.3333333333333321</v>
      </c>
      <c r="N4967" t="s">
        <v>2735</v>
      </c>
    </row>
    <row r="4968" spans="1:14">
      <c r="A4968">
        <v>12</v>
      </c>
      <c r="B4968" t="s">
        <v>21097</v>
      </c>
      <c r="C4968" t="s">
        <v>21098</v>
      </c>
      <c r="D4968">
        <v>222</v>
      </c>
      <c r="E4968" s="1">
        <v>3.1539999999999999</v>
      </c>
      <c r="F4968">
        <v>3.5430000000000001</v>
      </c>
      <c r="G4968">
        <v>0.3</v>
      </c>
      <c r="H4968">
        <v>10</v>
      </c>
      <c r="I4968">
        <v>5.6</v>
      </c>
      <c r="J4968">
        <v>6.2E-4</v>
      </c>
      <c r="K4968">
        <v>1.012</v>
      </c>
      <c r="L4968">
        <v>1.6100530303030303</v>
      </c>
      <c r="M4968" s="2">
        <f t="shared" si="159"/>
        <v>9.0909090909090917</v>
      </c>
      <c r="N4968" t="s">
        <v>2735</v>
      </c>
    </row>
    <row r="4969" spans="1:14">
      <c r="A4969">
        <v>13</v>
      </c>
      <c r="B4969" t="s">
        <v>13121</v>
      </c>
      <c r="C4969" t="s">
        <v>13122</v>
      </c>
      <c r="D4969">
        <v>18498</v>
      </c>
      <c r="E4969" s="1">
        <v>3.0409999999999999</v>
      </c>
      <c r="F4969">
        <v>2.7509999999999999</v>
      </c>
      <c r="G4969">
        <v>0.58799999999999997</v>
      </c>
      <c r="H4969">
        <v>413</v>
      </c>
      <c r="I4969">
        <v>5.0999999999999996</v>
      </c>
      <c r="J4969">
        <v>4.088E-2</v>
      </c>
      <c r="K4969">
        <v>0.61499999999999999</v>
      </c>
      <c r="L4969">
        <v>1.6100530303030303</v>
      </c>
      <c r="M4969" s="2">
        <f t="shared" si="159"/>
        <v>9.8484848484848477</v>
      </c>
      <c r="N4969" t="s">
        <v>2735</v>
      </c>
    </row>
    <row r="4970" spans="1:14">
      <c r="A4970">
        <v>14</v>
      </c>
      <c r="B4970" t="s">
        <v>21127</v>
      </c>
      <c r="C4970" t="s">
        <v>21128</v>
      </c>
      <c r="D4970">
        <v>23325</v>
      </c>
      <c r="E4970" s="1">
        <v>2.98</v>
      </c>
      <c r="F4970">
        <v>3.464</v>
      </c>
      <c r="G4970">
        <v>0.51500000000000001</v>
      </c>
      <c r="H4970">
        <v>487</v>
      </c>
      <c r="I4970">
        <v>7.3</v>
      </c>
      <c r="J4970">
        <v>4.1849999999999998E-2</v>
      </c>
      <c r="K4970">
        <v>0.89600000000000002</v>
      </c>
      <c r="L4970">
        <v>1.6100530303030303</v>
      </c>
      <c r="M4970" s="2">
        <f t="shared" si="159"/>
        <v>10.606060606060606</v>
      </c>
      <c r="N4970" t="s">
        <v>2735</v>
      </c>
    </row>
    <row r="4971" spans="1:14">
      <c r="A4971">
        <v>15</v>
      </c>
      <c r="B4971" t="s">
        <v>13197</v>
      </c>
      <c r="C4971" t="s">
        <v>13198</v>
      </c>
      <c r="D4971">
        <v>10602</v>
      </c>
      <c r="E4971" s="1">
        <v>2.8940000000000001</v>
      </c>
      <c r="F4971">
        <v>3.5249999999999999</v>
      </c>
      <c r="G4971">
        <v>0.438</v>
      </c>
      <c r="H4971">
        <v>479</v>
      </c>
      <c r="I4971">
        <v>5.3</v>
      </c>
      <c r="J4971">
        <v>2.7320000000000001E-2</v>
      </c>
      <c r="K4971">
        <v>0.89300000000000002</v>
      </c>
      <c r="L4971">
        <v>1.6100530303030303</v>
      </c>
      <c r="M4971" s="2">
        <f t="shared" si="159"/>
        <v>11.363636363636363</v>
      </c>
      <c r="N4971" t="s">
        <v>2735</v>
      </c>
    </row>
    <row r="4972" spans="1:14">
      <c r="A4972">
        <v>16</v>
      </c>
      <c r="B4972" t="s">
        <v>12836</v>
      </c>
      <c r="C4972" t="s">
        <v>12837</v>
      </c>
      <c r="D4972">
        <v>18493</v>
      </c>
      <c r="E4972" s="1">
        <v>2.8530000000000002</v>
      </c>
      <c r="F4972">
        <v>3.0470000000000002</v>
      </c>
      <c r="G4972">
        <v>0.45100000000000001</v>
      </c>
      <c r="H4972">
        <v>796</v>
      </c>
      <c r="I4972">
        <v>5.0999999999999996</v>
      </c>
      <c r="J4972">
        <v>4.2569999999999997E-2</v>
      </c>
      <c r="K4972">
        <v>0.71599999999999997</v>
      </c>
      <c r="L4972">
        <v>1.6100530303030303</v>
      </c>
      <c r="M4972" s="2">
        <f t="shared" si="159"/>
        <v>12.121212121212121</v>
      </c>
      <c r="N4972" t="s">
        <v>2735</v>
      </c>
    </row>
    <row r="4973" spans="1:14">
      <c r="A4973">
        <v>17</v>
      </c>
      <c r="B4973" t="s">
        <v>21157</v>
      </c>
      <c r="C4973" t="s">
        <v>21158</v>
      </c>
      <c r="D4973">
        <v>7405</v>
      </c>
      <c r="E4973" s="1">
        <v>2.8159999999999998</v>
      </c>
      <c r="F4973">
        <v>3.4929999999999999</v>
      </c>
      <c r="G4973">
        <v>0.49</v>
      </c>
      <c r="H4973">
        <v>251</v>
      </c>
      <c r="I4973">
        <v>5.6</v>
      </c>
      <c r="J4973">
        <v>1.7330000000000002E-2</v>
      </c>
      <c r="K4973">
        <v>0.89500000000000002</v>
      </c>
      <c r="L4973">
        <v>1.6100530303030303</v>
      </c>
      <c r="M4973" s="2">
        <f t="shared" si="159"/>
        <v>12.878787878787879</v>
      </c>
      <c r="N4973" t="s">
        <v>2735</v>
      </c>
    </row>
    <row r="4974" spans="1:14">
      <c r="A4974">
        <v>18</v>
      </c>
      <c r="B4974" t="s">
        <v>13085</v>
      </c>
      <c r="C4974" t="s">
        <v>13086</v>
      </c>
      <c r="D4974">
        <v>4808</v>
      </c>
      <c r="E4974" s="1">
        <v>2.78</v>
      </c>
      <c r="F4974">
        <v>2.8079999999999998</v>
      </c>
      <c r="G4974">
        <v>0.76800000000000002</v>
      </c>
      <c r="H4974">
        <v>125</v>
      </c>
      <c r="I4974">
        <v>8.1999999999999993</v>
      </c>
      <c r="J4974">
        <v>1.008E-2</v>
      </c>
      <c r="K4974">
        <v>1.03</v>
      </c>
      <c r="L4974">
        <v>1.6100530303030303</v>
      </c>
      <c r="M4974" s="2">
        <f t="shared" si="159"/>
        <v>13.636363636363635</v>
      </c>
      <c r="N4974" t="s">
        <v>2735</v>
      </c>
    </row>
    <row r="4975" spans="1:14">
      <c r="A4975">
        <v>19</v>
      </c>
      <c r="B4975" t="s">
        <v>21863</v>
      </c>
      <c r="C4975" t="s">
        <v>21864</v>
      </c>
      <c r="D4975">
        <v>6044</v>
      </c>
      <c r="E4975" s="1">
        <v>2.7320000000000002</v>
      </c>
      <c r="F4975">
        <v>3.1379999999999999</v>
      </c>
      <c r="G4975">
        <v>0.47199999999999998</v>
      </c>
      <c r="H4975">
        <v>290</v>
      </c>
      <c r="I4975">
        <v>5.3</v>
      </c>
      <c r="J4975">
        <v>1.3220000000000001E-2</v>
      </c>
      <c r="K4975">
        <v>0.70199999999999996</v>
      </c>
      <c r="L4975">
        <v>1.6100530303030303</v>
      </c>
      <c r="M4975" s="2">
        <f t="shared" si="159"/>
        <v>14.393939393939394</v>
      </c>
      <c r="N4975" t="s">
        <v>2735</v>
      </c>
    </row>
    <row r="4976" spans="1:14">
      <c r="A4976">
        <v>20</v>
      </c>
      <c r="B4976" t="s">
        <v>13145</v>
      </c>
      <c r="C4976" t="s">
        <v>13146</v>
      </c>
      <c r="D4976">
        <v>5291</v>
      </c>
      <c r="E4976" s="1">
        <v>2.6859999999999999</v>
      </c>
      <c r="F4976">
        <v>2.7909999999999999</v>
      </c>
      <c r="G4976">
        <v>0.46500000000000002</v>
      </c>
      <c r="H4976">
        <v>86</v>
      </c>
      <c r="I4976" t="s">
        <v>18288</v>
      </c>
      <c r="J4976">
        <v>6.96E-3</v>
      </c>
      <c r="K4976">
        <v>0.92400000000000004</v>
      </c>
      <c r="L4976">
        <v>1.6100530303030303</v>
      </c>
      <c r="M4976" s="2">
        <f t="shared" si="159"/>
        <v>15.151515151515152</v>
      </c>
      <c r="N4976" t="s">
        <v>2735</v>
      </c>
    </row>
    <row r="4977" spans="1:14">
      <c r="A4977">
        <v>21</v>
      </c>
      <c r="B4977" t="s">
        <v>16494</v>
      </c>
      <c r="C4977" t="s">
        <v>16495</v>
      </c>
      <c r="D4977">
        <v>5701</v>
      </c>
      <c r="E4977" s="1">
        <v>2.5790000000000002</v>
      </c>
      <c r="F4977">
        <v>2.984</v>
      </c>
      <c r="G4977">
        <v>0.35399999999999998</v>
      </c>
      <c r="H4977">
        <v>192</v>
      </c>
      <c r="I4977">
        <v>5.4</v>
      </c>
      <c r="J4977">
        <v>1.2409999999999999E-2</v>
      </c>
      <c r="K4977">
        <v>0.67500000000000004</v>
      </c>
      <c r="L4977">
        <v>1.6100530303030303</v>
      </c>
      <c r="M4977" s="2">
        <f t="shared" si="159"/>
        <v>15.909090909090908</v>
      </c>
      <c r="N4977" t="s">
        <v>2735</v>
      </c>
    </row>
    <row r="4978" spans="1:14">
      <c r="A4978">
        <v>22</v>
      </c>
      <c r="B4978" t="s">
        <v>21219</v>
      </c>
      <c r="C4978" t="s">
        <v>21220</v>
      </c>
      <c r="D4978">
        <v>4515</v>
      </c>
      <c r="E4978" s="1">
        <v>2.5049999999999999</v>
      </c>
      <c r="F4978">
        <v>2.653</v>
      </c>
      <c r="G4978">
        <v>0.28199999999999997</v>
      </c>
      <c r="H4978">
        <v>124</v>
      </c>
      <c r="I4978">
        <v>6.3</v>
      </c>
      <c r="J4978">
        <v>8.0099999999999998E-3</v>
      </c>
      <c r="K4978">
        <v>0.59299999999999997</v>
      </c>
      <c r="L4978">
        <v>1.6100530303030303</v>
      </c>
      <c r="M4978" s="2">
        <f t="shared" si="159"/>
        <v>16.666666666666664</v>
      </c>
      <c r="N4978" t="s">
        <v>2735</v>
      </c>
    </row>
    <row r="4979" spans="1:14">
      <c r="A4979">
        <v>23</v>
      </c>
      <c r="B4979" t="s">
        <v>16634</v>
      </c>
      <c r="C4979" t="s">
        <v>16635</v>
      </c>
      <c r="D4979">
        <v>6796</v>
      </c>
      <c r="E4979" s="1">
        <v>2.504</v>
      </c>
      <c r="F4979">
        <v>2.4790000000000001</v>
      </c>
      <c r="G4979">
        <v>0.57299999999999995</v>
      </c>
      <c r="H4979">
        <v>220</v>
      </c>
      <c r="I4979">
        <v>7.6</v>
      </c>
      <c r="J4979">
        <v>1.081E-2</v>
      </c>
      <c r="K4979">
        <v>0.60199999999999998</v>
      </c>
      <c r="L4979">
        <v>1.6100530303030303</v>
      </c>
      <c r="M4979" s="2">
        <f t="shared" si="159"/>
        <v>17.424242424242426</v>
      </c>
      <c r="N4979" t="s">
        <v>2735</v>
      </c>
    </row>
    <row r="4980" spans="1:14">
      <c r="A4980">
        <v>24</v>
      </c>
      <c r="B4980" t="s">
        <v>13087</v>
      </c>
      <c r="C4980" t="s">
        <v>13088</v>
      </c>
      <c r="D4980">
        <v>17046</v>
      </c>
      <c r="E4980" s="1">
        <v>2.4929999999999999</v>
      </c>
      <c r="F4980">
        <v>2.544</v>
      </c>
      <c r="G4980">
        <v>0.60699999999999998</v>
      </c>
      <c r="H4980">
        <v>338</v>
      </c>
      <c r="I4980" t="s">
        <v>18288</v>
      </c>
      <c r="J4980">
        <v>1.9029999999999998E-2</v>
      </c>
      <c r="K4980">
        <v>0.76800000000000002</v>
      </c>
      <c r="L4980">
        <v>1.6100530303030303</v>
      </c>
      <c r="M4980" s="2">
        <f t="shared" si="159"/>
        <v>18.181818181818183</v>
      </c>
      <c r="N4980" t="s">
        <v>2735</v>
      </c>
    </row>
    <row r="4981" spans="1:14">
      <c r="A4981">
        <v>25</v>
      </c>
      <c r="B4981" t="s">
        <v>20488</v>
      </c>
      <c r="C4981" t="s">
        <v>20487</v>
      </c>
      <c r="D4981">
        <v>12134</v>
      </c>
      <c r="E4981" s="1">
        <v>2.4140000000000001</v>
      </c>
      <c r="F4981">
        <v>2.9830000000000001</v>
      </c>
      <c r="G4981">
        <v>0.35499999999999998</v>
      </c>
      <c r="H4981">
        <v>352</v>
      </c>
      <c r="I4981">
        <v>7.4</v>
      </c>
      <c r="J4981">
        <v>1.546E-2</v>
      </c>
      <c r="K4981">
        <v>0.68400000000000005</v>
      </c>
      <c r="L4981">
        <v>1.6100530303030303</v>
      </c>
      <c r="M4981" s="2">
        <f t="shared" si="159"/>
        <v>18.939393939393938</v>
      </c>
      <c r="N4981" t="s">
        <v>2735</v>
      </c>
    </row>
    <row r="4982" spans="1:14">
      <c r="A4982">
        <v>26</v>
      </c>
      <c r="B4982" t="s">
        <v>13105</v>
      </c>
      <c r="C4982" t="s">
        <v>13106</v>
      </c>
      <c r="D4982">
        <v>26174</v>
      </c>
      <c r="E4982" s="1">
        <v>2.3860000000000001</v>
      </c>
      <c r="F4982">
        <v>2.653</v>
      </c>
      <c r="G4982">
        <v>0.53800000000000003</v>
      </c>
      <c r="H4982">
        <v>641</v>
      </c>
      <c r="I4982">
        <v>9.5</v>
      </c>
      <c r="J4982">
        <v>3.7839999999999999E-2</v>
      </c>
      <c r="K4982">
        <v>0.73099999999999998</v>
      </c>
      <c r="L4982">
        <v>1.6100530303030303</v>
      </c>
      <c r="M4982" s="2">
        <f t="shared" si="159"/>
        <v>19.696969696969695</v>
      </c>
      <c r="N4982" t="s">
        <v>2735</v>
      </c>
    </row>
    <row r="4983" spans="1:14">
      <c r="A4983">
        <v>27</v>
      </c>
      <c r="B4983" t="s">
        <v>21803</v>
      </c>
      <c r="C4983" t="s">
        <v>21804</v>
      </c>
      <c r="D4983">
        <v>9569</v>
      </c>
      <c r="E4983" s="1">
        <v>2.379</v>
      </c>
      <c r="F4983">
        <v>2.3380000000000001</v>
      </c>
      <c r="G4983">
        <v>0.54400000000000004</v>
      </c>
      <c r="H4983">
        <v>342</v>
      </c>
      <c r="I4983">
        <v>7.8</v>
      </c>
      <c r="J4983">
        <v>1.5630000000000002E-2</v>
      </c>
      <c r="K4983">
        <v>0.58699999999999997</v>
      </c>
      <c r="L4983">
        <v>1.6100530303030303</v>
      </c>
      <c r="M4983" s="2">
        <f t="shared" si="159"/>
        <v>20.454545454545457</v>
      </c>
      <c r="N4983" t="s">
        <v>2735</v>
      </c>
    </row>
    <row r="4984" spans="1:14">
      <c r="A4984">
        <v>28</v>
      </c>
      <c r="B4984" t="s">
        <v>12904</v>
      </c>
      <c r="C4984" t="s">
        <v>12905</v>
      </c>
      <c r="D4984">
        <v>6582</v>
      </c>
      <c r="E4984" s="1">
        <v>2.3740000000000001</v>
      </c>
      <c r="F4984">
        <v>2.625</v>
      </c>
      <c r="H4984">
        <v>0</v>
      </c>
      <c r="I4984">
        <v>7.3</v>
      </c>
      <c r="J4984">
        <v>1.9800000000000002E-2</v>
      </c>
      <c r="K4984">
        <v>0.97499999999999998</v>
      </c>
      <c r="L4984">
        <v>1.6100530303030303</v>
      </c>
      <c r="M4984" s="2">
        <f t="shared" si="159"/>
        <v>21.212121212121211</v>
      </c>
      <c r="N4984" t="s">
        <v>2735</v>
      </c>
    </row>
    <row r="4985" spans="1:14">
      <c r="A4985">
        <v>29</v>
      </c>
      <c r="B4985" t="s">
        <v>13149</v>
      </c>
      <c r="C4985" t="s">
        <v>13150</v>
      </c>
      <c r="D4985">
        <v>14629</v>
      </c>
      <c r="E4985" s="1">
        <v>2.2759999999999998</v>
      </c>
      <c r="F4985">
        <v>2.927</v>
      </c>
      <c r="G4985">
        <v>0.42</v>
      </c>
      <c r="H4985">
        <v>424</v>
      </c>
      <c r="I4985">
        <v>6.1</v>
      </c>
      <c r="J4985">
        <v>2.707E-2</v>
      </c>
      <c r="K4985">
        <v>0.64100000000000001</v>
      </c>
      <c r="L4985">
        <v>1.6100530303030303</v>
      </c>
      <c r="M4985" s="2">
        <f t="shared" si="159"/>
        <v>21.969696969696969</v>
      </c>
      <c r="N4985" t="s">
        <v>2735</v>
      </c>
    </row>
    <row r="4986" spans="1:14">
      <c r="A4986">
        <v>30</v>
      </c>
      <c r="B4986" t="s">
        <v>13131</v>
      </c>
      <c r="C4986" t="s">
        <v>13132</v>
      </c>
      <c r="D4986">
        <v>38417</v>
      </c>
      <c r="E4986" s="1">
        <v>2.206</v>
      </c>
      <c r="F4986">
        <v>2.4609999999999999</v>
      </c>
      <c r="G4986">
        <v>0.41899999999999998</v>
      </c>
      <c r="H4986">
        <v>1805</v>
      </c>
      <c r="I4986">
        <v>6.9</v>
      </c>
      <c r="J4986">
        <v>7.1929999999999994E-2</v>
      </c>
      <c r="K4986">
        <v>0.63600000000000001</v>
      </c>
      <c r="L4986">
        <v>1.6100530303030303</v>
      </c>
      <c r="M4986" s="2">
        <f t="shared" si="159"/>
        <v>22.727272727272727</v>
      </c>
      <c r="N4986" t="s">
        <v>2735</v>
      </c>
    </row>
    <row r="4987" spans="1:14">
      <c r="A4987">
        <v>31</v>
      </c>
      <c r="B4987" t="s">
        <v>21547</v>
      </c>
      <c r="C4987" t="s">
        <v>21548</v>
      </c>
      <c r="D4987">
        <v>2264</v>
      </c>
      <c r="E4987" s="1">
        <v>2.145</v>
      </c>
      <c r="F4987">
        <v>1.9550000000000001</v>
      </c>
      <c r="G4987">
        <v>0.32900000000000001</v>
      </c>
      <c r="H4987">
        <v>350</v>
      </c>
      <c r="I4987">
        <v>3.9</v>
      </c>
      <c r="J4987">
        <v>5.5900000000000004E-3</v>
      </c>
      <c r="K4987">
        <v>0.39600000000000002</v>
      </c>
      <c r="L4987">
        <v>1.6100530303030303</v>
      </c>
      <c r="M4987" s="2">
        <f t="shared" si="159"/>
        <v>23.484848484848484</v>
      </c>
      <c r="N4987" t="s">
        <v>2735</v>
      </c>
    </row>
    <row r="4988" spans="1:14">
      <c r="A4988">
        <v>32</v>
      </c>
      <c r="B4988" t="s">
        <v>15240</v>
      </c>
      <c r="C4988" t="s">
        <v>15241</v>
      </c>
      <c r="D4988">
        <v>7048</v>
      </c>
      <c r="E4988" s="1">
        <v>2.0910000000000002</v>
      </c>
      <c r="F4988">
        <v>2.367</v>
      </c>
      <c r="G4988">
        <v>0.373</v>
      </c>
      <c r="H4988">
        <v>225</v>
      </c>
      <c r="I4988">
        <v>8.6999999999999993</v>
      </c>
      <c r="J4988">
        <v>1.103E-2</v>
      </c>
      <c r="K4988">
        <v>0.629</v>
      </c>
      <c r="L4988">
        <v>1.6100530303030303</v>
      </c>
      <c r="M4988" s="2">
        <f t="shared" si="159"/>
        <v>24.242424242424242</v>
      </c>
      <c r="N4988" t="s">
        <v>2735</v>
      </c>
    </row>
    <row r="4989" spans="1:14">
      <c r="A4989">
        <v>33</v>
      </c>
      <c r="B4989" t="s">
        <v>13157</v>
      </c>
      <c r="C4989" t="s">
        <v>13158</v>
      </c>
      <c r="D4989">
        <v>755</v>
      </c>
      <c r="E4989" s="1">
        <v>2.0840000000000001</v>
      </c>
      <c r="F4989">
        <v>2.0720000000000001</v>
      </c>
      <c r="G4989">
        <v>0.39400000000000002</v>
      </c>
      <c r="H4989">
        <v>137</v>
      </c>
      <c r="I4989">
        <v>2.2000000000000002</v>
      </c>
      <c r="J4989">
        <v>2.3600000000000001E-3</v>
      </c>
      <c r="K4989">
        <v>0.40100000000000002</v>
      </c>
      <c r="L4989">
        <v>1.6100530303030303</v>
      </c>
      <c r="M4989" s="2">
        <f t="shared" ref="M4989:M5020" si="160">A4989/132*100</f>
        <v>25</v>
      </c>
      <c r="N4989" t="s">
        <v>2735</v>
      </c>
    </row>
    <row r="4990" spans="1:14">
      <c r="A4990">
        <v>34</v>
      </c>
      <c r="B4990" t="s">
        <v>13189</v>
      </c>
      <c r="C4990" t="s">
        <v>13190</v>
      </c>
      <c r="D4990">
        <v>10419</v>
      </c>
      <c r="E4990" s="1">
        <v>2.024</v>
      </c>
      <c r="F4990">
        <v>2.2650000000000001</v>
      </c>
      <c r="G4990">
        <v>0.34100000000000003</v>
      </c>
      <c r="H4990">
        <v>593</v>
      </c>
      <c r="I4990">
        <v>7.8</v>
      </c>
      <c r="J4990">
        <v>1.7500000000000002E-2</v>
      </c>
      <c r="K4990">
        <v>0.55700000000000005</v>
      </c>
      <c r="L4990">
        <v>1.6100530303030303</v>
      </c>
      <c r="M4990" s="2">
        <f t="shared" si="160"/>
        <v>25.757575757575758</v>
      </c>
      <c r="N4990" t="s">
        <v>2735</v>
      </c>
    </row>
    <row r="4991" spans="1:14">
      <c r="A4991">
        <v>35</v>
      </c>
      <c r="B4991" t="s">
        <v>21521</v>
      </c>
      <c r="C4991" t="s">
        <v>21522</v>
      </c>
      <c r="D4991">
        <v>15169</v>
      </c>
      <c r="E4991" s="1">
        <v>2.004</v>
      </c>
      <c r="F4991">
        <v>2.1150000000000002</v>
      </c>
      <c r="G4991">
        <v>0.29499999999999998</v>
      </c>
      <c r="H4991">
        <v>508</v>
      </c>
      <c r="I4991">
        <v>6.5</v>
      </c>
      <c r="J4991">
        <v>2.741E-2</v>
      </c>
      <c r="K4991">
        <v>0.47599999999999998</v>
      </c>
      <c r="L4991">
        <v>1.6100530303030303</v>
      </c>
      <c r="M4991" s="2">
        <f t="shared" si="160"/>
        <v>26.515151515151516</v>
      </c>
      <c r="N4991" t="s">
        <v>2735</v>
      </c>
    </row>
    <row r="4992" spans="1:14">
      <c r="A4992">
        <v>36</v>
      </c>
      <c r="B4992" t="s">
        <v>12816</v>
      </c>
      <c r="C4992" t="s">
        <v>12817</v>
      </c>
      <c r="D4992">
        <v>3820</v>
      </c>
      <c r="E4992" s="1">
        <v>1.95</v>
      </c>
      <c r="F4992">
        <v>2.1970000000000001</v>
      </c>
      <c r="G4992">
        <v>0.30299999999999999</v>
      </c>
      <c r="H4992">
        <v>109</v>
      </c>
      <c r="I4992">
        <v>5.7</v>
      </c>
      <c r="J4992">
        <v>9.5200000000000007E-3</v>
      </c>
      <c r="K4992">
        <v>0.58699999999999997</v>
      </c>
      <c r="L4992">
        <v>1.6100530303030303</v>
      </c>
      <c r="M4992" s="2">
        <f t="shared" si="160"/>
        <v>27.27272727272727</v>
      </c>
      <c r="N4992" t="s">
        <v>2735</v>
      </c>
    </row>
    <row r="4993" spans="1:14">
      <c r="A4993">
        <v>37</v>
      </c>
      <c r="B4993" t="s">
        <v>13103</v>
      </c>
      <c r="C4993" t="s">
        <v>13104</v>
      </c>
      <c r="D4993">
        <v>4821</v>
      </c>
      <c r="E4993" s="1">
        <v>1.927</v>
      </c>
      <c r="F4993">
        <v>2.0550000000000002</v>
      </c>
      <c r="G4993">
        <v>0.23200000000000001</v>
      </c>
      <c r="H4993">
        <v>233</v>
      </c>
      <c r="I4993">
        <v>7.6</v>
      </c>
      <c r="J4993">
        <v>9.4699999999999993E-3</v>
      </c>
      <c r="K4993">
        <v>0.56899999999999995</v>
      </c>
      <c r="L4993">
        <v>1.6100530303030303</v>
      </c>
      <c r="M4993" s="2">
        <f t="shared" si="160"/>
        <v>28.030303030303028</v>
      </c>
      <c r="N4993" t="s">
        <v>2735</v>
      </c>
    </row>
    <row r="4994" spans="1:14">
      <c r="A4994">
        <v>38</v>
      </c>
      <c r="B4994" t="s">
        <v>16514</v>
      </c>
      <c r="C4994" t="s">
        <v>16515</v>
      </c>
      <c r="D4994">
        <v>1404</v>
      </c>
      <c r="E4994" s="1">
        <v>1.869</v>
      </c>
      <c r="F4994">
        <v>2</v>
      </c>
      <c r="G4994">
        <v>0.26700000000000002</v>
      </c>
      <c r="H4994">
        <v>180</v>
      </c>
      <c r="I4994">
        <v>3.9</v>
      </c>
      <c r="J4994">
        <v>3.6900000000000001E-3</v>
      </c>
      <c r="K4994">
        <v>0.45300000000000001</v>
      </c>
      <c r="L4994">
        <v>1.6100530303030303</v>
      </c>
      <c r="M4994" s="2">
        <f t="shared" si="160"/>
        <v>28.787878787878789</v>
      </c>
      <c r="N4994" t="s">
        <v>2735</v>
      </c>
    </row>
    <row r="4995" spans="1:14">
      <c r="A4995">
        <v>39</v>
      </c>
      <c r="B4995" t="s">
        <v>16578</v>
      </c>
      <c r="C4995" t="s">
        <v>16579</v>
      </c>
      <c r="D4995">
        <v>968</v>
      </c>
      <c r="E4995" s="1">
        <v>1.855</v>
      </c>
      <c r="F4995">
        <v>2.0590000000000002</v>
      </c>
      <c r="G4995">
        <v>0.30199999999999999</v>
      </c>
      <c r="H4995">
        <v>106</v>
      </c>
      <c r="I4995">
        <v>5.2</v>
      </c>
      <c r="J4995">
        <v>2.1299999999999999E-3</v>
      </c>
      <c r="K4995">
        <v>0.47399999999999998</v>
      </c>
      <c r="L4995">
        <v>1.6100530303030303</v>
      </c>
      <c r="M4995" s="2">
        <f t="shared" si="160"/>
        <v>29.545454545454547</v>
      </c>
      <c r="N4995" t="s">
        <v>2735</v>
      </c>
    </row>
    <row r="4996" spans="1:14">
      <c r="A4996">
        <v>40</v>
      </c>
      <c r="B4996" t="s">
        <v>13123</v>
      </c>
      <c r="C4996" t="s">
        <v>13124</v>
      </c>
      <c r="D4996">
        <v>3927</v>
      </c>
      <c r="E4996" s="1">
        <v>1.8140000000000001</v>
      </c>
      <c r="F4996">
        <v>1.796</v>
      </c>
      <c r="G4996">
        <v>0.35799999999999998</v>
      </c>
      <c r="H4996">
        <v>187</v>
      </c>
      <c r="I4996">
        <v>7</v>
      </c>
      <c r="J4996">
        <v>4.1999999999999997E-3</v>
      </c>
      <c r="K4996">
        <v>0.26700000000000002</v>
      </c>
      <c r="L4996">
        <v>1.6100530303030303</v>
      </c>
      <c r="M4996" s="2">
        <f t="shared" si="160"/>
        <v>30.303030303030305</v>
      </c>
      <c r="N4996" t="s">
        <v>2735</v>
      </c>
    </row>
    <row r="4997" spans="1:14">
      <c r="A4997">
        <v>41</v>
      </c>
      <c r="B4997" t="s">
        <v>19092</v>
      </c>
      <c r="C4997" t="s">
        <v>19093</v>
      </c>
      <c r="D4997">
        <v>2881</v>
      </c>
      <c r="E4997" s="1">
        <v>1.8049999999999999</v>
      </c>
      <c r="F4997">
        <v>2.2850000000000001</v>
      </c>
      <c r="G4997">
        <v>0.2</v>
      </c>
      <c r="H4997">
        <v>180</v>
      </c>
      <c r="I4997">
        <v>6.6</v>
      </c>
      <c r="J4997">
        <v>6.2199999999999998E-3</v>
      </c>
      <c r="K4997">
        <v>0.621</v>
      </c>
      <c r="L4997">
        <v>1.6100530303030303</v>
      </c>
      <c r="M4997" s="2">
        <f t="shared" si="160"/>
        <v>31.060606060606062</v>
      </c>
      <c r="N4997" t="s">
        <v>2735</v>
      </c>
    </row>
    <row r="4998" spans="1:14">
      <c r="A4998">
        <v>42</v>
      </c>
      <c r="B4998" t="s">
        <v>13203</v>
      </c>
      <c r="C4998" t="s">
        <v>13204</v>
      </c>
      <c r="D4998">
        <v>2642</v>
      </c>
      <c r="E4998" s="1">
        <v>1.7430000000000001</v>
      </c>
      <c r="F4998">
        <v>1.8160000000000001</v>
      </c>
      <c r="G4998">
        <v>0.38400000000000001</v>
      </c>
      <c r="H4998">
        <v>172</v>
      </c>
      <c r="I4998">
        <v>6</v>
      </c>
      <c r="J4998">
        <v>8.3599999999999994E-3</v>
      </c>
      <c r="K4998">
        <v>0.68500000000000005</v>
      </c>
      <c r="L4998">
        <v>1.6100530303030303</v>
      </c>
      <c r="M4998" s="2">
        <f t="shared" si="160"/>
        <v>31.818181818181817</v>
      </c>
      <c r="N4998" t="s">
        <v>2735</v>
      </c>
    </row>
    <row r="4999" spans="1:14">
      <c r="A4999">
        <v>43</v>
      </c>
      <c r="B4999" t="s">
        <v>13183</v>
      </c>
      <c r="C4999" t="s">
        <v>13184</v>
      </c>
      <c r="D4999">
        <v>1503</v>
      </c>
      <c r="E4999" s="1">
        <v>1.728</v>
      </c>
      <c r="F4999">
        <v>2.2309999999999999</v>
      </c>
      <c r="G4999">
        <v>0.247</v>
      </c>
      <c r="H4999">
        <v>85</v>
      </c>
      <c r="I4999">
        <v>7.5</v>
      </c>
      <c r="J4999">
        <v>3.1900000000000001E-3</v>
      </c>
      <c r="K4999">
        <v>0.67900000000000005</v>
      </c>
      <c r="L4999">
        <v>1.6100530303030303</v>
      </c>
      <c r="M4999" s="2">
        <f t="shared" si="160"/>
        <v>32.575757575757578</v>
      </c>
      <c r="N4999" t="s">
        <v>2735</v>
      </c>
    </row>
    <row r="5000" spans="1:14">
      <c r="A5000">
        <v>44</v>
      </c>
      <c r="B5000" t="s">
        <v>13083</v>
      </c>
      <c r="C5000" t="s">
        <v>13084</v>
      </c>
      <c r="D5000">
        <v>887</v>
      </c>
      <c r="E5000" s="1">
        <v>1.65</v>
      </c>
      <c r="F5000">
        <v>1.51</v>
      </c>
      <c r="G5000">
        <v>0.22</v>
      </c>
      <c r="H5000">
        <v>127</v>
      </c>
      <c r="I5000">
        <v>3.5</v>
      </c>
      <c r="J5000">
        <v>2.6199999999999999E-3</v>
      </c>
      <c r="K5000">
        <v>0.38300000000000001</v>
      </c>
      <c r="L5000">
        <v>1.6100530303030303</v>
      </c>
      <c r="M5000" s="2">
        <f t="shared" si="160"/>
        <v>33.333333333333329</v>
      </c>
      <c r="N5000" t="s">
        <v>2735</v>
      </c>
    </row>
    <row r="5001" spans="1:14">
      <c r="A5001">
        <v>45</v>
      </c>
      <c r="B5001" t="s">
        <v>13169</v>
      </c>
      <c r="C5001" t="s">
        <v>13170</v>
      </c>
      <c r="D5001">
        <v>332</v>
      </c>
      <c r="E5001" s="1">
        <v>1.6379999999999999</v>
      </c>
      <c r="F5001">
        <v>1.4179999999999999</v>
      </c>
      <c r="G5001">
        <v>0.436</v>
      </c>
      <c r="H5001">
        <v>39</v>
      </c>
      <c r="I5001">
        <v>3</v>
      </c>
      <c r="J5001">
        <v>1.07E-3</v>
      </c>
      <c r="K5001">
        <v>0.27800000000000002</v>
      </c>
      <c r="L5001">
        <v>1.6100530303030303</v>
      </c>
      <c r="M5001" s="2">
        <f t="shared" si="160"/>
        <v>34.090909090909086</v>
      </c>
      <c r="N5001" t="s">
        <v>2735</v>
      </c>
    </row>
    <row r="5002" spans="1:14">
      <c r="A5002">
        <v>46</v>
      </c>
      <c r="B5002" t="s">
        <v>21183</v>
      </c>
      <c r="C5002" t="s">
        <v>21184</v>
      </c>
      <c r="D5002">
        <v>2050</v>
      </c>
      <c r="E5002" s="1">
        <v>1.571</v>
      </c>
      <c r="F5002">
        <v>1.772</v>
      </c>
      <c r="G5002">
        <v>0.185</v>
      </c>
      <c r="H5002">
        <v>81</v>
      </c>
      <c r="I5002">
        <v>9.4</v>
      </c>
      <c r="J5002">
        <v>2.2399999999999998E-3</v>
      </c>
      <c r="K5002">
        <v>0.36299999999999999</v>
      </c>
      <c r="L5002">
        <v>1.6100530303030303</v>
      </c>
      <c r="M5002" s="2">
        <f t="shared" si="160"/>
        <v>34.848484848484851</v>
      </c>
      <c r="N5002" t="s">
        <v>2735</v>
      </c>
    </row>
    <row r="5003" spans="1:14">
      <c r="A5003">
        <v>47</v>
      </c>
      <c r="B5003" t="s">
        <v>21731</v>
      </c>
      <c r="C5003" t="s">
        <v>21732</v>
      </c>
      <c r="D5003">
        <v>1455</v>
      </c>
      <c r="E5003" s="1">
        <v>1.5529999999999999</v>
      </c>
      <c r="F5003">
        <v>2.0619999999999998</v>
      </c>
      <c r="G5003">
        <v>0.17</v>
      </c>
      <c r="H5003">
        <v>47</v>
      </c>
      <c r="I5003">
        <v>5.9</v>
      </c>
      <c r="J5003">
        <v>3.4099999999999998E-3</v>
      </c>
      <c r="K5003">
        <v>0.54400000000000004</v>
      </c>
      <c r="L5003">
        <v>1.6100530303030303</v>
      </c>
      <c r="M5003" s="2">
        <f t="shared" si="160"/>
        <v>35.606060606060609</v>
      </c>
      <c r="N5003" t="s">
        <v>2735</v>
      </c>
    </row>
    <row r="5004" spans="1:14">
      <c r="A5004">
        <v>48</v>
      </c>
      <c r="B5004" t="s">
        <v>13201</v>
      </c>
      <c r="C5004" t="s">
        <v>13202</v>
      </c>
      <c r="D5004">
        <v>2723</v>
      </c>
      <c r="E5004" s="1">
        <v>1.5509999999999999</v>
      </c>
      <c r="F5004">
        <v>1.58</v>
      </c>
      <c r="G5004">
        <v>0.35299999999999998</v>
      </c>
      <c r="H5004">
        <v>232</v>
      </c>
      <c r="I5004">
        <v>6.3</v>
      </c>
      <c r="J5004">
        <v>7.6600000000000001E-3</v>
      </c>
      <c r="K5004">
        <v>0.55400000000000005</v>
      </c>
      <c r="L5004">
        <v>1.6100530303030303</v>
      </c>
      <c r="M5004" s="2">
        <f t="shared" si="160"/>
        <v>36.363636363636367</v>
      </c>
      <c r="N5004" t="s">
        <v>2735</v>
      </c>
    </row>
    <row r="5005" spans="1:14">
      <c r="A5005">
        <v>49</v>
      </c>
      <c r="B5005" t="s">
        <v>21195</v>
      </c>
      <c r="C5005" t="s">
        <v>21196</v>
      </c>
      <c r="D5005">
        <v>919</v>
      </c>
      <c r="E5005" s="1">
        <v>1.5149999999999999</v>
      </c>
      <c r="F5005">
        <v>1.669</v>
      </c>
      <c r="G5005">
        <v>0.16</v>
      </c>
      <c r="H5005">
        <v>94</v>
      </c>
      <c r="I5005">
        <v>6.1</v>
      </c>
      <c r="J5005">
        <v>1.4300000000000001E-3</v>
      </c>
      <c r="K5005">
        <v>0.309</v>
      </c>
      <c r="L5005">
        <v>1.6100530303030303</v>
      </c>
      <c r="M5005" s="2">
        <f t="shared" si="160"/>
        <v>37.121212121212125</v>
      </c>
      <c r="N5005" t="s">
        <v>2735</v>
      </c>
    </row>
    <row r="5006" spans="1:14">
      <c r="A5006">
        <v>50</v>
      </c>
      <c r="B5006" t="s">
        <v>13191</v>
      </c>
      <c r="C5006" t="s">
        <v>13192</v>
      </c>
      <c r="D5006">
        <v>1089</v>
      </c>
      <c r="E5006" s="1">
        <v>1.4950000000000001</v>
      </c>
      <c r="F5006">
        <v>1.7569999999999999</v>
      </c>
      <c r="G5006">
        <v>0.35299999999999998</v>
      </c>
      <c r="H5006">
        <v>51</v>
      </c>
      <c r="I5006">
        <v>6.8</v>
      </c>
      <c r="J5006">
        <v>2.2300000000000002E-3</v>
      </c>
      <c r="K5006">
        <v>0.47599999999999998</v>
      </c>
      <c r="L5006">
        <v>1.6100530303030303</v>
      </c>
      <c r="M5006" s="2">
        <f t="shared" si="160"/>
        <v>37.878787878787875</v>
      </c>
      <c r="N5006" t="s">
        <v>2735</v>
      </c>
    </row>
    <row r="5007" spans="1:14">
      <c r="A5007">
        <v>51</v>
      </c>
      <c r="B5007" t="s">
        <v>12828</v>
      </c>
      <c r="C5007" t="s">
        <v>12829</v>
      </c>
      <c r="D5007">
        <v>787</v>
      </c>
      <c r="E5007" s="1">
        <v>1.462</v>
      </c>
      <c r="F5007">
        <v>1.552</v>
      </c>
      <c r="G5007">
        <v>0.22900000000000001</v>
      </c>
      <c r="H5007">
        <v>48</v>
      </c>
      <c r="I5007">
        <v>6.6</v>
      </c>
      <c r="J5007">
        <v>2.2699999999999999E-3</v>
      </c>
      <c r="K5007">
        <v>0.57999999999999996</v>
      </c>
      <c r="L5007">
        <v>1.6100530303030303</v>
      </c>
      <c r="M5007" s="2">
        <f t="shared" si="160"/>
        <v>38.636363636363633</v>
      </c>
      <c r="N5007" t="s">
        <v>2735</v>
      </c>
    </row>
    <row r="5008" spans="1:14">
      <c r="A5008">
        <v>52</v>
      </c>
      <c r="B5008" t="s">
        <v>13179</v>
      </c>
      <c r="C5008" t="s">
        <v>13180</v>
      </c>
      <c r="D5008">
        <v>623</v>
      </c>
      <c r="E5008" s="1">
        <v>1.419</v>
      </c>
      <c r="F5008">
        <v>1.8149999999999999</v>
      </c>
      <c r="G5008">
        <v>0.14000000000000001</v>
      </c>
      <c r="H5008">
        <v>100</v>
      </c>
      <c r="I5008">
        <v>3.1</v>
      </c>
      <c r="J5008">
        <v>2.8900000000000002E-3</v>
      </c>
      <c r="K5008">
        <v>0.5</v>
      </c>
      <c r="L5008">
        <v>1.6100530303030303</v>
      </c>
      <c r="M5008" s="2">
        <f t="shared" si="160"/>
        <v>39.393939393939391</v>
      </c>
      <c r="N5008" t="s">
        <v>2735</v>
      </c>
    </row>
    <row r="5009" spans="1:14">
      <c r="A5009">
        <v>53</v>
      </c>
      <c r="B5009" t="s">
        <v>21185</v>
      </c>
      <c r="C5009" t="s">
        <v>21186</v>
      </c>
      <c r="D5009">
        <v>844</v>
      </c>
      <c r="E5009" s="1">
        <v>1.405</v>
      </c>
      <c r="F5009">
        <v>1.5269999999999999</v>
      </c>
      <c r="G5009">
        <v>0.221</v>
      </c>
      <c r="H5009">
        <v>86</v>
      </c>
      <c r="I5009">
        <v>3.7</v>
      </c>
      <c r="J5009">
        <v>2.64E-3</v>
      </c>
      <c r="K5009">
        <v>0.34799999999999998</v>
      </c>
      <c r="L5009">
        <v>1.6100530303030303</v>
      </c>
      <c r="M5009" s="2">
        <f t="shared" si="160"/>
        <v>40.151515151515149</v>
      </c>
      <c r="N5009" t="s">
        <v>2735</v>
      </c>
    </row>
    <row r="5010" spans="1:14">
      <c r="A5010">
        <v>54</v>
      </c>
      <c r="B5010" t="s">
        <v>13137</v>
      </c>
      <c r="C5010" t="s">
        <v>13138</v>
      </c>
      <c r="D5010">
        <v>2604</v>
      </c>
      <c r="E5010" s="1">
        <v>1.3779999999999999</v>
      </c>
      <c r="F5010">
        <v>1.6950000000000001</v>
      </c>
      <c r="G5010">
        <v>0.14899999999999999</v>
      </c>
      <c r="H5010">
        <v>94</v>
      </c>
      <c r="I5010">
        <v>9.9</v>
      </c>
      <c r="J5010">
        <v>3.5200000000000001E-3</v>
      </c>
      <c r="K5010">
        <v>0.51900000000000002</v>
      </c>
      <c r="L5010">
        <v>1.6100530303030303</v>
      </c>
      <c r="M5010" s="2">
        <f t="shared" si="160"/>
        <v>40.909090909090914</v>
      </c>
      <c r="N5010" t="s">
        <v>2735</v>
      </c>
    </row>
    <row r="5011" spans="1:14">
      <c r="A5011">
        <v>55</v>
      </c>
      <c r="B5011" t="s">
        <v>13107</v>
      </c>
      <c r="C5011" t="s">
        <v>13108</v>
      </c>
      <c r="D5011">
        <v>3565</v>
      </c>
      <c r="E5011" s="1">
        <v>1.3660000000000001</v>
      </c>
      <c r="F5011">
        <v>1.6719999999999999</v>
      </c>
      <c r="G5011">
        <v>0.32900000000000001</v>
      </c>
      <c r="H5011">
        <v>243</v>
      </c>
      <c r="I5011">
        <v>5.4</v>
      </c>
      <c r="J5011">
        <v>9.3799999999999994E-3</v>
      </c>
      <c r="K5011">
        <v>0.47199999999999998</v>
      </c>
      <c r="L5011">
        <v>1.6100530303030303</v>
      </c>
      <c r="M5011" s="2">
        <f t="shared" si="160"/>
        <v>41.666666666666671</v>
      </c>
      <c r="N5011" t="s">
        <v>2735</v>
      </c>
    </row>
    <row r="5012" spans="1:14">
      <c r="A5012">
        <v>56</v>
      </c>
      <c r="B5012" t="s">
        <v>21177</v>
      </c>
      <c r="C5012" t="s">
        <v>21178</v>
      </c>
      <c r="D5012">
        <v>311</v>
      </c>
      <c r="E5012" s="1">
        <v>1.341</v>
      </c>
      <c r="F5012">
        <v>1.3180000000000001</v>
      </c>
      <c r="G5012">
        <v>4.4999999999999998E-2</v>
      </c>
      <c r="H5012">
        <v>22</v>
      </c>
      <c r="I5012">
        <v>8.6</v>
      </c>
      <c r="J5012">
        <v>6.6E-4</v>
      </c>
      <c r="K5012">
        <v>0.42599999999999999</v>
      </c>
      <c r="L5012">
        <v>1.6100530303030303</v>
      </c>
      <c r="M5012" s="2">
        <f t="shared" si="160"/>
        <v>42.424242424242422</v>
      </c>
      <c r="N5012" t="s">
        <v>2735</v>
      </c>
    </row>
    <row r="5013" spans="1:14">
      <c r="A5013">
        <v>57</v>
      </c>
      <c r="B5013" t="s">
        <v>21129</v>
      </c>
      <c r="C5013" t="s">
        <v>21130</v>
      </c>
      <c r="D5013">
        <v>94</v>
      </c>
      <c r="E5013" s="1">
        <v>1.327</v>
      </c>
      <c r="G5013">
        <v>0</v>
      </c>
      <c r="H5013">
        <v>28</v>
      </c>
      <c r="J5013">
        <v>3.5E-4</v>
      </c>
      <c r="L5013">
        <v>1.6100530303030303</v>
      </c>
      <c r="M5013" s="2">
        <f t="shared" si="160"/>
        <v>43.18181818181818</v>
      </c>
      <c r="N5013" t="s">
        <v>2735</v>
      </c>
    </row>
    <row r="5014" spans="1:14">
      <c r="A5014">
        <v>58</v>
      </c>
      <c r="B5014" t="s">
        <v>21137</v>
      </c>
      <c r="C5014" t="s">
        <v>21138</v>
      </c>
      <c r="D5014">
        <v>1801</v>
      </c>
      <c r="E5014" s="1">
        <v>1.304</v>
      </c>
      <c r="F5014">
        <v>1.0109999999999999</v>
      </c>
      <c r="G5014">
        <v>0.22800000000000001</v>
      </c>
      <c r="H5014">
        <v>267</v>
      </c>
      <c r="I5014">
        <v>3.8</v>
      </c>
      <c r="J5014">
        <v>3.1199999999999999E-3</v>
      </c>
      <c r="K5014">
        <v>0.15</v>
      </c>
      <c r="L5014">
        <v>1.6100530303030303</v>
      </c>
      <c r="M5014" s="2">
        <f t="shared" si="160"/>
        <v>43.939393939393938</v>
      </c>
      <c r="N5014" t="s">
        <v>2735</v>
      </c>
    </row>
    <row r="5015" spans="1:14">
      <c r="A5015">
        <v>59</v>
      </c>
      <c r="B5015" t="s">
        <v>13133</v>
      </c>
      <c r="C5015" t="s">
        <v>13134</v>
      </c>
      <c r="D5015">
        <v>2118</v>
      </c>
      <c r="E5015" s="1">
        <v>1.2949999999999999</v>
      </c>
      <c r="F5015">
        <v>1.9279999999999999</v>
      </c>
      <c r="G5015">
        <v>0.187</v>
      </c>
      <c r="H5015">
        <v>107</v>
      </c>
      <c r="I5015">
        <v>7.7</v>
      </c>
      <c r="J5015">
        <v>3.65E-3</v>
      </c>
      <c r="K5015">
        <v>0.499</v>
      </c>
      <c r="L5015">
        <v>1.6100530303030303</v>
      </c>
      <c r="M5015" s="2">
        <f t="shared" si="160"/>
        <v>44.696969696969695</v>
      </c>
      <c r="N5015" t="s">
        <v>2735</v>
      </c>
    </row>
    <row r="5016" spans="1:14">
      <c r="A5016">
        <v>60</v>
      </c>
      <c r="B5016" t="s">
        <v>13195</v>
      </c>
      <c r="C5016" t="s">
        <v>13196</v>
      </c>
      <c r="D5016">
        <v>219</v>
      </c>
      <c r="E5016" s="1">
        <v>1.2629999999999999</v>
      </c>
      <c r="F5016">
        <v>1.6759999999999999</v>
      </c>
      <c r="G5016">
        <v>7.6999999999999999E-2</v>
      </c>
      <c r="H5016">
        <v>13</v>
      </c>
      <c r="I5016" t="s">
        <v>18288</v>
      </c>
      <c r="J5016">
        <v>2.9E-4</v>
      </c>
      <c r="K5016">
        <v>0.48299999999999998</v>
      </c>
      <c r="L5016">
        <v>1.6100530303030303</v>
      </c>
      <c r="M5016" s="2">
        <f t="shared" si="160"/>
        <v>45.454545454545453</v>
      </c>
      <c r="N5016" t="s">
        <v>2735</v>
      </c>
    </row>
    <row r="5017" spans="1:14">
      <c r="A5017">
        <v>61</v>
      </c>
      <c r="B5017" t="s">
        <v>12898</v>
      </c>
      <c r="C5017" t="s">
        <v>12899</v>
      </c>
      <c r="D5017">
        <v>884</v>
      </c>
      <c r="E5017" s="1">
        <v>1.258</v>
      </c>
      <c r="F5017">
        <v>1.367</v>
      </c>
      <c r="G5017">
        <v>0.216</v>
      </c>
      <c r="H5017">
        <v>51</v>
      </c>
      <c r="I5017">
        <v>6.6</v>
      </c>
      <c r="J5017">
        <v>2.6199999999999999E-3</v>
      </c>
      <c r="K5017">
        <v>0.50800000000000001</v>
      </c>
      <c r="L5017">
        <v>1.6100530303030303</v>
      </c>
      <c r="M5017" s="2">
        <f t="shared" si="160"/>
        <v>46.212121212121211</v>
      </c>
      <c r="N5017" t="s">
        <v>2735</v>
      </c>
    </row>
    <row r="5018" spans="1:14">
      <c r="A5018">
        <v>62</v>
      </c>
      <c r="B5018" t="s">
        <v>21217</v>
      </c>
      <c r="C5018" t="s">
        <v>21218</v>
      </c>
      <c r="D5018">
        <v>1379</v>
      </c>
      <c r="E5018" s="1">
        <v>1.2450000000000001</v>
      </c>
      <c r="F5018">
        <v>1.381</v>
      </c>
      <c r="G5018">
        <v>0.25900000000000001</v>
      </c>
      <c r="H5018">
        <v>85</v>
      </c>
      <c r="I5018">
        <v>7.9</v>
      </c>
      <c r="J5018">
        <v>1.98E-3</v>
      </c>
      <c r="K5018">
        <v>0.33900000000000002</v>
      </c>
      <c r="L5018">
        <v>1.6100530303030303</v>
      </c>
      <c r="M5018" s="2">
        <f t="shared" si="160"/>
        <v>46.969696969696969</v>
      </c>
      <c r="N5018" t="s">
        <v>2735</v>
      </c>
    </row>
    <row r="5019" spans="1:14">
      <c r="A5019">
        <v>63</v>
      </c>
      <c r="B5019" t="s">
        <v>13187</v>
      </c>
      <c r="C5019" t="s">
        <v>13188</v>
      </c>
      <c r="D5019">
        <v>8075</v>
      </c>
      <c r="E5019" s="1">
        <v>1.2430000000000001</v>
      </c>
      <c r="F5019">
        <v>1.601</v>
      </c>
      <c r="G5019">
        <v>0.16900000000000001</v>
      </c>
      <c r="H5019">
        <v>302</v>
      </c>
      <c r="I5019" t="s">
        <v>18288</v>
      </c>
      <c r="J5019">
        <v>9.6500000000000006E-3</v>
      </c>
      <c r="K5019">
        <v>0.39700000000000002</v>
      </c>
      <c r="L5019">
        <v>1.6100530303030303</v>
      </c>
      <c r="M5019" s="2">
        <f t="shared" si="160"/>
        <v>47.727272727272727</v>
      </c>
      <c r="N5019" t="s">
        <v>2735</v>
      </c>
    </row>
    <row r="5020" spans="1:14">
      <c r="A5020">
        <v>64</v>
      </c>
      <c r="B5020" t="s">
        <v>13173</v>
      </c>
      <c r="C5020" t="s">
        <v>13174</v>
      </c>
      <c r="D5020">
        <v>3978</v>
      </c>
      <c r="E5020" s="1">
        <v>1.2070000000000001</v>
      </c>
      <c r="F5020">
        <v>1.5189999999999999</v>
      </c>
      <c r="G5020">
        <v>0.218</v>
      </c>
      <c r="H5020">
        <v>193</v>
      </c>
      <c r="I5020">
        <v>7.9</v>
      </c>
      <c r="J5020">
        <v>6.5100000000000002E-3</v>
      </c>
      <c r="K5020">
        <v>0.42099999999999999</v>
      </c>
      <c r="L5020">
        <v>1.6100530303030303</v>
      </c>
      <c r="M5020" s="2">
        <f t="shared" si="160"/>
        <v>48.484848484848484</v>
      </c>
      <c r="N5020" t="s">
        <v>2735</v>
      </c>
    </row>
    <row r="5021" spans="1:14">
      <c r="A5021">
        <v>65</v>
      </c>
      <c r="B5021" t="s">
        <v>21641</v>
      </c>
      <c r="C5021" t="s">
        <v>21642</v>
      </c>
      <c r="D5021">
        <v>4351</v>
      </c>
      <c r="E5021" s="1">
        <v>1.1639999999999999</v>
      </c>
      <c r="F5021">
        <v>1.2030000000000001</v>
      </c>
      <c r="G5021">
        <v>0.214</v>
      </c>
      <c r="H5021">
        <v>304</v>
      </c>
      <c r="I5021">
        <v>8</v>
      </c>
      <c r="J5021">
        <v>6.6E-3</v>
      </c>
      <c r="K5021">
        <v>0.30299999999999999</v>
      </c>
      <c r="L5021">
        <v>1.6100530303030303</v>
      </c>
      <c r="M5021" s="2">
        <f t="shared" ref="M5021:M5052" si="161">A5021/132*100</f>
        <v>49.242424242424242</v>
      </c>
      <c r="N5021" t="s">
        <v>2735</v>
      </c>
    </row>
    <row r="5022" spans="1:14">
      <c r="A5022">
        <v>66</v>
      </c>
      <c r="B5022" t="s">
        <v>13153</v>
      </c>
      <c r="C5022" t="s">
        <v>13154</v>
      </c>
      <c r="D5022">
        <v>1607</v>
      </c>
      <c r="E5022" s="1">
        <v>1.1499999999999999</v>
      </c>
      <c r="F5022">
        <v>1.464</v>
      </c>
      <c r="G5022">
        <v>0.17799999999999999</v>
      </c>
      <c r="H5022">
        <v>118</v>
      </c>
      <c r="I5022">
        <v>6.3</v>
      </c>
      <c r="J5022">
        <v>3.9199999999999999E-3</v>
      </c>
      <c r="K5022">
        <v>0.443</v>
      </c>
      <c r="L5022">
        <v>1.6100530303030303</v>
      </c>
      <c r="M5022" s="2">
        <f t="shared" si="161"/>
        <v>50</v>
      </c>
      <c r="N5022" t="s">
        <v>2735</v>
      </c>
    </row>
    <row r="5023" spans="1:14">
      <c r="A5023">
        <v>67</v>
      </c>
      <c r="B5023" t="s">
        <v>13081</v>
      </c>
      <c r="C5023" t="s">
        <v>13082</v>
      </c>
      <c r="D5023">
        <v>622</v>
      </c>
      <c r="E5023" s="1">
        <v>1.0960000000000001</v>
      </c>
      <c r="F5023">
        <v>1.157</v>
      </c>
      <c r="G5023">
        <v>0.1</v>
      </c>
      <c r="H5023">
        <v>40</v>
      </c>
      <c r="I5023" t="s">
        <v>18288</v>
      </c>
      <c r="J5023">
        <v>6.3000000000000003E-4</v>
      </c>
      <c r="K5023">
        <v>0.31</v>
      </c>
      <c r="L5023">
        <v>1.6100530303030303</v>
      </c>
      <c r="M5023" s="2">
        <f t="shared" si="161"/>
        <v>50.757575757575758</v>
      </c>
      <c r="N5023" t="s">
        <v>2735</v>
      </c>
    </row>
    <row r="5024" spans="1:14">
      <c r="A5024">
        <v>68</v>
      </c>
      <c r="B5024" t="s">
        <v>21575</v>
      </c>
      <c r="C5024" t="s">
        <v>21576</v>
      </c>
      <c r="D5024">
        <v>2419</v>
      </c>
      <c r="E5024" s="1">
        <v>1.0589999999999999</v>
      </c>
      <c r="F5024">
        <v>1.04</v>
      </c>
      <c r="G5024">
        <v>0.19900000000000001</v>
      </c>
      <c r="H5024">
        <v>261</v>
      </c>
      <c r="I5024">
        <v>4.7</v>
      </c>
      <c r="J5024">
        <v>5.3899999999999998E-3</v>
      </c>
      <c r="K5024">
        <v>0.221</v>
      </c>
      <c r="L5024">
        <v>1.6100530303030303</v>
      </c>
      <c r="M5024" s="2">
        <f t="shared" si="161"/>
        <v>51.515151515151516</v>
      </c>
      <c r="N5024" t="s">
        <v>2735</v>
      </c>
    </row>
    <row r="5025" spans="1:14">
      <c r="A5025">
        <v>69</v>
      </c>
      <c r="B5025" t="s">
        <v>13097</v>
      </c>
      <c r="C5025" t="s">
        <v>13098</v>
      </c>
      <c r="D5025">
        <v>1723</v>
      </c>
      <c r="E5025" s="1">
        <v>1.052</v>
      </c>
      <c r="F5025">
        <v>0.95299999999999996</v>
      </c>
      <c r="G5025">
        <v>0.245</v>
      </c>
      <c r="H5025">
        <v>98</v>
      </c>
      <c r="I5025" t="s">
        <v>18288</v>
      </c>
      <c r="J5025">
        <v>2.3900000000000002E-3</v>
      </c>
      <c r="K5025">
        <v>0.254</v>
      </c>
      <c r="L5025">
        <v>1.6100530303030303</v>
      </c>
      <c r="M5025" s="2">
        <f t="shared" si="161"/>
        <v>52.272727272727273</v>
      </c>
      <c r="N5025" t="s">
        <v>2735</v>
      </c>
    </row>
    <row r="5026" spans="1:14">
      <c r="A5026">
        <v>70</v>
      </c>
      <c r="B5026" t="s">
        <v>13117</v>
      </c>
      <c r="C5026" t="s">
        <v>13118</v>
      </c>
      <c r="D5026">
        <v>1050</v>
      </c>
      <c r="E5026" s="1">
        <v>1.012</v>
      </c>
      <c r="F5026">
        <v>1.073</v>
      </c>
      <c r="G5026">
        <v>0.104</v>
      </c>
      <c r="H5026">
        <v>48</v>
      </c>
      <c r="I5026" t="s">
        <v>18288</v>
      </c>
      <c r="J5026">
        <v>1.48E-3</v>
      </c>
      <c r="K5026">
        <v>0.36299999999999999</v>
      </c>
      <c r="L5026">
        <v>1.6100530303030303</v>
      </c>
      <c r="M5026" s="2">
        <f t="shared" si="161"/>
        <v>53.030303030303031</v>
      </c>
      <c r="N5026" t="s">
        <v>2735</v>
      </c>
    </row>
    <row r="5027" spans="1:14">
      <c r="A5027">
        <v>71</v>
      </c>
      <c r="B5027" t="s">
        <v>12826</v>
      </c>
      <c r="C5027" t="s">
        <v>12827</v>
      </c>
      <c r="D5027">
        <v>2909</v>
      </c>
      <c r="E5027" s="1">
        <v>1.0109999999999999</v>
      </c>
      <c r="F5027">
        <v>1.2090000000000001</v>
      </c>
      <c r="G5027">
        <v>0.10199999999999999</v>
      </c>
      <c r="H5027">
        <v>127</v>
      </c>
      <c r="I5027" t="s">
        <v>18288</v>
      </c>
      <c r="J5027">
        <v>3.4199999999999999E-3</v>
      </c>
      <c r="K5027">
        <v>0.4</v>
      </c>
      <c r="L5027">
        <v>1.6100530303030303</v>
      </c>
      <c r="M5027" s="2">
        <f t="shared" si="161"/>
        <v>53.787878787878782</v>
      </c>
      <c r="N5027" t="s">
        <v>2735</v>
      </c>
    </row>
    <row r="5028" spans="1:14">
      <c r="A5028">
        <v>72</v>
      </c>
      <c r="B5028" t="s">
        <v>13095</v>
      </c>
      <c r="C5028" t="s">
        <v>13096</v>
      </c>
      <c r="D5028">
        <v>3391</v>
      </c>
      <c r="E5028" s="1">
        <v>1.0029999999999999</v>
      </c>
      <c r="F5028">
        <v>1.0740000000000001</v>
      </c>
      <c r="G5028">
        <v>0.24399999999999999</v>
      </c>
      <c r="H5028">
        <v>168</v>
      </c>
      <c r="I5028" t="s">
        <v>18288</v>
      </c>
      <c r="J5028">
        <v>3.13E-3</v>
      </c>
      <c r="K5028">
        <v>0.29299999999999998</v>
      </c>
      <c r="L5028">
        <v>1.6100530303030303</v>
      </c>
      <c r="M5028" s="2">
        <f t="shared" si="161"/>
        <v>54.54545454545454</v>
      </c>
      <c r="N5028" t="s">
        <v>2735</v>
      </c>
    </row>
    <row r="5029" spans="1:14">
      <c r="A5029">
        <v>73</v>
      </c>
      <c r="B5029" t="s">
        <v>21231</v>
      </c>
      <c r="C5029" t="s">
        <v>21232</v>
      </c>
      <c r="D5029">
        <v>366</v>
      </c>
      <c r="E5029" s="1">
        <v>0.98099999999999998</v>
      </c>
      <c r="F5029">
        <v>0.77</v>
      </c>
      <c r="G5029">
        <v>0.05</v>
      </c>
      <c r="H5029">
        <v>60</v>
      </c>
      <c r="I5029">
        <v>7.1</v>
      </c>
      <c r="J5029">
        <v>4.6999999999999999E-4</v>
      </c>
      <c r="K5029">
        <v>0.12</v>
      </c>
      <c r="L5029">
        <v>1.6100530303030303</v>
      </c>
      <c r="M5029" s="2">
        <f t="shared" si="161"/>
        <v>55.303030303030297</v>
      </c>
      <c r="N5029" t="s">
        <v>2735</v>
      </c>
    </row>
    <row r="5030" spans="1:14">
      <c r="A5030">
        <v>74</v>
      </c>
      <c r="B5030" t="s">
        <v>13115</v>
      </c>
      <c r="C5030" t="s">
        <v>13116</v>
      </c>
      <c r="D5030">
        <v>1295</v>
      </c>
      <c r="E5030" s="1">
        <v>0.92</v>
      </c>
      <c r="F5030">
        <v>1.1579999999999999</v>
      </c>
      <c r="G5030">
        <v>6.9000000000000006E-2</v>
      </c>
      <c r="H5030">
        <v>159</v>
      </c>
      <c r="I5030">
        <v>4.7</v>
      </c>
      <c r="J5030">
        <v>3.6700000000000001E-3</v>
      </c>
      <c r="K5030">
        <v>0.27400000000000002</v>
      </c>
      <c r="L5030">
        <v>1.6100530303030303</v>
      </c>
      <c r="M5030" s="2">
        <f t="shared" si="161"/>
        <v>56.060606060606055</v>
      </c>
      <c r="N5030" t="s">
        <v>2735</v>
      </c>
    </row>
    <row r="5031" spans="1:14">
      <c r="A5031">
        <v>75</v>
      </c>
      <c r="B5031" t="s">
        <v>13141</v>
      </c>
      <c r="C5031" t="s">
        <v>13142</v>
      </c>
      <c r="D5031">
        <v>2154</v>
      </c>
      <c r="E5031" s="1">
        <v>0.9</v>
      </c>
      <c r="F5031">
        <v>1.1639999999999999</v>
      </c>
      <c r="G5031">
        <v>0.09</v>
      </c>
      <c r="H5031">
        <v>177</v>
      </c>
      <c r="I5031">
        <v>8.6</v>
      </c>
      <c r="J5031">
        <v>4.1099999999999999E-3</v>
      </c>
      <c r="K5031">
        <v>0.33500000000000002</v>
      </c>
      <c r="L5031">
        <v>1.6100530303030303</v>
      </c>
      <c r="M5031" s="2">
        <f t="shared" si="161"/>
        <v>56.81818181818182</v>
      </c>
      <c r="N5031" t="s">
        <v>2735</v>
      </c>
    </row>
    <row r="5032" spans="1:14">
      <c r="A5032">
        <v>76</v>
      </c>
      <c r="B5032" t="s">
        <v>21139</v>
      </c>
      <c r="C5032" t="s">
        <v>21140</v>
      </c>
      <c r="D5032">
        <v>603</v>
      </c>
      <c r="E5032" s="1">
        <v>0.89900000000000002</v>
      </c>
      <c r="F5032">
        <v>0.98099999999999998</v>
      </c>
      <c r="G5032">
        <v>0.13200000000000001</v>
      </c>
      <c r="H5032">
        <v>68</v>
      </c>
      <c r="I5032">
        <v>6.7</v>
      </c>
      <c r="J5032">
        <v>8.0999999999999996E-4</v>
      </c>
      <c r="K5032">
        <v>0.17399999999999999</v>
      </c>
      <c r="L5032">
        <v>1.6100530303030303</v>
      </c>
      <c r="M5032" s="2">
        <f t="shared" si="161"/>
        <v>57.575757575757578</v>
      </c>
      <c r="N5032" t="s">
        <v>2735</v>
      </c>
    </row>
    <row r="5033" spans="1:14">
      <c r="A5033">
        <v>77</v>
      </c>
      <c r="B5033" t="s">
        <v>13093</v>
      </c>
      <c r="C5033" t="s">
        <v>13094</v>
      </c>
      <c r="D5033">
        <v>832</v>
      </c>
      <c r="E5033" s="1">
        <v>0.89400000000000002</v>
      </c>
      <c r="F5033">
        <v>1.1120000000000001</v>
      </c>
      <c r="G5033">
        <v>0.154</v>
      </c>
      <c r="H5033">
        <v>78</v>
      </c>
      <c r="I5033">
        <v>6.4</v>
      </c>
      <c r="J5033">
        <v>1.48E-3</v>
      </c>
      <c r="K5033">
        <v>0.25</v>
      </c>
      <c r="L5033">
        <v>1.6100530303030303</v>
      </c>
      <c r="M5033" s="2">
        <f t="shared" si="161"/>
        <v>58.333333333333336</v>
      </c>
      <c r="N5033" t="s">
        <v>2735</v>
      </c>
    </row>
    <row r="5034" spans="1:14">
      <c r="A5034">
        <v>78</v>
      </c>
      <c r="B5034" t="s">
        <v>21661</v>
      </c>
      <c r="C5034" t="s">
        <v>21662</v>
      </c>
      <c r="D5034">
        <v>1033</v>
      </c>
      <c r="E5034" s="1">
        <v>0.88800000000000001</v>
      </c>
      <c r="F5034">
        <v>0.92900000000000005</v>
      </c>
      <c r="G5034">
        <v>0.253</v>
      </c>
      <c r="H5034">
        <v>75</v>
      </c>
      <c r="I5034">
        <v>7.2</v>
      </c>
      <c r="J5034">
        <v>1.17E-3</v>
      </c>
      <c r="K5034">
        <v>0.16300000000000001</v>
      </c>
      <c r="L5034">
        <v>1.6100530303030303</v>
      </c>
      <c r="M5034" s="2">
        <f t="shared" si="161"/>
        <v>59.090909090909093</v>
      </c>
      <c r="N5034" t="s">
        <v>2735</v>
      </c>
    </row>
    <row r="5035" spans="1:14">
      <c r="A5035">
        <v>79</v>
      </c>
      <c r="B5035" t="s">
        <v>13125</v>
      </c>
      <c r="C5035" t="s">
        <v>13126</v>
      </c>
      <c r="D5035">
        <v>318</v>
      </c>
      <c r="E5035" s="1">
        <v>0.86499999999999999</v>
      </c>
      <c r="F5035">
        <v>1.5529999999999999</v>
      </c>
      <c r="G5035">
        <v>0.27600000000000002</v>
      </c>
      <c r="H5035">
        <v>76</v>
      </c>
      <c r="I5035">
        <v>3.1</v>
      </c>
      <c r="J5035">
        <v>1.34E-3</v>
      </c>
      <c r="K5035">
        <v>0.40300000000000002</v>
      </c>
      <c r="L5035">
        <v>1.6100530303030303</v>
      </c>
      <c r="M5035" s="2">
        <f t="shared" si="161"/>
        <v>59.848484848484851</v>
      </c>
      <c r="N5035" t="s">
        <v>2735</v>
      </c>
    </row>
    <row r="5036" spans="1:14">
      <c r="A5036">
        <v>80</v>
      </c>
      <c r="B5036" t="s">
        <v>21649</v>
      </c>
      <c r="C5036" t="s">
        <v>21650</v>
      </c>
      <c r="D5036">
        <v>116</v>
      </c>
      <c r="E5036" s="1">
        <v>0.86399999999999999</v>
      </c>
      <c r="F5036">
        <v>0.64600000000000002</v>
      </c>
      <c r="G5036">
        <v>0.111</v>
      </c>
      <c r="H5036">
        <v>18</v>
      </c>
      <c r="I5036">
        <v>5</v>
      </c>
      <c r="J5036">
        <v>1.7000000000000001E-4</v>
      </c>
      <c r="K5036">
        <v>0.10299999999999999</v>
      </c>
      <c r="L5036">
        <v>1.6100530303030303</v>
      </c>
      <c r="M5036" s="2">
        <f t="shared" si="161"/>
        <v>60.606060606060609</v>
      </c>
      <c r="N5036" t="s">
        <v>2735</v>
      </c>
    </row>
    <row r="5037" spans="1:14">
      <c r="A5037">
        <v>81</v>
      </c>
      <c r="B5037" t="s">
        <v>13143</v>
      </c>
      <c r="C5037" t="s">
        <v>13144</v>
      </c>
      <c r="D5037">
        <v>1179</v>
      </c>
      <c r="E5037" s="1">
        <v>0.85699999999999998</v>
      </c>
      <c r="F5037">
        <v>1.0029999999999999</v>
      </c>
      <c r="G5037">
        <v>5.5E-2</v>
      </c>
      <c r="H5037">
        <v>55</v>
      </c>
      <c r="I5037" t="s">
        <v>18288</v>
      </c>
      <c r="J5037">
        <v>1.6800000000000001E-3</v>
      </c>
      <c r="K5037">
        <v>0.33300000000000002</v>
      </c>
      <c r="L5037">
        <v>1.6100530303030303</v>
      </c>
      <c r="M5037" s="2">
        <f t="shared" si="161"/>
        <v>61.363636363636367</v>
      </c>
      <c r="N5037" t="s">
        <v>2735</v>
      </c>
    </row>
    <row r="5038" spans="1:14">
      <c r="A5038">
        <v>82</v>
      </c>
      <c r="B5038" t="s">
        <v>13175</v>
      </c>
      <c r="C5038" t="s">
        <v>13176</v>
      </c>
      <c r="D5038">
        <v>640</v>
      </c>
      <c r="E5038" s="1">
        <v>0.85699999999999998</v>
      </c>
      <c r="F5038">
        <v>0.93799999999999994</v>
      </c>
      <c r="G5038">
        <v>4.9000000000000002E-2</v>
      </c>
      <c r="H5038">
        <v>41</v>
      </c>
      <c r="I5038" t="s">
        <v>18288</v>
      </c>
      <c r="J5038">
        <v>7.6000000000000004E-4</v>
      </c>
      <c r="K5038">
        <v>0.3</v>
      </c>
      <c r="L5038">
        <v>1.6100530303030303</v>
      </c>
      <c r="M5038" s="2">
        <f t="shared" si="161"/>
        <v>62.121212121212125</v>
      </c>
      <c r="N5038" t="s">
        <v>2735</v>
      </c>
    </row>
    <row r="5039" spans="1:14">
      <c r="A5039">
        <v>83</v>
      </c>
      <c r="B5039" t="s">
        <v>13119</v>
      </c>
      <c r="C5039" t="s">
        <v>13120</v>
      </c>
      <c r="D5039">
        <v>1529</v>
      </c>
      <c r="E5039" s="1">
        <v>0.85199999999999998</v>
      </c>
      <c r="F5039">
        <v>0.91900000000000004</v>
      </c>
      <c r="G5039">
        <v>0.16600000000000001</v>
      </c>
      <c r="H5039">
        <v>597</v>
      </c>
      <c r="I5039">
        <v>2.5</v>
      </c>
      <c r="J5039">
        <v>3.5100000000000001E-3</v>
      </c>
      <c r="K5039">
        <v>0.129</v>
      </c>
      <c r="L5039">
        <v>1.6100530303030303</v>
      </c>
      <c r="M5039" s="2">
        <f t="shared" si="161"/>
        <v>62.878787878787875</v>
      </c>
      <c r="N5039" t="s">
        <v>2735</v>
      </c>
    </row>
    <row r="5040" spans="1:14">
      <c r="A5040">
        <v>84</v>
      </c>
      <c r="B5040" t="s">
        <v>21579</v>
      </c>
      <c r="C5040" t="s">
        <v>21580</v>
      </c>
      <c r="D5040">
        <v>67</v>
      </c>
      <c r="E5040" s="1">
        <v>0.82099999999999995</v>
      </c>
      <c r="F5040">
        <v>0.71</v>
      </c>
      <c r="G5040">
        <v>0</v>
      </c>
      <c r="H5040">
        <v>22</v>
      </c>
      <c r="J5040">
        <v>3.1E-4</v>
      </c>
      <c r="K5040">
        <v>0.192</v>
      </c>
      <c r="L5040">
        <v>1.6100530303030303</v>
      </c>
      <c r="M5040" s="2">
        <f t="shared" si="161"/>
        <v>63.636363636363633</v>
      </c>
      <c r="N5040" t="s">
        <v>2735</v>
      </c>
    </row>
    <row r="5041" spans="1:14">
      <c r="A5041">
        <v>85</v>
      </c>
      <c r="B5041" t="s">
        <v>13089</v>
      </c>
      <c r="C5041" t="s">
        <v>13090</v>
      </c>
      <c r="D5041">
        <v>396</v>
      </c>
      <c r="E5041" s="1">
        <v>0.79700000000000004</v>
      </c>
      <c r="F5041">
        <v>0.77</v>
      </c>
      <c r="G5041">
        <v>6.7000000000000004E-2</v>
      </c>
      <c r="H5041">
        <v>134</v>
      </c>
      <c r="I5041">
        <v>3.3</v>
      </c>
      <c r="J5041">
        <v>1.4599999999999999E-3</v>
      </c>
      <c r="K5041">
        <v>0.17100000000000001</v>
      </c>
      <c r="L5041">
        <v>1.6100530303030303</v>
      </c>
      <c r="M5041" s="2">
        <f t="shared" si="161"/>
        <v>64.393939393939391</v>
      </c>
      <c r="N5041" t="s">
        <v>2735</v>
      </c>
    </row>
    <row r="5042" spans="1:14">
      <c r="A5042">
        <v>86</v>
      </c>
      <c r="B5042" t="s">
        <v>13163</v>
      </c>
      <c r="C5042" t="s">
        <v>13164</v>
      </c>
      <c r="D5042">
        <v>217</v>
      </c>
      <c r="E5042" s="1">
        <v>0.76300000000000001</v>
      </c>
      <c r="F5042">
        <v>0.99</v>
      </c>
      <c r="H5042">
        <v>0</v>
      </c>
      <c r="I5042">
        <v>7.2</v>
      </c>
      <c r="J5042">
        <v>5.5000000000000003E-4</v>
      </c>
      <c r="K5042">
        <v>0.32100000000000001</v>
      </c>
      <c r="L5042">
        <v>1.6100530303030303</v>
      </c>
      <c r="M5042" s="2">
        <f t="shared" si="161"/>
        <v>65.151515151515156</v>
      </c>
      <c r="N5042" t="s">
        <v>2735</v>
      </c>
    </row>
    <row r="5043" spans="1:14">
      <c r="A5043">
        <v>87</v>
      </c>
      <c r="B5043" t="s">
        <v>13135</v>
      </c>
      <c r="C5043" t="s">
        <v>13136</v>
      </c>
      <c r="D5043">
        <v>678</v>
      </c>
      <c r="E5043" s="1">
        <v>0.73899999999999999</v>
      </c>
      <c r="F5043">
        <v>0.79300000000000004</v>
      </c>
      <c r="G5043">
        <v>5.7000000000000002E-2</v>
      </c>
      <c r="H5043">
        <v>87</v>
      </c>
      <c r="I5043">
        <v>4.2</v>
      </c>
      <c r="J5043">
        <v>2.2699999999999999E-3</v>
      </c>
      <c r="K5043">
        <v>0.19800000000000001</v>
      </c>
      <c r="L5043">
        <v>1.6100530303030303</v>
      </c>
      <c r="M5043" s="2">
        <f t="shared" si="161"/>
        <v>65.909090909090907</v>
      </c>
      <c r="N5043" t="s">
        <v>2735</v>
      </c>
    </row>
    <row r="5044" spans="1:14">
      <c r="A5044">
        <v>88</v>
      </c>
      <c r="B5044" t="s">
        <v>13193</v>
      </c>
      <c r="C5044" t="s">
        <v>13194</v>
      </c>
      <c r="D5044">
        <v>418</v>
      </c>
      <c r="E5044" s="1">
        <v>0.71699999999999997</v>
      </c>
      <c r="F5044">
        <v>0.745</v>
      </c>
      <c r="G5044">
        <v>0.16900000000000001</v>
      </c>
      <c r="H5044">
        <v>71</v>
      </c>
      <c r="I5044">
        <v>5.9</v>
      </c>
      <c r="J5044">
        <v>9.2000000000000003E-4</v>
      </c>
      <c r="K5044">
        <v>0.193</v>
      </c>
      <c r="L5044">
        <v>1.6100530303030303</v>
      </c>
      <c r="M5044" s="2">
        <f t="shared" si="161"/>
        <v>66.666666666666657</v>
      </c>
      <c r="N5044" t="s">
        <v>2735</v>
      </c>
    </row>
    <row r="5045" spans="1:14">
      <c r="A5045">
        <v>89</v>
      </c>
      <c r="B5045" t="s">
        <v>13101</v>
      </c>
      <c r="C5045" t="s">
        <v>13102</v>
      </c>
      <c r="D5045">
        <v>1611</v>
      </c>
      <c r="E5045" s="1">
        <v>0.71199999999999997</v>
      </c>
      <c r="F5045">
        <v>0.71099999999999997</v>
      </c>
      <c r="G5045">
        <v>0.254</v>
      </c>
      <c r="H5045">
        <v>59</v>
      </c>
      <c r="I5045" t="s">
        <v>18288</v>
      </c>
      <c r="J5045">
        <v>1.1299999999999999E-3</v>
      </c>
      <c r="K5045">
        <v>0.245</v>
      </c>
      <c r="L5045">
        <v>1.6100530303030303</v>
      </c>
      <c r="M5045" s="2">
        <f t="shared" si="161"/>
        <v>67.424242424242422</v>
      </c>
      <c r="N5045" t="s">
        <v>2735</v>
      </c>
    </row>
    <row r="5046" spans="1:14">
      <c r="A5046">
        <v>90</v>
      </c>
      <c r="B5046" t="s">
        <v>13113</v>
      </c>
      <c r="C5046" t="s">
        <v>13114</v>
      </c>
      <c r="D5046">
        <v>1189</v>
      </c>
      <c r="E5046" s="1">
        <v>0.69799999999999995</v>
      </c>
      <c r="F5046">
        <v>0.52200000000000002</v>
      </c>
      <c r="G5046">
        <v>6.8000000000000005E-2</v>
      </c>
      <c r="H5046">
        <v>219</v>
      </c>
      <c r="I5046">
        <v>8.1</v>
      </c>
      <c r="J5046">
        <v>2.0500000000000002E-3</v>
      </c>
      <c r="K5046">
        <v>0.13</v>
      </c>
      <c r="L5046">
        <v>1.6100530303030303</v>
      </c>
      <c r="M5046" s="2">
        <f t="shared" si="161"/>
        <v>68.181818181818173</v>
      </c>
      <c r="N5046" t="s">
        <v>2735</v>
      </c>
    </row>
    <row r="5047" spans="1:14">
      <c r="A5047">
        <v>91</v>
      </c>
      <c r="B5047" t="s">
        <v>13167</v>
      </c>
      <c r="C5047" t="s">
        <v>13168</v>
      </c>
      <c r="D5047">
        <v>247</v>
      </c>
      <c r="E5047" s="1">
        <v>0.67800000000000005</v>
      </c>
      <c r="G5047">
        <v>7.3999999999999996E-2</v>
      </c>
      <c r="H5047">
        <v>27</v>
      </c>
      <c r="I5047">
        <v>6.9</v>
      </c>
      <c r="J5047">
        <v>6.4999999999999997E-4</v>
      </c>
      <c r="L5047">
        <v>1.6100530303030303</v>
      </c>
      <c r="M5047" s="2">
        <f t="shared" si="161"/>
        <v>68.939393939393938</v>
      </c>
      <c r="N5047" t="s">
        <v>2735</v>
      </c>
    </row>
    <row r="5048" spans="1:14">
      <c r="A5048">
        <v>92</v>
      </c>
      <c r="B5048" t="s">
        <v>21161</v>
      </c>
      <c r="C5048" t="s">
        <v>21162</v>
      </c>
      <c r="D5048">
        <v>503</v>
      </c>
      <c r="E5048" s="1">
        <v>0.628</v>
      </c>
      <c r="F5048">
        <v>0.59699999999999998</v>
      </c>
      <c r="G5048">
        <v>1.7000000000000001E-2</v>
      </c>
      <c r="H5048">
        <v>60</v>
      </c>
      <c r="I5048">
        <v>6.4</v>
      </c>
      <c r="J5048">
        <v>8.7000000000000001E-4</v>
      </c>
      <c r="K5048">
        <v>0.13</v>
      </c>
      <c r="L5048">
        <v>1.6100530303030303</v>
      </c>
      <c r="M5048" s="2">
        <f t="shared" si="161"/>
        <v>69.696969696969703</v>
      </c>
      <c r="N5048" t="s">
        <v>2735</v>
      </c>
    </row>
    <row r="5049" spans="1:14">
      <c r="A5049">
        <v>93</v>
      </c>
      <c r="B5049" t="s">
        <v>13147</v>
      </c>
      <c r="C5049" t="s">
        <v>13148</v>
      </c>
      <c r="D5049">
        <v>1998</v>
      </c>
      <c r="E5049" s="1">
        <v>0.61599999999999999</v>
      </c>
      <c r="F5049">
        <v>0.54200000000000004</v>
      </c>
      <c r="G5049">
        <v>0.13100000000000001</v>
      </c>
      <c r="H5049">
        <v>145</v>
      </c>
      <c r="I5049" t="s">
        <v>18288</v>
      </c>
      <c r="J5049">
        <v>1.8E-3</v>
      </c>
      <c r="K5049">
        <v>0.14000000000000001</v>
      </c>
      <c r="L5049">
        <v>1.6100530303030303</v>
      </c>
      <c r="M5049" s="2">
        <f t="shared" si="161"/>
        <v>70.454545454545453</v>
      </c>
      <c r="N5049" t="s">
        <v>2735</v>
      </c>
    </row>
    <row r="5050" spans="1:14">
      <c r="A5050">
        <v>94</v>
      </c>
      <c r="B5050" t="s">
        <v>21209</v>
      </c>
      <c r="C5050" t="s">
        <v>21210</v>
      </c>
      <c r="D5050">
        <v>299</v>
      </c>
      <c r="E5050" s="1">
        <v>0.61599999999999999</v>
      </c>
      <c r="F5050">
        <v>0.69399999999999995</v>
      </c>
      <c r="G5050">
        <v>7.6999999999999999E-2</v>
      </c>
      <c r="H5050">
        <v>39</v>
      </c>
      <c r="I5050">
        <v>6.5</v>
      </c>
      <c r="J5050">
        <v>3.6000000000000002E-4</v>
      </c>
      <c r="K5050">
        <v>0.115</v>
      </c>
      <c r="L5050">
        <v>1.6100530303030303</v>
      </c>
      <c r="M5050" s="2">
        <f t="shared" si="161"/>
        <v>71.212121212121218</v>
      </c>
      <c r="N5050" t="s">
        <v>2735</v>
      </c>
    </row>
    <row r="5051" spans="1:14">
      <c r="A5051">
        <v>95</v>
      </c>
      <c r="B5051" t="s">
        <v>13139</v>
      </c>
      <c r="C5051" t="s">
        <v>13140</v>
      </c>
      <c r="D5051">
        <v>553</v>
      </c>
      <c r="E5051" s="1">
        <v>0.57299999999999995</v>
      </c>
      <c r="F5051">
        <v>0.69299999999999995</v>
      </c>
      <c r="G5051">
        <v>6.2E-2</v>
      </c>
      <c r="H5051">
        <v>65</v>
      </c>
      <c r="I5051">
        <v>9.6999999999999993</v>
      </c>
      <c r="J5051">
        <v>8.9999999999999998E-4</v>
      </c>
      <c r="K5051">
        <v>0.19400000000000001</v>
      </c>
      <c r="L5051">
        <v>1.6100530303030303</v>
      </c>
      <c r="M5051" s="2">
        <f t="shared" si="161"/>
        <v>71.969696969696969</v>
      </c>
      <c r="N5051" t="s">
        <v>2735</v>
      </c>
    </row>
    <row r="5052" spans="1:14">
      <c r="A5052">
        <v>96</v>
      </c>
      <c r="B5052" t="s">
        <v>16548</v>
      </c>
      <c r="C5052" t="s">
        <v>16549</v>
      </c>
      <c r="D5052">
        <v>395</v>
      </c>
      <c r="E5052" s="1">
        <v>0.56899999999999995</v>
      </c>
      <c r="F5052">
        <v>0.66400000000000003</v>
      </c>
      <c r="G5052">
        <v>2.1000000000000001E-2</v>
      </c>
      <c r="H5052">
        <v>48</v>
      </c>
      <c r="I5052">
        <v>6.2</v>
      </c>
      <c r="J5052">
        <v>8.4999999999999995E-4</v>
      </c>
      <c r="K5052">
        <v>0.17199999999999999</v>
      </c>
      <c r="L5052">
        <v>1.6100530303030303</v>
      </c>
      <c r="M5052" s="2">
        <f t="shared" si="161"/>
        <v>72.727272727272734</v>
      </c>
      <c r="N5052" t="s">
        <v>2735</v>
      </c>
    </row>
    <row r="5053" spans="1:14">
      <c r="A5053">
        <v>97</v>
      </c>
      <c r="B5053" t="s">
        <v>21223</v>
      </c>
      <c r="C5053" t="s">
        <v>21224</v>
      </c>
      <c r="D5053">
        <v>132</v>
      </c>
      <c r="E5053" s="1">
        <v>0.56000000000000005</v>
      </c>
      <c r="F5053">
        <v>0.51600000000000001</v>
      </c>
      <c r="G5053">
        <v>0.13300000000000001</v>
      </c>
      <c r="H5053">
        <v>45</v>
      </c>
      <c r="I5053">
        <v>3.6</v>
      </c>
      <c r="J5053">
        <v>2.7E-4</v>
      </c>
      <c r="K5053">
        <v>8.1000000000000003E-2</v>
      </c>
      <c r="L5053">
        <v>1.6100530303030303</v>
      </c>
      <c r="M5053" s="2">
        <f t="shared" ref="M5053:M5088" si="162">A5053/132*100</f>
        <v>73.484848484848484</v>
      </c>
      <c r="N5053" t="s">
        <v>2735</v>
      </c>
    </row>
    <row r="5054" spans="1:14">
      <c r="A5054">
        <v>98</v>
      </c>
      <c r="B5054" t="s">
        <v>21113</v>
      </c>
      <c r="C5054" t="s">
        <v>21114</v>
      </c>
      <c r="D5054">
        <v>631</v>
      </c>
      <c r="E5054" s="1">
        <v>0.55900000000000005</v>
      </c>
      <c r="F5054">
        <v>0.56799999999999995</v>
      </c>
      <c r="G5054">
        <v>4.3999999999999997E-2</v>
      </c>
      <c r="H5054">
        <v>68</v>
      </c>
      <c r="I5054">
        <v>8.8000000000000007</v>
      </c>
      <c r="J5054">
        <v>8.4000000000000003E-4</v>
      </c>
      <c r="K5054">
        <v>0.14099999999999999</v>
      </c>
      <c r="L5054">
        <v>1.6100530303030303</v>
      </c>
      <c r="M5054" s="2">
        <f t="shared" si="162"/>
        <v>74.242424242424249</v>
      </c>
      <c r="N5054" t="s">
        <v>2735</v>
      </c>
    </row>
    <row r="5055" spans="1:14">
      <c r="A5055">
        <v>99</v>
      </c>
      <c r="B5055" t="s">
        <v>13151</v>
      </c>
      <c r="C5055" t="s">
        <v>13152</v>
      </c>
      <c r="D5055">
        <v>753</v>
      </c>
      <c r="E5055" s="1">
        <v>0.55800000000000005</v>
      </c>
      <c r="F5055">
        <v>0.81599999999999995</v>
      </c>
      <c r="G5055">
        <v>8.6999999999999994E-2</v>
      </c>
      <c r="H5055">
        <v>69</v>
      </c>
      <c r="I5055">
        <v>7.3</v>
      </c>
      <c r="J5055">
        <v>1.2999999999999999E-3</v>
      </c>
      <c r="K5055">
        <v>0.192</v>
      </c>
      <c r="L5055">
        <v>1.6100530303030303</v>
      </c>
      <c r="M5055" s="2">
        <f t="shared" si="162"/>
        <v>75</v>
      </c>
      <c r="N5055" t="s">
        <v>2735</v>
      </c>
    </row>
    <row r="5056" spans="1:14">
      <c r="A5056">
        <v>100</v>
      </c>
      <c r="B5056" t="s">
        <v>21623</v>
      </c>
      <c r="C5056" t="s">
        <v>21624</v>
      </c>
      <c r="D5056">
        <v>768</v>
      </c>
      <c r="E5056" s="1">
        <v>0.53800000000000003</v>
      </c>
      <c r="F5056">
        <v>0.39800000000000002</v>
      </c>
      <c r="G5056">
        <v>0.23899999999999999</v>
      </c>
      <c r="H5056">
        <v>259</v>
      </c>
      <c r="I5056">
        <v>3.4</v>
      </c>
      <c r="J5056">
        <v>1.15E-3</v>
      </c>
      <c r="K5056">
        <v>4.8000000000000001E-2</v>
      </c>
      <c r="L5056">
        <v>1.6100530303030303</v>
      </c>
      <c r="M5056" s="2">
        <f t="shared" si="162"/>
        <v>75.757575757575751</v>
      </c>
      <c r="N5056" t="s">
        <v>2735</v>
      </c>
    </row>
    <row r="5057" spans="1:14">
      <c r="A5057">
        <v>101</v>
      </c>
      <c r="B5057" t="s">
        <v>21133</v>
      </c>
      <c r="C5057" t="s">
        <v>21134</v>
      </c>
      <c r="D5057">
        <v>166</v>
      </c>
      <c r="E5057" s="1">
        <v>0.53300000000000003</v>
      </c>
      <c r="G5057">
        <v>0.08</v>
      </c>
      <c r="H5057">
        <v>50</v>
      </c>
      <c r="I5057">
        <v>3.6</v>
      </c>
      <c r="J5057">
        <v>5.4000000000000001E-4</v>
      </c>
      <c r="L5057">
        <v>1.6100530303030303</v>
      </c>
      <c r="M5057" s="2">
        <f t="shared" si="162"/>
        <v>76.515151515151516</v>
      </c>
      <c r="N5057" t="s">
        <v>2735</v>
      </c>
    </row>
    <row r="5058" spans="1:14">
      <c r="A5058">
        <v>102</v>
      </c>
      <c r="B5058" t="s">
        <v>12842</v>
      </c>
      <c r="C5058" t="s">
        <v>12843</v>
      </c>
      <c r="D5058">
        <v>699</v>
      </c>
      <c r="E5058" s="1">
        <v>0.51600000000000001</v>
      </c>
      <c r="F5058">
        <v>0.61399999999999999</v>
      </c>
      <c r="G5058">
        <v>9.5000000000000001E-2</v>
      </c>
      <c r="H5058">
        <v>231</v>
      </c>
      <c r="I5058">
        <v>3.8</v>
      </c>
      <c r="J5058">
        <v>2.2899999999999999E-3</v>
      </c>
      <c r="K5058">
        <v>0.14199999999999999</v>
      </c>
      <c r="L5058">
        <v>1.6100530303030303</v>
      </c>
      <c r="M5058" s="2">
        <f t="shared" si="162"/>
        <v>77.272727272727266</v>
      </c>
      <c r="N5058" t="s">
        <v>2735</v>
      </c>
    </row>
    <row r="5059" spans="1:14">
      <c r="A5059">
        <v>103</v>
      </c>
      <c r="B5059" t="s">
        <v>13091</v>
      </c>
      <c r="C5059" t="s">
        <v>13092</v>
      </c>
      <c r="D5059">
        <v>661</v>
      </c>
      <c r="E5059" s="1">
        <v>0.46700000000000003</v>
      </c>
      <c r="F5059">
        <v>0.57299999999999995</v>
      </c>
      <c r="G5059">
        <v>5.0999999999999997E-2</v>
      </c>
      <c r="H5059">
        <v>39</v>
      </c>
      <c r="I5059" t="s">
        <v>18288</v>
      </c>
      <c r="J5059">
        <v>9.3000000000000005E-4</v>
      </c>
      <c r="K5059">
        <v>0.20499999999999999</v>
      </c>
      <c r="L5059">
        <v>1.6100530303030303</v>
      </c>
      <c r="M5059" s="2">
        <f t="shared" si="162"/>
        <v>78.030303030303031</v>
      </c>
      <c r="N5059" t="s">
        <v>2735</v>
      </c>
    </row>
    <row r="5060" spans="1:14">
      <c r="A5060">
        <v>104</v>
      </c>
      <c r="B5060" t="s">
        <v>13129</v>
      </c>
      <c r="C5060" t="s">
        <v>13130</v>
      </c>
      <c r="D5060">
        <v>132</v>
      </c>
      <c r="E5060" s="1">
        <v>0.46300000000000002</v>
      </c>
      <c r="F5060">
        <v>0.317</v>
      </c>
      <c r="G5060">
        <v>5.2999999999999999E-2</v>
      </c>
      <c r="H5060">
        <v>94</v>
      </c>
      <c r="I5060">
        <v>2.8</v>
      </c>
      <c r="J5060">
        <v>2.5999999999999998E-4</v>
      </c>
      <c r="K5060">
        <v>4.3999999999999997E-2</v>
      </c>
      <c r="L5060">
        <v>1.6100530303030303</v>
      </c>
      <c r="M5060" s="2">
        <f t="shared" si="162"/>
        <v>78.787878787878782</v>
      </c>
      <c r="N5060" t="s">
        <v>2735</v>
      </c>
    </row>
    <row r="5061" spans="1:14">
      <c r="A5061">
        <v>105</v>
      </c>
      <c r="B5061" t="s">
        <v>12878</v>
      </c>
      <c r="C5061" t="s">
        <v>12879</v>
      </c>
      <c r="D5061">
        <v>819</v>
      </c>
      <c r="E5061" s="1">
        <v>0.45100000000000001</v>
      </c>
      <c r="F5061">
        <v>0.51600000000000001</v>
      </c>
      <c r="G5061">
        <v>0.11899999999999999</v>
      </c>
      <c r="H5061">
        <v>42</v>
      </c>
      <c r="I5061" t="s">
        <v>18288</v>
      </c>
      <c r="J5061">
        <v>2.0200000000000001E-3</v>
      </c>
      <c r="K5061">
        <v>0.27500000000000002</v>
      </c>
      <c r="L5061">
        <v>1.6100530303030303</v>
      </c>
      <c r="M5061" s="2">
        <f t="shared" si="162"/>
        <v>79.545454545454547</v>
      </c>
      <c r="N5061" t="s">
        <v>2735</v>
      </c>
    </row>
    <row r="5062" spans="1:14">
      <c r="A5062">
        <v>106</v>
      </c>
      <c r="B5062" t="s">
        <v>21711</v>
      </c>
      <c r="C5062" t="s">
        <v>21712</v>
      </c>
      <c r="D5062">
        <v>358</v>
      </c>
      <c r="E5062" s="1">
        <v>0.45100000000000001</v>
      </c>
      <c r="F5062">
        <v>0.373</v>
      </c>
      <c r="G5062">
        <v>0.03</v>
      </c>
      <c r="H5062">
        <v>99</v>
      </c>
      <c r="I5062">
        <v>7</v>
      </c>
      <c r="J5062">
        <v>6.4999999999999997E-4</v>
      </c>
      <c r="K5062">
        <v>9.4E-2</v>
      </c>
      <c r="L5062">
        <v>1.6100530303030303</v>
      </c>
      <c r="M5062" s="2">
        <f t="shared" si="162"/>
        <v>80.303030303030297</v>
      </c>
      <c r="N5062" t="s">
        <v>2735</v>
      </c>
    </row>
    <row r="5063" spans="1:14">
      <c r="A5063">
        <v>107</v>
      </c>
      <c r="B5063" t="s">
        <v>21213</v>
      </c>
      <c r="C5063" t="s">
        <v>21214</v>
      </c>
      <c r="D5063">
        <v>127</v>
      </c>
      <c r="E5063" s="1">
        <v>0.44400000000000001</v>
      </c>
      <c r="G5063">
        <v>0</v>
      </c>
      <c r="H5063">
        <v>26</v>
      </c>
      <c r="I5063">
        <v>3.7</v>
      </c>
      <c r="J5063">
        <v>4.2999999999999999E-4</v>
      </c>
      <c r="L5063">
        <v>1.6100530303030303</v>
      </c>
      <c r="M5063" s="2">
        <f t="shared" si="162"/>
        <v>81.060606060606062</v>
      </c>
      <c r="N5063" t="s">
        <v>2735</v>
      </c>
    </row>
    <row r="5064" spans="1:14">
      <c r="A5064">
        <v>108</v>
      </c>
      <c r="B5064" t="s">
        <v>13177</v>
      </c>
      <c r="C5064" t="s">
        <v>13178</v>
      </c>
      <c r="D5064">
        <v>290</v>
      </c>
      <c r="E5064" s="1">
        <v>0.435</v>
      </c>
      <c r="F5064">
        <v>0.58599999999999997</v>
      </c>
      <c r="G5064">
        <v>0.19500000000000001</v>
      </c>
      <c r="H5064">
        <v>41</v>
      </c>
      <c r="I5064">
        <v>6.6</v>
      </c>
      <c r="J5064">
        <v>5.8E-4</v>
      </c>
      <c r="K5064">
        <v>0.15</v>
      </c>
      <c r="L5064">
        <v>1.6100530303030303</v>
      </c>
      <c r="M5064" s="2">
        <f t="shared" si="162"/>
        <v>81.818181818181827</v>
      </c>
      <c r="N5064" t="s">
        <v>2735</v>
      </c>
    </row>
    <row r="5065" spans="1:14">
      <c r="A5065">
        <v>109</v>
      </c>
      <c r="B5065" t="s">
        <v>12822</v>
      </c>
      <c r="C5065" t="s">
        <v>12823</v>
      </c>
      <c r="D5065">
        <v>1034</v>
      </c>
      <c r="E5065" s="1">
        <v>0.39900000000000002</v>
      </c>
      <c r="F5065">
        <v>0.49299999999999999</v>
      </c>
      <c r="G5065">
        <v>4.3999999999999997E-2</v>
      </c>
      <c r="H5065">
        <v>91</v>
      </c>
      <c r="I5065" t="s">
        <v>18288</v>
      </c>
      <c r="J5065">
        <v>1.1100000000000001E-3</v>
      </c>
      <c r="K5065">
        <v>0.13500000000000001</v>
      </c>
      <c r="L5065">
        <v>1.6100530303030303</v>
      </c>
      <c r="M5065" s="2">
        <f t="shared" si="162"/>
        <v>82.575757575757578</v>
      </c>
      <c r="N5065" t="s">
        <v>2735</v>
      </c>
    </row>
    <row r="5066" spans="1:14">
      <c r="A5066">
        <v>110</v>
      </c>
      <c r="B5066" t="s">
        <v>13111</v>
      </c>
      <c r="C5066" t="s">
        <v>13112</v>
      </c>
      <c r="D5066">
        <v>161</v>
      </c>
      <c r="E5066" s="1">
        <v>0.39400000000000002</v>
      </c>
      <c r="F5066">
        <v>0.28100000000000003</v>
      </c>
      <c r="G5066">
        <v>5.3999999999999999E-2</v>
      </c>
      <c r="H5066">
        <v>37</v>
      </c>
      <c r="I5066">
        <v>4.9000000000000004</v>
      </c>
      <c r="J5066">
        <v>3.8999999999999999E-4</v>
      </c>
      <c r="K5066">
        <v>6.9000000000000006E-2</v>
      </c>
      <c r="L5066">
        <v>1.6100530303030303</v>
      </c>
      <c r="M5066" s="2">
        <f t="shared" si="162"/>
        <v>83.333333333333343</v>
      </c>
      <c r="N5066" t="s">
        <v>2735</v>
      </c>
    </row>
    <row r="5067" spans="1:14">
      <c r="A5067">
        <v>111</v>
      </c>
      <c r="B5067" t="s">
        <v>13159</v>
      </c>
      <c r="C5067" t="s">
        <v>13160</v>
      </c>
      <c r="D5067">
        <v>382</v>
      </c>
      <c r="E5067" s="1">
        <v>0.37</v>
      </c>
      <c r="F5067">
        <v>0.28399999999999997</v>
      </c>
      <c r="G5067">
        <v>0.13400000000000001</v>
      </c>
      <c r="H5067">
        <v>67</v>
      </c>
      <c r="I5067">
        <v>8.6</v>
      </c>
      <c r="J5067">
        <v>3.8999999999999999E-4</v>
      </c>
      <c r="K5067">
        <v>4.5999999999999999E-2</v>
      </c>
      <c r="L5067">
        <v>1.6100530303030303</v>
      </c>
      <c r="M5067" s="2">
        <f t="shared" si="162"/>
        <v>84.090909090909093</v>
      </c>
      <c r="N5067" t="s">
        <v>2735</v>
      </c>
    </row>
    <row r="5068" spans="1:14">
      <c r="A5068">
        <v>112</v>
      </c>
      <c r="B5068" t="s">
        <v>13199</v>
      </c>
      <c r="C5068" t="s">
        <v>13200</v>
      </c>
      <c r="D5068">
        <v>364</v>
      </c>
      <c r="E5068" s="1">
        <v>0.36</v>
      </c>
      <c r="F5068">
        <v>0.29799999999999999</v>
      </c>
      <c r="G5068">
        <v>0.20599999999999999</v>
      </c>
      <c r="H5068">
        <v>97</v>
      </c>
      <c r="I5068">
        <v>4.8</v>
      </c>
      <c r="J5068">
        <v>7.6000000000000004E-4</v>
      </c>
      <c r="K5068">
        <v>6.9000000000000006E-2</v>
      </c>
      <c r="L5068">
        <v>1.6100530303030303</v>
      </c>
      <c r="M5068" s="2">
        <f t="shared" si="162"/>
        <v>84.848484848484844</v>
      </c>
      <c r="N5068" t="s">
        <v>2735</v>
      </c>
    </row>
    <row r="5069" spans="1:14">
      <c r="A5069">
        <v>113</v>
      </c>
      <c r="B5069" t="s">
        <v>21109</v>
      </c>
      <c r="C5069" t="s">
        <v>21110</v>
      </c>
      <c r="D5069">
        <v>205</v>
      </c>
      <c r="E5069" s="1">
        <v>0.35399999999999998</v>
      </c>
      <c r="F5069">
        <v>0.29699999999999999</v>
      </c>
      <c r="G5069">
        <v>6.7000000000000004E-2</v>
      </c>
      <c r="H5069">
        <v>30</v>
      </c>
      <c r="I5069">
        <v>8.3000000000000007</v>
      </c>
      <c r="J5069">
        <v>2.3000000000000001E-4</v>
      </c>
      <c r="K5069">
        <v>6.3E-2</v>
      </c>
      <c r="L5069">
        <v>1.6100530303030303</v>
      </c>
      <c r="M5069" s="2">
        <f t="shared" si="162"/>
        <v>85.606060606060609</v>
      </c>
      <c r="N5069" t="s">
        <v>2735</v>
      </c>
    </row>
    <row r="5070" spans="1:14">
      <c r="A5070">
        <v>114</v>
      </c>
      <c r="B5070" t="s">
        <v>21613</v>
      </c>
      <c r="C5070" t="s">
        <v>21614</v>
      </c>
      <c r="D5070">
        <v>556</v>
      </c>
      <c r="E5070" s="1">
        <v>0.34399999999999997</v>
      </c>
      <c r="F5070">
        <v>0.30499999999999999</v>
      </c>
      <c r="G5070">
        <v>9.7000000000000003E-2</v>
      </c>
      <c r="H5070">
        <v>383</v>
      </c>
      <c r="I5070">
        <v>3.8</v>
      </c>
      <c r="J5070">
        <v>4.2999999999999999E-4</v>
      </c>
      <c r="K5070">
        <v>2.3E-2</v>
      </c>
      <c r="L5070">
        <v>1.6100530303030303</v>
      </c>
      <c r="M5070" s="2">
        <f t="shared" si="162"/>
        <v>86.36363636363636</v>
      </c>
      <c r="N5070" t="s">
        <v>2735</v>
      </c>
    </row>
    <row r="5071" spans="1:14">
      <c r="A5071">
        <v>115</v>
      </c>
      <c r="B5071" t="s">
        <v>13165</v>
      </c>
      <c r="C5071" t="s">
        <v>13166</v>
      </c>
      <c r="D5071">
        <v>247</v>
      </c>
      <c r="E5071" s="1">
        <v>0.32100000000000001</v>
      </c>
      <c r="F5071">
        <v>0.38800000000000001</v>
      </c>
      <c r="G5071">
        <v>0.125</v>
      </c>
      <c r="H5071">
        <v>32</v>
      </c>
      <c r="I5071">
        <v>6.9</v>
      </c>
      <c r="J5071">
        <v>5.1999999999999995E-4</v>
      </c>
      <c r="K5071">
        <v>0.115</v>
      </c>
      <c r="L5071">
        <v>1.6100530303030303</v>
      </c>
      <c r="M5071" s="2">
        <f t="shared" si="162"/>
        <v>87.121212121212125</v>
      </c>
      <c r="N5071" t="s">
        <v>2735</v>
      </c>
    </row>
    <row r="5072" spans="1:14">
      <c r="A5072">
        <v>116</v>
      </c>
      <c r="B5072" t="s">
        <v>13171</v>
      </c>
      <c r="C5072" t="s">
        <v>13172</v>
      </c>
      <c r="D5072">
        <v>20</v>
      </c>
      <c r="E5072" s="1">
        <v>0.317</v>
      </c>
      <c r="F5072">
        <v>0.317</v>
      </c>
      <c r="G5072">
        <v>0.1</v>
      </c>
      <c r="H5072">
        <v>20</v>
      </c>
      <c r="J5072">
        <v>6.0000000000000002E-5</v>
      </c>
      <c r="K5072">
        <v>7.8E-2</v>
      </c>
      <c r="L5072">
        <v>1.6100530303030303</v>
      </c>
      <c r="M5072" s="2">
        <f t="shared" si="162"/>
        <v>87.878787878787875</v>
      </c>
      <c r="N5072" t="s">
        <v>2735</v>
      </c>
    </row>
    <row r="5073" spans="1:14">
      <c r="A5073">
        <v>117</v>
      </c>
      <c r="B5073" t="s">
        <v>12908</v>
      </c>
      <c r="C5073" t="s">
        <v>12909</v>
      </c>
      <c r="D5073">
        <v>650</v>
      </c>
      <c r="E5073" s="1">
        <v>0.3</v>
      </c>
      <c r="F5073">
        <v>0.35799999999999998</v>
      </c>
      <c r="G5073">
        <v>6.2E-2</v>
      </c>
      <c r="H5073">
        <v>242</v>
      </c>
      <c r="I5073">
        <v>5.7</v>
      </c>
      <c r="J5073">
        <v>1.7600000000000001E-3</v>
      </c>
      <c r="K5073">
        <v>0.111</v>
      </c>
      <c r="L5073">
        <v>1.6100530303030303</v>
      </c>
      <c r="M5073" s="2">
        <f t="shared" si="162"/>
        <v>88.63636363636364</v>
      </c>
      <c r="N5073" t="s">
        <v>2735</v>
      </c>
    </row>
    <row r="5074" spans="1:14">
      <c r="A5074">
        <v>118</v>
      </c>
      <c r="B5074" t="s">
        <v>13161</v>
      </c>
      <c r="C5074" t="s">
        <v>13162</v>
      </c>
      <c r="D5074">
        <v>465</v>
      </c>
      <c r="E5074" s="1">
        <v>0.29199999999999998</v>
      </c>
      <c r="F5074">
        <v>0.438</v>
      </c>
      <c r="G5074">
        <v>0</v>
      </c>
      <c r="H5074">
        <v>57</v>
      </c>
      <c r="I5074" t="s">
        <v>18288</v>
      </c>
      <c r="J5074">
        <v>5.9000000000000003E-4</v>
      </c>
      <c r="K5074">
        <v>0.107</v>
      </c>
      <c r="L5074">
        <v>1.6100530303030303</v>
      </c>
      <c r="M5074" s="2">
        <f t="shared" si="162"/>
        <v>89.393939393939391</v>
      </c>
      <c r="N5074" t="s">
        <v>2735</v>
      </c>
    </row>
    <row r="5075" spans="1:14">
      <c r="A5075">
        <v>119</v>
      </c>
      <c r="B5075" t="s">
        <v>13109</v>
      </c>
      <c r="C5075" t="s">
        <v>13110</v>
      </c>
      <c r="D5075">
        <v>274</v>
      </c>
      <c r="E5075" s="1">
        <v>0.28399999999999997</v>
      </c>
      <c r="F5075">
        <v>0.17299999999999999</v>
      </c>
      <c r="G5075">
        <v>6.9000000000000006E-2</v>
      </c>
      <c r="H5075">
        <v>58</v>
      </c>
      <c r="I5075" t="s">
        <v>18288</v>
      </c>
      <c r="J5075">
        <v>3.2000000000000003E-4</v>
      </c>
      <c r="K5075">
        <v>0.06</v>
      </c>
      <c r="L5075">
        <v>1.6100530303030303</v>
      </c>
      <c r="M5075" s="2">
        <f t="shared" si="162"/>
        <v>90.151515151515156</v>
      </c>
      <c r="N5075" t="s">
        <v>2735</v>
      </c>
    </row>
    <row r="5076" spans="1:14">
      <c r="A5076">
        <v>120</v>
      </c>
      <c r="B5076" t="s">
        <v>13185</v>
      </c>
      <c r="C5076" t="s">
        <v>13186</v>
      </c>
      <c r="D5076">
        <v>121</v>
      </c>
      <c r="E5076" s="1">
        <v>0.25</v>
      </c>
      <c r="F5076">
        <v>0.115</v>
      </c>
      <c r="I5076" t="s">
        <v>18288</v>
      </c>
      <c r="J5076">
        <v>1E-4</v>
      </c>
      <c r="K5076">
        <v>0.03</v>
      </c>
      <c r="L5076">
        <v>1.6100530303030303</v>
      </c>
      <c r="M5076" s="2">
        <f t="shared" si="162"/>
        <v>90.909090909090907</v>
      </c>
      <c r="N5076" t="s">
        <v>2735</v>
      </c>
    </row>
    <row r="5077" spans="1:14">
      <c r="A5077">
        <v>121</v>
      </c>
      <c r="B5077" t="s">
        <v>21437</v>
      </c>
      <c r="C5077" t="s">
        <v>21438</v>
      </c>
      <c r="D5077">
        <v>1264</v>
      </c>
      <c r="E5077" s="1">
        <v>0.24399999999999999</v>
      </c>
      <c r="F5077">
        <v>0.19800000000000001</v>
      </c>
      <c r="G5077">
        <v>0.12</v>
      </c>
      <c r="H5077">
        <v>416</v>
      </c>
      <c r="I5077">
        <v>8.1</v>
      </c>
      <c r="J5077">
        <v>2.48E-3</v>
      </c>
      <c r="K5077">
        <v>6.7000000000000004E-2</v>
      </c>
      <c r="L5077">
        <v>1.6100530303030303</v>
      </c>
      <c r="M5077" s="2">
        <f t="shared" si="162"/>
        <v>91.666666666666657</v>
      </c>
      <c r="N5077" t="s">
        <v>2735</v>
      </c>
    </row>
    <row r="5078" spans="1:14">
      <c r="A5078">
        <v>122</v>
      </c>
      <c r="B5078" t="s">
        <v>21511</v>
      </c>
      <c r="C5078" t="s">
        <v>21512</v>
      </c>
      <c r="D5078">
        <v>164</v>
      </c>
      <c r="E5078" s="1">
        <v>0.23799999999999999</v>
      </c>
      <c r="F5078">
        <v>0.35899999999999999</v>
      </c>
      <c r="G5078">
        <v>0</v>
      </c>
      <c r="H5078">
        <v>59</v>
      </c>
      <c r="I5078">
        <v>4.8</v>
      </c>
      <c r="J5078">
        <v>3.6999999999999999E-4</v>
      </c>
      <c r="K5078">
        <v>7.0000000000000007E-2</v>
      </c>
      <c r="L5078">
        <v>1.6100530303030303</v>
      </c>
      <c r="M5078" s="2">
        <f t="shared" si="162"/>
        <v>92.424242424242422</v>
      </c>
      <c r="N5078" t="s">
        <v>2735</v>
      </c>
    </row>
    <row r="5079" spans="1:14">
      <c r="A5079">
        <v>123</v>
      </c>
      <c r="B5079" t="s">
        <v>21227</v>
      </c>
      <c r="C5079" t="s">
        <v>21228</v>
      </c>
      <c r="D5079">
        <v>40</v>
      </c>
      <c r="E5079" s="1">
        <v>0.222</v>
      </c>
      <c r="F5079">
        <v>0.193</v>
      </c>
      <c r="G5079">
        <v>0</v>
      </c>
      <c r="H5079">
        <v>33</v>
      </c>
      <c r="J5079">
        <v>1.1E-4</v>
      </c>
      <c r="K5079">
        <v>4.2999999999999997E-2</v>
      </c>
      <c r="L5079">
        <v>1.6100530303030303</v>
      </c>
      <c r="M5079" s="2">
        <f t="shared" si="162"/>
        <v>93.181818181818173</v>
      </c>
      <c r="N5079" t="s">
        <v>2735</v>
      </c>
    </row>
    <row r="5080" spans="1:14">
      <c r="A5080">
        <v>124</v>
      </c>
      <c r="B5080" t="s">
        <v>13181</v>
      </c>
      <c r="C5080" t="s">
        <v>13182</v>
      </c>
      <c r="D5080">
        <v>19</v>
      </c>
      <c r="E5080" s="1">
        <v>0.217</v>
      </c>
      <c r="G5080">
        <v>0</v>
      </c>
      <c r="H5080">
        <v>12</v>
      </c>
      <c r="J5080">
        <v>4.0000000000000003E-5</v>
      </c>
      <c r="L5080">
        <v>1.6100530303030303</v>
      </c>
      <c r="M5080" s="2">
        <f t="shared" si="162"/>
        <v>93.939393939393938</v>
      </c>
      <c r="N5080" t="s">
        <v>2735</v>
      </c>
    </row>
    <row r="5081" spans="1:14">
      <c r="A5081">
        <v>125</v>
      </c>
      <c r="B5081" t="s">
        <v>12876</v>
      </c>
      <c r="C5081" t="s">
        <v>12877</v>
      </c>
      <c r="D5081">
        <v>35</v>
      </c>
      <c r="E5081" s="1">
        <v>0.20899999999999999</v>
      </c>
      <c r="F5081">
        <v>0.35299999999999998</v>
      </c>
      <c r="G5081">
        <v>0.25</v>
      </c>
      <c r="H5081">
        <v>20</v>
      </c>
      <c r="J5081">
        <v>3.8000000000000002E-4</v>
      </c>
      <c r="K5081">
        <v>0.252</v>
      </c>
      <c r="L5081">
        <v>1.6100530303030303</v>
      </c>
      <c r="M5081" s="2">
        <f t="shared" si="162"/>
        <v>94.696969696969703</v>
      </c>
      <c r="N5081" t="s">
        <v>2735</v>
      </c>
    </row>
    <row r="5082" spans="1:14">
      <c r="A5082">
        <v>126</v>
      </c>
      <c r="B5082" t="s">
        <v>21593</v>
      </c>
      <c r="C5082" t="s">
        <v>21594</v>
      </c>
      <c r="D5082">
        <v>115</v>
      </c>
      <c r="E5082" s="1">
        <v>0.20100000000000001</v>
      </c>
      <c r="F5082">
        <v>0.12</v>
      </c>
      <c r="G5082">
        <v>8.4000000000000005E-2</v>
      </c>
      <c r="H5082">
        <v>107</v>
      </c>
      <c r="I5082">
        <v>2.9</v>
      </c>
      <c r="J5082">
        <v>3.5E-4</v>
      </c>
      <c r="K5082">
        <v>2.9000000000000001E-2</v>
      </c>
      <c r="L5082">
        <v>1.6100530303030303</v>
      </c>
      <c r="M5082" s="2">
        <f t="shared" si="162"/>
        <v>95.454545454545453</v>
      </c>
      <c r="N5082" t="s">
        <v>2735</v>
      </c>
    </row>
    <row r="5083" spans="1:14">
      <c r="A5083">
        <v>127</v>
      </c>
      <c r="B5083" t="s">
        <v>21229</v>
      </c>
      <c r="C5083" t="s">
        <v>21230</v>
      </c>
      <c r="D5083">
        <v>211</v>
      </c>
      <c r="E5083" s="1">
        <v>0.182</v>
      </c>
      <c r="F5083">
        <v>0.123</v>
      </c>
      <c r="G5083">
        <v>0</v>
      </c>
      <c r="H5083">
        <v>14</v>
      </c>
      <c r="I5083" t="s">
        <v>18288</v>
      </c>
      <c r="J5083">
        <v>1.0000000000000001E-5</v>
      </c>
      <c r="K5083">
        <v>1.0999999999999999E-2</v>
      </c>
      <c r="L5083">
        <v>1.6100530303030303</v>
      </c>
      <c r="M5083" s="2">
        <f t="shared" si="162"/>
        <v>96.212121212121218</v>
      </c>
      <c r="N5083" t="s">
        <v>2735</v>
      </c>
    </row>
    <row r="5084" spans="1:14">
      <c r="A5084">
        <v>128</v>
      </c>
      <c r="B5084" t="s">
        <v>21645</v>
      </c>
      <c r="C5084" t="s">
        <v>21646</v>
      </c>
      <c r="D5084">
        <v>140</v>
      </c>
      <c r="E5084" s="1">
        <v>0.17499999999999999</v>
      </c>
      <c r="G5084">
        <v>1.4999999999999999E-2</v>
      </c>
      <c r="H5084">
        <v>65</v>
      </c>
      <c r="I5084">
        <v>5.8</v>
      </c>
      <c r="J5084">
        <v>2.5999999999999998E-4</v>
      </c>
      <c r="L5084">
        <v>1.6100530303030303</v>
      </c>
      <c r="M5084" s="2">
        <f t="shared" si="162"/>
        <v>96.969696969696969</v>
      </c>
      <c r="N5084" t="s">
        <v>2735</v>
      </c>
    </row>
    <row r="5085" spans="1:14">
      <c r="A5085">
        <v>129</v>
      </c>
      <c r="B5085" t="s">
        <v>12818</v>
      </c>
      <c r="C5085" t="s">
        <v>12819</v>
      </c>
      <c r="D5085">
        <v>161</v>
      </c>
      <c r="E5085" s="1">
        <v>0.11600000000000001</v>
      </c>
      <c r="F5085">
        <v>0.105</v>
      </c>
      <c r="G5085">
        <v>0</v>
      </c>
      <c r="H5085">
        <v>73</v>
      </c>
      <c r="I5085" t="s">
        <v>18288</v>
      </c>
      <c r="J5085">
        <v>1.4999999999999999E-4</v>
      </c>
      <c r="K5085">
        <v>2.1999999999999999E-2</v>
      </c>
      <c r="L5085">
        <v>1.6100530303030303</v>
      </c>
      <c r="M5085" s="2">
        <f t="shared" si="162"/>
        <v>97.727272727272734</v>
      </c>
      <c r="N5085" t="s">
        <v>2735</v>
      </c>
    </row>
    <row r="5086" spans="1:14">
      <c r="A5086">
        <v>130</v>
      </c>
      <c r="B5086" t="s">
        <v>12858</v>
      </c>
      <c r="C5086" t="s">
        <v>12859</v>
      </c>
      <c r="D5086">
        <v>531</v>
      </c>
      <c r="E5086" s="1">
        <v>8.5000000000000006E-2</v>
      </c>
      <c r="F5086">
        <v>0.14399999999999999</v>
      </c>
      <c r="G5086">
        <v>2.3E-2</v>
      </c>
      <c r="H5086">
        <v>87</v>
      </c>
      <c r="I5086" t="s">
        <v>18288</v>
      </c>
      <c r="J5086">
        <v>4.6999999999999999E-4</v>
      </c>
      <c r="K5086">
        <v>0.04</v>
      </c>
      <c r="L5086">
        <v>1.6100530303030303</v>
      </c>
      <c r="M5086" s="2">
        <f t="shared" si="162"/>
        <v>98.484848484848484</v>
      </c>
      <c r="N5086" t="s">
        <v>2735</v>
      </c>
    </row>
    <row r="5087" spans="1:14">
      <c r="A5087">
        <v>131</v>
      </c>
      <c r="B5087" t="s">
        <v>12820</v>
      </c>
      <c r="C5087" t="s">
        <v>12821</v>
      </c>
      <c r="D5087">
        <v>22</v>
      </c>
      <c r="E5087" s="1">
        <v>8.3000000000000004E-2</v>
      </c>
      <c r="F5087">
        <v>7.4999999999999997E-2</v>
      </c>
      <c r="G5087">
        <v>0</v>
      </c>
      <c r="H5087">
        <v>42</v>
      </c>
      <c r="J5087">
        <v>6.9999999999999994E-5</v>
      </c>
      <c r="K5087">
        <v>1.9E-2</v>
      </c>
      <c r="L5087">
        <v>1.6100530303030303</v>
      </c>
      <c r="M5087" s="2">
        <f t="shared" si="162"/>
        <v>99.242424242424249</v>
      </c>
      <c r="N5087" t="s">
        <v>2735</v>
      </c>
    </row>
    <row r="5088" spans="1:14">
      <c r="A5088">
        <v>132</v>
      </c>
      <c r="B5088" t="s">
        <v>13127</v>
      </c>
      <c r="C5088" t="s">
        <v>13128</v>
      </c>
      <c r="D5088">
        <v>267</v>
      </c>
      <c r="E5088" s="1">
        <v>6.6000000000000003E-2</v>
      </c>
      <c r="F5088">
        <v>0.155</v>
      </c>
      <c r="G5088">
        <v>2.1999999999999999E-2</v>
      </c>
      <c r="H5088">
        <v>46</v>
      </c>
      <c r="I5088" t="s">
        <v>18288</v>
      </c>
      <c r="J5088">
        <v>3.2000000000000003E-4</v>
      </c>
      <c r="K5088">
        <v>5.3999999999999999E-2</v>
      </c>
      <c r="L5088">
        <v>1.6100530303030303</v>
      </c>
      <c r="M5088" s="2">
        <f t="shared" si="162"/>
        <v>100</v>
      </c>
      <c r="N5088" t="s">
        <v>2735</v>
      </c>
    </row>
    <row r="5089" spans="1:14" s="3" customFormat="1">
      <c r="E5089" s="4"/>
      <c r="M5089" s="5"/>
    </row>
    <row r="5090" spans="1:14">
      <c r="A5090">
        <v>1</v>
      </c>
      <c r="B5090" t="s">
        <v>15278</v>
      </c>
      <c r="C5090" t="s">
        <v>15279</v>
      </c>
      <c r="D5090">
        <v>1315</v>
      </c>
      <c r="E5090" s="1">
        <v>4.46</v>
      </c>
      <c r="F5090">
        <v>3.3260000000000001</v>
      </c>
      <c r="G5090">
        <v>0.623</v>
      </c>
      <c r="H5090">
        <v>53</v>
      </c>
      <c r="I5090">
        <v>5</v>
      </c>
      <c r="J5090">
        <v>2.6700000000000001E-3</v>
      </c>
      <c r="K5090">
        <v>0.68899999999999995</v>
      </c>
      <c r="L5090">
        <f>AVERAGE(E5090:E5210)</f>
        <v>0.99734710743801691</v>
      </c>
      <c r="M5090" s="2">
        <f t="shared" ref="M5090:M5121" si="163">A5090/121*100</f>
        <v>0.82644628099173556</v>
      </c>
      <c r="N5090" t="s">
        <v>2736</v>
      </c>
    </row>
    <row r="5091" spans="1:14">
      <c r="A5091">
        <v>2</v>
      </c>
      <c r="B5091" t="s">
        <v>13275</v>
      </c>
      <c r="C5091" t="s">
        <v>13276</v>
      </c>
      <c r="D5091">
        <v>46368</v>
      </c>
      <c r="E5091" s="1">
        <v>3.9249999999999998</v>
      </c>
      <c r="F5091">
        <v>4.6790000000000003</v>
      </c>
      <c r="G5091">
        <v>0.48</v>
      </c>
      <c r="H5091">
        <v>997</v>
      </c>
      <c r="I5091">
        <v>3.9</v>
      </c>
      <c r="J5091">
        <v>0.13725999999999999</v>
      </c>
      <c r="K5091">
        <v>1.016</v>
      </c>
      <c r="L5091">
        <v>0.99734710743801691</v>
      </c>
      <c r="M5091" s="2">
        <f t="shared" si="163"/>
        <v>1.6528925619834711</v>
      </c>
      <c r="N5091" t="s">
        <v>2736</v>
      </c>
    </row>
    <row r="5092" spans="1:14">
      <c r="A5092">
        <v>3</v>
      </c>
      <c r="B5092" t="s">
        <v>13247</v>
      </c>
      <c r="C5092" t="s">
        <v>13248</v>
      </c>
      <c r="D5092">
        <v>2203</v>
      </c>
      <c r="E5092" s="1">
        <v>3.0640000000000001</v>
      </c>
      <c r="F5092">
        <v>3.2629999999999999</v>
      </c>
      <c r="G5092">
        <v>0.35399999999999998</v>
      </c>
      <c r="H5092">
        <v>164</v>
      </c>
      <c r="I5092">
        <v>4.5</v>
      </c>
      <c r="J5092">
        <v>5.0899999999999999E-3</v>
      </c>
      <c r="K5092">
        <v>0.69499999999999995</v>
      </c>
      <c r="L5092">
        <v>0.99734710743801691</v>
      </c>
      <c r="M5092" s="2">
        <f t="shared" si="163"/>
        <v>2.4793388429752068</v>
      </c>
      <c r="N5092" t="s">
        <v>2736</v>
      </c>
    </row>
    <row r="5093" spans="1:14">
      <c r="A5093">
        <v>4</v>
      </c>
      <c r="B5093" t="s">
        <v>13283</v>
      </c>
      <c r="C5093" t="s">
        <v>13284</v>
      </c>
      <c r="D5093">
        <v>25961</v>
      </c>
      <c r="E5093" s="1">
        <v>2.964</v>
      </c>
      <c r="F5093">
        <v>3.6539999999999999</v>
      </c>
      <c r="G5093">
        <v>0.48899999999999999</v>
      </c>
      <c r="H5093">
        <v>644</v>
      </c>
      <c r="I5093">
        <v>8.3000000000000007</v>
      </c>
      <c r="J5093">
        <v>4.6260000000000003E-2</v>
      </c>
      <c r="K5093">
        <v>1.1339999999999999</v>
      </c>
      <c r="L5093">
        <v>0.99734710743801691</v>
      </c>
      <c r="M5093" s="2">
        <f t="shared" si="163"/>
        <v>3.3057851239669422</v>
      </c>
      <c r="N5093" t="s">
        <v>2736</v>
      </c>
    </row>
    <row r="5094" spans="1:14">
      <c r="A5094">
        <v>5</v>
      </c>
      <c r="B5094" t="s">
        <v>13359</v>
      </c>
      <c r="C5094" t="s">
        <v>13360</v>
      </c>
      <c r="D5094">
        <v>4064</v>
      </c>
      <c r="E5094" s="1">
        <v>2.944</v>
      </c>
      <c r="F5094">
        <v>3.52</v>
      </c>
      <c r="G5094">
        <v>0.34699999999999998</v>
      </c>
      <c r="H5094">
        <v>101</v>
      </c>
      <c r="I5094">
        <v>9.4</v>
      </c>
      <c r="J5094">
        <v>9.58E-3</v>
      </c>
      <c r="K5094">
        <v>1.488</v>
      </c>
      <c r="L5094">
        <v>0.99734710743801691</v>
      </c>
      <c r="M5094" s="2">
        <f t="shared" si="163"/>
        <v>4.1322314049586781</v>
      </c>
      <c r="N5094" t="s">
        <v>2736</v>
      </c>
    </row>
    <row r="5095" spans="1:14">
      <c r="A5095">
        <v>6</v>
      </c>
      <c r="B5095" t="s">
        <v>13347</v>
      </c>
      <c r="C5095" t="s">
        <v>13348</v>
      </c>
      <c r="D5095">
        <v>644</v>
      </c>
      <c r="E5095" s="1">
        <v>2.8050000000000002</v>
      </c>
      <c r="F5095">
        <v>2.4700000000000002</v>
      </c>
      <c r="G5095">
        <v>0.2</v>
      </c>
      <c r="H5095">
        <v>85</v>
      </c>
      <c r="I5095">
        <v>2.9</v>
      </c>
      <c r="J5095">
        <v>1.72E-3</v>
      </c>
      <c r="K5095">
        <v>0.45500000000000002</v>
      </c>
      <c r="L5095">
        <v>0.99734710743801691</v>
      </c>
      <c r="M5095" s="2">
        <f t="shared" si="163"/>
        <v>4.9586776859504136</v>
      </c>
      <c r="N5095" t="s">
        <v>2736</v>
      </c>
    </row>
    <row r="5096" spans="1:14">
      <c r="A5096">
        <v>7</v>
      </c>
      <c r="B5096" t="s">
        <v>19372</v>
      </c>
      <c r="C5096" t="s">
        <v>19373</v>
      </c>
      <c r="D5096">
        <v>7891</v>
      </c>
      <c r="E5096" s="1">
        <v>2.6789999999999998</v>
      </c>
      <c r="F5096">
        <v>3.254</v>
      </c>
      <c r="G5096">
        <v>0.24199999999999999</v>
      </c>
      <c r="H5096">
        <v>516</v>
      </c>
      <c r="I5096">
        <v>5.5</v>
      </c>
      <c r="J5096">
        <v>1.66E-2</v>
      </c>
      <c r="K5096">
        <v>0.74299999999999999</v>
      </c>
      <c r="L5096">
        <v>0.99734710743801691</v>
      </c>
      <c r="M5096" s="2">
        <f t="shared" si="163"/>
        <v>5.785123966942149</v>
      </c>
      <c r="N5096" t="s">
        <v>2736</v>
      </c>
    </row>
    <row r="5097" spans="1:14">
      <c r="A5097">
        <v>8</v>
      </c>
      <c r="B5097" t="s">
        <v>19356</v>
      </c>
      <c r="C5097" t="s">
        <v>19357</v>
      </c>
      <c r="D5097">
        <v>7021</v>
      </c>
      <c r="E5097" s="1">
        <v>2.4300000000000002</v>
      </c>
      <c r="F5097">
        <v>2.6989999999999998</v>
      </c>
      <c r="G5097">
        <v>0.66</v>
      </c>
      <c r="H5097">
        <v>312</v>
      </c>
      <c r="I5097">
        <v>5.4</v>
      </c>
      <c r="J5097">
        <v>1.917E-2</v>
      </c>
      <c r="K5097">
        <v>0.73699999999999999</v>
      </c>
      <c r="L5097">
        <v>0.99734710743801691</v>
      </c>
      <c r="M5097" s="2">
        <f t="shared" si="163"/>
        <v>6.6115702479338845</v>
      </c>
      <c r="N5097" t="s">
        <v>2736</v>
      </c>
    </row>
    <row r="5098" spans="1:14">
      <c r="A5098">
        <v>9</v>
      </c>
      <c r="B5098" t="s">
        <v>13361</v>
      </c>
      <c r="C5098" t="s">
        <v>13362</v>
      </c>
      <c r="D5098">
        <v>1751</v>
      </c>
      <c r="E5098" s="1">
        <v>2.2719999999999998</v>
      </c>
      <c r="F5098">
        <v>2.7639999999999998</v>
      </c>
      <c r="G5098">
        <v>0.41899999999999998</v>
      </c>
      <c r="H5098">
        <v>86</v>
      </c>
      <c r="I5098">
        <v>5.0999999999999996</v>
      </c>
      <c r="J5098">
        <v>6.96E-3</v>
      </c>
      <c r="K5098">
        <v>1.0780000000000001</v>
      </c>
      <c r="L5098">
        <v>0.99734710743801691</v>
      </c>
      <c r="M5098" s="2">
        <f t="shared" si="163"/>
        <v>7.4380165289256199</v>
      </c>
      <c r="N5098" t="s">
        <v>2736</v>
      </c>
    </row>
    <row r="5099" spans="1:14">
      <c r="A5099">
        <v>10</v>
      </c>
      <c r="B5099" t="s">
        <v>13369</v>
      </c>
      <c r="C5099" t="s">
        <v>13370</v>
      </c>
      <c r="D5099">
        <v>3076</v>
      </c>
      <c r="E5099" s="1">
        <v>2.2589999999999999</v>
      </c>
      <c r="F5099">
        <v>2.5299999999999998</v>
      </c>
      <c r="G5099">
        <v>0.38800000000000001</v>
      </c>
      <c r="H5099">
        <v>245</v>
      </c>
      <c r="I5099">
        <v>3.9</v>
      </c>
      <c r="J5099">
        <v>8.3300000000000006E-3</v>
      </c>
      <c r="K5099">
        <v>0.55600000000000005</v>
      </c>
      <c r="L5099">
        <v>0.99734710743801691</v>
      </c>
      <c r="M5099" s="2">
        <f t="shared" si="163"/>
        <v>8.2644628099173563</v>
      </c>
      <c r="N5099" t="s">
        <v>2736</v>
      </c>
    </row>
    <row r="5100" spans="1:14">
      <c r="A5100">
        <v>11</v>
      </c>
      <c r="B5100" t="s">
        <v>13219</v>
      </c>
      <c r="C5100" t="s">
        <v>13220</v>
      </c>
      <c r="D5100">
        <v>3234</v>
      </c>
      <c r="E5100" s="1">
        <v>2.2389999999999999</v>
      </c>
      <c r="F5100">
        <v>2.5529999999999999</v>
      </c>
      <c r="G5100">
        <v>0.68300000000000005</v>
      </c>
      <c r="H5100">
        <v>101</v>
      </c>
      <c r="I5100">
        <v>7.9</v>
      </c>
      <c r="J5100">
        <v>7.1700000000000002E-3</v>
      </c>
      <c r="K5100">
        <v>0.92200000000000004</v>
      </c>
      <c r="L5100">
        <v>0.99734710743801691</v>
      </c>
      <c r="M5100" s="2">
        <f t="shared" si="163"/>
        <v>9.0909090909090917</v>
      </c>
      <c r="N5100" t="s">
        <v>2736</v>
      </c>
    </row>
    <row r="5101" spans="1:14">
      <c r="A5101">
        <v>12</v>
      </c>
      <c r="B5101" t="s">
        <v>13263</v>
      </c>
      <c r="C5101" t="s">
        <v>13264</v>
      </c>
      <c r="D5101">
        <v>511</v>
      </c>
      <c r="E5101" s="1">
        <v>2.016</v>
      </c>
      <c r="G5101">
        <v>0.216</v>
      </c>
      <c r="H5101">
        <v>88</v>
      </c>
      <c r="I5101">
        <v>2.9</v>
      </c>
      <c r="J5101">
        <v>1.2099999999999999E-3</v>
      </c>
      <c r="L5101">
        <v>0.99734710743801691</v>
      </c>
      <c r="M5101" s="2">
        <f t="shared" si="163"/>
        <v>9.9173553719008272</v>
      </c>
      <c r="N5101" t="s">
        <v>2736</v>
      </c>
    </row>
    <row r="5102" spans="1:14">
      <c r="A5102">
        <v>13</v>
      </c>
      <c r="B5102" t="s">
        <v>13343</v>
      </c>
      <c r="C5102" t="s">
        <v>13344</v>
      </c>
      <c r="D5102">
        <v>1154</v>
      </c>
      <c r="E5102" s="1">
        <v>1.9610000000000001</v>
      </c>
      <c r="F5102">
        <v>1.8879999999999999</v>
      </c>
      <c r="G5102">
        <v>0.32500000000000001</v>
      </c>
      <c r="H5102">
        <v>83</v>
      </c>
      <c r="I5102">
        <v>3.8</v>
      </c>
      <c r="J5102">
        <v>3.6700000000000001E-3</v>
      </c>
      <c r="K5102">
        <v>0.52200000000000002</v>
      </c>
      <c r="L5102">
        <v>0.99734710743801691</v>
      </c>
      <c r="M5102" s="2">
        <f t="shared" si="163"/>
        <v>10.743801652892563</v>
      </c>
      <c r="N5102" t="s">
        <v>2736</v>
      </c>
    </row>
    <row r="5103" spans="1:14">
      <c r="A5103">
        <v>14</v>
      </c>
      <c r="B5103" t="s">
        <v>13281</v>
      </c>
      <c r="C5103" t="s">
        <v>13282</v>
      </c>
      <c r="D5103">
        <v>261</v>
      </c>
      <c r="E5103" s="1">
        <v>1.899</v>
      </c>
      <c r="F5103">
        <v>1.9610000000000001</v>
      </c>
      <c r="G5103">
        <v>0.379</v>
      </c>
      <c r="H5103">
        <v>29</v>
      </c>
      <c r="I5103">
        <v>2.8</v>
      </c>
      <c r="J5103">
        <v>1.8E-3</v>
      </c>
      <c r="K5103">
        <v>0.80900000000000005</v>
      </c>
      <c r="L5103">
        <v>0.99734710743801691</v>
      </c>
      <c r="M5103" s="2">
        <f t="shared" si="163"/>
        <v>11.570247933884298</v>
      </c>
      <c r="N5103" t="s">
        <v>2736</v>
      </c>
    </row>
    <row r="5104" spans="1:14">
      <c r="A5104">
        <v>15</v>
      </c>
      <c r="B5104" t="s">
        <v>13227</v>
      </c>
      <c r="C5104" t="s">
        <v>13228</v>
      </c>
      <c r="D5104">
        <v>4249</v>
      </c>
      <c r="E5104" s="1">
        <v>1.8979999999999999</v>
      </c>
      <c r="F5104">
        <v>2.1680000000000001</v>
      </c>
      <c r="G5104">
        <v>0.26</v>
      </c>
      <c r="H5104">
        <v>131</v>
      </c>
      <c r="I5104" t="s">
        <v>18288</v>
      </c>
      <c r="J5104">
        <v>8.6899999999999998E-3</v>
      </c>
      <c r="K5104">
        <v>1.0409999999999999</v>
      </c>
      <c r="L5104">
        <v>0.99734710743801691</v>
      </c>
      <c r="M5104" s="2">
        <f t="shared" si="163"/>
        <v>12.396694214876034</v>
      </c>
      <c r="N5104" t="s">
        <v>2736</v>
      </c>
    </row>
    <row r="5105" spans="1:14">
      <c r="A5105">
        <v>16</v>
      </c>
      <c r="B5105" t="s">
        <v>13349</v>
      </c>
      <c r="C5105" t="s">
        <v>13350</v>
      </c>
      <c r="D5105">
        <v>1338</v>
      </c>
      <c r="E5105" s="1">
        <v>1.84</v>
      </c>
      <c r="F5105">
        <v>2.3820000000000001</v>
      </c>
      <c r="G5105">
        <v>0.24099999999999999</v>
      </c>
      <c r="H5105">
        <v>29</v>
      </c>
      <c r="I5105">
        <v>9.8000000000000007</v>
      </c>
      <c r="J5105">
        <v>4.1799999999999997E-3</v>
      </c>
      <c r="K5105">
        <v>1.2490000000000001</v>
      </c>
      <c r="L5105">
        <v>0.99734710743801691</v>
      </c>
      <c r="M5105" s="2">
        <f t="shared" si="163"/>
        <v>13.223140495867769</v>
      </c>
      <c r="N5105" t="s">
        <v>2736</v>
      </c>
    </row>
    <row r="5106" spans="1:14">
      <c r="A5106">
        <v>17</v>
      </c>
      <c r="B5106" t="s">
        <v>19348</v>
      </c>
      <c r="C5106" t="s">
        <v>19349</v>
      </c>
      <c r="D5106">
        <v>1692</v>
      </c>
      <c r="E5106" s="1">
        <v>1.82</v>
      </c>
      <c r="F5106">
        <v>2.0379999999999998</v>
      </c>
      <c r="G5106">
        <v>0.18099999999999999</v>
      </c>
      <c r="H5106">
        <v>160</v>
      </c>
      <c r="I5106">
        <v>4.9000000000000004</v>
      </c>
      <c r="J5106">
        <v>3.8899999999999998E-3</v>
      </c>
      <c r="K5106">
        <v>0.45</v>
      </c>
      <c r="L5106">
        <v>0.99734710743801691</v>
      </c>
      <c r="M5106" s="2">
        <f t="shared" si="163"/>
        <v>14.049586776859504</v>
      </c>
      <c r="N5106" t="s">
        <v>2736</v>
      </c>
    </row>
    <row r="5107" spans="1:14">
      <c r="A5107">
        <v>18</v>
      </c>
      <c r="B5107" t="s">
        <v>13233</v>
      </c>
      <c r="C5107" t="s">
        <v>13234</v>
      </c>
      <c r="D5107">
        <v>6732</v>
      </c>
      <c r="E5107" s="1">
        <v>1.7130000000000001</v>
      </c>
      <c r="F5107">
        <v>1.99</v>
      </c>
      <c r="G5107">
        <v>0.216</v>
      </c>
      <c r="H5107">
        <v>403</v>
      </c>
      <c r="I5107">
        <v>6.1</v>
      </c>
      <c r="J5107">
        <v>2.2360000000000001E-2</v>
      </c>
      <c r="K5107">
        <v>0.78100000000000003</v>
      </c>
      <c r="L5107">
        <v>0.99734710743801691</v>
      </c>
      <c r="M5107" s="2">
        <f t="shared" si="163"/>
        <v>14.87603305785124</v>
      </c>
      <c r="N5107" t="s">
        <v>2736</v>
      </c>
    </row>
    <row r="5108" spans="1:14">
      <c r="A5108">
        <v>19</v>
      </c>
      <c r="B5108" t="s">
        <v>13303</v>
      </c>
      <c r="C5108" t="s">
        <v>13304</v>
      </c>
      <c r="D5108">
        <v>2185</v>
      </c>
      <c r="E5108" s="1">
        <v>1.7090000000000001</v>
      </c>
      <c r="F5108">
        <v>1.7569999999999999</v>
      </c>
      <c r="G5108">
        <v>0.10100000000000001</v>
      </c>
      <c r="H5108">
        <v>69</v>
      </c>
      <c r="I5108">
        <v>9.6</v>
      </c>
      <c r="J5108">
        <v>2.6900000000000001E-3</v>
      </c>
      <c r="K5108">
        <v>0.51</v>
      </c>
      <c r="L5108">
        <v>0.99734710743801691</v>
      </c>
      <c r="M5108" s="2">
        <f t="shared" si="163"/>
        <v>15.702479338842975</v>
      </c>
      <c r="N5108" t="s">
        <v>2736</v>
      </c>
    </row>
    <row r="5109" spans="1:14">
      <c r="A5109">
        <v>20</v>
      </c>
      <c r="B5109" t="s">
        <v>13365</v>
      </c>
      <c r="C5109" t="s">
        <v>13366</v>
      </c>
      <c r="D5109">
        <v>1358</v>
      </c>
      <c r="E5109" s="1">
        <v>1.657</v>
      </c>
      <c r="F5109">
        <v>2.1309999999999998</v>
      </c>
      <c r="G5109">
        <v>0.34399999999999997</v>
      </c>
      <c r="H5109">
        <v>64</v>
      </c>
      <c r="I5109">
        <v>8.6</v>
      </c>
      <c r="J5109">
        <v>3.3E-3</v>
      </c>
      <c r="K5109">
        <v>0.85099999999999998</v>
      </c>
      <c r="L5109">
        <v>0.99734710743801691</v>
      </c>
      <c r="M5109" s="2">
        <f t="shared" si="163"/>
        <v>16.528925619834713</v>
      </c>
      <c r="N5109" t="s">
        <v>2736</v>
      </c>
    </row>
    <row r="5110" spans="1:14">
      <c r="A5110">
        <v>21</v>
      </c>
      <c r="B5110" t="s">
        <v>19434</v>
      </c>
      <c r="C5110" t="s">
        <v>19435</v>
      </c>
      <c r="D5110">
        <v>611</v>
      </c>
      <c r="E5110" s="1">
        <v>1.544</v>
      </c>
      <c r="F5110">
        <v>1.5589999999999999</v>
      </c>
      <c r="G5110">
        <v>0.17499999999999999</v>
      </c>
      <c r="H5110">
        <v>57</v>
      </c>
      <c r="I5110">
        <v>4.5999999999999996</v>
      </c>
      <c r="J5110">
        <v>2.8300000000000001E-3</v>
      </c>
      <c r="K5110">
        <v>0.61799999999999999</v>
      </c>
      <c r="L5110">
        <v>0.99734710743801691</v>
      </c>
      <c r="M5110" s="2">
        <f t="shared" si="163"/>
        <v>17.355371900826448</v>
      </c>
      <c r="N5110" t="s">
        <v>2736</v>
      </c>
    </row>
    <row r="5111" spans="1:14">
      <c r="A5111">
        <v>22</v>
      </c>
      <c r="B5111" t="s">
        <v>15274</v>
      </c>
      <c r="C5111" t="s">
        <v>15275</v>
      </c>
      <c r="D5111">
        <v>7324</v>
      </c>
      <c r="E5111" s="1">
        <v>1.5089999999999999</v>
      </c>
      <c r="F5111">
        <v>2</v>
      </c>
      <c r="G5111">
        <v>0.28699999999999998</v>
      </c>
      <c r="H5111">
        <v>143</v>
      </c>
      <c r="I5111" t="s">
        <v>18288</v>
      </c>
      <c r="J5111">
        <v>1.3979999999999999E-2</v>
      </c>
      <c r="K5111">
        <v>0.96699999999999997</v>
      </c>
      <c r="L5111">
        <v>0.99734710743801691</v>
      </c>
      <c r="M5111" s="2">
        <f t="shared" si="163"/>
        <v>18.181818181818183</v>
      </c>
      <c r="N5111" t="s">
        <v>2736</v>
      </c>
    </row>
    <row r="5112" spans="1:14">
      <c r="A5112">
        <v>23</v>
      </c>
      <c r="B5112" t="s">
        <v>13207</v>
      </c>
      <c r="C5112" t="s">
        <v>13208</v>
      </c>
      <c r="D5112">
        <v>199</v>
      </c>
      <c r="E5112" s="1">
        <v>1.478</v>
      </c>
      <c r="F5112">
        <v>1.2210000000000001</v>
      </c>
      <c r="G5112">
        <v>0.25</v>
      </c>
      <c r="H5112">
        <v>40</v>
      </c>
      <c r="I5112">
        <v>2.7</v>
      </c>
      <c r="J5112">
        <v>5.1999999999999995E-4</v>
      </c>
      <c r="K5112">
        <v>0.2</v>
      </c>
      <c r="L5112">
        <v>0.99734710743801691</v>
      </c>
      <c r="M5112" s="2">
        <f t="shared" si="163"/>
        <v>19.008264462809919</v>
      </c>
      <c r="N5112" t="s">
        <v>2736</v>
      </c>
    </row>
    <row r="5113" spans="1:14">
      <c r="A5113">
        <v>24</v>
      </c>
      <c r="B5113" t="s">
        <v>13341</v>
      </c>
      <c r="C5113" t="s">
        <v>13342</v>
      </c>
      <c r="D5113">
        <v>352</v>
      </c>
      <c r="E5113" s="1">
        <v>1.43</v>
      </c>
      <c r="F5113">
        <v>1.276</v>
      </c>
      <c r="G5113">
        <v>0.17699999999999999</v>
      </c>
      <c r="H5113">
        <v>62</v>
      </c>
      <c r="I5113">
        <v>2.9</v>
      </c>
      <c r="J5113">
        <v>1.34E-3</v>
      </c>
      <c r="K5113">
        <v>0.314</v>
      </c>
      <c r="L5113">
        <v>0.99734710743801691</v>
      </c>
      <c r="M5113" s="2">
        <f t="shared" si="163"/>
        <v>19.834710743801654</v>
      </c>
      <c r="N5113" t="s">
        <v>2736</v>
      </c>
    </row>
    <row r="5114" spans="1:14">
      <c r="A5114">
        <v>25</v>
      </c>
      <c r="B5114" t="s">
        <v>13271</v>
      </c>
      <c r="C5114" t="s">
        <v>13272</v>
      </c>
      <c r="D5114">
        <v>4155</v>
      </c>
      <c r="E5114" s="1">
        <v>1.399</v>
      </c>
      <c r="F5114">
        <v>1.5069999999999999</v>
      </c>
      <c r="G5114">
        <v>0.182</v>
      </c>
      <c r="H5114">
        <v>143</v>
      </c>
      <c r="I5114">
        <v>9.6999999999999993</v>
      </c>
      <c r="J5114">
        <v>5.77E-3</v>
      </c>
      <c r="K5114">
        <v>0.45900000000000002</v>
      </c>
      <c r="L5114">
        <v>0.99734710743801691</v>
      </c>
      <c r="M5114" s="2">
        <f t="shared" si="163"/>
        <v>20.66115702479339</v>
      </c>
      <c r="N5114" t="s">
        <v>2736</v>
      </c>
    </row>
    <row r="5115" spans="1:14">
      <c r="A5115">
        <v>26</v>
      </c>
      <c r="B5115" t="s">
        <v>13231</v>
      </c>
      <c r="C5115" t="s">
        <v>13232</v>
      </c>
      <c r="D5115">
        <v>60</v>
      </c>
      <c r="E5115" s="1">
        <v>1.381</v>
      </c>
      <c r="F5115">
        <v>1.381</v>
      </c>
      <c r="G5115">
        <v>2.1999999999999999E-2</v>
      </c>
      <c r="H5115">
        <v>45</v>
      </c>
      <c r="J5115">
        <v>2.0000000000000001E-4</v>
      </c>
      <c r="K5115">
        <v>0.27</v>
      </c>
      <c r="L5115">
        <v>0.99734710743801691</v>
      </c>
      <c r="M5115" s="2">
        <f t="shared" si="163"/>
        <v>21.487603305785125</v>
      </c>
      <c r="N5115" t="s">
        <v>2736</v>
      </c>
    </row>
    <row r="5116" spans="1:14">
      <c r="A5116">
        <v>27</v>
      </c>
      <c r="B5116" t="s">
        <v>13285</v>
      </c>
      <c r="C5116" t="s">
        <v>13286</v>
      </c>
      <c r="D5116">
        <v>2053</v>
      </c>
      <c r="E5116" s="1">
        <v>1.379</v>
      </c>
      <c r="F5116">
        <v>1.633</v>
      </c>
      <c r="G5116">
        <v>0.159</v>
      </c>
      <c r="H5116">
        <v>138</v>
      </c>
      <c r="I5116">
        <v>6.5</v>
      </c>
      <c r="J5116">
        <v>4.6499999999999996E-3</v>
      </c>
      <c r="K5116">
        <v>0.46800000000000003</v>
      </c>
      <c r="L5116">
        <v>0.99734710743801691</v>
      </c>
      <c r="M5116" s="2">
        <f t="shared" si="163"/>
        <v>22.314049586776861</v>
      </c>
      <c r="N5116" t="s">
        <v>2736</v>
      </c>
    </row>
    <row r="5117" spans="1:14">
      <c r="A5117">
        <v>28</v>
      </c>
      <c r="B5117" t="s">
        <v>13309</v>
      </c>
      <c r="C5117" t="s">
        <v>13310</v>
      </c>
      <c r="D5117">
        <v>3622</v>
      </c>
      <c r="E5117" s="1">
        <v>1.3420000000000001</v>
      </c>
      <c r="F5117">
        <v>1.8819999999999999</v>
      </c>
      <c r="G5117">
        <v>0.17</v>
      </c>
      <c r="H5117">
        <v>153</v>
      </c>
      <c r="I5117" t="s">
        <v>18288</v>
      </c>
      <c r="J5117">
        <v>5.6499999999999996E-3</v>
      </c>
      <c r="K5117">
        <v>0.65500000000000003</v>
      </c>
      <c r="L5117">
        <v>0.99734710743801691</v>
      </c>
      <c r="M5117" s="2">
        <f t="shared" si="163"/>
        <v>23.140495867768596</v>
      </c>
      <c r="N5117" t="s">
        <v>2736</v>
      </c>
    </row>
    <row r="5118" spans="1:14">
      <c r="A5118">
        <v>29</v>
      </c>
      <c r="B5118" t="s">
        <v>13315</v>
      </c>
      <c r="C5118" t="s">
        <v>13316</v>
      </c>
      <c r="D5118">
        <v>623</v>
      </c>
      <c r="E5118" s="1">
        <v>1.333</v>
      </c>
      <c r="F5118">
        <v>1.7330000000000001</v>
      </c>
      <c r="G5118">
        <v>0.11799999999999999</v>
      </c>
      <c r="H5118">
        <v>34</v>
      </c>
      <c r="I5118">
        <v>8.4</v>
      </c>
      <c r="J5118">
        <v>2.0400000000000001E-3</v>
      </c>
      <c r="K5118">
        <v>0.88600000000000001</v>
      </c>
      <c r="L5118">
        <v>0.99734710743801691</v>
      </c>
      <c r="M5118" s="2">
        <f t="shared" si="163"/>
        <v>23.966942148760332</v>
      </c>
      <c r="N5118" t="s">
        <v>2736</v>
      </c>
    </row>
    <row r="5119" spans="1:14">
      <c r="A5119">
        <v>30</v>
      </c>
      <c r="B5119" t="s">
        <v>19400</v>
      </c>
      <c r="C5119" t="s">
        <v>19401</v>
      </c>
      <c r="D5119">
        <v>3038</v>
      </c>
      <c r="E5119" s="1">
        <v>1.327</v>
      </c>
      <c r="F5119">
        <v>1.5649999999999999</v>
      </c>
      <c r="G5119">
        <v>0.23699999999999999</v>
      </c>
      <c r="H5119">
        <v>232</v>
      </c>
      <c r="I5119">
        <v>6.8</v>
      </c>
      <c r="J5119">
        <v>8.26E-3</v>
      </c>
      <c r="K5119">
        <v>0.58199999999999996</v>
      </c>
      <c r="L5119">
        <v>0.99734710743801691</v>
      </c>
      <c r="M5119" s="2">
        <f t="shared" si="163"/>
        <v>24.793388429752067</v>
      </c>
      <c r="N5119" t="s">
        <v>2736</v>
      </c>
    </row>
    <row r="5120" spans="1:14">
      <c r="A5120">
        <v>31</v>
      </c>
      <c r="B5120" t="s">
        <v>13267</v>
      </c>
      <c r="C5120" t="s">
        <v>13268</v>
      </c>
      <c r="D5120">
        <v>1600</v>
      </c>
      <c r="E5120" s="1">
        <v>1.3069999999999999</v>
      </c>
      <c r="F5120">
        <v>1.625</v>
      </c>
      <c r="G5120">
        <v>8.7999999999999995E-2</v>
      </c>
      <c r="H5120">
        <v>68</v>
      </c>
      <c r="I5120">
        <v>7.7</v>
      </c>
      <c r="J5120">
        <v>3.7799999999999999E-3</v>
      </c>
      <c r="K5120">
        <v>0.58599999999999997</v>
      </c>
      <c r="L5120">
        <v>0.99734710743801691</v>
      </c>
      <c r="M5120" s="2">
        <f t="shared" si="163"/>
        <v>25.619834710743799</v>
      </c>
      <c r="N5120" t="s">
        <v>2736</v>
      </c>
    </row>
    <row r="5121" spans="1:14">
      <c r="A5121">
        <v>32</v>
      </c>
      <c r="B5121" t="s">
        <v>13223</v>
      </c>
      <c r="C5121" t="s">
        <v>13224</v>
      </c>
      <c r="D5121">
        <v>1670</v>
      </c>
      <c r="E5121" s="1">
        <v>1.2929999999999999</v>
      </c>
      <c r="F5121">
        <v>1.4239999999999999</v>
      </c>
      <c r="G5121">
        <v>0.182</v>
      </c>
      <c r="H5121">
        <v>121</v>
      </c>
      <c r="I5121">
        <v>7</v>
      </c>
      <c r="J5121">
        <v>3.5899999999999999E-3</v>
      </c>
      <c r="K5121">
        <v>0.40200000000000002</v>
      </c>
      <c r="L5121">
        <v>0.99734710743801691</v>
      </c>
      <c r="M5121" s="2">
        <f t="shared" si="163"/>
        <v>26.446280991735538</v>
      </c>
      <c r="N5121" t="s">
        <v>2736</v>
      </c>
    </row>
    <row r="5122" spans="1:14">
      <c r="A5122">
        <v>33</v>
      </c>
      <c r="B5122" t="s">
        <v>13277</v>
      </c>
      <c r="C5122" t="s">
        <v>13278</v>
      </c>
      <c r="D5122">
        <v>6423</v>
      </c>
      <c r="E5122" s="1">
        <v>1.276</v>
      </c>
      <c r="F5122">
        <v>1.883</v>
      </c>
      <c r="G5122">
        <v>0.20399999999999999</v>
      </c>
      <c r="H5122">
        <v>113</v>
      </c>
      <c r="I5122" t="s">
        <v>18288</v>
      </c>
      <c r="J5122">
        <v>8.6300000000000005E-3</v>
      </c>
      <c r="K5122">
        <v>0.69599999999999995</v>
      </c>
      <c r="L5122">
        <v>0.99734710743801691</v>
      </c>
      <c r="M5122" s="2">
        <f t="shared" ref="M5122:M5153" si="164">A5122/121*100</f>
        <v>27.27272727272727</v>
      </c>
      <c r="N5122" t="s">
        <v>2736</v>
      </c>
    </row>
    <row r="5123" spans="1:14">
      <c r="A5123">
        <v>34</v>
      </c>
      <c r="B5123" t="s">
        <v>15312</v>
      </c>
      <c r="C5123" t="s">
        <v>15313</v>
      </c>
      <c r="D5123">
        <v>996</v>
      </c>
      <c r="E5123" s="1">
        <v>1.268</v>
      </c>
      <c r="F5123">
        <v>1.498</v>
      </c>
      <c r="G5123">
        <v>0.247</v>
      </c>
      <c r="H5123">
        <v>73</v>
      </c>
      <c r="I5123">
        <v>8.3000000000000007</v>
      </c>
      <c r="J5123">
        <v>1.6999999999999999E-3</v>
      </c>
      <c r="K5123">
        <v>0.434</v>
      </c>
      <c r="L5123">
        <v>0.99734710743801691</v>
      </c>
      <c r="M5123" s="2">
        <f t="shared" si="164"/>
        <v>28.099173553719009</v>
      </c>
      <c r="N5123" t="s">
        <v>2736</v>
      </c>
    </row>
    <row r="5124" spans="1:14">
      <c r="A5124">
        <v>35</v>
      </c>
      <c r="B5124" t="s">
        <v>19442</v>
      </c>
      <c r="C5124" t="s">
        <v>19443</v>
      </c>
      <c r="D5124">
        <v>268</v>
      </c>
      <c r="E5124" s="1">
        <v>1.254</v>
      </c>
      <c r="F5124">
        <v>1.0569999999999999</v>
      </c>
      <c r="G5124">
        <v>0</v>
      </c>
      <c r="H5124">
        <v>32</v>
      </c>
      <c r="I5124">
        <v>4.7</v>
      </c>
      <c r="J5124">
        <v>1.17E-3</v>
      </c>
      <c r="K5124">
        <v>0.42499999999999999</v>
      </c>
      <c r="L5124">
        <v>0.99734710743801691</v>
      </c>
      <c r="M5124" s="2">
        <f t="shared" si="164"/>
        <v>28.925619834710741</v>
      </c>
      <c r="N5124" t="s">
        <v>2736</v>
      </c>
    </row>
    <row r="5125" spans="1:14">
      <c r="A5125">
        <v>36</v>
      </c>
      <c r="B5125" t="s">
        <v>13313</v>
      </c>
      <c r="C5125" t="s">
        <v>13314</v>
      </c>
      <c r="D5125">
        <v>114</v>
      </c>
      <c r="E5125" s="1">
        <v>1.24</v>
      </c>
      <c r="F5125">
        <v>0.82699999999999996</v>
      </c>
      <c r="G5125">
        <v>0.222</v>
      </c>
      <c r="H5125">
        <v>36</v>
      </c>
      <c r="I5125">
        <v>2.2000000000000002</v>
      </c>
      <c r="J5125">
        <v>4.6000000000000001E-4</v>
      </c>
      <c r="K5125">
        <v>0.251</v>
      </c>
      <c r="L5125">
        <v>0.99734710743801691</v>
      </c>
      <c r="M5125" s="2">
        <f t="shared" si="164"/>
        <v>29.75206611570248</v>
      </c>
      <c r="N5125" t="s">
        <v>2736</v>
      </c>
    </row>
    <row r="5126" spans="1:14">
      <c r="A5126">
        <v>37</v>
      </c>
      <c r="B5126" t="s">
        <v>13357</v>
      </c>
      <c r="C5126" t="s">
        <v>13358</v>
      </c>
      <c r="D5126">
        <v>2109</v>
      </c>
      <c r="E5126" s="1">
        <v>1.2310000000000001</v>
      </c>
      <c r="F5126">
        <v>1.6120000000000001</v>
      </c>
      <c r="G5126">
        <v>0.16300000000000001</v>
      </c>
      <c r="H5126">
        <v>178</v>
      </c>
      <c r="I5126">
        <v>6.1</v>
      </c>
      <c r="J5126">
        <v>6.3200000000000001E-3</v>
      </c>
      <c r="K5126">
        <v>0.57499999999999996</v>
      </c>
      <c r="L5126">
        <v>0.99734710743801691</v>
      </c>
      <c r="M5126" s="2">
        <f t="shared" si="164"/>
        <v>30.578512396694212</v>
      </c>
      <c r="N5126" t="s">
        <v>2736</v>
      </c>
    </row>
    <row r="5127" spans="1:14">
      <c r="A5127">
        <v>38</v>
      </c>
      <c r="B5127" t="s">
        <v>13237</v>
      </c>
      <c r="C5127" t="s">
        <v>13238</v>
      </c>
      <c r="D5127">
        <v>1344</v>
      </c>
      <c r="E5127" s="1">
        <v>1.222</v>
      </c>
      <c r="F5127">
        <v>1.6439999999999999</v>
      </c>
      <c r="G5127">
        <v>0.111</v>
      </c>
      <c r="H5127">
        <v>81</v>
      </c>
      <c r="I5127">
        <v>7.4</v>
      </c>
      <c r="J5127">
        <v>3.47E-3</v>
      </c>
      <c r="K5127">
        <v>0.60699999999999998</v>
      </c>
      <c r="L5127">
        <v>0.99734710743801691</v>
      </c>
      <c r="M5127" s="2">
        <f t="shared" si="164"/>
        <v>31.404958677685951</v>
      </c>
      <c r="N5127" t="s">
        <v>2736</v>
      </c>
    </row>
    <row r="5128" spans="1:14">
      <c r="A5128">
        <v>39</v>
      </c>
      <c r="B5128" t="s">
        <v>19406</v>
      </c>
      <c r="C5128" t="s">
        <v>19407</v>
      </c>
      <c r="D5128">
        <v>8208</v>
      </c>
      <c r="E5128" s="1">
        <v>1.206</v>
      </c>
      <c r="F5128">
        <v>1.532</v>
      </c>
      <c r="G5128">
        <v>0.26100000000000001</v>
      </c>
      <c r="H5128">
        <v>142</v>
      </c>
      <c r="I5128" t="s">
        <v>18288</v>
      </c>
      <c r="J5128">
        <v>1.2449999999999999E-2</v>
      </c>
      <c r="K5128">
        <v>0.86099999999999999</v>
      </c>
      <c r="L5128">
        <v>0.99734710743801691</v>
      </c>
      <c r="M5128" s="2">
        <f t="shared" si="164"/>
        <v>32.231404958677686</v>
      </c>
      <c r="N5128" t="s">
        <v>2736</v>
      </c>
    </row>
    <row r="5129" spans="1:14">
      <c r="A5129">
        <v>40</v>
      </c>
      <c r="B5129" t="s">
        <v>19416</v>
      </c>
      <c r="C5129" t="s">
        <v>19417</v>
      </c>
      <c r="D5129">
        <v>3233</v>
      </c>
      <c r="E5129" s="1">
        <v>1.1839999999999999</v>
      </c>
      <c r="F5129">
        <v>1.653</v>
      </c>
      <c r="G5129">
        <v>0.17599999999999999</v>
      </c>
      <c r="H5129">
        <v>131</v>
      </c>
      <c r="I5129">
        <v>9.6999999999999993</v>
      </c>
      <c r="J5129">
        <v>7.3499999999999998E-3</v>
      </c>
      <c r="K5129">
        <v>0.70199999999999996</v>
      </c>
      <c r="L5129">
        <v>0.99734710743801691</v>
      </c>
      <c r="M5129" s="2">
        <f t="shared" si="164"/>
        <v>33.057851239669425</v>
      </c>
      <c r="N5129" t="s">
        <v>2736</v>
      </c>
    </row>
    <row r="5130" spans="1:14">
      <c r="A5130">
        <v>41</v>
      </c>
      <c r="B5130" t="s">
        <v>13321</v>
      </c>
      <c r="C5130" t="s">
        <v>13322</v>
      </c>
      <c r="D5130">
        <v>2622</v>
      </c>
      <c r="E5130" s="1">
        <v>1.161</v>
      </c>
      <c r="F5130">
        <v>1.448</v>
      </c>
      <c r="G5130">
        <v>0.12</v>
      </c>
      <c r="H5130">
        <v>200</v>
      </c>
      <c r="I5130">
        <v>6.2</v>
      </c>
      <c r="J5130">
        <v>7.43E-3</v>
      </c>
      <c r="K5130">
        <v>0.49399999999999999</v>
      </c>
      <c r="L5130">
        <v>0.99734710743801691</v>
      </c>
      <c r="M5130" s="2">
        <f t="shared" si="164"/>
        <v>33.884297520661157</v>
      </c>
      <c r="N5130" t="s">
        <v>2736</v>
      </c>
    </row>
    <row r="5131" spans="1:14">
      <c r="A5131">
        <v>42</v>
      </c>
      <c r="B5131" t="s">
        <v>13245</v>
      </c>
      <c r="C5131" t="s">
        <v>13246</v>
      </c>
      <c r="D5131">
        <v>2281</v>
      </c>
      <c r="E5131" s="1">
        <v>1.157</v>
      </c>
      <c r="F5131">
        <v>1.4450000000000001</v>
      </c>
      <c r="G5131">
        <v>0.17699999999999999</v>
      </c>
      <c r="H5131">
        <v>62</v>
      </c>
      <c r="I5131">
        <v>9.8000000000000007</v>
      </c>
      <c r="J5131">
        <v>3.3800000000000002E-3</v>
      </c>
      <c r="K5131">
        <v>0.59099999999999997</v>
      </c>
      <c r="L5131">
        <v>0.99734710743801691</v>
      </c>
      <c r="M5131" s="2">
        <f t="shared" si="164"/>
        <v>34.710743801652896</v>
      </c>
      <c r="N5131" t="s">
        <v>2736</v>
      </c>
    </row>
    <row r="5132" spans="1:14">
      <c r="A5132">
        <v>43</v>
      </c>
      <c r="B5132" t="s">
        <v>15318</v>
      </c>
      <c r="C5132" t="s">
        <v>15319</v>
      </c>
      <c r="D5132">
        <v>448</v>
      </c>
      <c r="E5132" s="1">
        <v>1.153</v>
      </c>
      <c r="F5132">
        <v>1.4590000000000001</v>
      </c>
      <c r="G5132">
        <v>0.16700000000000001</v>
      </c>
      <c r="H5132">
        <v>72</v>
      </c>
      <c r="I5132">
        <v>5.0999999999999996</v>
      </c>
      <c r="J5132">
        <v>1.15E-3</v>
      </c>
      <c r="K5132">
        <v>0.38</v>
      </c>
      <c r="L5132">
        <v>0.99734710743801691</v>
      </c>
      <c r="M5132" s="2">
        <f t="shared" si="164"/>
        <v>35.537190082644628</v>
      </c>
      <c r="N5132" t="s">
        <v>2736</v>
      </c>
    </row>
    <row r="5133" spans="1:14">
      <c r="A5133">
        <v>44</v>
      </c>
      <c r="B5133" t="s">
        <v>18383</v>
      </c>
      <c r="C5133" t="s">
        <v>18384</v>
      </c>
      <c r="D5133">
        <v>2413</v>
      </c>
      <c r="E5133" s="1">
        <v>1.1259999999999999</v>
      </c>
      <c r="F5133">
        <v>1.589</v>
      </c>
      <c r="G5133">
        <v>0.254</v>
      </c>
      <c r="H5133">
        <v>122</v>
      </c>
      <c r="I5133">
        <v>9.4</v>
      </c>
      <c r="J5133">
        <v>3.5500000000000002E-3</v>
      </c>
      <c r="K5133">
        <v>0.438</v>
      </c>
      <c r="L5133">
        <v>0.99734710743801691</v>
      </c>
      <c r="M5133" s="2">
        <f t="shared" si="164"/>
        <v>36.363636363636367</v>
      </c>
      <c r="N5133" t="s">
        <v>2736</v>
      </c>
    </row>
    <row r="5134" spans="1:14">
      <c r="A5134">
        <v>45</v>
      </c>
      <c r="B5134" t="s">
        <v>19440</v>
      </c>
      <c r="C5134" t="s">
        <v>19441</v>
      </c>
      <c r="D5134">
        <v>1267</v>
      </c>
      <c r="E5134" s="1">
        <v>1.1060000000000001</v>
      </c>
      <c r="F5134">
        <v>1.508</v>
      </c>
      <c r="G5134">
        <v>0.14199999999999999</v>
      </c>
      <c r="H5134">
        <v>120</v>
      </c>
      <c r="I5134">
        <v>6.5</v>
      </c>
      <c r="J5134">
        <v>2.5000000000000001E-3</v>
      </c>
      <c r="K5134">
        <v>0.39700000000000002</v>
      </c>
      <c r="L5134">
        <v>0.99734710743801691</v>
      </c>
      <c r="M5134" s="2">
        <f t="shared" si="164"/>
        <v>37.190082644628099</v>
      </c>
      <c r="N5134" t="s">
        <v>2736</v>
      </c>
    </row>
    <row r="5135" spans="1:14">
      <c r="A5135">
        <v>46</v>
      </c>
      <c r="B5135" t="s">
        <v>13229</v>
      </c>
      <c r="C5135" t="s">
        <v>13230</v>
      </c>
      <c r="D5135">
        <v>1736</v>
      </c>
      <c r="E5135" s="1">
        <v>1.079</v>
      </c>
      <c r="F5135">
        <v>2.5059999999999998</v>
      </c>
      <c r="G5135">
        <v>0.161</v>
      </c>
      <c r="H5135">
        <v>87</v>
      </c>
      <c r="I5135">
        <v>7.7</v>
      </c>
      <c r="J5135">
        <v>5.8300000000000001E-3</v>
      </c>
      <c r="K5135">
        <v>1.3340000000000001</v>
      </c>
      <c r="L5135">
        <v>0.99734710743801691</v>
      </c>
      <c r="M5135" s="2">
        <f t="shared" si="164"/>
        <v>38.016528925619838</v>
      </c>
      <c r="N5135" t="s">
        <v>2736</v>
      </c>
    </row>
    <row r="5136" spans="1:14">
      <c r="A5136">
        <v>47</v>
      </c>
      <c r="B5136" t="s">
        <v>13279</v>
      </c>
      <c r="C5136" t="s">
        <v>13280</v>
      </c>
      <c r="D5136">
        <v>1956</v>
      </c>
      <c r="E5136" s="1">
        <v>1.0369999999999999</v>
      </c>
      <c r="F5136">
        <v>1.145</v>
      </c>
      <c r="G5136">
        <v>0.23100000000000001</v>
      </c>
      <c r="H5136">
        <v>65</v>
      </c>
      <c r="I5136" t="s">
        <v>18288</v>
      </c>
      <c r="J5136">
        <v>4.3299999999999996E-3</v>
      </c>
      <c r="K5136">
        <v>0.503</v>
      </c>
      <c r="L5136">
        <v>0.99734710743801691</v>
      </c>
      <c r="M5136" s="2">
        <f t="shared" si="164"/>
        <v>38.84297520661157</v>
      </c>
      <c r="N5136" t="s">
        <v>2736</v>
      </c>
    </row>
    <row r="5137" spans="1:14">
      <c r="A5137">
        <v>48</v>
      </c>
      <c r="B5137" t="s">
        <v>13307</v>
      </c>
      <c r="C5137" t="s">
        <v>13308</v>
      </c>
      <c r="D5137">
        <v>1135</v>
      </c>
      <c r="E5137" s="1">
        <v>1</v>
      </c>
      <c r="F5137">
        <v>1.165</v>
      </c>
      <c r="G5137">
        <v>0.122</v>
      </c>
      <c r="H5137">
        <v>49</v>
      </c>
      <c r="I5137" t="s">
        <v>18288</v>
      </c>
      <c r="J5137">
        <v>1.64E-3</v>
      </c>
      <c r="K5137">
        <v>0.53100000000000003</v>
      </c>
      <c r="L5137">
        <v>0.99734710743801691</v>
      </c>
      <c r="M5137" s="2">
        <f t="shared" si="164"/>
        <v>39.669421487603309</v>
      </c>
      <c r="N5137" t="s">
        <v>2736</v>
      </c>
    </row>
    <row r="5138" spans="1:14">
      <c r="A5138">
        <v>49</v>
      </c>
      <c r="B5138" t="s">
        <v>13287</v>
      </c>
      <c r="C5138" t="s">
        <v>13288</v>
      </c>
      <c r="D5138">
        <v>560</v>
      </c>
      <c r="E5138" s="1">
        <v>0.98299999999999998</v>
      </c>
      <c r="F5138">
        <v>1.357</v>
      </c>
      <c r="G5138">
        <v>9.0999999999999998E-2</v>
      </c>
      <c r="H5138">
        <v>33</v>
      </c>
      <c r="I5138">
        <v>6.9</v>
      </c>
      <c r="J5138">
        <v>1.83E-3</v>
      </c>
      <c r="K5138">
        <v>0.62</v>
      </c>
      <c r="L5138">
        <v>0.99734710743801691</v>
      </c>
      <c r="M5138" s="2">
        <f t="shared" si="164"/>
        <v>40.495867768595041</v>
      </c>
      <c r="N5138" t="s">
        <v>2736</v>
      </c>
    </row>
    <row r="5139" spans="1:14">
      <c r="A5139">
        <v>50</v>
      </c>
      <c r="B5139" t="s">
        <v>13205</v>
      </c>
      <c r="C5139" t="s">
        <v>13206</v>
      </c>
      <c r="D5139">
        <v>161</v>
      </c>
      <c r="E5139" s="1">
        <v>0.96299999999999997</v>
      </c>
      <c r="F5139">
        <v>0.622</v>
      </c>
      <c r="G5139">
        <v>6.6000000000000003E-2</v>
      </c>
      <c r="H5139">
        <v>61</v>
      </c>
      <c r="I5139">
        <v>2.4</v>
      </c>
      <c r="J5139">
        <v>5.9000000000000003E-4</v>
      </c>
      <c r="K5139">
        <v>0.14099999999999999</v>
      </c>
      <c r="L5139">
        <v>0.99734710743801691</v>
      </c>
      <c r="M5139" s="2">
        <f t="shared" si="164"/>
        <v>41.32231404958678</v>
      </c>
      <c r="N5139" t="s">
        <v>2736</v>
      </c>
    </row>
    <row r="5140" spans="1:14">
      <c r="A5140">
        <v>51</v>
      </c>
      <c r="B5140" t="s">
        <v>19402</v>
      </c>
      <c r="C5140" t="s">
        <v>19403</v>
      </c>
      <c r="D5140">
        <v>2152</v>
      </c>
      <c r="E5140" s="1">
        <v>0.95899999999999996</v>
      </c>
      <c r="F5140">
        <v>1.2050000000000001</v>
      </c>
      <c r="G5140">
        <v>0.108</v>
      </c>
      <c r="H5140">
        <v>176</v>
      </c>
      <c r="I5140">
        <v>7.7</v>
      </c>
      <c r="J5140">
        <v>6.1399999999999996E-3</v>
      </c>
      <c r="K5140">
        <v>0.51500000000000001</v>
      </c>
      <c r="L5140">
        <v>0.99734710743801691</v>
      </c>
      <c r="M5140" s="2">
        <f t="shared" si="164"/>
        <v>42.148760330578511</v>
      </c>
      <c r="N5140" t="s">
        <v>2736</v>
      </c>
    </row>
    <row r="5141" spans="1:14">
      <c r="A5141">
        <v>52</v>
      </c>
      <c r="B5141" t="s">
        <v>13301</v>
      </c>
      <c r="C5141" t="s">
        <v>13302</v>
      </c>
      <c r="D5141">
        <v>399</v>
      </c>
      <c r="E5141" s="1">
        <v>0.94599999999999995</v>
      </c>
      <c r="F5141">
        <v>1.173</v>
      </c>
      <c r="G5141">
        <v>0.13900000000000001</v>
      </c>
      <c r="H5141">
        <v>36</v>
      </c>
      <c r="I5141">
        <v>6.1</v>
      </c>
      <c r="J5141">
        <v>8.4000000000000003E-4</v>
      </c>
      <c r="K5141">
        <v>0.29699999999999999</v>
      </c>
      <c r="L5141">
        <v>0.99734710743801691</v>
      </c>
      <c r="M5141" s="2">
        <f t="shared" si="164"/>
        <v>42.97520661157025</v>
      </c>
      <c r="N5141" t="s">
        <v>2736</v>
      </c>
    </row>
    <row r="5142" spans="1:14">
      <c r="A5142">
        <v>53</v>
      </c>
      <c r="B5142" t="s">
        <v>15242</v>
      </c>
      <c r="C5142" t="s">
        <v>15243</v>
      </c>
      <c r="D5142">
        <v>194</v>
      </c>
      <c r="E5142" s="1">
        <v>0.93600000000000005</v>
      </c>
      <c r="F5142">
        <v>0.94</v>
      </c>
      <c r="G5142">
        <v>9.9000000000000005E-2</v>
      </c>
      <c r="H5142">
        <v>71</v>
      </c>
      <c r="I5142">
        <v>3.6</v>
      </c>
      <c r="J5142">
        <v>5.6999999999999998E-4</v>
      </c>
      <c r="K5142">
        <v>0.19400000000000001</v>
      </c>
      <c r="L5142">
        <v>0.99734710743801691</v>
      </c>
      <c r="M5142" s="2">
        <f t="shared" si="164"/>
        <v>43.801652892561982</v>
      </c>
      <c r="N5142" t="s">
        <v>2736</v>
      </c>
    </row>
    <row r="5143" spans="1:14">
      <c r="A5143">
        <v>54</v>
      </c>
      <c r="B5143" t="s">
        <v>19430</v>
      </c>
      <c r="C5143" t="s">
        <v>19431</v>
      </c>
      <c r="D5143">
        <v>248</v>
      </c>
      <c r="E5143" s="1">
        <v>0.93300000000000005</v>
      </c>
      <c r="F5143">
        <v>0.95399999999999996</v>
      </c>
      <c r="G5143">
        <v>0.03</v>
      </c>
      <c r="H5143">
        <v>66</v>
      </c>
      <c r="I5143">
        <v>5.2</v>
      </c>
      <c r="J5143">
        <v>7.9000000000000001E-4</v>
      </c>
      <c r="K5143">
        <v>0.29799999999999999</v>
      </c>
      <c r="L5143">
        <v>0.99734710743801691</v>
      </c>
      <c r="M5143" s="2">
        <f t="shared" si="164"/>
        <v>44.628099173553721</v>
      </c>
      <c r="N5143" t="s">
        <v>2736</v>
      </c>
    </row>
    <row r="5144" spans="1:14">
      <c r="A5144">
        <v>55</v>
      </c>
      <c r="B5144" t="s">
        <v>13297</v>
      </c>
      <c r="C5144" t="s">
        <v>13298</v>
      </c>
      <c r="D5144">
        <v>232</v>
      </c>
      <c r="E5144" s="1">
        <v>0.90900000000000003</v>
      </c>
      <c r="F5144">
        <v>0.98199999999999998</v>
      </c>
      <c r="G5144">
        <v>0.154</v>
      </c>
      <c r="H5144">
        <v>26</v>
      </c>
      <c r="I5144">
        <v>6.4</v>
      </c>
      <c r="J5144">
        <v>6.6E-4</v>
      </c>
      <c r="K5144">
        <v>0.34499999999999997</v>
      </c>
      <c r="L5144">
        <v>0.99734710743801691</v>
      </c>
      <c r="M5144" s="2">
        <f t="shared" si="164"/>
        <v>45.454545454545453</v>
      </c>
      <c r="N5144" t="s">
        <v>2736</v>
      </c>
    </row>
    <row r="5145" spans="1:14">
      <c r="A5145">
        <v>56</v>
      </c>
      <c r="B5145" t="s">
        <v>19398</v>
      </c>
      <c r="C5145" t="s">
        <v>19399</v>
      </c>
      <c r="D5145">
        <v>2649</v>
      </c>
      <c r="E5145" s="1">
        <v>0.876</v>
      </c>
      <c r="F5145">
        <v>1.2769999999999999</v>
      </c>
      <c r="G5145">
        <v>0.106</v>
      </c>
      <c r="H5145">
        <v>151</v>
      </c>
      <c r="I5145">
        <v>8.1999999999999993</v>
      </c>
      <c r="J5145">
        <v>3.4499999999999999E-3</v>
      </c>
      <c r="K5145">
        <v>0.32100000000000001</v>
      </c>
      <c r="L5145">
        <v>0.99734710743801691</v>
      </c>
      <c r="M5145" s="2">
        <f t="shared" si="164"/>
        <v>46.280991735537192</v>
      </c>
      <c r="N5145" t="s">
        <v>2736</v>
      </c>
    </row>
    <row r="5146" spans="1:14">
      <c r="A5146">
        <v>57</v>
      </c>
      <c r="B5146" t="s">
        <v>13299</v>
      </c>
      <c r="C5146" t="s">
        <v>13300</v>
      </c>
      <c r="D5146">
        <v>1803</v>
      </c>
      <c r="E5146" s="1">
        <v>0.86299999999999999</v>
      </c>
      <c r="F5146">
        <v>0.89500000000000002</v>
      </c>
      <c r="G5146">
        <v>7.2999999999999995E-2</v>
      </c>
      <c r="H5146">
        <v>164</v>
      </c>
      <c r="I5146">
        <v>9.3000000000000007</v>
      </c>
      <c r="J5146">
        <v>2.7699999999999999E-3</v>
      </c>
      <c r="K5146">
        <v>0.33200000000000002</v>
      </c>
      <c r="L5146">
        <v>0.99734710743801691</v>
      </c>
      <c r="M5146" s="2">
        <f t="shared" si="164"/>
        <v>47.107438016528924</v>
      </c>
      <c r="N5146" t="s">
        <v>2736</v>
      </c>
    </row>
    <row r="5147" spans="1:14">
      <c r="A5147">
        <v>58</v>
      </c>
      <c r="B5147" t="s">
        <v>13291</v>
      </c>
      <c r="C5147" t="s">
        <v>13292</v>
      </c>
      <c r="D5147">
        <v>241</v>
      </c>
      <c r="E5147" s="1">
        <v>0.84499999999999997</v>
      </c>
      <c r="F5147">
        <v>0.76700000000000002</v>
      </c>
      <c r="G5147">
        <v>4.8000000000000001E-2</v>
      </c>
      <c r="H5147">
        <v>42</v>
      </c>
      <c r="I5147">
        <v>5</v>
      </c>
      <c r="J5147">
        <v>9.3999999999999997E-4</v>
      </c>
      <c r="K5147">
        <v>0.313</v>
      </c>
      <c r="L5147">
        <v>0.99734710743801691</v>
      </c>
      <c r="M5147" s="2">
        <f t="shared" si="164"/>
        <v>47.933884297520663</v>
      </c>
      <c r="N5147" t="s">
        <v>2736</v>
      </c>
    </row>
    <row r="5148" spans="1:14">
      <c r="A5148">
        <v>59</v>
      </c>
      <c r="B5148" t="s">
        <v>19436</v>
      </c>
      <c r="C5148" t="s">
        <v>19437</v>
      </c>
      <c r="D5148">
        <v>435</v>
      </c>
      <c r="E5148" s="1">
        <v>0.82899999999999996</v>
      </c>
      <c r="F5148">
        <v>0.95199999999999996</v>
      </c>
      <c r="G5148">
        <v>0.161</v>
      </c>
      <c r="H5148">
        <v>56</v>
      </c>
      <c r="I5148">
        <v>5.0999999999999996</v>
      </c>
      <c r="J5148">
        <v>1.3799999999999999E-3</v>
      </c>
      <c r="K5148">
        <v>0.314</v>
      </c>
      <c r="L5148">
        <v>0.99734710743801691</v>
      </c>
      <c r="M5148" s="2">
        <f t="shared" si="164"/>
        <v>48.760330578512395</v>
      </c>
      <c r="N5148" t="s">
        <v>2736</v>
      </c>
    </row>
    <row r="5149" spans="1:14">
      <c r="A5149">
        <v>60</v>
      </c>
      <c r="B5149" t="s">
        <v>19338</v>
      </c>
      <c r="C5149" t="s">
        <v>19339</v>
      </c>
      <c r="D5149">
        <v>2961</v>
      </c>
      <c r="E5149" s="1">
        <v>0.80600000000000005</v>
      </c>
      <c r="F5149">
        <v>1.415</v>
      </c>
      <c r="G5149">
        <v>0.115</v>
      </c>
      <c r="H5149">
        <v>78</v>
      </c>
      <c r="I5149" t="s">
        <v>18288</v>
      </c>
      <c r="J5149">
        <v>4.9399999999999999E-3</v>
      </c>
      <c r="K5149">
        <v>0.75900000000000001</v>
      </c>
      <c r="L5149">
        <v>0.99734710743801691</v>
      </c>
      <c r="M5149" s="2">
        <f t="shared" si="164"/>
        <v>49.586776859504134</v>
      </c>
      <c r="N5149" t="s">
        <v>2736</v>
      </c>
    </row>
    <row r="5150" spans="1:14">
      <c r="A5150">
        <v>61</v>
      </c>
      <c r="B5150" t="s">
        <v>13261</v>
      </c>
      <c r="C5150" t="s">
        <v>13262</v>
      </c>
      <c r="D5150">
        <v>894</v>
      </c>
      <c r="E5150" s="1">
        <v>0.79300000000000004</v>
      </c>
      <c r="F5150">
        <v>0.95599999999999996</v>
      </c>
      <c r="G5150">
        <v>0.11899999999999999</v>
      </c>
      <c r="H5150">
        <v>101</v>
      </c>
      <c r="I5150">
        <v>7.1</v>
      </c>
      <c r="J5150">
        <v>2.81E-3</v>
      </c>
      <c r="K5150">
        <v>0.442</v>
      </c>
      <c r="L5150">
        <v>0.99734710743801691</v>
      </c>
      <c r="M5150" s="2">
        <f t="shared" si="164"/>
        <v>50.413223140495866</v>
      </c>
      <c r="N5150" t="s">
        <v>2736</v>
      </c>
    </row>
    <row r="5151" spans="1:14">
      <c r="A5151">
        <v>62</v>
      </c>
      <c r="B5151" t="s">
        <v>13317</v>
      </c>
      <c r="C5151" t="s">
        <v>13318</v>
      </c>
      <c r="D5151">
        <v>446</v>
      </c>
      <c r="E5151" s="1">
        <v>0.78</v>
      </c>
      <c r="G5151">
        <v>0.10299999999999999</v>
      </c>
      <c r="H5151">
        <v>29</v>
      </c>
      <c r="I5151">
        <v>7.5</v>
      </c>
      <c r="J5151">
        <v>1.42E-3</v>
      </c>
      <c r="L5151">
        <v>0.99734710743801691</v>
      </c>
      <c r="M5151" s="2">
        <f t="shared" si="164"/>
        <v>51.239669421487598</v>
      </c>
      <c r="N5151" t="s">
        <v>2736</v>
      </c>
    </row>
    <row r="5152" spans="1:14">
      <c r="A5152">
        <v>63</v>
      </c>
      <c r="B5152" t="s">
        <v>12958</v>
      </c>
      <c r="C5152" t="s">
        <v>12959</v>
      </c>
      <c r="D5152">
        <v>434</v>
      </c>
      <c r="E5152" s="1">
        <v>0.77800000000000002</v>
      </c>
      <c r="F5152">
        <v>0.85399999999999998</v>
      </c>
      <c r="G5152">
        <v>0.16200000000000001</v>
      </c>
      <c r="H5152">
        <v>68</v>
      </c>
      <c r="I5152">
        <v>7.3</v>
      </c>
      <c r="J5152">
        <v>1.1900000000000001E-3</v>
      </c>
      <c r="K5152">
        <v>0.34399999999999997</v>
      </c>
      <c r="L5152">
        <v>0.99734710743801691</v>
      </c>
      <c r="M5152" s="2">
        <f t="shared" si="164"/>
        <v>52.066115702479344</v>
      </c>
      <c r="N5152" t="s">
        <v>2736</v>
      </c>
    </row>
    <row r="5153" spans="1:14">
      <c r="A5153">
        <v>64</v>
      </c>
      <c r="B5153" t="s">
        <v>13345</v>
      </c>
      <c r="C5153" t="s">
        <v>13346</v>
      </c>
      <c r="D5153">
        <v>979</v>
      </c>
      <c r="E5153" s="1">
        <v>0.76600000000000001</v>
      </c>
      <c r="F5153">
        <v>0.72899999999999998</v>
      </c>
      <c r="G5153">
        <v>0.109</v>
      </c>
      <c r="H5153">
        <v>192</v>
      </c>
      <c r="I5153">
        <v>5.0999999999999996</v>
      </c>
      <c r="J5153">
        <v>2.97E-3</v>
      </c>
      <c r="K5153">
        <v>0.22800000000000001</v>
      </c>
      <c r="L5153">
        <v>0.99734710743801691</v>
      </c>
      <c r="M5153" s="2">
        <f t="shared" si="164"/>
        <v>52.892561983471076</v>
      </c>
      <c r="N5153" t="s">
        <v>2736</v>
      </c>
    </row>
    <row r="5154" spans="1:14">
      <c r="A5154">
        <v>65</v>
      </c>
      <c r="B5154" t="s">
        <v>19384</v>
      </c>
      <c r="C5154" t="s">
        <v>19385</v>
      </c>
      <c r="D5154">
        <v>288</v>
      </c>
      <c r="E5154" s="1">
        <v>0.745</v>
      </c>
      <c r="G5154">
        <v>4.2000000000000003E-2</v>
      </c>
      <c r="H5154">
        <v>48</v>
      </c>
      <c r="I5154">
        <v>5.0999999999999996</v>
      </c>
      <c r="J5154">
        <v>1.2199999999999999E-3</v>
      </c>
      <c r="L5154">
        <v>0.99734710743801691</v>
      </c>
      <c r="M5154" s="2">
        <f t="shared" ref="M5154:M5185" si="165">A5154/121*100</f>
        <v>53.719008264462808</v>
      </c>
      <c r="N5154" t="s">
        <v>2736</v>
      </c>
    </row>
    <row r="5155" spans="1:14">
      <c r="A5155">
        <v>66</v>
      </c>
      <c r="B5155" t="s">
        <v>13257</v>
      </c>
      <c r="C5155" t="s">
        <v>13258</v>
      </c>
      <c r="D5155">
        <v>289</v>
      </c>
      <c r="E5155" s="1">
        <v>0.73299999999999998</v>
      </c>
      <c r="F5155">
        <v>1.0820000000000001</v>
      </c>
      <c r="G5155">
        <v>0.23100000000000001</v>
      </c>
      <c r="H5155">
        <v>26</v>
      </c>
      <c r="I5155">
        <v>8.6999999999999993</v>
      </c>
      <c r="J5155">
        <v>6.9999999999999999E-4</v>
      </c>
      <c r="K5155">
        <v>0.40799999999999997</v>
      </c>
      <c r="L5155">
        <v>0.99734710743801691</v>
      </c>
      <c r="M5155" s="2">
        <f t="shared" si="165"/>
        <v>54.54545454545454</v>
      </c>
      <c r="N5155" t="s">
        <v>2736</v>
      </c>
    </row>
    <row r="5156" spans="1:14">
      <c r="A5156">
        <v>67</v>
      </c>
      <c r="B5156" t="s">
        <v>13289</v>
      </c>
      <c r="C5156" t="s">
        <v>13290</v>
      </c>
      <c r="D5156">
        <v>465</v>
      </c>
      <c r="E5156" s="1">
        <v>0.72</v>
      </c>
      <c r="F5156">
        <v>1.095</v>
      </c>
      <c r="G5156">
        <v>0.111</v>
      </c>
      <c r="H5156">
        <v>45</v>
      </c>
      <c r="I5156">
        <v>8.6999999999999993</v>
      </c>
      <c r="J5156">
        <v>6.8999999999999997E-4</v>
      </c>
      <c r="K5156">
        <v>0.311</v>
      </c>
      <c r="L5156">
        <v>0.99734710743801691</v>
      </c>
      <c r="M5156" s="2">
        <f t="shared" si="165"/>
        <v>55.371900826446286</v>
      </c>
      <c r="N5156" t="s">
        <v>2736</v>
      </c>
    </row>
    <row r="5157" spans="1:14">
      <c r="A5157">
        <v>68</v>
      </c>
      <c r="B5157" t="s">
        <v>13367</v>
      </c>
      <c r="C5157" t="s">
        <v>13368</v>
      </c>
      <c r="D5157">
        <v>631</v>
      </c>
      <c r="E5157" s="1">
        <v>0.70499999999999996</v>
      </c>
      <c r="F5157">
        <v>0.67900000000000005</v>
      </c>
      <c r="G5157">
        <v>0.36799999999999999</v>
      </c>
      <c r="H5157">
        <v>57</v>
      </c>
      <c r="I5157">
        <v>8.5</v>
      </c>
      <c r="J5157">
        <v>9.7999999999999997E-4</v>
      </c>
      <c r="K5157">
        <v>0.223</v>
      </c>
      <c r="L5157">
        <v>0.99734710743801691</v>
      </c>
      <c r="M5157" s="2">
        <f t="shared" si="165"/>
        <v>56.198347107438018</v>
      </c>
      <c r="N5157" t="s">
        <v>2736</v>
      </c>
    </row>
    <row r="5158" spans="1:14">
      <c r="A5158">
        <v>69</v>
      </c>
      <c r="B5158" t="s">
        <v>13253</v>
      </c>
      <c r="C5158" t="s">
        <v>13254</v>
      </c>
      <c r="D5158">
        <v>233</v>
      </c>
      <c r="E5158" s="1">
        <v>0.67500000000000004</v>
      </c>
      <c r="F5158">
        <v>0.67400000000000004</v>
      </c>
      <c r="G5158">
        <v>0.21</v>
      </c>
      <c r="H5158">
        <v>62</v>
      </c>
      <c r="I5158">
        <v>4.3</v>
      </c>
      <c r="J5158">
        <v>1.0499999999999999E-3</v>
      </c>
      <c r="K5158">
        <v>0.26800000000000002</v>
      </c>
      <c r="L5158">
        <v>0.99734710743801691</v>
      </c>
      <c r="M5158" s="2">
        <f t="shared" si="165"/>
        <v>57.02479338842975</v>
      </c>
      <c r="N5158" t="s">
        <v>2736</v>
      </c>
    </row>
    <row r="5159" spans="1:14">
      <c r="A5159">
        <v>70</v>
      </c>
      <c r="B5159" t="s">
        <v>13221</v>
      </c>
      <c r="C5159" t="s">
        <v>13222</v>
      </c>
      <c r="D5159">
        <v>271</v>
      </c>
      <c r="E5159" s="1">
        <v>0.66700000000000004</v>
      </c>
      <c r="F5159">
        <v>0.73899999999999999</v>
      </c>
      <c r="G5159">
        <v>2.5</v>
      </c>
      <c r="H5159">
        <v>24</v>
      </c>
      <c r="I5159">
        <v>6.3</v>
      </c>
      <c r="J5159">
        <v>4.2000000000000002E-4</v>
      </c>
      <c r="K5159">
        <v>0.25700000000000001</v>
      </c>
      <c r="L5159">
        <v>0.99734710743801691</v>
      </c>
      <c r="M5159" s="2">
        <f t="shared" si="165"/>
        <v>57.851239669421481</v>
      </c>
      <c r="N5159" t="s">
        <v>2736</v>
      </c>
    </row>
    <row r="5160" spans="1:14">
      <c r="A5160">
        <v>71</v>
      </c>
      <c r="B5160" t="s">
        <v>19342</v>
      </c>
      <c r="C5160" t="s">
        <v>19343</v>
      </c>
      <c r="D5160">
        <v>98</v>
      </c>
      <c r="E5160" s="1">
        <v>0.66100000000000003</v>
      </c>
      <c r="G5160">
        <v>0.12</v>
      </c>
      <c r="H5160">
        <v>25</v>
      </c>
      <c r="J5160">
        <v>5.6999999999999998E-4</v>
      </c>
      <c r="L5160">
        <v>0.99734710743801691</v>
      </c>
      <c r="M5160" s="2">
        <f t="shared" si="165"/>
        <v>58.677685950413228</v>
      </c>
      <c r="N5160" t="s">
        <v>2736</v>
      </c>
    </row>
    <row r="5161" spans="1:14">
      <c r="A5161">
        <v>72</v>
      </c>
      <c r="B5161" t="s">
        <v>13269</v>
      </c>
      <c r="C5161" t="s">
        <v>13270</v>
      </c>
      <c r="D5161">
        <v>775</v>
      </c>
      <c r="E5161" s="1">
        <v>0.66100000000000003</v>
      </c>
      <c r="F5161">
        <v>0.89900000000000002</v>
      </c>
      <c r="G5161">
        <v>0.14099999999999999</v>
      </c>
      <c r="H5161">
        <v>64</v>
      </c>
      <c r="I5161">
        <v>7.3</v>
      </c>
      <c r="J5161">
        <v>2.6800000000000001E-3</v>
      </c>
      <c r="K5161">
        <v>0.46700000000000003</v>
      </c>
      <c r="L5161">
        <v>0.99734710743801691</v>
      </c>
      <c r="M5161" s="2">
        <f t="shared" si="165"/>
        <v>59.504132231404959</v>
      </c>
      <c r="N5161" t="s">
        <v>2736</v>
      </c>
    </row>
    <row r="5162" spans="1:14">
      <c r="A5162">
        <v>73</v>
      </c>
      <c r="B5162" t="s">
        <v>19426</v>
      </c>
      <c r="C5162" t="s">
        <v>19427</v>
      </c>
      <c r="D5162">
        <v>241</v>
      </c>
      <c r="E5162" s="1">
        <v>0.64200000000000002</v>
      </c>
      <c r="F5162">
        <v>0.627</v>
      </c>
      <c r="G5162">
        <v>5.6000000000000001E-2</v>
      </c>
      <c r="H5162">
        <v>72</v>
      </c>
      <c r="I5162">
        <v>4.4000000000000004</v>
      </c>
      <c r="J5162">
        <v>1.0399999999999999E-3</v>
      </c>
      <c r="K5162">
        <v>0.22800000000000001</v>
      </c>
      <c r="L5162">
        <v>0.99734710743801691</v>
      </c>
      <c r="M5162" s="2">
        <f t="shared" si="165"/>
        <v>60.330578512396691</v>
      </c>
      <c r="N5162" t="s">
        <v>2736</v>
      </c>
    </row>
    <row r="5163" spans="1:14">
      <c r="A5163">
        <v>74</v>
      </c>
      <c r="B5163" t="s">
        <v>13295</v>
      </c>
      <c r="C5163" t="s">
        <v>13296</v>
      </c>
      <c r="D5163">
        <v>502</v>
      </c>
      <c r="E5163" s="1">
        <v>0.628</v>
      </c>
      <c r="F5163">
        <v>0.59799999999999998</v>
      </c>
      <c r="G5163">
        <v>0.13600000000000001</v>
      </c>
      <c r="H5163">
        <v>22</v>
      </c>
      <c r="I5163" t="s">
        <v>18288</v>
      </c>
      <c r="J5163">
        <v>6.6E-4</v>
      </c>
      <c r="K5163">
        <v>0.33500000000000002</v>
      </c>
      <c r="L5163">
        <v>0.99734710743801691</v>
      </c>
      <c r="M5163" s="2">
        <f t="shared" si="165"/>
        <v>61.157024793388423</v>
      </c>
      <c r="N5163" t="s">
        <v>2736</v>
      </c>
    </row>
    <row r="5164" spans="1:14">
      <c r="A5164">
        <v>75</v>
      </c>
      <c r="B5164" t="s">
        <v>13259</v>
      </c>
      <c r="C5164" t="s">
        <v>13260</v>
      </c>
      <c r="D5164">
        <v>2068</v>
      </c>
      <c r="E5164" s="1">
        <v>0.627</v>
      </c>
      <c r="F5164">
        <v>0.69399999999999995</v>
      </c>
      <c r="G5164">
        <v>0.153</v>
      </c>
      <c r="H5164">
        <v>124</v>
      </c>
      <c r="I5164" t="s">
        <v>18288</v>
      </c>
      <c r="J5164">
        <v>1.73E-3</v>
      </c>
      <c r="K5164">
        <v>0.254</v>
      </c>
      <c r="L5164">
        <v>0.99734710743801691</v>
      </c>
      <c r="M5164" s="2">
        <f t="shared" si="165"/>
        <v>61.983471074380169</v>
      </c>
      <c r="N5164" t="s">
        <v>2736</v>
      </c>
    </row>
    <row r="5165" spans="1:14">
      <c r="A5165">
        <v>76</v>
      </c>
      <c r="B5165" t="s">
        <v>19418</v>
      </c>
      <c r="C5165" t="s">
        <v>19419</v>
      </c>
      <c r="D5165">
        <v>377</v>
      </c>
      <c r="E5165" s="1">
        <v>0.60899999999999999</v>
      </c>
      <c r="F5165">
        <v>0.76500000000000001</v>
      </c>
      <c r="G5165">
        <v>1.179</v>
      </c>
      <c r="H5165">
        <v>39</v>
      </c>
      <c r="I5165">
        <v>7.1</v>
      </c>
      <c r="J5165">
        <v>1.2999999999999999E-3</v>
      </c>
      <c r="K5165">
        <v>0.44500000000000001</v>
      </c>
      <c r="L5165">
        <v>0.99734710743801691</v>
      </c>
      <c r="M5165" s="2">
        <f t="shared" si="165"/>
        <v>62.809917355371901</v>
      </c>
      <c r="N5165" t="s">
        <v>2736</v>
      </c>
    </row>
    <row r="5166" spans="1:14">
      <c r="A5166">
        <v>77</v>
      </c>
      <c r="B5166" t="s">
        <v>13225</v>
      </c>
      <c r="C5166" t="s">
        <v>13226</v>
      </c>
      <c r="D5166">
        <v>461</v>
      </c>
      <c r="E5166" s="1">
        <v>0.60399999999999998</v>
      </c>
      <c r="F5166">
        <v>0.78800000000000003</v>
      </c>
      <c r="G5166">
        <v>6.2E-2</v>
      </c>
      <c r="H5166">
        <v>48</v>
      </c>
      <c r="I5166">
        <v>7.2</v>
      </c>
      <c r="J5166">
        <v>1.2099999999999999E-3</v>
      </c>
      <c r="K5166">
        <v>0.28699999999999998</v>
      </c>
      <c r="L5166">
        <v>0.99734710743801691</v>
      </c>
      <c r="M5166" s="2">
        <f t="shared" si="165"/>
        <v>63.636363636363633</v>
      </c>
      <c r="N5166" t="s">
        <v>2736</v>
      </c>
    </row>
    <row r="5167" spans="1:14">
      <c r="A5167">
        <v>78</v>
      </c>
      <c r="B5167" t="s">
        <v>19404</v>
      </c>
      <c r="C5167" t="s">
        <v>19405</v>
      </c>
      <c r="D5167">
        <v>446</v>
      </c>
      <c r="E5167" s="1">
        <v>0.57599999999999996</v>
      </c>
      <c r="F5167">
        <v>0.70299999999999996</v>
      </c>
      <c r="G5167">
        <v>7.1999999999999995E-2</v>
      </c>
      <c r="H5167">
        <v>83</v>
      </c>
      <c r="I5167">
        <v>6.3</v>
      </c>
      <c r="J5167">
        <v>1.5E-3</v>
      </c>
      <c r="K5167">
        <v>0.30599999999999999</v>
      </c>
      <c r="L5167">
        <v>0.99734710743801691</v>
      </c>
      <c r="M5167" s="2">
        <f t="shared" si="165"/>
        <v>64.462809917355372</v>
      </c>
      <c r="N5167" t="s">
        <v>2736</v>
      </c>
    </row>
    <row r="5168" spans="1:14">
      <c r="A5168">
        <v>79</v>
      </c>
      <c r="B5168" t="s">
        <v>13305</v>
      </c>
      <c r="C5168" t="s">
        <v>13306</v>
      </c>
      <c r="D5168">
        <v>622</v>
      </c>
      <c r="E5168" s="1">
        <v>0.57299999999999995</v>
      </c>
      <c r="F5168">
        <v>0.77500000000000002</v>
      </c>
      <c r="G5168">
        <v>0.16700000000000001</v>
      </c>
      <c r="H5168">
        <v>48</v>
      </c>
      <c r="I5168">
        <v>8.1</v>
      </c>
      <c r="J5168">
        <v>1.31E-3</v>
      </c>
      <c r="K5168">
        <v>0.28599999999999998</v>
      </c>
      <c r="L5168">
        <v>0.99734710743801691</v>
      </c>
      <c r="M5168" s="2">
        <f t="shared" si="165"/>
        <v>65.289256198347118</v>
      </c>
      <c r="N5168" t="s">
        <v>2736</v>
      </c>
    </row>
    <row r="5169" spans="1:14">
      <c r="A5169">
        <v>80</v>
      </c>
      <c r="B5169" t="s">
        <v>13335</v>
      </c>
      <c r="C5169" t="s">
        <v>13336</v>
      </c>
      <c r="D5169">
        <v>397</v>
      </c>
      <c r="E5169" s="1">
        <v>0.57299999999999995</v>
      </c>
      <c r="F5169">
        <v>0.72</v>
      </c>
      <c r="G5169">
        <v>0.13500000000000001</v>
      </c>
      <c r="H5169">
        <v>52</v>
      </c>
      <c r="I5169">
        <v>6.3</v>
      </c>
      <c r="J5169">
        <v>1.3500000000000001E-3</v>
      </c>
      <c r="K5169">
        <v>0.312</v>
      </c>
      <c r="L5169">
        <v>0.99734710743801691</v>
      </c>
      <c r="M5169" s="2">
        <f t="shared" si="165"/>
        <v>66.11570247933885</v>
      </c>
      <c r="N5169" t="s">
        <v>2736</v>
      </c>
    </row>
    <row r="5170" spans="1:14">
      <c r="A5170">
        <v>81</v>
      </c>
      <c r="B5170" t="s">
        <v>19390</v>
      </c>
      <c r="C5170" t="s">
        <v>19391</v>
      </c>
      <c r="D5170">
        <v>409</v>
      </c>
      <c r="E5170" s="1">
        <v>0.55400000000000005</v>
      </c>
      <c r="F5170">
        <v>0.93300000000000005</v>
      </c>
      <c r="G5170">
        <v>5.6000000000000001E-2</v>
      </c>
      <c r="H5170">
        <v>36</v>
      </c>
      <c r="I5170">
        <v>6.6</v>
      </c>
      <c r="J5170">
        <v>1.16E-3</v>
      </c>
      <c r="K5170">
        <v>0.40400000000000003</v>
      </c>
      <c r="L5170">
        <v>0.99734710743801691</v>
      </c>
      <c r="M5170" s="2">
        <f t="shared" si="165"/>
        <v>66.942148760330582</v>
      </c>
      <c r="N5170" t="s">
        <v>2736</v>
      </c>
    </row>
    <row r="5171" spans="1:14">
      <c r="A5171">
        <v>82</v>
      </c>
      <c r="B5171" t="s">
        <v>12880</v>
      </c>
      <c r="C5171" t="s">
        <v>12881</v>
      </c>
      <c r="D5171">
        <v>135</v>
      </c>
      <c r="E5171" s="1">
        <v>0.54300000000000004</v>
      </c>
      <c r="F5171">
        <v>0.93600000000000005</v>
      </c>
      <c r="G5171">
        <v>0</v>
      </c>
      <c r="H5171">
        <v>26</v>
      </c>
      <c r="I5171">
        <v>5.2</v>
      </c>
      <c r="J5171">
        <v>4.8000000000000001E-4</v>
      </c>
      <c r="K5171">
        <v>0.28999999999999998</v>
      </c>
      <c r="L5171">
        <v>0.99734710743801691</v>
      </c>
      <c r="M5171" s="2">
        <f t="shared" si="165"/>
        <v>67.768595041322314</v>
      </c>
      <c r="N5171" t="s">
        <v>2736</v>
      </c>
    </row>
    <row r="5172" spans="1:14">
      <c r="A5172">
        <v>83</v>
      </c>
      <c r="B5172" t="s">
        <v>13333</v>
      </c>
      <c r="C5172" t="s">
        <v>13334</v>
      </c>
      <c r="D5172">
        <v>392</v>
      </c>
      <c r="E5172" s="1">
        <v>0.53500000000000003</v>
      </c>
      <c r="F5172">
        <v>0.86299999999999999</v>
      </c>
      <c r="G5172">
        <v>1.22</v>
      </c>
      <c r="H5172">
        <v>50</v>
      </c>
      <c r="I5172">
        <v>4.5999999999999996</v>
      </c>
      <c r="J5172">
        <v>1.0300000000000001E-3</v>
      </c>
      <c r="K5172">
        <v>0.28899999999999998</v>
      </c>
      <c r="L5172">
        <v>0.99734710743801691</v>
      </c>
      <c r="M5172" s="2">
        <f t="shared" si="165"/>
        <v>68.59504132231406</v>
      </c>
      <c r="N5172" t="s">
        <v>2736</v>
      </c>
    </row>
    <row r="5173" spans="1:14">
      <c r="A5173">
        <v>84</v>
      </c>
      <c r="B5173" t="s">
        <v>13325</v>
      </c>
      <c r="C5173" t="s">
        <v>13326</v>
      </c>
      <c r="D5173">
        <v>182</v>
      </c>
      <c r="E5173" s="1">
        <v>0.52</v>
      </c>
      <c r="G5173">
        <v>2.75</v>
      </c>
      <c r="H5173">
        <v>24</v>
      </c>
      <c r="I5173">
        <v>2.9</v>
      </c>
      <c r="J5173">
        <v>5.8E-4</v>
      </c>
      <c r="L5173">
        <v>0.99734710743801691</v>
      </c>
      <c r="M5173" s="2">
        <f t="shared" si="165"/>
        <v>69.421487603305792</v>
      </c>
      <c r="N5173" t="s">
        <v>2736</v>
      </c>
    </row>
    <row r="5174" spans="1:14">
      <c r="A5174">
        <v>85</v>
      </c>
      <c r="B5174" t="s">
        <v>19344</v>
      </c>
      <c r="C5174" t="s">
        <v>19345</v>
      </c>
      <c r="D5174">
        <v>383</v>
      </c>
      <c r="E5174" s="1">
        <v>0.48899999999999999</v>
      </c>
      <c r="F5174">
        <v>0.65100000000000002</v>
      </c>
      <c r="G5174">
        <v>7.5999999999999998E-2</v>
      </c>
      <c r="H5174">
        <v>158</v>
      </c>
      <c r="I5174">
        <v>5.2</v>
      </c>
      <c r="J5174">
        <v>1.7700000000000001E-3</v>
      </c>
      <c r="K5174">
        <v>0.30099999999999999</v>
      </c>
      <c r="L5174">
        <v>0.99734710743801691</v>
      </c>
      <c r="M5174" s="2">
        <f t="shared" si="165"/>
        <v>70.247933884297524</v>
      </c>
      <c r="N5174" t="s">
        <v>2736</v>
      </c>
    </row>
    <row r="5175" spans="1:14">
      <c r="A5175">
        <v>86</v>
      </c>
      <c r="B5175" t="s">
        <v>13251</v>
      </c>
      <c r="C5175" t="s">
        <v>13252</v>
      </c>
      <c r="D5175">
        <v>304</v>
      </c>
      <c r="E5175" s="1">
        <v>0.48899999999999999</v>
      </c>
      <c r="F5175">
        <v>0.502</v>
      </c>
      <c r="G5175">
        <v>0</v>
      </c>
      <c r="H5175">
        <v>44</v>
      </c>
      <c r="I5175">
        <v>8.4</v>
      </c>
      <c r="J5175">
        <v>8.9999999999999998E-4</v>
      </c>
      <c r="K5175">
        <v>0.24</v>
      </c>
      <c r="L5175">
        <v>0.99734710743801691</v>
      </c>
      <c r="M5175" s="2">
        <f t="shared" si="165"/>
        <v>71.074380165289256</v>
      </c>
      <c r="N5175" t="s">
        <v>2736</v>
      </c>
    </row>
    <row r="5176" spans="1:14">
      <c r="A5176">
        <v>87</v>
      </c>
      <c r="B5176" t="s">
        <v>13215</v>
      </c>
      <c r="C5176" t="s">
        <v>13216</v>
      </c>
      <c r="D5176">
        <v>164</v>
      </c>
      <c r="E5176" s="1">
        <v>0.47699999999999998</v>
      </c>
      <c r="F5176">
        <v>0.64800000000000002</v>
      </c>
      <c r="G5176">
        <v>0.14299999999999999</v>
      </c>
      <c r="H5176">
        <v>21</v>
      </c>
      <c r="I5176">
        <v>6.7</v>
      </c>
      <c r="J5176">
        <v>4.0999999999999999E-4</v>
      </c>
      <c r="K5176">
        <v>0.22500000000000001</v>
      </c>
      <c r="L5176">
        <v>0.99734710743801691</v>
      </c>
      <c r="M5176" s="2">
        <f t="shared" si="165"/>
        <v>71.900826446281002</v>
      </c>
      <c r="N5176" t="s">
        <v>2736</v>
      </c>
    </row>
    <row r="5177" spans="1:14">
      <c r="A5177">
        <v>88</v>
      </c>
      <c r="B5177" t="s">
        <v>13211</v>
      </c>
      <c r="C5177" t="s">
        <v>13212</v>
      </c>
      <c r="D5177">
        <v>1528</v>
      </c>
      <c r="E5177" s="1">
        <v>0.47199999999999998</v>
      </c>
      <c r="F5177">
        <v>0.61199999999999999</v>
      </c>
      <c r="G5177">
        <v>0.11700000000000001</v>
      </c>
      <c r="H5177">
        <v>120</v>
      </c>
      <c r="I5177">
        <v>9.1999999999999993</v>
      </c>
      <c r="J5177">
        <v>3.46E-3</v>
      </c>
      <c r="K5177">
        <v>0.26100000000000001</v>
      </c>
      <c r="L5177">
        <v>0.99734710743801691</v>
      </c>
      <c r="M5177" s="2">
        <f t="shared" si="165"/>
        <v>72.727272727272734</v>
      </c>
      <c r="N5177" t="s">
        <v>2736</v>
      </c>
    </row>
    <row r="5178" spans="1:14">
      <c r="A5178">
        <v>89</v>
      </c>
      <c r="B5178" t="s">
        <v>19354</v>
      </c>
      <c r="C5178" t="s">
        <v>19355</v>
      </c>
      <c r="D5178">
        <v>265</v>
      </c>
      <c r="E5178" s="1">
        <v>0.44400000000000001</v>
      </c>
      <c r="F5178">
        <v>0.32400000000000001</v>
      </c>
      <c r="G5178">
        <v>0.27100000000000002</v>
      </c>
      <c r="H5178">
        <v>85</v>
      </c>
      <c r="I5178">
        <v>4.7</v>
      </c>
      <c r="J5178">
        <v>1.1900000000000001E-3</v>
      </c>
      <c r="K5178">
        <v>0.16600000000000001</v>
      </c>
      <c r="L5178">
        <v>0.99734710743801691</v>
      </c>
      <c r="M5178" s="2">
        <f t="shared" si="165"/>
        <v>73.553719008264466</v>
      </c>
      <c r="N5178" t="s">
        <v>2736</v>
      </c>
    </row>
    <row r="5179" spans="1:14">
      <c r="A5179">
        <v>90</v>
      </c>
      <c r="B5179" t="s">
        <v>13363</v>
      </c>
      <c r="C5179" t="s">
        <v>13364</v>
      </c>
      <c r="D5179">
        <v>8671</v>
      </c>
      <c r="E5179" s="1">
        <v>0.442</v>
      </c>
      <c r="F5179">
        <v>0.63600000000000001</v>
      </c>
      <c r="G5179">
        <v>0.03</v>
      </c>
      <c r="H5179">
        <v>643</v>
      </c>
      <c r="I5179">
        <v>9</v>
      </c>
      <c r="J5179">
        <v>1.528E-2</v>
      </c>
      <c r="K5179">
        <v>0.20499999999999999</v>
      </c>
      <c r="L5179">
        <v>0.99734710743801691</v>
      </c>
      <c r="M5179" s="2">
        <f t="shared" si="165"/>
        <v>74.380165289256198</v>
      </c>
      <c r="N5179" t="s">
        <v>2736</v>
      </c>
    </row>
    <row r="5180" spans="1:14">
      <c r="A5180">
        <v>91</v>
      </c>
      <c r="B5180" t="s">
        <v>13213</v>
      </c>
      <c r="C5180" t="s">
        <v>13214</v>
      </c>
      <c r="D5180">
        <v>310</v>
      </c>
      <c r="E5180" s="1">
        <v>0.4</v>
      </c>
      <c r="F5180">
        <v>0.48099999999999998</v>
      </c>
      <c r="G5180">
        <v>0</v>
      </c>
      <c r="H5180">
        <v>54</v>
      </c>
      <c r="I5180">
        <v>6.2</v>
      </c>
      <c r="J5180">
        <v>4.8999999999999998E-4</v>
      </c>
      <c r="K5180">
        <v>0.09</v>
      </c>
      <c r="L5180">
        <v>0.99734710743801691</v>
      </c>
      <c r="M5180" s="2">
        <f t="shared" si="165"/>
        <v>75.206611570247944</v>
      </c>
      <c r="N5180" t="s">
        <v>2736</v>
      </c>
    </row>
    <row r="5181" spans="1:14">
      <c r="A5181">
        <v>92</v>
      </c>
      <c r="B5181" t="s">
        <v>13273</v>
      </c>
      <c r="C5181" t="s">
        <v>13274</v>
      </c>
      <c r="D5181">
        <v>146</v>
      </c>
      <c r="E5181" s="1">
        <v>0.4</v>
      </c>
      <c r="F5181">
        <v>0.78800000000000003</v>
      </c>
      <c r="G5181">
        <v>0</v>
      </c>
      <c r="H5181">
        <v>14</v>
      </c>
      <c r="I5181">
        <v>7.7</v>
      </c>
      <c r="J5181">
        <v>4.0999999999999999E-4</v>
      </c>
      <c r="K5181">
        <v>0.35</v>
      </c>
      <c r="L5181">
        <v>0.99734710743801691</v>
      </c>
      <c r="M5181" s="2">
        <f t="shared" si="165"/>
        <v>76.033057851239676</v>
      </c>
      <c r="N5181" t="s">
        <v>2736</v>
      </c>
    </row>
    <row r="5182" spans="1:14">
      <c r="A5182">
        <v>93</v>
      </c>
      <c r="B5182" t="s">
        <v>13311</v>
      </c>
      <c r="C5182" t="s">
        <v>13312</v>
      </c>
      <c r="D5182">
        <v>222</v>
      </c>
      <c r="E5182" s="1">
        <v>0.38300000000000001</v>
      </c>
      <c r="G5182">
        <v>4.7E-2</v>
      </c>
      <c r="H5182">
        <v>149</v>
      </c>
      <c r="I5182">
        <v>3.2</v>
      </c>
      <c r="J5182">
        <v>9.6000000000000002E-4</v>
      </c>
      <c r="L5182">
        <v>0.99734710743801691</v>
      </c>
      <c r="M5182" s="2">
        <f t="shared" si="165"/>
        <v>76.859504132231407</v>
      </c>
      <c r="N5182" t="s">
        <v>2736</v>
      </c>
    </row>
    <row r="5183" spans="1:14">
      <c r="A5183">
        <v>94</v>
      </c>
      <c r="B5183" t="s">
        <v>13249</v>
      </c>
      <c r="C5183" t="s">
        <v>13250</v>
      </c>
      <c r="D5183">
        <v>99</v>
      </c>
      <c r="E5183" s="1">
        <v>0.379</v>
      </c>
      <c r="G5183">
        <v>9.0999999999999998E-2</v>
      </c>
      <c r="H5183">
        <v>33</v>
      </c>
      <c r="J5183">
        <v>2.4000000000000001E-4</v>
      </c>
      <c r="L5183">
        <v>0.99734710743801691</v>
      </c>
      <c r="M5183" s="2">
        <f t="shared" si="165"/>
        <v>77.685950413223139</v>
      </c>
      <c r="N5183" t="s">
        <v>2736</v>
      </c>
    </row>
    <row r="5184" spans="1:14">
      <c r="A5184">
        <v>95</v>
      </c>
      <c r="B5184" t="s">
        <v>19382</v>
      </c>
      <c r="C5184" t="s">
        <v>19383</v>
      </c>
      <c r="D5184">
        <v>65</v>
      </c>
      <c r="E5184" s="1">
        <v>0.37</v>
      </c>
      <c r="F5184">
        <v>0.57799999999999996</v>
      </c>
      <c r="G5184">
        <v>0.14699999999999999</v>
      </c>
      <c r="H5184">
        <v>34</v>
      </c>
      <c r="J5184">
        <v>5.0000000000000001E-4</v>
      </c>
      <c r="K5184">
        <v>0.27900000000000003</v>
      </c>
      <c r="L5184">
        <v>0.99734710743801691</v>
      </c>
      <c r="M5184" s="2">
        <f t="shared" si="165"/>
        <v>78.512396694214885</v>
      </c>
      <c r="N5184" t="s">
        <v>2736</v>
      </c>
    </row>
    <row r="5185" spans="1:14">
      <c r="A5185">
        <v>96</v>
      </c>
      <c r="B5185" t="s">
        <v>13239</v>
      </c>
      <c r="C5185" t="s">
        <v>13240</v>
      </c>
      <c r="D5185">
        <v>168</v>
      </c>
      <c r="E5185" s="1">
        <v>0.34799999999999998</v>
      </c>
      <c r="F5185">
        <v>0.29399999999999998</v>
      </c>
      <c r="G5185">
        <v>3.1E-2</v>
      </c>
      <c r="H5185">
        <v>65</v>
      </c>
      <c r="I5185">
        <v>4.7</v>
      </c>
      <c r="J5185">
        <v>3.4000000000000002E-4</v>
      </c>
      <c r="K5185">
        <v>5.8000000000000003E-2</v>
      </c>
      <c r="L5185">
        <v>0.99734710743801691</v>
      </c>
      <c r="M5185" s="2">
        <f t="shared" si="165"/>
        <v>79.338842975206617</v>
      </c>
      <c r="N5185" t="s">
        <v>2736</v>
      </c>
    </row>
    <row r="5186" spans="1:14">
      <c r="A5186">
        <v>97</v>
      </c>
      <c r="B5186" t="s">
        <v>13327</v>
      </c>
      <c r="C5186" t="s">
        <v>13328</v>
      </c>
      <c r="D5186">
        <v>90</v>
      </c>
      <c r="E5186" s="1">
        <v>0.31</v>
      </c>
      <c r="F5186">
        <v>0.51900000000000002</v>
      </c>
      <c r="G5186">
        <v>1.5</v>
      </c>
      <c r="H5186">
        <v>16</v>
      </c>
      <c r="J5186">
        <v>1.7000000000000001E-4</v>
      </c>
      <c r="K5186">
        <v>0.124</v>
      </c>
      <c r="L5186">
        <v>0.99734710743801691</v>
      </c>
      <c r="M5186" s="2">
        <f t="shared" ref="M5186:M5210" si="166">A5186/121*100</f>
        <v>80.165289256198349</v>
      </c>
      <c r="N5186" t="s">
        <v>2736</v>
      </c>
    </row>
    <row r="5187" spans="1:14">
      <c r="A5187">
        <v>98</v>
      </c>
      <c r="B5187" t="s">
        <v>13235</v>
      </c>
      <c r="C5187" t="s">
        <v>13236</v>
      </c>
      <c r="D5187">
        <v>116</v>
      </c>
      <c r="E5187" s="1">
        <v>0.30599999999999999</v>
      </c>
      <c r="G5187">
        <v>0.20499999999999999</v>
      </c>
      <c r="H5187">
        <v>88</v>
      </c>
      <c r="I5187">
        <v>2.8</v>
      </c>
      <c r="J5187">
        <v>6.4999999999999997E-4</v>
      </c>
      <c r="L5187">
        <v>0.99734710743801691</v>
      </c>
      <c r="M5187" s="2">
        <f t="shared" si="166"/>
        <v>80.991735537190081</v>
      </c>
      <c r="N5187" t="s">
        <v>2736</v>
      </c>
    </row>
    <row r="5188" spans="1:14">
      <c r="A5188">
        <v>99</v>
      </c>
      <c r="B5188" t="s">
        <v>19386</v>
      </c>
      <c r="C5188" t="s">
        <v>19387</v>
      </c>
      <c r="D5188">
        <v>106</v>
      </c>
      <c r="E5188" s="1">
        <v>0.29699999999999999</v>
      </c>
      <c r="F5188">
        <v>0.36199999999999999</v>
      </c>
      <c r="G5188">
        <v>0.13</v>
      </c>
      <c r="H5188">
        <v>46</v>
      </c>
      <c r="I5188">
        <v>5</v>
      </c>
      <c r="J5188">
        <v>5.5000000000000003E-4</v>
      </c>
      <c r="K5188">
        <v>0.17899999999999999</v>
      </c>
      <c r="L5188">
        <v>0.99734710743801691</v>
      </c>
      <c r="M5188" s="2">
        <f t="shared" si="166"/>
        <v>81.818181818181827</v>
      </c>
      <c r="N5188" t="s">
        <v>2736</v>
      </c>
    </row>
    <row r="5189" spans="1:14">
      <c r="A5189">
        <v>100</v>
      </c>
      <c r="B5189" t="s">
        <v>13293</v>
      </c>
      <c r="C5189" t="s">
        <v>13294</v>
      </c>
      <c r="D5189">
        <v>38</v>
      </c>
      <c r="E5189" s="1">
        <v>0.29599999999999999</v>
      </c>
      <c r="F5189">
        <v>0.31</v>
      </c>
      <c r="G5189">
        <v>4.2000000000000003E-2</v>
      </c>
      <c r="H5189">
        <v>24</v>
      </c>
      <c r="J5189">
        <v>8.0000000000000007E-5</v>
      </c>
      <c r="K5189">
        <v>8.2000000000000003E-2</v>
      </c>
      <c r="L5189">
        <v>0.99734710743801691</v>
      </c>
      <c r="M5189" s="2">
        <f t="shared" si="166"/>
        <v>82.644628099173559</v>
      </c>
      <c r="N5189" t="s">
        <v>2736</v>
      </c>
    </row>
    <row r="5190" spans="1:14">
      <c r="A5190">
        <v>101</v>
      </c>
      <c r="B5190" t="s">
        <v>13331</v>
      </c>
      <c r="C5190" t="s">
        <v>13332</v>
      </c>
      <c r="D5190">
        <v>164</v>
      </c>
      <c r="E5190" s="1">
        <v>0.29499999999999998</v>
      </c>
      <c r="F5190">
        <v>0.57999999999999996</v>
      </c>
      <c r="G5190">
        <v>1.2669999999999999</v>
      </c>
      <c r="H5190">
        <v>30</v>
      </c>
      <c r="I5190">
        <v>4.5999999999999996</v>
      </c>
      <c r="J5190">
        <v>4.0000000000000002E-4</v>
      </c>
      <c r="K5190">
        <v>0.20599999999999999</v>
      </c>
      <c r="L5190">
        <v>0.99734710743801691</v>
      </c>
      <c r="M5190" s="2">
        <f t="shared" si="166"/>
        <v>83.471074380165291</v>
      </c>
      <c r="N5190" t="s">
        <v>2736</v>
      </c>
    </row>
    <row r="5191" spans="1:14">
      <c r="A5191">
        <v>102</v>
      </c>
      <c r="B5191" t="s">
        <v>13323</v>
      </c>
      <c r="C5191" t="s">
        <v>13324</v>
      </c>
      <c r="D5191">
        <v>131</v>
      </c>
      <c r="E5191" s="1">
        <v>0.29399999999999998</v>
      </c>
      <c r="F5191">
        <v>0.222</v>
      </c>
      <c r="G5191">
        <v>0.91700000000000004</v>
      </c>
      <c r="H5191">
        <v>36</v>
      </c>
      <c r="I5191">
        <v>4.7</v>
      </c>
      <c r="J5191">
        <v>2.5999999999999998E-4</v>
      </c>
      <c r="K5191">
        <v>8.3000000000000004E-2</v>
      </c>
      <c r="L5191">
        <v>0.99734710743801691</v>
      </c>
      <c r="M5191" s="2">
        <f t="shared" si="166"/>
        <v>84.297520661157023</v>
      </c>
      <c r="N5191" t="s">
        <v>2736</v>
      </c>
    </row>
    <row r="5192" spans="1:14">
      <c r="A5192">
        <v>103</v>
      </c>
      <c r="B5192" t="s">
        <v>13209</v>
      </c>
      <c r="C5192" t="s">
        <v>13210</v>
      </c>
      <c r="D5192">
        <v>215</v>
      </c>
      <c r="E5192" s="1">
        <v>0.29299999999999998</v>
      </c>
      <c r="F5192">
        <v>0.218</v>
      </c>
      <c r="G5192">
        <v>0.14799999999999999</v>
      </c>
      <c r="H5192">
        <v>81</v>
      </c>
      <c r="I5192">
        <v>9.6</v>
      </c>
      <c r="J5192">
        <v>1.1800000000000001E-3</v>
      </c>
      <c r="K5192">
        <v>0.20899999999999999</v>
      </c>
      <c r="L5192">
        <v>0.99734710743801691</v>
      </c>
      <c r="M5192" s="2">
        <f t="shared" si="166"/>
        <v>85.123966942148769</v>
      </c>
      <c r="N5192" t="s">
        <v>2736</v>
      </c>
    </row>
    <row r="5193" spans="1:14">
      <c r="A5193">
        <v>104</v>
      </c>
      <c r="B5193" t="s">
        <v>13351</v>
      </c>
      <c r="C5193" t="s">
        <v>13352</v>
      </c>
      <c r="D5193">
        <v>167</v>
      </c>
      <c r="E5193" s="1">
        <v>0.28999999999999998</v>
      </c>
      <c r="F5193">
        <v>0.39300000000000002</v>
      </c>
      <c r="G5193">
        <v>0</v>
      </c>
      <c r="H5193">
        <v>37</v>
      </c>
      <c r="I5193">
        <v>6.7</v>
      </c>
      <c r="J5193">
        <v>5.2999999999999998E-4</v>
      </c>
      <c r="K5193">
        <v>0.157</v>
      </c>
      <c r="L5193">
        <v>0.99734710743801691</v>
      </c>
      <c r="M5193" s="2">
        <f t="shared" si="166"/>
        <v>85.950413223140501</v>
      </c>
      <c r="N5193" t="s">
        <v>2736</v>
      </c>
    </row>
    <row r="5194" spans="1:14">
      <c r="A5194">
        <v>105</v>
      </c>
      <c r="B5194" t="s">
        <v>19432</v>
      </c>
      <c r="C5194" t="s">
        <v>19433</v>
      </c>
      <c r="D5194">
        <v>78</v>
      </c>
      <c r="E5194" s="1">
        <v>0.28899999999999998</v>
      </c>
      <c r="G5194">
        <v>8.6999999999999994E-2</v>
      </c>
      <c r="H5194">
        <v>23</v>
      </c>
      <c r="J5194">
        <v>2.1000000000000001E-4</v>
      </c>
      <c r="L5194">
        <v>0.99734710743801691</v>
      </c>
      <c r="M5194" s="2">
        <f t="shared" si="166"/>
        <v>86.776859504132233</v>
      </c>
      <c r="N5194" t="s">
        <v>2736</v>
      </c>
    </row>
    <row r="5195" spans="1:14">
      <c r="A5195">
        <v>106</v>
      </c>
      <c r="B5195" t="s">
        <v>19428</v>
      </c>
      <c r="C5195" t="s">
        <v>19429</v>
      </c>
      <c r="D5195">
        <v>260</v>
      </c>
      <c r="E5195" s="1">
        <v>0.25600000000000001</v>
      </c>
      <c r="F5195">
        <v>0.222</v>
      </c>
      <c r="G5195">
        <v>0.114</v>
      </c>
      <c r="H5195">
        <v>158</v>
      </c>
      <c r="I5195">
        <v>6.9</v>
      </c>
      <c r="J5195">
        <v>5.9999999999999995E-4</v>
      </c>
      <c r="K5195">
        <v>7.4999999999999997E-2</v>
      </c>
      <c r="L5195">
        <v>0.99734710743801691</v>
      </c>
      <c r="M5195" s="2">
        <f t="shared" si="166"/>
        <v>87.603305785123965</v>
      </c>
      <c r="N5195" t="s">
        <v>2736</v>
      </c>
    </row>
    <row r="5196" spans="1:14">
      <c r="A5196">
        <v>107</v>
      </c>
      <c r="B5196" t="s">
        <v>13329</v>
      </c>
      <c r="C5196" t="s">
        <v>13330</v>
      </c>
      <c r="D5196">
        <v>110</v>
      </c>
      <c r="E5196" s="1">
        <v>0.254</v>
      </c>
      <c r="F5196">
        <v>0.23699999999999999</v>
      </c>
      <c r="G5196">
        <v>0.81499999999999995</v>
      </c>
      <c r="H5196">
        <v>27</v>
      </c>
      <c r="I5196">
        <v>4.8</v>
      </c>
      <c r="J5196">
        <v>1.6000000000000001E-4</v>
      </c>
      <c r="K5196">
        <v>5.8000000000000003E-2</v>
      </c>
      <c r="L5196">
        <v>0.99734710743801691</v>
      </c>
      <c r="M5196" s="2">
        <f t="shared" si="166"/>
        <v>88.429752066115711</v>
      </c>
      <c r="N5196" t="s">
        <v>2736</v>
      </c>
    </row>
    <row r="5197" spans="1:14">
      <c r="A5197">
        <v>108</v>
      </c>
      <c r="B5197" t="s">
        <v>13241</v>
      </c>
      <c r="C5197" t="s">
        <v>13242</v>
      </c>
      <c r="D5197">
        <v>20</v>
      </c>
      <c r="E5197" s="1">
        <v>0.24399999999999999</v>
      </c>
      <c r="F5197">
        <v>0.313</v>
      </c>
      <c r="G5197">
        <v>0</v>
      </c>
      <c r="H5197">
        <v>15</v>
      </c>
      <c r="J5197">
        <v>1.6000000000000001E-4</v>
      </c>
      <c r="K5197">
        <v>0.14499999999999999</v>
      </c>
      <c r="L5197">
        <v>0.99734710743801691</v>
      </c>
      <c r="M5197" s="2">
        <f t="shared" si="166"/>
        <v>89.256198347107443</v>
      </c>
      <c r="N5197" t="s">
        <v>2736</v>
      </c>
    </row>
    <row r="5198" spans="1:14">
      <c r="A5198">
        <v>109</v>
      </c>
      <c r="B5198" t="s">
        <v>13265</v>
      </c>
      <c r="C5198" t="s">
        <v>13266</v>
      </c>
      <c r="D5198">
        <v>95</v>
      </c>
      <c r="E5198" s="1">
        <v>0.23799999999999999</v>
      </c>
      <c r="F5198">
        <v>0.4</v>
      </c>
      <c r="G5198">
        <v>0.111</v>
      </c>
      <c r="H5198">
        <v>9</v>
      </c>
      <c r="J5198">
        <v>1.2E-4</v>
      </c>
      <c r="K5198">
        <v>0.153</v>
      </c>
      <c r="L5198">
        <v>0.99734710743801691</v>
      </c>
      <c r="M5198" s="2">
        <f t="shared" si="166"/>
        <v>90.082644628099175</v>
      </c>
      <c r="N5198" t="s">
        <v>2736</v>
      </c>
    </row>
    <row r="5199" spans="1:14">
      <c r="A5199">
        <v>110</v>
      </c>
      <c r="B5199" t="s">
        <v>13337</v>
      </c>
      <c r="C5199" t="s">
        <v>13338</v>
      </c>
      <c r="D5199">
        <v>28</v>
      </c>
      <c r="E5199" s="1">
        <v>0.23300000000000001</v>
      </c>
      <c r="F5199">
        <v>0.29299999999999998</v>
      </c>
      <c r="G5199">
        <v>0</v>
      </c>
      <c r="H5199">
        <v>14</v>
      </c>
      <c r="J5199">
        <v>9.0000000000000006E-5</v>
      </c>
      <c r="K5199">
        <v>6.5000000000000002E-2</v>
      </c>
      <c r="L5199">
        <v>0.99734710743801691</v>
      </c>
      <c r="M5199" s="2">
        <f t="shared" si="166"/>
        <v>90.909090909090907</v>
      </c>
      <c r="N5199" t="s">
        <v>2736</v>
      </c>
    </row>
    <row r="5200" spans="1:14">
      <c r="A5200">
        <v>111</v>
      </c>
      <c r="B5200" t="s">
        <v>19374</v>
      </c>
      <c r="C5200" t="s">
        <v>19375</v>
      </c>
      <c r="D5200">
        <v>239</v>
      </c>
      <c r="E5200" s="1">
        <v>0.22700000000000001</v>
      </c>
      <c r="F5200">
        <v>0.29199999999999998</v>
      </c>
      <c r="G5200">
        <v>0.214</v>
      </c>
      <c r="H5200">
        <v>14</v>
      </c>
      <c r="I5200" t="s">
        <v>18288</v>
      </c>
      <c r="J5200">
        <v>3.2000000000000003E-4</v>
      </c>
      <c r="K5200">
        <v>0.16400000000000001</v>
      </c>
      <c r="L5200">
        <v>0.99734710743801691</v>
      </c>
      <c r="M5200" s="2">
        <f t="shared" si="166"/>
        <v>91.735537190082653</v>
      </c>
      <c r="N5200" t="s">
        <v>2736</v>
      </c>
    </row>
    <row r="5201" spans="1:14">
      <c r="A5201">
        <v>112</v>
      </c>
      <c r="B5201" t="s">
        <v>19350</v>
      </c>
      <c r="C5201" t="s">
        <v>19351</v>
      </c>
      <c r="D5201">
        <v>126</v>
      </c>
      <c r="E5201" s="1">
        <v>0.19600000000000001</v>
      </c>
      <c r="F5201">
        <v>0.128</v>
      </c>
      <c r="G5201">
        <v>0.23899999999999999</v>
      </c>
      <c r="H5201">
        <v>71</v>
      </c>
      <c r="I5201">
        <v>5.9</v>
      </c>
      <c r="J5201">
        <v>5.5000000000000003E-4</v>
      </c>
      <c r="K5201">
        <v>8.5000000000000006E-2</v>
      </c>
      <c r="L5201">
        <v>0.99734710743801691</v>
      </c>
      <c r="M5201" s="2">
        <f t="shared" si="166"/>
        <v>92.561983471074385</v>
      </c>
      <c r="N5201" t="s">
        <v>2736</v>
      </c>
    </row>
    <row r="5202" spans="1:14">
      <c r="A5202">
        <v>113</v>
      </c>
      <c r="B5202" t="s">
        <v>13355</v>
      </c>
      <c r="C5202" t="s">
        <v>13356</v>
      </c>
      <c r="D5202">
        <v>23</v>
      </c>
      <c r="E5202" s="1">
        <v>0.15</v>
      </c>
      <c r="F5202">
        <v>0.16500000000000001</v>
      </c>
      <c r="G5202">
        <v>0</v>
      </c>
      <c r="H5202">
        <v>25</v>
      </c>
      <c r="J5202">
        <v>9.0000000000000006E-5</v>
      </c>
      <c r="K5202">
        <v>5.7000000000000002E-2</v>
      </c>
      <c r="L5202">
        <v>0.99734710743801691</v>
      </c>
      <c r="M5202" s="2">
        <f t="shared" si="166"/>
        <v>93.388429752066116</v>
      </c>
      <c r="N5202" t="s">
        <v>2736</v>
      </c>
    </row>
    <row r="5203" spans="1:14">
      <c r="A5203">
        <v>114</v>
      </c>
      <c r="B5203" t="s">
        <v>19438</v>
      </c>
      <c r="C5203" t="s">
        <v>19439</v>
      </c>
      <c r="D5203">
        <v>215</v>
      </c>
      <c r="E5203" s="1">
        <v>0.13100000000000001</v>
      </c>
      <c r="G5203">
        <v>0.14899999999999999</v>
      </c>
      <c r="H5203">
        <v>74</v>
      </c>
      <c r="I5203">
        <v>7.4</v>
      </c>
      <c r="J5203">
        <v>8.1999999999999998E-4</v>
      </c>
      <c r="L5203">
        <v>0.99734710743801691</v>
      </c>
      <c r="M5203" s="2">
        <f t="shared" si="166"/>
        <v>94.214876033057848</v>
      </c>
      <c r="N5203" t="s">
        <v>2736</v>
      </c>
    </row>
    <row r="5204" spans="1:14">
      <c r="A5204">
        <v>115</v>
      </c>
      <c r="B5204" t="s">
        <v>13243</v>
      </c>
      <c r="C5204" t="s">
        <v>13244</v>
      </c>
      <c r="D5204">
        <v>57</v>
      </c>
      <c r="E5204" s="1">
        <v>0.105</v>
      </c>
      <c r="G5204">
        <v>0.05</v>
      </c>
      <c r="H5204">
        <v>60</v>
      </c>
      <c r="J5204">
        <v>6.0000000000000002E-5</v>
      </c>
      <c r="L5204">
        <v>0.99734710743801691</v>
      </c>
      <c r="M5204" s="2">
        <f t="shared" si="166"/>
        <v>95.041322314049594</v>
      </c>
      <c r="N5204" t="s">
        <v>2736</v>
      </c>
    </row>
    <row r="5205" spans="1:14">
      <c r="A5205">
        <v>116</v>
      </c>
      <c r="B5205" t="s">
        <v>13319</v>
      </c>
      <c r="C5205" t="s">
        <v>13320</v>
      </c>
      <c r="D5205">
        <v>138</v>
      </c>
      <c r="E5205" s="1">
        <v>0.105</v>
      </c>
      <c r="F5205">
        <v>0.13700000000000001</v>
      </c>
      <c r="G5205">
        <v>4.7E-2</v>
      </c>
      <c r="H5205">
        <v>43</v>
      </c>
      <c r="I5205" t="s">
        <v>18288</v>
      </c>
      <c r="J5205">
        <v>2.0000000000000001E-4</v>
      </c>
      <c r="K5205">
        <v>6.8000000000000005E-2</v>
      </c>
      <c r="L5205">
        <v>0.99734710743801691</v>
      </c>
      <c r="M5205" s="2">
        <f t="shared" si="166"/>
        <v>95.867768595041326</v>
      </c>
      <c r="N5205" t="s">
        <v>2736</v>
      </c>
    </row>
    <row r="5206" spans="1:14">
      <c r="A5206">
        <v>117</v>
      </c>
      <c r="B5206" t="s">
        <v>13255</v>
      </c>
      <c r="C5206" t="s">
        <v>13256</v>
      </c>
      <c r="D5206">
        <v>164</v>
      </c>
      <c r="E5206" s="1">
        <v>9.5000000000000001E-2</v>
      </c>
      <c r="F5206">
        <v>0.14699999999999999</v>
      </c>
      <c r="G5206">
        <v>0</v>
      </c>
      <c r="H5206">
        <v>50</v>
      </c>
      <c r="I5206" t="s">
        <v>18288</v>
      </c>
      <c r="J5206">
        <v>2.2000000000000001E-4</v>
      </c>
      <c r="K5206">
        <v>4.9000000000000002E-2</v>
      </c>
      <c r="L5206">
        <v>0.99734710743801691</v>
      </c>
      <c r="M5206" s="2">
        <f t="shared" si="166"/>
        <v>96.694214876033058</v>
      </c>
      <c r="N5206" t="s">
        <v>2736</v>
      </c>
    </row>
    <row r="5207" spans="1:14">
      <c r="A5207">
        <v>118</v>
      </c>
      <c r="B5207" t="s">
        <v>13217</v>
      </c>
      <c r="C5207" t="s">
        <v>13218</v>
      </c>
      <c r="D5207">
        <v>228</v>
      </c>
      <c r="E5207" s="1">
        <v>7.9000000000000001E-2</v>
      </c>
      <c r="F5207">
        <v>0.14299999999999999</v>
      </c>
      <c r="G5207">
        <v>2.1999999999999999E-2</v>
      </c>
      <c r="H5207">
        <v>46</v>
      </c>
      <c r="I5207" t="s">
        <v>18288</v>
      </c>
      <c r="J5207">
        <v>2.5000000000000001E-4</v>
      </c>
      <c r="K5207">
        <v>5.6000000000000001E-2</v>
      </c>
      <c r="L5207">
        <v>0.99734710743801691</v>
      </c>
      <c r="M5207" s="2">
        <f t="shared" si="166"/>
        <v>97.52066115702479</v>
      </c>
      <c r="N5207" t="s">
        <v>2736</v>
      </c>
    </row>
    <row r="5208" spans="1:14">
      <c r="A5208">
        <v>119</v>
      </c>
      <c r="B5208" t="s">
        <v>13339</v>
      </c>
      <c r="C5208" t="s">
        <v>13340</v>
      </c>
      <c r="D5208">
        <v>77</v>
      </c>
      <c r="E5208" s="1">
        <v>0.05</v>
      </c>
      <c r="F5208">
        <v>0.123</v>
      </c>
      <c r="G5208">
        <v>1.9E-2</v>
      </c>
      <c r="H5208">
        <v>52</v>
      </c>
      <c r="J5208">
        <v>1.1E-4</v>
      </c>
      <c r="K5208">
        <v>1.7000000000000001E-2</v>
      </c>
      <c r="L5208">
        <v>0.99734710743801691</v>
      </c>
      <c r="M5208" s="2">
        <f t="shared" si="166"/>
        <v>98.347107438016536</v>
      </c>
      <c r="N5208" t="s">
        <v>2736</v>
      </c>
    </row>
    <row r="5209" spans="1:14">
      <c r="A5209">
        <v>120</v>
      </c>
      <c r="B5209" t="s">
        <v>19422</v>
      </c>
      <c r="C5209" t="s">
        <v>19423</v>
      </c>
      <c r="D5209">
        <v>9</v>
      </c>
      <c r="E5209" s="1">
        <v>4.9000000000000002E-2</v>
      </c>
      <c r="F5209">
        <v>7.8E-2</v>
      </c>
      <c r="J5209">
        <v>3.0000000000000001E-5</v>
      </c>
      <c r="K5209">
        <v>1.7999999999999999E-2</v>
      </c>
      <c r="L5209">
        <v>0.99734710743801691</v>
      </c>
      <c r="M5209" s="2">
        <f t="shared" si="166"/>
        <v>99.173553719008268</v>
      </c>
      <c r="N5209" t="s">
        <v>2736</v>
      </c>
    </row>
    <row r="5210" spans="1:14">
      <c r="A5210">
        <v>121</v>
      </c>
      <c r="B5210" t="s">
        <v>13353</v>
      </c>
      <c r="C5210" t="s">
        <v>13354</v>
      </c>
      <c r="D5210">
        <v>1</v>
      </c>
      <c r="E5210" s="1">
        <v>1.2E-2</v>
      </c>
      <c r="F5210">
        <v>1.2E-2</v>
      </c>
      <c r="G5210">
        <v>0</v>
      </c>
      <c r="H5210">
        <v>42</v>
      </c>
      <c r="J5210">
        <v>1.0000000000000001E-5</v>
      </c>
      <c r="K5210">
        <v>5.0000000000000001E-3</v>
      </c>
      <c r="L5210">
        <v>0.99734710743801691</v>
      </c>
      <c r="M5210" s="2">
        <f t="shared" si="166"/>
        <v>100</v>
      </c>
      <c r="N5210" t="s">
        <v>2736</v>
      </c>
    </row>
    <row r="5211" spans="1:14" s="3" customFormat="1">
      <c r="E5211" s="4"/>
      <c r="M5211" s="5"/>
    </row>
    <row r="5212" spans="1:14">
      <c r="A5212">
        <v>1</v>
      </c>
      <c r="B5212" t="s">
        <v>17455</v>
      </c>
      <c r="C5212" t="s">
        <v>17456</v>
      </c>
      <c r="D5212">
        <v>745</v>
      </c>
      <c r="E5212" s="1">
        <v>9.7859999999999996</v>
      </c>
      <c r="F5212">
        <v>8.2899999999999991</v>
      </c>
      <c r="G5212">
        <v>0</v>
      </c>
      <c r="H5212">
        <v>11</v>
      </c>
      <c r="I5212">
        <v>8.8000000000000007</v>
      </c>
      <c r="J5212">
        <v>1.89E-3</v>
      </c>
      <c r="K5212">
        <v>3.4820000000000002</v>
      </c>
      <c r="L5212">
        <f>AVERAGE(E5212:E5453)</f>
        <v>1.3843719008264466</v>
      </c>
      <c r="M5212" s="2">
        <f t="shared" ref="M5212:M5275" si="167">A5212/242*100</f>
        <v>0.41322314049586778</v>
      </c>
      <c r="N5212" t="s">
        <v>2737</v>
      </c>
    </row>
    <row r="5213" spans="1:14">
      <c r="A5213">
        <v>2</v>
      </c>
      <c r="B5213" t="s">
        <v>17453</v>
      </c>
      <c r="C5213" t="s">
        <v>17454</v>
      </c>
      <c r="D5213">
        <v>18840</v>
      </c>
      <c r="E5213" s="1">
        <v>6.9109999999999996</v>
      </c>
      <c r="F5213">
        <v>7.694</v>
      </c>
      <c r="G5213">
        <v>0.69699999999999995</v>
      </c>
      <c r="H5213">
        <v>195</v>
      </c>
      <c r="I5213" t="s">
        <v>18288</v>
      </c>
      <c r="J5213">
        <v>4.1439999999999998E-2</v>
      </c>
      <c r="K5213">
        <v>3.6920000000000002</v>
      </c>
      <c r="L5213">
        <v>1.3843719008264466</v>
      </c>
      <c r="M5213" s="2">
        <f t="shared" si="167"/>
        <v>0.82644628099173556</v>
      </c>
      <c r="N5213" t="s">
        <v>2737</v>
      </c>
    </row>
    <row r="5214" spans="1:14">
      <c r="A5214">
        <v>3</v>
      </c>
      <c r="B5214" t="s">
        <v>14760</v>
      </c>
      <c r="C5214" t="s">
        <v>14761</v>
      </c>
      <c r="D5214">
        <v>6237</v>
      </c>
      <c r="E5214" s="1">
        <v>5.484</v>
      </c>
      <c r="F5214">
        <v>4.8849999999999998</v>
      </c>
      <c r="G5214">
        <v>0.58099999999999996</v>
      </c>
      <c r="H5214">
        <v>93</v>
      </c>
      <c r="I5214">
        <v>7.4</v>
      </c>
      <c r="J5214">
        <v>1.116E-2</v>
      </c>
      <c r="K5214">
        <v>1.1990000000000001</v>
      </c>
      <c r="L5214">
        <v>1.3843719008264466</v>
      </c>
      <c r="M5214" s="2">
        <f t="shared" si="167"/>
        <v>1.2396694214876034</v>
      </c>
      <c r="N5214" t="s">
        <v>2737</v>
      </c>
    </row>
    <row r="5215" spans="1:14">
      <c r="A5215">
        <v>4</v>
      </c>
      <c r="B5215" t="s">
        <v>19064</v>
      </c>
      <c r="C5215" t="s">
        <v>19065</v>
      </c>
      <c r="D5215">
        <v>17404</v>
      </c>
      <c r="E5215" s="1">
        <v>5.165</v>
      </c>
      <c r="F5215">
        <v>5.0780000000000003</v>
      </c>
      <c r="G5215">
        <v>0.94299999999999995</v>
      </c>
      <c r="H5215">
        <v>470</v>
      </c>
      <c r="I5215">
        <v>4.2</v>
      </c>
      <c r="J5215">
        <v>4.9250000000000002E-2</v>
      </c>
      <c r="K5215">
        <v>1.24</v>
      </c>
      <c r="L5215">
        <v>1.3843719008264466</v>
      </c>
      <c r="M5215" s="2">
        <f t="shared" si="167"/>
        <v>1.6528925619834711</v>
      </c>
      <c r="N5215" t="s">
        <v>2737</v>
      </c>
    </row>
    <row r="5216" spans="1:14">
      <c r="A5216">
        <v>5</v>
      </c>
      <c r="B5216" t="s">
        <v>14768</v>
      </c>
      <c r="C5216" t="s">
        <v>14769</v>
      </c>
      <c r="D5216">
        <v>24947</v>
      </c>
      <c r="E5216" s="1">
        <v>4.7949999999999999</v>
      </c>
      <c r="F5216">
        <v>6.1440000000000001</v>
      </c>
      <c r="G5216">
        <v>0.625</v>
      </c>
      <c r="H5216">
        <v>192</v>
      </c>
      <c r="I5216" t="s">
        <v>18288</v>
      </c>
      <c r="J5216">
        <v>5.237E-2</v>
      </c>
      <c r="K5216">
        <v>3.2349999999999999</v>
      </c>
      <c r="L5216">
        <v>1.3843719008264466</v>
      </c>
      <c r="M5216" s="2">
        <f t="shared" si="167"/>
        <v>2.0661157024793391</v>
      </c>
      <c r="N5216" t="s">
        <v>2737</v>
      </c>
    </row>
    <row r="5217" spans="1:14">
      <c r="A5217">
        <v>6</v>
      </c>
      <c r="B5217" t="s">
        <v>17309</v>
      </c>
      <c r="C5217" t="s">
        <v>17310</v>
      </c>
      <c r="D5217">
        <v>12680</v>
      </c>
      <c r="E5217" s="1">
        <v>4.08</v>
      </c>
      <c r="F5217">
        <v>4.42</v>
      </c>
      <c r="G5217">
        <v>0.504</v>
      </c>
      <c r="H5217">
        <v>458</v>
      </c>
      <c r="I5217">
        <v>5.3</v>
      </c>
      <c r="J5217">
        <v>2.64E-2</v>
      </c>
      <c r="K5217">
        <v>0.96099999999999997</v>
      </c>
      <c r="L5217">
        <v>1.3843719008264466</v>
      </c>
      <c r="M5217" s="2">
        <f t="shared" si="167"/>
        <v>2.4793388429752068</v>
      </c>
      <c r="N5217" t="s">
        <v>2737</v>
      </c>
    </row>
    <row r="5218" spans="1:14">
      <c r="A5218">
        <v>7</v>
      </c>
      <c r="B5218" t="s">
        <v>13443</v>
      </c>
      <c r="C5218" t="s">
        <v>13444</v>
      </c>
      <c r="D5218">
        <v>7262</v>
      </c>
      <c r="E5218" s="1">
        <v>4.0780000000000003</v>
      </c>
      <c r="F5218">
        <v>3.6059999999999999</v>
      </c>
      <c r="G5218">
        <v>0.94599999999999995</v>
      </c>
      <c r="H5218">
        <v>186</v>
      </c>
      <c r="I5218">
        <v>5.9</v>
      </c>
      <c r="J5218">
        <v>2.4250000000000001E-2</v>
      </c>
      <c r="K5218">
        <v>1.429</v>
      </c>
      <c r="L5218">
        <v>1.3843719008264466</v>
      </c>
      <c r="M5218" s="2">
        <f t="shared" si="167"/>
        <v>2.8925619834710745</v>
      </c>
      <c r="N5218" t="s">
        <v>2737</v>
      </c>
    </row>
    <row r="5219" spans="1:14">
      <c r="A5219">
        <v>8</v>
      </c>
      <c r="B5219" t="s">
        <v>15294</v>
      </c>
      <c r="C5219" t="s">
        <v>15295</v>
      </c>
      <c r="D5219">
        <v>11439</v>
      </c>
      <c r="E5219" s="1">
        <v>4.0270000000000001</v>
      </c>
      <c r="F5219">
        <v>4.2679999999999998</v>
      </c>
      <c r="G5219">
        <v>0.60299999999999998</v>
      </c>
      <c r="H5219">
        <v>194</v>
      </c>
      <c r="I5219">
        <v>9.1</v>
      </c>
      <c r="J5219">
        <v>2.018E-2</v>
      </c>
      <c r="K5219">
        <v>1.4</v>
      </c>
      <c r="L5219">
        <v>1.3843719008264466</v>
      </c>
      <c r="M5219" s="2">
        <f t="shared" si="167"/>
        <v>3.3057851239669422</v>
      </c>
      <c r="N5219" t="s">
        <v>2737</v>
      </c>
    </row>
    <row r="5220" spans="1:14">
      <c r="A5220">
        <v>9</v>
      </c>
      <c r="B5220" t="s">
        <v>14766</v>
      </c>
      <c r="C5220" t="s">
        <v>14767</v>
      </c>
      <c r="D5220">
        <v>9766</v>
      </c>
      <c r="E5220" s="1">
        <v>3.766</v>
      </c>
      <c r="F5220">
        <v>3.6320000000000001</v>
      </c>
      <c r="G5220">
        <v>0.78500000000000003</v>
      </c>
      <c r="H5220">
        <v>177</v>
      </c>
      <c r="I5220">
        <v>8.8000000000000007</v>
      </c>
      <c r="J5220">
        <v>1.6660000000000001E-2</v>
      </c>
      <c r="K5220">
        <v>1.0760000000000001</v>
      </c>
      <c r="L5220">
        <v>1.3843719008264466</v>
      </c>
      <c r="M5220" s="2">
        <f t="shared" si="167"/>
        <v>3.71900826446281</v>
      </c>
      <c r="N5220" t="s">
        <v>2737</v>
      </c>
    </row>
    <row r="5221" spans="1:14">
      <c r="A5221">
        <v>10</v>
      </c>
      <c r="B5221" t="s">
        <v>13435</v>
      </c>
      <c r="C5221" t="s">
        <v>13436</v>
      </c>
      <c r="D5221">
        <v>304</v>
      </c>
      <c r="E5221" s="1">
        <v>3.758</v>
      </c>
      <c r="F5221">
        <v>3.6459999999999999</v>
      </c>
      <c r="G5221">
        <v>0.27800000000000002</v>
      </c>
      <c r="H5221">
        <v>18</v>
      </c>
      <c r="I5221">
        <v>3.3</v>
      </c>
      <c r="J5221">
        <v>1.8699999999999999E-3</v>
      </c>
      <c r="K5221">
        <v>1.3029999999999999</v>
      </c>
      <c r="L5221">
        <v>1.3843719008264466</v>
      </c>
      <c r="M5221" s="2">
        <f t="shared" si="167"/>
        <v>4.1322314049586781</v>
      </c>
      <c r="N5221" t="s">
        <v>2737</v>
      </c>
    </row>
    <row r="5222" spans="1:14">
      <c r="A5222">
        <v>11</v>
      </c>
      <c r="B5222" t="s">
        <v>14978</v>
      </c>
      <c r="C5222" t="s">
        <v>14979</v>
      </c>
      <c r="D5222">
        <v>1898</v>
      </c>
      <c r="E5222" s="1">
        <v>3.74</v>
      </c>
      <c r="F5222">
        <v>3.2480000000000002</v>
      </c>
      <c r="G5222">
        <v>0.42599999999999999</v>
      </c>
      <c r="H5222">
        <v>68</v>
      </c>
      <c r="I5222">
        <v>5.7</v>
      </c>
      <c r="J5222">
        <v>7.6299999999999996E-3</v>
      </c>
      <c r="K5222">
        <v>1.4039999999999999</v>
      </c>
      <c r="L5222">
        <v>1.3843719008264466</v>
      </c>
      <c r="M5222" s="2">
        <f t="shared" si="167"/>
        <v>4.5454545454545459</v>
      </c>
      <c r="N5222" t="s">
        <v>2737</v>
      </c>
    </row>
    <row r="5223" spans="1:14">
      <c r="A5223">
        <v>12</v>
      </c>
      <c r="B5223" t="s">
        <v>13425</v>
      </c>
      <c r="C5223" t="s">
        <v>13426</v>
      </c>
      <c r="D5223">
        <v>6790</v>
      </c>
      <c r="E5223" s="1">
        <v>3.661</v>
      </c>
      <c r="F5223">
        <v>3.7970000000000002</v>
      </c>
      <c r="G5223">
        <v>0.54800000000000004</v>
      </c>
      <c r="H5223">
        <v>217</v>
      </c>
      <c r="I5223">
        <v>5.4</v>
      </c>
      <c r="J5223">
        <v>2.7210000000000002E-2</v>
      </c>
      <c r="K5223">
        <v>1.6719999999999999</v>
      </c>
      <c r="L5223">
        <v>1.3843719008264466</v>
      </c>
      <c r="M5223" s="2">
        <f t="shared" si="167"/>
        <v>4.9586776859504136</v>
      </c>
      <c r="N5223" t="s">
        <v>2737</v>
      </c>
    </row>
    <row r="5224" spans="1:14">
      <c r="A5224">
        <v>13</v>
      </c>
      <c r="B5224" t="s">
        <v>17293</v>
      </c>
      <c r="C5224" t="s">
        <v>17294</v>
      </c>
      <c r="D5224">
        <v>19794</v>
      </c>
      <c r="E5224" s="1">
        <v>3.4670000000000001</v>
      </c>
      <c r="F5224">
        <v>3.6120000000000001</v>
      </c>
      <c r="G5224">
        <v>0.754</v>
      </c>
      <c r="H5224">
        <v>411</v>
      </c>
      <c r="I5224">
        <v>8.1</v>
      </c>
      <c r="J5224">
        <v>3.0849999999999999E-2</v>
      </c>
      <c r="K5224">
        <v>0.92600000000000005</v>
      </c>
      <c r="L5224">
        <v>1.3843719008264466</v>
      </c>
      <c r="M5224" s="2">
        <f t="shared" si="167"/>
        <v>5.3719008264462813</v>
      </c>
      <c r="N5224" t="s">
        <v>2737</v>
      </c>
    </row>
    <row r="5225" spans="1:14">
      <c r="A5225">
        <v>14</v>
      </c>
      <c r="B5225" t="s">
        <v>17367</v>
      </c>
      <c r="C5225" t="s">
        <v>17368</v>
      </c>
      <c r="D5225">
        <v>3224</v>
      </c>
      <c r="E5225" s="1">
        <v>3.4319999999999999</v>
      </c>
      <c r="F5225">
        <v>3.1110000000000002</v>
      </c>
      <c r="G5225">
        <v>0.70099999999999996</v>
      </c>
      <c r="H5225">
        <v>375</v>
      </c>
      <c r="I5225">
        <v>3.7</v>
      </c>
      <c r="J5225">
        <v>5.1000000000000004E-3</v>
      </c>
      <c r="K5225">
        <v>0.495</v>
      </c>
      <c r="L5225">
        <v>1.3843719008264466</v>
      </c>
      <c r="M5225" s="2">
        <f t="shared" si="167"/>
        <v>5.785123966942149</v>
      </c>
      <c r="N5225" t="s">
        <v>2737</v>
      </c>
    </row>
    <row r="5226" spans="1:14">
      <c r="A5226">
        <v>15</v>
      </c>
      <c r="B5226" t="s">
        <v>17263</v>
      </c>
      <c r="C5226" t="s">
        <v>17264</v>
      </c>
      <c r="D5226">
        <v>4516</v>
      </c>
      <c r="E5226" s="1">
        <v>3.3679999999999999</v>
      </c>
      <c r="F5226">
        <v>6.8949999999999996</v>
      </c>
      <c r="G5226">
        <v>0.224</v>
      </c>
      <c r="H5226">
        <v>67</v>
      </c>
      <c r="I5226">
        <v>6.3</v>
      </c>
      <c r="J5226">
        <v>1.9640000000000001E-2</v>
      </c>
      <c r="K5226">
        <v>3.5550000000000002</v>
      </c>
      <c r="L5226">
        <v>1.3843719008264466</v>
      </c>
      <c r="M5226" s="2">
        <f t="shared" si="167"/>
        <v>6.1983471074380168</v>
      </c>
      <c r="N5226" t="s">
        <v>2737</v>
      </c>
    </row>
    <row r="5227" spans="1:14">
      <c r="A5227">
        <v>16</v>
      </c>
      <c r="B5227" t="s">
        <v>13447</v>
      </c>
      <c r="C5227" t="s">
        <v>13448</v>
      </c>
      <c r="D5227">
        <v>1709</v>
      </c>
      <c r="E5227" s="1">
        <v>3.2970000000000002</v>
      </c>
      <c r="F5227">
        <v>3.819</v>
      </c>
      <c r="G5227">
        <v>0.32400000000000001</v>
      </c>
      <c r="H5227">
        <v>68</v>
      </c>
      <c r="I5227">
        <v>3.5</v>
      </c>
      <c r="J5227">
        <v>1.537E-2</v>
      </c>
      <c r="K5227">
        <v>1.988</v>
      </c>
      <c r="L5227">
        <v>1.3843719008264466</v>
      </c>
      <c r="M5227" s="2">
        <f t="shared" si="167"/>
        <v>6.6115702479338845</v>
      </c>
      <c r="N5227" t="s">
        <v>2737</v>
      </c>
    </row>
    <row r="5228" spans="1:14">
      <c r="A5228">
        <v>17</v>
      </c>
      <c r="B5228" t="s">
        <v>14762</v>
      </c>
      <c r="C5228" t="s">
        <v>14763</v>
      </c>
      <c r="D5228">
        <v>13814</v>
      </c>
      <c r="E5228" s="1">
        <v>3.1989999999999998</v>
      </c>
      <c r="F5228">
        <v>4.0170000000000003</v>
      </c>
      <c r="G5228">
        <v>0.40699999999999997</v>
      </c>
      <c r="H5228">
        <v>408</v>
      </c>
      <c r="I5228">
        <v>7.6</v>
      </c>
      <c r="J5228">
        <v>3.5450000000000002E-2</v>
      </c>
      <c r="K5228">
        <v>1.639</v>
      </c>
      <c r="L5228">
        <v>1.3843719008264466</v>
      </c>
      <c r="M5228" s="2">
        <f t="shared" si="167"/>
        <v>7.0247933884297522</v>
      </c>
      <c r="N5228" t="s">
        <v>2737</v>
      </c>
    </row>
    <row r="5229" spans="1:14">
      <c r="A5229">
        <v>18</v>
      </c>
      <c r="B5229" t="s">
        <v>19072</v>
      </c>
      <c r="C5229" t="s">
        <v>19073</v>
      </c>
      <c r="D5229">
        <v>2878</v>
      </c>
      <c r="E5229" s="1">
        <v>3.1349999999999998</v>
      </c>
      <c r="F5229">
        <v>3.3860000000000001</v>
      </c>
      <c r="G5229">
        <v>0.54500000000000004</v>
      </c>
      <c r="H5229">
        <v>121</v>
      </c>
      <c r="I5229">
        <v>5.5</v>
      </c>
      <c r="J5229">
        <v>7.0499999999999998E-3</v>
      </c>
      <c r="K5229">
        <v>0.89700000000000002</v>
      </c>
      <c r="L5229">
        <v>1.3843719008264466</v>
      </c>
      <c r="M5229" s="2">
        <f t="shared" si="167"/>
        <v>7.4380165289256199</v>
      </c>
      <c r="N5229" t="s">
        <v>2737</v>
      </c>
    </row>
    <row r="5230" spans="1:14">
      <c r="A5230">
        <v>19</v>
      </c>
      <c r="B5230" t="s">
        <v>13441</v>
      </c>
      <c r="C5230" t="s">
        <v>13442</v>
      </c>
      <c r="D5230">
        <v>9754</v>
      </c>
      <c r="E5230" s="1">
        <v>3.121</v>
      </c>
      <c r="F5230">
        <v>4.3949999999999996</v>
      </c>
      <c r="G5230">
        <v>0.48499999999999999</v>
      </c>
      <c r="H5230">
        <v>200</v>
      </c>
      <c r="I5230">
        <v>7.4</v>
      </c>
      <c r="J5230">
        <v>3.3660000000000002E-2</v>
      </c>
      <c r="K5230">
        <v>2.4929999999999999</v>
      </c>
      <c r="L5230">
        <v>1.3843719008264466</v>
      </c>
      <c r="M5230" s="2">
        <f t="shared" si="167"/>
        <v>7.8512396694214877</v>
      </c>
      <c r="N5230" t="s">
        <v>2737</v>
      </c>
    </row>
    <row r="5231" spans="1:14">
      <c r="A5231">
        <v>20</v>
      </c>
      <c r="B5231" t="s">
        <v>13247</v>
      </c>
      <c r="C5231" t="s">
        <v>13248</v>
      </c>
      <c r="D5231">
        <v>2203</v>
      </c>
      <c r="E5231" s="1">
        <v>3.0640000000000001</v>
      </c>
      <c r="F5231">
        <v>3.2629999999999999</v>
      </c>
      <c r="G5231">
        <v>0.35399999999999998</v>
      </c>
      <c r="H5231">
        <v>164</v>
      </c>
      <c r="I5231">
        <v>4.5</v>
      </c>
      <c r="J5231">
        <v>5.0899999999999999E-3</v>
      </c>
      <c r="K5231">
        <v>0.69499999999999995</v>
      </c>
      <c r="L5231">
        <v>1.3843719008264466</v>
      </c>
      <c r="M5231" s="2">
        <f t="shared" si="167"/>
        <v>8.2644628099173563</v>
      </c>
      <c r="N5231" t="s">
        <v>2737</v>
      </c>
    </row>
    <row r="5232" spans="1:14">
      <c r="A5232">
        <v>21</v>
      </c>
      <c r="B5232" t="s">
        <v>13445</v>
      </c>
      <c r="C5232" t="s">
        <v>13446</v>
      </c>
      <c r="D5232">
        <v>12574</v>
      </c>
      <c r="E5232" s="1">
        <v>3.0630000000000002</v>
      </c>
      <c r="F5232">
        <v>3.548</v>
      </c>
      <c r="G5232">
        <v>0.47</v>
      </c>
      <c r="H5232">
        <v>266</v>
      </c>
      <c r="I5232">
        <v>7.4</v>
      </c>
      <c r="J5232">
        <v>4.2529999999999998E-2</v>
      </c>
      <c r="K5232">
        <v>1.7509999999999999</v>
      </c>
      <c r="L5232">
        <v>1.3843719008264466</v>
      </c>
      <c r="M5232" s="2">
        <f t="shared" si="167"/>
        <v>8.677685950413224</v>
      </c>
      <c r="N5232" t="s">
        <v>2737</v>
      </c>
    </row>
    <row r="5233" spans="1:14">
      <c r="A5233">
        <v>22</v>
      </c>
      <c r="B5233" t="s">
        <v>17311</v>
      </c>
      <c r="C5233" t="s">
        <v>17312</v>
      </c>
      <c r="D5233">
        <v>13972</v>
      </c>
      <c r="E5233" s="1">
        <v>2.9209999999999998</v>
      </c>
      <c r="F5233">
        <v>3.601</v>
      </c>
      <c r="G5233">
        <v>0.25600000000000001</v>
      </c>
      <c r="H5233">
        <v>258</v>
      </c>
      <c r="I5233">
        <v>8.6999999999999993</v>
      </c>
      <c r="J5233">
        <v>1.8620000000000001E-2</v>
      </c>
      <c r="K5233">
        <v>0.90700000000000003</v>
      </c>
      <c r="L5233">
        <v>1.3843719008264466</v>
      </c>
      <c r="M5233" s="2">
        <f t="shared" si="167"/>
        <v>9.0909090909090917</v>
      </c>
      <c r="N5233" t="s">
        <v>2737</v>
      </c>
    </row>
    <row r="5234" spans="1:14">
      <c r="A5234">
        <v>23</v>
      </c>
      <c r="B5234" t="s">
        <v>19074</v>
      </c>
      <c r="C5234" t="s">
        <v>19075</v>
      </c>
      <c r="D5234">
        <v>15500</v>
      </c>
      <c r="E5234" s="1">
        <v>2.919</v>
      </c>
      <c r="F5234">
        <v>3.944</v>
      </c>
      <c r="G5234">
        <v>0.29199999999999998</v>
      </c>
      <c r="H5234">
        <v>391</v>
      </c>
      <c r="I5234">
        <v>7.2</v>
      </c>
      <c r="J5234">
        <v>4.478E-2</v>
      </c>
      <c r="K5234">
        <v>1.548</v>
      </c>
      <c r="L5234">
        <v>1.3843719008264466</v>
      </c>
      <c r="M5234" s="2">
        <f t="shared" si="167"/>
        <v>9.5041322314049594</v>
      </c>
      <c r="N5234" t="s">
        <v>2737</v>
      </c>
    </row>
    <row r="5235" spans="1:14">
      <c r="A5235">
        <v>24</v>
      </c>
      <c r="B5235" t="s">
        <v>14966</v>
      </c>
      <c r="C5235" t="s">
        <v>14967</v>
      </c>
      <c r="D5235">
        <v>1305</v>
      </c>
      <c r="E5235" s="1">
        <v>2.8530000000000002</v>
      </c>
      <c r="F5235">
        <v>2.6419999999999999</v>
      </c>
      <c r="G5235">
        <v>0.27300000000000002</v>
      </c>
      <c r="H5235">
        <v>44</v>
      </c>
      <c r="I5235">
        <v>7.1</v>
      </c>
      <c r="J5235">
        <v>3.8300000000000001E-3</v>
      </c>
      <c r="K5235">
        <v>1.149</v>
      </c>
      <c r="L5235">
        <v>1.3843719008264466</v>
      </c>
      <c r="M5235" s="2">
        <f t="shared" si="167"/>
        <v>9.9173553719008272</v>
      </c>
      <c r="N5235" t="s">
        <v>2737</v>
      </c>
    </row>
    <row r="5236" spans="1:14">
      <c r="A5236">
        <v>25</v>
      </c>
      <c r="B5236" t="s">
        <v>17315</v>
      </c>
      <c r="C5236" t="s">
        <v>17316</v>
      </c>
      <c r="D5236">
        <v>19417</v>
      </c>
      <c r="E5236" s="1">
        <v>2.8130000000000002</v>
      </c>
      <c r="F5236">
        <v>3.0680000000000001</v>
      </c>
      <c r="G5236">
        <v>0.42</v>
      </c>
      <c r="H5236">
        <v>597</v>
      </c>
      <c r="I5236">
        <v>7.1</v>
      </c>
      <c r="J5236">
        <v>5.842E-2</v>
      </c>
      <c r="K5236">
        <v>1.2869999999999999</v>
      </c>
      <c r="L5236">
        <v>1.3843719008264466</v>
      </c>
      <c r="M5236" s="2">
        <f t="shared" si="167"/>
        <v>10.330578512396695</v>
      </c>
      <c r="N5236" t="s">
        <v>2737</v>
      </c>
    </row>
    <row r="5237" spans="1:14">
      <c r="A5237">
        <v>26</v>
      </c>
      <c r="B5237" t="s">
        <v>13427</v>
      </c>
      <c r="C5237" t="s">
        <v>13428</v>
      </c>
      <c r="D5237">
        <v>9589</v>
      </c>
      <c r="E5237" s="1">
        <v>2.7890000000000001</v>
      </c>
      <c r="F5237">
        <v>2.605</v>
      </c>
      <c r="G5237">
        <v>0.45600000000000002</v>
      </c>
      <c r="H5237">
        <v>528</v>
      </c>
      <c r="I5237">
        <v>4.8</v>
      </c>
      <c r="J5237">
        <v>3.6110000000000003E-2</v>
      </c>
      <c r="K5237">
        <v>0.97599999999999998</v>
      </c>
      <c r="L5237">
        <v>1.3843719008264466</v>
      </c>
      <c r="M5237" s="2">
        <f t="shared" si="167"/>
        <v>10.743801652892563</v>
      </c>
      <c r="N5237" t="s">
        <v>2737</v>
      </c>
    </row>
    <row r="5238" spans="1:14">
      <c r="A5238">
        <v>27</v>
      </c>
      <c r="B5238" t="s">
        <v>13027</v>
      </c>
      <c r="C5238" t="s">
        <v>13028</v>
      </c>
      <c r="D5238">
        <v>667</v>
      </c>
      <c r="E5238" s="1">
        <v>2.7429999999999999</v>
      </c>
      <c r="F5238">
        <v>3.1459999999999999</v>
      </c>
      <c r="G5238">
        <v>0.27600000000000002</v>
      </c>
      <c r="H5238">
        <v>58</v>
      </c>
      <c r="I5238">
        <v>3.2</v>
      </c>
      <c r="J5238">
        <v>4.6299999999999996E-3</v>
      </c>
      <c r="K5238">
        <v>1.2889999999999999</v>
      </c>
      <c r="L5238">
        <v>1.3843719008264466</v>
      </c>
      <c r="M5238" s="2">
        <f t="shared" si="167"/>
        <v>11.15702479338843</v>
      </c>
      <c r="N5238" t="s">
        <v>2737</v>
      </c>
    </row>
    <row r="5239" spans="1:14">
      <c r="A5239">
        <v>28</v>
      </c>
      <c r="B5239" t="s">
        <v>19076</v>
      </c>
      <c r="C5239" t="s">
        <v>19077</v>
      </c>
      <c r="D5239">
        <v>23664</v>
      </c>
      <c r="E5239" s="1">
        <v>2.718</v>
      </c>
      <c r="F5239">
        <v>3.411</v>
      </c>
      <c r="G5239">
        <v>0.374</v>
      </c>
      <c r="H5239">
        <v>364</v>
      </c>
      <c r="I5239" t="s">
        <v>18288</v>
      </c>
      <c r="J5239">
        <v>4.4920000000000002E-2</v>
      </c>
      <c r="K5239">
        <v>1.538</v>
      </c>
      <c r="L5239">
        <v>1.3843719008264466</v>
      </c>
      <c r="M5239" s="2">
        <f t="shared" si="167"/>
        <v>11.570247933884298</v>
      </c>
      <c r="N5239" t="s">
        <v>2737</v>
      </c>
    </row>
    <row r="5240" spans="1:14">
      <c r="A5240">
        <v>29</v>
      </c>
      <c r="B5240" t="s">
        <v>14872</v>
      </c>
      <c r="C5240" t="s">
        <v>14873</v>
      </c>
      <c r="D5240">
        <v>13229</v>
      </c>
      <c r="E5240" s="1">
        <v>2.6320000000000001</v>
      </c>
      <c r="F5240">
        <v>3.2189999999999999</v>
      </c>
      <c r="G5240">
        <v>0.45300000000000001</v>
      </c>
      <c r="H5240">
        <v>364</v>
      </c>
      <c r="I5240">
        <v>7.3</v>
      </c>
      <c r="J5240">
        <v>3.2320000000000002E-2</v>
      </c>
      <c r="K5240">
        <v>1.2210000000000001</v>
      </c>
      <c r="L5240">
        <v>1.3843719008264466</v>
      </c>
      <c r="M5240" s="2">
        <f t="shared" si="167"/>
        <v>11.983471074380166</v>
      </c>
      <c r="N5240" t="s">
        <v>2737</v>
      </c>
    </row>
    <row r="5241" spans="1:14">
      <c r="A5241">
        <v>30</v>
      </c>
      <c r="B5241" t="s">
        <v>15082</v>
      </c>
      <c r="C5241" t="s">
        <v>15083</v>
      </c>
      <c r="D5241">
        <v>28851</v>
      </c>
      <c r="E5241" s="1">
        <v>2.621</v>
      </c>
      <c r="F5241">
        <v>3.069</v>
      </c>
      <c r="G5241">
        <v>0.51700000000000002</v>
      </c>
      <c r="H5241">
        <v>497</v>
      </c>
      <c r="I5241">
        <v>9.1999999999999993</v>
      </c>
      <c r="J5241">
        <v>5.6169999999999998E-2</v>
      </c>
      <c r="K5241">
        <v>1.375</v>
      </c>
      <c r="L5241">
        <v>1.3843719008264466</v>
      </c>
      <c r="M5241" s="2">
        <f t="shared" si="167"/>
        <v>12.396694214876034</v>
      </c>
      <c r="N5241" t="s">
        <v>2737</v>
      </c>
    </row>
    <row r="5242" spans="1:14">
      <c r="A5242">
        <v>31</v>
      </c>
      <c r="B5242" t="s">
        <v>19196</v>
      </c>
      <c r="C5242" t="s">
        <v>19197</v>
      </c>
      <c r="D5242">
        <v>4208</v>
      </c>
      <c r="E5242" s="1">
        <v>2.5880000000000001</v>
      </c>
      <c r="F5242">
        <v>3.371</v>
      </c>
      <c r="G5242">
        <v>0.26800000000000002</v>
      </c>
      <c r="H5242">
        <v>82</v>
      </c>
      <c r="I5242" t="s">
        <v>18288</v>
      </c>
      <c r="J5242">
        <v>5.8599999999999998E-3</v>
      </c>
      <c r="K5242">
        <v>1.3320000000000001</v>
      </c>
      <c r="L5242">
        <v>1.3843719008264466</v>
      </c>
      <c r="M5242" s="2">
        <f t="shared" si="167"/>
        <v>12.809917355371899</v>
      </c>
      <c r="N5242" t="s">
        <v>2737</v>
      </c>
    </row>
    <row r="5243" spans="1:14">
      <c r="A5243">
        <v>32</v>
      </c>
      <c r="B5243" t="s">
        <v>17407</v>
      </c>
      <c r="C5243" t="s">
        <v>17408</v>
      </c>
      <c r="D5243">
        <v>14008</v>
      </c>
      <c r="E5243" s="1">
        <v>2.5550000000000002</v>
      </c>
      <c r="F5243">
        <v>2.319</v>
      </c>
      <c r="G5243">
        <v>0.78800000000000003</v>
      </c>
      <c r="H5243">
        <v>452</v>
      </c>
      <c r="I5243">
        <v>6.8</v>
      </c>
      <c r="J5243">
        <v>3.4979999999999997E-2</v>
      </c>
      <c r="K5243">
        <v>0.82799999999999996</v>
      </c>
      <c r="L5243">
        <v>1.3843719008264466</v>
      </c>
      <c r="M5243" s="2">
        <f t="shared" si="167"/>
        <v>13.223140495867769</v>
      </c>
      <c r="N5243" t="s">
        <v>2737</v>
      </c>
    </row>
    <row r="5244" spans="1:14">
      <c r="A5244">
        <v>33</v>
      </c>
      <c r="B5244" t="s">
        <v>12860</v>
      </c>
      <c r="C5244" t="s">
        <v>12861</v>
      </c>
      <c r="D5244">
        <v>5201</v>
      </c>
      <c r="E5244" s="1">
        <v>2.427</v>
      </c>
      <c r="F5244">
        <v>3.4609999999999999</v>
      </c>
      <c r="G5244">
        <v>0.27700000000000002</v>
      </c>
      <c r="H5244">
        <v>112</v>
      </c>
      <c r="I5244">
        <v>7</v>
      </c>
      <c r="J5244">
        <v>1.24E-2</v>
      </c>
      <c r="K5244">
        <v>1.18</v>
      </c>
      <c r="L5244">
        <v>1.3843719008264466</v>
      </c>
      <c r="M5244" s="2">
        <f t="shared" si="167"/>
        <v>13.636363636363635</v>
      </c>
      <c r="N5244" t="s">
        <v>2737</v>
      </c>
    </row>
    <row r="5245" spans="1:14">
      <c r="A5245">
        <v>34</v>
      </c>
      <c r="B5245" t="s">
        <v>17319</v>
      </c>
      <c r="C5245" t="s">
        <v>17320</v>
      </c>
      <c r="D5245">
        <v>10702</v>
      </c>
      <c r="E5245" s="1">
        <v>2.4180000000000001</v>
      </c>
      <c r="F5245">
        <v>2.7440000000000002</v>
      </c>
      <c r="G5245">
        <v>0.21199999999999999</v>
      </c>
      <c r="H5245">
        <v>448</v>
      </c>
      <c r="I5245">
        <v>4.5</v>
      </c>
      <c r="J5245">
        <v>5.7169999999999999E-2</v>
      </c>
      <c r="K5245">
        <v>1.1910000000000001</v>
      </c>
      <c r="L5245">
        <v>1.3843719008264466</v>
      </c>
      <c r="M5245" s="2">
        <f t="shared" si="167"/>
        <v>14.049586776859504</v>
      </c>
      <c r="N5245" t="s">
        <v>2737</v>
      </c>
    </row>
    <row r="5246" spans="1:14">
      <c r="A5246">
        <v>35</v>
      </c>
      <c r="B5246" t="s">
        <v>19080</v>
      </c>
      <c r="C5246" t="s">
        <v>19081</v>
      </c>
      <c r="D5246">
        <v>2276</v>
      </c>
      <c r="E5246" s="1">
        <v>2.4180000000000001</v>
      </c>
      <c r="F5246">
        <v>2.4569999999999999</v>
      </c>
      <c r="G5246">
        <v>0.45400000000000001</v>
      </c>
      <c r="H5246">
        <v>185</v>
      </c>
      <c r="I5246">
        <v>4.5999999999999996</v>
      </c>
      <c r="J5246">
        <v>3.8400000000000001E-3</v>
      </c>
      <c r="K5246">
        <v>0.43099999999999999</v>
      </c>
      <c r="L5246">
        <v>1.3843719008264466</v>
      </c>
      <c r="M5246" s="2">
        <f t="shared" si="167"/>
        <v>14.46280991735537</v>
      </c>
      <c r="N5246" t="s">
        <v>2737</v>
      </c>
    </row>
    <row r="5247" spans="1:14">
      <c r="A5247">
        <v>36</v>
      </c>
      <c r="B5247" t="s">
        <v>13455</v>
      </c>
      <c r="C5247" t="s">
        <v>13456</v>
      </c>
      <c r="D5247">
        <v>821</v>
      </c>
      <c r="E5247" s="1">
        <v>2.3559999999999999</v>
      </c>
      <c r="F5247">
        <v>2.5230000000000001</v>
      </c>
      <c r="G5247">
        <v>0.436</v>
      </c>
      <c r="H5247">
        <v>264</v>
      </c>
      <c r="I5247">
        <v>1.9</v>
      </c>
      <c r="J5247">
        <v>4.4600000000000004E-3</v>
      </c>
      <c r="K5247">
        <v>0.91100000000000003</v>
      </c>
      <c r="L5247">
        <v>1.3843719008264466</v>
      </c>
      <c r="M5247" s="2">
        <f t="shared" si="167"/>
        <v>14.87603305785124</v>
      </c>
      <c r="N5247" t="s">
        <v>2737</v>
      </c>
    </row>
    <row r="5248" spans="1:14">
      <c r="A5248">
        <v>37</v>
      </c>
      <c r="B5248" t="s">
        <v>17267</v>
      </c>
      <c r="C5248" t="s">
        <v>17268</v>
      </c>
      <c r="D5248">
        <v>19135</v>
      </c>
      <c r="E5248" s="1">
        <v>2.3319999999999999</v>
      </c>
      <c r="F5248">
        <v>2.6480000000000001</v>
      </c>
      <c r="G5248">
        <v>0.41599999999999998</v>
      </c>
      <c r="H5248">
        <v>738</v>
      </c>
      <c r="I5248">
        <v>8</v>
      </c>
      <c r="J5248">
        <v>3.6459999999999999E-2</v>
      </c>
      <c r="K5248">
        <v>0.80100000000000005</v>
      </c>
      <c r="L5248">
        <v>1.3843719008264466</v>
      </c>
      <c r="M5248" s="2">
        <f t="shared" si="167"/>
        <v>15.289256198347106</v>
      </c>
      <c r="N5248" t="s">
        <v>2737</v>
      </c>
    </row>
    <row r="5249" spans="1:14">
      <c r="A5249">
        <v>38</v>
      </c>
      <c r="B5249" t="s">
        <v>14974</v>
      </c>
      <c r="C5249" t="s">
        <v>14975</v>
      </c>
      <c r="D5249">
        <v>2976</v>
      </c>
      <c r="E5249" s="1">
        <v>2.2930000000000001</v>
      </c>
      <c r="F5249">
        <v>2.0670000000000002</v>
      </c>
      <c r="G5249">
        <v>0.21199999999999999</v>
      </c>
      <c r="H5249">
        <v>99</v>
      </c>
      <c r="I5249" t="s">
        <v>18288</v>
      </c>
      <c r="J5249">
        <v>4.81E-3</v>
      </c>
      <c r="K5249">
        <v>0.76400000000000001</v>
      </c>
      <c r="L5249">
        <v>1.3843719008264466</v>
      </c>
      <c r="M5249" s="2">
        <f t="shared" si="167"/>
        <v>15.702479338842975</v>
      </c>
      <c r="N5249" t="s">
        <v>2737</v>
      </c>
    </row>
    <row r="5250" spans="1:14">
      <c r="A5250">
        <v>39</v>
      </c>
      <c r="B5250" t="s">
        <v>17275</v>
      </c>
      <c r="C5250" t="s">
        <v>17276</v>
      </c>
      <c r="D5250">
        <v>7108</v>
      </c>
      <c r="E5250" s="1">
        <v>2.2400000000000002</v>
      </c>
      <c r="F5250">
        <v>2.1179999999999999</v>
      </c>
      <c r="G5250">
        <v>0.34599999999999997</v>
      </c>
      <c r="H5250">
        <v>272</v>
      </c>
      <c r="I5250">
        <v>7.2</v>
      </c>
      <c r="J5250">
        <v>2.5399999999999999E-2</v>
      </c>
      <c r="K5250">
        <v>1.0740000000000001</v>
      </c>
      <c r="L5250">
        <v>1.3843719008264466</v>
      </c>
      <c r="M5250" s="2">
        <f t="shared" si="167"/>
        <v>16.115702479338843</v>
      </c>
      <c r="N5250" t="s">
        <v>2737</v>
      </c>
    </row>
    <row r="5251" spans="1:14">
      <c r="A5251">
        <v>40</v>
      </c>
      <c r="B5251" t="s">
        <v>17301</v>
      </c>
      <c r="C5251" t="s">
        <v>17302</v>
      </c>
      <c r="D5251">
        <v>15175</v>
      </c>
      <c r="E5251" s="1">
        <v>2.2290000000000001</v>
      </c>
      <c r="F5251">
        <v>2.33</v>
      </c>
      <c r="G5251">
        <v>0.48699999999999999</v>
      </c>
      <c r="H5251">
        <v>409</v>
      </c>
      <c r="I5251">
        <v>9</v>
      </c>
      <c r="J5251">
        <v>4.0329999999999998E-2</v>
      </c>
      <c r="K5251">
        <v>1.222</v>
      </c>
      <c r="L5251">
        <v>1.3843719008264466</v>
      </c>
      <c r="M5251" s="2">
        <f t="shared" si="167"/>
        <v>16.528925619834713</v>
      </c>
      <c r="N5251" t="s">
        <v>2737</v>
      </c>
    </row>
    <row r="5252" spans="1:14">
      <c r="A5252">
        <v>41</v>
      </c>
      <c r="B5252" t="s">
        <v>17413</v>
      </c>
      <c r="C5252" t="s">
        <v>17414</v>
      </c>
      <c r="D5252">
        <v>5266</v>
      </c>
      <c r="E5252" s="1">
        <v>2.129</v>
      </c>
      <c r="F5252">
        <v>2.4390000000000001</v>
      </c>
      <c r="G5252">
        <v>0.29899999999999999</v>
      </c>
      <c r="H5252">
        <v>174</v>
      </c>
      <c r="I5252">
        <v>7.4</v>
      </c>
      <c r="J5252">
        <v>1.176E-2</v>
      </c>
      <c r="K5252">
        <v>0.84799999999999998</v>
      </c>
      <c r="L5252">
        <v>1.3843719008264466</v>
      </c>
      <c r="M5252" s="2">
        <f t="shared" si="167"/>
        <v>16.942148760330578</v>
      </c>
      <c r="N5252" t="s">
        <v>2737</v>
      </c>
    </row>
    <row r="5253" spans="1:14">
      <c r="A5253">
        <v>42</v>
      </c>
      <c r="B5253" t="s">
        <v>17271</v>
      </c>
      <c r="C5253" t="s">
        <v>17272</v>
      </c>
      <c r="D5253">
        <v>1458</v>
      </c>
      <c r="E5253" s="1">
        <v>2.0870000000000002</v>
      </c>
      <c r="F5253">
        <v>2.0270000000000001</v>
      </c>
      <c r="G5253">
        <v>0.25</v>
      </c>
      <c r="H5253">
        <v>72</v>
      </c>
      <c r="I5253">
        <v>5.2</v>
      </c>
      <c r="J5253">
        <v>5.5100000000000001E-3</v>
      </c>
      <c r="K5253">
        <v>0.75700000000000001</v>
      </c>
      <c r="L5253">
        <v>1.3843719008264466</v>
      </c>
      <c r="M5253" s="2">
        <f t="shared" si="167"/>
        <v>17.355371900826448</v>
      </c>
      <c r="N5253" t="s">
        <v>2737</v>
      </c>
    </row>
    <row r="5254" spans="1:14">
      <c r="A5254">
        <v>43</v>
      </c>
      <c r="B5254" t="s">
        <v>17317</v>
      </c>
      <c r="C5254" t="s">
        <v>17318</v>
      </c>
      <c r="D5254">
        <v>7393</v>
      </c>
      <c r="E5254" s="1">
        <v>2.0630000000000002</v>
      </c>
      <c r="F5254">
        <v>2.0190000000000001</v>
      </c>
      <c r="G5254">
        <v>0.249</v>
      </c>
      <c r="H5254">
        <v>393</v>
      </c>
      <c r="I5254">
        <v>4.9000000000000004</v>
      </c>
      <c r="J5254">
        <v>2.9600000000000001E-2</v>
      </c>
      <c r="K5254">
        <v>0.79500000000000004</v>
      </c>
      <c r="L5254">
        <v>1.3843719008264466</v>
      </c>
      <c r="M5254" s="2">
        <f t="shared" si="167"/>
        <v>17.768595041322314</v>
      </c>
      <c r="N5254" t="s">
        <v>2737</v>
      </c>
    </row>
    <row r="5255" spans="1:14">
      <c r="A5255">
        <v>44</v>
      </c>
      <c r="B5255" t="s">
        <v>17291</v>
      </c>
      <c r="C5255" t="s">
        <v>17292</v>
      </c>
      <c r="D5255">
        <v>14467</v>
      </c>
      <c r="E5255" s="1">
        <v>2.0619999999999998</v>
      </c>
      <c r="F5255">
        <v>2.2679999999999998</v>
      </c>
      <c r="G5255">
        <v>0.39400000000000002</v>
      </c>
      <c r="H5255">
        <v>520</v>
      </c>
      <c r="I5255">
        <v>8.1999999999999993</v>
      </c>
      <c r="J5255">
        <v>3.4259999999999999E-2</v>
      </c>
      <c r="K5255">
        <v>0.82899999999999996</v>
      </c>
      <c r="L5255">
        <v>1.3843719008264466</v>
      </c>
      <c r="M5255" s="2">
        <f t="shared" si="167"/>
        <v>18.181818181818183</v>
      </c>
      <c r="N5255" t="s">
        <v>2737</v>
      </c>
    </row>
    <row r="5256" spans="1:14">
      <c r="A5256">
        <v>45</v>
      </c>
      <c r="B5256" t="s">
        <v>15074</v>
      </c>
      <c r="C5256" t="s">
        <v>15075</v>
      </c>
      <c r="D5256">
        <v>1219</v>
      </c>
      <c r="E5256" s="1">
        <v>2.0550000000000002</v>
      </c>
      <c r="F5256">
        <v>2.5659999999999998</v>
      </c>
      <c r="G5256">
        <v>0.19400000000000001</v>
      </c>
      <c r="H5256">
        <v>36</v>
      </c>
      <c r="I5256">
        <v>7</v>
      </c>
      <c r="J5256">
        <v>3.5599999999999998E-3</v>
      </c>
      <c r="K5256">
        <v>1.1140000000000001</v>
      </c>
      <c r="L5256">
        <v>1.3843719008264466</v>
      </c>
      <c r="M5256" s="2">
        <f t="shared" si="167"/>
        <v>18.595041322314049</v>
      </c>
      <c r="N5256" t="s">
        <v>2737</v>
      </c>
    </row>
    <row r="5257" spans="1:14">
      <c r="A5257">
        <v>46</v>
      </c>
      <c r="B5257" t="s">
        <v>13453</v>
      </c>
      <c r="C5257" t="s">
        <v>13454</v>
      </c>
      <c r="D5257">
        <v>13343</v>
      </c>
      <c r="E5257" s="1">
        <v>2.0379999999999998</v>
      </c>
      <c r="F5257">
        <v>1.774</v>
      </c>
      <c r="G5257">
        <v>0.55300000000000005</v>
      </c>
      <c r="H5257">
        <v>684</v>
      </c>
      <c r="I5257">
        <v>6.7</v>
      </c>
      <c r="J5257">
        <v>3.2849999999999997E-2</v>
      </c>
      <c r="K5257">
        <v>0.59799999999999998</v>
      </c>
      <c r="L5257">
        <v>1.3843719008264466</v>
      </c>
      <c r="M5257" s="2">
        <f t="shared" si="167"/>
        <v>19.008264462809919</v>
      </c>
      <c r="N5257" t="s">
        <v>2737</v>
      </c>
    </row>
    <row r="5258" spans="1:14">
      <c r="A5258">
        <v>47</v>
      </c>
      <c r="B5258" t="s">
        <v>14956</v>
      </c>
      <c r="C5258" t="s">
        <v>14957</v>
      </c>
      <c r="D5258">
        <v>4754</v>
      </c>
      <c r="E5258" s="1">
        <v>2.0139999999999998</v>
      </c>
      <c r="F5258">
        <v>2.7330000000000001</v>
      </c>
      <c r="G5258">
        <v>0.18099999999999999</v>
      </c>
      <c r="H5258">
        <v>149</v>
      </c>
      <c r="I5258">
        <v>7.5</v>
      </c>
      <c r="J5258">
        <v>1.5219999999999999E-2</v>
      </c>
      <c r="K5258">
        <v>1.278</v>
      </c>
      <c r="L5258">
        <v>1.3843719008264466</v>
      </c>
      <c r="M5258" s="2">
        <f t="shared" si="167"/>
        <v>19.421487603305785</v>
      </c>
      <c r="N5258" t="s">
        <v>2737</v>
      </c>
    </row>
    <row r="5259" spans="1:14">
      <c r="A5259">
        <v>48</v>
      </c>
      <c r="B5259" t="s">
        <v>19086</v>
      </c>
      <c r="C5259" t="s">
        <v>19087</v>
      </c>
      <c r="D5259">
        <v>4147</v>
      </c>
      <c r="E5259" s="1">
        <v>2</v>
      </c>
      <c r="F5259">
        <v>2.62</v>
      </c>
      <c r="G5259">
        <v>0.34</v>
      </c>
      <c r="H5259">
        <v>153</v>
      </c>
      <c r="I5259">
        <v>6.9</v>
      </c>
      <c r="J5259">
        <v>1.196E-2</v>
      </c>
      <c r="K5259">
        <v>1.0089999999999999</v>
      </c>
      <c r="L5259">
        <v>1.3843719008264466</v>
      </c>
      <c r="M5259" s="2">
        <f t="shared" si="167"/>
        <v>19.834710743801654</v>
      </c>
      <c r="N5259" t="s">
        <v>2737</v>
      </c>
    </row>
    <row r="5260" spans="1:14">
      <c r="A5260">
        <v>49</v>
      </c>
      <c r="B5260" t="s">
        <v>14774</v>
      </c>
      <c r="C5260" t="s">
        <v>14775</v>
      </c>
      <c r="D5260">
        <v>3572</v>
      </c>
      <c r="E5260" s="1">
        <v>1.9590000000000001</v>
      </c>
      <c r="F5260">
        <v>1.952</v>
      </c>
      <c r="G5260">
        <v>7.6999999999999999E-2</v>
      </c>
      <c r="H5260">
        <v>91</v>
      </c>
      <c r="I5260">
        <v>8</v>
      </c>
      <c r="J5260">
        <v>1.0240000000000001E-2</v>
      </c>
      <c r="K5260">
        <v>0.85099999999999998</v>
      </c>
      <c r="L5260">
        <v>1.3843719008264466</v>
      </c>
      <c r="M5260" s="2">
        <f t="shared" si="167"/>
        <v>20.24793388429752</v>
      </c>
      <c r="N5260" t="s">
        <v>2737</v>
      </c>
    </row>
    <row r="5261" spans="1:14">
      <c r="A5261">
        <v>50</v>
      </c>
      <c r="B5261" t="s">
        <v>14752</v>
      </c>
      <c r="C5261" t="s">
        <v>14753</v>
      </c>
      <c r="D5261">
        <v>1626</v>
      </c>
      <c r="E5261" s="1">
        <v>1.93</v>
      </c>
      <c r="F5261">
        <v>2.5379999999999998</v>
      </c>
      <c r="G5261">
        <v>0.191</v>
      </c>
      <c r="H5261">
        <v>47</v>
      </c>
      <c r="I5261">
        <v>7.6</v>
      </c>
      <c r="J5261">
        <v>3.6099999999999999E-3</v>
      </c>
      <c r="K5261">
        <v>0.92400000000000004</v>
      </c>
      <c r="L5261">
        <v>1.3843719008264466</v>
      </c>
      <c r="M5261" s="2">
        <f t="shared" si="167"/>
        <v>20.66115702479339</v>
      </c>
      <c r="N5261" t="s">
        <v>2737</v>
      </c>
    </row>
    <row r="5262" spans="1:14">
      <c r="A5262">
        <v>51</v>
      </c>
      <c r="B5262" t="s">
        <v>17465</v>
      </c>
      <c r="C5262" t="s">
        <v>17466</v>
      </c>
      <c r="D5262">
        <v>5590</v>
      </c>
      <c r="E5262" s="1">
        <v>1.921</v>
      </c>
      <c r="F5262">
        <v>1.476</v>
      </c>
      <c r="G5262">
        <v>0.33300000000000002</v>
      </c>
      <c r="H5262">
        <v>264</v>
      </c>
      <c r="I5262">
        <v>7.6</v>
      </c>
      <c r="J5262">
        <v>1.379E-2</v>
      </c>
      <c r="K5262">
        <v>0.57299999999999995</v>
      </c>
      <c r="L5262">
        <v>1.3843719008264466</v>
      </c>
      <c r="M5262" s="2">
        <f t="shared" si="167"/>
        <v>21.074380165289256</v>
      </c>
      <c r="N5262" t="s">
        <v>2737</v>
      </c>
    </row>
    <row r="5263" spans="1:14">
      <c r="A5263">
        <v>52</v>
      </c>
      <c r="B5263" t="s">
        <v>13381</v>
      </c>
      <c r="C5263" t="s">
        <v>13382</v>
      </c>
      <c r="D5263">
        <v>1725</v>
      </c>
      <c r="E5263" s="1">
        <v>1.9179999999999999</v>
      </c>
      <c r="F5263">
        <v>1.871</v>
      </c>
      <c r="G5263">
        <v>0.13700000000000001</v>
      </c>
      <c r="H5263">
        <v>124</v>
      </c>
      <c r="I5263">
        <v>5.9</v>
      </c>
      <c r="J5263">
        <v>5.0299999999999997E-3</v>
      </c>
      <c r="K5263">
        <v>0.628</v>
      </c>
      <c r="L5263">
        <v>1.3843719008264466</v>
      </c>
      <c r="M5263" s="2">
        <f t="shared" si="167"/>
        <v>21.487603305785125</v>
      </c>
      <c r="N5263" t="s">
        <v>2737</v>
      </c>
    </row>
    <row r="5264" spans="1:14">
      <c r="A5264">
        <v>53</v>
      </c>
      <c r="B5264" t="s">
        <v>19090</v>
      </c>
      <c r="C5264" t="s">
        <v>19091</v>
      </c>
      <c r="D5264">
        <v>2213</v>
      </c>
      <c r="E5264" s="1">
        <v>1.9</v>
      </c>
      <c r="F5264">
        <v>2.2549999999999999</v>
      </c>
      <c r="G5264">
        <v>0.55900000000000005</v>
      </c>
      <c r="H5264">
        <v>118</v>
      </c>
      <c r="I5264">
        <v>5.3</v>
      </c>
      <c r="J5264">
        <v>8.5400000000000007E-3</v>
      </c>
      <c r="K5264">
        <v>0.93500000000000005</v>
      </c>
      <c r="L5264">
        <v>1.3843719008264466</v>
      </c>
      <c r="M5264" s="2">
        <f t="shared" si="167"/>
        <v>21.900826446280991</v>
      </c>
      <c r="N5264" t="s">
        <v>2737</v>
      </c>
    </row>
    <row r="5265" spans="1:14">
      <c r="A5265">
        <v>54</v>
      </c>
      <c r="B5265" t="s">
        <v>19280</v>
      </c>
      <c r="C5265" t="s">
        <v>19281</v>
      </c>
      <c r="D5265">
        <v>1134</v>
      </c>
      <c r="E5265" s="1">
        <v>1.895</v>
      </c>
      <c r="F5265">
        <v>2.2589999999999999</v>
      </c>
      <c r="G5265">
        <v>0.28000000000000003</v>
      </c>
      <c r="H5265">
        <v>157</v>
      </c>
      <c r="I5265">
        <v>3.9</v>
      </c>
      <c r="J5265">
        <v>6.96E-3</v>
      </c>
      <c r="K5265">
        <v>0.95099999999999996</v>
      </c>
      <c r="L5265">
        <v>1.3843719008264466</v>
      </c>
      <c r="M5265" s="2">
        <f t="shared" si="167"/>
        <v>22.314049586776861</v>
      </c>
      <c r="N5265" t="s">
        <v>2737</v>
      </c>
    </row>
    <row r="5266" spans="1:14">
      <c r="A5266">
        <v>55</v>
      </c>
      <c r="B5266" t="s">
        <v>14764</v>
      </c>
      <c r="C5266" t="s">
        <v>14765</v>
      </c>
      <c r="D5266">
        <v>4094</v>
      </c>
      <c r="E5266" s="1">
        <v>1.8919999999999999</v>
      </c>
      <c r="F5266">
        <v>2.4260000000000002</v>
      </c>
      <c r="G5266">
        <v>0.217</v>
      </c>
      <c r="H5266">
        <v>161</v>
      </c>
      <c r="I5266">
        <v>7.2</v>
      </c>
      <c r="J5266">
        <v>1.256E-2</v>
      </c>
      <c r="K5266">
        <v>1.129</v>
      </c>
      <c r="L5266">
        <v>1.3843719008264466</v>
      </c>
      <c r="M5266" s="2">
        <f t="shared" si="167"/>
        <v>22.727272727272727</v>
      </c>
      <c r="N5266" t="s">
        <v>2737</v>
      </c>
    </row>
    <row r="5267" spans="1:14">
      <c r="A5267">
        <v>56</v>
      </c>
      <c r="B5267" t="s">
        <v>14744</v>
      </c>
      <c r="C5267" t="s">
        <v>14745</v>
      </c>
      <c r="D5267">
        <v>13933</v>
      </c>
      <c r="E5267" s="1">
        <v>1.8540000000000001</v>
      </c>
      <c r="F5267">
        <v>2.339</v>
      </c>
      <c r="G5267">
        <v>0.40100000000000002</v>
      </c>
      <c r="H5267">
        <v>1363</v>
      </c>
      <c r="I5267">
        <v>3.3</v>
      </c>
      <c r="J5267">
        <v>4.2229999999999997E-2</v>
      </c>
      <c r="K5267">
        <v>0.497</v>
      </c>
      <c r="L5267">
        <v>1.3843719008264466</v>
      </c>
      <c r="M5267" s="2">
        <f t="shared" si="167"/>
        <v>23.140495867768596</v>
      </c>
      <c r="N5267" t="s">
        <v>2737</v>
      </c>
    </row>
    <row r="5268" spans="1:14">
      <c r="A5268">
        <v>57</v>
      </c>
      <c r="B5268" t="s">
        <v>17473</v>
      </c>
      <c r="C5268" t="s">
        <v>17474</v>
      </c>
      <c r="D5268">
        <v>5234</v>
      </c>
      <c r="E5268" s="1">
        <v>1.851</v>
      </c>
      <c r="F5268">
        <v>1.7450000000000001</v>
      </c>
      <c r="G5268">
        <v>0.36899999999999999</v>
      </c>
      <c r="H5268">
        <v>298</v>
      </c>
      <c r="I5268">
        <v>6.3</v>
      </c>
      <c r="J5268">
        <v>1.414E-2</v>
      </c>
      <c r="K5268">
        <v>0.6</v>
      </c>
      <c r="L5268">
        <v>1.3843719008264466</v>
      </c>
      <c r="M5268" s="2">
        <f t="shared" si="167"/>
        <v>23.553719008264462</v>
      </c>
      <c r="N5268" t="s">
        <v>2737</v>
      </c>
    </row>
    <row r="5269" spans="1:14">
      <c r="A5269">
        <v>58</v>
      </c>
      <c r="B5269" t="s">
        <v>17469</v>
      </c>
      <c r="C5269" t="s">
        <v>17470</v>
      </c>
      <c r="D5269">
        <v>11368</v>
      </c>
      <c r="E5269" s="1">
        <v>1.841</v>
      </c>
      <c r="F5269">
        <v>2.0840000000000001</v>
      </c>
      <c r="G5269">
        <v>0.26100000000000001</v>
      </c>
      <c r="H5269">
        <v>459</v>
      </c>
      <c r="I5269">
        <v>7.2</v>
      </c>
      <c r="J5269">
        <v>2.409E-2</v>
      </c>
      <c r="K5269">
        <v>0.63600000000000001</v>
      </c>
      <c r="L5269">
        <v>1.3843719008264466</v>
      </c>
      <c r="M5269" s="2">
        <f t="shared" si="167"/>
        <v>23.966942148760332</v>
      </c>
      <c r="N5269" t="s">
        <v>2737</v>
      </c>
    </row>
    <row r="5270" spans="1:14">
      <c r="A5270">
        <v>59</v>
      </c>
      <c r="B5270" t="s">
        <v>13439</v>
      </c>
      <c r="C5270" t="s">
        <v>13440</v>
      </c>
      <c r="D5270">
        <v>9642</v>
      </c>
      <c r="E5270" s="1">
        <v>1.83</v>
      </c>
      <c r="F5270">
        <v>1.8440000000000001</v>
      </c>
      <c r="G5270">
        <v>0.71699999999999997</v>
      </c>
      <c r="H5270">
        <v>180</v>
      </c>
      <c r="I5270" t="s">
        <v>18288</v>
      </c>
      <c r="J5270">
        <v>1.112E-2</v>
      </c>
      <c r="K5270">
        <v>0.65700000000000003</v>
      </c>
      <c r="L5270">
        <v>1.3843719008264466</v>
      </c>
      <c r="M5270" s="2">
        <f t="shared" si="167"/>
        <v>24.380165289256198</v>
      </c>
      <c r="N5270" t="s">
        <v>2737</v>
      </c>
    </row>
    <row r="5271" spans="1:14">
      <c r="A5271">
        <v>60</v>
      </c>
      <c r="B5271" t="s">
        <v>13431</v>
      </c>
      <c r="C5271" t="s">
        <v>13432</v>
      </c>
      <c r="D5271">
        <v>2579</v>
      </c>
      <c r="E5271" s="1">
        <v>1.823</v>
      </c>
      <c r="F5271">
        <v>1.9810000000000001</v>
      </c>
      <c r="G5271">
        <v>0.41599999999999998</v>
      </c>
      <c r="H5271">
        <v>231</v>
      </c>
      <c r="I5271">
        <v>4.3</v>
      </c>
      <c r="J5271">
        <v>1.042E-2</v>
      </c>
      <c r="K5271">
        <v>0.66200000000000003</v>
      </c>
      <c r="L5271">
        <v>1.3843719008264466</v>
      </c>
      <c r="M5271" s="2">
        <f t="shared" si="167"/>
        <v>24.793388429752067</v>
      </c>
      <c r="N5271" t="s">
        <v>2737</v>
      </c>
    </row>
    <row r="5272" spans="1:14">
      <c r="A5272">
        <v>61</v>
      </c>
      <c r="B5272" t="s">
        <v>18297</v>
      </c>
      <c r="C5272" t="s">
        <v>18298</v>
      </c>
      <c r="D5272">
        <v>7469</v>
      </c>
      <c r="E5272" s="1">
        <v>1.8220000000000001</v>
      </c>
      <c r="F5272">
        <v>1.889</v>
      </c>
      <c r="G5272">
        <v>0.185</v>
      </c>
      <c r="H5272">
        <v>303</v>
      </c>
      <c r="I5272">
        <v>7.5</v>
      </c>
      <c r="J5272">
        <v>1.345E-2</v>
      </c>
      <c r="K5272">
        <v>0.51400000000000001</v>
      </c>
      <c r="L5272">
        <v>1.3843719008264466</v>
      </c>
      <c r="M5272" s="2">
        <f t="shared" si="167"/>
        <v>25.206611570247933</v>
      </c>
      <c r="N5272" t="s">
        <v>2737</v>
      </c>
    </row>
    <row r="5273" spans="1:14">
      <c r="A5273">
        <v>62</v>
      </c>
      <c r="B5273" t="s">
        <v>17273</v>
      </c>
      <c r="C5273" t="s">
        <v>17274</v>
      </c>
      <c r="D5273">
        <v>5180</v>
      </c>
      <c r="E5273" s="1">
        <v>1.819</v>
      </c>
      <c r="F5273">
        <v>2.556</v>
      </c>
      <c r="G5273">
        <v>0.25600000000000001</v>
      </c>
      <c r="H5273">
        <v>156</v>
      </c>
      <c r="I5273">
        <v>6.8</v>
      </c>
      <c r="J5273">
        <v>1.7100000000000001E-2</v>
      </c>
      <c r="K5273">
        <v>1.1120000000000001</v>
      </c>
      <c r="L5273">
        <v>1.3843719008264466</v>
      </c>
      <c r="M5273" s="2">
        <f t="shared" si="167"/>
        <v>25.619834710743799</v>
      </c>
      <c r="N5273" t="s">
        <v>2737</v>
      </c>
    </row>
    <row r="5274" spans="1:14">
      <c r="A5274">
        <v>63</v>
      </c>
      <c r="B5274" t="s">
        <v>17303</v>
      </c>
      <c r="C5274" t="s">
        <v>17304</v>
      </c>
      <c r="D5274">
        <v>1991</v>
      </c>
      <c r="E5274" s="1">
        <v>1.8</v>
      </c>
      <c r="F5274">
        <v>1.9239999999999999</v>
      </c>
      <c r="G5274">
        <v>0.44800000000000001</v>
      </c>
      <c r="H5274">
        <v>174</v>
      </c>
      <c r="I5274">
        <v>4.5</v>
      </c>
      <c r="J5274">
        <v>8.0400000000000003E-3</v>
      </c>
      <c r="K5274">
        <v>0.73799999999999999</v>
      </c>
      <c r="L5274">
        <v>1.3843719008264466</v>
      </c>
      <c r="M5274" s="2">
        <f t="shared" si="167"/>
        <v>26.033057851239672</v>
      </c>
      <c r="N5274" t="s">
        <v>2737</v>
      </c>
    </row>
    <row r="5275" spans="1:14">
      <c r="A5275">
        <v>64</v>
      </c>
      <c r="B5275" t="s">
        <v>19282</v>
      </c>
      <c r="C5275" t="s">
        <v>19283</v>
      </c>
      <c r="D5275">
        <v>3091</v>
      </c>
      <c r="E5275" s="1">
        <v>1.796</v>
      </c>
      <c r="F5275">
        <v>2.0310000000000001</v>
      </c>
      <c r="G5275">
        <v>0.186</v>
      </c>
      <c r="H5275">
        <v>220</v>
      </c>
      <c r="I5275">
        <v>6.3</v>
      </c>
      <c r="J5275">
        <v>1.027E-2</v>
      </c>
      <c r="K5275">
        <v>0.82199999999999995</v>
      </c>
      <c r="L5275">
        <v>1.3843719008264466</v>
      </c>
      <c r="M5275" s="2">
        <f t="shared" si="167"/>
        <v>26.446280991735538</v>
      </c>
      <c r="N5275" t="s">
        <v>2737</v>
      </c>
    </row>
    <row r="5276" spans="1:14">
      <c r="A5276">
        <v>65</v>
      </c>
      <c r="B5276" t="s">
        <v>17415</v>
      </c>
      <c r="C5276" t="s">
        <v>17416</v>
      </c>
      <c r="D5276">
        <v>8310</v>
      </c>
      <c r="E5276" s="1">
        <v>1.79</v>
      </c>
      <c r="F5276">
        <v>2.1179999999999999</v>
      </c>
      <c r="G5276">
        <v>0.28499999999999998</v>
      </c>
      <c r="H5276">
        <v>365</v>
      </c>
      <c r="I5276">
        <v>5.7</v>
      </c>
      <c r="J5276">
        <v>2.4299999999999999E-2</v>
      </c>
      <c r="K5276">
        <v>0.68300000000000005</v>
      </c>
      <c r="L5276">
        <v>1.3843719008264466</v>
      </c>
      <c r="M5276" s="2">
        <f t="shared" ref="M5276:M5339" si="168">A5276/242*100</f>
        <v>26.859504132231404</v>
      </c>
      <c r="N5276" t="s">
        <v>2737</v>
      </c>
    </row>
    <row r="5277" spans="1:14">
      <c r="A5277">
        <v>66</v>
      </c>
      <c r="B5277" t="s">
        <v>13451</v>
      </c>
      <c r="C5277" t="s">
        <v>13452</v>
      </c>
      <c r="D5277">
        <v>4054</v>
      </c>
      <c r="E5277" s="1">
        <v>1.784</v>
      </c>
      <c r="F5277">
        <v>1.837</v>
      </c>
      <c r="G5277">
        <v>0.27300000000000002</v>
      </c>
      <c r="H5277">
        <v>209</v>
      </c>
      <c r="I5277">
        <v>5.2</v>
      </c>
      <c r="J5277">
        <v>2.3689999999999999E-2</v>
      </c>
      <c r="K5277">
        <v>1.0409999999999999</v>
      </c>
      <c r="L5277">
        <v>1.3843719008264466</v>
      </c>
      <c r="M5277" s="2">
        <f t="shared" si="168"/>
        <v>27.27272727272727</v>
      </c>
      <c r="N5277" t="s">
        <v>2737</v>
      </c>
    </row>
    <row r="5278" spans="1:14">
      <c r="A5278">
        <v>67</v>
      </c>
      <c r="B5278" t="s">
        <v>17279</v>
      </c>
      <c r="C5278" t="s">
        <v>17280</v>
      </c>
      <c r="D5278">
        <v>11280</v>
      </c>
      <c r="E5278" s="1">
        <v>1.75</v>
      </c>
      <c r="F5278">
        <v>1.7430000000000001</v>
      </c>
      <c r="G5278">
        <v>0.23699999999999999</v>
      </c>
      <c r="H5278">
        <v>396</v>
      </c>
      <c r="I5278" t="s">
        <v>18288</v>
      </c>
      <c r="J5278">
        <v>2.828E-2</v>
      </c>
      <c r="K5278">
        <v>0.91300000000000003</v>
      </c>
      <c r="L5278">
        <v>1.3843719008264466</v>
      </c>
      <c r="M5278" s="2">
        <f t="shared" si="168"/>
        <v>27.685950413223143</v>
      </c>
      <c r="N5278" t="s">
        <v>2737</v>
      </c>
    </row>
    <row r="5279" spans="1:14">
      <c r="A5279">
        <v>68</v>
      </c>
      <c r="B5279" t="s">
        <v>12862</v>
      </c>
      <c r="C5279" t="s">
        <v>12863</v>
      </c>
      <c r="D5279">
        <v>520</v>
      </c>
      <c r="E5279" s="1">
        <v>1.718</v>
      </c>
      <c r="F5279">
        <v>2.698</v>
      </c>
      <c r="G5279">
        <v>0.182</v>
      </c>
      <c r="H5279">
        <v>44</v>
      </c>
      <c r="I5279">
        <v>3.4</v>
      </c>
      <c r="J5279">
        <v>3.14E-3</v>
      </c>
      <c r="K5279">
        <v>0.94599999999999995</v>
      </c>
      <c r="L5279">
        <v>1.3843719008264466</v>
      </c>
      <c r="M5279" s="2">
        <f t="shared" si="168"/>
        <v>28.099173553719009</v>
      </c>
      <c r="N5279" t="s">
        <v>2737</v>
      </c>
    </row>
    <row r="5280" spans="1:14">
      <c r="A5280">
        <v>69</v>
      </c>
      <c r="B5280" t="s">
        <v>19094</v>
      </c>
      <c r="C5280" t="s">
        <v>19095</v>
      </c>
      <c r="D5280">
        <v>1967</v>
      </c>
      <c r="E5280" s="1">
        <v>1.7170000000000001</v>
      </c>
      <c r="F5280">
        <v>2.04</v>
      </c>
      <c r="G5280">
        <v>0.182</v>
      </c>
      <c r="H5280">
        <v>302</v>
      </c>
      <c r="I5280">
        <v>3.3</v>
      </c>
      <c r="J5280">
        <v>8.9200000000000008E-3</v>
      </c>
      <c r="K5280">
        <v>0.54400000000000004</v>
      </c>
      <c r="L5280">
        <v>1.3843719008264466</v>
      </c>
      <c r="M5280" s="2">
        <f t="shared" si="168"/>
        <v>28.512396694214875</v>
      </c>
      <c r="N5280" t="s">
        <v>2737</v>
      </c>
    </row>
    <row r="5281" spans="1:14">
      <c r="A5281">
        <v>70</v>
      </c>
      <c r="B5281" t="s">
        <v>13393</v>
      </c>
      <c r="C5281" t="s">
        <v>13394</v>
      </c>
      <c r="D5281">
        <v>3749</v>
      </c>
      <c r="E5281" s="1">
        <v>1.694</v>
      </c>
      <c r="F5281">
        <v>2.0209999999999999</v>
      </c>
      <c r="G5281">
        <v>0.21099999999999999</v>
      </c>
      <c r="H5281">
        <v>213</v>
      </c>
      <c r="I5281">
        <v>5.4</v>
      </c>
      <c r="J5281">
        <v>1.0789999999999999E-2</v>
      </c>
      <c r="K5281">
        <v>0.59699999999999998</v>
      </c>
      <c r="L5281">
        <v>1.3843719008264466</v>
      </c>
      <c r="M5281" s="2">
        <f t="shared" si="168"/>
        <v>28.925619834710741</v>
      </c>
      <c r="N5281" t="s">
        <v>2737</v>
      </c>
    </row>
    <row r="5282" spans="1:14">
      <c r="A5282">
        <v>71</v>
      </c>
      <c r="B5282" t="s">
        <v>18295</v>
      </c>
      <c r="C5282" t="s">
        <v>18296</v>
      </c>
      <c r="D5282">
        <v>2251</v>
      </c>
      <c r="E5282" s="1">
        <v>1.675</v>
      </c>
      <c r="F5282">
        <v>1.927</v>
      </c>
      <c r="G5282">
        <v>0.34499999999999997</v>
      </c>
      <c r="H5282">
        <v>200</v>
      </c>
      <c r="I5282">
        <v>4.5</v>
      </c>
      <c r="J5282">
        <v>9.7900000000000001E-3</v>
      </c>
      <c r="K5282">
        <v>0.627</v>
      </c>
      <c r="L5282">
        <v>1.3843719008264466</v>
      </c>
      <c r="M5282" s="2">
        <f t="shared" si="168"/>
        <v>29.338842975206614</v>
      </c>
      <c r="N5282" t="s">
        <v>2737</v>
      </c>
    </row>
    <row r="5283" spans="1:14">
      <c r="A5283">
        <v>72</v>
      </c>
      <c r="B5283" t="s">
        <v>17261</v>
      </c>
      <c r="C5283" t="s">
        <v>17262</v>
      </c>
      <c r="D5283">
        <v>3779</v>
      </c>
      <c r="E5283" s="1">
        <v>1.6739999999999999</v>
      </c>
      <c r="F5283">
        <v>1.595</v>
      </c>
      <c r="G5283">
        <v>0.182</v>
      </c>
      <c r="H5283">
        <v>209</v>
      </c>
      <c r="I5283">
        <v>6.1</v>
      </c>
      <c r="J5283">
        <v>1.602E-2</v>
      </c>
      <c r="K5283">
        <v>0.80200000000000005</v>
      </c>
      <c r="L5283">
        <v>1.3843719008264466</v>
      </c>
      <c r="M5283" s="2">
        <f t="shared" si="168"/>
        <v>29.75206611570248</v>
      </c>
      <c r="N5283" t="s">
        <v>2737</v>
      </c>
    </row>
    <row r="5284" spans="1:14">
      <c r="A5284">
        <v>73</v>
      </c>
      <c r="B5284" t="s">
        <v>17295</v>
      </c>
      <c r="C5284" t="s">
        <v>17296</v>
      </c>
      <c r="D5284">
        <v>8667</v>
      </c>
      <c r="E5284" s="1">
        <v>1.6719999999999999</v>
      </c>
      <c r="F5284">
        <v>1.9890000000000001</v>
      </c>
      <c r="G5284">
        <v>0.20699999999999999</v>
      </c>
      <c r="H5284">
        <v>227</v>
      </c>
      <c r="I5284" t="s">
        <v>18288</v>
      </c>
      <c r="J5284">
        <v>1.5469999999999999E-2</v>
      </c>
      <c r="K5284">
        <v>0.77800000000000002</v>
      </c>
      <c r="L5284">
        <v>1.3843719008264466</v>
      </c>
      <c r="M5284" s="2">
        <f t="shared" si="168"/>
        <v>30.165289256198346</v>
      </c>
      <c r="N5284" t="s">
        <v>2737</v>
      </c>
    </row>
    <row r="5285" spans="1:14">
      <c r="A5285">
        <v>74</v>
      </c>
      <c r="B5285" t="s">
        <v>19100</v>
      </c>
      <c r="C5285" t="s">
        <v>19101</v>
      </c>
      <c r="D5285">
        <v>3413</v>
      </c>
      <c r="E5285" s="1">
        <v>1.669</v>
      </c>
      <c r="F5285">
        <v>2.0329999999999999</v>
      </c>
      <c r="G5285">
        <v>0.16500000000000001</v>
      </c>
      <c r="H5285">
        <v>127</v>
      </c>
      <c r="I5285">
        <v>7.7</v>
      </c>
      <c r="J5285">
        <v>6.96E-3</v>
      </c>
      <c r="K5285">
        <v>0.61699999999999999</v>
      </c>
      <c r="L5285">
        <v>1.3843719008264466</v>
      </c>
      <c r="M5285" s="2">
        <f t="shared" si="168"/>
        <v>30.578512396694212</v>
      </c>
      <c r="N5285" t="s">
        <v>2737</v>
      </c>
    </row>
    <row r="5286" spans="1:14">
      <c r="A5286">
        <v>75</v>
      </c>
      <c r="B5286" t="s">
        <v>13421</v>
      </c>
      <c r="C5286" t="s">
        <v>13422</v>
      </c>
      <c r="D5286">
        <v>3524</v>
      </c>
      <c r="E5286" s="1">
        <v>1.667</v>
      </c>
      <c r="F5286">
        <v>1.744</v>
      </c>
      <c r="G5286">
        <v>0.184</v>
      </c>
      <c r="H5286">
        <v>418</v>
      </c>
      <c r="I5286">
        <v>3.7</v>
      </c>
      <c r="J5286">
        <v>1.6650000000000002E-2</v>
      </c>
      <c r="K5286">
        <v>0.64900000000000002</v>
      </c>
      <c r="L5286">
        <v>1.3843719008264466</v>
      </c>
      <c r="M5286" s="2">
        <f t="shared" si="168"/>
        <v>30.991735537190085</v>
      </c>
      <c r="N5286" t="s">
        <v>2737</v>
      </c>
    </row>
    <row r="5287" spans="1:14">
      <c r="A5287">
        <v>76</v>
      </c>
      <c r="B5287" t="s">
        <v>13423</v>
      </c>
      <c r="C5287" t="s">
        <v>13424</v>
      </c>
      <c r="D5287">
        <v>319</v>
      </c>
      <c r="E5287" s="1">
        <v>1.667</v>
      </c>
      <c r="F5287">
        <v>1.869</v>
      </c>
      <c r="G5287">
        <v>0.214</v>
      </c>
      <c r="H5287">
        <v>14</v>
      </c>
      <c r="I5287">
        <v>6</v>
      </c>
      <c r="J5287">
        <v>1.1800000000000001E-3</v>
      </c>
      <c r="K5287">
        <v>0.8</v>
      </c>
      <c r="L5287">
        <v>1.3843719008264466</v>
      </c>
      <c r="M5287" s="2">
        <f t="shared" si="168"/>
        <v>31.404958677685951</v>
      </c>
      <c r="N5287" t="s">
        <v>2737</v>
      </c>
    </row>
    <row r="5288" spans="1:14">
      <c r="A5288">
        <v>77</v>
      </c>
      <c r="B5288" t="s">
        <v>17387</v>
      </c>
      <c r="C5288" t="s">
        <v>17388</v>
      </c>
      <c r="D5288">
        <v>1075</v>
      </c>
      <c r="E5288" s="1">
        <v>1.663</v>
      </c>
      <c r="F5288">
        <v>2.0510000000000002</v>
      </c>
      <c r="G5288">
        <v>0.38300000000000001</v>
      </c>
      <c r="H5288">
        <v>107</v>
      </c>
      <c r="I5288">
        <v>3.9</v>
      </c>
      <c r="J5288">
        <v>5.2500000000000003E-3</v>
      </c>
      <c r="K5288">
        <v>0.76800000000000002</v>
      </c>
      <c r="L5288">
        <v>1.3843719008264466</v>
      </c>
      <c r="M5288" s="2">
        <f t="shared" si="168"/>
        <v>31.818181818181817</v>
      </c>
      <c r="N5288" t="s">
        <v>2737</v>
      </c>
    </row>
    <row r="5289" spans="1:14">
      <c r="A5289">
        <v>78</v>
      </c>
      <c r="B5289" t="s">
        <v>17395</v>
      </c>
      <c r="C5289" t="s">
        <v>17396</v>
      </c>
      <c r="D5289">
        <v>6143</v>
      </c>
      <c r="E5289" s="1">
        <v>1.635</v>
      </c>
      <c r="F5289">
        <v>1.663</v>
      </c>
      <c r="G5289">
        <v>0.28799999999999998</v>
      </c>
      <c r="H5289">
        <v>479</v>
      </c>
      <c r="I5289">
        <v>6.2</v>
      </c>
      <c r="J5289">
        <v>1.34E-2</v>
      </c>
      <c r="K5289">
        <v>0.44900000000000001</v>
      </c>
      <c r="L5289">
        <v>1.3843719008264466</v>
      </c>
      <c r="M5289" s="2">
        <f t="shared" si="168"/>
        <v>32.231404958677686</v>
      </c>
      <c r="N5289" t="s">
        <v>2737</v>
      </c>
    </row>
    <row r="5290" spans="1:14">
      <c r="A5290">
        <v>79</v>
      </c>
      <c r="B5290" t="s">
        <v>19104</v>
      </c>
      <c r="C5290" t="s">
        <v>19105</v>
      </c>
      <c r="D5290">
        <v>2085</v>
      </c>
      <c r="E5290" s="1">
        <v>1.625</v>
      </c>
      <c r="F5290">
        <v>1.9470000000000001</v>
      </c>
      <c r="G5290">
        <v>0.253</v>
      </c>
      <c r="H5290">
        <v>154</v>
      </c>
      <c r="I5290">
        <v>5.0999999999999996</v>
      </c>
      <c r="J5290">
        <v>5.8500000000000002E-3</v>
      </c>
      <c r="K5290">
        <v>0.54900000000000004</v>
      </c>
      <c r="L5290">
        <v>1.3843719008264466</v>
      </c>
      <c r="M5290" s="2">
        <f t="shared" si="168"/>
        <v>32.644628099173559</v>
      </c>
      <c r="N5290" t="s">
        <v>2737</v>
      </c>
    </row>
    <row r="5291" spans="1:14">
      <c r="A5291">
        <v>80</v>
      </c>
      <c r="B5291" t="s">
        <v>14960</v>
      </c>
      <c r="C5291" t="s">
        <v>14961</v>
      </c>
      <c r="D5291">
        <v>847</v>
      </c>
      <c r="E5291" s="1">
        <v>1.623</v>
      </c>
      <c r="F5291">
        <v>1.456</v>
      </c>
      <c r="G5291">
        <v>2.4E-2</v>
      </c>
      <c r="H5291">
        <v>41</v>
      </c>
      <c r="I5291">
        <v>7.3</v>
      </c>
      <c r="J5291">
        <v>2.49E-3</v>
      </c>
      <c r="K5291">
        <v>0.66200000000000003</v>
      </c>
      <c r="L5291">
        <v>1.3843719008264466</v>
      </c>
      <c r="M5291" s="2">
        <f t="shared" si="168"/>
        <v>33.057851239669425</v>
      </c>
      <c r="N5291" t="s">
        <v>2737</v>
      </c>
    </row>
    <row r="5292" spans="1:14">
      <c r="A5292">
        <v>81</v>
      </c>
      <c r="B5292" t="s">
        <v>17257</v>
      </c>
      <c r="C5292" t="s">
        <v>17258</v>
      </c>
      <c r="D5292">
        <v>751</v>
      </c>
      <c r="E5292" s="1">
        <v>1.5820000000000001</v>
      </c>
      <c r="F5292">
        <v>2.6629999999999998</v>
      </c>
      <c r="G5292">
        <v>0.22900000000000001</v>
      </c>
      <c r="H5292">
        <v>35</v>
      </c>
      <c r="I5292">
        <v>4.7</v>
      </c>
      <c r="J5292">
        <v>3.7399999999999998E-3</v>
      </c>
      <c r="K5292">
        <v>1.054</v>
      </c>
      <c r="L5292">
        <v>1.3843719008264466</v>
      </c>
      <c r="M5292" s="2">
        <f t="shared" si="168"/>
        <v>33.471074380165291</v>
      </c>
      <c r="N5292" t="s">
        <v>2737</v>
      </c>
    </row>
    <row r="5293" spans="1:14">
      <c r="A5293">
        <v>82</v>
      </c>
      <c r="B5293" t="s">
        <v>17337</v>
      </c>
      <c r="C5293" t="s">
        <v>17338</v>
      </c>
      <c r="D5293">
        <v>562</v>
      </c>
      <c r="E5293" s="1">
        <v>1.5620000000000001</v>
      </c>
      <c r="F5293">
        <v>1.633</v>
      </c>
      <c r="G5293">
        <v>0.114</v>
      </c>
      <c r="H5293">
        <v>79</v>
      </c>
      <c r="I5293">
        <v>3.6</v>
      </c>
      <c r="J5293">
        <v>4.13E-3</v>
      </c>
      <c r="K5293">
        <v>0.69699999999999995</v>
      </c>
      <c r="L5293">
        <v>1.3843719008264466</v>
      </c>
      <c r="M5293" s="2">
        <f t="shared" si="168"/>
        <v>33.884297520661157</v>
      </c>
      <c r="N5293" t="s">
        <v>2737</v>
      </c>
    </row>
    <row r="5294" spans="1:14">
      <c r="A5294">
        <v>83</v>
      </c>
      <c r="B5294" t="s">
        <v>17307</v>
      </c>
      <c r="C5294" t="s">
        <v>17308</v>
      </c>
      <c r="D5294">
        <v>8922</v>
      </c>
      <c r="E5294" s="1">
        <v>1.5189999999999999</v>
      </c>
      <c r="F5294">
        <v>1.7370000000000001</v>
      </c>
      <c r="G5294">
        <v>0.16800000000000001</v>
      </c>
      <c r="H5294">
        <v>286</v>
      </c>
      <c r="I5294">
        <v>8.5</v>
      </c>
      <c r="J5294">
        <v>1.5169999999999999E-2</v>
      </c>
      <c r="K5294">
        <v>0.53800000000000003</v>
      </c>
      <c r="L5294">
        <v>1.3843719008264466</v>
      </c>
      <c r="M5294" s="2">
        <f t="shared" si="168"/>
        <v>34.29752066115703</v>
      </c>
      <c r="N5294" t="s">
        <v>2737</v>
      </c>
    </row>
    <row r="5295" spans="1:14">
      <c r="A5295">
        <v>84</v>
      </c>
      <c r="B5295" t="s">
        <v>17347</v>
      </c>
      <c r="C5295" t="s">
        <v>17348</v>
      </c>
      <c r="D5295">
        <v>546</v>
      </c>
      <c r="E5295" s="1">
        <v>1.5189999999999999</v>
      </c>
      <c r="F5295">
        <v>1.6519999999999999</v>
      </c>
      <c r="G5295">
        <v>9.4E-2</v>
      </c>
      <c r="H5295">
        <v>170</v>
      </c>
      <c r="I5295">
        <v>2.7</v>
      </c>
      <c r="J5295">
        <v>2.0799999999999998E-3</v>
      </c>
      <c r="K5295">
        <v>0.371</v>
      </c>
      <c r="L5295">
        <v>1.3843719008264466</v>
      </c>
      <c r="M5295" s="2">
        <f t="shared" si="168"/>
        <v>34.710743801652896</v>
      </c>
      <c r="N5295" t="s">
        <v>2737</v>
      </c>
    </row>
    <row r="5296" spans="1:14">
      <c r="A5296">
        <v>85</v>
      </c>
      <c r="B5296" t="s">
        <v>17285</v>
      </c>
      <c r="C5296" t="s">
        <v>17286</v>
      </c>
      <c r="D5296">
        <v>1146</v>
      </c>
      <c r="E5296" s="1">
        <v>1.516</v>
      </c>
      <c r="F5296">
        <v>1.76</v>
      </c>
      <c r="G5296">
        <v>0.188</v>
      </c>
      <c r="H5296">
        <v>80</v>
      </c>
      <c r="I5296">
        <v>5.3</v>
      </c>
      <c r="J5296">
        <v>3.7200000000000002E-3</v>
      </c>
      <c r="K5296">
        <v>0.61399999999999999</v>
      </c>
      <c r="L5296">
        <v>1.3843719008264466</v>
      </c>
      <c r="M5296" s="2">
        <f t="shared" si="168"/>
        <v>35.123966942148762</v>
      </c>
      <c r="N5296" t="s">
        <v>2737</v>
      </c>
    </row>
    <row r="5297" spans="1:14">
      <c r="A5297">
        <v>86</v>
      </c>
      <c r="B5297" t="s">
        <v>13449</v>
      </c>
      <c r="C5297" t="s">
        <v>13450</v>
      </c>
      <c r="D5297">
        <v>838</v>
      </c>
      <c r="E5297" s="1">
        <v>1.4950000000000001</v>
      </c>
      <c r="F5297">
        <v>1.68</v>
      </c>
      <c r="G5297">
        <v>0.16200000000000001</v>
      </c>
      <c r="H5297">
        <v>74</v>
      </c>
      <c r="I5297">
        <v>5.2</v>
      </c>
      <c r="J5297">
        <v>4.47E-3</v>
      </c>
      <c r="K5297">
        <v>0.94799999999999995</v>
      </c>
      <c r="L5297">
        <v>1.3843719008264466</v>
      </c>
      <c r="M5297" s="2">
        <f t="shared" si="168"/>
        <v>35.537190082644628</v>
      </c>
      <c r="N5297" t="s">
        <v>2737</v>
      </c>
    </row>
    <row r="5298" spans="1:14">
      <c r="A5298">
        <v>87</v>
      </c>
      <c r="B5298" t="s">
        <v>17409</v>
      </c>
      <c r="C5298" t="s">
        <v>17410</v>
      </c>
      <c r="D5298">
        <v>2740</v>
      </c>
      <c r="E5298" s="1">
        <v>1.486</v>
      </c>
      <c r="F5298">
        <v>1.252</v>
      </c>
      <c r="G5298">
        <v>0.23899999999999999</v>
      </c>
      <c r="H5298">
        <v>356</v>
      </c>
      <c r="I5298">
        <v>4.9000000000000004</v>
      </c>
      <c r="J5298">
        <v>7.43E-3</v>
      </c>
      <c r="K5298">
        <v>0.317</v>
      </c>
      <c r="L5298">
        <v>1.3843719008264466</v>
      </c>
      <c r="M5298" s="2">
        <f t="shared" si="168"/>
        <v>35.950413223140501</v>
      </c>
      <c r="N5298" t="s">
        <v>2737</v>
      </c>
    </row>
    <row r="5299" spans="1:14">
      <c r="A5299">
        <v>88</v>
      </c>
      <c r="B5299" t="s">
        <v>17481</v>
      </c>
      <c r="C5299" t="s">
        <v>17482</v>
      </c>
      <c r="D5299">
        <v>6359</v>
      </c>
      <c r="E5299" s="1">
        <v>1.482</v>
      </c>
      <c r="F5299">
        <v>1.47</v>
      </c>
      <c r="G5299">
        <v>0.34</v>
      </c>
      <c r="H5299">
        <v>244</v>
      </c>
      <c r="I5299">
        <v>9.6999999999999993</v>
      </c>
      <c r="J5299">
        <v>1.1900000000000001E-2</v>
      </c>
      <c r="K5299">
        <v>0.52</v>
      </c>
      <c r="L5299">
        <v>1.3843719008264466</v>
      </c>
      <c r="M5299" s="2">
        <f t="shared" si="168"/>
        <v>36.363636363636367</v>
      </c>
      <c r="N5299" t="s">
        <v>2737</v>
      </c>
    </row>
    <row r="5300" spans="1:14">
      <c r="A5300">
        <v>89</v>
      </c>
      <c r="B5300" t="s">
        <v>17259</v>
      </c>
      <c r="C5300" t="s">
        <v>17260</v>
      </c>
      <c r="D5300">
        <v>3961</v>
      </c>
      <c r="E5300" s="1">
        <v>1.4750000000000001</v>
      </c>
      <c r="F5300">
        <v>1.758</v>
      </c>
      <c r="G5300">
        <v>0.34799999999999998</v>
      </c>
      <c r="H5300">
        <v>469</v>
      </c>
      <c r="I5300">
        <v>4.5</v>
      </c>
      <c r="J5300">
        <v>1.3639999999999999E-2</v>
      </c>
      <c r="K5300">
        <v>0.52200000000000002</v>
      </c>
      <c r="L5300">
        <v>1.3843719008264466</v>
      </c>
      <c r="M5300" s="2">
        <f t="shared" si="168"/>
        <v>36.776859504132233</v>
      </c>
      <c r="N5300" t="s">
        <v>2737</v>
      </c>
    </row>
    <row r="5301" spans="1:14">
      <c r="A5301">
        <v>90</v>
      </c>
      <c r="B5301" t="s">
        <v>17299</v>
      </c>
      <c r="C5301" t="s">
        <v>17300</v>
      </c>
      <c r="D5301">
        <v>17491</v>
      </c>
      <c r="E5301" s="1">
        <v>1.4219999999999999</v>
      </c>
      <c r="F5301">
        <v>1.35</v>
      </c>
      <c r="G5301">
        <v>0.16800000000000001</v>
      </c>
      <c r="H5301">
        <v>1003</v>
      </c>
      <c r="I5301">
        <v>8.1</v>
      </c>
      <c r="J5301">
        <v>3.5729999999999998E-2</v>
      </c>
      <c r="K5301">
        <v>0.41899999999999998</v>
      </c>
      <c r="L5301">
        <v>1.3843719008264466</v>
      </c>
      <c r="M5301" s="2">
        <f t="shared" si="168"/>
        <v>37.190082644628099</v>
      </c>
      <c r="N5301" t="s">
        <v>2737</v>
      </c>
    </row>
    <row r="5302" spans="1:14">
      <c r="A5302">
        <v>91</v>
      </c>
      <c r="B5302" t="s">
        <v>17339</v>
      </c>
      <c r="C5302" t="s">
        <v>17340</v>
      </c>
      <c r="D5302">
        <v>942</v>
      </c>
      <c r="E5302" s="1">
        <v>1.4139999999999999</v>
      </c>
      <c r="F5302">
        <v>1.67</v>
      </c>
      <c r="G5302">
        <v>8.1000000000000003E-2</v>
      </c>
      <c r="H5302">
        <v>111</v>
      </c>
      <c r="I5302">
        <v>3.5</v>
      </c>
      <c r="J5302">
        <v>5.9100000000000003E-3</v>
      </c>
      <c r="K5302">
        <v>0.60799999999999998</v>
      </c>
      <c r="L5302">
        <v>1.3843719008264466</v>
      </c>
      <c r="M5302" s="2">
        <f t="shared" si="168"/>
        <v>37.603305785123972</v>
      </c>
      <c r="N5302" t="s">
        <v>2737</v>
      </c>
    </row>
    <row r="5303" spans="1:14">
      <c r="A5303">
        <v>92</v>
      </c>
      <c r="B5303" t="s">
        <v>14968</v>
      </c>
      <c r="C5303" t="s">
        <v>14969</v>
      </c>
      <c r="D5303">
        <v>5598</v>
      </c>
      <c r="E5303" s="1">
        <v>1.379</v>
      </c>
      <c r="F5303">
        <v>1.726</v>
      </c>
      <c r="G5303">
        <v>0.23100000000000001</v>
      </c>
      <c r="H5303">
        <v>143</v>
      </c>
      <c r="I5303" t="s">
        <v>18288</v>
      </c>
      <c r="J5303">
        <v>1.039E-2</v>
      </c>
      <c r="K5303">
        <v>0.86499999999999999</v>
      </c>
      <c r="L5303">
        <v>1.3843719008264466</v>
      </c>
      <c r="M5303" s="2">
        <f t="shared" si="168"/>
        <v>38.016528925619838</v>
      </c>
      <c r="N5303" t="s">
        <v>2737</v>
      </c>
    </row>
    <row r="5304" spans="1:14">
      <c r="A5304">
        <v>93</v>
      </c>
      <c r="B5304" t="s">
        <v>17287</v>
      </c>
      <c r="C5304" t="s">
        <v>17288</v>
      </c>
      <c r="D5304">
        <v>3730</v>
      </c>
      <c r="E5304" s="1">
        <v>1.36</v>
      </c>
      <c r="F5304">
        <v>1.415</v>
      </c>
      <c r="G5304">
        <v>0.127</v>
      </c>
      <c r="H5304">
        <v>268</v>
      </c>
      <c r="I5304">
        <v>7</v>
      </c>
      <c r="J5304">
        <v>5.2900000000000004E-3</v>
      </c>
      <c r="K5304">
        <v>0.27200000000000002</v>
      </c>
      <c r="L5304">
        <v>1.3843719008264466</v>
      </c>
      <c r="M5304" s="2">
        <f t="shared" si="168"/>
        <v>38.429752066115704</v>
      </c>
      <c r="N5304" t="s">
        <v>2737</v>
      </c>
    </row>
    <row r="5305" spans="1:14">
      <c r="A5305">
        <v>94</v>
      </c>
      <c r="B5305" t="s">
        <v>17297</v>
      </c>
      <c r="C5305" t="s">
        <v>17298</v>
      </c>
      <c r="D5305">
        <v>6278</v>
      </c>
      <c r="E5305" s="1">
        <v>1.357</v>
      </c>
      <c r="F5305">
        <v>1.3819999999999999</v>
      </c>
      <c r="G5305">
        <v>0.255</v>
      </c>
      <c r="H5305">
        <v>353</v>
      </c>
      <c r="I5305">
        <v>6.6</v>
      </c>
      <c r="J5305">
        <v>1.4670000000000001E-2</v>
      </c>
      <c r="K5305">
        <v>0.40799999999999997</v>
      </c>
      <c r="L5305">
        <v>1.3843719008264466</v>
      </c>
      <c r="M5305" s="2">
        <f t="shared" si="168"/>
        <v>38.84297520661157</v>
      </c>
      <c r="N5305" t="s">
        <v>2737</v>
      </c>
    </row>
    <row r="5306" spans="1:14">
      <c r="A5306">
        <v>95</v>
      </c>
      <c r="B5306" t="s">
        <v>17429</v>
      </c>
      <c r="C5306" t="s">
        <v>17430</v>
      </c>
      <c r="D5306">
        <v>896</v>
      </c>
      <c r="E5306" s="1">
        <v>1.3380000000000001</v>
      </c>
      <c r="F5306">
        <v>1.264</v>
      </c>
      <c r="G5306">
        <v>0.111</v>
      </c>
      <c r="H5306">
        <v>108</v>
      </c>
      <c r="I5306">
        <v>6.4</v>
      </c>
      <c r="J5306">
        <v>1.74E-3</v>
      </c>
      <c r="K5306">
        <v>0.33500000000000002</v>
      </c>
      <c r="L5306">
        <v>1.3843719008264466</v>
      </c>
      <c r="M5306" s="2">
        <f t="shared" si="168"/>
        <v>39.256198347107443</v>
      </c>
      <c r="N5306" t="s">
        <v>2737</v>
      </c>
    </row>
    <row r="5307" spans="1:14">
      <c r="A5307">
        <v>96</v>
      </c>
      <c r="B5307" t="s">
        <v>17277</v>
      </c>
      <c r="C5307" t="s">
        <v>17278</v>
      </c>
      <c r="D5307">
        <v>3667</v>
      </c>
      <c r="E5307" s="1">
        <v>1.327</v>
      </c>
      <c r="F5307">
        <v>1.5189999999999999</v>
      </c>
      <c r="G5307">
        <v>0.20499999999999999</v>
      </c>
      <c r="H5307">
        <v>185</v>
      </c>
      <c r="I5307">
        <v>6.5</v>
      </c>
      <c r="J5307">
        <v>1.6029999999999999E-2</v>
      </c>
      <c r="K5307">
        <v>0.874</v>
      </c>
      <c r="L5307">
        <v>1.3843719008264466</v>
      </c>
      <c r="M5307" s="2">
        <f t="shared" si="168"/>
        <v>39.669421487603309</v>
      </c>
      <c r="N5307" t="s">
        <v>2737</v>
      </c>
    </row>
    <row r="5308" spans="1:14">
      <c r="A5308">
        <v>97</v>
      </c>
      <c r="B5308" t="s">
        <v>17289</v>
      </c>
      <c r="C5308" t="s">
        <v>17290</v>
      </c>
      <c r="D5308">
        <v>2350</v>
      </c>
      <c r="E5308" s="1">
        <v>1.327</v>
      </c>
      <c r="F5308">
        <v>1.329</v>
      </c>
      <c r="G5308">
        <v>0.191</v>
      </c>
      <c r="H5308">
        <v>152</v>
      </c>
      <c r="I5308">
        <v>8.3000000000000007</v>
      </c>
      <c r="J5308">
        <v>4.3499999999999997E-3</v>
      </c>
      <c r="K5308">
        <v>0.41099999999999998</v>
      </c>
      <c r="L5308">
        <v>1.3843719008264466</v>
      </c>
      <c r="M5308" s="2">
        <f t="shared" si="168"/>
        <v>40.082644628099175</v>
      </c>
      <c r="N5308" t="s">
        <v>2737</v>
      </c>
    </row>
    <row r="5309" spans="1:14">
      <c r="A5309">
        <v>98</v>
      </c>
      <c r="B5309" t="s">
        <v>13429</v>
      </c>
      <c r="C5309" t="s">
        <v>13430</v>
      </c>
      <c r="D5309">
        <v>656</v>
      </c>
      <c r="E5309" s="1">
        <v>1.3220000000000001</v>
      </c>
      <c r="F5309">
        <v>1.361</v>
      </c>
      <c r="G5309">
        <v>0.23300000000000001</v>
      </c>
      <c r="H5309">
        <v>30</v>
      </c>
      <c r="I5309">
        <v>9.6999999999999993</v>
      </c>
      <c r="J5309">
        <v>9.7999999999999997E-4</v>
      </c>
      <c r="K5309">
        <v>0.45800000000000002</v>
      </c>
      <c r="L5309">
        <v>1.3843719008264466</v>
      </c>
      <c r="M5309" s="2">
        <f t="shared" si="168"/>
        <v>40.495867768595041</v>
      </c>
      <c r="N5309" t="s">
        <v>2737</v>
      </c>
    </row>
    <row r="5310" spans="1:14">
      <c r="A5310">
        <v>99</v>
      </c>
      <c r="B5310" t="s">
        <v>17265</v>
      </c>
      <c r="C5310" t="s">
        <v>17266</v>
      </c>
      <c r="D5310">
        <v>945</v>
      </c>
      <c r="E5310" s="1">
        <v>1.3220000000000001</v>
      </c>
      <c r="F5310">
        <v>1.0469999999999999</v>
      </c>
      <c r="G5310">
        <v>0.20200000000000001</v>
      </c>
      <c r="H5310">
        <v>114</v>
      </c>
      <c r="I5310">
        <v>8.4</v>
      </c>
      <c r="J5310">
        <v>4.1900000000000001E-3</v>
      </c>
      <c r="K5310">
        <v>0.75600000000000001</v>
      </c>
      <c r="L5310">
        <v>1.3843719008264466</v>
      </c>
      <c r="M5310" s="2">
        <f t="shared" si="168"/>
        <v>40.909090909090914</v>
      </c>
      <c r="N5310" t="s">
        <v>2737</v>
      </c>
    </row>
    <row r="5311" spans="1:14">
      <c r="A5311">
        <v>100</v>
      </c>
      <c r="B5311" t="s">
        <v>19114</v>
      </c>
      <c r="C5311" t="s">
        <v>19115</v>
      </c>
      <c r="D5311">
        <v>1681</v>
      </c>
      <c r="E5311" s="1">
        <v>1.3</v>
      </c>
      <c r="F5311">
        <v>1.599</v>
      </c>
      <c r="G5311">
        <v>0.23899999999999999</v>
      </c>
      <c r="H5311">
        <v>109</v>
      </c>
      <c r="I5311">
        <v>6.6</v>
      </c>
      <c r="J5311">
        <v>4.0000000000000001E-3</v>
      </c>
      <c r="K5311">
        <v>0.497</v>
      </c>
      <c r="L5311">
        <v>1.3843719008264466</v>
      </c>
      <c r="M5311" s="2">
        <f t="shared" si="168"/>
        <v>41.32231404958678</v>
      </c>
      <c r="N5311" t="s">
        <v>2737</v>
      </c>
    </row>
    <row r="5312" spans="1:14">
      <c r="A5312">
        <v>101</v>
      </c>
      <c r="B5312" t="s">
        <v>12948</v>
      </c>
      <c r="C5312" t="s">
        <v>12949</v>
      </c>
      <c r="D5312">
        <v>5915</v>
      </c>
      <c r="E5312" s="1">
        <v>1.2989999999999999</v>
      </c>
      <c r="F5312">
        <v>1.7669999999999999</v>
      </c>
      <c r="G5312">
        <v>0.214</v>
      </c>
      <c r="H5312">
        <v>257</v>
      </c>
      <c r="I5312" t="s">
        <v>18288</v>
      </c>
      <c r="J5312">
        <v>8.0199999999999994E-3</v>
      </c>
      <c r="K5312">
        <v>0.61699999999999999</v>
      </c>
      <c r="L5312">
        <v>1.3843719008264466</v>
      </c>
      <c r="M5312" s="2">
        <f t="shared" si="168"/>
        <v>41.735537190082646</v>
      </c>
      <c r="N5312" t="s">
        <v>2737</v>
      </c>
    </row>
    <row r="5313" spans="1:14">
      <c r="A5313">
        <v>102</v>
      </c>
      <c r="B5313" t="s">
        <v>17363</v>
      </c>
      <c r="C5313" t="s">
        <v>17364</v>
      </c>
      <c r="D5313">
        <v>857</v>
      </c>
      <c r="E5313" s="1">
        <v>1.2929999999999999</v>
      </c>
      <c r="F5313">
        <v>1.653</v>
      </c>
      <c r="G5313">
        <v>0.17899999999999999</v>
      </c>
      <c r="H5313">
        <v>78</v>
      </c>
      <c r="I5313">
        <v>4.7</v>
      </c>
      <c r="J5313">
        <v>1.47E-3</v>
      </c>
      <c r="K5313">
        <v>0.28000000000000003</v>
      </c>
      <c r="L5313">
        <v>1.3843719008264466</v>
      </c>
      <c r="M5313" s="2">
        <f t="shared" si="168"/>
        <v>42.148760330578511</v>
      </c>
      <c r="N5313" t="s">
        <v>2737</v>
      </c>
    </row>
    <row r="5314" spans="1:14">
      <c r="A5314">
        <v>103</v>
      </c>
      <c r="B5314" t="s">
        <v>17475</v>
      </c>
      <c r="C5314" t="s">
        <v>17476</v>
      </c>
      <c r="D5314">
        <v>905</v>
      </c>
      <c r="E5314" s="1">
        <v>1.286</v>
      </c>
      <c r="F5314">
        <v>1.423</v>
      </c>
      <c r="G5314">
        <v>0.08</v>
      </c>
      <c r="H5314">
        <v>87</v>
      </c>
      <c r="I5314">
        <v>6.7</v>
      </c>
      <c r="J5314">
        <v>3.64E-3</v>
      </c>
      <c r="K5314">
        <v>0.71299999999999997</v>
      </c>
      <c r="L5314">
        <v>1.3843719008264466</v>
      </c>
      <c r="M5314" s="2">
        <f t="shared" si="168"/>
        <v>42.561983471074385</v>
      </c>
      <c r="N5314" t="s">
        <v>2737</v>
      </c>
    </row>
    <row r="5315" spans="1:14">
      <c r="A5315">
        <v>104</v>
      </c>
      <c r="B5315" t="s">
        <v>15078</v>
      </c>
      <c r="C5315" t="s">
        <v>15079</v>
      </c>
      <c r="D5315">
        <v>285</v>
      </c>
      <c r="E5315" s="1">
        <v>1.27</v>
      </c>
      <c r="F5315">
        <v>1.234</v>
      </c>
      <c r="G5315">
        <v>0.13400000000000001</v>
      </c>
      <c r="H5315">
        <v>67</v>
      </c>
      <c r="I5315">
        <v>2.9</v>
      </c>
      <c r="J5315">
        <v>1.73E-3</v>
      </c>
      <c r="K5315">
        <v>0.44500000000000001</v>
      </c>
      <c r="L5315">
        <v>1.3843719008264466</v>
      </c>
      <c r="M5315" s="2">
        <f t="shared" si="168"/>
        <v>42.97520661157025</v>
      </c>
      <c r="N5315" t="s">
        <v>2737</v>
      </c>
    </row>
    <row r="5316" spans="1:14">
      <c r="A5316">
        <v>105</v>
      </c>
      <c r="B5316" t="s">
        <v>17425</v>
      </c>
      <c r="C5316" t="s">
        <v>17426</v>
      </c>
      <c r="D5316">
        <v>9885</v>
      </c>
      <c r="E5316" s="1">
        <v>1.2669999999999999</v>
      </c>
      <c r="F5316">
        <v>1.2869999999999999</v>
      </c>
      <c r="G5316">
        <v>0.27200000000000002</v>
      </c>
      <c r="H5316">
        <v>331</v>
      </c>
      <c r="I5316">
        <v>8.8000000000000007</v>
      </c>
      <c r="J5316">
        <v>1.9369999999999998E-2</v>
      </c>
      <c r="K5316">
        <v>0.436</v>
      </c>
      <c r="L5316">
        <v>1.3843719008264466</v>
      </c>
      <c r="M5316" s="2">
        <f t="shared" si="168"/>
        <v>43.388429752066116</v>
      </c>
      <c r="N5316" t="s">
        <v>2737</v>
      </c>
    </row>
    <row r="5317" spans="1:14">
      <c r="A5317">
        <v>106</v>
      </c>
      <c r="B5317" t="s">
        <v>17281</v>
      </c>
      <c r="C5317" t="s">
        <v>17282</v>
      </c>
      <c r="D5317">
        <v>3792</v>
      </c>
      <c r="E5317" s="1">
        <v>1.2609999999999999</v>
      </c>
      <c r="F5317">
        <v>1.355</v>
      </c>
      <c r="G5317">
        <v>0.14199999999999999</v>
      </c>
      <c r="H5317">
        <v>239</v>
      </c>
      <c r="I5317">
        <v>6.8</v>
      </c>
      <c r="J5317">
        <v>9.1400000000000006E-3</v>
      </c>
      <c r="K5317">
        <v>0.442</v>
      </c>
      <c r="L5317">
        <v>1.3843719008264466</v>
      </c>
      <c r="M5317" s="2">
        <f t="shared" si="168"/>
        <v>43.801652892561982</v>
      </c>
      <c r="N5317" t="s">
        <v>2737</v>
      </c>
    </row>
    <row r="5318" spans="1:14">
      <c r="A5318">
        <v>107</v>
      </c>
      <c r="B5318" t="s">
        <v>14728</v>
      </c>
      <c r="C5318" t="s">
        <v>14729</v>
      </c>
      <c r="D5318">
        <v>2952</v>
      </c>
      <c r="E5318" s="1">
        <v>1.232</v>
      </c>
      <c r="F5318">
        <v>2.202</v>
      </c>
      <c r="G5318">
        <v>0.20499999999999999</v>
      </c>
      <c r="H5318">
        <v>88</v>
      </c>
      <c r="I5318">
        <v>7.5</v>
      </c>
      <c r="J5318">
        <v>1.0959999999999999E-2</v>
      </c>
      <c r="K5318">
        <v>1.228</v>
      </c>
      <c r="L5318">
        <v>1.3843719008264466</v>
      </c>
      <c r="M5318" s="2">
        <f t="shared" si="168"/>
        <v>44.214876033057855</v>
      </c>
      <c r="N5318" t="s">
        <v>2737</v>
      </c>
    </row>
    <row r="5319" spans="1:14">
      <c r="A5319">
        <v>108</v>
      </c>
      <c r="B5319" t="s">
        <v>14942</v>
      </c>
      <c r="C5319" t="s">
        <v>14943</v>
      </c>
      <c r="D5319">
        <v>4109</v>
      </c>
      <c r="E5319" s="1">
        <v>1.2310000000000001</v>
      </c>
      <c r="F5319">
        <v>1.52</v>
      </c>
      <c r="G5319">
        <v>0.307</v>
      </c>
      <c r="H5319">
        <v>254</v>
      </c>
      <c r="I5319">
        <v>6.4</v>
      </c>
      <c r="J5319">
        <v>1.1310000000000001E-2</v>
      </c>
      <c r="K5319">
        <v>0.54300000000000004</v>
      </c>
      <c r="L5319">
        <v>1.3843719008264466</v>
      </c>
      <c r="M5319" s="2">
        <f t="shared" si="168"/>
        <v>44.628099173553721</v>
      </c>
      <c r="N5319" t="s">
        <v>2737</v>
      </c>
    </row>
    <row r="5320" spans="1:14">
      <c r="A5320">
        <v>109</v>
      </c>
      <c r="B5320" t="s">
        <v>17431</v>
      </c>
      <c r="C5320" t="s">
        <v>17432</v>
      </c>
      <c r="D5320">
        <v>6638</v>
      </c>
      <c r="E5320" s="1">
        <v>1.224</v>
      </c>
      <c r="F5320">
        <v>1.2829999999999999</v>
      </c>
      <c r="G5320">
        <v>0.24099999999999999</v>
      </c>
      <c r="H5320">
        <v>486</v>
      </c>
      <c r="I5320">
        <v>5.0999999999999996</v>
      </c>
      <c r="J5320">
        <v>2.078E-2</v>
      </c>
      <c r="K5320">
        <v>0.40400000000000003</v>
      </c>
      <c r="L5320">
        <v>1.3843719008264466</v>
      </c>
      <c r="M5320" s="2">
        <f t="shared" si="168"/>
        <v>45.041322314049587</v>
      </c>
      <c r="N5320" t="s">
        <v>2737</v>
      </c>
    </row>
    <row r="5321" spans="1:14">
      <c r="A5321">
        <v>110</v>
      </c>
      <c r="B5321" t="s">
        <v>17305</v>
      </c>
      <c r="C5321" t="s">
        <v>17306</v>
      </c>
      <c r="D5321">
        <v>9126</v>
      </c>
      <c r="E5321" s="1">
        <v>1.2190000000000001</v>
      </c>
      <c r="F5321">
        <v>1.3169999999999999</v>
      </c>
      <c r="G5321">
        <v>0.13200000000000001</v>
      </c>
      <c r="H5321">
        <v>453</v>
      </c>
      <c r="I5321">
        <v>8.1999999999999993</v>
      </c>
      <c r="J5321">
        <v>1.618E-2</v>
      </c>
      <c r="K5321">
        <v>0.379</v>
      </c>
      <c r="L5321">
        <v>1.3843719008264466</v>
      </c>
      <c r="M5321" s="2">
        <f t="shared" si="168"/>
        <v>45.454545454545453</v>
      </c>
      <c r="N5321" t="s">
        <v>2737</v>
      </c>
    </row>
    <row r="5322" spans="1:14">
      <c r="A5322">
        <v>111</v>
      </c>
      <c r="B5322" t="s">
        <v>19981</v>
      </c>
      <c r="C5322" t="s">
        <v>19982</v>
      </c>
      <c r="D5322">
        <v>809</v>
      </c>
      <c r="E5322" s="1">
        <v>1.2190000000000001</v>
      </c>
      <c r="F5322">
        <v>1.3340000000000001</v>
      </c>
      <c r="G5322">
        <v>0.32300000000000001</v>
      </c>
      <c r="H5322">
        <v>65</v>
      </c>
      <c r="I5322">
        <v>6</v>
      </c>
      <c r="J5322">
        <v>2.6199999999999999E-3</v>
      </c>
      <c r="K5322">
        <v>0.52100000000000002</v>
      </c>
      <c r="L5322">
        <v>1.3843719008264466</v>
      </c>
      <c r="M5322" s="2">
        <f t="shared" si="168"/>
        <v>45.867768595041326</v>
      </c>
      <c r="N5322" t="s">
        <v>2737</v>
      </c>
    </row>
    <row r="5323" spans="1:14">
      <c r="A5323">
        <v>112</v>
      </c>
      <c r="B5323" t="s">
        <v>14976</v>
      </c>
      <c r="C5323" t="s">
        <v>14977</v>
      </c>
      <c r="D5323">
        <v>2328</v>
      </c>
      <c r="E5323" s="1">
        <v>1.218</v>
      </c>
      <c r="F5323">
        <v>1.252</v>
      </c>
      <c r="G5323">
        <v>0.19800000000000001</v>
      </c>
      <c r="H5323">
        <v>242</v>
      </c>
      <c r="I5323">
        <v>5.9</v>
      </c>
      <c r="J5323">
        <v>1.025E-2</v>
      </c>
      <c r="K5323">
        <v>0.64400000000000002</v>
      </c>
      <c r="L5323">
        <v>1.3843719008264466</v>
      </c>
      <c r="M5323" s="2">
        <f t="shared" si="168"/>
        <v>46.280991735537192</v>
      </c>
      <c r="N5323" t="s">
        <v>2737</v>
      </c>
    </row>
    <row r="5324" spans="1:14">
      <c r="A5324">
        <v>113</v>
      </c>
      <c r="B5324" t="s">
        <v>17269</v>
      </c>
      <c r="C5324" t="s">
        <v>17270</v>
      </c>
      <c r="D5324">
        <v>6058</v>
      </c>
      <c r="E5324" s="1">
        <v>1.1990000000000001</v>
      </c>
      <c r="F5324">
        <v>1.0109999999999999</v>
      </c>
      <c r="G5324">
        <v>9.4E-2</v>
      </c>
      <c r="H5324">
        <v>628</v>
      </c>
      <c r="I5324">
        <v>5.2</v>
      </c>
      <c r="J5324">
        <v>1.4760000000000001E-2</v>
      </c>
      <c r="K5324">
        <v>0.24</v>
      </c>
      <c r="L5324">
        <v>1.3843719008264466</v>
      </c>
      <c r="M5324" s="2">
        <f t="shared" si="168"/>
        <v>46.694214876033058</v>
      </c>
      <c r="N5324" t="s">
        <v>2737</v>
      </c>
    </row>
    <row r="5325" spans="1:14">
      <c r="A5325">
        <v>114</v>
      </c>
      <c r="B5325" t="s">
        <v>17447</v>
      </c>
      <c r="C5325" t="s">
        <v>17448</v>
      </c>
      <c r="D5325">
        <v>781</v>
      </c>
      <c r="E5325" s="1">
        <v>1.1870000000000001</v>
      </c>
      <c r="F5325">
        <v>1.1459999999999999</v>
      </c>
      <c r="G5325">
        <v>0.17899999999999999</v>
      </c>
      <c r="H5325">
        <v>78</v>
      </c>
      <c r="I5325">
        <v>6</v>
      </c>
      <c r="J5325">
        <v>2E-3</v>
      </c>
      <c r="K5325">
        <v>0.34699999999999998</v>
      </c>
      <c r="L5325">
        <v>1.3843719008264466</v>
      </c>
      <c r="M5325" s="2">
        <f t="shared" si="168"/>
        <v>47.107438016528924</v>
      </c>
      <c r="N5325" t="s">
        <v>2737</v>
      </c>
    </row>
    <row r="5326" spans="1:14">
      <c r="A5326">
        <v>115</v>
      </c>
      <c r="B5326" t="s">
        <v>13419</v>
      </c>
      <c r="C5326" t="s">
        <v>13420</v>
      </c>
      <c r="D5326">
        <v>1572</v>
      </c>
      <c r="E5326" s="1">
        <v>1.18</v>
      </c>
      <c r="F5326">
        <v>1.446</v>
      </c>
      <c r="G5326">
        <v>0.18</v>
      </c>
      <c r="H5326">
        <v>100</v>
      </c>
      <c r="I5326">
        <v>7.5</v>
      </c>
      <c r="J5326">
        <v>4.62E-3</v>
      </c>
      <c r="K5326">
        <v>0.58699999999999997</v>
      </c>
      <c r="L5326">
        <v>1.3843719008264466</v>
      </c>
      <c r="M5326" s="2">
        <f t="shared" si="168"/>
        <v>47.520661157024797</v>
      </c>
      <c r="N5326" t="s">
        <v>2737</v>
      </c>
    </row>
    <row r="5327" spans="1:14">
      <c r="A5327">
        <v>116</v>
      </c>
      <c r="B5327" t="s">
        <v>13245</v>
      </c>
      <c r="C5327" t="s">
        <v>13246</v>
      </c>
      <c r="D5327">
        <v>2281</v>
      </c>
      <c r="E5327" s="1">
        <v>1.157</v>
      </c>
      <c r="F5327">
        <v>1.4450000000000001</v>
      </c>
      <c r="G5327">
        <v>0.17699999999999999</v>
      </c>
      <c r="H5327">
        <v>62</v>
      </c>
      <c r="I5327">
        <v>9.8000000000000007</v>
      </c>
      <c r="J5327">
        <v>3.3800000000000002E-3</v>
      </c>
      <c r="K5327">
        <v>0.59099999999999997</v>
      </c>
      <c r="L5327">
        <v>1.3843719008264466</v>
      </c>
      <c r="M5327" s="2">
        <f t="shared" si="168"/>
        <v>47.933884297520663</v>
      </c>
      <c r="N5327" t="s">
        <v>2737</v>
      </c>
    </row>
    <row r="5328" spans="1:14">
      <c r="A5328">
        <v>117</v>
      </c>
      <c r="B5328" t="s">
        <v>14834</v>
      </c>
      <c r="C5328" t="s">
        <v>14835</v>
      </c>
      <c r="D5328">
        <v>159</v>
      </c>
      <c r="E5328" s="1">
        <v>1.1559999999999999</v>
      </c>
      <c r="F5328">
        <v>1.06</v>
      </c>
      <c r="G5328">
        <v>9.5000000000000001E-2</v>
      </c>
      <c r="H5328">
        <v>21</v>
      </c>
      <c r="I5328">
        <v>3.7</v>
      </c>
      <c r="J5328">
        <v>1.01E-3</v>
      </c>
      <c r="K5328">
        <v>0.43</v>
      </c>
      <c r="L5328">
        <v>1.3843719008264466</v>
      </c>
      <c r="M5328" s="2">
        <f t="shared" si="168"/>
        <v>48.347107438016529</v>
      </c>
      <c r="N5328" t="s">
        <v>2737</v>
      </c>
    </row>
    <row r="5329" spans="1:14">
      <c r="A5329">
        <v>118</v>
      </c>
      <c r="B5329" t="s">
        <v>17411</v>
      </c>
      <c r="C5329" t="s">
        <v>17412</v>
      </c>
      <c r="D5329">
        <v>449</v>
      </c>
      <c r="E5329" s="1">
        <v>1.1479999999999999</v>
      </c>
      <c r="F5329">
        <v>0.97499999999999998</v>
      </c>
      <c r="G5329">
        <v>0.17699999999999999</v>
      </c>
      <c r="H5329">
        <v>96</v>
      </c>
      <c r="I5329">
        <v>3</v>
      </c>
      <c r="J5329">
        <v>1.73E-3</v>
      </c>
      <c r="K5329">
        <v>0.22600000000000001</v>
      </c>
      <c r="L5329">
        <v>1.3843719008264466</v>
      </c>
      <c r="M5329" s="2">
        <f t="shared" si="168"/>
        <v>48.760330578512395</v>
      </c>
      <c r="N5329" t="s">
        <v>2737</v>
      </c>
    </row>
    <row r="5330" spans="1:14">
      <c r="A5330">
        <v>119</v>
      </c>
      <c r="B5330" t="s">
        <v>17437</v>
      </c>
      <c r="C5330" t="s">
        <v>17438</v>
      </c>
      <c r="D5330">
        <v>3743</v>
      </c>
      <c r="E5330" s="1">
        <v>1.137</v>
      </c>
      <c r="F5330">
        <v>1.2010000000000001</v>
      </c>
      <c r="G5330">
        <v>0.192</v>
      </c>
      <c r="H5330">
        <v>458</v>
      </c>
      <c r="I5330">
        <v>5.7</v>
      </c>
      <c r="J5330">
        <v>9.3600000000000003E-3</v>
      </c>
      <c r="K5330">
        <v>0.33700000000000002</v>
      </c>
      <c r="L5330">
        <v>1.3843719008264466</v>
      </c>
      <c r="M5330" s="2">
        <f t="shared" si="168"/>
        <v>49.173553719008268</v>
      </c>
      <c r="N5330" t="s">
        <v>2737</v>
      </c>
    </row>
    <row r="5331" spans="1:14">
      <c r="A5331">
        <v>120</v>
      </c>
      <c r="B5331" t="s">
        <v>17405</v>
      </c>
      <c r="C5331" t="s">
        <v>17406</v>
      </c>
      <c r="D5331">
        <v>496</v>
      </c>
      <c r="E5331" s="1">
        <v>1.1200000000000001</v>
      </c>
      <c r="F5331">
        <v>1.1020000000000001</v>
      </c>
      <c r="G5331">
        <v>0.42399999999999999</v>
      </c>
      <c r="H5331">
        <v>99</v>
      </c>
      <c r="I5331">
        <v>2.2999999999999998</v>
      </c>
      <c r="J5331">
        <v>2.7399999999999998E-3</v>
      </c>
      <c r="K5331">
        <v>0.38</v>
      </c>
      <c r="L5331">
        <v>1.3843719008264466</v>
      </c>
      <c r="M5331" s="2">
        <f t="shared" si="168"/>
        <v>49.586776859504134</v>
      </c>
      <c r="N5331" t="s">
        <v>2737</v>
      </c>
    </row>
    <row r="5332" spans="1:14">
      <c r="A5332">
        <v>121</v>
      </c>
      <c r="B5332" t="s">
        <v>17323</v>
      </c>
      <c r="C5332" t="s">
        <v>17324</v>
      </c>
      <c r="D5332">
        <v>273</v>
      </c>
      <c r="E5332" s="1">
        <v>1.105</v>
      </c>
      <c r="F5332">
        <v>1.429</v>
      </c>
      <c r="G5332">
        <v>0.16200000000000001</v>
      </c>
      <c r="H5332">
        <v>37</v>
      </c>
      <c r="I5332">
        <v>5.0999999999999996</v>
      </c>
      <c r="J5332">
        <v>1.5100000000000001E-3</v>
      </c>
      <c r="K5332">
        <v>0.68100000000000005</v>
      </c>
      <c r="L5332">
        <v>1.3843719008264466</v>
      </c>
      <c r="M5332" s="2">
        <f t="shared" si="168"/>
        <v>50</v>
      </c>
      <c r="N5332" t="s">
        <v>2737</v>
      </c>
    </row>
    <row r="5333" spans="1:14">
      <c r="A5333">
        <v>122</v>
      </c>
      <c r="B5333" t="s">
        <v>14844</v>
      </c>
      <c r="C5333" t="s">
        <v>14845</v>
      </c>
      <c r="D5333">
        <v>839</v>
      </c>
      <c r="E5333" s="1">
        <v>1.103</v>
      </c>
      <c r="F5333">
        <v>1.42</v>
      </c>
      <c r="G5333">
        <v>0.14299999999999999</v>
      </c>
      <c r="H5333">
        <v>84</v>
      </c>
      <c r="I5333">
        <v>7.4</v>
      </c>
      <c r="J5333">
        <v>2.8600000000000001E-3</v>
      </c>
      <c r="K5333">
        <v>0.66700000000000004</v>
      </c>
      <c r="L5333">
        <v>1.3843719008264466</v>
      </c>
      <c r="M5333" s="2">
        <f t="shared" si="168"/>
        <v>50.413223140495866</v>
      </c>
      <c r="N5333" t="s">
        <v>2737</v>
      </c>
    </row>
    <row r="5334" spans="1:14">
      <c r="A5334">
        <v>123</v>
      </c>
      <c r="B5334" t="s">
        <v>14952</v>
      </c>
      <c r="C5334" t="s">
        <v>14953</v>
      </c>
      <c r="D5334">
        <v>784</v>
      </c>
      <c r="E5334" s="1">
        <v>1.101</v>
      </c>
      <c r="F5334">
        <v>1.36</v>
      </c>
      <c r="G5334">
        <v>6.0999999999999999E-2</v>
      </c>
      <c r="H5334">
        <v>33</v>
      </c>
      <c r="I5334">
        <v>7.4</v>
      </c>
      <c r="J5334">
        <v>1.6999999999999999E-3</v>
      </c>
      <c r="K5334">
        <v>0.45800000000000002</v>
      </c>
      <c r="L5334">
        <v>1.3843719008264466</v>
      </c>
      <c r="M5334" s="2">
        <f t="shared" si="168"/>
        <v>50.826446280991732</v>
      </c>
      <c r="N5334" t="s">
        <v>2737</v>
      </c>
    </row>
    <row r="5335" spans="1:14">
      <c r="A5335">
        <v>124</v>
      </c>
      <c r="B5335" t="s">
        <v>14970</v>
      </c>
      <c r="C5335" t="s">
        <v>14971</v>
      </c>
      <c r="D5335">
        <v>3392</v>
      </c>
      <c r="E5335" s="1">
        <v>1.093</v>
      </c>
      <c r="F5335">
        <v>1.323</v>
      </c>
      <c r="G5335">
        <v>0.18</v>
      </c>
      <c r="H5335">
        <v>167</v>
      </c>
      <c r="I5335">
        <v>7.7</v>
      </c>
      <c r="J5335">
        <v>7.2500000000000004E-3</v>
      </c>
      <c r="K5335">
        <v>0.46100000000000002</v>
      </c>
      <c r="L5335">
        <v>1.3843719008264466</v>
      </c>
      <c r="M5335" s="2">
        <f t="shared" si="168"/>
        <v>51.239669421487598</v>
      </c>
      <c r="N5335" t="s">
        <v>2737</v>
      </c>
    </row>
    <row r="5336" spans="1:14">
      <c r="A5336">
        <v>125</v>
      </c>
      <c r="B5336" t="s">
        <v>17283</v>
      </c>
      <c r="C5336" t="s">
        <v>17284</v>
      </c>
      <c r="D5336">
        <v>3050</v>
      </c>
      <c r="E5336" s="1">
        <v>1.087</v>
      </c>
      <c r="F5336">
        <v>1.0920000000000001</v>
      </c>
      <c r="G5336">
        <v>6.8000000000000005E-2</v>
      </c>
      <c r="H5336">
        <v>191</v>
      </c>
      <c r="I5336">
        <v>5.3</v>
      </c>
      <c r="J5336">
        <v>8.3300000000000006E-3</v>
      </c>
      <c r="K5336">
        <v>0.307</v>
      </c>
      <c r="L5336">
        <v>1.3843719008264466</v>
      </c>
      <c r="M5336" s="2">
        <f t="shared" si="168"/>
        <v>51.652892561983464</v>
      </c>
      <c r="N5336" t="s">
        <v>2737</v>
      </c>
    </row>
    <row r="5337" spans="1:14">
      <c r="A5337">
        <v>126</v>
      </c>
      <c r="B5337" t="s">
        <v>15048</v>
      </c>
      <c r="C5337" t="s">
        <v>15049</v>
      </c>
      <c r="D5337">
        <v>2594</v>
      </c>
      <c r="E5337" s="1">
        <v>1.079</v>
      </c>
      <c r="F5337">
        <v>1.2270000000000001</v>
      </c>
      <c r="G5337">
        <v>8.2000000000000003E-2</v>
      </c>
      <c r="H5337">
        <v>208</v>
      </c>
      <c r="I5337">
        <v>5.2</v>
      </c>
      <c r="J5337">
        <v>9.8200000000000006E-3</v>
      </c>
      <c r="K5337">
        <v>0.42499999999999999</v>
      </c>
      <c r="L5337">
        <v>1.3843719008264466</v>
      </c>
      <c r="M5337" s="2">
        <f t="shared" si="168"/>
        <v>52.066115702479344</v>
      </c>
      <c r="N5337" t="s">
        <v>2737</v>
      </c>
    </row>
    <row r="5338" spans="1:14">
      <c r="A5338">
        <v>127</v>
      </c>
      <c r="B5338" t="s">
        <v>17393</v>
      </c>
      <c r="C5338" t="s">
        <v>17394</v>
      </c>
      <c r="D5338">
        <v>1040</v>
      </c>
      <c r="E5338" s="1">
        <v>1.0609999999999999</v>
      </c>
      <c r="F5338">
        <v>0.90800000000000003</v>
      </c>
      <c r="G5338">
        <v>0.109</v>
      </c>
      <c r="H5338">
        <v>129</v>
      </c>
      <c r="I5338">
        <v>8.1</v>
      </c>
      <c r="J5338">
        <v>2.3900000000000002E-3</v>
      </c>
      <c r="K5338">
        <v>0.32100000000000001</v>
      </c>
      <c r="L5338">
        <v>1.3843719008264466</v>
      </c>
      <c r="M5338" s="2">
        <f t="shared" si="168"/>
        <v>52.47933884297521</v>
      </c>
      <c r="N5338" t="s">
        <v>2737</v>
      </c>
    </row>
    <row r="5339" spans="1:14">
      <c r="A5339">
        <v>128</v>
      </c>
      <c r="B5339" t="s">
        <v>13397</v>
      </c>
      <c r="C5339" t="s">
        <v>13398</v>
      </c>
      <c r="D5339">
        <v>14712</v>
      </c>
      <c r="E5339" s="1">
        <v>1.038</v>
      </c>
      <c r="F5339">
        <v>0.96599999999999997</v>
      </c>
      <c r="G5339">
        <v>0.14000000000000001</v>
      </c>
      <c r="H5339">
        <v>926</v>
      </c>
      <c r="I5339" t="s">
        <v>18288</v>
      </c>
      <c r="J5339">
        <v>3.2140000000000002E-2</v>
      </c>
      <c r="K5339">
        <v>0.40500000000000003</v>
      </c>
      <c r="L5339">
        <v>1.3843719008264466</v>
      </c>
      <c r="M5339" s="2">
        <f t="shared" si="168"/>
        <v>52.892561983471076</v>
      </c>
      <c r="N5339" t="s">
        <v>2737</v>
      </c>
    </row>
    <row r="5340" spans="1:14">
      <c r="A5340">
        <v>129</v>
      </c>
      <c r="B5340" t="s">
        <v>17333</v>
      </c>
      <c r="C5340" t="s">
        <v>17334</v>
      </c>
      <c r="D5340">
        <v>230</v>
      </c>
      <c r="E5340" s="1">
        <v>1.0169999999999999</v>
      </c>
      <c r="F5340">
        <v>0.79300000000000004</v>
      </c>
      <c r="G5340">
        <v>9.0999999999999998E-2</v>
      </c>
      <c r="H5340">
        <v>55</v>
      </c>
      <c r="I5340">
        <v>2.9</v>
      </c>
      <c r="J5340">
        <v>1.6800000000000001E-3</v>
      </c>
      <c r="K5340">
        <v>0.34200000000000003</v>
      </c>
      <c r="L5340">
        <v>1.3843719008264466</v>
      </c>
      <c r="M5340" s="2">
        <f t="shared" ref="M5340:M5403" si="169">A5340/242*100</f>
        <v>53.305785123966942</v>
      </c>
      <c r="N5340" t="s">
        <v>2737</v>
      </c>
    </row>
    <row r="5341" spans="1:14">
      <c r="A5341">
        <v>130</v>
      </c>
      <c r="B5341" t="s">
        <v>15186</v>
      </c>
      <c r="C5341" t="s">
        <v>15187</v>
      </c>
      <c r="D5341">
        <v>647</v>
      </c>
      <c r="E5341" s="1">
        <v>1.014</v>
      </c>
      <c r="F5341">
        <v>0.93200000000000005</v>
      </c>
      <c r="G5341">
        <v>0.11</v>
      </c>
      <c r="H5341">
        <v>200</v>
      </c>
      <c r="I5341">
        <v>3.1</v>
      </c>
      <c r="J5341">
        <v>3.0100000000000001E-3</v>
      </c>
      <c r="K5341">
        <v>0.32500000000000001</v>
      </c>
      <c r="L5341">
        <v>1.3843719008264466</v>
      </c>
      <c r="M5341" s="2">
        <f t="shared" si="169"/>
        <v>53.719008264462808</v>
      </c>
      <c r="N5341" t="s">
        <v>2737</v>
      </c>
    </row>
    <row r="5342" spans="1:14">
      <c r="A5342">
        <v>131</v>
      </c>
      <c r="B5342" t="s">
        <v>17385</v>
      </c>
      <c r="C5342" t="s">
        <v>17386</v>
      </c>
      <c r="D5342">
        <v>349</v>
      </c>
      <c r="E5342" s="1">
        <v>1.0129999999999999</v>
      </c>
      <c r="F5342">
        <v>0.78700000000000003</v>
      </c>
      <c r="G5342">
        <v>0.32600000000000001</v>
      </c>
      <c r="H5342">
        <v>46</v>
      </c>
      <c r="I5342">
        <v>4.5</v>
      </c>
      <c r="J5342">
        <v>1.5100000000000001E-3</v>
      </c>
      <c r="K5342">
        <v>0.29699999999999999</v>
      </c>
      <c r="L5342">
        <v>1.3843719008264466</v>
      </c>
      <c r="M5342" s="2">
        <f t="shared" si="169"/>
        <v>54.132231404958674</v>
      </c>
      <c r="N5342" t="s">
        <v>2737</v>
      </c>
    </row>
    <row r="5343" spans="1:14">
      <c r="A5343">
        <v>132</v>
      </c>
      <c r="B5343" t="s">
        <v>13373</v>
      </c>
      <c r="C5343" t="s">
        <v>13374</v>
      </c>
      <c r="D5343">
        <v>484</v>
      </c>
      <c r="E5343" s="1">
        <v>1.012</v>
      </c>
      <c r="F5343">
        <v>0.89900000000000002</v>
      </c>
      <c r="G5343">
        <v>7.5999999999999998E-2</v>
      </c>
      <c r="H5343">
        <v>105</v>
      </c>
      <c r="I5343">
        <v>2.9</v>
      </c>
      <c r="J5343">
        <v>8.9999999999999998E-4</v>
      </c>
      <c r="K5343">
        <v>0.123</v>
      </c>
      <c r="L5343">
        <v>1.3843719008264466</v>
      </c>
      <c r="M5343" s="2">
        <f t="shared" si="169"/>
        <v>54.54545454545454</v>
      </c>
      <c r="N5343" t="s">
        <v>2737</v>
      </c>
    </row>
    <row r="5344" spans="1:14">
      <c r="A5344">
        <v>133</v>
      </c>
      <c r="B5344" t="s">
        <v>17349</v>
      </c>
      <c r="C5344" t="s">
        <v>17350</v>
      </c>
      <c r="D5344">
        <v>157</v>
      </c>
      <c r="E5344" s="1">
        <v>1</v>
      </c>
      <c r="F5344">
        <v>0.73699999999999999</v>
      </c>
      <c r="G5344">
        <v>0</v>
      </c>
      <c r="H5344">
        <v>67</v>
      </c>
      <c r="I5344">
        <v>3.5</v>
      </c>
      <c r="J5344">
        <v>9.1E-4</v>
      </c>
      <c r="K5344">
        <v>0.245</v>
      </c>
      <c r="L5344">
        <v>1.3843719008264466</v>
      </c>
      <c r="M5344" s="2">
        <f t="shared" si="169"/>
        <v>54.958677685950406</v>
      </c>
      <c r="N5344" t="s">
        <v>2737</v>
      </c>
    </row>
    <row r="5345" spans="1:14">
      <c r="A5345">
        <v>134</v>
      </c>
      <c r="B5345" t="s">
        <v>17401</v>
      </c>
      <c r="C5345" t="s">
        <v>17402</v>
      </c>
      <c r="D5345">
        <v>2029</v>
      </c>
      <c r="E5345" s="1">
        <v>1</v>
      </c>
      <c r="F5345">
        <v>1.2869999999999999</v>
      </c>
      <c r="G5345">
        <v>0.25700000000000001</v>
      </c>
      <c r="H5345">
        <v>74</v>
      </c>
      <c r="I5345">
        <v>9.4</v>
      </c>
      <c r="J5345">
        <v>3.7000000000000002E-3</v>
      </c>
      <c r="K5345">
        <v>0.42099999999999999</v>
      </c>
      <c r="L5345">
        <v>1.3843719008264466</v>
      </c>
      <c r="M5345" s="2">
        <f t="shared" si="169"/>
        <v>55.371900826446286</v>
      </c>
      <c r="N5345" t="s">
        <v>2737</v>
      </c>
    </row>
    <row r="5346" spans="1:14">
      <c r="A5346">
        <v>135</v>
      </c>
      <c r="B5346" t="s">
        <v>17449</v>
      </c>
      <c r="C5346" t="s">
        <v>17450</v>
      </c>
      <c r="D5346">
        <v>1188</v>
      </c>
      <c r="E5346" s="1">
        <v>0.98699999999999999</v>
      </c>
      <c r="F5346">
        <v>0.73899999999999999</v>
      </c>
      <c r="G5346">
        <v>0.115</v>
      </c>
      <c r="H5346">
        <v>96</v>
      </c>
      <c r="I5346" t="s">
        <v>18288</v>
      </c>
      <c r="J5346">
        <v>1.89E-3</v>
      </c>
      <c r="K5346">
        <v>0.254</v>
      </c>
      <c r="L5346">
        <v>1.3843719008264466</v>
      </c>
      <c r="M5346" s="2">
        <f t="shared" si="169"/>
        <v>55.785123966942152</v>
      </c>
      <c r="N5346" t="s">
        <v>2737</v>
      </c>
    </row>
    <row r="5347" spans="1:14">
      <c r="A5347">
        <v>136</v>
      </c>
      <c r="B5347" t="s">
        <v>13377</v>
      </c>
      <c r="C5347" t="s">
        <v>13378</v>
      </c>
      <c r="D5347">
        <v>597</v>
      </c>
      <c r="E5347" s="1">
        <v>0.98199999999999998</v>
      </c>
      <c r="F5347">
        <v>1.04</v>
      </c>
      <c r="G5347">
        <v>0.14000000000000001</v>
      </c>
      <c r="H5347">
        <v>136</v>
      </c>
      <c r="I5347">
        <v>4.5999999999999996</v>
      </c>
      <c r="J5347">
        <v>1.57E-3</v>
      </c>
      <c r="K5347">
        <v>0.27200000000000002</v>
      </c>
      <c r="L5347">
        <v>1.3843719008264466</v>
      </c>
      <c r="M5347" s="2">
        <f t="shared" si="169"/>
        <v>56.198347107438018</v>
      </c>
      <c r="N5347" t="s">
        <v>2737</v>
      </c>
    </row>
    <row r="5348" spans="1:14">
      <c r="A5348">
        <v>137</v>
      </c>
      <c r="B5348" t="s">
        <v>17461</v>
      </c>
      <c r="C5348" t="s">
        <v>17462</v>
      </c>
      <c r="D5348">
        <v>877</v>
      </c>
      <c r="E5348" s="1">
        <v>0.95499999999999996</v>
      </c>
      <c r="F5348">
        <v>0.78400000000000003</v>
      </c>
      <c r="G5348">
        <v>0.17599999999999999</v>
      </c>
      <c r="H5348">
        <v>74</v>
      </c>
      <c r="I5348">
        <v>9.1999999999999993</v>
      </c>
      <c r="J5348">
        <v>2.4199999999999998E-3</v>
      </c>
      <c r="K5348">
        <v>0.35</v>
      </c>
      <c r="L5348">
        <v>1.3843719008264466</v>
      </c>
      <c r="M5348" s="2">
        <f t="shared" si="169"/>
        <v>56.611570247933884</v>
      </c>
      <c r="N5348" t="s">
        <v>2737</v>
      </c>
    </row>
    <row r="5349" spans="1:14">
      <c r="A5349">
        <v>138</v>
      </c>
      <c r="B5349" t="s">
        <v>16284</v>
      </c>
      <c r="C5349" t="s">
        <v>16285</v>
      </c>
      <c r="D5349">
        <v>1071</v>
      </c>
      <c r="E5349" s="1">
        <v>0.95</v>
      </c>
      <c r="F5349">
        <v>1.177</v>
      </c>
      <c r="G5349">
        <v>0.123</v>
      </c>
      <c r="H5349">
        <v>73</v>
      </c>
      <c r="I5349">
        <v>7.4</v>
      </c>
      <c r="J5349">
        <v>1.6199999999999999E-3</v>
      </c>
      <c r="K5349">
        <v>0.27700000000000002</v>
      </c>
      <c r="L5349">
        <v>1.3843719008264466</v>
      </c>
      <c r="M5349" s="2">
        <f t="shared" si="169"/>
        <v>57.02479338842975</v>
      </c>
      <c r="N5349" t="s">
        <v>2737</v>
      </c>
    </row>
    <row r="5350" spans="1:14">
      <c r="A5350">
        <v>139</v>
      </c>
      <c r="B5350" t="s">
        <v>17467</v>
      </c>
      <c r="C5350" t="s">
        <v>17468</v>
      </c>
      <c r="D5350">
        <v>440</v>
      </c>
      <c r="E5350" s="1">
        <v>0.94399999999999995</v>
      </c>
      <c r="F5350">
        <v>0.91200000000000003</v>
      </c>
      <c r="G5350">
        <v>0.188</v>
      </c>
      <c r="H5350">
        <v>16</v>
      </c>
      <c r="I5350" t="s">
        <v>18288</v>
      </c>
      <c r="J5350">
        <v>3.1E-4</v>
      </c>
      <c r="K5350">
        <v>0.51600000000000001</v>
      </c>
      <c r="L5350">
        <v>1.3843719008264466</v>
      </c>
      <c r="M5350" s="2">
        <f t="shared" si="169"/>
        <v>57.438016528925615</v>
      </c>
      <c r="N5350" t="s">
        <v>2737</v>
      </c>
    </row>
    <row r="5351" spans="1:14">
      <c r="A5351">
        <v>140</v>
      </c>
      <c r="B5351" t="s">
        <v>17397</v>
      </c>
      <c r="C5351" t="s">
        <v>17398</v>
      </c>
      <c r="D5351">
        <v>838</v>
      </c>
      <c r="E5351" s="1">
        <v>0.93400000000000005</v>
      </c>
      <c r="F5351">
        <v>0.90500000000000003</v>
      </c>
      <c r="G5351">
        <v>0.10199999999999999</v>
      </c>
      <c r="H5351">
        <v>49</v>
      </c>
      <c r="I5351">
        <v>8.3000000000000007</v>
      </c>
      <c r="J5351">
        <v>1.32E-3</v>
      </c>
      <c r="K5351">
        <v>0.26600000000000001</v>
      </c>
      <c r="L5351">
        <v>1.3843719008264466</v>
      </c>
      <c r="M5351" s="2">
        <f t="shared" si="169"/>
        <v>57.851239669421481</v>
      </c>
      <c r="N5351" t="s">
        <v>2737</v>
      </c>
    </row>
    <row r="5352" spans="1:14">
      <c r="A5352">
        <v>141</v>
      </c>
      <c r="B5352" t="s">
        <v>14938</v>
      </c>
      <c r="C5352" t="s">
        <v>14939</v>
      </c>
      <c r="D5352">
        <v>564</v>
      </c>
      <c r="E5352" s="1">
        <v>0.92800000000000005</v>
      </c>
      <c r="F5352">
        <v>0.97</v>
      </c>
      <c r="G5352">
        <v>0.155</v>
      </c>
      <c r="H5352">
        <v>148</v>
      </c>
      <c r="I5352">
        <v>3.6</v>
      </c>
      <c r="J5352">
        <v>1.25E-3</v>
      </c>
      <c r="K5352">
        <v>0.192</v>
      </c>
      <c r="L5352">
        <v>1.3843719008264466</v>
      </c>
      <c r="M5352" s="2">
        <f t="shared" si="169"/>
        <v>58.264462809917347</v>
      </c>
      <c r="N5352" t="s">
        <v>2737</v>
      </c>
    </row>
    <row r="5353" spans="1:14">
      <c r="A5353">
        <v>142</v>
      </c>
      <c r="B5353" t="s">
        <v>17451</v>
      </c>
      <c r="C5353" t="s">
        <v>17452</v>
      </c>
      <c r="D5353">
        <v>589</v>
      </c>
      <c r="E5353" s="1">
        <v>0.92300000000000004</v>
      </c>
      <c r="F5353">
        <v>0.94899999999999995</v>
      </c>
      <c r="G5353">
        <v>0.311</v>
      </c>
      <c r="H5353">
        <v>45</v>
      </c>
      <c r="I5353">
        <v>6.3</v>
      </c>
      <c r="J5353">
        <v>1.2600000000000001E-3</v>
      </c>
      <c r="K5353">
        <v>0.25900000000000001</v>
      </c>
      <c r="L5353">
        <v>1.3843719008264466</v>
      </c>
      <c r="M5353" s="2">
        <f t="shared" si="169"/>
        <v>58.677685950413228</v>
      </c>
      <c r="N5353" t="s">
        <v>2737</v>
      </c>
    </row>
    <row r="5354" spans="1:14">
      <c r="A5354">
        <v>143</v>
      </c>
      <c r="B5354" t="s">
        <v>15000</v>
      </c>
      <c r="C5354" t="s">
        <v>15001</v>
      </c>
      <c r="D5354">
        <v>580</v>
      </c>
      <c r="E5354" s="1">
        <v>0.91700000000000004</v>
      </c>
      <c r="F5354">
        <v>0.86699999999999999</v>
      </c>
      <c r="G5354">
        <v>0.188</v>
      </c>
      <c r="H5354">
        <v>224</v>
      </c>
      <c r="I5354">
        <v>4.2</v>
      </c>
      <c r="J5354">
        <v>1.47E-3</v>
      </c>
      <c r="K5354">
        <v>0.22800000000000001</v>
      </c>
      <c r="L5354">
        <v>1.3843719008264466</v>
      </c>
      <c r="M5354" s="2">
        <f t="shared" si="169"/>
        <v>59.090909090909093</v>
      </c>
      <c r="N5354" t="s">
        <v>2737</v>
      </c>
    </row>
    <row r="5355" spans="1:14">
      <c r="A5355">
        <v>144</v>
      </c>
      <c r="B5355" t="s">
        <v>17435</v>
      </c>
      <c r="C5355" t="s">
        <v>17436</v>
      </c>
      <c r="D5355">
        <v>2008</v>
      </c>
      <c r="E5355" s="1">
        <v>0.91200000000000003</v>
      </c>
      <c r="F5355">
        <v>0.874</v>
      </c>
      <c r="G5355">
        <v>0.13100000000000001</v>
      </c>
      <c r="H5355">
        <v>122</v>
      </c>
      <c r="I5355">
        <v>5.8</v>
      </c>
      <c r="J5355">
        <v>5.3200000000000001E-3</v>
      </c>
      <c r="K5355">
        <v>0.25800000000000001</v>
      </c>
      <c r="L5355">
        <v>1.3843719008264466</v>
      </c>
      <c r="M5355" s="2">
        <f t="shared" si="169"/>
        <v>59.504132231404959</v>
      </c>
      <c r="N5355" t="s">
        <v>2737</v>
      </c>
    </row>
    <row r="5356" spans="1:14">
      <c r="A5356">
        <v>145</v>
      </c>
      <c r="B5356" t="s">
        <v>17341</v>
      </c>
      <c r="C5356" t="s">
        <v>17342</v>
      </c>
      <c r="D5356">
        <v>199</v>
      </c>
      <c r="E5356" s="1">
        <v>0.89500000000000002</v>
      </c>
      <c r="F5356">
        <v>0.93300000000000005</v>
      </c>
      <c r="G5356">
        <v>2.9000000000000001E-2</v>
      </c>
      <c r="H5356">
        <v>103</v>
      </c>
      <c r="I5356">
        <v>2.8</v>
      </c>
      <c r="J5356">
        <v>1.0499999999999999E-3</v>
      </c>
      <c r="K5356">
        <v>0.28599999999999998</v>
      </c>
      <c r="L5356">
        <v>1.3843719008264466</v>
      </c>
      <c r="M5356" s="2">
        <f t="shared" si="169"/>
        <v>59.917355371900825</v>
      </c>
      <c r="N5356" t="s">
        <v>2737</v>
      </c>
    </row>
    <row r="5357" spans="1:14">
      <c r="A5357">
        <v>146</v>
      </c>
      <c r="B5357" t="s">
        <v>15218</v>
      </c>
      <c r="C5357" t="s">
        <v>15219</v>
      </c>
      <c r="D5357">
        <v>1903</v>
      </c>
      <c r="E5357" s="1">
        <v>0.86299999999999999</v>
      </c>
      <c r="F5357">
        <v>1.137</v>
      </c>
      <c r="G5357">
        <v>4.4999999999999998E-2</v>
      </c>
      <c r="H5357">
        <v>133</v>
      </c>
      <c r="I5357">
        <v>7.5</v>
      </c>
      <c r="J5357">
        <v>4.0200000000000001E-3</v>
      </c>
      <c r="K5357">
        <v>0.41399999999999998</v>
      </c>
      <c r="L5357">
        <v>1.3843719008264466</v>
      </c>
      <c r="M5357" s="2">
        <f t="shared" si="169"/>
        <v>60.330578512396691</v>
      </c>
      <c r="N5357" t="s">
        <v>2737</v>
      </c>
    </row>
    <row r="5358" spans="1:14">
      <c r="A5358">
        <v>147</v>
      </c>
      <c r="B5358" t="s">
        <v>17313</v>
      </c>
      <c r="C5358" t="s">
        <v>17314</v>
      </c>
      <c r="D5358">
        <v>1071</v>
      </c>
      <c r="E5358" s="1">
        <v>0.86199999999999999</v>
      </c>
      <c r="F5358">
        <v>1.0029999999999999</v>
      </c>
      <c r="G5358">
        <v>1.4E-2</v>
      </c>
      <c r="H5358">
        <v>71</v>
      </c>
      <c r="I5358">
        <v>9</v>
      </c>
      <c r="J5358">
        <v>1.6999999999999999E-3</v>
      </c>
      <c r="K5358">
        <v>0.29599999999999999</v>
      </c>
      <c r="L5358">
        <v>1.3843719008264466</v>
      </c>
      <c r="M5358" s="2">
        <f t="shared" si="169"/>
        <v>60.743801652892557</v>
      </c>
      <c r="N5358" t="s">
        <v>2737</v>
      </c>
    </row>
    <row r="5359" spans="1:14">
      <c r="A5359">
        <v>148</v>
      </c>
      <c r="B5359" t="s">
        <v>19316</v>
      </c>
      <c r="C5359" t="s">
        <v>19317</v>
      </c>
      <c r="D5359">
        <v>245</v>
      </c>
      <c r="E5359" s="1">
        <v>0.85699999999999998</v>
      </c>
      <c r="F5359">
        <v>0.8</v>
      </c>
      <c r="G5359">
        <v>0.2</v>
      </c>
      <c r="H5359">
        <v>25</v>
      </c>
      <c r="I5359">
        <v>9</v>
      </c>
      <c r="J5359">
        <v>6.9999999999999999E-4</v>
      </c>
      <c r="K5359">
        <v>0.379</v>
      </c>
      <c r="L5359">
        <v>1.3843719008264466</v>
      </c>
      <c r="M5359" s="2">
        <f t="shared" si="169"/>
        <v>61.157024793388423</v>
      </c>
      <c r="N5359" t="s">
        <v>2737</v>
      </c>
    </row>
    <row r="5360" spans="1:14">
      <c r="A5360">
        <v>149</v>
      </c>
      <c r="B5360" t="s">
        <v>17345</v>
      </c>
      <c r="C5360" t="s">
        <v>17346</v>
      </c>
      <c r="D5360">
        <v>168</v>
      </c>
      <c r="E5360" s="1">
        <v>0.84899999999999998</v>
      </c>
      <c r="F5360">
        <v>0.81499999999999995</v>
      </c>
      <c r="G5360">
        <v>0.114</v>
      </c>
      <c r="H5360">
        <v>44</v>
      </c>
      <c r="I5360">
        <v>3.3</v>
      </c>
      <c r="J5360">
        <v>1.0200000000000001E-3</v>
      </c>
      <c r="K5360">
        <v>0.28999999999999998</v>
      </c>
      <c r="L5360">
        <v>1.3843719008264466</v>
      </c>
      <c r="M5360" s="2">
        <f t="shared" si="169"/>
        <v>61.570247933884289</v>
      </c>
      <c r="N5360" t="s">
        <v>2737</v>
      </c>
    </row>
    <row r="5361" spans="1:14">
      <c r="A5361">
        <v>150</v>
      </c>
      <c r="B5361" t="s">
        <v>19304</v>
      </c>
      <c r="C5361" t="s">
        <v>19305</v>
      </c>
      <c r="D5361">
        <v>632</v>
      </c>
      <c r="E5361" s="1">
        <v>0.84399999999999997</v>
      </c>
      <c r="F5361">
        <v>1.196</v>
      </c>
      <c r="G5361">
        <v>8.6999999999999994E-2</v>
      </c>
      <c r="H5361">
        <v>23</v>
      </c>
      <c r="I5361" t="s">
        <v>18288</v>
      </c>
      <c r="J5361">
        <v>1.3699999999999999E-3</v>
      </c>
      <c r="K5361">
        <v>0.76500000000000001</v>
      </c>
      <c r="L5361">
        <v>1.3843719008264466</v>
      </c>
      <c r="M5361" s="2">
        <f t="shared" si="169"/>
        <v>61.983471074380169</v>
      </c>
      <c r="N5361" t="s">
        <v>2737</v>
      </c>
    </row>
    <row r="5362" spans="1:14">
      <c r="A5362">
        <v>151</v>
      </c>
      <c r="B5362" t="s">
        <v>17343</v>
      </c>
      <c r="C5362" t="s">
        <v>17344</v>
      </c>
      <c r="D5362">
        <v>950</v>
      </c>
      <c r="E5362" s="1">
        <v>0.83599999999999997</v>
      </c>
      <c r="F5362">
        <v>0.95199999999999996</v>
      </c>
      <c r="G5362">
        <v>0.08</v>
      </c>
      <c r="H5362">
        <v>187</v>
      </c>
      <c r="I5362">
        <v>3.2</v>
      </c>
      <c r="J5362">
        <v>7.3400000000000002E-3</v>
      </c>
      <c r="K5362">
        <v>0.42699999999999999</v>
      </c>
      <c r="L5362">
        <v>1.3843719008264466</v>
      </c>
      <c r="M5362" s="2">
        <f t="shared" si="169"/>
        <v>62.396694214876035</v>
      </c>
      <c r="N5362" t="s">
        <v>2737</v>
      </c>
    </row>
    <row r="5363" spans="1:14">
      <c r="A5363">
        <v>152</v>
      </c>
      <c r="B5363" t="s">
        <v>17439</v>
      </c>
      <c r="C5363" t="s">
        <v>17440</v>
      </c>
      <c r="D5363">
        <v>1777</v>
      </c>
      <c r="E5363" s="1">
        <v>0.82699999999999996</v>
      </c>
      <c r="F5363">
        <v>0.9</v>
      </c>
      <c r="G5363">
        <v>0.121</v>
      </c>
      <c r="H5363">
        <v>232</v>
      </c>
      <c r="I5363">
        <v>5</v>
      </c>
      <c r="J5363">
        <v>5.11E-3</v>
      </c>
      <c r="K5363">
        <v>0.25</v>
      </c>
      <c r="L5363">
        <v>1.3843719008264466</v>
      </c>
      <c r="M5363" s="2">
        <f t="shared" si="169"/>
        <v>62.809917355371901</v>
      </c>
      <c r="N5363" t="s">
        <v>2737</v>
      </c>
    </row>
    <row r="5364" spans="1:14">
      <c r="A5364">
        <v>153</v>
      </c>
      <c r="B5364" t="s">
        <v>17457</v>
      </c>
      <c r="C5364" t="s">
        <v>17458</v>
      </c>
      <c r="D5364">
        <v>2429</v>
      </c>
      <c r="E5364" s="1">
        <v>0.82299999999999995</v>
      </c>
      <c r="F5364">
        <v>0.71799999999999997</v>
      </c>
      <c r="G5364">
        <v>0.129</v>
      </c>
      <c r="H5364">
        <v>209</v>
      </c>
      <c r="I5364" t="s">
        <v>18288</v>
      </c>
      <c r="J5364">
        <v>3.7200000000000002E-3</v>
      </c>
      <c r="K5364">
        <v>0.214</v>
      </c>
      <c r="L5364">
        <v>1.3843719008264466</v>
      </c>
      <c r="M5364" s="2">
        <f t="shared" si="169"/>
        <v>63.223140495867767</v>
      </c>
      <c r="N5364" t="s">
        <v>2737</v>
      </c>
    </row>
    <row r="5365" spans="1:14">
      <c r="A5365">
        <v>154</v>
      </c>
      <c r="B5365" t="s">
        <v>17479</v>
      </c>
      <c r="C5365" t="s">
        <v>17480</v>
      </c>
      <c r="D5365">
        <v>187</v>
      </c>
      <c r="E5365" s="1">
        <v>0.81599999999999995</v>
      </c>
      <c r="F5365">
        <v>0.78</v>
      </c>
      <c r="G5365">
        <v>0.16</v>
      </c>
      <c r="H5365">
        <v>25</v>
      </c>
      <c r="I5365">
        <v>6.3</v>
      </c>
      <c r="J5365">
        <v>4.0000000000000002E-4</v>
      </c>
      <c r="K5365">
        <v>0.21099999999999999</v>
      </c>
      <c r="L5365">
        <v>1.3843719008264466</v>
      </c>
      <c r="M5365" s="2">
        <f t="shared" si="169"/>
        <v>63.636363636363633</v>
      </c>
      <c r="N5365" t="s">
        <v>2737</v>
      </c>
    </row>
    <row r="5366" spans="1:14">
      <c r="A5366">
        <v>155</v>
      </c>
      <c r="B5366" t="s">
        <v>13409</v>
      </c>
      <c r="C5366" t="s">
        <v>13410</v>
      </c>
      <c r="D5366">
        <v>2367</v>
      </c>
      <c r="E5366" s="1">
        <v>0.80700000000000005</v>
      </c>
      <c r="F5366">
        <v>0.97699999999999998</v>
      </c>
      <c r="G5366">
        <v>0.26100000000000001</v>
      </c>
      <c r="H5366">
        <v>180</v>
      </c>
      <c r="I5366">
        <v>5.4</v>
      </c>
      <c r="J5366">
        <v>9.8200000000000006E-3</v>
      </c>
      <c r="K5366">
        <v>0.41699999999999998</v>
      </c>
      <c r="L5366">
        <v>1.3843719008264466</v>
      </c>
      <c r="M5366" s="2">
        <f t="shared" si="169"/>
        <v>64.049586776859499</v>
      </c>
      <c r="N5366" t="s">
        <v>2737</v>
      </c>
    </row>
    <row r="5367" spans="1:14">
      <c r="A5367">
        <v>156</v>
      </c>
      <c r="B5367" t="s">
        <v>17419</v>
      </c>
      <c r="C5367" t="s">
        <v>17420</v>
      </c>
      <c r="D5367">
        <v>309</v>
      </c>
      <c r="E5367" s="1">
        <v>0.78300000000000003</v>
      </c>
      <c r="F5367">
        <v>0.67500000000000004</v>
      </c>
      <c r="G5367">
        <v>0.10100000000000001</v>
      </c>
      <c r="H5367">
        <v>109</v>
      </c>
      <c r="I5367">
        <v>2.7</v>
      </c>
      <c r="J5367">
        <v>1.0300000000000001E-3</v>
      </c>
      <c r="K5367">
        <v>0.14799999999999999</v>
      </c>
      <c r="L5367">
        <v>1.3843719008264466</v>
      </c>
      <c r="M5367" s="2">
        <f t="shared" si="169"/>
        <v>64.462809917355372</v>
      </c>
      <c r="N5367" t="s">
        <v>2737</v>
      </c>
    </row>
    <row r="5368" spans="1:14">
      <c r="A5368">
        <v>157</v>
      </c>
      <c r="B5368" t="s">
        <v>17423</v>
      </c>
      <c r="C5368" t="s">
        <v>17424</v>
      </c>
      <c r="D5368">
        <v>864</v>
      </c>
      <c r="E5368" s="1">
        <v>0.77900000000000003</v>
      </c>
      <c r="F5368">
        <v>0.754</v>
      </c>
      <c r="G5368">
        <v>0.112</v>
      </c>
      <c r="H5368">
        <v>80</v>
      </c>
      <c r="I5368">
        <v>4.7</v>
      </c>
      <c r="J5368">
        <v>3.15E-3</v>
      </c>
      <c r="K5368">
        <v>0.251</v>
      </c>
      <c r="L5368">
        <v>1.3843719008264466</v>
      </c>
      <c r="M5368" s="2">
        <f t="shared" si="169"/>
        <v>64.876033057851231</v>
      </c>
      <c r="N5368" t="s">
        <v>2737</v>
      </c>
    </row>
    <row r="5369" spans="1:14">
      <c r="A5369">
        <v>158</v>
      </c>
      <c r="B5369" t="s">
        <v>14918</v>
      </c>
      <c r="C5369" t="s">
        <v>14919</v>
      </c>
      <c r="D5369">
        <v>103</v>
      </c>
      <c r="E5369" s="1">
        <v>0.75900000000000001</v>
      </c>
      <c r="F5369">
        <v>0.94899999999999995</v>
      </c>
      <c r="G5369">
        <v>6.5000000000000002E-2</v>
      </c>
      <c r="H5369">
        <v>31</v>
      </c>
      <c r="I5369">
        <v>5.0999999999999996</v>
      </c>
      <c r="J5369">
        <v>4.8999999999999998E-4</v>
      </c>
      <c r="K5369">
        <v>0.35299999999999998</v>
      </c>
      <c r="L5369">
        <v>1.3843719008264466</v>
      </c>
      <c r="M5369" s="2">
        <f t="shared" si="169"/>
        <v>65.289256198347118</v>
      </c>
      <c r="N5369" t="s">
        <v>2737</v>
      </c>
    </row>
    <row r="5370" spans="1:14">
      <c r="A5370">
        <v>159</v>
      </c>
      <c r="B5370" t="s">
        <v>15306</v>
      </c>
      <c r="C5370" t="s">
        <v>15307</v>
      </c>
      <c r="D5370">
        <v>366</v>
      </c>
      <c r="E5370" s="1">
        <v>0.752</v>
      </c>
      <c r="F5370">
        <v>0.57199999999999995</v>
      </c>
      <c r="G5370">
        <v>0.13</v>
      </c>
      <c r="H5370">
        <v>77</v>
      </c>
      <c r="I5370">
        <v>4.7</v>
      </c>
      <c r="J5370">
        <v>1.1299999999999999E-3</v>
      </c>
      <c r="K5370">
        <v>0.17499999999999999</v>
      </c>
      <c r="L5370">
        <v>1.3843719008264466</v>
      </c>
      <c r="M5370" s="2">
        <f t="shared" si="169"/>
        <v>65.702479338842977</v>
      </c>
      <c r="N5370" t="s">
        <v>2737</v>
      </c>
    </row>
    <row r="5371" spans="1:14">
      <c r="A5371">
        <v>160</v>
      </c>
      <c r="B5371" t="s">
        <v>13405</v>
      </c>
      <c r="C5371" t="s">
        <v>13406</v>
      </c>
      <c r="D5371">
        <v>715</v>
      </c>
      <c r="E5371" s="1">
        <v>0.74199999999999999</v>
      </c>
      <c r="F5371">
        <v>0.78900000000000003</v>
      </c>
      <c r="G5371">
        <v>0.193</v>
      </c>
      <c r="H5371">
        <v>140</v>
      </c>
      <c r="I5371">
        <v>4</v>
      </c>
      <c r="J5371">
        <v>2.6900000000000001E-3</v>
      </c>
      <c r="K5371">
        <v>0.252</v>
      </c>
      <c r="L5371">
        <v>1.3843719008264466</v>
      </c>
      <c r="M5371" s="2">
        <f t="shared" si="169"/>
        <v>66.11570247933885</v>
      </c>
      <c r="N5371" t="s">
        <v>2737</v>
      </c>
    </row>
    <row r="5372" spans="1:14">
      <c r="A5372">
        <v>161</v>
      </c>
      <c r="B5372" t="s">
        <v>15220</v>
      </c>
      <c r="C5372" t="s">
        <v>15221</v>
      </c>
      <c r="D5372">
        <v>1345</v>
      </c>
      <c r="E5372" s="1">
        <v>0.73599999999999999</v>
      </c>
      <c r="F5372">
        <v>1.002</v>
      </c>
      <c r="G5372">
        <v>0.121</v>
      </c>
      <c r="H5372">
        <v>66</v>
      </c>
      <c r="I5372">
        <v>7.8</v>
      </c>
      <c r="J5372">
        <v>3.5300000000000002E-3</v>
      </c>
      <c r="K5372">
        <v>0.439</v>
      </c>
      <c r="L5372">
        <v>1.3843719008264466</v>
      </c>
      <c r="M5372" s="2">
        <f t="shared" si="169"/>
        <v>66.528925619834709</v>
      </c>
      <c r="N5372" t="s">
        <v>2737</v>
      </c>
    </row>
    <row r="5373" spans="1:14">
      <c r="A5373">
        <v>162</v>
      </c>
      <c r="B5373" t="s">
        <v>17433</v>
      </c>
      <c r="C5373" t="s">
        <v>17434</v>
      </c>
      <c r="D5373">
        <v>134</v>
      </c>
      <c r="E5373" s="1">
        <v>0.73099999999999998</v>
      </c>
      <c r="F5373">
        <v>0.5</v>
      </c>
      <c r="G5373">
        <v>0.4</v>
      </c>
      <c r="H5373">
        <v>20</v>
      </c>
      <c r="I5373">
        <v>5.4</v>
      </c>
      <c r="J5373">
        <v>3.1E-4</v>
      </c>
      <c r="K5373">
        <v>0.13700000000000001</v>
      </c>
      <c r="L5373">
        <v>1.3843719008264466</v>
      </c>
      <c r="M5373" s="2">
        <f t="shared" si="169"/>
        <v>66.942148760330582</v>
      </c>
      <c r="N5373" t="s">
        <v>2737</v>
      </c>
    </row>
    <row r="5374" spans="1:14">
      <c r="A5374">
        <v>163</v>
      </c>
      <c r="B5374" t="s">
        <v>13395</v>
      </c>
      <c r="C5374" t="s">
        <v>13396</v>
      </c>
      <c r="D5374">
        <v>390</v>
      </c>
      <c r="E5374" s="1">
        <v>0.72899999999999998</v>
      </c>
      <c r="F5374">
        <v>0.82</v>
      </c>
      <c r="G5374">
        <v>2.3E-2</v>
      </c>
      <c r="H5374">
        <v>44</v>
      </c>
      <c r="I5374">
        <v>6.7</v>
      </c>
      <c r="J5374">
        <v>1E-3</v>
      </c>
      <c r="K5374">
        <v>0.27100000000000002</v>
      </c>
      <c r="L5374">
        <v>1.3843719008264466</v>
      </c>
      <c r="M5374" s="2">
        <f t="shared" si="169"/>
        <v>67.355371900826441</v>
      </c>
      <c r="N5374" t="s">
        <v>2737</v>
      </c>
    </row>
    <row r="5375" spans="1:14">
      <c r="A5375">
        <v>164</v>
      </c>
      <c r="B5375" t="s">
        <v>17389</v>
      </c>
      <c r="C5375" t="s">
        <v>17390</v>
      </c>
      <c r="D5375">
        <v>303</v>
      </c>
      <c r="E5375" s="1">
        <v>0.72499999999999998</v>
      </c>
      <c r="G5375">
        <v>0.115</v>
      </c>
      <c r="H5375">
        <v>139</v>
      </c>
      <c r="I5375">
        <v>2.9</v>
      </c>
      <c r="J5375">
        <v>1.41E-3</v>
      </c>
      <c r="L5375">
        <v>1.3843719008264466</v>
      </c>
      <c r="M5375" s="2">
        <f t="shared" si="169"/>
        <v>67.768595041322314</v>
      </c>
      <c r="N5375" t="s">
        <v>2737</v>
      </c>
    </row>
    <row r="5376" spans="1:14">
      <c r="A5376">
        <v>165</v>
      </c>
      <c r="B5376" t="s">
        <v>17351</v>
      </c>
      <c r="C5376" t="s">
        <v>17352</v>
      </c>
      <c r="D5376">
        <v>211</v>
      </c>
      <c r="E5376" s="1">
        <v>0.71399999999999997</v>
      </c>
      <c r="F5376">
        <v>0.79600000000000004</v>
      </c>
      <c r="G5376">
        <v>3.7999999999999999E-2</v>
      </c>
      <c r="H5376">
        <v>80</v>
      </c>
      <c r="I5376">
        <v>2.9</v>
      </c>
      <c r="J5376">
        <v>1.24E-3</v>
      </c>
      <c r="K5376">
        <v>0.27100000000000002</v>
      </c>
      <c r="L5376">
        <v>1.3843719008264466</v>
      </c>
      <c r="M5376" s="2">
        <f t="shared" si="169"/>
        <v>68.181818181818173</v>
      </c>
      <c r="N5376" t="s">
        <v>2737</v>
      </c>
    </row>
    <row r="5377" spans="1:14">
      <c r="A5377">
        <v>166</v>
      </c>
      <c r="B5377" t="s">
        <v>17365</v>
      </c>
      <c r="C5377" t="s">
        <v>17366</v>
      </c>
      <c r="D5377">
        <v>324</v>
      </c>
      <c r="E5377" s="1">
        <v>0.71199999999999997</v>
      </c>
      <c r="F5377">
        <v>0.56100000000000005</v>
      </c>
      <c r="G5377">
        <v>6.7000000000000004E-2</v>
      </c>
      <c r="H5377">
        <v>105</v>
      </c>
      <c r="I5377">
        <v>3.5</v>
      </c>
      <c r="J5377">
        <v>1.1800000000000001E-3</v>
      </c>
      <c r="K5377">
        <v>0.16200000000000001</v>
      </c>
      <c r="L5377">
        <v>1.3843719008264466</v>
      </c>
      <c r="M5377" s="2">
        <f t="shared" si="169"/>
        <v>68.59504132231406</v>
      </c>
      <c r="N5377" t="s">
        <v>2737</v>
      </c>
    </row>
    <row r="5378" spans="1:14">
      <c r="A5378">
        <v>167</v>
      </c>
      <c r="B5378" t="s">
        <v>17353</v>
      </c>
      <c r="C5378" t="s">
        <v>17354</v>
      </c>
      <c r="D5378">
        <v>128</v>
      </c>
      <c r="E5378" s="1">
        <v>0.70499999999999996</v>
      </c>
      <c r="F5378">
        <v>0.46400000000000002</v>
      </c>
      <c r="G5378">
        <v>7.4999999999999997E-2</v>
      </c>
      <c r="H5378">
        <v>40</v>
      </c>
      <c r="I5378">
        <v>3</v>
      </c>
      <c r="J5378">
        <v>3.6999999999999999E-4</v>
      </c>
      <c r="K5378">
        <v>8.7999999999999995E-2</v>
      </c>
      <c r="L5378">
        <v>1.3843719008264466</v>
      </c>
      <c r="M5378" s="2">
        <f t="shared" si="169"/>
        <v>69.008264462809919</v>
      </c>
      <c r="N5378" t="s">
        <v>2737</v>
      </c>
    </row>
    <row r="5379" spans="1:14">
      <c r="A5379">
        <v>168</v>
      </c>
      <c r="B5379" t="s">
        <v>15042</v>
      </c>
      <c r="C5379" t="s">
        <v>15043</v>
      </c>
      <c r="D5379">
        <v>398</v>
      </c>
      <c r="E5379" s="1">
        <v>0.69</v>
      </c>
      <c r="F5379">
        <v>0.61099999999999999</v>
      </c>
      <c r="G5379">
        <v>0.08</v>
      </c>
      <c r="H5379">
        <v>50</v>
      </c>
      <c r="I5379">
        <v>7</v>
      </c>
      <c r="J5379">
        <v>1.6299999999999999E-3</v>
      </c>
      <c r="K5379">
        <v>0.314</v>
      </c>
      <c r="L5379">
        <v>1.3843719008264466</v>
      </c>
      <c r="M5379" s="2">
        <f t="shared" si="169"/>
        <v>69.421487603305792</v>
      </c>
      <c r="N5379" t="s">
        <v>2737</v>
      </c>
    </row>
    <row r="5380" spans="1:14">
      <c r="A5380">
        <v>169</v>
      </c>
      <c r="B5380" t="s">
        <v>17459</v>
      </c>
      <c r="C5380" t="s">
        <v>17460</v>
      </c>
      <c r="D5380">
        <v>430</v>
      </c>
      <c r="E5380" s="1">
        <v>0.68700000000000006</v>
      </c>
      <c r="F5380">
        <v>0.73499999999999999</v>
      </c>
      <c r="G5380">
        <v>0.12</v>
      </c>
      <c r="H5380">
        <v>167</v>
      </c>
      <c r="I5380">
        <v>3.3</v>
      </c>
      <c r="J5380">
        <v>1.33E-3</v>
      </c>
      <c r="K5380">
        <v>0.153</v>
      </c>
      <c r="L5380">
        <v>1.3843719008264466</v>
      </c>
      <c r="M5380" s="2">
        <f t="shared" si="169"/>
        <v>69.834710743801651</v>
      </c>
      <c r="N5380" t="s">
        <v>2737</v>
      </c>
    </row>
    <row r="5381" spans="1:14">
      <c r="A5381">
        <v>170</v>
      </c>
      <c r="B5381" t="s">
        <v>13379</v>
      </c>
      <c r="C5381" t="s">
        <v>13380</v>
      </c>
      <c r="D5381">
        <v>139</v>
      </c>
      <c r="E5381" s="1">
        <v>0.68300000000000005</v>
      </c>
      <c r="F5381">
        <v>0.56899999999999995</v>
      </c>
      <c r="G5381">
        <v>0</v>
      </c>
      <c r="H5381">
        <v>23</v>
      </c>
      <c r="I5381">
        <v>7.1</v>
      </c>
      <c r="J5381">
        <v>3.6999999999999999E-4</v>
      </c>
      <c r="K5381">
        <v>0.18</v>
      </c>
      <c r="L5381">
        <v>1.3843719008264466</v>
      </c>
      <c r="M5381" s="2">
        <f t="shared" si="169"/>
        <v>70.247933884297524</v>
      </c>
      <c r="N5381" t="s">
        <v>2737</v>
      </c>
    </row>
    <row r="5382" spans="1:14">
      <c r="A5382">
        <v>171</v>
      </c>
      <c r="B5382" t="s">
        <v>17359</v>
      </c>
      <c r="C5382" t="s">
        <v>17360</v>
      </c>
      <c r="D5382">
        <v>161</v>
      </c>
      <c r="E5382" s="1">
        <v>0.68300000000000005</v>
      </c>
      <c r="F5382">
        <v>0.79100000000000004</v>
      </c>
      <c r="G5382">
        <v>0.13400000000000001</v>
      </c>
      <c r="H5382">
        <v>298</v>
      </c>
      <c r="I5382">
        <v>3</v>
      </c>
      <c r="J5382">
        <v>6.6E-4</v>
      </c>
      <c r="K5382">
        <v>0.255</v>
      </c>
      <c r="L5382">
        <v>1.3843719008264466</v>
      </c>
      <c r="M5382" s="2">
        <f t="shared" si="169"/>
        <v>70.661157024793383</v>
      </c>
      <c r="N5382" t="s">
        <v>2737</v>
      </c>
    </row>
    <row r="5383" spans="1:14">
      <c r="A5383">
        <v>172</v>
      </c>
      <c r="B5383" t="s">
        <v>17371</v>
      </c>
      <c r="C5383" t="s">
        <v>17372</v>
      </c>
      <c r="D5383">
        <v>477</v>
      </c>
      <c r="E5383" s="1">
        <v>0.63900000000000001</v>
      </c>
      <c r="F5383">
        <v>0.73899999999999999</v>
      </c>
      <c r="G5383">
        <v>0.161</v>
      </c>
      <c r="H5383">
        <v>31</v>
      </c>
      <c r="I5383">
        <v>8.8000000000000007</v>
      </c>
      <c r="J5383">
        <v>1.0200000000000001E-3</v>
      </c>
      <c r="K5383">
        <v>0.29299999999999998</v>
      </c>
      <c r="L5383">
        <v>1.3843719008264466</v>
      </c>
      <c r="M5383" s="2">
        <f t="shared" si="169"/>
        <v>71.074380165289256</v>
      </c>
      <c r="N5383" t="s">
        <v>2737</v>
      </c>
    </row>
    <row r="5384" spans="1:14">
      <c r="A5384">
        <v>173</v>
      </c>
      <c r="B5384" t="s">
        <v>17335</v>
      </c>
      <c r="C5384" t="s">
        <v>17336</v>
      </c>
      <c r="D5384">
        <v>733</v>
      </c>
      <c r="E5384" s="1">
        <v>0.63700000000000001</v>
      </c>
      <c r="F5384">
        <v>0.71199999999999997</v>
      </c>
      <c r="G5384">
        <v>4.5999999999999999E-2</v>
      </c>
      <c r="H5384">
        <v>262</v>
      </c>
      <c r="I5384">
        <v>3.2</v>
      </c>
      <c r="J5384">
        <v>4.5999999999999999E-3</v>
      </c>
      <c r="K5384">
        <v>0.25900000000000001</v>
      </c>
      <c r="L5384">
        <v>1.3843719008264466</v>
      </c>
      <c r="M5384" s="2">
        <f t="shared" si="169"/>
        <v>71.487603305785115</v>
      </c>
      <c r="N5384" t="s">
        <v>2737</v>
      </c>
    </row>
    <row r="5385" spans="1:14">
      <c r="A5385">
        <v>174</v>
      </c>
      <c r="B5385" t="s">
        <v>14772</v>
      </c>
      <c r="C5385" t="s">
        <v>14773</v>
      </c>
      <c r="D5385">
        <v>106</v>
      </c>
      <c r="E5385" s="1">
        <v>0.63600000000000001</v>
      </c>
      <c r="F5385">
        <v>0.85299999999999998</v>
      </c>
      <c r="G5385">
        <v>0.14899999999999999</v>
      </c>
      <c r="H5385">
        <v>47</v>
      </c>
      <c r="I5385">
        <v>3.1</v>
      </c>
      <c r="J5385">
        <v>5.1999999999999995E-4</v>
      </c>
      <c r="K5385">
        <v>0.254</v>
      </c>
      <c r="L5385">
        <v>1.3843719008264466</v>
      </c>
      <c r="M5385" s="2">
        <f t="shared" si="169"/>
        <v>71.900826446281002</v>
      </c>
      <c r="N5385" t="s">
        <v>2737</v>
      </c>
    </row>
    <row r="5386" spans="1:14">
      <c r="A5386">
        <v>175</v>
      </c>
      <c r="B5386" t="s">
        <v>13407</v>
      </c>
      <c r="C5386" t="s">
        <v>13408</v>
      </c>
      <c r="D5386">
        <v>395</v>
      </c>
      <c r="E5386" s="1">
        <v>0.63</v>
      </c>
      <c r="F5386">
        <v>0.58199999999999996</v>
      </c>
      <c r="G5386">
        <v>0.23</v>
      </c>
      <c r="H5386">
        <v>87</v>
      </c>
      <c r="I5386">
        <v>3.6</v>
      </c>
      <c r="J5386">
        <v>1.3799999999999999E-3</v>
      </c>
      <c r="K5386">
        <v>0.188</v>
      </c>
      <c r="L5386">
        <v>1.3843719008264466</v>
      </c>
      <c r="M5386" s="2">
        <f t="shared" si="169"/>
        <v>72.314049586776861</v>
      </c>
      <c r="N5386" t="s">
        <v>2737</v>
      </c>
    </row>
    <row r="5387" spans="1:14">
      <c r="A5387">
        <v>176</v>
      </c>
      <c r="B5387" t="s">
        <v>18293</v>
      </c>
      <c r="C5387" t="s">
        <v>18294</v>
      </c>
      <c r="D5387">
        <v>59</v>
      </c>
      <c r="E5387" s="1">
        <v>0.63</v>
      </c>
      <c r="F5387">
        <v>0.46600000000000003</v>
      </c>
      <c r="G5387">
        <v>0.05</v>
      </c>
      <c r="H5387">
        <v>20</v>
      </c>
      <c r="J5387">
        <v>4.6999999999999999E-4</v>
      </c>
      <c r="K5387">
        <v>0.22800000000000001</v>
      </c>
      <c r="L5387">
        <v>1.3843719008264466</v>
      </c>
      <c r="M5387" s="2">
        <f t="shared" si="169"/>
        <v>72.727272727272734</v>
      </c>
      <c r="N5387" t="s">
        <v>2737</v>
      </c>
    </row>
    <row r="5388" spans="1:14">
      <c r="A5388">
        <v>177</v>
      </c>
      <c r="B5388" t="s">
        <v>13391</v>
      </c>
      <c r="C5388" t="s">
        <v>13392</v>
      </c>
      <c r="D5388">
        <v>527</v>
      </c>
      <c r="E5388" s="1">
        <v>0.62</v>
      </c>
      <c r="F5388">
        <v>0.67700000000000005</v>
      </c>
      <c r="G5388">
        <v>0.106</v>
      </c>
      <c r="H5388">
        <v>104</v>
      </c>
      <c r="I5388">
        <v>4.7</v>
      </c>
      <c r="J5388">
        <v>1.23E-3</v>
      </c>
      <c r="K5388">
        <v>0.152</v>
      </c>
      <c r="L5388">
        <v>1.3843719008264466</v>
      </c>
      <c r="M5388" s="2">
        <f t="shared" si="169"/>
        <v>73.140495867768593</v>
      </c>
      <c r="N5388" t="s">
        <v>2737</v>
      </c>
    </row>
    <row r="5389" spans="1:14">
      <c r="A5389">
        <v>178</v>
      </c>
      <c r="B5389" t="s">
        <v>17355</v>
      </c>
      <c r="C5389" t="s">
        <v>17356</v>
      </c>
      <c r="D5389">
        <v>6</v>
      </c>
      <c r="E5389" s="1">
        <v>0.6</v>
      </c>
      <c r="F5389">
        <v>0.6</v>
      </c>
      <c r="G5389">
        <v>0</v>
      </c>
      <c r="H5389">
        <v>6</v>
      </c>
      <c r="J5389">
        <v>0</v>
      </c>
      <c r="K5389">
        <v>5.0000000000000001E-3</v>
      </c>
      <c r="L5389">
        <v>1.3843719008264466</v>
      </c>
      <c r="M5389" s="2">
        <f t="shared" si="169"/>
        <v>73.553719008264466</v>
      </c>
      <c r="N5389" t="s">
        <v>2737</v>
      </c>
    </row>
    <row r="5390" spans="1:14">
      <c r="A5390">
        <v>179</v>
      </c>
      <c r="B5390" t="s">
        <v>17441</v>
      </c>
      <c r="C5390" t="s">
        <v>17442</v>
      </c>
      <c r="D5390">
        <v>4379</v>
      </c>
      <c r="E5390" s="1">
        <v>0.58499999999999996</v>
      </c>
      <c r="F5390">
        <v>0.52200000000000002</v>
      </c>
      <c r="G5390">
        <v>0.11</v>
      </c>
      <c r="H5390">
        <v>763</v>
      </c>
      <c r="I5390">
        <v>5.6</v>
      </c>
      <c r="J5390">
        <v>1.112E-2</v>
      </c>
      <c r="K5390">
        <v>0.14699999999999999</v>
      </c>
      <c r="L5390">
        <v>1.3843719008264466</v>
      </c>
      <c r="M5390" s="2">
        <f t="shared" si="169"/>
        <v>73.966942148760324</v>
      </c>
      <c r="N5390" t="s">
        <v>2737</v>
      </c>
    </row>
    <row r="5391" spans="1:14">
      <c r="A5391">
        <v>180</v>
      </c>
      <c r="B5391" t="s">
        <v>17421</v>
      </c>
      <c r="C5391" t="s">
        <v>17422</v>
      </c>
      <c r="D5391">
        <v>120</v>
      </c>
      <c r="E5391" s="1">
        <v>0.58199999999999996</v>
      </c>
      <c r="G5391">
        <v>1.7999999999999999E-2</v>
      </c>
      <c r="H5391">
        <v>55</v>
      </c>
      <c r="I5391">
        <v>4.0999999999999996</v>
      </c>
      <c r="J5391">
        <v>5.4000000000000001E-4</v>
      </c>
      <c r="L5391">
        <v>1.3843719008264466</v>
      </c>
      <c r="M5391" s="2">
        <f t="shared" si="169"/>
        <v>74.380165289256198</v>
      </c>
      <c r="N5391" t="s">
        <v>2737</v>
      </c>
    </row>
    <row r="5392" spans="1:14">
      <c r="A5392">
        <v>181</v>
      </c>
      <c r="B5392" t="s">
        <v>17373</v>
      </c>
      <c r="C5392" t="s">
        <v>17374</v>
      </c>
      <c r="D5392">
        <v>111</v>
      </c>
      <c r="E5392" s="1">
        <v>0.57299999999999995</v>
      </c>
      <c r="F5392">
        <v>0.64800000000000002</v>
      </c>
      <c r="G5392">
        <v>5.3999999999999999E-2</v>
      </c>
      <c r="H5392">
        <v>74</v>
      </c>
      <c r="I5392">
        <v>2.4</v>
      </c>
      <c r="J5392">
        <v>1.01E-3</v>
      </c>
      <c r="K5392">
        <v>0.35499999999999998</v>
      </c>
      <c r="L5392">
        <v>1.3843719008264466</v>
      </c>
      <c r="M5392" s="2">
        <f t="shared" si="169"/>
        <v>74.793388429752056</v>
      </c>
      <c r="N5392" t="s">
        <v>2737</v>
      </c>
    </row>
    <row r="5393" spans="1:14">
      <c r="A5393">
        <v>182</v>
      </c>
      <c r="B5393" t="s">
        <v>13411</v>
      </c>
      <c r="C5393" t="s">
        <v>13412</v>
      </c>
      <c r="D5393">
        <v>162</v>
      </c>
      <c r="E5393" s="1">
        <v>0.56999999999999995</v>
      </c>
      <c r="F5393">
        <v>0.72599999999999998</v>
      </c>
      <c r="G5393">
        <v>0</v>
      </c>
      <c r="H5393">
        <v>18</v>
      </c>
      <c r="I5393">
        <v>4.0999999999999996</v>
      </c>
      <c r="J5393">
        <v>1.1800000000000001E-3</v>
      </c>
      <c r="K5393">
        <v>0.307</v>
      </c>
      <c r="L5393">
        <v>1.3843719008264466</v>
      </c>
      <c r="M5393" s="2">
        <f t="shared" si="169"/>
        <v>75.206611570247944</v>
      </c>
      <c r="N5393" t="s">
        <v>2737</v>
      </c>
    </row>
    <row r="5394" spans="1:14">
      <c r="A5394">
        <v>183</v>
      </c>
      <c r="B5394" t="s">
        <v>14884</v>
      </c>
      <c r="C5394" t="s">
        <v>14885</v>
      </c>
      <c r="D5394">
        <v>198</v>
      </c>
      <c r="E5394" s="1">
        <v>0.56799999999999995</v>
      </c>
      <c r="G5394">
        <v>9.2999999999999999E-2</v>
      </c>
      <c r="H5394">
        <v>86</v>
      </c>
      <c r="I5394">
        <v>3.5</v>
      </c>
      <c r="J5394">
        <v>5.9999999999999995E-4</v>
      </c>
      <c r="L5394">
        <v>1.3843719008264466</v>
      </c>
      <c r="M5394" s="2">
        <f t="shared" si="169"/>
        <v>75.619834710743802</v>
      </c>
      <c r="N5394" t="s">
        <v>2737</v>
      </c>
    </row>
    <row r="5395" spans="1:14">
      <c r="A5395">
        <v>184</v>
      </c>
      <c r="B5395" t="s">
        <v>13437</v>
      </c>
      <c r="C5395" t="s">
        <v>13438</v>
      </c>
      <c r="D5395">
        <v>261</v>
      </c>
      <c r="E5395" s="1">
        <v>0.55600000000000005</v>
      </c>
      <c r="F5395">
        <v>0.82799999999999996</v>
      </c>
      <c r="G5395">
        <v>0.14599999999999999</v>
      </c>
      <c r="H5395">
        <v>41</v>
      </c>
      <c r="I5395">
        <v>5.7</v>
      </c>
      <c r="J5395">
        <v>1.1199999999999999E-3</v>
      </c>
      <c r="K5395">
        <v>0.379</v>
      </c>
      <c r="L5395">
        <v>1.3843719008264466</v>
      </c>
      <c r="M5395" s="2">
        <f t="shared" si="169"/>
        <v>76.033057851239676</v>
      </c>
      <c r="N5395" t="s">
        <v>2737</v>
      </c>
    </row>
    <row r="5396" spans="1:14">
      <c r="A5396">
        <v>185</v>
      </c>
      <c r="B5396" t="s">
        <v>14932</v>
      </c>
      <c r="C5396" t="s">
        <v>14933</v>
      </c>
      <c r="D5396">
        <v>814</v>
      </c>
      <c r="E5396" s="1">
        <v>0.55300000000000005</v>
      </c>
      <c r="F5396">
        <v>0.56699999999999995</v>
      </c>
      <c r="G5396">
        <v>3.7999999999999999E-2</v>
      </c>
      <c r="H5396">
        <v>261</v>
      </c>
      <c r="I5396">
        <v>6.6</v>
      </c>
      <c r="J5396">
        <v>1.6000000000000001E-3</v>
      </c>
      <c r="K5396">
        <v>0.14599999999999999</v>
      </c>
      <c r="L5396">
        <v>1.3843719008264466</v>
      </c>
      <c r="M5396" s="2">
        <f t="shared" si="169"/>
        <v>76.446280991735534</v>
      </c>
      <c r="N5396" t="s">
        <v>2737</v>
      </c>
    </row>
    <row r="5397" spans="1:14">
      <c r="A5397">
        <v>186</v>
      </c>
      <c r="B5397" t="s">
        <v>14686</v>
      </c>
      <c r="C5397" t="s">
        <v>14687</v>
      </c>
      <c r="D5397">
        <v>142</v>
      </c>
      <c r="E5397" s="1">
        <v>0.55200000000000005</v>
      </c>
      <c r="F5397">
        <v>0.47899999999999998</v>
      </c>
      <c r="G5397">
        <v>6.7000000000000004E-2</v>
      </c>
      <c r="H5397">
        <v>60</v>
      </c>
      <c r="I5397">
        <v>2.4</v>
      </c>
      <c r="J5397">
        <v>3.5E-4</v>
      </c>
      <c r="K5397">
        <v>7.1999999999999995E-2</v>
      </c>
      <c r="L5397">
        <v>1.3843719008264466</v>
      </c>
      <c r="M5397" s="2">
        <f t="shared" si="169"/>
        <v>76.859504132231407</v>
      </c>
      <c r="N5397" t="s">
        <v>2737</v>
      </c>
    </row>
    <row r="5398" spans="1:14">
      <c r="A5398">
        <v>187</v>
      </c>
      <c r="B5398" t="s">
        <v>13371</v>
      </c>
      <c r="C5398" t="s">
        <v>13372</v>
      </c>
      <c r="D5398">
        <v>697</v>
      </c>
      <c r="E5398" s="1">
        <v>0.55100000000000005</v>
      </c>
      <c r="F5398">
        <v>0.64</v>
      </c>
      <c r="G5398">
        <v>0.128</v>
      </c>
      <c r="H5398">
        <v>156</v>
      </c>
      <c r="I5398">
        <v>4.5999999999999996</v>
      </c>
      <c r="J5398">
        <v>1.7899999999999999E-3</v>
      </c>
      <c r="K5398">
        <v>0.157</v>
      </c>
      <c r="L5398">
        <v>1.3843719008264466</v>
      </c>
      <c r="M5398" s="2">
        <f t="shared" si="169"/>
        <v>77.272727272727266</v>
      </c>
      <c r="N5398" t="s">
        <v>2737</v>
      </c>
    </row>
    <row r="5399" spans="1:14">
      <c r="A5399">
        <v>188</v>
      </c>
      <c r="B5399" t="s">
        <v>15172</v>
      </c>
      <c r="C5399" t="s">
        <v>15173</v>
      </c>
      <c r="D5399">
        <v>324</v>
      </c>
      <c r="E5399" s="1">
        <v>0.55100000000000005</v>
      </c>
      <c r="F5399">
        <v>0.71299999999999997</v>
      </c>
      <c r="G5399">
        <v>9.1999999999999998E-2</v>
      </c>
      <c r="H5399">
        <v>109</v>
      </c>
      <c r="I5399">
        <v>3.2</v>
      </c>
      <c r="J5399">
        <v>1.92E-3</v>
      </c>
      <c r="K5399">
        <v>0.25600000000000001</v>
      </c>
      <c r="L5399">
        <v>1.3843719008264466</v>
      </c>
      <c r="M5399" s="2">
        <f t="shared" si="169"/>
        <v>77.685950413223139</v>
      </c>
      <c r="N5399" t="s">
        <v>2737</v>
      </c>
    </row>
    <row r="5400" spans="1:14">
      <c r="A5400">
        <v>189</v>
      </c>
      <c r="B5400" t="s">
        <v>15004</v>
      </c>
      <c r="C5400" t="s">
        <v>15005</v>
      </c>
      <c r="D5400">
        <v>320</v>
      </c>
      <c r="E5400" s="1">
        <v>0.54900000000000004</v>
      </c>
      <c r="F5400">
        <v>0.59199999999999997</v>
      </c>
      <c r="G5400">
        <v>6.9000000000000006E-2</v>
      </c>
      <c r="H5400">
        <v>58</v>
      </c>
      <c r="I5400">
        <v>6.9</v>
      </c>
      <c r="J5400">
        <v>7.6999999999999996E-4</v>
      </c>
      <c r="K5400">
        <v>0.193</v>
      </c>
      <c r="L5400">
        <v>1.3843719008264466</v>
      </c>
      <c r="M5400" s="2">
        <f t="shared" si="169"/>
        <v>78.099173553718998</v>
      </c>
      <c r="N5400" t="s">
        <v>2737</v>
      </c>
    </row>
    <row r="5401" spans="1:14">
      <c r="A5401">
        <v>190</v>
      </c>
      <c r="B5401" t="s">
        <v>17391</v>
      </c>
      <c r="C5401" t="s">
        <v>17392</v>
      </c>
      <c r="D5401">
        <v>240</v>
      </c>
      <c r="E5401" s="1">
        <v>0.54600000000000004</v>
      </c>
      <c r="F5401">
        <v>0.52200000000000002</v>
      </c>
      <c r="G5401">
        <v>1.7000000000000001E-2</v>
      </c>
      <c r="H5401">
        <v>59</v>
      </c>
      <c r="I5401">
        <v>4.9000000000000004</v>
      </c>
      <c r="J5401">
        <v>7.6999999999999996E-4</v>
      </c>
      <c r="K5401">
        <v>0.151</v>
      </c>
      <c r="L5401">
        <v>1.3843719008264466</v>
      </c>
      <c r="M5401" s="2">
        <f t="shared" si="169"/>
        <v>78.512396694214885</v>
      </c>
      <c r="N5401" t="s">
        <v>2737</v>
      </c>
    </row>
    <row r="5402" spans="1:14">
      <c r="A5402">
        <v>191</v>
      </c>
      <c r="B5402" t="s">
        <v>17321</v>
      </c>
      <c r="C5402" t="s">
        <v>17322</v>
      </c>
      <c r="D5402">
        <v>145</v>
      </c>
      <c r="E5402" s="1">
        <v>0.54200000000000004</v>
      </c>
      <c r="F5402">
        <v>0.621</v>
      </c>
      <c r="G5402">
        <v>3.7999999999999999E-2</v>
      </c>
      <c r="H5402">
        <v>26</v>
      </c>
      <c r="I5402">
        <v>5.9</v>
      </c>
      <c r="J5402">
        <v>4.4000000000000002E-4</v>
      </c>
      <c r="K5402">
        <v>0.214</v>
      </c>
      <c r="L5402">
        <v>1.3843719008264466</v>
      </c>
      <c r="M5402" s="2">
        <f t="shared" si="169"/>
        <v>78.925619834710744</v>
      </c>
      <c r="N5402" t="s">
        <v>2737</v>
      </c>
    </row>
    <row r="5403" spans="1:14">
      <c r="A5403">
        <v>192</v>
      </c>
      <c r="B5403" t="s">
        <v>13413</v>
      </c>
      <c r="C5403" t="s">
        <v>13414</v>
      </c>
      <c r="D5403">
        <v>950</v>
      </c>
      <c r="E5403" s="1">
        <v>0.54</v>
      </c>
      <c r="F5403">
        <v>0.69699999999999995</v>
      </c>
      <c r="G5403">
        <v>0.187</v>
      </c>
      <c r="H5403">
        <v>267</v>
      </c>
      <c r="I5403">
        <v>3.6</v>
      </c>
      <c r="J5403">
        <v>5.6299999999999996E-3</v>
      </c>
      <c r="K5403">
        <v>0.309</v>
      </c>
      <c r="L5403">
        <v>1.3843719008264466</v>
      </c>
      <c r="M5403" s="2">
        <f t="shared" si="169"/>
        <v>79.338842975206617</v>
      </c>
      <c r="N5403" t="s">
        <v>2737</v>
      </c>
    </row>
    <row r="5404" spans="1:14">
      <c r="A5404">
        <v>193</v>
      </c>
      <c r="B5404" t="s">
        <v>17375</v>
      </c>
      <c r="C5404" t="s">
        <v>17376</v>
      </c>
      <c r="D5404">
        <v>227</v>
      </c>
      <c r="E5404" s="1">
        <v>0.53700000000000003</v>
      </c>
      <c r="F5404">
        <v>0.53300000000000003</v>
      </c>
      <c r="G5404">
        <v>0.34699999999999998</v>
      </c>
      <c r="H5404">
        <v>49</v>
      </c>
      <c r="I5404">
        <v>6.5</v>
      </c>
      <c r="J5404">
        <v>5.1000000000000004E-4</v>
      </c>
      <c r="K5404">
        <v>0.17299999999999999</v>
      </c>
      <c r="L5404">
        <v>1.3843719008264466</v>
      </c>
      <c r="M5404" s="2">
        <f t="shared" ref="M5404:M5453" si="170">A5404/242*100</f>
        <v>79.752066115702476</v>
      </c>
      <c r="N5404" t="s">
        <v>2737</v>
      </c>
    </row>
    <row r="5405" spans="1:14">
      <c r="A5405">
        <v>194</v>
      </c>
      <c r="B5405" t="s">
        <v>17369</v>
      </c>
      <c r="C5405" t="s">
        <v>17370</v>
      </c>
      <c r="D5405">
        <v>912</v>
      </c>
      <c r="E5405" s="1">
        <v>0.50900000000000001</v>
      </c>
      <c r="F5405">
        <v>0.46</v>
      </c>
      <c r="G5405">
        <v>0.19700000000000001</v>
      </c>
      <c r="H5405">
        <v>127</v>
      </c>
      <c r="I5405" t="s">
        <v>18288</v>
      </c>
      <c r="J5405">
        <v>1.06E-3</v>
      </c>
      <c r="K5405">
        <v>0.115</v>
      </c>
      <c r="L5405">
        <v>1.3843719008264466</v>
      </c>
      <c r="M5405" s="2">
        <f t="shared" si="170"/>
        <v>80.165289256198349</v>
      </c>
      <c r="N5405" t="s">
        <v>2737</v>
      </c>
    </row>
    <row r="5406" spans="1:14">
      <c r="A5406">
        <v>195</v>
      </c>
      <c r="B5406" t="s">
        <v>13433</v>
      </c>
      <c r="C5406" t="s">
        <v>13434</v>
      </c>
      <c r="D5406">
        <v>413</v>
      </c>
      <c r="E5406" s="1">
        <v>0.48299999999999998</v>
      </c>
      <c r="F5406">
        <v>0.53800000000000003</v>
      </c>
      <c r="G5406">
        <v>8.8999999999999996E-2</v>
      </c>
      <c r="H5406">
        <v>45</v>
      </c>
      <c r="I5406">
        <v>9.9</v>
      </c>
      <c r="J5406">
        <v>9.3000000000000005E-4</v>
      </c>
      <c r="K5406">
        <v>0.23799999999999999</v>
      </c>
      <c r="L5406">
        <v>1.3843719008264466</v>
      </c>
      <c r="M5406" s="2">
        <f t="shared" si="170"/>
        <v>80.578512396694208</v>
      </c>
      <c r="N5406" t="s">
        <v>2737</v>
      </c>
    </row>
    <row r="5407" spans="1:14">
      <c r="A5407">
        <v>196</v>
      </c>
      <c r="B5407" t="s">
        <v>17417</v>
      </c>
      <c r="C5407" t="s">
        <v>17418</v>
      </c>
      <c r="D5407">
        <v>256</v>
      </c>
      <c r="E5407" s="1">
        <v>0.47899999999999998</v>
      </c>
      <c r="F5407">
        <v>0.69599999999999995</v>
      </c>
      <c r="G5407">
        <v>0.38900000000000001</v>
      </c>
      <c r="H5407">
        <v>131</v>
      </c>
      <c r="I5407">
        <v>3.2</v>
      </c>
      <c r="J5407">
        <v>9.6000000000000002E-4</v>
      </c>
      <c r="K5407">
        <v>0.20899999999999999</v>
      </c>
      <c r="L5407">
        <v>1.3843719008264466</v>
      </c>
      <c r="M5407" s="2">
        <f t="shared" si="170"/>
        <v>80.991735537190081</v>
      </c>
      <c r="N5407" t="s">
        <v>2737</v>
      </c>
    </row>
    <row r="5408" spans="1:14">
      <c r="A5408">
        <v>197</v>
      </c>
      <c r="B5408" t="s">
        <v>14698</v>
      </c>
      <c r="C5408" t="s">
        <v>14699</v>
      </c>
      <c r="D5408">
        <v>422</v>
      </c>
      <c r="E5408" s="1">
        <v>0.47499999999999998</v>
      </c>
      <c r="F5408">
        <v>0.505</v>
      </c>
      <c r="G5408">
        <v>0.17399999999999999</v>
      </c>
      <c r="H5408">
        <v>46</v>
      </c>
      <c r="I5408">
        <v>9.6</v>
      </c>
      <c r="J5408">
        <v>5.9000000000000003E-4</v>
      </c>
      <c r="K5408">
        <v>0.16200000000000001</v>
      </c>
      <c r="L5408">
        <v>1.3843719008264466</v>
      </c>
      <c r="M5408" s="2">
        <f t="shared" si="170"/>
        <v>81.40495867768594</v>
      </c>
      <c r="N5408" t="s">
        <v>2737</v>
      </c>
    </row>
    <row r="5409" spans="1:14">
      <c r="A5409">
        <v>198</v>
      </c>
      <c r="B5409" t="s">
        <v>17399</v>
      </c>
      <c r="C5409" t="s">
        <v>17400</v>
      </c>
      <c r="D5409">
        <v>257</v>
      </c>
      <c r="E5409" s="1">
        <v>0.45400000000000001</v>
      </c>
      <c r="F5409">
        <v>0.46300000000000002</v>
      </c>
      <c r="G5409">
        <v>1.4999999999999999E-2</v>
      </c>
      <c r="H5409">
        <v>67</v>
      </c>
      <c r="I5409">
        <v>7.1</v>
      </c>
      <c r="J5409">
        <v>6.2E-4</v>
      </c>
      <c r="K5409">
        <v>0.157</v>
      </c>
      <c r="L5409">
        <v>1.3843719008264466</v>
      </c>
      <c r="M5409" s="2">
        <f t="shared" si="170"/>
        <v>81.818181818181827</v>
      </c>
      <c r="N5409" t="s">
        <v>2737</v>
      </c>
    </row>
    <row r="5410" spans="1:14">
      <c r="A5410">
        <v>199</v>
      </c>
      <c r="B5410" t="s">
        <v>17377</v>
      </c>
      <c r="C5410" t="s">
        <v>17378</v>
      </c>
      <c r="D5410">
        <v>73</v>
      </c>
      <c r="E5410" s="1">
        <v>0.42899999999999999</v>
      </c>
      <c r="F5410">
        <v>0.61499999999999999</v>
      </c>
      <c r="G5410">
        <v>4.2999999999999997E-2</v>
      </c>
      <c r="H5410">
        <v>23</v>
      </c>
      <c r="J5410">
        <v>4.4999999999999999E-4</v>
      </c>
      <c r="K5410">
        <v>0.221</v>
      </c>
      <c r="L5410">
        <v>1.3843719008264466</v>
      </c>
      <c r="M5410" s="2">
        <f t="shared" si="170"/>
        <v>82.231404958677686</v>
      </c>
      <c r="N5410" t="s">
        <v>2737</v>
      </c>
    </row>
    <row r="5411" spans="1:14">
      <c r="A5411">
        <v>200</v>
      </c>
      <c r="B5411" t="s">
        <v>20021</v>
      </c>
      <c r="C5411" t="s">
        <v>20022</v>
      </c>
      <c r="D5411">
        <v>515</v>
      </c>
      <c r="E5411" s="1">
        <v>0.41699999999999998</v>
      </c>
      <c r="F5411">
        <v>0.96799999999999997</v>
      </c>
      <c r="G5411">
        <v>0.222</v>
      </c>
      <c r="H5411">
        <v>18</v>
      </c>
      <c r="I5411" t="s">
        <v>18288</v>
      </c>
      <c r="J5411">
        <v>7.2000000000000005E-4</v>
      </c>
      <c r="K5411">
        <v>0.66600000000000004</v>
      </c>
      <c r="L5411">
        <v>1.3843719008264466</v>
      </c>
      <c r="M5411" s="2">
        <f t="shared" si="170"/>
        <v>82.644628099173559</v>
      </c>
      <c r="N5411" t="s">
        <v>2737</v>
      </c>
    </row>
    <row r="5412" spans="1:14">
      <c r="A5412">
        <v>201</v>
      </c>
      <c r="B5412" t="s">
        <v>14986</v>
      </c>
      <c r="C5412" t="s">
        <v>14987</v>
      </c>
      <c r="D5412">
        <v>220</v>
      </c>
      <c r="E5412" s="1">
        <v>0.41399999999999998</v>
      </c>
      <c r="F5412">
        <v>0.45200000000000001</v>
      </c>
      <c r="G5412">
        <v>0.17100000000000001</v>
      </c>
      <c r="H5412">
        <v>41</v>
      </c>
      <c r="I5412">
        <v>7.6</v>
      </c>
      <c r="J5412">
        <v>6.7000000000000002E-4</v>
      </c>
      <c r="K5412">
        <v>0.193</v>
      </c>
      <c r="L5412">
        <v>1.3843719008264466</v>
      </c>
      <c r="M5412" s="2">
        <f t="shared" si="170"/>
        <v>83.057851239669418</v>
      </c>
      <c r="N5412" t="s">
        <v>2737</v>
      </c>
    </row>
    <row r="5413" spans="1:14">
      <c r="A5413">
        <v>202</v>
      </c>
      <c r="B5413" t="s">
        <v>13401</v>
      </c>
      <c r="C5413" t="s">
        <v>13402</v>
      </c>
      <c r="D5413">
        <v>387</v>
      </c>
      <c r="E5413" s="1">
        <v>0.41099999999999998</v>
      </c>
      <c r="F5413">
        <v>0.318</v>
      </c>
      <c r="G5413">
        <v>5.6000000000000001E-2</v>
      </c>
      <c r="H5413">
        <v>251</v>
      </c>
      <c r="I5413">
        <v>2.7</v>
      </c>
      <c r="J5413">
        <v>3.4000000000000002E-4</v>
      </c>
      <c r="K5413">
        <v>1.9E-2</v>
      </c>
      <c r="L5413">
        <v>1.3843719008264466</v>
      </c>
      <c r="M5413" s="2">
        <f t="shared" si="170"/>
        <v>83.471074380165291</v>
      </c>
      <c r="N5413" t="s">
        <v>2737</v>
      </c>
    </row>
    <row r="5414" spans="1:14">
      <c r="A5414">
        <v>203</v>
      </c>
      <c r="B5414" t="s">
        <v>17471</v>
      </c>
      <c r="C5414" t="s">
        <v>17472</v>
      </c>
      <c r="D5414">
        <v>115</v>
      </c>
      <c r="E5414" s="1">
        <v>0.40899999999999997</v>
      </c>
      <c r="G5414">
        <v>0.11899999999999999</v>
      </c>
      <c r="H5414">
        <v>59</v>
      </c>
      <c r="I5414">
        <v>3.4</v>
      </c>
      <c r="J5414">
        <v>8.1999999999999998E-4</v>
      </c>
      <c r="L5414">
        <v>1.3843719008264466</v>
      </c>
      <c r="M5414" s="2">
        <f t="shared" si="170"/>
        <v>83.88429752066115</v>
      </c>
      <c r="N5414" t="s">
        <v>2737</v>
      </c>
    </row>
    <row r="5415" spans="1:14">
      <c r="A5415">
        <v>204</v>
      </c>
      <c r="B5415" t="s">
        <v>14778</v>
      </c>
      <c r="C5415" t="s">
        <v>14779</v>
      </c>
      <c r="D5415">
        <v>123</v>
      </c>
      <c r="E5415" s="1">
        <v>0.39</v>
      </c>
      <c r="G5415">
        <v>1.2999999999999999E-2</v>
      </c>
      <c r="H5415">
        <v>75</v>
      </c>
      <c r="I5415">
        <v>3.6</v>
      </c>
      <c r="J5415">
        <v>2.4000000000000001E-4</v>
      </c>
      <c r="L5415">
        <v>1.3843719008264466</v>
      </c>
      <c r="M5415" s="2">
        <f t="shared" si="170"/>
        <v>84.297520661157023</v>
      </c>
      <c r="N5415" t="s">
        <v>2737</v>
      </c>
    </row>
    <row r="5416" spans="1:14">
      <c r="A5416">
        <v>205</v>
      </c>
      <c r="B5416" t="s">
        <v>17361</v>
      </c>
      <c r="C5416" t="s">
        <v>17362</v>
      </c>
      <c r="D5416">
        <v>434</v>
      </c>
      <c r="E5416" s="1">
        <v>0.38400000000000001</v>
      </c>
      <c r="F5416">
        <v>0.42399999999999999</v>
      </c>
      <c r="G5416">
        <v>2.5999999999999999E-2</v>
      </c>
      <c r="H5416">
        <v>191</v>
      </c>
      <c r="I5416">
        <v>5.3</v>
      </c>
      <c r="J5416">
        <v>1.16E-3</v>
      </c>
      <c r="K5416">
        <v>0.108</v>
      </c>
      <c r="L5416">
        <v>1.3843719008264466</v>
      </c>
      <c r="M5416" s="2">
        <f t="shared" si="170"/>
        <v>84.710743801652882</v>
      </c>
      <c r="N5416" t="s">
        <v>2737</v>
      </c>
    </row>
    <row r="5417" spans="1:14">
      <c r="A5417">
        <v>206</v>
      </c>
      <c r="B5417" t="s">
        <v>20023</v>
      </c>
      <c r="C5417" t="s">
        <v>20024</v>
      </c>
      <c r="D5417">
        <v>357</v>
      </c>
      <c r="E5417" s="1">
        <v>0.38400000000000001</v>
      </c>
      <c r="F5417">
        <v>0.34399999999999997</v>
      </c>
      <c r="G5417">
        <v>3.4000000000000002E-2</v>
      </c>
      <c r="H5417">
        <v>116</v>
      </c>
      <c r="I5417">
        <v>3.9</v>
      </c>
      <c r="J5417">
        <v>1.2199999999999999E-3</v>
      </c>
      <c r="K5417">
        <v>8.3000000000000004E-2</v>
      </c>
      <c r="L5417">
        <v>1.3843719008264466</v>
      </c>
      <c r="M5417" s="2">
        <f t="shared" si="170"/>
        <v>85.123966942148769</v>
      </c>
      <c r="N5417" t="s">
        <v>2737</v>
      </c>
    </row>
    <row r="5418" spans="1:14">
      <c r="A5418">
        <v>207</v>
      </c>
      <c r="B5418" t="s">
        <v>17379</v>
      </c>
      <c r="C5418" t="s">
        <v>17380</v>
      </c>
      <c r="D5418">
        <v>677</v>
      </c>
      <c r="E5418" s="1">
        <v>0.375</v>
      </c>
      <c r="F5418">
        <v>0.373</v>
      </c>
      <c r="G5418">
        <v>4.2000000000000003E-2</v>
      </c>
      <c r="H5418">
        <v>191</v>
      </c>
      <c r="I5418">
        <v>7</v>
      </c>
      <c r="J5418">
        <v>1.6000000000000001E-3</v>
      </c>
      <c r="K5418">
        <v>0.11899999999999999</v>
      </c>
      <c r="L5418">
        <v>1.3843719008264466</v>
      </c>
      <c r="M5418" s="2">
        <f t="shared" si="170"/>
        <v>85.537190082644628</v>
      </c>
      <c r="N5418" t="s">
        <v>2737</v>
      </c>
    </row>
    <row r="5419" spans="1:14">
      <c r="A5419">
        <v>208</v>
      </c>
      <c r="B5419" t="s">
        <v>17381</v>
      </c>
      <c r="C5419" t="s">
        <v>17382</v>
      </c>
      <c r="D5419">
        <v>53</v>
      </c>
      <c r="E5419" s="1">
        <v>0.35499999999999998</v>
      </c>
      <c r="F5419">
        <v>0.375</v>
      </c>
      <c r="G5419">
        <v>1.2E-2</v>
      </c>
      <c r="H5419">
        <v>82</v>
      </c>
      <c r="J5419">
        <v>1.2E-4</v>
      </c>
      <c r="K5419">
        <v>5.8000000000000003E-2</v>
      </c>
      <c r="L5419">
        <v>1.3843719008264466</v>
      </c>
      <c r="M5419" s="2">
        <f t="shared" si="170"/>
        <v>85.950413223140501</v>
      </c>
      <c r="N5419" t="s">
        <v>2737</v>
      </c>
    </row>
    <row r="5420" spans="1:14">
      <c r="A5420">
        <v>209</v>
      </c>
      <c r="B5420" t="s">
        <v>20027</v>
      </c>
      <c r="C5420" t="s">
        <v>20028</v>
      </c>
      <c r="D5420">
        <v>48</v>
      </c>
      <c r="E5420" s="1">
        <v>0.34899999999999998</v>
      </c>
      <c r="G5420">
        <v>6.0999999999999999E-2</v>
      </c>
      <c r="H5420">
        <v>33</v>
      </c>
      <c r="J5420">
        <v>1.4999999999999999E-4</v>
      </c>
      <c r="L5420">
        <v>1.3843719008264466</v>
      </c>
      <c r="M5420" s="2">
        <f t="shared" si="170"/>
        <v>86.36363636363636</v>
      </c>
      <c r="N5420" t="s">
        <v>2737</v>
      </c>
    </row>
    <row r="5421" spans="1:14">
      <c r="A5421">
        <v>210</v>
      </c>
      <c r="B5421" t="s">
        <v>12946</v>
      </c>
      <c r="C5421" t="s">
        <v>12947</v>
      </c>
      <c r="D5421">
        <v>471</v>
      </c>
      <c r="E5421" s="1">
        <v>0.34300000000000003</v>
      </c>
      <c r="F5421">
        <v>0.45600000000000002</v>
      </c>
      <c r="G5421">
        <v>3.6999999999999998E-2</v>
      </c>
      <c r="H5421">
        <v>54</v>
      </c>
      <c r="I5421">
        <v>8.1</v>
      </c>
      <c r="J5421">
        <v>1.2600000000000001E-3</v>
      </c>
      <c r="K5421">
        <v>0.20499999999999999</v>
      </c>
      <c r="L5421">
        <v>1.3843719008264466</v>
      </c>
      <c r="M5421" s="2">
        <f t="shared" si="170"/>
        <v>86.776859504132233</v>
      </c>
      <c r="N5421" t="s">
        <v>2737</v>
      </c>
    </row>
    <row r="5422" spans="1:14">
      <c r="A5422">
        <v>211</v>
      </c>
      <c r="B5422" t="s">
        <v>17325</v>
      </c>
      <c r="C5422" t="s">
        <v>17326</v>
      </c>
      <c r="D5422">
        <v>217</v>
      </c>
      <c r="E5422" s="1">
        <v>0.34300000000000003</v>
      </c>
      <c r="F5422">
        <v>0.34200000000000003</v>
      </c>
      <c r="G5422">
        <v>4.2999999999999997E-2</v>
      </c>
      <c r="H5422">
        <v>117</v>
      </c>
      <c r="I5422">
        <v>3.8</v>
      </c>
      <c r="J5422">
        <v>1.2099999999999999E-3</v>
      </c>
      <c r="K5422">
        <v>0.125</v>
      </c>
      <c r="L5422">
        <v>1.3843719008264466</v>
      </c>
      <c r="M5422" s="2">
        <f t="shared" si="170"/>
        <v>87.190082644628092</v>
      </c>
      <c r="N5422" t="s">
        <v>2737</v>
      </c>
    </row>
    <row r="5423" spans="1:14">
      <c r="A5423">
        <v>212</v>
      </c>
      <c r="B5423" t="s">
        <v>17463</v>
      </c>
      <c r="C5423" t="s">
        <v>17464</v>
      </c>
      <c r="D5423">
        <v>74</v>
      </c>
      <c r="E5423" s="1">
        <v>0.33700000000000002</v>
      </c>
      <c r="F5423">
        <v>0.16900000000000001</v>
      </c>
      <c r="G5423">
        <v>4.4999999999999998E-2</v>
      </c>
      <c r="H5423">
        <v>44</v>
      </c>
      <c r="J5423">
        <v>6.0000000000000002E-5</v>
      </c>
      <c r="K5423">
        <v>1.4999999999999999E-2</v>
      </c>
      <c r="L5423">
        <v>1.3843719008264466</v>
      </c>
      <c r="M5423" s="2">
        <f t="shared" si="170"/>
        <v>87.603305785123965</v>
      </c>
      <c r="N5423" t="s">
        <v>2737</v>
      </c>
    </row>
    <row r="5424" spans="1:14">
      <c r="A5424">
        <v>213</v>
      </c>
      <c r="B5424" t="s">
        <v>14934</v>
      </c>
      <c r="C5424" t="s">
        <v>14935</v>
      </c>
      <c r="D5424">
        <v>79</v>
      </c>
      <c r="E5424" s="1">
        <v>0.33300000000000002</v>
      </c>
      <c r="F5424">
        <v>0.41499999999999998</v>
      </c>
      <c r="J5424">
        <v>2.7999999999999998E-4</v>
      </c>
      <c r="K5424">
        <v>0.19800000000000001</v>
      </c>
      <c r="L5424">
        <v>1.3843719008264466</v>
      </c>
      <c r="M5424" s="2">
        <f t="shared" si="170"/>
        <v>88.016528925619824</v>
      </c>
      <c r="N5424" t="s">
        <v>2737</v>
      </c>
    </row>
    <row r="5425" spans="1:14">
      <c r="A5425">
        <v>214</v>
      </c>
      <c r="B5425" t="s">
        <v>17331</v>
      </c>
      <c r="C5425" t="s">
        <v>17332</v>
      </c>
      <c r="D5425">
        <v>1040</v>
      </c>
      <c r="E5425" s="1">
        <v>0.33300000000000002</v>
      </c>
      <c r="F5425">
        <v>0.33600000000000002</v>
      </c>
      <c r="G5425">
        <v>7.9000000000000001E-2</v>
      </c>
      <c r="H5425">
        <v>266</v>
      </c>
      <c r="I5425">
        <v>6.3</v>
      </c>
      <c r="J5425">
        <v>2.7200000000000002E-3</v>
      </c>
      <c r="K5425">
        <v>0.109</v>
      </c>
      <c r="L5425">
        <v>1.3843719008264466</v>
      </c>
      <c r="M5425" s="2">
        <f t="shared" si="170"/>
        <v>88.429752066115711</v>
      </c>
      <c r="N5425" t="s">
        <v>2737</v>
      </c>
    </row>
    <row r="5426" spans="1:14">
      <c r="A5426">
        <v>215</v>
      </c>
      <c r="B5426" t="s">
        <v>14856</v>
      </c>
      <c r="C5426" t="s">
        <v>14857</v>
      </c>
      <c r="D5426">
        <v>825</v>
      </c>
      <c r="E5426" s="1">
        <v>0.33300000000000002</v>
      </c>
      <c r="F5426">
        <v>1.1399999999999999</v>
      </c>
      <c r="G5426">
        <v>0</v>
      </c>
      <c r="H5426">
        <v>16</v>
      </c>
      <c r="I5426" t="s">
        <v>18288</v>
      </c>
      <c r="J5426">
        <v>5.2999999999999998E-4</v>
      </c>
      <c r="K5426">
        <v>0.53200000000000003</v>
      </c>
      <c r="L5426">
        <v>1.3843719008264466</v>
      </c>
      <c r="M5426" s="2">
        <f t="shared" si="170"/>
        <v>88.84297520661157</v>
      </c>
      <c r="N5426" t="s">
        <v>2737</v>
      </c>
    </row>
    <row r="5427" spans="1:14">
      <c r="A5427">
        <v>216</v>
      </c>
      <c r="B5427" t="s">
        <v>17383</v>
      </c>
      <c r="C5427" t="s">
        <v>17384</v>
      </c>
      <c r="D5427">
        <v>732</v>
      </c>
      <c r="E5427" s="1">
        <v>0.33</v>
      </c>
      <c r="F5427">
        <v>0.30199999999999999</v>
      </c>
      <c r="G5427">
        <v>9.6000000000000002E-2</v>
      </c>
      <c r="H5427">
        <v>166</v>
      </c>
      <c r="I5427">
        <v>9.6</v>
      </c>
      <c r="J5427">
        <v>1.06E-3</v>
      </c>
      <c r="K5427">
        <v>6.7000000000000004E-2</v>
      </c>
      <c r="L5427">
        <v>1.3843719008264466</v>
      </c>
      <c r="M5427" s="2">
        <f t="shared" si="170"/>
        <v>89.256198347107443</v>
      </c>
      <c r="N5427" t="s">
        <v>2737</v>
      </c>
    </row>
    <row r="5428" spans="1:14">
      <c r="A5428">
        <v>217</v>
      </c>
      <c r="B5428" t="s">
        <v>17329</v>
      </c>
      <c r="C5428" t="s">
        <v>17330</v>
      </c>
      <c r="D5428">
        <v>1510</v>
      </c>
      <c r="E5428" s="1">
        <v>0.314</v>
      </c>
      <c r="F5428">
        <v>0.30199999999999999</v>
      </c>
      <c r="G5428">
        <v>7.4999999999999997E-2</v>
      </c>
      <c r="H5428">
        <v>558</v>
      </c>
      <c r="I5428">
        <v>5.3</v>
      </c>
      <c r="J5428">
        <v>4.1200000000000004E-3</v>
      </c>
      <c r="K5428">
        <v>8.6999999999999994E-2</v>
      </c>
      <c r="L5428">
        <v>1.3843719008264466</v>
      </c>
      <c r="M5428" s="2">
        <f t="shared" si="170"/>
        <v>89.669421487603302</v>
      </c>
      <c r="N5428" t="s">
        <v>2737</v>
      </c>
    </row>
    <row r="5429" spans="1:14">
      <c r="A5429">
        <v>218</v>
      </c>
      <c r="B5429" t="s">
        <v>13387</v>
      </c>
      <c r="C5429" t="s">
        <v>13388</v>
      </c>
      <c r="D5429">
        <v>209</v>
      </c>
      <c r="E5429" s="1">
        <v>0.30299999999999999</v>
      </c>
      <c r="F5429">
        <v>0.44900000000000001</v>
      </c>
      <c r="G5429">
        <v>0.04</v>
      </c>
      <c r="H5429">
        <v>25</v>
      </c>
      <c r="I5429">
        <v>6.4</v>
      </c>
      <c r="J5429">
        <v>5.9000000000000003E-4</v>
      </c>
      <c r="K5429">
        <v>0.16200000000000001</v>
      </c>
      <c r="L5429">
        <v>1.3843719008264466</v>
      </c>
      <c r="M5429" s="2">
        <f t="shared" si="170"/>
        <v>90.082644628099175</v>
      </c>
      <c r="N5429" t="s">
        <v>2737</v>
      </c>
    </row>
    <row r="5430" spans="1:14">
      <c r="A5430">
        <v>219</v>
      </c>
      <c r="B5430" t="s">
        <v>15178</v>
      </c>
      <c r="C5430" t="s">
        <v>15179</v>
      </c>
      <c r="D5430">
        <v>71</v>
      </c>
      <c r="E5430" s="1">
        <v>0.29699999999999999</v>
      </c>
      <c r="F5430">
        <v>0.29699999999999999</v>
      </c>
      <c r="G5430">
        <v>0.10299999999999999</v>
      </c>
      <c r="H5430">
        <v>87</v>
      </c>
      <c r="J5430">
        <v>2.7E-4</v>
      </c>
      <c r="K5430">
        <v>7.2999999999999995E-2</v>
      </c>
      <c r="L5430">
        <v>1.3843719008264466</v>
      </c>
      <c r="M5430" s="2">
        <f t="shared" si="170"/>
        <v>90.495867768595033</v>
      </c>
      <c r="N5430" t="s">
        <v>2737</v>
      </c>
    </row>
    <row r="5431" spans="1:14">
      <c r="A5431">
        <v>220</v>
      </c>
      <c r="B5431" t="s">
        <v>14798</v>
      </c>
      <c r="C5431" t="s">
        <v>14799</v>
      </c>
      <c r="D5431">
        <v>175</v>
      </c>
      <c r="E5431" s="1">
        <v>0.29499999999999998</v>
      </c>
      <c r="F5431">
        <v>0.33600000000000002</v>
      </c>
      <c r="G5431">
        <v>0.03</v>
      </c>
      <c r="H5431">
        <v>33</v>
      </c>
      <c r="I5431">
        <v>6.9</v>
      </c>
      <c r="J5431">
        <v>4.4000000000000002E-4</v>
      </c>
      <c r="K5431">
        <v>0.107</v>
      </c>
      <c r="L5431">
        <v>1.3843719008264466</v>
      </c>
      <c r="M5431" s="2">
        <f t="shared" si="170"/>
        <v>90.909090909090907</v>
      </c>
      <c r="N5431" t="s">
        <v>2737</v>
      </c>
    </row>
    <row r="5432" spans="1:14">
      <c r="A5432">
        <v>221</v>
      </c>
      <c r="B5432" t="s">
        <v>15236</v>
      </c>
      <c r="C5432" t="s">
        <v>15237</v>
      </c>
      <c r="D5432">
        <v>459</v>
      </c>
      <c r="E5432" s="1">
        <v>0.28100000000000003</v>
      </c>
      <c r="F5432">
        <v>0.38200000000000001</v>
      </c>
      <c r="G5432">
        <v>0.115</v>
      </c>
      <c r="H5432">
        <v>139</v>
      </c>
      <c r="I5432">
        <v>5.5</v>
      </c>
      <c r="J5432">
        <v>1.5299999999999999E-3</v>
      </c>
      <c r="K5432">
        <v>0.14099999999999999</v>
      </c>
      <c r="L5432">
        <v>1.3843719008264466</v>
      </c>
      <c r="M5432" s="2">
        <f t="shared" si="170"/>
        <v>91.322314049586765</v>
      </c>
      <c r="N5432" t="s">
        <v>2737</v>
      </c>
    </row>
    <row r="5433" spans="1:14">
      <c r="A5433">
        <v>222</v>
      </c>
      <c r="B5433" t="s">
        <v>17357</v>
      </c>
      <c r="C5433" t="s">
        <v>17358</v>
      </c>
      <c r="D5433">
        <v>71</v>
      </c>
      <c r="E5433" s="1">
        <v>0.27700000000000002</v>
      </c>
      <c r="F5433">
        <v>0.26100000000000001</v>
      </c>
      <c r="G5433">
        <v>0</v>
      </c>
      <c r="H5433">
        <v>27</v>
      </c>
      <c r="J5433">
        <v>2.2000000000000001E-4</v>
      </c>
      <c r="K5433">
        <v>6.0999999999999999E-2</v>
      </c>
      <c r="L5433">
        <v>1.3843719008264466</v>
      </c>
      <c r="M5433" s="2">
        <f t="shared" si="170"/>
        <v>91.735537190082653</v>
      </c>
      <c r="N5433" t="s">
        <v>2737</v>
      </c>
    </row>
    <row r="5434" spans="1:14">
      <c r="A5434">
        <v>223</v>
      </c>
      <c r="B5434" t="s">
        <v>17327</v>
      </c>
      <c r="C5434" t="s">
        <v>17328</v>
      </c>
      <c r="D5434">
        <v>538</v>
      </c>
      <c r="E5434" s="1">
        <v>0.26800000000000002</v>
      </c>
      <c r="F5434">
        <v>0.371</v>
      </c>
      <c r="G5434">
        <v>8.6999999999999994E-2</v>
      </c>
      <c r="H5434">
        <v>275</v>
      </c>
      <c r="I5434">
        <v>3.6</v>
      </c>
      <c r="J5434">
        <v>2.5300000000000001E-3</v>
      </c>
      <c r="K5434">
        <v>0.123</v>
      </c>
      <c r="L5434">
        <v>1.3843719008264466</v>
      </c>
      <c r="M5434" s="2">
        <f t="shared" si="170"/>
        <v>92.148760330578511</v>
      </c>
      <c r="N5434" t="s">
        <v>2737</v>
      </c>
    </row>
    <row r="5435" spans="1:14">
      <c r="A5435">
        <v>224</v>
      </c>
      <c r="B5435" t="s">
        <v>13375</v>
      </c>
      <c r="C5435" t="s">
        <v>13376</v>
      </c>
      <c r="D5435">
        <v>233</v>
      </c>
      <c r="E5435" s="1">
        <v>0.26500000000000001</v>
      </c>
      <c r="F5435">
        <v>0.187</v>
      </c>
      <c r="G5435">
        <v>2.7E-2</v>
      </c>
      <c r="H5435">
        <v>148</v>
      </c>
      <c r="I5435">
        <v>3.9</v>
      </c>
      <c r="J5435">
        <v>4.0999999999999999E-4</v>
      </c>
      <c r="K5435">
        <v>0.03</v>
      </c>
      <c r="L5435">
        <v>1.3843719008264466</v>
      </c>
      <c r="M5435" s="2">
        <f t="shared" si="170"/>
        <v>92.561983471074385</v>
      </c>
      <c r="N5435" t="s">
        <v>2737</v>
      </c>
    </row>
    <row r="5436" spans="1:14">
      <c r="A5436">
        <v>225</v>
      </c>
      <c r="B5436" t="s">
        <v>14980</v>
      </c>
      <c r="C5436" t="s">
        <v>14981</v>
      </c>
      <c r="D5436">
        <v>1357</v>
      </c>
      <c r="E5436" s="1">
        <v>0.23799999999999999</v>
      </c>
      <c r="F5436">
        <v>0.27</v>
      </c>
      <c r="G5436">
        <v>5.2999999999999999E-2</v>
      </c>
      <c r="H5436">
        <v>323</v>
      </c>
      <c r="I5436">
        <v>7</v>
      </c>
      <c r="J5436">
        <v>3.2699999999999999E-3</v>
      </c>
      <c r="K5436">
        <v>9.0999999999999998E-2</v>
      </c>
      <c r="L5436">
        <v>1.3843719008264466</v>
      </c>
      <c r="M5436" s="2">
        <f t="shared" si="170"/>
        <v>92.975206611570243</v>
      </c>
      <c r="N5436" t="s">
        <v>2737</v>
      </c>
    </row>
    <row r="5437" spans="1:14">
      <c r="A5437">
        <v>226</v>
      </c>
      <c r="B5437" t="s">
        <v>14990</v>
      </c>
      <c r="C5437" t="s">
        <v>14991</v>
      </c>
      <c r="D5437">
        <v>222</v>
      </c>
      <c r="E5437" s="1">
        <v>0.23799999999999999</v>
      </c>
      <c r="F5437">
        <v>0.22900000000000001</v>
      </c>
      <c r="G5437">
        <v>1.2E-2</v>
      </c>
      <c r="H5437">
        <v>82</v>
      </c>
      <c r="I5437">
        <v>7</v>
      </c>
      <c r="J5437">
        <v>4.8999999999999998E-4</v>
      </c>
      <c r="K5437">
        <v>6.0999999999999999E-2</v>
      </c>
      <c r="L5437">
        <v>1.3843719008264466</v>
      </c>
      <c r="M5437" s="2">
        <f t="shared" si="170"/>
        <v>93.388429752066116</v>
      </c>
      <c r="N5437" t="s">
        <v>2737</v>
      </c>
    </row>
    <row r="5438" spans="1:14">
      <c r="A5438">
        <v>227</v>
      </c>
      <c r="B5438" t="s">
        <v>15072</v>
      </c>
      <c r="C5438" t="s">
        <v>15073</v>
      </c>
      <c r="D5438">
        <v>136</v>
      </c>
      <c r="E5438" s="1">
        <v>0.218</v>
      </c>
      <c r="G5438">
        <v>7.3999999999999996E-2</v>
      </c>
      <c r="H5438">
        <v>176</v>
      </c>
      <c r="I5438">
        <v>2.9</v>
      </c>
      <c r="J5438">
        <v>2.3000000000000001E-4</v>
      </c>
      <c r="L5438">
        <v>1.3843719008264466</v>
      </c>
      <c r="M5438" s="2">
        <f t="shared" si="170"/>
        <v>93.801652892561975</v>
      </c>
      <c r="N5438" t="s">
        <v>2737</v>
      </c>
    </row>
    <row r="5439" spans="1:14">
      <c r="A5439">
        <v>228</v>
      </c>
      <c r="B5439" t="s">
        <v>17483</v>
      </c>
      <c r="C5439" t="s">
        <v>17484</v>
      </c>
      <c r="D5439">
        <v>235</v>
      </c>
      <c r="E5439" s="1">
        <v>0.20200000000000001</v>
      </c>
      <c r="F5439">
        <v>0.17899999999999999</v>
      </c>
      <c r="G5439">
        <v>5.7000000000000002E-2</v>
      </c>
      <c r="H5439">
        <v>35</v>
      </c>
      <c r="I5439" t="s">
        <v>18288</v>
      </c>
      <c r="J5439">
        <v>2.3000000000000001E-4</v>
      </c>
      <c r="K5439">
        <v>4.4999999999999998E-2</v>
      </c>
      <c r="L5439">
        <v>1.3843719008264466</v>
      </c>
      <c r="M5439" s="2">
        <f t="shared" si="170"/>
        <v>94.214876033057848</v>
      </c>
      <c r="N5439" t="s">
        <v>2737</v>
      </c>
    </row>
    <row r="5440" spans="1:14">
      <c r="A5440">
        <v>229</v>
      </c>
      <c r="B5440" t="s">
        <v>13385</v>
      </c>
      <c r="C5440" t="s">
        <v>13386</v>
      </c>
      <c r="D5440">
        <v>113</v>
      </c>
      <c r="E5440" s="1">
        <v>0.17799999999999999</v>
      </c>
      <c r="F5440">
        <v>0.16500000000000001</v>
      </c>
      <c r="G5440">
        <v>1.2E-2</v>
      </c>
      <c r="H5440">
        <v>82</v>
      </c>
      <c r="I5440">
        <v>7.8</v>
      </c>
      <c r="J5440">
        <v>5.1999999999999995E-4</v>
      </c>
      <c r="K5440">
        <v>0.09</v>
      </c>
      <c r="L5440">
        <v>1.3843719008264466</v>
      </c>
      <c r="M5440" s="2">
        <f t="shared" si="170"/>
        <v>94.628099173553721</v>
      </c>
      <c r="N5440" t="s">
        <v>2737</v>
      </c>
    </row>
    <row r="5441" spans="1:14">
      <c r="A5441">
        <v>230</v>
      </c>
      <c r="B5441" t="s">
        <v>13383</v>
      </c>
      <c r="C5441" t="s">
        <v>13384</v>
      </c>
      <c r="D5441">
        <v>96</v>
      </c>
      <c r="E5441" s="1">
        <v>0.16800000000000001</v>
      </c>
      <c r="F5441">
        <v>8.8999999999999996E-2</v>
      </c>
      <c r="G5441">
        <v>0.104</v>
      </c>
      <c r="H5441">
        <v>67</v>
      </c>
      <c r="J5441">
        <v>1.6000000000000001E-4</v>
      </c>
      <c r="K5441">
        <v>1.7999999999999999E-2</v>
      </c>
      <c r="L5441">
        <v>1.3843719008264466</v>
      </c>
      <c r="M5441" s="2">
        <f t="shared" si="170"/>
        <v>95.041322314049594</v>
      </c>
      <c r="N5441" t="s">
        <v>2737</v>
      </c>
    </row>
    <row r="5442" spans="1:14">
      <c r="A5442">
        <v>231</v>
      </c>
      <c r="B5442" t="s">
        <v>13415</v>
      </c>
      <c r="C5442" t="s">
        <v>13416</v>
      </c>
      <c r="D5442">
        <v>148</v>
      </c>
      <c r="E5442" s="1">
        <v>0.16800000000000001</v>
      </c>
      <c r="F5442">
        <v>0.222</v>
      </c>
      <c r="G5442">
        <v>3.9E-2</v>
      </c>
      <c r="H5442">
        <v>51</v>
      </c>
      <c r="I5442">
        <v>6.7</v>
      </c>
      <c r="J5442">
        <v>3.6000000000000002E-4</v>
      </c>
      <c r="K5442">
        <v>7.8E-2</v>
      </c>
      <c r="L5442">
        <v>1.3843719008264466</v>
      </c>
      <c r="M5442" s="2">
        <f t="shared" si="170"/>
        <v>95.454545454545453</v>
      </c>
      <c r="N5442" t="s">
        <v>2737</v>
      </c>
    </row>
    <row r="5443" spans="1:14">
      <c r="A5443">
        <v>232</v>
      </c>
      <c r="B5443" t="s">
        <v>17443</v>
      </c>
      <c r="C5443" t="s">
        <v>17444</v>
      </c>
      <c r="D5443">
        <v>293</v>
      </c>
      <c r="E5443" s="1">
        <v>0.16700000000000001</v>
      </c>
      <c r="F5443">
        <v>0.21</v>
      </c>
      <c r="G5443">
        <v>0.154</v>
      </c>
      <c r="H5443">
        <v>13</v>
      </c>
      <c r="I5443" t="s">
        <v>18288</v>
      </c>
      <c r="J5443">
        <v>8.8999999999999995E-4</v>
      </c>
      <c r="K5443">
        <v>0.105</v>
      </c>
      <c r="L5443">
        <v>1.3843719008264466</v>
      </c>
      <c r="M5443" s="2">
        <f t="shared" si="170"/>
        <v>95.867768595041326</v>
      </c>
      <c r="N5443" t="s">
        <v>2737</v>
      </c>
    </row>
    <row r="5444" spans="1:14">
      <c r="A5444">
        <v>233</v>
      </c>
      <c r="B5444" t="s">
        <v>13417</v>
      </c>
      <c r="C5444" t="s">
        <v>13418</v>
      </c>
      <c r="D5444">
        <v>117</v>
      </c>
      <c r="E5444" s="1">
        <v>0.16300000000000001</v>
      </c>
      <c r="F5444">
        <v>0.19500000000000001</v>
      </c>
      <c r="G5444">
        <v>0.125</v>
      </c>
      <c r="H5444">
        <v>64</v>
      </c>
      <c r="I5444">
        <v>5.4</v>
      </c>
      <c r="J5444">
        <v>1.8000000000000001E-4</v>
      </c>
      <c r="K5444">
        <v>3.5000000000000003E-2</v>
      </c>
      <c r="L5444">
        <v>1.3843719008264466</v>
      </c>
      <c r="M5444" s="2">
        <f t="shared" si="170"/>
        <v>96.280991735537185</v>
      </c>
      <c r="N5444" t="s">
        <v>2737</v>
      </c>
    </row>
    <row r="5445" spans="1:14">
      <c r="A5445">
        <v>234</v>
      </c>
      <c r="B5445" t="s">
        <v>14882</v>
      </c>
      <c r="C5445" t="s">
        <v>14883</v>
      </c>
      <c r="D5445">
        <v>64</v>
      </c>
      <c r="E5445" s="1">
        <v>0.158</v>
      </c>
      <c r="F5445">
        <v>7.4999999999999997E-2</v>
      </c>
      <c r="G5445">
        <v>0</v>
      </c>
      <c r="H5445">
        <v>10</v>
      </c>
      <c r="J5445">
        <v>8.0000000000000007E-5</v>
      </c>
      <c r="K5445">
        <v>3.3000000000000002E-2</v>
      </c>
      <c r="L5445">
        <v>1.3843719008264466</v>
      </c>
      <c r="M5445" s="2">
        <f t="shared" si="170"/>
        <v>96.694214876033058</v>
      </c>
      <c r="N5445" t="s">
        <v>2737</v>
      </c>
    </row>
    <row r="5446" spans="1:14">
      <c r="A5446">
        <v>235</v>
      </c>
      <c r="B5446" t="s">
        <v>13403</v>
      </c>
      <c r="C5446" t="s">
        <v>13404</v>
      </c>
      <c r="D5446">
        <v>62</v>
      </c>
      <c r="E5446" s="1">
        <v>0.128</v>
      </c>
      <c r="F5446">
        <v>0.222</v>
      </c>
      <c r="G5446">
        <v>0</v>
      </c>
      <c r="H5446">
        <v>12</v>
      </c>
      <c r="J5446">
        <v>1.6000000000000001E-4</v>
      </c>
      <c r="K5446">
        <v>7.8E-2</v>
      </c>
      <c r="L5446">
        <v>1.3843719008264466</v>
      </c>
      <c r="M5446" s="2">
        <f t="shared" si="170"/>
        <v>97.107438016528931</v>
      </c>
      <c r="N5446" t="s">
        <v>2737</v>
      </c>
    </row>
    <row r="5447" spans="1:14">
      <c r="A5447">
        <v>236</v>
      </c>
      <c r="B5447" t="s">
        <v>13389</v>
      </c>
      <c r="C5447" t="s">
        <v>13390</v>
      </c>
      <c r="D5447">
        <v>271</v>
      </c>
      <c r="E5447" s="1">
        <v>0.104</v>
      </c>
      <c r="F5447">
        <v>0.13</v>
      </c>
      <c r="G5447">
        <v>2.7E-2</v>
      </c>
      <c r="H5447">
        <v>113</v>
      </c>
      <c r="I5447">
        <v>7.8</v>
      </c>
      <c r="J5447">
        <v>5.8E-4</v>
      </c>
      <c r="K5447">
        <v>4.9000000000000002E-2</v>
      </c>
      <c r="L5447">
        <v>1.3843719008264466</v>
      </c>
      <c r="M5447" s="2">
        <f t="shared" si="170"/>
        <v>97.52066115702479</v>
      </c>
      <c r="N5447" t="s">
        <v>2737</v>
      </c>
    </row>
    <row r="5448" spans="1:14">
      <c r="A5448">
        <v>237</v>
      </c>
      <c r="B5448" t="s">
        <v>17427</v>
      </c>
      <c r="C5448" t="s">
        <v>17428</v>
      </c>
      <c r="D5448">
        <v>22</v>
      </c>
      <c r="E5448" s="1">
        <v>9.8000000000000004E-2</v>
      </c>
      <c r="G5448">
        <v>0</v>
      </c>
      <c r="H5448">
        <v>37</v>
      </c>
      <c r="J5448">
        <v>1.1E-4</v>
      </c>
      <c r="L5448">
        <v>1.3843719008264466</v>
      </c>
      <c r="M5448" s="2">
        <f t="shared" si="170"/>
        <v>97.933884297520663</v>
      </c>
      <c r="N5448" t="s">
        <v>2737</v>
      </c>
    </row>
    <row r="5449" spans="1:14">
      <c r="A5449">
        <v>238</v>
      </c>
      <c r="B5449" t="s">
        <v>17403</v>
      </c>
      <c r="C5449" t="s">
        <v>17404</v>
      </c>
      <c r="D5449">
        <v>13</v>
      </c>
      <c r="E5449" s="1">
        <v>7.4999999999999997E-2</v>
      </c>
      <c r="F5449">
        <v>5.2999999999999999E-2</v>
      </c>
      <c r="G5449">
        <v>0.214</v>
      </c>
      <c r="H5449">
        <v>28</v>
      </c>
      <c r="J5449">
        <v>2.0000000000000002E-5</v>
      </c>
      <c r="K5449">
        <v>8.9999999999999993E-3</v>
      </c>
      <c r="L5449">
        <v>1.3843719008264466</v>
      </c>
      <c r="M5449" s="2">
        <f t="shared" si="170"/>
        <v>98.347107438016536</v>
      </c>
      <c r="N5449" t="s">
        <v>2737</v>
      </c>
    </row>
    <row r="5450" spans="1:14">
      <c r="A5450">
        <v>239</v>
      </c>
      <c r="B5450" t="s">
        <v>17477</v>
      </c>
      <c r="C5450" t="s">
        <v>17478</v>
      </c>
      <c r="D5450">
        <v>25</v>
      </c>
      <c r="E5450" s="1">
        <v>6.6000000000000003E-2</v>
      </c>
      <c r="F5450">
        <v>7.3999999999999996E-2</v>
      </c>
      <c r="G5450">
        <v>0</v>
      </c>
      <c r="H5450">
        <v>15</v>
      </c>
      <c r="J5450">
        <v>1.3999999999999999E-4</v>
      </c>
      <c r="K5450">
        <v>4.3999999999999997E-2</v>
      </c>
      <c r="L5450">
        <v>1.3843719008264466</v>
      </c>
      <c r="M5450" s="2">
        <f t="shared" si="170"/>
        <v>98.760330578512395</v>
      </c>
      <c r="N5450" t="s">
        <v>2737</v>
      </c>
    </row>
    <row r="5451" spans="1:14">
      <c r="A5451">
        <v>240</v>
      </c>
      <c r="B5451" t="s">
        <v>17445</v>
      </c>
      <c r="C5451" t="s">
        <v>17446</v>
      </c>
      <c r="D5451">
        <v>69</v>
      </c>
      <c r="E5451" s="1">
        <v>4.3999999999999997E-2</v>
      </c>
      <c r="F5451">
        <v>3.5999999999999997E-2</v>
      </c>
      <c r="G5451">
        <v>4.4999999999999998E-2</v>
      </c>
      <c r="H5451">
        <v>112</v>
      </c>
      <c r="J5451">
        <v>6.0000000000000002E-5</v>
      </c>
      <c r="K5451">
        <v>5.0000000000000001E-3</v>
      </c>
      <c r="L5451">
        <v>1.3843719008264466</v>
      </c>
      <c r="M5451" s="2">
        <f t="shared" si="170"/>
        <v>99.173553719008268</v>
      </c>
      <c r="N5451" t="s">
        <v>2737</v>
      </c>
    </row>
    <row r="5452" spans="1:14">
      <c r="A5452">
        <v>241</v>
      </c>
      <c r="B5452" t="s">
        <v>16288</v>
      </c>
      <c r="C5452" t="s">
        <v>16289</v>
      </c>
      <c r="D5452">
        <v>97</v>
      </c>
      <c r="E5452" s="1">
        <v>4.1000000000000002E-2</v>
      </c>
      <c r="F5452">
        <v>0.13</v>
      </c>
      <c r="G5452">
        <v>7.6999999999999999E-2</v>
      </c>
      <c r="H5452">
        <v>26</v>
      </c>
      <c r="J5452">
        <v>9.0000000000000006E-5</v>
      </c>
      <c r="K5452">
        <v>0.03</v>
      </c>
      <c r="L5452">
        <v>1.3843719008264466</v>
      </c>
      <c r="M5452" s="2">
        <f t="shared" si="170"/>
        <v>99.586776859504127</v>
      </c>
      <c r="N5452" t="s">
        <v>2737</v>
      </c>
    </row>
    <row r="5453" spans="1:14">
      <c r="A5453">
        <v>242</v>
      </c>
      <c r="B5453" t="s">
        <v>13399</v>
      </c>
      <c r="C5453" t="s">
        <v>13400</v>
      </c>
      <c r="D5453">
        <v>44</v>
      </c>
      <c r="E5453" s="1">
        <v>1.2999999999999999E-2</v>
      </c>
      <c r="F5453">
        <v>1.0999999999999999E-2</v>
      </c>
      <c r="G5453">
        <v>0</v>
      </c>
      <c r="H5453">
        <v>76</v>
      </c>
      <c r="J5453">
        <v>1.0000000000000001E-5</v>
      </c>
      <c r="K5453">
        <v>2E-3</v>
      </c>
      <c r="L5453">
        <v>1.3843719008264466</v>
      </c>
      <c r="M5453" s="2">
        <f t="shared" si="170"/>
        <v>100</v>
      </c>
      <c r="N5453" t="s">
        <v>2737</v>
      </c>
    </row>
    <row r="5454" spans="1:14" s="3" customFormat="1">
      <c r="E5454" s="4"/>
      <c r="M5454" s="5"/>
    </row>
    <row r="5455" spans="1:14">
      <c r="A5455">
        <v>1</v>
      </c>
      <c r="B5455" t="s">
        <v>21745</v>
      </c>
      <c r="C5455" t="s">
        <v>21746</v>
      </c>
      <c r="D5455">
        <v>23011</v>
      </c>
      <c r="E5455" s="1">
        <v>5.8250000000000002</v>
      </c>
      <c r="F5455">
        <v>6.0309999999999997</v>
      </c>
      <c r="G5455">
        <v>0.96499999999999997</v>
      </c>
      <c r="H5455">
        <v>480</v>
      </c>
      <c r="I5455">
        <v>5.4</v>
      </c>
      <c r="J5455">
        <v>5.0590000000000003E-2</v>
      </c>
      <c r="K5455">
        <v>1.419</v>
      </c>
      <c r="L5455">
        <f>AVERAGE(E5455:E5496)</f>
        <v>2.0142857142857147</v>
      </c>
      <c r="M5455" s="2">
        <f t="shared" ref="M5455:M5496" si="171">A5455/42*100</f>
        <v>2.3809523809523809</v>
      </c>
      <c r="N5455" t="s">
        <v>2738</v>
      </c>
    </row>
    <row r="5456" spans="1:14">
      <c r="A5456">
        <v>2</v>
      </c>
      <c r="B5456" t="s">
        <v>17499</v>
      </c>
      <c r="C5456" t="s">
        <v>17500</v>
      </c>
      <c r="D5456">
        <v>92385</v>
      </c>
      <c r="E5456" s="1">
        <v>5.2569999999999997</v>
      </c>
      <c r="F5456">
        <v>5.8650000000000002</v>
      </c>
      <c r="G5456">
        <v>0.79200000000000004</v>
      </c>
      <c r="H5456">
        <v>1608</v>
      </c>
      <c r="I5456">
        <v>6.7</v>
      </c>
      <c r="J5456">
        <v>0.20463999999999999</v>
      </c>
      <c r="K5456">
        <v>1.724</v>
      </c>
      <c r="L5456">
        <v>2.0142857142857147</v>
      </c>
      <c r="M5456" s="2">
        <f t="shared" si="171"/>
        <v>4.7619047619047619</v>
      </c>
      <c r="N5456" t="s">
        <v>2738</v>
      </c>
    </row>
    <row r="5457" spans="1:14">
      <c r="A5457">
        <v>3</v>
      </c>
      <c r="B5457" t="s">
        <v>17531</v>
      </c>
      <c r="C5457" t="s">
        <v>17532</v>
      </c>
      <c r="D5457">
        <v>42484</v>
      </c>
      <c r="E5457" s="1">
        <v>4.6550000000000002</v>
      </c>
      <c r="F5457">
        <v>5.3890000000000002</v>
      </c>
      <c r="G5457">
        <v>0.63500000000000001</v>
      </c>
      <c r="H5457">
        <v>633</v>
      </c>
      <c r="I5457">
        <v>8.3000000000000007</v>
      </c>
      <c r="J5457">
        <v>6.9620000000000001E-2</v>
      </c>
      <c r="K5457">
        <v>1.444</v>
      </c>
      <c r="L5457">
        <v>2.0142857142857147</v>
      </c>
      <c r="M5457" s="2">
        <f t="shared" si="171"/>
        <v>7.1428571428571423</v>
      </c>
      <c r="N5457" t="s">
        <v>2738</v>
      </c>
    </row>
    <row r="5458" spans="1:14">
      <c r="A5458">
        <v>4</v>
      </c>
      <c r="B5458" t="s">
        <v>12874</v>
      </c>
      <c r="C5458" t="s">
        <v>12875</v>
      </c>
      <c r="D5458">
        <v>2658</v>
      </c>
      <c r="E5458" s="1">
        <v>3.944</v>
      </c>
      <c r="F5458">
        <v>5.1909999999999998</v>
      </c>
      <c r="G5458">
        <v>0.60299999999999998</v>
      </c>
      <c r="H5458">
        <v>204</v>
      </c>
      <c r="I5458">
        <v>3</v>
      </c>
      <c r="J5458">
        <v>1.15E-2</v>
      </c>
      <c r="K5458">
        <v>1.349</v>
      </c>
      <c r="L5458">
        <v>2.0142857142857147</v>
      </c>
      <c r="M5458" s="2">
        <f t="shared" si="171"/>
        <v>9.5238095238095237</v>
      </c>
      <c r="N5458" t="s">
        <v>2738</v>
      </c>
    </row>
    <row r="5459" spans="1:14">
      <c r="A5459">
        <v>5</v>
      </c>
      <c r="B5459" t="s">
        <v>13275</v>
      </c>
      <c r="C5459" t="s">
        <v>13276</v>
      </c>
      <c r="D5459">
        <v>46368</v>
      </c>
      <c r="E5459" s="1">
        <v>3.9249999999999998</v>
      </c>
      <c r="F5459">
        <v>4.6790000000000003</v>
      </c>
      <c r="G5459">
        <v>0.48</v>
      </c>
      <c r="H5459">
        <v>997</v>
      </c>
      <c r="I5459">
        <v>3.9</v>
      </c>
      <c r="J5459">
        <v>0.13725999999999999</v>
      </c>
      <c r="K5459">
        <v>1.016</v>
      </c>
      <c r="L5459">
        <v>2.0142857142857147</v>
      </c>
      <c r="M5459" s="2">
        <f t="shared" si="171"/>
        <v>11.904761904761903</v>
      </c>
      <c r="N5459" t="s">
        <v>2738</v>
      </c>
    </row>
    <row r="5460" spans="1:14">
      <c r="A5460">
        <v>6</v>
      </c>
      <c r="B5460" t="s">
        <v>15290</v>
      </c>
      <c r="C5460" t="s">
        <v>15291</v>
      </c>
      <c r="D5460">
        <v>4818</v>
      </c>
      <c r="E5460" s="1">
        <v>3.476</v>
      </c>
      <c r="F5460">
        <v>3.6080000000000001</v>
      </c>
      <c r="G5460">
        <v>0.97899999999999998</v>
      </c>
      <c r="H5460">
        <v>145</v>
      </c>
      <c r="I5460">
        <v>5.0999999999999996</v>
      </c>
      <c r="J5460">
        <v>1.4619999999999999E-2</v>
      </c>
      <c r="K5460">
        <v>1.0389999999999999</v>
      </c>
      <c r="L5460">
        <v>2.0142857142857147</v>
      </c>
      <c r="M5460" s="2">
        <f t="shared" si="171"/>
        <v>14.285714285714285</v>
      </c>
      <c r="N5460" t="s">
        <v>2738</v>
      </c>
    </row>
    <row r="5461" spans="1:14">
      <c r="A5461">
        <v>7</v>
      </c>
      <c r="B5461" t="s">
        <v>13099</v>
      </c>
      <c r="C5461" t="s">
        <v>13100</v>
      </c>
      <c r="D5461">
        <v>18643</v>
      </c>
      <c r="E5461" s="1">
        <v>3.4729999999999999</v>
      </c>
      <c r="F5461">
        <v>3.6909999999999998</v>
      </c>
      <c r="G5461">
        <v>0.49099999999999999</v>
      </c>
      <c r="H5461">
        <v>1325</v>
      </c>
      <c r="I5461">
        <v>3.6</v>
      </c>
      <c r="J5461">
        <v>5.135E-2</v>
      </c>
      <c r="K5461">
        <v>0.81899999999999995</v>
      </c>
      <c r="L5461">
        <v>2.0142857142857147</v>
      </c>
      <c r="M5461" s="2">
        <f t="shared" si="171"/>
        <v>16.666666666666664</v>
      </c>
      <c r="N5461" t="s">
        <v>2738</v>
      </c>
    </row>
    <row r="5462" spans="1:14">
      <c r="A5462">
        <v>8</v>
      </c>
      <c r="B5462" t="s">
        <v>17511</v>
      </c>
      <c r="C5462" t="s">
        <v>17512</v>
      </c>
      <c r="D5462">
        <v>6268</v>
      </c>
      <c r="E5462" s="1">
        <v>3.3980000000000001</v>
      </c>
      <c r="F5462">
        <v>3.5870000000000002</v>
      </c>
      <c r="G5462">
        <v>0.7</v>
      </c>
      <c r="H5462">
        <v>343</v>
      </c>
      <c r="I5462">
        <v>4.5999999999999996</v>
      </c>
      <c r="J5462">
        <v>1.521E-2</v>
      </c>
      <c r="K5462">
        <v>0.80900000000000005</v>
      </c>
      <c r="L5462">
        <v>2.0142857142857147</v>
      </c>
      <c r="M5462" s="2">
        <f t="shared" si="171"/>
        <v>19.047619047619047</v>
      </c>
      <c r="N5462" t="s">
        <v>2738</v>
      </c>
    </row>
    <row r="5463" spans="1:14">
      <c r="A5463">
        <v>9</v>
      </c>
      <c r="B5463" t="s">
        <v>19378</v>
      </c>
      <c r="C5463" t="s">
        <v>19379</v>
      </c>
      <c r="D5463">
        <v>2218</v>
      </c>
      <c r="E5463" s="1">
        <v>3.302</v>
      </c>
      <c r="F5463">
        <v>3.5329999999999999</v>
      </c>
      <c r="G5463">
        <v>0.69599999999999995</v>
      </c>
      <c r="H5463">
        <v>46</v>
      </c>
      <c r="I5463">
        <v>7.3</v>
      </c>
      <c r="J5463">
        <v>5.0699999999999999E-3</v>
      </c>
      <c r="K5463">
        <v>1.204</v>
      </c>
      <c r="L5463">
        <v>2.0142857142857147</v>
      </c>
      <c r="M5463" s="2">
        <f t="shared" si="171"/>
        <v>21.428571428571427</v>
      </c>
      <c r="N5463" t="s">
        <v>2738</v>
      </c>
    </row>
    <row r="5464" spans="1:14">
      <c r="A5464">
        <v>10</v>
      </c>
      <c r="B5464" t="s">
        <v>19886</v>
      </c>
      <c r="C5464" t="s">
        <v>19887</v>
      </c>
      <c r="D5464">
        <v>5318</v>
      </c>
      <c r="E5464" s="1">
        <v>2.9580000000000002</v>
      </c>
      <c r="F5464">
        <v>3.2719999999999998</v>
      </c>
      <c r="G5464">
        <v>0.51800000000000002</v>
      </c>
      <c r="H5464">
        <v>247</v>
      </c>
      <c r="I5464">
        <v>5.4</v>
      </c>
      <c r="J5464">
        <v>1.0630000000000001E-2</v>
      </c>
      <c r="K5464">
        <v>0.71</v>
      </c>
      <c r="L5464">
        <v>2.0142857142857147</v>
      </c>
      <c r="M5464" s="2">
        <f t="shared" si="171"/>
        <v>23.809523809523807</v>
      </c>
      <c r="N5464" t="s">
        <v>2738</v>
      </c>
    </row>
    <row r="5465" spans="1:14">
      <c r="A5465">
        <v>11</v>
      </c>
      <c r="B5465" t="s">
        <v>17503</v>
      </c>
      <c r="C5465" t="s">
        <v>17504</v>
      </c>
      <c r="D5465">
        <v>2322</v>
      </c>
      <c r="E5465" s="1">
        <v>2.7730000000000001</v>
      </c>
      <c r="F5465">
        <v>3.55</v>
      </c>
      <c r="G5465">
        <v>0.32</v>
      </c>
      <c r="H5465">
        <v>100</v>
      </c>
      <c r="I5465">
        <v>5.5</v>
      </c>
      <c r="J5465">
        <v>5.94E-3</v>
      </c>
      <c r="K5465">
        <v>0.95899999999999996</v>
      </c>
      <c r="L5465">
        <v>2.0142857142857147</v>
      </c>
      <c r="M5465" s="2">
        <f t="shared" si="171"/>
        <v>26.190476190476193</v>
      </c>
      <c r="N5465" t="s">
        <v>2738</v>
      </c>
    </row>
    <row r="5466" spans="1:14">
      <c r="A5466">
        <v>12</v>
      </c>
      <c r="B5466" t="s">
        <v>12856</v>
      </c>
      <c r="C5466" t="s">
        <v>12857</v>
      </c>
      <c r="D5466">
        <v>84</v>
      </c>
      <c r="E5466" s="1">
        <v>2.6789999999999998</v>
      </c>
      <c r="F5466">
        <v>2.6789999999999998</v>
      </c>
      <c r="G5466">
        <v>0.25700000000000001</v>
      </c>
      <c r="H5466">
        <v>35</v>
      </c>
      <c r="J5466">
        <v>4.2000000000000002E-4</v>
      </c>
      <c r="K5466">
        <v>0.84799999999999998</v>
      </c>
      <c r="L5466">
        <v>2.0142857142857147</v>
      </c>
      <c r="M5466" s="2">
        <f t="shared" si="171"/>
        <v>28.571428571428569</v>
      </c>
      <c r="N5466" t="s">
        <v>2738</v>
      </c>
    </row>
    <row r="5467" spans="1:14">
      <c r="A5467">
        <v>13</v>
      </c>
      <c r="B5467" t="s">
        <v>17525</v>
      </c>
      <c r="C5467" t="s">
        <v>17526</v>
      </c>
      <c r="D5467">
        <v>7270</v>
      </c>
      <c r="E5467" s="1">
        <v>2.4849999999999999</v>
      </c>
      <c r="F5467">
        <v>2.9260000000000002</v>
      </c>
      <c r="G5467">
        <v>0.48899999999999999</v>
      </c>
      <c r="H5467">
        <v>262</v>
      </c>
      <c r="I5467">
        <v>4.8</v>
      </c>
      <c r="J5467">
        <v>1.915E-2</v>
      </c>
      <c r="K5467">
        <v>0.73899999999999999</v>
      </c>
      <c r="L5467">
        <v>2.0142857142857147</v>
      </c>
      <c r="M5467" s="2">
        <f t="shared" si="171"/>
        <v>30.952380952380953</v>
      </c>
      <c r="N5467" t="s">
        <v>2738</v>
      </c>
    </row>
    <row r="5468" spans="1:14">
      <c r="A5468">
        <v>14</v>
      </c>
      <c r="B5468" t="s">
        <v>19356</v>
      </c>
      <c r="C5468" t="s">
        <v>19357</v>
      </c>
      <c r="D5468">
        <v>7021</v>
      </c>
      <c r="E5468" s="1">
        <v>2.4300000000000002</v>
      </c>
      <c r="F5468">
        <v>2.6989999999999998</v>
      </c>
      <c r="G5468">
        <v>0.66</v>
      </c>
      <c r="H5468">
        <v>312</v>
      </c>
      <c r="I5468">
        <v>5.4</v>
      </c>
      <c r="J5468">
        <v>1.917E-2</v>
      </c>
      <c r="K5468">
        <v>0.73699999999999999</v>
      </c>
      <c r="L5468">
        <v>2.0142857142857147</v>
      </c>
      <c r="M5468" s="2">
        <f t="shared" si="171"/>
        <v>33.333333333333329</v>
      </c>
      <c r="N5468" t="s">
        <v>2738</v>
      </c>
    </row>
    <row r="5469" spans="1:14">
      <c r="A5469">
        <v>15</v>
      </c>
      <c r="B5469" t="s">
        <v>17523</v>
      </c>
      <c r="C5469" t="s">
        <v>17524</v>
      </c>
      <c r="D5469">
        <v>3472</v>
      </c>
      <c r="E5469" s="1">
        <v>2.319</v>
      </c>
      <c r="F5469">
        <v>2.8889999999999998</v>
      </c>
      <c r="G5469">
        <v>0.54200000000000004</v>
      </c>
      <c r="H5469">
        <v>144</v>
      </c>
      <c r="I5469">
        <v>5.7</v>
      </c>
      <c r="J5469">
        <v>9.3900000000000008E-3</v>
      </c>
      <c r="K5469">
        <v>0.86199999999999999</v>
      </c>
      <c r="L5469">
        <v>2.0142857142857147</v>
      </c>
      <c r="M5469" s="2">
        <f t="shared" si="171"/>
        <v>35.714285714285715</v>
      </c>
      <c r="N5469" t="s">
        <v>2738</v>
      </c>
    </row>
    <row r="5470" spans="1:14">
      <c r="A5470">
        <v>16</v>
      </c>
      <c r="B5470" t="s">
        <v>17485</v>
      </c>
      <c r="C5470" t="s">
        <v>17486</v>
      </c>
      <c r="D5470">
        <v>4211</v>
      </c>
      <c r="E5470" s="1">
        <v>2.2949999999999999</v>
      </c>
      <c r="F5470">
        <v>3.2480000000000002</v>
      </c>
      <c r="G5470">
        <v>0.95199999999999996</v>
      </c>
      <c r="H5470">
        <v>104</v>
      </c>
      <c r="I5470">
        <v>9.5</v>
      </c>
      <c r="J5470">
        <v>8.1600000000000006E-3</v>
      </c>
      <c r="K5470">
        <v>1.2270000000000001</v>
      </c>
      <c r="L5470">
        <v>2.0142857142857147</v>
      </c>
      <c r="M5470" s="2">
        <f t="shared" si="171"/>
        <v>38.095238095238095</v>
      </c>
      <c r="N5470" t="s">
        <v>2738</v>
      </c>
    </row>
    <row r="5471" spans="1:14">
      <c r="A5471">
        <v>17</v>
      </c>
      <c r="B5471" t="s">
        <v>17495</v>
      </c>
      <c r="C5471" t="s">
        <v>17496</v>
      </c>
      <c r="D5471">
        <v>1541</v>
      </c>
      <c r="E5471" s="1">
        <v>2.0760000000000001</v>
      </c>
      <c r="F5471">
        <v>2.383</v>
      </c>
      <c r="G5471">
        <v>0.38500000000000001</v>
      </c>
      <c r="H5471">
        <v>78</v>
      </c>
      <c r="I5471">
        <v>6</v>
      </c>
      <c r="J5471">
        <v>3.4499999999999999E-3</v>
      </c>
      <c r="K5471">
        <v>0.628</v>
      </c>
      <c r="L5471">
        <v>2.0142857142857147</v>
      </c>
      <c r="M5471" s="2">
        <f t="shared" si="171"/>
        <v>40.476190476190474</v>
      </c>
      <c r="N5471" t="s">
        <v>2738</v>
      </c>
    </row>
    <row r="5472" spans="1:14">
      <c r="A5472">
        <v>18</v>
      </c>
      <c r="B5472" t="s">
        <v>13343</v>
      </c>
      <c r="C5472" t="s">
        <v>13344</v>
      </c>
      <c r="D5472">
        <v>1154</v>
      </c>
      <c r="E5472" s="1">
        <v>1.9610000000000001</v>
      </c>
      <c r="F5472">
        <v>1.8879999999999999</v>
      </c>
      <c r="G5472">
        <v>0.32500000000000001</v>
      </c>
      <c r="H5472">
        <v>83</v>
      </c>
      <c r="I5472">
        <v>3.8</v>
      </c>
      <c r="J5472">
        <v>3.6700000000000001E-3</v>
      </c>
      <c r="K5472">
        <v>0.52200000000000002</v>
      </c>
      <c r="L5472">
        <v>2.0142857142857147</v>
      </c>
      <c r="M5472" s="2">
        <f t="shared" si="171"/>
        <v>42.857142857142854</v>
      </c>
      <c r="N5472" t="s">
        <v>2738</v>
      </c>
    </row>
    <row r="5473" spans="1:14">
      <c r="A5473">
        <v>19</v>
      </c>
      <c r="B5473" t="s">
        <v>17509</v>
      </c>
      <c r="C5473" t="s">
        <v>17510</v>
      </c>
      <c r="D5473">
        <v>3322</v>
      </c>
      <c r="E5473" s="1">
        <v>1.956</v>
      </c>
      <c r="F5473">
        <v>2.1320000000000001</v>
      </c>
      <c r="G5473">
        <v>6.6000000000000003E-2</v>
      </c>
      <c r="H5473">
        <v>91</v>
      </c>
      <c r="I5473">
        <v>8.5</v>
      </c>
      <c r="J5473">
        <v>6.8799999999999998E-3</v>
      </c>
      <c r="K5473">
        <v>0.73799999999999999</v>
      </c>
      <c r="L5473">
        <v>2.0142857142857147</v>
      </c>
      <c r="M5473" s="2">
        <f t="shared" si="171"/>
        <v>45.238095238095241</v>
      </c>
      <c r="N5473" t="s">
        <v>2738</v>
      </c>
    </row>
    <row r="5474" spans="1:14">
      <c r="A5474">
        <v>20</v>
      </c>
      <c r="B5474" t="s">
        <v>17489</v>
      </c>
      <c r="C5474" t="s">
        <v>17490</v>
      </c>
      <c r="D5474">
        <v>627</v>
      </c>
      <c r="E5474" s="1">
        <v>1.827</v>
      </c>
      <c r="F5474">
        <v>1.86</v>
      </c>
      <c r="G5474">
        <v>0.38</v>
      </c>
      <c r="H5474">
        <v>100</v>
      </c>
      <c r="I5474">
        <v>3.5</v>
      </c>
      <c r="J5474">
        <v>1.65E-3</v>
      </c>
      <c r="K5474">
        <v>0.41399999999999998</v>
      </c>
      <c r="L5474">
        <v>2.0142857142857147</v>
      </c>
      <c r="M5474" s="2">
        <f t="shared" si="171"/>
        <v>47.619047619047613</v>
      </c>
      <c r="N5474" t="s">
        <v>2738</v>
      </c>
    </row>
    <row r="5475" spans="1:14">
      <c r="A5475">
        <v>21</v>
      </c>
      <c r="B5475" t="s">
        <v>21493</v>
      </c>
      <c r="C5475" t="s">
        <v>21494</v>
      </c>
      <c r="D5475">
        <v>865</v>
      </c>
      <c r="E5475" s="1">
        <v>1.623</v>
      </c>
      <c r="F5475">
        <v>2.2269999999999999</v>
      </c>
      <c r="G5475">
        <v>0.216</v>
      </c>
      <c r="H5475">
        <v>51</v>
      </c>
      <c r="I5475">
        <v>5</v>
      </c>
      <c r="J5475">
        <v>2.4299999999999999E-3</v>
      </c>
      <c r="K5475">
        <v>0.57199999999999995</v>
      </c>
      <c r="L5475">
        <v>2.0142857142857147</v>
      </c>
      <c r="M5475" s="2">
        <f t="shared" si="171"/>
        <v>50</v>
      </c>
      <c r="N5475" t="s">
        <v>2738</v>
      </c>
    </row>
    <row r="5476" spans="1:14">
      <c r="A5476">
        <v>22</v>
      </c>
      <c r="B5476" t="s">
        <v>17515</v>
      </c>
      <c r="C5476" t="s">
        <v>17516</v>
      </c>
      <c r="D5476">
        <v>1419</v>
      </c>
      <c r="E5476" s="1">
        <v>1.4950000000000001</v>
      </c>
      <c r="F5476">
        <v>2.0920000000000001</v>
      </c>
      <c r="G5476">
        <v>9.1999999999999998E-2</v>
      </c>
      <c r="H5476">
        <v>130</v>
      </c>
      <c r="I5476">
        <v>6.5</v>
      </c>
      <c r="J5476">
        <v>2.3800000000000002E-3</v>
      </c>
      <c r="K5476">
        <v>0.44400000000000001</v>
      </c>
      <c r="L5476">
        <v>2.0142857142857147</v>
      </c>
      <c r="M5476" s="2">
        <f t="shared" si="171"/>
        <v>52.380952380952387</v>
      </c>
      <c r="N5476" t="s">
        <v>2738</v>
      </c>
    </row>
    <row r="5477" spans="1:14">
      <c r="A5477">
        <v>23</v>
      </c>
      <c r="B5477" t="s">
        <v>13191</v>
      </c>
      <c r="C5477" t="s">
        <v>13192</v>
      </c>
      <c r="D5477">
        <v>1089</v>
      </c>
      <c r="E5477" s="1">
        <v>1.4950000000000001</v>
      </c>
      <c r="F5477">
        <v>1.7569999999999999</v>
      </c>
      <c r="G5477">
        <v>0.35299999999999998</v>
      </c>
      <c r="H5477">
        <v>51</v>
      </c>
      <c r="I5477">
        <v>6.8</v>
      </c>
      <c r="J5477">
        <v>2.2300000000000002E-3</v>
      </c>
      <c r="K5477">
        <v>0.47599999999999998</v>
      </c>
      <c r="L5477">
        <v>2.0142857142857147</v>
      </c>
      <c r="M5477" s="2">
        <f t="shared" si="171"/>
        <v>54.761904761904766</v>
      </c>
      <c r="N5477" t="s">
        <v>2738</v>
      </c>
    </row>
    <row r="5478" spans="1:14">
      <c r="A5478">
        <v>24</v>
      </c>
      <c r="B5478" t="s">
        <v>13271</v>
      </c>
      <c r="C5478" t="s">
        <v>13272</v>
      </c>
      <c r="D5478">
        <v>4155</v>
      </c>
      <c r="E5478" s="1">
        <v>1.399</v>
      </c>
      <c r="F5478">
        <v>1.5069999999999999</v>
      </c>
      <c r="G5478">
        <v>0.182</v>
      </c>
      <c r="H5478">
        <v>143</v>
      </c>
      <c r="I5478">
        <v>9.6999999999999993</v>
      </c>
      <c r="J5478">
        <v>5.77E-3</v>
      </c>
      <c r="K5478">
        <v>0.45900000000000002</v>
      </c>
      <c r="L5478">
        <v>2.0142857142857147</v>
      </c>
      <c r="M5478" s="2">
        <f t="shared" si="171"/>
        <v>57.142857142857139</v>
      </c>
      <c r="N5478" t="s">
        <v>2738</v>
      </c>
    </row>
    <row r="5479" spans="1:14">
      <c r="A5479">
        <v>25</v>
      </c>
      <c r="B5479" t="s">
        <v>13223</v>
      </c>
      <c r="C5479" t="s">
        <v>13224</v>
      </c>
      <c r="D5479">
        <v>1670</v>
      </c>
      <c r="E5479" s="1">
        <v>1.2929999999999999</v>
      </c>
      <c r="F5479">
        <v>1.4239999999999999</v>
      </c>
      <c r="G5479">
        <v>0.182</v>
      </c>
      <c r="H5479">
        <v>121</v>
      </c>
      <c r="I5479">
        <v>7</v>
      </c>
      <c r="J5479">
        <v>3.5899999999999999E-3</v>
      </c>
      <c r="K5479">
        <v>0.40200000000000002</v>
      </c>
      <c r="L5479">
        <v>2.0142857142857147</v>
      </c>
      <c r="M5479" s="2">
        <f t="shared" si="171"/>
        <v>59.523809523809526</v>
      </c>
      <c r="N5479" t="s">
        <v>2738</v>
      </c>
    </row>
    <row r="5480" spans="1:14">
      <c r="A5480">
        <v>26</v>
      </c>
      <c r="B5480" t="s">
        <v>17513</v>
      </c>
      <c r="C5480" t="s">
        <v>17514</v>
      </c>
      <c r="D5480">
        <v>2904</v>
      </c>
      <c r="E5480" s="1">
        <v>1.252</v>
      </c>
      <c r="F5480">
        <v>1.323</v>
      </c>
      <c r="G5480">
        <v>0.219</v>
      </c>
      <c r="H5480">
        <v>251</v>
      </c>
      <c r="I5480">
        <v>6.1</v>
      </c>
      <c r="J5480">
        <v>5.7499999999999999E-3</v>
      </c>
      <c r="K5480">
        <v>0.315</v>
      </c>
      <c r="L5480">
        <v>2.0142857142857147</v>
      </c>
      <c r="M5480" s="2">
        <f t="shared" si="171"/>
        <v>61.904761904761905</v>
      </c>
      <c r="N5480" t="s">
        <v>2738</v>
      </c>
    </row>
    <row r="5481" spans="1:14">
      <c r="A5481">
        <v>27</v>
      </c>
      <c r="B5481" t="s">
        <v>17505</v>
      </c>
      <c r="C5481" t="s">
        <v>17506</v>
      </c>
      <c r="D5481">
        <v>327</v>
      </c>
      <c r="E5481" s="1">
        <v>1.2270000000000001</v>
      </c>
      <c r="G5481">
        <v>5.7000000000000002E-2</v>
      </c>
      <c r="H5481">
        <v>35</v>
      </c>
      <c r="I5481">
        <v>3.6</v>
      </c>
      <c r="J5481">
        <v>7.1000000000000002E-4</v>
      </c>
      <c r="L5481">
        <v>2.0142857142857147</v>
      </c>
      <c r="M5481" s="2">
        <f t="shared" si="171"/>
        <v>64.285714285714292</v>
      </c>
      <c r="N5481" t="s">
        <v>2738</v>
      </c>
    </row>
    <row r="5482" spans="1:14">
      <c r="A5482">
        <v>28</v>
      </c>
      <c r="B5482" t="s">
        <v>17507</v>
      </c>
      <c r="C5482" t="s">
        <v>17508</v>
      </c>
      <c r="D5482">
        <v>3675</v>
      </c>
      <c r="E5482" s="1">
        <v>1.204</v>
      </c>
      <c r="F5482">
        <v>1.5429999999999999</v>
      </c>
      <c r="G5482">
        <v>0.28599999999999998</v>
      </c>
      <c r="H5482">
        <v>140</v>
      </c>
      <c r="I5482">
        <v>8.3000000000000007</v>
      </c>
      <c r="J5482">
        <v>6.1599999999999997E-3</v>
      </c>
      <c r="K5482">
        <v>0.52600000000000002</v>
      </c>
      <c r="L5482">
        <v>2.0142857142857147</v>
      </c>
      <c r="M5482" s="2">
        <f t="shared" si="171"/>
        <v>66.666666666666657</v>
      </c>
      <c r="N5482" t="s">
        <v>2738</v>
      </c>
    </row>
    <row r="5483" spans="1:14">
      <c r="A5483">
        <v>29</v>
      </c>
      <c r="B5483" t="s">
        <v>17493</v>
      </c>
      <c r="C5483" t="s">
        <v>17494</v>
      </c>
      <c r="D5483">
        <v>1555</v>
      </c>
      <c r="E5483" s="1">
        <v>1.1539999999999999</v>
      </c>
      <c r="F5483">
        <v>1.19</v>
      </c>
      <c r="G5483">
        <v>0.153</v>
      </c>
      <c r="H5483">
        <v>137</v>
      </c>
      <c r="I5483">
        <v>5.7</v>
      </c>
      <c r="J5483">
        <v>4.0099999999999997E-3</v>
      </c>
      <c r="K5483">
        <v>0.33200000000000002</v>
      </c>
      <c r="L5483">
        <v>2.0142857142857147</v>
      </c>
      <c r="M5483" s="2">
        <f t="shared" si="171"/>
        <v>69.047619047619051</v>
      </c>
      <c r="N5483" t="s">
        <v>2738</v>
      </c>
    </row>
    <row r="5484" spans="1:14">
      <c r="A5484">
        <v>30</v>
      </c>
      <c r="B5484" t="s">
        <v>17529</v>
      </c>
      <c r="C5484" t="s">
        <v>17530</v>
      </c>
      <c r="D5484">
        <v>2078</v>
      </c>
      <c r="E5484" s="1">
        <v>1.1339999999999999</v>
      </c>
      <c r="F5484">
        <v>0.999</v>
      </c>
      <c r="G5484">
        <v>0.104</v>
      </c>
      <c r="H5484">
        <v>135</v>
      </c>
      <c r="I5484">
        <v>7.3</v>
      </c>
      <c r="J5484">
        <v>3.49E-3</v>
      </c>
      <c r="K5484">
        <v>0.246</v>
      </c>
      <c r="L5484">
        <v>2.0142857142857147</v>
      </c>
      <c r="M5484" s="2">
        <f t="shared" si="171"/>
        <v>71.428571428571431</v>
      </c>
      <c r="N5484" t="s">
        <v>2738</v>
      </c>
    </row>
    <row r="5485" spans="1:14">
      <c r="A5485">
        <v>31</v>
      </c>
      <c r="B5485" t="s">
        <v>17533</v>
      </c>
      <c r="C5485" t="s">
        <v>17534</v>
      </c>
      <c r="D5485">
        <v>15073</v>
      </c>
      <c r="E5485" s="1">
        <v>1.1020000000000001</v>
      </c>
      <c r="F5485">
        <v>1.1459999999999999</v>
      </c>
      <c r="G5485">
        <v>9.9000000000000005E-2</v>
      </c>
      <c r="H5485">
        <v>670</v>
      </c>
      <c r="I5485" t="s">
        <v>18288</v>
      </c>
      <c r="J5485">
        <v>1.8169999999999999E-2</v>
      </c>
      <c r="K5485">
        <v>0.307</v>
      </c>
      <c r="L5485">
        <v>2.0142857142857147</v>
      </c>
      <c r="M5485" s="2">
        <f t="shared" si="171"/>
        <v>73.80952380952381</v>
      </c>
      <c r="N5485" t="s">
        <v>2738</v>
      </c>
    </row>
    <row r="5486" spans="1:14">
      <c r="A5486">
        <v>32</v>
      </c>
      <c r="B5486" t="s">
        <v>17527</v>
      </c>
      <c r="C5486" t="s">
        <v>17528</v>
      </c>
      <c r="D5486">
        <v>1798</v>
      </c>
      <c r="E5486" s="1">
        <v>1.0469999999999999</v>
      </c>
      <c r="F5486">
        <v>1.615</v>
      </c>
      <c r="G5486">
        <v>0.182</v>
      </c>
      <c r="H5486">
        <v>148</v>
      </c>
      <c r="I5486">
        <v>6.6</v>
      </c>
      <c r="J5486">
        <v>3.6700000000000001E-3</v>
      </c>
      <c r="K5486">
        <v>0.42499999999999999</v>
      </c>
      <c r="L5486">
        <v>2.0142857142857147</v>
      </c>
      <c r="M5486" s="2">
        <f t="shared" si="171"/>
        <v>76.19047619047619</v>
      </c>
      <c r="N5486" t="s">
        <v>2738</v>
      </c>
    </row>
    <row r="5487" spans="1:14">
      <c r="A5487">
        <v>33</v>
      </c>
      <c r="B5487" t="s">
        <v>17501</v>
      </c>
      <c r="C5487" t="s">
        <v>17502</v>
      </c>
      <c r="D5487">
        <v>255</v>
      </c>
      <c r="E5487" s="1">
        <v>0.88600000000000001</v>
      </c>
      <c r="G5487">
        <v>8.8999999999999996E-2</v>
      </c>
      <c r="H5487">
        <v>101</v>
      </c>
      <c r="I5487">
        <v>3.1</v>
      </c>
      <c r="J5487">
        <v>1.1299999999999999E-3</v>
      </c>
      <c r="L5487">
        <v>2.0142857142857147</v>
      </c>
      <c r="M5487" s="2">
        <f t="shared" si="171"/>
        <v>78.571428571428569</v>
      </c>
      <c r="N5487" t="s">
        <v>2738</v>
      </c>
    </row>
    <row r="5488" spans="1:14">
      <c r="A5488">
        <v>34</v>
      </c>
      <c r="B5488" t="s">
        <v>13125</v>
      </c>
      <c r="C5488" t="s">
        <v>13126</v>
      </c>
      <c r="D5488">
        <v>318</v>
      </c>
      <c r="E5488" s="1">
        <v>0.86499999999999999</v>
      </c>
      <c r="F5488">
        <v>1.5529999999999999</v>
      </c>
      <c r="G5488">
        <v>0.27600000000000002</v>
      </c>
      <c r="H5488">
        <v>76</v>
      </c>
      <c r="I5488">
        <v>3.1</v>
      </c>
      <c r="J5488">
        <v>1.34E-3</v>
      </c>
      <c r="K5488">
        <v>0.40300000000000002</v>
      </c>
      <c r="L5488">
        <v>2.0142857142857147</v>
      </c>
      <c r="M5488" s="2">
        <f t="shared" si="171"/>
        <v>80.952380952380949</v>
      </c>
      <c r="N5488" t="s">
        <v>2738</v>
      </c>
    </row>
    <row r="5489" spans="1:14">
      <c r="A5489">
        <v>35</v>
      </c>
      <c r="B5489" t="s">
        <v>17521</v>
      </c>
      <c r="C5489" t="s">
        <v>17522</v>
      </c>
      <c r="D5489">
        <v>930</v>
      </c>
      <c r="E5489" s="1">
        <v>0.80600000000000005</v>
      </c>
      <c r="F5489">
        <v>0.93799999999999994</v>
      </c>
      <c r="G5489">
        <v>0.16700000000000001</v>
      </c>
      <c r="H5489">
        <v>54</v>
      </c>
      <c r="I5489">
        <v>8.9</v>
      </c>
      <c r="J5489">
        <v>1E-3</v>
      </c>
      <c r="K5489">
        <v>0.22</v>
      </c>
      <c r="L5489">
        <v>2.0142857142857147</v>
      </c>
      <c r="M5489" s="2">
        <f t="shared" si="171"/>
        <v>83.333333333333343</v>
      </c>
      <c r="N5489" t="s">
        <v>2738</v>
      </c>
    </row>
    <row r="5490" spans="1:14">
      <c r="A5490">
        <v>36</v>
      </c>
      <c r="B5490" t="s">
        <v>17519</v>
      </c>
      <c r="C5490" t="s">
        <v>17520</v>
      </c>
      <c r="D5490">
        <v>365</v>
      </c>
      <c r="E5490" s="1">
        <v>0.80300000000000005</v>
      </c>
      <c r="F5490">
        <v>0.85299999999999998</v>
      </c>
      <c r="G5490">
        <v>3.6999999999999998E-2</v>
      </c>
      <c r="H5490">
        <v>27</v>
      </c>
      <c r="I5490">
        <v>7.4</v>
      </c>
      <c r="J5490">
        <v>8.0999999999999996E-4</v>
      </c>
      <c r="K5490">
        <v>0.28299999999999997</v>
      </c>
      <c r="L5490">
        <v>2.0142857142857147</v>
      </c>
      <c r="M5490" s="2">
        <f t="shared" si="171"/>
        <v>85.714285714285708</v>
      </c>
      <c r="N5490" t="s">
        <v>2738</v>
      </c>
    </row>
    <row r="5491" spans="1:14">
      <c r="A5491">
        <v>37</v>
      </c>
      <c r="B5491" t="s">
        <v>17491</v>
      </c>
      <c r="C5491" t="s">
        <v>17492</v>
      </c>
      <c r="D5491">
        <v>256</v>
      </c>
      <c r="E5491" s="1">
        <v>0.63</v>
      </c>
      <c r="F5491">
        <v>0.55500000000000005</v>
      </c>
      <c r="G5491">
        <v>0.2</v>
      </c>
      <c r="H5491">
        <v>15</v>
      </c>
      <c r="I5491">
        <v>9.8000000000000007</v>
      </c>
      <c r="J5491">
        <v>5.1999999999999995E-4</v>
      </c>
      <c r="K5491">
        <v>0.25</v>
      </c>
      <c r="L5491">
        <v>2.0142857142857147</v>
      </c>
      <c r="M5491" s="2">
        <f t="shared" si="171"/>
        <v>88.095238095238088</v>
      </c>
      <c r="N5491" t="s">
        <v>2738</v>
      </c>
    </row>
    <row r="5492" spans="1:14">
      <c r="A5492">
        <v>38</v>
      </c>
      <c r="B5492" t="s">
        <v>17487</v>
      </c>
      <c r="C5492" t="s">
        <v>17488</v>
      </c>
      <c r="D5492">
        <v>672</v>
      </c>
      <c r="E5492" s="1">
        <v>0.61699999999999999</v>
      </c>
      <c r="F5492">
        <v>0.96299999999999997</v>
      </c>
      <c r="G5492">
        <v>0.191</v>
      </c>
      <c r="H5492">
        <v>68</v>
      </c>
      <c r="I5492">
        <v>6.4</v>
      </c>
      <c r="J5492">
        <v>1.75E-3</v>
      </c>
      <c r="K5492">
        <v>0.33400000000000002</v>
      </c>
      <c r="L5492">
        <v>2.0142857142857147</v>
      </c>
      <c r="M5492" s="2">
        <f t="shared" si="171"/>
        <v>90.476190476190482</v>
      </c>
      <c r="N5492" t="s">
        <v>2738</v>
      </c>
    </row>
    <row r="5493" spans="1:14">
      <c r="A5493">
        <v>39</v>
      </c>
      <c r="B5493" t="s">
        <v>17517</v>
      </c>
      <c r="C5493" t="s">
        <v>17518</v>
      </c>
      <c r="D5493">
        <v>82</v>
      </c>
      <c r="E5493" s="1">
        <v>0.54500000000000004</v>
      </c>
      <c r="F5493">
        <v>0.40899999999999997</v>
      </c>
      <c r="G5493">
        <v>0.1</v>
      </c>
      <c r="H5493">
        <v>20</v>
      </c>
      <c r="J5493">
        <v>2.2000000000000001E-4</v>
      </c>
      <c r="K5493">
        <v>9.6000000000000002E-2</v>
      </c>
      <c r="L5493">
        <v>2.0142857142857147</v>
      </c>
      <c r="M5493" s="2">
        <f t="shared" si="171"/>
        <v>92.857142857142861</v>
      </c>
      <c r="N5493" t="s">
        <v>2738</v>
      </c>
    </row>
    <row r="5494" spans="1:14">
      <c r="A5494">
        <v>40</v>
      </c>
      <c r="B5494" t="s">
        <v>17497</v>
      </c>
      <c r="C5494" t="s">
        <v>17498</v>
      </c>
      <c r="D5494">
        <v>154</v>
      </c>
      <c r="E5494" s="1">
        <v>0.42299999999999999</v>
      </c>
      <c r="F5494">
        <v>0.40899999999999997</v>
      </c>
      <c r="G5494">
        <v>8.5999999999999993E-2</v>
      </c>
      <c r="H5494">
        <v>58</v>
      </c>
      <c r="I5494">
        <v>3.6</v>
      </c>
      <c r="J5494">
        <v>2.5999999999999998E-4</v>
      </c>
      <c r="K5494">
        <v>5.2999999999999999E-2</v>
      </c>
      <c r="L5494">
        <v>2.0142857142857147</v>
      </c>
      <c r="M5494" s="2">
        <f t="shared" si="171"/>
        <v>95.238095238095227</v>
      </c>
      <c r="N5494" t="s">
        <v>2738</v>
      </c>
    </row>
    <row r="5495" spans="1:14">
      <c r="A5495">
        <v>41</v>
      </c>
      <c r="B5495" t="s">
        <v>13239</v>
      </c>
      <c r="C5495" t="s">
        <v>13240</v>
      </c>
      <c r="D5495">
        <v>168</v>
      </c>
      <c r="E5495" s="1">
        <v>0.34799999999999998</v>
      </c>
      <c r="F5495">
        <v>0.29399999999999998</v>
      </c>
      <c r="G5495">
        <v>3.1E-2</v>
      </c>
      <c r="H5495">
        <v>65</v>
      </c>
      <c r="I5495">
        <v>4.7</v>
      </c>
      <c r="J5495">
        <v>3.4000000000000002E-4</v>
      </c>
      <c r="K5495">
        <v>5.8000000000000003E-2</v>
      </c>
      <c r="L5495">
        <v>2.0142857142857147</v>
      </c>
      <c r="M5495" s="2">
        <f t="shared" si="171"/>
        <v>97.61904761904762</v>
      </c>
      <c r="N5495" t="s">
        <v>2738</v>
      </c>
    </row>
    <row r="5496" spans="1:14">
      <c r="A5496">
        <v>42</v>
      </c>
      <c r="B5496" t="s">
        <v>13265</v>
      </c>
      <c r="C5496" t="s">
        <v>13266</v>
      </c>
      <c r="D5496">
        <v>95</v>
      </c>
      <c r="E5496" s="1">
        <v>0.23799999999999999</v>
      </c>
      <c r="F5496">
        <v>0.4</v>
      </c>
      <c r="G5496">
        <v>0.111</v>
      </c>
      <c r="H5496">
        <v>9</v>
      </c>
      <c r="J5496">
        <v>1.2E-4</v>
      </c>
      <c r="K5496">
        <v>0.153</v>
      </c>
      <c r="L5496">
        <v>2.0142857142857147</v>
      </c>
      <c r="M5496" s="2">
        <f t="shared" si="171"/>
        <v>100</v>
      </c>
      <c r="N5496" t="s">
        <v>2738</v>
      </c>
    </row>
    <row r="5497" spans="1:14" s="3" customFormat="1">
      <c r="E5497" s="4"/>
      <c r="M5497" s="5"/>
    </row>
    <row r="5498" spans="1:14">
      <c r="A5498">
        <v>1</v>
      </c>
      <c r="B5498" t="s">
        <v>17551</v>
      </c>
      <c r="C5498" t="s">
        <v>17552</v>
      </c>
      <c r="D5498">
        <v>1139</v>
      </c>
      <c r="E5498" s="1">
        <v>2.1589999999999998</v>
      </c>
      <c r="F5498">
        <v>2.4369999999999998</v>
      </c>
      <c r="G5498">
        <v>0.34399999999999997</v>
      </c>
      <c r="H5498">
        <v>61</v>
      </c>
      <c r="I5498">
        <v>5.5</v>
      </c>
      <c r="J5498">
        <v>3.6800000000000001E-3</v>
      </c>
      <c r="K5498">
        <v>0.85499999999999998</v>
      </c>
      <c r="L5498">
        <f>AVERAGE(E5498:E5529)</f>
        <v>0.95059375000000013</v>
      </c>
      <c r="M5498" s="2">
        <f t="shared" ref="M5498:M5529" si="172">A5498/32*100</f>
        <v>3.125</v>
      </c>
      <c r="N5498" t="s">
        <v>2739</v>
      </c>
    </row>
    <row r="5499" spans="1:14">
      <c r="A5499">
        <v>2</v>
      </c>
      <c r="B5499" t="s">
        <v>17563</v>
      </c>
      <c r="C5499" t="s">
        <v>17564</v>
      </c>
      <c r="D5499">
        <v>760</v>
      </c>
      <c r="E5499" s="1">
        <v>2.093</v>
      </c>
      <c r="F5499">
        <v>2.3580000000000001</v>
      </c>
      <c r="G5499">
        <v>0.51200000000000001</v>
      </c>
      <c r="H5499">
        <v>41</v>
      </c>
      <c r="I5499">
        <v>4.8</v>
      </c>
      <c r="J5499">
        <v>2.2100000000000002E-3</v>
      </c>
      <c r="K5499">
        <v>0.65200000000000002</v>
      </c>
      <c r="L5499">
        <v>0.95059375000000013</v>
      </c>
      <c r="M5499" s="2">
        <f t="shared" si="172"/>
        <v>6.25</v>
      </c>
      <c r="N5499" t="s">
        <v>2739</v>
      </c>
    </row>
    <row r="5500" spans="1:14">
      <c r="A5500">
        <v>3</v>
      </c>
      <c r="B5500" t="s">
        <v>13227</v>
      </c>
      <c r="C5500" t="s">
        <v>13228</v>
      </c>
      <c r="D5500">
        <v>4249</v>
      </c>
      <c r="E5500" s="1">
        <v>1.8979999999999999</v>
      </c>
      <c r="F5500">
        <v>2.1680000000000001</v>
      </c>
      <c r="G5500">
        <v>0.26</v>
      </c>
      <c r="H5500">
        <v>131</v>
      </c>
      <c r="I5500" t="s">
        <v>18288</v>
      </c>
      <c r="J5500">
        <v>8.6899999999999998E-3</v>
      </c>
      <c r="K5500">
        <v>1.0409999999999999</v>
      </c>
      <c r="L5500">
        <v>0.95059375000000013</v>
      </c>
      <c r="M5500" s="2">
        <f t="shared" si="172"/>
        <v>9.375</v>
      </c>
      <c r="N5500" t="s">
        <v>2739</v>
      </c>
    </row>
    <row r="5501" spans="1:14">
      <c r="A5501">
        <v>4</v>
      </c>
      <c r="B5501" t="s">
        <v>17539</v>
      </c>
      <c r="C5501" t="s">
        <v>17540</v>
      </c>
      <c r="D5501">
        <v>600</v>
      </c>
      <c r="E5501" s="1">
        <v>1.56</v>
      </c>
      <c r="F5501">
        <v>1.6919999999999999</v>
      </c>
      <c r="G5501">
        <v>0.155</v>
      </c>
      <c r="H5501">
        <v>84</v>
      </c>
      <c r="I5501">
        <v>3.6</v>
      </c>
      <c r="J5501">
        <v>3.48E-3</v>
      </c>
      <c r="K5501">
        <v>0.76200000000000001</v>
      </c>
      <c r="L5501">
        <v>0.95059375000000013</v>
      </c>
      <c r="M5501" s="2">
        <f t="shared" si="172"/>
        <v>12.5</v>
      </c>
      <c r="N5501" t="s">
        <v>2739</v>
      </c>
    </row>
    <row r="5502" spans="1:14">
      <c r="A5502">
        <v>5</v>
      </c>
      <c r="B5502" t="s">
        <v>17549</v>
      </c>
      <c r="C5502" t="s">
        <v>17550</v>
      </c>
      <c r="D5502">
        <v>4873</v>
      </c>
      <c r="E5502" s="1">
        <v>1.4810000000000001</v>
      </c>
      <c r="F5502">
        <v>1.6319999999999999</v>
      </c>
      <c r="G5502">
        <v>0.29599999999999999</v>
      </c>
      <c r="H5502">
        <v>98</v>
      </c>
      <c r="I5502" t="s">
        <v>18288</v>
      </c>
      <c r="J5502">
        <v>6.2300000000000003E-3</v>
      </c>
      <c r="K5502">
        <v>0.93500000000000005</v>
      </c>
      <c r="L5502">
        <v>0.95059375000000013</v>
      </c>
      <c r="M5502" s="2">
        <f t="shared" si="172"/>
        <v>15.625</v>
      </c>
      <c r="N5502" t="s">
        <v>2739</v>
      </c>
    </row>
    <row r="5503" spans="1:14">
      <c r="A5503">
        <v>6</v>
      </c>
      <c r="B5503" t="s">
        <v>17543</v>
      </c>
      <c r="C5503" t="s">
        <v>17544</v>
      </c>
      <c r="D5503">
        <v>4262</v>
      </c>
      <c r="E5503" s="1">
        <v>1.403</v>
      </c>
      <c r="F5503">
        <v>1.9770000000000001</v>
      </c>
      <c r="G5503">
        <v>0.28699999999999998</v>
      </c>
      <c r="H5503">
        <v>164</v>
      </c>
      <c r="I5503">
        <v>8.5</v>
      </c>
      <c r="J5503">
        <v>7.8200000000000006E-3</v>
      </c>
      <c r="K5503">
        <v>0.69799999999999995</v>
      </c>
      <c r="L5503">
        <v>0.95059375000000013</v>
      </c>
      <c r="M5503" s="2">
        <f t="shared" si="172"/>
        <v>18.75</v>
      </c>
      <c r="N5503" t="s">
        <v>2739</v>
      </c>
    </row>
    <row r="5504" spans="1:14">
      <c r="A5504">
        <v>7</v>
      </c>
      <c r="B5504" t="s">
        <v>13231</v>
      </c>
      <c r="C5504" t="s">
        <v>13232</v>
      </c>
      <c r="D5504">
        <v>60</v>
      </c>
      <c r="E5504" s="1">
        <v>1.381</v>
      </c>
      <c r="F5504">
        <v>1.381</v>
      </c>
      <c r="G5504">
        <v>2.1999999999999999E-2</v>
      </c>
      <c r="H5504">
        <v>45</v>
      </c>
      <c r="J5504">
        <v>2.0000000000000001E-4</v>
      </c>
      <c r="K5504">
        <v>0.27</v>
      </c>
      <c r="L5504">
        <v>0.95059375000000013</v>
      </c>
      <c r="M5504" s="2">
        <f t="shared" si="172"/>
        <v>21.875</v>
      </c>
      <c r="N5504" t="s">
        <v>2739</v>
      </c>
    </row>
    <row r="5505" spans="1:14">
      <c r="A5505">
        <v>8</v>
      </c>
      <c r="B5505" t="s">
        <v>17573</v>
      </c>
      <c r="C5505" t="s">
        <v>17574</v>
      </c>
      <c r="D5505">
        <v>2323</v>
      </c>
      <c r="E5505" s="1">
        <v>1.276</v>
      </c>
      <c r="F5505">
        <v>1.59</v>
      </c>
      <c r="G5505">
        <v>0.16500000000000001</v>
      </c>
      <c r="H5505">
        <v>158</v>
      </c>
      <c r="I5505">
        <v>7.5</v>
      </c>
      <c r="J5505">
        <v>6.3600000000000002E-3</v>
      </c>
      <c r="K5505">
        <v>0.64300000000000002</v>
      </c>
      <c r="L5505">
        <v>0.95059375000000013</v>
      </c>
      <c r="M5505" s="2">
        <f t="shared" si="172"/>
        <v>25</v>
      </c>
      <c r="N5505" t="s">
        <v>2739</v>
      </c>
    </row>
    <row r="5506" spans="1:14">
      <c r="A5506">
        <v>9</v>
      </c>
      <c r="B5506" t="s">
        <v>17545</v>
      </c>
      <c r="C5506" t="s">
        <v>17546</v>
      </c>
      <c r="D5506">
        <v>509</v>
      </c>
      <c r="E5506" s="1">
        <v>1.2270000000000001</v>
      </c>
      <c r="F5506">
        <v>1.347</v>
      </c>
      <c r="G5506">
        <v>0.35899999999999999</v>
      </c>
      <c r="H5506">
        <v>39</v>
      </c>
      <c r="I5506">
        <v>6.1</v>
      </c>
      <c r="J5506">
        <v>2.1299999999999999E-3</v>
      </c>
      <c r="K5506">
        <v>0.68899999999999995</v>
      </c>
      <c r="L5506">
        <v>0.95059375000000013</v>
      </c>
      <c r="M5506" s="2">
        <f t="shared" si="172"/>
        <v>28.125</v>
      </c>
      <c r="N5506" t="s">
        <v>2739</v>
      </c>
    </row>
    <row r="5507" spans="1:14">
      <c r="A5507">
        <v>10</v>
      </c>
      <c r="B5507" t="s">
        <v>15250</v>
      </c>
      <c r="C5507" t="s">
        <v>15251</v>
      </c>
      <c r="D5507">
        <v>1513</v>
      </c>
      <c r="E5507" s="1">
        <v>1.224</v>
      </c>
      <c r="F5507">
        <v>1.571</v>
      </c>
      <c r="G5507">
        <v>0.33600000000000002</v>
      </c>
      <c r="H5507">
        <v>113</v>
      </c>
      <c r="I5507">
        <v>6.2</v>
      </c>
      <c r="J5507">
        <v>5.6800000000000002E-3</v>
      </c>
      <c r="K5507">
        <v>0.72</v>
      </c>
      <c r="L5507">
        <v>0.95059375000000013</v>
      </c>
      <c r="M5507" s="2">
        <f t="shared" si="172"/>
        <v>31.25</v>
      </c>
      <c r="N5507" t="s">
        <v>2739</v>
      </c>
    </row>
    <row r="5508" spans="1:14">
      <c r="A5508">
        <v>11</v>
      </c>
      <c r="B5508" t="s">
        <v>17555</v>
      </c>
      <c r="C5508" t="s">
        <v>17556</v>
      </c>
      <c r="D5508">
        <v>5002</v>
      </c>
      <c r="E5508" s="1">
        <v>1.2</v>
      </c>
      <c r="F5508">
        <v>1.766</v>
      </c>
      <c r="G5508">
        <v>0.16300000000000001</v>
      </c>
      <c r="H5508">
        <v>147</v>
      </c>
      <c r="I5508" t="s">
        <v>18288</v>
      </c>
      <c r="J5508">
        <v>7.5199999999999998E-3</v>
      </c>
      <c r="K5508">
        <v>0.67200000000000004</v>
      </c>
      <c r="L5508">
        <v>0.95059375000000013</v>
      </c>
      <c r="M5508" s="2">
        <f t="shared" si="172"/>
        <v>34.375</v>
      </c>
      <c r="N5508" t="s">
        <v>2739</v>
      </c>
    </row>
    <row r="5509" spans="1:14">
      <c r="A5509">
        <v>12</v>
      </c>
      <c r="B5509" t="s">
        <v>17571</v>
      </c>
      <c r="C5509" t="s">
        <v>17572</v>
      </c>
      <c r="D5509">
        <v>978</v>
      </c>
      <c r="E5509" s="1">
        <v>1.1599999999999999</v>
      </c>
      <c r="F5509">
        <v>1.3129999999999999</v>
      </c>
      <c r="G5509">
        <v>0.21299999999999999</v>
      </c>
      <c r="H5509">
        <v>89</v>
      </c>
      <c r="I5509" t="s">
        <v>18288</v>
      </c>
      <c r="J5509">
        <v>2.2499999999999998E-3</v>
      </c>
      <c r="K5509">
        <v>0.55100000000000005</v>
      </c>
      <c r="L5509">
        <v>0.95059375000000013</v>
      </c>
      <c r="M5509" s="2">
        <f t="shared" si="172"/>
        <v>37.5</v>
      </c>
      <c r="N5509" t="s">
        <v>2739</v>
      </c>
    </row>
    <row r="5510" spans="1:14">
      <c r="A5510">
        <v>13</v>
      </c>
      <c r="B5510" t="s">
        <v>17561</v>
      </c>
      <c r="C5510" t="s">
        <v>17562</v>
      </c>
      <c r="D5510">
        <v>3426</v>
      </c>
      <c r="E5510" s="1">
        <v>1.1559999999999999</v>
      </c>
      <c r="F5510">
        <v>1.353</v>
      </c>
      <c r="G5510">
        <v>0.217</v>
      </c>
      <c r="H5510">
        <v>152</v>
      </c>
      <c r="I5510">
        <v>8</v>
      </c>
      <c r="J5510">
        <v>1.0160000000000001E-2</v>
      </c>
      <c r="K5510">
        <v>0.72499999999999998</v>
      </c>
      <c r="L5510">
        <v>0.95059375000000013</v>
      </c>
      <c r="M5510" s="2">
        <f t="shared" si="172"/>
        <v>40.625</v>
      </c>
      <c r="N5510" t="s">
        <v>2739</v>
      </c>
    </row>
    <row r="5511" spans="1:14">
      <c r="A5511">
        <v>14</v>
      </c>
      <c r="B5511" t="s">
        <v>13229</v>
      </c>
      <c r="C5511" t="s">
        <v>13230</v>
      </c>
      <c r="D5511">
        <v>1736</v>
      </c>
      <c r="E5511" s="1">
        <v>1.079</v>
      </c>
      <c r="F5511">
        <v>2.5059999999999998</v>
      </c>
      <c r="G5511">
        <v>0.161</v>
      </c>
      <c r="H5511">
        <v>87</v>
      </c>
      <c r="I5511">
        <v>7.7</v>
      </c>
      <c r="J5511">
        <v>5.8300000000000001E-3</v>
      </c>
      <c r="K5511">
        <v>1.3340000000000001</v>
      </c>
      <c r="L5511">
        <v>0.95059375000000013</v>
      </c>
      <c r="M5511" s="2">
        <f t="shared" si="172"/>
        <v>43.75</v>
      </c>
      <c r="N5511" t="s">
        <v>2739</v>
      </c>
    </row>
    <row r="5512" spans="1:14">
      <c r="A5512">
        <v>15</v>
      </c>
      <c r="B5512" t="s">
        <v>17553</v>
      </c>
      <c r="C5512" t="s">
        <v>17554</v>
      </c>
      <c r="D5512">
        <v>1836</v>
      </c>
      <c r="E5512" s="1">
        <v>1.0549999999999999</v>
      </c>
      <c r="F5512">
        <v>1.1779999999999999</v>
      </c>
      <c r="G5512">
        <v>0.182</v>
      </c>
      <c r="H5512">
        <v>99</v>
      </c>
      <c r="I5512">
        <v>9.9</v>
      </c>
      <c r="J5512">
        <v>4.7600000000000003E-3</v>
      </c>
      <c r="K5512">
        <v>0.629</v>
      </c>
      <c r="L5512">
        <v>0.95059375000000013</v>
      </c>
      <c r="M5512" s="2">
        <f t="shared" si="172"/>
        <v>46.875</v>
      </c>
      <c r="N5512" t="s">
        <v>2739</v>
      </c>
    </row>
    <row r="5513" spans="1:14">
      <c r="A5513">
        <v>16</v>
      </c>
      <c r="B5513" t="s">
        <v>17535</v>
      </c>
      <c r="C5513" t="s">
        <v>17536</v>
      </c>
      <c r="D5513">
        <v>163</v>
      </c>
      <c r="E5513" s="1">
        <v>0.90500000000000003</v>
      </c>
      <c r="F5513">
        <v>1.129</v>
      </c>
      <c r="G5513">
        <v>0.217</v>
      </c>
      <c r="H5513">
        <v>23</v>
      </c>
      <c r="I5513">
        <v>4.0999999999999996</v>
      </c>
      <c r="J5513">
        <v>9.7999999999999997E-4</v>
      </c>
      <c r="K5513">
        <v>0.48299999999999998</v>
      </c>
      <c r="L5513">
        <v>0.95059375000000013</v>
      </c>
      <c r="M5513" s="2">
        <f t="shared" si="172"/>
        <v>50</v>
      </c>
      <c r="N5513" t="s">
        <v>2739</v>
      </c>
    </row>
    <row r="5514" spans="1:14">
      <c r="A5514">
        <v>17</v>
      </c>
      <c r="B5514" t="s">
        <v>17557</v>
      </c>
      <c r="C5514" t="s">
        <v>17558</v>
      </c>
      <c r="D5514">
        <v>322</v>
      </c>
      <c r="E5514" s="1">
        <v>0.81799999999999995</v>
      </c>
      <c r="F5514">
        <v>1.0589999999999999</v>
      </c>
      <c r="G5514">
        <v>6.7000000000000004E-2</v>
      </c>
      <c r="H5514">
        <v>15</v>
      </c>
      <c r="I5514">
        <v>7.6</v>
      </c>
      <c r="J5514">
        <v>8.1999999999999998E-4</v>
      </c>
      <c r="K5514">
        <v>0.45900000000000002</v>
      </c>
      <c r="L5514">
        <v>0.95059375000000013</v>
      </c>
      <c r="M5514" s="2">
        <f t="shared" si="172"/>
        <v>53.125</v>
      </c>
      <c r="N5514" t="s">
        <v>2739</v>
      </c>
    </row>
    <row r="5515" spans="1:14">
      <c r="A5515">
        <v>18</v>
      </c>
      <c r="B5515" t="s">
        <v>17541</v>
      </c>
      <c r="C5515" t="s">
        <v>17542</v>
      </c>
      <c r="D5515">
        <v>3681</v>
      </c>
      <c r="E5515" s="1">
        <v>0.81100000000000005</v>
      </c>
      <c r="F5515">
        <v>1.119</v>
      </c>
      <c r="G5515">
        <v>0.34699999999999998</v>
      </c>
      <c r="H5515">
        <v>101</v>
      </c>
      <c r="I5515" t="s">
        <v>18288</v>
      </c>
      <c r="J5515">
        <v>6.0200000000000002E-3</v>
      </c>
      <c r="K5515">
        <v>0.59299999999999997</v>
      </c>
      <c r="L5515">
        <v>0.95059375000000013</v>
      </c>
      <c r="M5515" s="2">
        <f t="shared" si="172"/>
        <v>56.25</v>
      </c>
      <c r="N5515" t="s">
        <v>2739</v>
      </c>
    </row>
    <row r="5516" spans="1:14">
      <c r="A5516">
        <v>19</v>
      </c>
      <c r="B5516" t="s">
        <v>17569</v>
      </c>
      <c r="C5516" t="s">
        <v>17570</v>
      </c>
      <c r="D5516">
        <v>712</v>
      </c>
      <c r="E5516" s="1">
        <v>0.75700000000000001</v>
      </c>
      <c r="F5516">
        <v>0.91</v>
      </c>
      <c r="G5516">
        <v>0.19400000000000001</v>
      </c>
      <c r="H5516">
        <v>36</v>
      </c>
      <c r="I5516" t="s">
        <v>18288</v>
      </c>
      <c r="J5516">
        <v>8.1999999999999998E-4</v>
      </c>
      <c r="K5516">
        <v>0.26300000000000001</v>
      </c>
      <c r="L5516">
        <v>0.95059375000000013</v>
      </c>
      <c r="M5516" s="2">
        <f t="shared" si="172"/>
        <v>59.375</v>
      </c>
      <c r="N5516" t="s">
        <v>2739</v>
      </c>
    </row>
    <row r="5517" spans="1:14">
      <c r="A5517">
        <v>20</v>
      </c>
      <c r="B5517" t="s">
        <v>17559</v>
      </c>
      <c r="C5517" t="s">
        <v>17560</v>
      </c>
      <c r="D5517">
        <v>275</v>
      </c>
      <c r="E5517" s="1">
        <v>0.72099999999999997</v>
      </c>
      <c r="F5517">
        <v>0.76700000000000002</v>
      </c>
      <c r="G5517">
        <v>0.108</v>
      </c>
      <c r="H5517">
        <v>83</v>
      </c>
      <c r="I5517">
        <v>4.4000000000000004</v>
      </c>
      <c r="J5517">
        <v>1.1299999999999999E-3</v>
      </c>
      <c r="K5517">
        <v>0.26800000000000002</v>
      </c>
      <c r="L5517">
        <v>0.95059375000000013</v>
      </c>
      <c r="M5517" s="2">
        <f t="shared" si="172"/>
        <v>62.5</v>
      </c>
      <c r="N5517" t="s">
        <v>2739</v>
      </c>
    </row>
    <row r="5518" spans="1:14">
      <c r="A5518">
        <v>21</v>
      </c>
      <c r="B5518" t="s">
        <v>13269</v>
      </c>
      <c r="C5518" t="s">
        <v>13270</v>
      </c>
      <c r="D5518">
        <v>775</v>
      </c>
      <c r="E5518" s="1">
        <v>0.66100000000000003</v>
      </c>
      <c r="F5518">
        <v>0.89900000000000002</v>
      </c>
      <c r="G5518">
        <v>0.14099999999999999</v>
      </c>
      <c r="H5518">
        <v>64</v>
      </c>
      <c r="I5518">
        <v>7.3</v>
      </c>
      <c r="J5518">
        <v>2.6800000000000001E-3</v>
      </c>
      <c r="K5518">
        <v>0.46700000000000003</v>
      </c>
      <c r="L5518">
        <v>0.95059375000000013</v>
      </c>
      <c r="M5518" s="2">
        <f t="shared" si="172"/>
        <v>65.625</v>
      </c>
      <c r="N5518" t="s">
        <v>2739</v>
      </c>
    </row>
    <row r="5519" spans="1:14">
      <c r="A5519">
        <v>22</v>
      </c>
      <c r="B5519" t="s">
        <v>17491</v>
      </c>
      <c r="C5519" t="s">
        <v>17492</v>
      </c>
      <c r="D5519">
        <v>256</v>
      </c>
      <c r="E5519" s="1">
        <v>0.63</v>
      </c>
      <c r="F5519">
        <v>0.55500000000000005</v>
      </c>
      <c r="G5519">
        <v>0.2</v>
      </c>
      <c r="H5519">
        <v>15</v>
      </c>
      <c r="I5519">
        <v>9.8000000000000007</v>
      </c>
      <c r="J5519">
        <v>5.1999999999999995E-4</v>
      </c>
      <c r="K5519">
        <v>0.25</v>
      </c>
      <c r="L5519">
        <v>0.95059375000000013</v>
      </c>
      <c r="M5519" s="2">
        <f t="shared" si="172"/>
        <v>68.75</v>
      </c>
      <c r="N5519" t="s">
        <v>2739</v>
      </c>
    </row>
    <row r="5520" spans="1:14">
      <c r="A5520">
        <v>23</v>
      </c>
      <c r="B5520" t="s">
        <v>17487</v>
      </c>
      <c r="C5520" t="s">
        <v>17488</v>
      </c>
      <c r="D5520">
        <v>672</v>
      </c>
      <c r="E5520" s="1">
        <v>0.61699999999999999</v>
      </c>
      <c r="F5520">
        <v>0.96299999999999997</v>
      </c>
      <c r="G5520">
        <v>0.191</v>
      </c>
      <c r="H5520">
        <v>68</v>
      </c>
      <c r="I5520">
        <v>6.4</v>
      </c>
      <c r="J5520">
        <v>1.75E-3</v>
      </c>
      <c r="K5520">
        <v>0.33400000000000002</v>
      </c>
      <c r="L5520">
        <v>0.95059375000000013</v>
      </c>
      <c r="M5520" s="2">
        <f t="shared" si="172"/>
        <v>71.875</v>
      </c>
      <c r="N5520" t="s">
        <v>2739</v>
      </c>
    </row>
    <row r="5521" spans="1:14">
      <c r="A5521">
        <v>24</v>
      </c>
      <c r="B5521" t="s">
        <v>13225</v>
      </c>
      <c r="C5521" t="s">
        <v>13226</v>
      </c>
      <c r="D5521">
        <v>461</v>
      </c>
      <c r="E5521" s="1">
        <v>0.60399999999999998</v>
      </c>
      <c r="F5521">
        <v>0.78800000000000003</v>
      </c>
      <c r="G5521">
        <v>6.2E-2</v>
      </c>
      <c r="H5521">
        <v>48</v>
      </c>
      <c r="I5521">
        <v>7.2</v>
      </c>
      <c r="J5521">
        <v>1.2099999999999999E-3</v>
      </c>
      <c r="K5521">
        <v>0.28699999999999998</v>
      </c>
      <c r="L5521">
        <v>0.95059375000000013</v>
      </c>
      <c r="M5521" s="2">
        <f t="shared" si="172"/>
        <v>75</v>
      </c>
      <c r="N5521" t="s">
        <v>2739</v>
      </c>
    </row>
    <row r="5522" spans="1:14">
      <c r="A5522">
        <v>25</v>
      </c>
      <c r="B5522" t="s">
        <v>17567</v>
      </c>
      <c r="C5522" t="s">
        <v>17568</v>
      </c>
      <c r="D5522">
        <v>235</v>
      </c>
      <c r="E5522" s="1">
        <v>0.56899999999999995</v>
      </c>
      <c r="F5522">
        <v>0.42399999999999999</v>
      </c>
      <c r="G5522">
        <v>1.8</v>
      </c>
      <c r="H5522">
        <v>25</v>
      </c>
      <c r="I5522">
        <v>6.9</v>
      </c>
      <c r="J5522">
        <v>5.6999999999999998E-4</v>
      </c>
      <c r="K5522">
        <v>0.22600000000000001</v>
      </c>
      <c r="L5522">
        <v>0.95059375000000013</v>
      </c>
      <c r="M5522" s="2">
        <f t="shared" si="172"/>
        <v>78.125</v>
      </c>
      <c r="N5522" t="s">
        <v>2739</v>
      </c>
    </row>
    <row r="5523" spans="1:14">
      <c r="A5523">
        <v>26</v>
      </c>
      <c r="B5523" t="s">
        <v>17577</v>
      </c>
      <c r="C5523" t="s">
        <v>17578</v>
      </c>
      <c r="D5523">
        <v>1499</v>
      </c>
      <c r="E5523" s="1">
        <v>0.41299999999999998</v>
      </c>
      <c r="F5523">
        <v>0.51800000000000002</v>
      </c>
      <c r="G5523">
        <v>0.111</v>
      </c>
      <c r="H5523">
        <v>54</v>
      </c>
      <c r="I5523" t="s">
        <v>18288</v>
      </c>
      <c r="J5523">
        <v>1.92E-3</v>
      </c>
      <c r="K5523">
        <v>0.28100000000000003</v>
      </c>
      <c r="L5523">
        <v>0.95059375000000013</v>
      </c>
      <c r="M5523" s="2">
        <f t="shared" si="172"/>
        <v>81.25</v>
      </c>
      <c r="N5523" t="s">
        <v>2739</v>
      </c>
    </row>
    <row r="5524" spans="1:14">
      <c r="A5524">
        <v>27</v>
      </c>
      <c r="B5524" t="s">
        <v>17565</v>
      </c>
      <c r="C5524" t="s">
        <v>17566</v>
      </c>
      <c r="D5524">
        <v>125</v>
      </c>
      <c r="E5524" s="1">
        <v>0.375</v>
      </c>
      <c r="F5524">
        <v>0.46200000000000002</v>
      </c>
      <c r="G5524">
        <v>4.2999999999999997E-2</v>
      </c>
      <c r="H5524">
        <v>23</v>
      </c>
      <c r="I5524">
        <v>7.8</v>
      </c>
      <c r="J5524">
        <v>3.8000000000000002E-4</v>
      </c>
      <c r="K5524">
        <v>0.20399999999999999</v>
      </c>
      <c r="L5524">
        <v>0.95059375000000013</v>
      </c>
      <c r="M5524" s="2">
        <f t="shared" si="172"/>
        <v>84.375</v>
      </c>
      <c r="N5524" t="s">
        <v>2739</v>
      </c>
    </row>
    <row r="5525" spans="1:14">
      <c r="A5525">
        <v>28</v>
      </c>
      <c r="B5525" t="s">
        <v>13235</v>
      </c>
      <c r="C5525" t="s">
        <v>13236</v>
      </c>
      <c r="D5525">
        <v>116</v>
      </c>
      <c r="E5525" s="1">
        <v>0.30599999999999999</v>
      </c>
      <c r="G5525">
        <v>0.20499999999999999</v>
      </c>
      <c r="H5525">
        <v>88</v>
      </c>
      <c r="I5525">
        <v>2.8</v>
      </c>
      <c r="J5525">
        <v>6.4999999999999997E-4</v>
      </c>
      <c r="L5525">
        <v>0.95059375000000013</v>
      </c>
      <c r="M5525" s="2">
        <f t="shared" si="172"/>
        <v>87.5</v>
      </c>
      <c r="N5525" t="s">
        <v>2739</v>
      </c>
    </row>
    <row r="5526" spans="1:14">
      <c r="A5526">
        <v>29</v>
      </c>
      <c r="B5526" t="s">
        <v>17547</v>
      </c>
      <c r="C5526" t="s">
        <v>17548</v>
      </c>
      <c r="D5526">
        <v>857</v>
      </c>
      <c r="E5526" s="1">
        <v>0.246</v>
      </c>
      <c r="F5526">
        <v>0.57599999999999996</v>
      </c>
      <c r="G5526">
        <v>9.9000000000000005E-2</v>
      </c>
      <c r="H5526">
        <v>91</v>
      </c>
      <c r="I5526" t="s">
        <v>18288</v>
      </c>
      <c r="J5526">
        <v>1.8E-3</v>
      </c>
      <c r="K5526">
        <v>0.34499999999999997</v>
      </c>
      <c r="L5526">
        <v>0.95059375000000013</v>
      </c>
      <c r="M5526" s="2">
        <f t="shared" si="172"/>
        <v>90.625</v>
      </c>
      <c r="N5526" t="s">
        <v>2739</v>
      </c>
    </row>
    <row r="5527" spans="1:14">
      <c r="A5527">
        <v>30</v>
      </c>
      <c r="B5527" t="s">
        <v>13241</v>
      </c>
      <c r="C5527" t="s">
        <v>13242</v>
      </c>
      <c r="D5527">
        <v>20</v>
      </c>
      <c r="E5527" s="1">
        <v>0.24399999999999999</v>
      </c>
      <c r="F5527">
        <v>0.313</v>
      </c>
      <c r="G5527">
        <v>0</v>
      </c>
      <c r="H5527">
        <v>15</v>
      </c>
      <c r="J5527">
        <v>1.6000000000000001E-4</v>
      </c>
      <c r="K5527">
        <v>0.14499999999999999</v>
      </c>
      <c r="L5527">
        <v>0.95059375000000013</v>
      </c>
      <c r="M5527" s="2">
        <f t="shared" si="172"/>
        <v>93.75</v>
      </c>
      <c r="N5527" t="s">
        <v>2739</v>
      </c>
    </row>
    <row r="5528" spans="1:14">
      <c r="A5528">
        <v>31</v>
      </c>
      <c r="B5528" t="s">
        <v>17537</v>
      </c>
      <c r="C5528" t="s">
        <v>17538</v>
      </c>
      <c r="D5528">
        <v>10</v>
      </c>
      <c r="E5528" s="1">
        <v>0.2</v>
      </c>
      <c r="F5528">
        <v>0.16700000000000001</v>
      </c>
      <c r="G5528">
        <v>0</v>
      </c>
      <c r="H5528">
        <v>5</v>
      </c>
      <c r="J5528">
        <v>3.0000000000000001E-5</v>
      </c>
      <c r="K5528">
        <v>3.2000000000000001E-2</v>
      </c>
      <c r="L5528">
        <v>0.95059375000000013</v>
      </c>
      <c r="M5528" s="2">
        <f t="shared" si="172"/>
        <v>96.875</v>
      </c>
      <c r="N5528" t="s">
        <v>2739</v>
      </c>
    </row>
    <row r="5529" spans="1:14">
      <c r="A5529">
        <v>32</v>
      </c>
      <c r="B5529" t="s">
        <v>17575</v>
      </c>
      <c r="C5529" t="s">
        <v>17576</v>
      </c>
      <c r="D5529">
        <v>68</v>
      </c>
      <c r="E5529" s="1">
        <v>0.19</v>
      </c>
      <c r="G5529">
        <v>2.8000000000000001E-2</v>
      </c>
      <c r="H5529">
        <v>36</v>
      </c>
      <c r="J5529">
        <v>3.0000000000000001E-5</v>
      </c>
      <c r="L5529">
        <v>0.95059375000000013</v>
      </c>
      <c r="M5529" s="2">
        <f t="shared" si="172"/>
        <v>100</v>
      </c>
      <c r="N5529" t="s">
        <v>2739</v>
      </c>
    </row>
    <row r="5530" spans="1:14" s="3" customFormat="1">
      <c r="E5530" s="4"/>
      <c r="M5530" s="5"/>
    </row>
    <row r="5531" spans="1:14">
      <c r="A5531">
        <v>1</v>
      </c>
      <c r="B5531" t="s">
        <v>19068</v>
      </c>
      <c r="C5531" t="s">
        <v>19069</v>
      </c>
      <c r="D5531">
        <v>969</v>
      </c>
      <c r="E5531" s="1">
        <v>3.3809999999999998</v>
      </c>
      <c r="F5531">
        <v>3.1909999999999998</v>
      </c>
      <c r="G5531">
        <v>0.88</v>
      </c>
      <c r="H5531">
        <v>92</v>
      </c>
      <c r="I5531">
        <v>2.6</v>
      </c>
      <c r="J5531">
        <v>2.7200000000000002E-3</v>
      </c>
      <c r="K5531">
        <v>0.67500000000000004</v>
      </c>
      <c r="L5531">
        <f>AVERAGE(E5531:E5574)</f>
        <v>1.1621363636363637</v>
      </c>
      <c r="M5531" s="2">
        <f t="shared" ref="M5531:M5574" si="173">A5531/44*100</f>
        <v>2.2727272727272729</v>
      </c>
      <c r="N5531" t="s">
        <v>2740</v>
      </c>
    </row>
    <row r="5532" spans="1:14">
      <c r="A5532">
        <v>2</v>
      </c>
      <c r="B5532" t="s">
        <v>17647</v>
      </c>
      <c r="C5532" t="s">
        <v>17648</v>
      </c>
      <c r="D5532">
        <v>2536</v>
      </c>
      <c r="E5532" s="1">
        <v>3.177</v>
      </c>
      <c r="F5532">
        <v>3.4489999999999998</v>
      </c>
      <c r="G5532">
        <v>0.59599999999999997</v>
      </c>
      <c r="H5532">
        <v>52</v>
      </c>
      <c r="I5532">
        <v>6.5</v>
      </c>
      <c r="J5532">
        <v>4.0299999999999997E-3</v>
      </c>
      <c r="K5532">
        <v>0.72699999999999998</v>
      </c>
      <c r="L5532">
        <v>1.1621363636363637</v>
      </c>
      <c r="M5532" s="2">
        <f t="shared" si="173"/>
        <v>4.5454545454545459</v>
      </c>
      <c r="N5532" t="s">
        <v>2740</v>
      </c>
    </row>
    <row r="5533" spans="1:14">
      <c r="A5533">
        <v>3</v>
      </c>
      <c r="B5533" t="s">
        <v>17581</v>
      </c>
      <c r="C5533" t="s">
        <v>17582</v>
      </c>
      <c r="D5533">
        <v>5698</v>
      </c>
      <c r="E5533" s="1">
        <v>2.2509999999999999</v>
      </c>
      <c r="F5533">
        <v>2.6589999999999998</v>
      </c>
      <c r="G5533">
        <v>0.128</v>
      </c>
      <c r="H5533">
        <v>156</v>
      </c>
      <c r="I5533">
        <v>8.5</v>
      </c>
      <c r="J5533">
        <v>9.9600000000000001E-3</v>
      </c>
      <c r="K5533">
        <v>0.75900000000000001</v>
      </c>
      <c r="L5533">
        <v>1.1621363636363637</v>
      </c>
      <c r="M5533" s="2">
        <f t="shared" si="173"/>
        <v>6.8181818181818175</v>
      </c>
      <c r="N5533" t="s">
        <v>2740</v>
      </c>
    </row>
    <row r="5534" spans="1:14">
      <c r="A5534">
        <v>4</v>
      </c>
      <c r="B5534" t="s">
        <v>17603</v>
      </c>
      <c r="C5534" t="s">
        <v>17604</v>
      </c>
      <c r="D5534">
        <v>8186</v>
      </c>
      <c r="E5534" s="1">
        <v>2.081</v>
      </c>
      <c r="F5534">
        <v>2.5939999999999999</v>
      </c>
      <c r="G5534">
        <v>0.58499999999999996</v>
      </c>
      <c r="H5534">
        <v>347</v>
      </c>
      <c r="I5534">
        <v>6.2</v>
      </c>
      <c r="J5534">
        <v>1.7500000000000002E-2</v>
      </c>
      <c r="K5534">
        <v>0.69699999999999995</v>
      </c>
      <c r="L5534">
        <v>1.1621363636363637</v>
      </c>
      <c r="M5534" s="2">
        <f t="shared" si="173"/>
        <v>9.0909090909090917</v>
      </c>
      <c r="N5534" t="s">
        <v>2740</v>
      </c>
    </row>
    <row r="5535" spans="1:14">
      <c r="A5535">
        <v>5</v>
      </c>
      <c r="B5535" t="s">
        <v>17615</v>
      </c>
      <c r="C5535" t="s">
        <v>17616</v>
      </c>
      <c r="D5535">
        <v>18426</v>
      </c>
      <c r="E5535" s="1">
        <v>1.9530000000000001</v>
      </c>
      <c r="F5535">
        <v>2.1760000000000002</v>
      </c>
      <c r="G5535">
        <v>0.33200000000000002</v>
      </c>
      <c r="H5535">
        <v>295</v>
      </c>
      <c r="I5535">
        <v>7.8</v>
      </c>
      <c r="J5535">
        <v>3.5209999999999998E-2</v>
      </c>
      <c r="K5535">
        <v>0.65300000000000002</v>
      </c>
      <c r="L5535">
        <v>1.1621363636363637</v>
      </c>
      <c r="M5535" s="2">
        <f t="shared" si="173"/>
        <v>11.363636363636363</v>
      </c>
      <c r="N5535" t="s">
        <v>2740</v>
      </c>
    </row>
    <row r="5536" spans="1:14">
      <c r="A5536">
        <v>6</v>
      </c>
      <c r="B5536" t="s">
        <v>15266</v>
      </c>
      <c r="C5536" t="s">
        <v>15267</v>
      </c>
      <c r="D5536">
        <v>5810</v>
      </c>
      <c r="E5536" s="1">
        <v>1.909</v>
      </c>
      <c r="F5536">
        <v>2.3740000000000001</v>
      </c>
      <c r="G5536">
        <v>0.35</v>
      </c>
      <c r="H5536">
        <v>314</v>
      </c>
      <c r="I5536">
        <v>6.2</v>
      </c>
      <c r="J5536">
        <v>2.036E-2</v>
      </c>
      <c r="K5536">
        <v>1.0209999999999999</v>
      </c>
      <c r="L5536">
        <v>1.1621363636363637</v>
      </c>
      <c r="M5536" s="2">
        <f t="shared" si="173"/>
        <v>13.636363636363635</v>
      </c>
      <c r="N5536" t="s">
        <v>2740</v>
      </c>
    </row>
    <row r="5537" spans="1:14">
      <c r="A5537">
        <v>7</v>
      </c>
      <c r="B5537" t="s">
        <v>17635</v>
      </c>
      <c r="C5537" t="s">
        <v>17636</v>
      </c>
      <c r="D5537">
        <v>4783</v>
      </c>
      <c r="E5537" s="1">
        <v>1.901</v>
      </c>
      <c r="F5537">
        <v>2.4409999999999998</v>
      </c>
      <c r="G5537">
        <v>0.41099999999999998</v>
      </c>
      <c r="H5537">
        <v>151</v>
      </c>
      <c r="I5537">
        <v>6.6</v>
      </c>
      <c r="J5537">
        <v>1.2699999999999999E-2</v>
      </c>
      <c r="K5537">
        <v>0.873</v>
      </c>
      <c r="L5537">
        <v>1.1621363636363637</v>
      </c>
      <c r="M5537" s="2">
        <f t="shared" si="173"/>
        <v>15.909090909090908</v>
      </c>
      <c r="N5537" t="s">
        <v>2740</v>
      </c>
    </row>
    <row r="5538" spans="1:14">
      <c r="A5538">
        <v>8</v>
      </c>
      <c r="B5538" t="s">
        <v>17579</v>
      </c>
      <c r="C5538" t="s">
        <v>17580</v>
      </c>
      <c r="D5538">
        <v>3045</v>
      </c>
      <c r="E5538" s="1">
        <v>1.728</v>
      </c>
      <c r="F5538">
        <v>1.998</v>
      </c>
      <c r="G5538">
        <v>0.25</v>
      </c>
      <c r="H5538">
        <v>136</v>
      </c>
      <c r="I5538">
        <v>8.8000000000000007</v>
      </c>
      <c r="J5538">
        <v>4.4099999999999999E-3</v>
      </c>
      <c r="K5538">
        <v>0.49399999999999999</v>
      </c>
      <c r="L5538">
        <v>1.1621363636363637</v>
      </c>
      <c r="M5538" s="2">
        <f t="shared" si="173"/>
        <v>18.181818181818183</v>
      </c>
      <c r="N5538" t="s">
        <v>2740</v>
      </c>
    </row>
    <row r="5539" spans="1:14">
      <c r="A5539">
        <v>9</v>
      </c>
      <c r="B5539" t="s">
        <v>17589</v>
      </c>
      <c r="C5539" t="s">
        <v>17590</v>
      </c>
      <c r="D5539">
        <v>5193</v>
      </c>
      <c r="E5539" s="1">
        <v>1.6739999999999999</v>
      </c>
      <c r="F5539">
        <v>1.831</v>
      </c>
      <c r="G5539">
        <v>0.39700000000000002</v>
      </c>
      <c r="H5539">
        <v>131</v>
      </c>
      <c r="I5539" t="s">
        <v>18288</v>
      </c>
      <c r="J5539">
        <v>5.2599999999999999E-3</v>
      </c>
      <c r="K5539">
        <v>0.48299999999999998</v>
      </c>
      <c r="L5539">
        <v>1.1621363636363637</v>
      </c>
      <c r="M5539" s="2">
        <f t="shared" si="173"/>
        <v>20.454545454545457</v>
      </c>
      <c r="N5539" t="s">
        <v>2740</v>
      </c>
    </row>
    <row r="5540" spans="1:14">
      <c r="A5540">
        <v>10</v>
      </c>
      <c r="B5540" t="s">
        <v>15296</v>
      </c>
      <c r="C5540" t="s">
        <v>15297</v>
      </c>
      <c r="D5540">
        <v>1219</v>
      </c>
      <c r="E5540" s="1">
        <v>1.6739999999999999</v>
      </c>
      <c r="F5540">
        <v>1.65</v>
      </c>
      <c r="G5540">
        <v>0.104</v>
      </c>
      <c r="H5540">
        <v>67</v>
      </c>
      <c r="I5540">
        <v>6.1</v>
      </c>
      <c r="J5540">
        <v>1.8600000000000001E-3</v>
      </c>
      <c r="K5540">
        <v>0.29499999999999998</v>
      </c>
      <c r="L5540">
        <v>1.1621363636363637</v>
      </c>
      <c r="M5540" s="2">
        <f t="shared" si="173"/>
        <v>22.727272727272727</v>
      </c>
      <c r="N5540" t="s">
        <v>2740</v>
      </c>
    </row>
    <row r="5541" spans="1:14">
      <c r="A5541">
        <v>11</v>
      </c>
      <c r="B5541" t="s">
        <v>17607</v>
      </c>
      <c r="C5541" t="s">
        <v>17608</v>
      </c>
      <c r="D5541">
        <v>89</v>
      </c>
      <c r="E5541" s="1">
        <v>1.6559999999999999</v>
      </c>
      <c r="G5541">
        <v>0.25</v>
      </c>
      <c r="H5541">
        <v>16</v>
      </c>
      <c r="J5541">
        <v>3.1E-4</v>
      </c>
      <c r="L5541">
        <v>1.1621363636363637</v>
      </c>
      <c r="M5541" s="2">
        <f t="shared" si="173"/>
        <v>25</v>
      </c>
      <c r="N5541" t="s">
        <v>2740</v>
      </c>
    </row>
    <row r="5542" spans="1:14">
      <c r="A5542">
        <v>12</v>
      </c>
      <c r="B5542" t="s">
        <v>17591</v>
      </c>
      <c r="C5542" t="s">
        <v>17592</v>
      </c>
      <c r="D5542">
        <v>165</v>
      </c>
      <c r="E5542" s="1">
        <v>1.5960000000000001</v>
      </c>
      <c r="F5542">
        <v>1.39</v>
      </c>
      <c r="G5542">
        <v>2.8000000000000001E-2</v>
      </c>
      <c r="H5542">
        <v>36</v>
      </c>
      <c r="I5542">
        <v>3.2</v>
      </c>
      <c r="J5542">
        <v>8.8000000000000003E-4</v>
      </c>
      <c r="K5542">
        <v>0.42399999999999999</v>
      </c>
      <c r="L5542">
        <v>1.1621363636363637</v>
      </c>
      <c r="M5542" s="2">
        <f t="shared" si="173"/>
        <v>27.27272727272727</v>
      </c>
      <c r="N5542" t="s">
        <v>2740</v>
      </c>
    </row>
    <row r="5543" spans="1:14">
      <c r="A5543">
        <v>13</v>
      </c>
      <c r="B5543" t="s">
        <v>17617</v>
      </c>
      <c r="C5543" t="s">
        <v>17618</v>
      </c>
      <c r="D5543">
        <v>3157</v>
      </c>
      <c r="E5543" s="1">
        <v>1.5720000000000001</v>
      </c>
      <c r="F5543">
        <v>3.1110000000000002</v>
      </c>
      <c r="G5543">
        <v>0.191</v>
      </c>
      <c r="H5543">
        <v>89</v>
      </c>
      <c r="I5543">
        <v>9.6</v>
      </c>
      <c r="J5543">
        <v>4.2199999999999998E-3</v>
      </c>
      <c r="K5543">
        <v>0.91800000000000004</v>
      </c>
      <c r="L5543">
        <v>1.1621363636363637</v>
      </c>
      <c r="M5543" s="2">
        <f t="shared" si="173"/>
        <v>29.545454545454547</v>
      </c>
      <c r="N5543" t="s">
        <v>2740</v>
      </c>
    </row>
    <row r="5544" spans="1:14">
      <c r="A5544">
        <v>14</v>
      </c>
      <c r="B5544" t="s">
        <v>17637</v>
      </c>
      <c r="C5544" t="s">
        <v>17638</v>
      </c>
      <c r="D5544">
        <v>620</v>
      </c>
      <c r="E5544" s="1">
        <v>1.5620000000000001</v>
      </c>
      <c r="F5544">
        <v>1.823</v>
      </c>
      <c r="G5544">
        <v>0.1</v>
      </c>
      <c r="H5544">
        <v>20</v>
      </c>
      <c r="I5544" t="s">
        <v>18288</v>
      </c>
      <c r="J5544">
        <v>8.9999999999999998E-4</v>
      </c>
      <c r="K5544">
        <v>0.65</v>
      </c>
      <c r="L5544">
        <v>1.1621363636363637</v>
      </c>
      <c r="M5544" s="2">
        <f t="shared" si="173"/>
        <v>31.818181818181817</v>
      </c>
      <c r="N5544" t="s">
        <v>2740</v>
      </c>
    </row>
    <row r="5545" spans="1:14">
      <c r="A5545">
        <v>15</v>
      </c>
      <c r="B5545" t="s">
        <v>17619</v>
      </c>
      <c r="C5545" t="s">
        <v>17620</v>
      </c>
      <c r="D5545">
        <v>1900</v>
      </c>
      <c r="E5545" s="1">
        <v>1.52</v>
      </c>
      <c r="F5545">
        <v>1.65</v>
      </c>
      <c r="G5545">
        <v>0.16700000000000001</v>
      </c>
      <c r="H5545">
        <v>24</v>
      </c>
      <c r="I5545" t="s">
        <v>18288</v>
      </c>
      <c r="J5545">
        <v>1.9300000000000001E-3</v>
      </c>
      <c r="K5545">
        <v>0.80400000000000005</v>
      </c>
      <c r="L5545">
        <v>1.1621363636363637</v>
      </c>
      <c r="M5545" s="2">
        <f t="shared" si="173"/>
        <v>34.090909090909086</v>
      </c>
      <c r="N5545" t="s">
        <v>2740</v>
      </c>
    </row>
    <row r="5546" spans="1:14">
      <c r="A5546">
        <v>16</v>
      </c>
      <c r="B5546" t="s">
        <v>15254</v>
      </c>
      <c r="C5546" t="s">
        <v>15255</v>
      </c>
      <c r="D5546">
        <v>4135</v>
      </c>
      <c r="E5546" s="1">
        <v>1.516</v>
      </c>
      <c r="F5546">
        <v>2.028</v>
      </c>
      <c r="G5546">
        <v>0.13700000000000001</v>
      </c>
      <c r="H5546">
        <v>226</v>
      </c>
      <c r="I5546">
        <v>6.3</v>
      </c>
      <c r="J5546">
        <v>1.069E-2</v>
      </c>
      <c r="K5546">
        <v>0.627</v>
      </c>
      <c r="L5546">
        <v>1.1621363636363637</v>
      </c>
      <c r="M5546" s="2">
        <f t="shared" si="173"/>
        <v>36.363636363636367</v>
      </c>
      <c r="N5546" t="s">
        <v>2740</v>
      </c>
    </row>
    <row r="5547" spans="1:14">
      <c r="A5547">
        <v>17</v>
      </c>
      <c r="B5547" t="s">
        <v>17605</v>
      </c>
      <c r="C5547" t="s">
        <v>17606</v>
      </c>
      <c r="D5547">
        <v>7730</v>
      </c>
      <c r="E5547" s="1">
        <v>1.46</v>
      </c>
      <c r="F5547">
        <v>1.7330000000000001</v>
      </c>
      <c r="G5547">
        <v>0.04</v>
      </c>
      <c r="H5547">
        <v>478</v>
      </c>
      <c r="I5547">
        <v>8</v>
      </c>
      <c r="J5547">
        <v>1.154E-2</v>
      </c>
      <c r="K5547">
        <v>0.39500000000000002</v>
      </c>
      <c r="L5547">
        <v>1.1621363636363637</v>
      </c>
      <c r="M5547" s="2">
        <f t="shared" si="173"/>
        <v>38.636363636363633</v>
      </c>
      <c r="N5547" t="s">
        <v>2740</v>
      </c>
    </row>
    <row r="5548" spans="1:14">
      <c r="A5548">
        <v>18</v>
      </c>
      <c r="B5548" t="s">
        <v>17643</v>
      </c>
      <c r="C5548" t="s">
        <v>17644</v>
      </c>
      <c r="D5548">
        <v>2393</v>
      </c>
      <c r="E5548" s="1">
        <v>1.359</v>
      </c>
      <c r="F5548">
        <v>1.7849999999999999</v>
      </c>
      <c r="G5548">
        <v>0.27600000000000002</v>
      </c>
      <c r="H5548">
        <v>246</v>
      </c>
      <c r="I5548">
        <v>5.7</v>
      </c>
      <c r="J5548">
        <v>6.5500000000000003E-3</v>
      </c>
      <c r="K5548">
        <v>0.56999999999999995</v>
      </c>
      <c r="L5548">
        <v>1.1621363636363637</v>
      </c>
      <c r="M5548" s="2">
        <f t="shared" si="173"/>
        <v>40.909090909090914</v>
      </c>
      <c r="N5548" t="s">
        <v>2740</v>
      </c>
    </row>
    <row r="5549" spans="1:14">
      <c r="A5549">
        <v>19</v>
      </c>
      <c r="B5549" t="s">
        <v>17595</v>
      </c>
      <c r="C5549" t="s">
        <v>17596</v>
      </c>
      <c r="D5549">
        <v>2979</v>
      </c>
      <c r="E5549" s="1">
        <v>1.2869999999999999</v>
      </c>
      <c r="F5549">
        <v>1.647</v>
      </c>
      <c r="G5549">
        <v>0.182</v>
      </c>
      <c r="H5549">
        <v>77</v>
      </c>
      <c r="I5549" t="s">
        <v>18288</v>
      </c>
      <c r="J5549">
        <v>5.7200000000000003E-3</v>
      </c>
      <c r="K5549">
        <v>0.83399999999999996</v>
      </c>
      <c r="L5549">
        <v>1.1621363636363637</v>
      </c>
      <c r="M5549" s="2">
        <f t="shared" si="173"/>
        <v>43.18181818181818</v>
      </c>
      <c r="N5549" t="s">
        <v>2740</v>
      </c>
    </row>
    <row r="5550" spans="1:14">
      <c r="A5550">
        <v>20</v>
      </c>
      <c r="B5550" t="s">
        <v>17601</v>
      </c>
      <c r="C5550" t="s">
        <v>17602</v>
      </c>
      <c r="D5550">
        <v>2106</v>
      </c>
      <c r="E5550" s="1">
        <v>1.208</v>
      </c>
      <c r="F5550">
        <v>1.399</v>
      </c>
      <c r="G5550">
        <v>0.24199999999999999</v>
      </c>
      <c r="H5550">
        <v>66</v>
      </c>
      <c r="I5550">
        <v>8.8000000000000007</v>
      </c>
      <c r="J5550">
        <v>2.97E-3</v>
      </c>
      <c r="K5550">
        <v>0.371</v>
      </c>
      <c r="L5550">
        <v>1.1621363636363637</v>
      </c>
      <c r="M5550" s="2">
        <f t="shared" si="173"/>
        <v>45.454545454545453</v>
      </c>
      <c r="N5550" t="s">
        <v>2740</v>
      </c>
    </row>
    <row r="5551" spans="1:14">
      <c r="A5551">
        <v>21</v>
      </c>
      <c r="B5551" t="s">
        <v>20123</v>
      </c>
      <c r="C5551" t="s">
        <v>20124</v>
      </c>
      <c r="D5551">
        <v>2872</v>
      </c>
      <c r="E5551" s="1">
        <v>1.1819999999999999</v>
      </c>
      <c r="F5551">
        <v>2.0179999999999998</v>
      </c>
      <c r="G5551">
        <v>0.36599999999999999</v>
      </c>
      <c r="H5551">
        <v>82</v>
      </c>
      <c r="I5551" t="s">
        <v>18288</v>
      </c>
      <c r="J5551">
        <v>4.3699999999999998E-3</v>
      </c>
      <c r="K5551">
        <v>0.73199999999999998</v>
      </c>
      <c r="L5551">
        <v>1.1621363636363637</v>
      </c>
      <c r="M5551" s="2">
        <f t="shared" si="173"/>
        <v>47.727272727272727</v>
      </c>
      <c r="N5551" t="s">
        <v>2740</v>
      </c>
    </row>
    <row r="5552" spans="1:14">
      <c r="A5552">
        <v>22</v>
      </c>
      <c r="B5552" t="s">
        <v>17613</v>
      </c>
      <c r="C5552" t="s">
        <v>17614</v>
      </c>
      <c r="D5552">
        <v>609</v>
      </c>
      <c r="E5552" s="1">
        <v>1.07</v>
      </c>
      <c r="F5552">
        <v>1.0720000000000001</v>
      </c>
      <c r="G5552">
        <v>0.125</v>
      </c>
      <c r="H5552">
        <v>48</v>
      </c>
      <c r="I5552" t="s">
        <v>18288</v>
      </c>
      <c r="J5552">
        <v>3.8000000000000002E-4</v>
      </c>
      <c r="K5552">
        <v>0.22600000000000001</v>
      </c>
      <c r="L5552">
        <v>1.1621363636363637</v>
      </c>
      <c r="M5552" s="2">
        <f t="shared" si="173"/>
        <v>50</v>
      </c>
      <c r="N5552" t="s">
        <v>2740</v>
      </c>
    </row>
    <row r="5553" spans="1:14">
      <c r="A5553">
        <v>23</v>
      </c>
      <c r="B5553" t="s">
        <v>17611</v>
      </c>
      <c r="C5553" t="s">
        <v>17612</v>
      </c>
      <c r="D5553">
        <v>598</v>
      </c>
      <c r="E5553" s="1">
        <v>0.96699999999999997</v>
      </c>
      <c r="F5553">
        <v>2.0350000000000001</v>
      </c>
      <c r="G5553">
        <v>0.27600000000000002</v>
      </c>
      <c r="H5553">
        <v>29</v>
      </c>
      <c r="I5553">
        <v>8.9</v>
      </c>
      <c r="J5553">
        <v>6.3000000000000003E-4</v>
      </c>
      <c r="K5553">
        <v>0.41599999999999998</v>
      </c>
      <c r="L5553">
        <v>1.1621363636363637</v>
      </c>
      <c r="M5553" s="2">
        <f t="shared" si="173"/>
        <v>52.272727272727273</v>
      </c>
      <c r="N5553" t="s">
        <v>2740</v>
      </c>
    </row>
    <row r="5554" spans="1:14">
      <c r="A5554">
        <v>24</v>
      </c>
      <c r="B5554" t="s">
        <v>17627</v>
      </c>
      <c r="C5554" t="s">
        <v>17628</v>
      </c>
      <c r="D5554">
        <v>431</v>
      </c>
      <c r="E5554" s="1">
        <v>0.94099999999999995</v>
      </c>
      <c r="G5554">
        <v>0.13300000000000001</v>
      </c>
      <c r="H5554">
        <v>45</v>
      </c>
      <c r="I5554">
        <v>9.3000000000000007</v>
      </c>
      <c r="J5554">
        <v>8.1999999999999998E-4</v>
      </c>
      <c r="L5554">
        <v>1.1621363636363637</v>
      </c>
      <c r="M5554" s="2">
        <f t="shared" si="173"/>
        <v>54.54545454545454</v>
      </c>
      <c r="N5554" t="s">
        <v>2740</v>
      </c>
    </row>
    <row r="5555" spans="1:14">
      <c r="A5555">
        <v>25</v>
      </c>
      <c r="B5555" t="s">
        <v>17593</v>
      </c>
      <c r="C5555" t="s">
        <v>17594</v>
      </c>
      <c r="D5555">
        <v>1704</v>
      </c>
      <c r="E5555" s="1">
        <v>0.89300000000000002</v>
      </c>
      <c r="F5555">
        <v>1.7210000000000001</v>
      </c>
      <c r="G5555">
        <v>7.0000000000000007E-2</v>
      </c>
      <c r="H5555">
        <v>57</v>
      </c>
      <c r="I5555" t="s">
        <v>18288</v>
      </c>
      <c r="J5555">
        <v>2.6199999999999999E-3</v>
      </c>
      <c r="K5555">
        <v>0.59499999999999997</v>
      </c>
      <c r="L5555">
        <v>1.1621363636363637</v>
      </c>
      <c r="M5555" s="2">
        <f t="shared" si="173"/>
        <v>56.81818181818182</v>
      </c>
      <c r="N5555" t="s">
        <v>2740</v>
      </c>
    </row>
    <row r="5556" spans="1:14">
      <c r="A5556">
        <v>26</v>
      </c>
      <c r="B5556" t="s">
        <v>19398</v>
      </c>
      <c r="C5556" t="s">
        <v>19399</v>
      </c>
      <c r="D5556">
        <v>2649</v>
      </c>
      <c r="E5556" s="1">
        <v>0.876</v>
      </c>
      <c r="F5556">
        <v>1.2769999999999999</v>
      </c>
      <c r="G5556">
        <v>0.106</v>
      </c>
      <c r="H5556">
        <v>151</v>
      </c>
      <c r="I5556">
        <v>8.1999999999999993</v>
      </c>
      <c r="J5556">
        <v>3.4499999999999999E-3</v>
      </c>
      <c r="K5556">
        <v>0.32100000000000001</v>
      </c>
      <c r="L5556">
        <v>1.1621363636363637</v>
      </c>
      <c r="M5556" s="2">
        <f t="shared" si="173"/>
        <v>59.090909090909093</v>
      </c>
      <c r="N5556" t="s">
        <v>2740</v>
      </c>
    </row>
    <row r="5557" spans="1:14">
      <c r="A5557">
        <v>27</v>
      </c>
      <c r="B5557" t="s">
        <v>13289</v>
      </c>
      <c r="C5557" t="s">
        <v>13290</v>
      </c>
      <c r="D5557">
        <v>465</v>
      </c>
      <c r="E5557" s="1">
        <v>0.72</v>
      </c>
      <c r="F5557">
        <v>1.095</v>
      </c>
      <c r="G5557">
        <v>0.111</v>
      </c>
      <c r="H5557">
        <v>45</v>
      </c>
      <c r="I5557">
        <v>8.6999999999999993</v>
      </c>
      <c r="J5557">
        <v>6.8999999999999997E-4</v>
      </c>
      <c r="K5557">
        <v>0.311</v>
      </c>
      <c r="L5557">
        <v>1.1621363636363637</v>
      </c>
      <c r="M5557" s="2">
        <f t="shared" si="173"/>
        <v>61.363636363636367</v>
      </c>
      <c r="N5557" t="s">
        <v>2740</v>
      </c>
    </row>
    <row r="5558" spans="1:14">
      <c r="A5558">
        <v>28</v>
      </c>
      <c r="B5558" t="s">
        <v>17639</v>
      </c>
      <c r="C5558" t="s">
        <v>17640</v>
      </c>
      <c r="D5558">
        <v>554</v>
      </c>
      <c r="E5558" s="1">
        <v>0.71199999999999997</v>
      </c>
      <c r="F5558">
        <v>0.88200000000000001</v>
      </c>
      <c r="G5558">
        <v>0.23100000000000001</v>
      </c>
      <c r="H5558">
        <v>26</v>
      </c>
      <c r="I5558" t="s">
        <v>18288</v>
      </c>
      <c r="J5558">
        <v>6.7000000000000002E-4</v>
      </c>
      <c r="K5558">
        <v>0.23699999999999999</v>
      </c>
      <c r="L5558">
        <v>1.1621363636363637</v>
      </c>
      <c r="M5558" s="2">
        <f t="shared" si="173"/>
        <v>63.636363636363633</v>
      </c>
      <c r="N5558" t="s">
        <v>2740</v>
      </c>
    </row>
    <row r="5559" spans="1:14">
      <c r="A5559">
        <v>29</v>
      </c>
      <c r="B5559" t="s">
        <v>17597</v>
      </c>
      <c r="C5559" t="s">
        <v>17598</v>
      </c>
      <c r="D5559">
        <v>482</v>
      </c>
      <c r="E5559" s="1">
        <v>0.69</v>
      </c>
      <c r="F5559">
        <v>0.81699999999999995</v>
      </c>
      <c r="G5559">
        <v>5.1999999999999998E-2</v>
      </c>
      <c r="H5559">
        <v>58</v>
      </c>
      <c r="I5559">
        <v>6.3</v>
      </c>
      <c r="J5559">
        <v>1.39E-3</v>
      </c>
      <c r="K5559">
        <v>0.27900000000000003</v>
      </c>
      <c r="L5559">
        <v>1.1621363636363637</v>
      </c>
      <c r="M5559" s="2">
        <f t="shared" si="173"/>
        <v>65.909090909090907</v>
      </c>
      <c r="N5559" t="s">
        <v>2740</v>
      </c>
    </row>
    <row r="5560" spans="1:14">
      <c r="A5560">
        <v>30</v>
      </c>
      <c r="B5560" t="s">
        <v>17629</v>
      </c>
      <c r="C5560" t="s">
        <v>17630</v>
      </c>
      <c r="D5560">
        <v>761</v>
      </c>
      <c r="E5560" s="1">
        <v>0.68</v>
      </c>
      <c r="F5560">
        <v>0.99199999999999999</v>
      </c>
      <c r="G5560">
        <v>7.3999999999999996E-2</v>
      </c>
      <c r="H5560">
        <v>81</v>
      </c>
      <c r="I5560">
        <v>6.1</v>
      </c>
      <c r="J5560">
        <v>2.48E-3</v>
      </c>
      <c r="K5560">
        <v>0.38300000000000001</v>
      </c>
      <c r="L5560">
        <v>1.1621363636363637</v>
      </c>
      <c r="M5560" s="2">
        <f t="shared" si="173"/>
        <v>68.181818181818173</v>
      </c>
      <c r="N5560" t="s">
        <v>2740</v>
      </c>
    </row>
    <row r="5561" spans="1:14">
      <c r="A5561">
        <v>31</v>
      </c>
      <c r="B5561" t="s">
        <v>17583</v>
      </c>
      <c r="C5561" t="s">
        <v>17584</v>
      </c>
      <c r="D5561">
        <v>235</v>
      </c>
      <c r="E5561" s="1">
        <v>0.65900000000000003</v>
      </c>
      <c r="G5561">
        <v>0.1</v>
      </c>
      <c r="H5561">
        <v>30</v>
      </c>
      <c r="I5561">
        <v>6.7</v>
      </c>
      <c r="J5561">
        <v>5.1999999999999995E-4</v>
      </c>
      <c r="L5561">
        <v>1.1621363636363637</v>
      </c>
      <c r="M5561" s="2">
        <f t="shared" si="173"/>
        <v>70.454545454545453</v>
      </c>
      <c r="N5561" t="s">
        <v>2740</v>
      </c>
    </row>
    <row r="5562" spans="1:14">
      <c r="A5562">
        <v>32</v>
      </c>
      <c r="B5562" t="s">
        <v>17645</v>
      </c>
      <c r="C5562" t="s">
        <v>17646</v>
      </c>
      <c r="D5562">
        <v>280</v>
      </c>
      <c r="E5562" s="1">
        <v>0.65600000000000003</v>
      </c>
      <c r="F5562">
        <v>1.04</v>
      </c>
      <c r="G5562">
        <v>8.5999999999999993E-2</v>
      </c>
      <c r="H5562">
        <v>35</v>
      </c>
      <c r="I5562">
        <v>6.2</v>
      </c>
      <c r="J5562">
        <v>5.2999999999999998E-4</v>
      </c>
      <c r="K5562">
        <v>0.24199999999999999</v>
      </c>
      <c r="L5562">
        <v>1.1621363636363637</v>
      </c>
      <c r="M5562" s="2">
        <f t="shared" si="173"/>
        <v>72.727272727272734</v>
      </c>
      <c r="N5562" t="s">
        <v>2740</v>
      </c>
    </row>
    <row r="5563" spans="1:14">
      <c r="A5563">
        <v>33</v>
      </c>
      <c r="B5563" t="s">
        <v>17621</v>
      </c>
      <c r="C5563" t="s">
        <v>17622</v>
      </c>
      <c r="D5563">
        <v>154</v>
      </c>
      <c r="E5563" s="1">
        <v>0.621</v>
      </c>
      <c r="G5563">
        <v>5.8000000000000003E-2</v>
      </c>
      <c r="H5563">
        <v>52</v>
      </c>
      <c r="I5563">
        <v>3.9</v>
      </c>
      <c r="J5563">
        <v>8.7000000000000001E-4</v>
      </c>
      <c r="L5563">
        <v>1.1621363636363637</v>
      </c>
      <c r="M5563" s="2">
        <f t="shared" si="173"/>
        <v>75</v>
      </c>
      <c r="N5563" t="s">
        <v>2740</v>
      </c>
    </row>
    <row r="5564" spans="1:14">
      <c r="A5564">
        <v>34</v>
      </c>
      <c r="B5564" t="s">
        <v>17625</v>
      </c>
      <c r="C5564" t="s">
        <v>17626</v>
      </c>
      <c r="D5564">
        <v>1053</v>
      </c>
      <c r="E5564" s="1">
        <v>0.6</v>
      </c>
      <c r="F5564">
        <v>1.032</v>
      </c>
      <c r="G5564">
        <v>0.16400000000000001</v>
      </c>
      <c r="H5564">
        <v>61</v>
      </c>
      <c r="I5564">
        <v>9</v>
      </c>
      <c r="J5564">
        <v>1.4300000000000001E-3</v>
      </c>
      <c r="K5564">
        <v>0.28699999999999998</v>
      </c>
      <c r="L5564">
        <v>1.1621363636363637</v>
      </c>
      <c r="M5564" s="2">
        <f t="shared" si="173"/>
        <v>77.272727272727266</v>
      </c>
      <c r="N5564" t="s">
        <v>2740</v>
      </c>
    </row>
    <row r="5565" spans="1:14">
      <c r="A5565">
        <v>35</v>
      </c>
      <c r="B5565" t="s">
        <v>17609</v>
      </c>
      <c r="C5565" t="s">
        <v>17610</v>
      </c>
      <c r="D5565">
        <v>190</v>
      </c>
      <c r="E5565" s="1">
        <v>0.51800000000000002</v>
      </c>
      <c r="F5565">
        <v>0.46200000000000002</v>
      </c>
      <c r="G5565">
        <v>0.33300000000000002</v>
      </c>
      <c r="H5565">
        <v>9</v>
      </c>
      <c r="I5565">
        <v>7.6</v>
      </c>
      <c r="J5565">
        <v>8.4000000000000003E-4</v>
      </c>
      <c r="K5565">
        <v>0.30299999999999999</v>
      </c>
      <c r="L5565">
        <v>1.1621363636363637</v>
      </c>
      <c r="M5565" s="2">
        <f t="shared" si="173"/>
        <v>79.545454545454547</v>
      </c>
      <c r="N5565" t="s">
        <v>2740</v>
      </c>
    </row>
    <row r="5566" spans="1:14">
      <c r="A5566">
        <v>36</v>
      </c>
      <c r="B5566" t="s">
        <v>13433</v>
      </c>
      <c r="C5566" t="s">
        <v>13434</v>
      </c>
      <c r="D5566">
        <v>413</v>
      </c>
      <c r="E5566" s="1">
        <v>0.48299999999999998</v>
      </c>
      <c r="F5566">
        <v>0.53800000000000003</v>
      </c>
      <c r="G5566">
        <v>8.8999999999999996E-2</v>
      </c>
      <c r="H5566">
        <v>45</v>
      </c>
      <c r="I5566">
        <v>9.9</v>
      </c>
      <c r="J5566">
        <v>9.3000000000000005E-4</v>
      </c>
      <c r="K5566">
        <v>0.23799999999999999</v>
      </c>
      <c r="L5566">
        <v>1.1621363636363637</v>
      </c>
      <c r="M5566" s="2">
        <f t="shared" si="173"/>
        <v>81.818181818181827</v>
      </c>
      <c r="N5566" t="s">
        <v>2740</v>
      </c>
    </row>
    <row r="5567" spans="1:14">
      <c r="A5567">
        <v>37</v>
      </c>
      <c r="B5567" t="s">
        <v>17649</v>
      </c>
      <c r="C5567" t="s">
        <v>17650</v>
      </c>
      <c r="D5567">
        <v>133</v>
      </c>
      <c r="E5567" s="1">
        <v>0.46899999999999997</v>
      </c>
      <c r="F5567">
        <v>0.53800000000000003</v>
      </c>
      <c r="G5567">
        <v>0</v>
      </c>
      <c r="H5567">
        <v>16</v>
      </c>
      <c r="I5567" t="s">
        <v>18288</v>
      </c>
      <c r="J5567">
        <v>1.2999999999999999E-4</v>
      </c>
      <c r="K5567">
        <v>0.09</v>
      </c>
      <c r="L5567">
        <v>1.1621363636363637</v>
      </c>
      <c r="M5567" s="2">
        <f t="shared" si="173"/>
        <v>84.090909090909093</v>
      </c>
      <c r="N5567" t="s">
        <v>2740</v>
      </c>
    </row>
    <row r="5568" spans="1:14">
      <c r="A5568">
        <v>38</v>
      </c>
      <c r="B5568" t="s">
        <v>17623</v>
      </c>
      <c r="C5568" t="s">
        <v>17624</v>
      </c>
      <c r="D5568">
        <v>399</v>
      </c>
      <c r="E5568" s="1">
        <v>0.45300000000000001</v>
      </c>
      <c r="F5568">
        <v>0.63900000000000001</v>
      </c>
      <c r="G5568">
        <v>0.21199999999999999</v>
      </c>
      <c r="H5568">
        <v>33</v>
      </c>
      <c r="I5568">
        <v>8.8000000000000007</v>
      </c>
      <c r="J5568">
        <v>1.33E-3</v>
      </c>
      <c r="K5568">
        <v>0.44700000000000001</v>
      </c>
      <c r="L5568">
        <v>1.1621363636363637</v>
      </c>
      <c r="M5568" s="2">
        <f t="shared" si="173"/>
        <v>86.36363636363636</v>
      </c>
      <c r="N5568" t="s">
        <v>2740</v>
      </c>
    </row>
    <row r="5569" spans="1:14">
      <c r="A5569">
        <v>39</v>
      </c>
      <c r="B5569" t="s">
        <v>17587</v>
      </c>
      <c r="C5569" t="s">
        <v>17588</v>
      </c>
      <c r="D5569">
        <v>218</v>
      </c>
      <c r="E5569" s="1">
        <v>0.371</v>
      </c>
      <c r="G5569">
        <v>0</v>
      </c>
      <c r="H5569">
        <v>17</v>
      </c>
      <c r="I5569">
        <v>9.1999999999999993</v>
      </c>
      <c r="J5569">
        <v>2.5999999999999998E-4</v>
      </c>
      <c r="L5569">
        <v>1.1621363636363637</v>
      </c>
      <c r="M5569" s="2">
        <f t="shared" si="173"/>
        <v>88.63636363636364</v>
      </c>
      <c r="N5569" t="s">
        <v>2740</v>
      </c>
    </row>
    <row r="5570" spans="1:14">
      <c r="A5570">
        <v>40</v>
      </c>
      <c r="B5570" t="s">
        <v>17585</v>
      </c>
      <c r="C5570" t="s">
        <v>17586</v>
      </c>
      <c r="D5570">
        <v>172</v>
      </c>
      <c r="E5570" s="1">
        <v>0.36499999999999999</v>
      </c>
      <c r="F5570">
        <v>0.45200000000000001</v>
      </c>
      <c r="G5570">
        <v>4.2999999999999997E-2</v>
      </c>
      <c r="H5570">
        <v>23</v>
      </c>
      <c r="I5570">
        <v>8.4</v>
      </c>
      <c r="J5570">
        <v>1.2999999999999999E-4</v>
      </c>
      <c r="K5570">
        <v>6.6000000000000003E-2</v>
      </c>
      <c r="L5570">
        <v>1.1621363636363637</v>
      </c>
      <c r="M5570" s="2">
        <f t="shared" si="173"/>
        <v>90.909090909090907</v>
      </c>
      <c r="N5570" t="s">
        <v>2740</v>
      </c>
    </row>
    <row r="5571" spans="1:14">
      <c r="A5571">
        <v>41</v>
      </c>
      <c r="B5571" t="s">
        <v>17599</v>
      </c>
      <c r="C5571" t="s">
        <v>17600</v>
      </c>
      <c r="D5571">
        <v>162</v>
      </c>
      <c r="E5571" s="1">
        <v>0.28399999999999997</v>
      </c>
      <c r="F5571">
        <v>0.35699999999999998</v>
      </c>
      <c r="G5571">
        <v>0</v>
      </c>
      <c r="H5571">
        <v>36</v>
      </c>
      <c r="I5571">
        <v>7.4</v>
      </c>
      <c r="J5571">
        <v>3.3E-4</v>
      </c>
      <c r="K5571">
        <v>0.10299999999999999</v>
      </c>
      <c r="L5571">
        <v>1.1621363636363637</v>
      </c>
      <c r="M5571" s="2">
        <f t="shared" si="173"/>
        <v>93.181818181818173</v>
      </c>
      <c r="N5571" t="s">
        <v>2740</v>
      </c>
    </row>
    <row r="5572" spans="1:14">
      <c r="A5572">
        <v>42</v>
      </c>
      <c r="B5572" t="s">
        <v>17631</v>
      </c>
      <c r="C5572" t="s">
        <v>17632</v>
      </c>
      <c r="D5572">
        <v>35</v>
      </c>
      <c r="E5572" s="1">
        <v>0.193</v>
      </c>
      <c r="G5572">
        <v>7.0999999999999994E-2</v>
      </c>
      <c r="H5572">
        <v>28</v>
      </c>
      <c r="J5572">
        <v>2.3000000000000001E-4</v>
      </c>
      <c r="L5572">
        <v>1.1621363636363637</v>
      </c>
      <c r="M5572" s="2">
        <f t="shared" si="173"/>
        <v>95.454545454545453</v>
      </c>
      <c r="N5572" t="s">
        <v>2740</v>
      </c>
    </row>
    <row r="5573" spans="1:14">
      <c r="A5573">
        <v>43</v>
      </c>
      <c r="B5573" t="s">
        <v>17641</v>
      </c>
      <c r="C5573" t="s">
        <v>17642</v>
      </c>
      <c r="D5573">
        <v>19</v>
      </c>
      <c r="E5573" s="1">
        <v>0.13400000000000001</v>
      </c>
      <c r="F5573">
        <v>0.11799999999999999</v>
      </c>
      <c r="G5573">
        <v>0</v>
      </c>
      <c r="H5573">
        <v>51</v>
      </c>
      <c r="J5573">
        <v>5.0000000000000002E-5</v>
      </c>
      <c r="K5573">
        <v>1.7999999999999999E-2</v>
      </c>
      <c r="L5573">
        <v>1.1621363636363637</v>
      </c>
      <c r="M5573" s="2">
        <f t="shared" si="173"/>
        <v>97.727272727272734</v>
      </c>
      <c r="N5573" t="s">
        <v>2740</v>
      </c>
    </row>
    <row r="5574" spans="1:14">
      <c r="A5574">
        <v>44</v>
      </c>
      <c r="B5574" t="s">
        <v>17633</v>
      </c>
      <c r="C5574" t="s">
        <v>17634</v>
      </c>
      <c r="D5574">
        <v>15</v>
      </c>
      <c r="E5574" s="1">
        <v>0.13200000000000001</v>
      </c>
      <c r="F5574">
        <v>3.5999999999999997E-2</v>
      </c>
      <c r="G5574">
        <v>0.02</v>
      </c>
      <c r="H5574">
        <v>50</v>
      </c>
      <c r="J5574">
        <v>4.0000000000000003E-5</v>
      </c>
      <c r="K5574">
        <v>1.2E-2</v>
      </c>
      <c r="L5574">
        <v>1.1621363636363637</v>
      </c>
      <c r="M5574" s="2">
        <f t="shared" si="173"/>
        <v>100</v>
      </c>
      <c r="N5574" t="s">
        <v>2740</v>
      </c>
    </row>
    <row r="5575" spans="1:14" s="3" customFormat="1">
      <c r="E5575" s="4"/>
      <c r="M5575" s="5"/>
    </row>
    <row r="5576" spans="1:14">
      <c r="A5576">
        <v>1</v>
      </c>
      <c r="B5576" t="s">
        <v>19072</v>
      </c>
      <c r="C5576" t="s">
        <v>19073</v>
      </c>
      <c r="D5576">
        <v>2878</v>
      </c>
      <c r="E5576" s="1">
        <v>3.1349999999999998</v>
      </c>
      <c r="F5576">
        <v>3.3860000000000001</v>
      </c>
      <c r="G5576">
        <v>0.54500000000000004</v>
      </c>
      <c r="H5576">
        <v>121</v>
      </c>
      <c r="I5576">
        <v>5.5</v>
      </c>
      <c r="J5576">
        <v>7.0499999999999998E-3</v>
      </c>
      <c r="K5576">
        <v>0.89700000000000002</v>
      </c>
      <c r="L5576">
        <f>AVERAGE(E5576:E5614)</f>
        <v>1.1587692307692312</v>
      </c>
      <c r="M5576" s="2">
        <f t="shared" ref="M5576:M5614" si="174">A5576/39*100</f>
        <v>2.5641025641025639</v>
      </c>
      <c r="N5576" t="s">
        <v>2741</v>
      </c>
    </row>
    <row r="5577" spans="1:14">
      <c r="A5577">
        <v>2</v>
      </c>
      <c r="B5577" t="s">
        <v>17651</v>
      </c>
      <c r="C5577" t="s">
        <v>17652</v>
      </c>
      <c r="D5577">
        <v>8481</v>
      </c>
      <c r="E5577" s="1">
        <v>2.7440000000000002</v>
      </c>
      <c r="F5577">
        <v>3.4529999999999998</v>
      </c>
      <c r="G5577">
        <v>0.42</v>
      </c>
      <c r="H5577">
        <v>250</v>
      </c>
      <c r="I5577">
        <v>6.2</v>
      </c>
      <c r="J5577">
        <v>1.9599999999999999E-2</v>
      </c>
      <c r="K5577">
        <v>0.97799999999999998</v>
      </c>
      <c r="L5577">
        <v>1.1587692307692312</v>
      </c>
      <c r="M5577" s="2">
        <f t="shared" si="174"/>
        <v>5.1282051282051277</v>
      </c>
      <c r="N5577" t="s">
        <v>2741</v>
      </c>
    </row>
    <row r="5578" spans="1:14">
      <c r="A5578">
        <v>3</v>
      </c>
      <c r="B5578" t="s">
        <v>17661</v>
      </c>
      <c r="C5578" t="s">
        <v>17662</v>
      </c>
      <c r="D5578">
        <v>6752</v>
      </c>
      <c r="E5578" s="1">
        <v>2.262</v>
      </c>
      <c r="F5578">
        <v>2.8769999999999998</v>
      </c>
      <c r="G5578">
        <v>0.55800000000000005</v>
      </c>
      <c r="H5578">
        <v>104</v>
      </c>
      <c r="I5578">
        <v>7.8</v>
      </c>
      <c r="J5578">
        <v>1.252E-2</v>
      </c>
      <c r="K5578">
        <v>0.92100000000000004</v>
      </c>
      <c r="L5578">
        <v>1.1587692307692312</v>
      </c>
      <c r="M5578" s="2">
        <f t="shared" si="174"/>
        <v>7.6923076923076925</v>
      </c>
      <c r="N5578" t="s">
        <v>2741</v>
      </c>
    </row>
    <row r="5579" spans="1:14">
      <c r="A5579">
        <v>4</v>
      </c>
      <c r="B5579" t="s">
        <v>17581</v>
      </c>
      <c r="C5579" t="s">
        <v>17582</v>
      </c>
      <c r="D5579">
        <v>5698</v>
      </c>
      <c r="E5579" s="1">
        <v>2.2509999999999999</v>
      </c>
      <c r="F5579">
        <v>2.6589999999999998</v>
      </c>
      <c r="G5579">
        <v>0.128</v>
      </c>
      <c r="H5579">
        <v>156</v>
      </c>
      <c r="I5579">
        <v>8.5</v>
      </c>
      <c r="J5579">
        <v>9.9600000000000001E-3</v>
      </c>
      <c r="K5579">
        <v>0.75900000000000001</v>
      </c>
      <c r="L5579">
        <v>1.1587692307692312</v>
      </c>
      <c r="M5579" s="2">
        <f t="shared" si="174"/>
        <v>10.256410256410255</v>
      </c>
      <c r="N5579" t="s">
        <v>2741</v>
      </c>
    </row>
    <row r="5580" spans="1:14">
      <c r="A5580">
        <v>5</v>
      </c>
      <c r="B5580" t="s">
        <v>17603</v>
      </c>
      <c r="C5580" t="s">
        <v>17604</v>
      </c>
      <c r="D5580">
        <v>8186</v>
      </c>
      <c r="E5580" s="1">
        <v>2.081</v>
      </c>
      <c r="F5580">
        <v>2.5939999999999999</v>
      </c>
      <c r="G5580">
        <v>0.58499999999999996</v>
      </c>
      <c r="H5580">
        <v>347</v>
      </c>
      <c r="I5580">
        <v>6.2</v>
      </c>
      <c r="J5580">
        <v>1.7500000000000002E-2</v>
      </c>
      <c r="K5580">
        <v>0.69699999999999995</v>
      </c>
      <c r="L5580">
        <v>1.1587692307692312</v>
      </c>
      <c r="M5580" s="2">
        <f t="shared" si="174"/>
        <v>12.820512820512819</v>
      </c>
      <c r="N5580" t="s">
        <v>2741</v>
      </c>
    </row>
    <row r="5581" spans="1:14">
      <c r="A5581">
        <v>6</v>
      </c>
      <c r="B5581" t="s">
        <v>17615</v>
      </c>
      <c r="C5581" t="s">
        <v>17616</v>
      </c>
      <c r="D5581">
        <v>18426</v>
      </c>
      <c r="E5581" s="1">
        <v>1.9530000000000001</v>
      </c>
      <c r="F5581">
        <v>2.1760000000000002</v>
      </c>
      <c r="G5581">
        <v>0.33200000000000002</v>
      </c>
      <c r="H5581">
        <v>295</v>
      </c>
      <c r="I5581">
        <v>7.8</v>
      </c>
      <c r="J5581">
        <v>3.5209999999999998E-2</v>
      </c>
      <c r="K5581">
        <v>0.65300000000000002</v>
      </c>
      <c r="L5581">
        <v>1.1587692307692312</v>
      </c>
      <c r="M5581" s="2">
        <f t="shared" si="174"/>
        <v>15.384615384615385</v>
      </c>
      <c r="N5581" t="s">
        <v>2741</v>
      </c>
    </row>
    <row r="5582" spans="1:14">
      <c r="A5582">
        <v>7</v>
      </c>
      <c r="B5582" t="s">
        <v>17607</v>
      </c>
      <c r="C5582" t="s">
        <v>17608</v>
      </c>
      <c r="D5582">
        <v>89</v>
      </c>
      <c r="E5582" s="1">
        <v>1.6559999999999999</v>
      </c>
      <c r="G5582">
        <v>0.25</v>
      </c>
      <c r="H5582">
        <v>16</v>
      </c>
      <c r="J5582">
        <v>3.1E-4</v>
      </c>
      <c r="L5582">
        <v>1.1587692307692312</v>
      </c>
      <c r="M5582" s="2">
        <f t="shared" si="174"/>
        <v>17.948717948717949</v>
      </c>
      <c r="N5582" t="s">
        <v>2741</v>
      </c>
    </row>
    <row r="5583" spans="1:14">
      <c r="A5583">
        <v>8</v>
      </c>
      <c r="B5583" t="s">
        <v>17665</v>
      </c>
      <c r="C5583" t="s">
        <v>17666</v>
      </c>
      <c r="D5583">
        <v>794</v>
      </c>
      <c r="E5583" s="1">
        <v>1.585</v>
      </c>
      <c r="F5583">
        <v>1.3839999999999999</v>
      </c>
      <c r="G5583">
        <v>0.3</v>
      </c>
      <c r="H5583">
        <v>297</v>
      </c>
      <c r="I5583">
        <v>2.4</v>
      </c>
      <c r="J5583">
        <v>1.8799999999999999E-3</v>
      </c>
      <c r="K5583">
        <v>0.219</v>
      </c>
      <c r="L5583">
        <v>1.1587692307692312</v>
      </c>
      <c r="M5583" s="2">
        <f t="shared" si="174"/>
        <v>20.512820512820511</v>
      </c>
      <c r="N5583" t="s">
        <v>2741</v>
      </c>
    </row>
    <row r="5584" spans="1:14">
      <c r="A5584">
        <v>9</v>
      </c>
      <c r="B5584" t="s">
        <v>17637</v>
      </c>
      <c r="C5584" t="s">
        <v>17638</v>
      </c>
      <c r="D5584">
        <v>620</v>
      </c>
      <c r="E5584" s="1">
        <v>1.5620000000000001</v>
      </c>
      <c r="F5584">
        <v>1.823</v>
      </c>
      <c r="G5584">
        <v>0.1</v>
      </c>
      <c r="H5584">
        <v>20</v>
      </c>
      <c r="I5584" t="s">
        <v>18288</v>
      </c>
      <c r="J5584">
        <v>8.9999999999999998E-4</v>
      </c>
      <c r="K5584">
        <v>0.65</v>
      </c>
      <c r="L5584">
        <v>1.1587692307692312</v>
      </c>
      <c r="M5584" s="2">
        <f t="shared" si="174"/>
        <v>23.076923076923077</v>
      </c>
      <c r="N5584" t="s">
        <v>2741</v>
      </c>
    </row>
    <row r="5585" spans="1:14">
      <c r="A5585">
        <v>10</v>
      </c>
      <c r="B5585" t="s">
        <v>17653</v>
      </c>
      <c r="C5585" t="s">
        <v>17654</v>
      </c>
      <c r="D5585">
        <v>1100</v>
      </c>
      <c r="E5585" s="1">
        <v>1.5449999999999999</v>
      </c>
      <c r="F5585">
        <v>1.68</v>
      </c>
      <c r="G5585">
        <v>0.17199999999999999</v>
      </c>
      <c r="H5585">
        <v>29</v>
      </c>
      <c r="I5585" t="s">
        <v>18288</v>
      </c>
      <c r="J5585">
        <v>1.8799999999999999E-3</v>
      </c>
      <c r="K5585">
        <v>0.71599999999999997</v>
      </c>
      <c r="L5585">
        <v>1.1587692307692312</v>
      </c>
      <c r="M5585" s="2">
        <f t="shared" si="174"/>
        <v>25.641025641025639</v>
      </c>
      <c r="N5585" t="s">
        <v>2741</v>
      </c>
    </row>
    <row r="5586" spans="1:14">
      <c r="A5586">
        <v>11</v>
      </c>
      <c r="B5586" t="s">
        <v>17605</v>
      </c>
      <c r="C5586" t="s">
        <v>17606</v>
      </c>
      <c r="D5586">
        <v>7730</v>
      </c>
      <c r="E5586" s="1">
        <v>1.46</v>
      </c>
      <c r="F5586">
        <v>1.7330000000000001</v>
      </c>
      <c r="G5586">
        <v>0.04</v>
      </c>
      <c r="H5586">
        <v>478</v>
      </c>
      <c r="I5586">
        <v>8</v>
      </c>
      <c r="J5586">
        <v>1.154E-2</v>
      </c>
      <c r="K5586">
        <v>0.39500000000000002</v>
      </c>
      <c r="L5586">
        <v>1.1587692307692312</v>
      </c>
      <c r="M5586" s="2">
        <f t="shared" si="174"/>
        <v>28.205128205128204</v>
      </c>
      <c r="N5586" t="s">
        <v>2741</v>
      </c>
    </row>
    <row r="5587" spans="1:14">
      <c r="A5587">
        <v>12</v>
      </c>
      <c r="B5587" t="s">
        <v>17683</v>
      </c>
      <c r="C5587" t="s">
        <v>17684</v>
      </c>
      <c r="D5587">
        <v>1633</v>
      </c>
      <c r="E5587" s="1">
        <v>1.393</v>
      </c>
      <c r="F5587">
        <v>1.782</v>
      </c>
      <c r="G5587">
        <v>0.30299999999999999</v>
      </c>
      <c r="H5587">
        <v>76</v>
      </c>
      <c r="I5587">
        <v>8.5</v>
      </c>
      <c r="J5587">
        <v>3.3600000000000001E-3</v>
      </c>
      <c r="K5587">
        <v>0.59</v>
      </c>
      <c r="L5587">
        <v>1.1587692307692312</v>
      </c>
      <c r="M5587" s="2">
        <f t="shared" si="174"/>
        <v>30.76923076923077</v>
      </c>
      <c r="N5587" t="s">
        <v>2741</v>
      </c>
    </row>
    <row r="5588" spans="1:14">
      <c r="A5588">
        <v>13</v>
      </c>
      <c r="B5588" t="s">
        <v>17685</v>
      </c>
      <c r="C5588" t="s">
        <v>17686</v>
      </c>
      <c r="D5588">
        <v>1794</v>
      </c>
      <c r="E5588" s="1">
        <v>1.3149999999999999</v>
      </c>
      <c r="F5588">
        <v>2.3159999999999998</v>
      </c>
      <c r="G5588">
        <v>0.129</v>
      </c>
      <c r="H5588">
        <v>70</v>
      </c>
      <c r="I5588">
        <v>7.6</v>
      </c>
      <c r="J5588">
        <v>5.45E-3</v>
      </c>
      <c r="K5588">
        <v>1.2150000000000001</v>
      </c>
      <c r="L5588">
        <v>1.1587692307692312</v>
      </c>
      <c r="M5588" s="2">
        <f t="shared" si="174"/>
        <v>33.333333333333329</v>
      </c>
      <c r="N5588" t="s">
        <v>2741</v>
      </c>
    </row>
    <row r="5589" spans="1:14">
      <c r="A5589">
        <v>14</v>
      </c>
      <c r="B5589" t="s">
        <v>17677</v>
      </c>
      <c r="C5589" t="s">
        <v>17678</v>
      </c>
      <c r="D5589">
        <v>1859</v>
      </c>
      <c r="E5589" s="1">
        <v>1.2969999999999999</v>
      </c>
      <c r="F5589">
        <v>1.385</v>
      </c>
      <c r="G5589">
        <v>0.16900000000000001</v>
      </c>
      <c r="H5589">
        <v>248</v>
      </c>
      <c r="I5589">
        <v>4</v>
      </c>
      <c r="J5589">
        <v>3.82E-3</v>
      </c>
      <c r="K5589">
        <v>0.23599999999999999</v>
      </c>
      <c r="L5589">
        <v>1.1587692307692312</v>
      </c>
      <c r="M5589" s="2">
        <f t="shared" si="174"/>
        <v>35.897435897435898</v>
      </c>
      <c r="N5589" t="s">
        <v>2741</v>
      </c>
    </row>
    <row r="5590" spans="1:14">
      <c r="A5590">
        <v>15</v>
      </c>
      <c r="B5590" t="s">
        <v>14824</v>
      </c>
      <c r="C5590" t="s">
        <v>14825</v>
      </c>
      <c r="D5590">
        <v>1474</v>
      </c>
      <c r="E5590" s="1">
        <v>1.278</v>
      </c>
      <c r="F5590">
        <v>2.1619999999999999</v>
      </c>
      <c r="G5590">
        <v>4.3999999999999997E-2</v>
      </c>
      <c r="H5590">
        <v>203</v>
      </c>
      <c r="I5590">
        <v>6.2</v>
      </c>
      <c r="J5590">
        <v>2.4599999999999999E-3</v>
      </c>
      <c r="K5590">
        <v>0.42799999999999999</v>
      </c>
      <c r="L5590">
        <v>1.1587692307692312</v>
      </c>
      <c r="M5590" s="2">
        <f t="shared" si="174"/>
        <v>38.461538461538467</v>
      </c>
      <c r="N5590" t="s">
        <v>2741</v>
      </c>
    </row>
    <row r="5591" spans="1:14">
      <c r="A5591">
        <v>16</v>
      </c>
      <c r="B5591" t="s">
        <v>17281</v>
      </c>
      <c r="C5591" t="s">
        <v>17282</v>
      </c>
      <c r="D5591">
        <v>3792</v>
      </c>
      <c r="E5591" s="1">
        <v>1.2609999999999999</v>
      </c>
      <c r="F5591">
        <v>1.355</v>
      </c>
      <c r="G5591">
        <v>0.14199999999999999</v>
      </c>
      <c r="H5591">
        <v>239</v>
      </c>
      <c r="I5591">
        <v>6.8</v>
      </c>
      <c r="J5591">
        <v>9.1400000000000006E-3</v>
      </c>
      <c r="K5591">
        <v>0.442</v>
      </c>
      <c r="L5591">
        <v>1.1587692307692312</v>
      </c>
      <c r="M5591" s="2">
        <f t="shared" si="174"/>
        <v>41.025641025641022</v>
      </c>
      <c r="N5591" t="s">
        <v>2741</v>
      </c>
    </row>
    <row r="5592" spans="1:14">
      <c r="A5592">
        <v>17</v>
      </c>
      <c r="B5592" t="s">
        <v>19130</v>
      </c>
      <c r="C5592" t="s">
        <v>19131</v>
      </c>
      <c r="D5592">
        <v>1437</v>
      </c>
      <c r="E5592" s="1">
        <v>1.23</v>
      </c>
      <c r="F5592">
        <v>1.7649999999999999</v>
      </c>
      <c r="G5592">
        <v>0.41799999999999998</v>
      </c>
      <c r="H5592">
        <v>67</v>
      </c>
      <c r="I5592">
        <v>5.5</v>
      </c>
      <c r="J5592">
        <v>3.62E-3</v>
      </c>
      <c r="K5592">
        <v>0.47</v>
      </c>
      <c r="L5592">
        <v>1.1587692307692312</v>
      </c>
      <c r="M5592" s="2">
        <f t="shared" si="174"/>
        <v>43.589743589743591</v>
      </c>
      <c r="N5592" t="s">
        <v>2741</v>
      </c>
    </row>
    <row r="5593" spans="1:14">
      <c r="A5593">
        <v>18</v>
      </c>
      <c r="B5593" t="s">
        <v>19983</v>
      </c>
      <c r="C5593" t="s">
        <v>19984</v>
      </c>
      <c r="D5593">
        <v>7187</v>
      </c>
      <c r="E5593" s="1">
        <v>1.2050000000000001</v>
      </c>
      <c r="F5593">
        <v>1.423</v>
      </c>
      <c r="G5593">
        <v>0.107</v>
      </c>
      <c r="H5593">
        <v>633</v>
      </c>
      <c r="I5593">
        <v>5</v>
      </c>
      <c r="J5593">
        <v>1.7809999999999999E-2</v>
      </c>
      <c r="K5593">
        <v>0.33700000000000002</v>
      </c>
      <c r="L5593">
        <v>1.1587692307692312</v>
      </c>
      <c r="M5593" s="2">
        <f t="shared" si="174"/>
        <v>46.153846153846153</v>
      </c>
      <c r="N5593" t="s">
        <v>2741</v>
      </c>
    </row>
    <row r="5594" spans="1:14">
      <c r="A5594">
        <v>19</v>
      </c>
      <c r="B5594" t="s">
        <v>17613</v>
      </c>
      <c r="C5594" t="s">
        <v>17614</v>
      </c>
      <c r="D5594">
        <v>609</v>
      </c>
      <c r="E5594" s="1">
        <v>1.07</v>
      </c>
      <c r="F5594">
        <v>1.0720000000000001</v>
      </c>
      <c r="G5594">
        <v>0.125</v>
      </c>
      <c r="H5594">
        <v>48</v>
      </c>
      <c r="I5594" t="s">
        <v>18288</v>
      </c>
      <c r="J5594">
        <v>3.8000000000000002E-4</v>
      </c>
      <c r="K5594">
        <v>0.22600000000000001</v>
      </c>
      <c r="L5594">
        <v>1.1587692307692312</v>
      </c>
      <c r="M5594" s="2">
        <f t="shared" si="174"/>
        <v>48.717948717948715</v>
      </c>
      <c r="N5594" t="s">
        <v>2741</v>
      </c>
    </row>
    <row r="5595" spans="1:14">
      <c r="A5595">
        <v>20</v>
      </c>
      <c r="B5595" t="s">
        <v>15300</v>
      </c>
      <c r="C5595" t="s">
        <v>15301</v>
      </c>
      <c r="D5595">
        <v>770</v>
      </c>
      <c r="E5595" s="1">
        <v>0.94399999999999995</v>
      </c>
      <c r="F5595">
        <v>1.1200000000000001</v>
      </c>
      <c r="G5595">
        <v>6.2E-2</v>
      </c>
      <c r="H5595">
        <v>80</v>
      </c>
      <c r="I5595">
        <v>5.5</v>
      </c>
      <c r="J5595">
        <v>1.58E-3</v>
      </c>
      <c r="K5595">
        <v>0.23899999999999999</v>
      </c>
      <c r="L5595">
        <v>1.1587692307692312</v>
      </c>
      <c r="M5595" s="2">
        <f t="shared" si="174"/>
        <v>51.282051282051277</v>
      </c>
      <c r="N5595" t="s">
        <v>2741</v>
      </c>
    </row>
    <row r="5596" spans="1:14">
      <c r="A5596">
        <v>21</v>
      </c>
      <c r="B5596" t="s">
        <v>17671</v>
      </c>
      <c r="C5596" t="s">
        <v>17672</v>
      </c>
      <c r="D5596">
        <v>740</v>
      </c>
      <c r="E5596" s="1">
        <v>0.94099999999999995</v>
      </c>
      <c r="F5596">
        <v>1.7370000000000001</v>
      </c>
      <c r="G5596">
        <v>0.121</v>
      </c>
      <c r="H5596">
        <v>58</v>
      </c>
      <c r="I5596">
        <v>6.5</v>
      </c>
      <c r="J5596">
        <v>3.13E-3</v>
      </c>
      <c r="K5596">
        <v>0.93899999999999995</v>
      </c>
      <c r="L5596">
        <v>1.1587692307692312</v>
      </c>
      <c r="M5596" s="2">
        <f t="shared" si="174"/>
        <v>53.846153846153847</v>
      </c>
      <c r="N5596" t="s">
        <v>2741</v>
      </c>
    </row>
    <row r="5597" spans="1:14">
      <c r="A5597">
        <v>22</v>
      </c>
      <c r="B5597" t="s">
        <v>17313</v>
      </c>
      <c r="C5597" t="s">
        <v>17314</v>
      </c>
      <c r="D5597">
        <v>1071</v>
      </c>
      <c r="E5597" s="1">
        <v>0.86199999999999999</v>
      </c>
      <c r="F5597">
        <v>1.0029999999999999</v>
      </c>
      <c r="G5597">
        <v>1.4E-2</v>
      </c>
      <c r="H5597">
        <v>71</v>
      </c>
      <c r="I5597">
        <v>9</v>
      </c>
      <c r="J5597">
        <v>1.6999999999999999E-3</v>
      </c>
      <c r="K5597">
        <v>0.29599999999999999</v>
      </c>
      <c r="L5597">
        <v>1.1587692307692312</v>
      </c>
      <c r="M5597" s="2">
        <f t="shared" si="174"/>
        <v>56.410256410256409</v>
      </c>
      <c r="N5597" t="s">
        <v>2741</v>
      </c>
    </row>
    <row r="5598" spans="1:14">
      <c r="A5598">
        <v>23</v>
      </c>
      <c r="B5598" t="s">
        <v>17655</v>
      </c>
      <c r="C5598" t="s">
        <v>17656</v>
      </c>
      <c r="D5598">
        <v>45</v>
      </c>
      <c r="E5598" s="1">
        <v>0.85699999999999998</v>
      </c>
      <c r="F5598">
        <v>1.026</v>
      </c>
      <c r="G5598">
        <v>0.13</v>
      </c>
      <c r="H5598">
        <v>23</v>
      </c>
      <c r="J5598">
        <v>4.4999999999999999E-4</v>
      </c>
      <c r="K5598">
        <v>0.67700000000000005</v>
      </c>
      <c r="L5598">
        <v>1.1587692307692312</v>
      </c>
      <c r="M5598" s="2">
        <f t="shared" si="174"/>
        <v>58.974358974358978</v>
      </c>
      <c r="N5598" t="s">
        <v>2741</v>
      </c>
    </row>
    <row r="5599" spans="1:14">
      <c r="A5599">
        <v>24</v>
      </c>
      <c r="B5599" t="s">
        <v>17673</v>
      </c>
      <c r="C5599" t="s">
        <v>17674</v>
      </c>
      <c r="D5599">
        <v>316</v>
      </c>
      <c r="E5599" s="1">
        <v>0.84</v>
      </c>
      <c r="F5599">
        <v>0.85799999999999998</v>
      </c>
      <c r="G5599">
        <v>2.9000000000000001E-2</v>
      </c>
      <c r="H5599">
        <v>35</v>
      </c>
      <c r="I5599">
        <v>7.3</v>
      </c>
      <c r="J5599">
        <v>9.5E-4</v>
      </c>
      <c r="K5599">
        <v>0.38300000000000001</v>
      </c>
      <c r="L5599">
        <v>1.1587692307692312</v>
      </c>
      <c r="M5599" s="2">
        <f t="shared" si="174"/>
        <v>61.53846153846154</v>
      </c>
      <c r="N5599" t="s">
        <v>2741</v>
      </c>
    </row>
    <row r="5600" spans="1:14">
      <c r="A5600">
        <v>25</v>
      </c>
      <c r="B5600" t="s">
        <v>17479</v>
      </c>
      <c r="C5600" t="s">
        <v>17480</v>
      </c>
      <c r="D5600">
        <v>187</v>
      </c>
      <c r="E5600" s="1">
        <v>0.81599999999999995</v>
      </c>
      <c r="F5600">
        <v>0.78</v>
      </c>
      <c r="G5600">
        <v>0.16</v>
      </c>
      <c r="H5600">
        <v>25</v>
      </c>
      <c r="I5600">
        <v>6.3</v>
      </c>
      <c r="J5600">
        <v>4.0000000000000002E-4</v>
      </c>
      <c r="K5600">
        <v>0.21099999999999999</v>
      </c>
      <c r="L5600">
        <v>1.1587692307692312</v>
      </c>
      <c r="M5600" s="2">
        <f t="shared" si="174"/>
        <v>64.102564102564102</v>
      </c>
      <c r="N5600" t="s">
        <v>2741</v>
      </c>
    </row>
    <row r="5601" spans="1:14">
      <c r="A5601">
        <v>26</v>
      </c>
      <c r="B5601" t="s">
        <v>17669</v>
      </c>
      <c r="C5601" t="s">
        <v>17670</v>
      </c>
      <c r="D5601">
        <v>2027</v>
      </c>
      <c r="E5601" s="1">
        <v>0.78600000000000003</v>
      </c>
      <c r="F5601">
        <v>1.101</v>
      </c>
      <c r="G5601">
        <v>6.2E-2</v>
      </c>
      <c r="H5601">
        <v>97</v>
      </c>
      <c r="I5601">
        <v>8.1999999999999993</v>
      </c>
      <c r="J5601">
        <v>5.1799999999999997E-3</v>
      </c>
      <c r="K5601">
        <v>0.48299999999999998</v>
      </c>
      <c r="L5601">
        <v>1.1587692307692312</v>
      </c>
      <c r="M5601" s="2">
        <f t="shared" si="174"/>
        <v>66.666666666666657</v>
      </c>
      <c r="N5601" t="s">
        <v>2741</v>
      </c>
    </row>
    <row r="5602" spans="1:14">
      <c r="A5602">
        <v>27</v>
      </c>
      <c r="B5602" t="s">
        <v>17679</v>
      </c>
      <c r="C5602" t="s">
        <v>17680</v>
      </c>
      <c r="D5602">
        <v>1526</v>
      </c>
      <c r="E5602" s="1">
        <v>0.77</v>
      </c>
      <c r="F5602">
        <v>0.89300000000000002</v>
      </c>
      <c r="G5602">
        <v>7.4999999999999997E-2</v>
      </c>
      <c r="H5602">
        <v>187</v>
      </c>
      <c r="I5602">
        <v>6.2</v>
      </c>
      <c r="J5602">
        <v>3.8300000000000001E-3</v>
      </c>
      <c r="K5602">
        <v>0.27100000000000002</v>
      </c>
      <c r="L5602">
        <v>1.1587692307692312</v>
      </c>
      <c r="M5602" s="2">
        <f t="shared" si="174"/>
        <v>69.230769230769226</v>
      </c>
      <c r="N5602" t="s">
        <v>2741</v>
      </c>
    </row>
    <row r="5603" spans="1:14">
      <c r="A5603">
        <v>28</v>
      </c>
      <c r="B5603" t="s">
        <v>17681</v>
      </c>
      <c r="C5603" t="s">
        <v>17682</v>
      </c>
      <c r="D5603">
        <v>639</v>
      </c>
      <c r="E5603" s="1">
        <v>0.73699999999999999</v>
      </c>
      <c r="F5603">
        <v>1.179</v>
      </c>
      <c r="G5603">
        <v>0.125</v>
      </c>
      <c r="H5603">
        <v>40</v>
      </c>
      <c r="I5603">
        <v>7.7</v>
      </c>
      <c r="J5603">
        <v>8.1999999999999998E-4</v>
      </c>
      <c r="K5603">
        <v>0.24099999999999999</v>
      </c>
      <c r="L5603">
        <v>1.1587692307692312</v>
      </c>
      <c r="M5603" s="2">
        <f t="shared" si="174"/>
        <v>71.794871794871796</v>
      </c>
      <c r="N5603" t="s">
        <v>2741</v>
      </c>
    </row>
    <row r="5604" spans="1:14">
      <c r="A5604">
        <v>29</v>
      </c>
      <c r="B5604" t="s">
        <v>17659</v>
      </c>
      <c r="C5604" t="s">
        <v>17660</v>
      </c>
      <c r="D5604">
        <v>112</v>
      </c>
      <c r="E5604" s="1">
        <v>0.72499999999999998</v>
      </c>
      <c r="F5604">
        <v>1.1439999999999999</v>
      </c>
      <c r="G5604">
        <v>4.4999999999999998E-2</v>
      </c>
      <c r="H5604">
        <v>22</v>
      </c>
      <c r="I5604">
        <v>4</v>
      </c>
      <c r="J5604">
        <v>5.6999999999999998E-4</v>
      </c>
      <c r="K5604">
        <v>0.33600000000000002</v>
      </c>
      <c r="L5604">
        <v>1.1587692307692312</v>
      </c>
      <c r="M5604" s="2">
        <f t="shared" si="174"/>
        <v>74.358974358974365</v>
      </c>
      <c r="N5604" t="s">
        <v>2741</v>
      </c>
    </row>
    <row r="5605" spans="1:14">
      <c r="A5605">
        <v>30</v>
      </c>
      <c r="B5605" t="s">
        <v>17657</v>
      </c>
      <c r="C5605" t="s">
        <v>17658</v>
      </c>
      <c r="D5605">
        <v>256</v>
      </c>
      <c r="E5605" s="1">
        <v>0.624</v>
      </c>
      <c r="F5605">
        <v>0.68300000000000005</v>
      </c>
      <c r="G5605">
        <v>0.47799999999999998</v>
      </c>
      <c r="H5605">
        <v>46</v>
      </c>
      <c r="I5605">
        <v>5.3</v>
      </c>
      <c r="J5605">
        <v>6.2E-4</v>
      </c>
      <c r="K5605">
        <v>0.186</v>
      </c>
      <c r="L5605">
        <v>1.1587692307692312</v>
      </c>
      <c r="M5605" s="2">
        <f t="shared" si="174"/>
        <v>76.923076923076934</v>
      </c>
      <c r="N5605" t="s">
        <v>2741</v>
      </c>
    </row>
    <row r="5606" spans="1:14">
      <c r="A5606">
        <v>31</v>
      </c>
      <c r="B5606" t="s">
        <v>20011</v>
      </c>
      <c r="C5606" t="s">
        <v>20012</v>
      </c>
      <c r="D5606">
        <v>252</v>
      </c>
      <c r="E5606" s="1">
        <v>0.60299999999999998</v>
      </c>
      <c r="F5606">
        <v>0.57099999999999995</v>
      </c>
      <c r="G5606">
        <v>0</v>
      </c>
      <c r="H5606">
        <v>35</v>
      </c>
      <c r="I5606">
        <v>6.7</v>
      </c>
      <c r="J5606">
        <v>4.8000000000000001E-4</v>
      </c>
      <c r="K5606">
        <v>0.14299999999999999</v>
      </c>
      <c r="L5606">
        <v>1.1587692307692312</v>
      </c>
      <c r="M5606" s="2">
        <f t="shared" si="174"/>
        <v>79.487179487179489</v>
      </c>
      <c r="N5606" t="s">
        <v>2741</v>
      </c>
    </row>
    <row r="5607" spans="1:14">
      <c r="A5607">
        <v>32</v>
      </c>
      <c r="B5607" t="s">
        <v>17625</v>
      </c>
      <c r="C5607" t="s">
        <v>17626</v>
      </c>
      <c r="D5607">
        <v>1053</v>
      </c>
      <c r="E5607" s="1">
        <v>0.6</v>
      </c>
      <c r="F5607">
        <v>1.032</v>
      </c>
      <c r="G5607">
        <v>0.16400000000000001</v>
      </c>
      <c r="H5607">
        <v>61</v>
      </c>
      <c r="I5607">
        <v>9</v>
      </c>
      <c r="J5607">
        <v>1.4300000000000001E-3</v>
      </c>
      <c r="K5607">
        <v>0.28699999999999998</v>
      </c>
      <c r="L5607">
        <v>1.1587692307692312</v>
      </c>
      <c r="M5607" s="2">
        <f t="shared" si="174"/>
        <v>82.051282051282044</v>
      </c>
      <c r="N5607" t="s">
        <v>2741</v>
      </c>
    </row>
    <row r="5608" spans="1:14">
      <c r="A5608">
        <v>33</v>
      </c>
      <c r="B5608" t="s">
        <v>15282</v>
      </c>
      <c r="C5608" t="s">
        <v>15283</v>
      </c>
      <c r="D5608">
        <v>298</v>
      </c>
      <c r="E5608" s="1">
        <v>0.54200000000000004</v>
      </c>
      <c r="F5608">
        <v>0.82499999999999996</v>
      </c>
      <c r="G5608">
        <v>0</v>
      </c>
      <c r="H5608">
        <v>24</v>
      </c>
      <c r="I5608">
        <v>7.4</v>
      </c>
      <c r="J5608">
        <v>5.6999999999999998E-4</v>
      </c>
      <c r="K5608">
        <v>0.27200000000000002</v>
      </c>
      <c r="L5608">
        <v>1.1587692307692312</v>
      </c>
      <c r="M5608" s="2">
        <f t="shared" si="174"/>
        <v>84.615384615384613</v>
      </c>
      <c r="N5608" t="s">
        <v>2741</v>
      </c>
    </row>
    <row r="5609" spans="1:14">
      <c r="A5609">
        <v>34</v>
      </c>
      <c r="B5609" t="s">
        <v>17663</v>
      </c>
      <c r="C5609" t="s">
        <v>17664</v>
      </c>
      <c r="D5609">
        <v>485</v>
      </c>
      <c r="E5609" s="1">
        <v>0.50900000000000001</v>
      </c>
      <c r="F5609">
        <v>0.46899999999999997</v>
      </c>
      <c r="G5609">
        <v>0.2</v>
      </c>
      <c r="H5609">
        <v>30</v>
      </c>
      <c r="I5609">
        <v>3.4</v>
      </c>
      <c r="J5609">
        <v>2.8600000000000001E-3</v>
      </c>
      <c r="K5609">
        <v>0.16</v>
      </c>
      <c r="L5609">
        <v>1.1587692307692312</v>
      </c>
      <c r="M5609" s="2">
        <f t="shared" si="174"/>
        <v>87.179487179487182</v>
      </c>
      <c r="N5609" t="s">
        <v>2741</v>
      </c>
    </row>
    <row r="5610" spans="1:14">
      <c r="A5610">
        <v>35</v>
      </c>
      <c r="B5610" t="s">
        <v>17667</v>
      </c>
      <c r="C5610" t="s">
        <v>17668</v>
      </c>
      <c r="D5610">
        <v>180</v>
      </c>
      <c r="E5610" s="1">
        <v>0.49399999999999999</v>
      </c>
      <c r="F5610">
        <v>0.46700000000000003</v>
      </c>
      <c r="G5610">
        <v>8.7999999999999995E-2</v>
      </c>
      <c r="H5610">
        <v>102</v>
      </c>
      <c r="I5610">
        <v>3.4</v>
      </c>
      <c r="J5610">
        <v>1.08E-3</v>
      </c>
      <c r="K5610">
        <v>0.16800000000000001</v>
      </c>
      <c r="L5610">
        <v>1.1587692307692312</v>
      </c>
      <c r="M5610" s="2">
        <f t="shared" si="174"/>
        <v>89.743589743589752</v>
      </c>
      <c r="N5610" t="s">
        <v>2741</v>
      </c>
    </row>
    <row r="5611" spans="1:14">
      <c r="A5611">
        <v>36</v>
      </c>
      <c r="B5611" t="s">
        <v>15314</v>
      </c>
      <c r="C5611" t="s">
        <v>15315</v>
      </c>
      <c r="D5611">
        <v>334</v>
      </c>
      <c r="E5611" s="1">
        <v>0.48799999999999999</v>
      </c>
      <c r="F5611">
        <v>0.69</v>
      </c>
      <c r="G5611">
        <v>7.0000000000000007E-2</v>
      </c>
      <c r="H5611">
        <v>43</v>
      </c>
      <c r="I5611">
        <v>6.5</v>
      </c>
      <c r="J5611">
        <v>1.01E-3</v>
      </c>
      <c r="K5611">
        <v>0.26900000000000002</v>
      </c>
      <c r="L5611">
        <v>1.1587692307692312</v>
      </c>
      <c r="M5611" s="2">
        <f t="shared" si="174"/>
        <v>92.307692307692307</v>
      </c>
      <c r="N5611" t="s">
        <v>2741</v>
      </c>
    </row>
    <row r="5612" spans="1:14">
      <c r="A5612">
        <v>37</v>
      </c>
      <c r="B5612" t="s">
        <v>14692</v>
      </c>
      <c r="C5612" t="s">
        <v>14693</v>
      </c>
      <c r="D5612">
        <v>348</v>
      </c>
      <c r="E5612" s="1">
        <v>0.40699999999999997</v>
      </c>
      <c r="F5612">
        <v>0.93500000000000005</v>
      </c>
      <c r="G5612">
        <v>0</v>
      </c>
      <c r="H5612">
        <v>23</v>
      </c>
      <c r="I5612">
        <v>8.6</v>
      </c>
      <c r="J5612">
        <v>1.07E-3</v>
      </c>
      <c r="K5612">
        <v>0.49399999999999999</v>
      </c>
      <c r="L5612">
        <v>1.1587692307692312</v>
      </c>
      <c r="M5612" s="2">
        <f t="shared" si="174"/>
        <v>94.871794871794862</v>
      </c>
      <c r="N5612" t="s">
        <v>2741</v>
      </c>
    </row>
    <row r="5613" spans="1:14">
      <c r="A5613">
        <v>38</v>
      </c>
      <c r="B5613" t="s">
        <v>17599</v>
      </c>
      <c r="C5613" t="s">
        <v>17600</v>
      </c>
      <c r="D5613">
        <v>162</v>
      </c>
      <c r="E5613" s="1">
        <v>0.28399999999999997</v>
      </c>
      <c r="F5613">
        <v>0.35699999999999998</v>
      </c>
      <c r="G5613">
        <v>0</v>
      </c>
      <c r="H5613">
        <v>36</v>
      </c>
      <c r="I5613">
        <v>7.4</v>
      </c>
      <c r="J5613">
        <v>3.3E-4</v>
      </c>
      <c r="K5613">
        <v>0.10299999999999999</v>
      </c>
      <c r="L5613">
        <v>1.1587692307692312</v>
      </c>
      <c r="M5613" s="2">
        <f t="shared" si="174"/>
        <v>97.435897435897431</v>
      </c>
      <c r="N5613" t="s">
        <v>2741</v>
      </c>
    </row>
    <row r="5614" spans="1:14">
      <c r="A5614">
        <v>39</v>
      </c>
      <c r="B5614" t="s">
        <v>17675</v>
      </c>
      <c r="C5614" t="s">
        <v>17676</v>
      </c>
      <c r="D5614">
        <v>118</v>
      </c>
      <c r="E5614" s="1">
        <v>0.08</v>
      </c>
      <c r="F5614">
        <v>7.0999999999999994E-2</v>
      </c>
      <c r="G5614">
        <v>1.6E-2</v>
      </c>
      <c r="H5614">
        <v>63</v>
      </c>
      <c r="I5614" t="s">
        <v>18288</v>
      </c>
      <c r="J5614">
        <v>1.1E-4</v>
      </c>
      <c r="K5614">
        <v>1.9E-2</v>
      </c>
      <c r="L5614">
        <v>1.1587692307692312</v>
      </c>
      <c r="M5614" s="2">
        <f t="shared" si="174"/>
        <v>100</v>
      </c>
      <c r="N5614" t="s">
        <v>2741</v>
      </c>
    </row>
    <row r="5615" spans="1:14" s="3" customFormat="1">
      <c r="E5615" s="4"/>
      <c r="M5615" s="5"/>
    </row>
    <row r="5616" spans="1:14">
      <c r="A5616">
        <v>1</v>
      </c>
      <c r="B5616" t="s">
        <v>13315</v>
      </c>
      <c r="C5616" t="s">
        <v>13316</v>
      </c>
      <c r="D5616">
        <v>623</v>
      </c>
      <c r="E5616" s="1">
        <v>1.333</v>
      </c>
      <c r="F5616">
        <v>1.7330000000000001</v>
      </c>
      <c r="G5616">
        <v>0.11799999999999999</v>
      </c>
      <c r="H5616">
        <v>34</v>
      </c>
      <c r="I5616">
        <v>8.4</v>
      </c>
      <c r="J5616">
        <v>2.0400000000000001E-3</v>
      </c>
      <c r="K5616">
        <v>0.88600000000000001</v>
      </c>
      <c r="L5616">
        <f>AVERAGE(E5616:E5629)</f>
        <v>0.48121428571428565</v>
      </c>
      <c r="M5616" s="2">
        <f t="shared" ref="M5616:M5629" si="175">A5616/14*100</f>
        <v>7.1428571428571423</v>
      </c>
      <c r="N5616" t="s">
        <v>2742</v>
      </c>
    </row>
    <row r="5617" spans="1:14">
      <c r="A5617">
        <v>2</v>
      </c>
      <c r="B5617" t="s">
        <v>13321</v>
      </c>
      <c r="C5617" t="s">
        <v>13322</v>
      </c>
      <c r="D5617">
        <v>2622</v>
      </c>
      <c r="E5617" s="1">
        <v>1.161</v>
      </c>
      <c r="F5617">
        <v>1.448</v>
      </c>
      <c r="G5617">
        <v>0.12</v>
      </c>
      <c r="H5617">
        <v>200</v>
      </c>
      <c r="I5617">
        <v>6.2</v>
      </c>
      <c r="J5617">
        <v>7.43E-3</v>
      </c>
      <c r="K5617">
        <v>0.49399999999999999</v>
      </c>
      <c r="L5617">
        <v>0.48121428571428565</v>
      </c>
      <c r="M5617" s="2">
        <f t="shared" si="175"/>
        <v>14.285714285714285</v>
      </c>
      <c r="N5617" t="s">
        <v>2742</v>
      </c>
    </row>
    <row r="5618" spans="1:14">
      <c r="A5618">
        <v>3</v>
      </c>
      <c r="B5618" t="s">
        <v>13291</v>
      </c>
      <c r="C5618" t="s">
        <v>13292</v>
      </c>
      <c r="D5618">
        <v>241</v>
      </c>
      <c r="E5618" s="1">
        <v>0.84499999999999997</v>
      </c>
      <c r="F5618">
        <v>0.76700000000000002</v>
      </c>
      <c r="G5618">
        <v>4.8000000000000001E-2</v>
      </c>
      <c r="H5618">
        <v>42</v>
      </c>
      <c r="I5618">
        <v>5</v>
      </c>
      <c r="J5618">
        <v>9.3999999999999997E-4</v>
      </c>
      <c r="K5618">
        <v>0.313</v>
      </c>
      <c r="L5618">
        <v>0.48121428571428565</v>
      </c>
      <c r="M5618" s="2">
        <f t="shared" si="175"/>
        <v>21.428571428571427</v>
      </c>
      <c r="N5618" t="s">
        <v>2742</v>
      </c>
    </row>
    <row r="5619" spans="1:14">
      <c r="A5619">
        <v>4</v>
      </c>
      <c r="B5619" t="s">
        <v>13295</v>
      </c>
      <c r="C5619" t="s">
        <v>13296</v>
      </c>
      <c r="D5619">
        <v>502</v>
      </c>
      <c r="E5619" s="1">
        <v>0.628</v>
      </c>
      <c r="F5619">
        <v>0.59799999999999998</v>
      </c>
      <c r="G5619">
        <v>0.13600000000000001</v>
      </c>
      <c r="H5619">
        <v>22</v>
      </c>
      <c r="I5619" t="s">
        <v>18288</v>
      </c>
      <c r="J5619">
        <v>6.6E-4</v>
      </c>
      <c r="K5619">
        <v>0.33500000000000002</v>
      </c>
      <c r="L5619">
        <v>0.48121428571428565</v>
      </c>
      <c r="M5619" s="2">
        <f t="shared" si="175"/>
        <v>28.571428571428569</v>
      </c>
      <c r="N5619" t="s">
        <v>2742</v>
      </c>
    </row>
    <row r="5620" spans="1:14">
      <c r="A5620">
        <v>5</v>
      </c>
      <c r="B5620" t="s">
        <v>17695</v>
      </c>
      <c r="C5620" t="s">
        <v>17696</v>
      </c>
      <c r="D5620">
        <v>487</v>
      </c>
      <c r="E5620" s="1">
        <v>0.61799999999999999</v>
      </c>
      <c r="F5620">
        <v>0.82599999999999996</v>
      </c>
      <c r="G5620">
        <v>0.156</v>
      </c>
      <c r="H5620">
        <v>45</v>
      </c>
      <c r="I5620">
        <v>7.4</v>
      </c>
      <c r="J5620">
        <v>1.2600000000000001E-3</v>
      </c>
      <c r="K5620">
        <v>0.29699999999999999</v>
      </c>
      <c r="L5620">
        <v>0.48121428571428565</v>
      </c>
      <c r="M5620" s="2">
        <f t="shared" si="175"/>
        <v>35.714285714285715</v>
      </c>
      <c r="N5620" t="s">
        <v>2742</v>
      </c>
    </row>
    <row r="5621" spans="1:14">
      <c r="A5621">
        <v>6</v>
      </c>
      <c r="B5621" t="s">
        <v>17699</v>
      </c>
      <c r="C5621" t="s">
        <v>17700</v>
      </c>
      <c r="D5621">
        <v>133</v>
      </c>
      <c r="E5621" s="1">
        <v>0.44400000000000001</v>
      </c>
      <c r="G5621">
        <v>3.4000000000000002E-2</v>
      </c>
      <c r="H5621">
        <v>29</v>
      </c>
      <c r="I5621">
        <v>4.3</v>
      </c>
      <c r="J5621">
        <v>7.2999999999999996E-4</v>
      </c>
      <c r="L5621">
        <v>0.48121428571428565</v>
      </c>
      <c r="M5621" s="2">
        <f t="shared" si="175"/>
        <v>42.857142857142854</v>
      </c>
      <c r="N5621" t="s">
        <v>2742</v>
      </c>
    </row>
    <row r="5622" spans="1:14">
      <c r="A5622">
        <v>7</v>
      </c>
      <c r="B5622" t="s">
        <v>17691</v>
      </c>
      <c r="C5622" t="s">
        <v>17692</v>
      </c>
      <c r="D5622">
        <v>30</v>
      </c>
      <c r="E5622" s="1">
        <v>0.35599999999999998</v>
      </c>
      <c r="F5622">
        <v>0.38900000000000001</v>
      </c>
      <c r="G5622">
        <v>4.9000000000000002E-2</v>
      </c>
      <c r="H5622">
        <v>41</v>
      </c>
      <c r="J5622">
        <v>1.4999999999999999E-4</v>
      </c>
      <c r="K5622">
        <v>0.121</v>
      </c>
      <c r="L5622">
        <v>0.48121428571428565</v>
      </c>
      <c r="M5622" s="2">
        <f t="shared" si="175"/>
        <v>50</v>
      </c>
      <c r="N5622" t="s">
        <v>2742</v>
      </c>
    </row>
    <row r="5623" spans="1:14">
      <c r="A5623">
        <v>8</v>
      </c>
      <c r="B5623" t="s">
        <v>17701</v>
      </c>
      <c r="C5623" t="s">
        <v>17702</v>
      </c>
      <c r="D5623">
        <v>55</v>
      </c>
      <c r="E5623" s="1">
        <v>0.32400000000000001</v>
      </c>
      <c r="F5623">
        <v>0.182</v>
      </c>
      <c r="G5623">
        <v>0</v>
      </c>
      <c r="H5623">
        <v>33</v>
      </c>
      <c r="J5623">
        <v>1E-4</v>
      </c>
      <c r="K5623">
        <v>2.4E-2</v>
      </c>
      <c r="L5623">
        <v>0.48121428571428565</v>
      </c>
      <c r="M5623" s="2">
        <f t="shared" si="175"/>
        <v>57.142857142857139</v>
      </c>
      <c r="N5623" t="s">
        <v>2742</v>
      </c>
    </row>
    <row r="5624" spans="1:14">
      <c r="A5624">
        <v>9</v>
      </c>
      <c r="B5624" t="s">
        <v>17703</v>
      </c>
      <c r="C5624" t="s">
        <v>17704</v>
      </c>
      <c r="D5624">
        <v>75</v>
      </c>
      <c r="E5624" s="1">
        <v>0.28599999999999998</v>
      </c>
      <c r="G5624">
        <v>0.156</v>
      </c>
      <c r="H5624">
        <v>32</v>
      </c>
      <c r="J5624">
        <v>5.2999999999999998E-4</v>
      </c>
      <c r="L5624">
        <v>0.48121428571428565</v>
      </c>
      <c r="M5624" s="2">
        <f t="shared" si="175"/>
        <v>64.285714285714292</v>
      </c>
      <c r="N5624" t="s">
        <v>2742</v>
      </c>
    </row>
    <row r="5625" spans="1:14">
      <c r="A5625">
        <v>10</v>
      </c>
      <c r="B5625" t="s">
        <v>17689</v>
      </c>
      <c r="C5625" t="s">
        <v>17690</v>
      </c>
      <c r="D5625">
        <v>36</v>
      </c>
      <c r="E5625" s="1">
        <v>0.22500000000000001</v>
      </c>
      <c r="G5625">
        <v>0</v>
      </c>
      <c r="H5625">
        <v>14</v>
      </c>
      <c r="J5625">
        <v>2.2000000000000001E-4</v>
      </c>
      <c r="L5625">
        <v>0.48121428571428565</v>
      </c>
      <c r="M5625" s="2">
        <f t="shared" si="175"/>
        <v>71.428571428571431</v>
      </c>
      <c r="N5625" t="s">
        <v>2742</v>
      </c>
    </row>
    <row r="5626" spans="1:14">
      <c r="A5626">
        <v>11</v>
      </c>
      <c r="B5626" t="s">
        <v>17693</v>
      </c>
      <c r="C5626" t="s">
        <v>17694</v>
      </c>
      <c r="D5626">
        <v>22</v>
      </c>
      <c r="E5626" s="1">
        <v>0.154</v>
      </c>
      <c r="F5626">
        <v>0.22</v>
      </c>
      <c r="G5626">
        <v>7.0999999999999994E-2</v>
      </c>
      <c r="H5626">
        <v>14</v>
      </c>
      <c r="J5626">
        <v>9.0000000000000006E-5</v>
      </c>
      <c r="K5626">
        <v>8.8999999999999996E-2</v>
      </c>
      <c r="L5626">
        <v>0.48121428571428565</v>
      </c>
      <c r="M5626" s="2">
        <f t="shared" si="175"/>
        <v>78.571428571428569</v>
      </c>
      <c r="N5626" t="s">
        <v>2742</v>
      </c>
    </row>
    <row r="5627" spans="1:14">
      <c r="A5627">
        <v>12</v>
      </c>
      <c r="B5627" t="s">
        <v>17687</v>
      </c>
      <c r="C5627" t="s">
        <v>17688</v>
      </c>
      <c r="D5627">
        <v>9</v>
      </c>
      <c r="E5627" s="1">
        <v>0.13300000000000001</v>
      </c>
      <c r="G5627">
        <v>0</v>
      </c>
      <c r="H5627">
        <v>15</v>
      </c>
      <c r="J5627">
        <v>0</v>
      </c>
      <c r="L5627">
        <v>0.48121428571428565</v>
      </c>
      <c r="M5627" s="2">
        <f t="shared" si="175"/>
        <v>85.714285714285708</v>
      </c>
      <c r="N5627" t="s">
        <v>2742</v>
      </c>
    </row>
    <row r="5628" spans="1:14">
      <c r="A5628">
        <v>13</v>
      </c>
      <c r="B5628" t="s">
        <v>17697</v>
      </c>
      <c r="C5628" t="s">
        <v>17698</v>
      </c>
      <c r="D5628">
        <v>117</v>
      </c>
      <c r="E5628" s="1">
        <v>0.125</v>
      </c>
      <c r="F5628">
        <v>0.27200000000000002</v>
      </c>
      <c r="H5628">
        <v>0</v>
      </c>
      <c r="I5628" t="s">
        <v>18288</v>
      </c>
      <c r="J5628">
        <v>2.3000000000000001E-4</v>
      </c>
      <c r="K5628">
        <v>0.16300000000000001</v>
      </c>
      <c r="L5628">
        <v>0.48121428571428565</v>
      </c>
      <c r="M5628" s="2">
        <f t="shared" si="175"/>
        <v>92.857142857142861</v>
      </c>
      <c r="N5628" t="s">
        <v>2742</v>
      </c>
    </row>
    <row r="5629" spans="1:14">
      <c r="A5629">
        <v>14</v>
      </c>
      <c r="B5629" t="s">
        <v>13319</v>
      </c>
      <c r="C5629" t="s">
        <v>13320</v>
      </c>
      <c r="D5629">
        <v>138</v>
      </c>
      <c r="E5629" s="1">
        <v>0.105</v>
      </c>
      <c r="F5629">
        <v>0.13700000000000001</v>
      </c>
      <c r="G5629">
        <v>4.7E-2</v>
      </c>
      <c r="H5629">
        <v>43</v>
      </c>
      <c r="I5629" t="s">
        <v>18288</v>
      </c>
      <c r="J5629">
        <v>2.0000000000000001E-4</v>
      </c>
      <c r="K5629">
        <v>6.8000000000000005E-2</v>
      </c>
      <c r="L5629">
        <v>0.48121428571428565</v>
      </c>
      <c r="M5629" s="2">
        <f t="shared" si="175"/>
        <v>100</v>
      </c>
      <c r="N5629" t="s">
        <v>2742</v>
      </c>
    </row>
    <row r="5630" spans="1:14" s="3" customFormat="1">
      <c r="E5630" s="4"/>
      <c r="M5630" s="5"/>
    </row>
    <row r="5631" spans="1:14">
      <c r="A5631">
        <v>1</v>
      </c>
      <c r="B5631" t="s">
        <v>12912</v>
      </c>
      <c r="C5631" t="s">
        <v>12913</v>
      </c>
      <c r="D5631">
        <v>4767</v>
      </c>
      <c r="E5631" s="1">
        <v>15.089</v>
      </c>
      <c r="F5631">
        <v>17.777999999999999</v>
      </c>
      <c r="G5631">
        <v>3</v>
      </c>
      <c r="H5631">
        <v>30</v>
      </c>
      <c r="I5631">
        <v>7.7</v>
      </c>
      <c r="J5631">
        <v>1.0359999999999999E-2</v>
      </c>
      <c r="K5631">
        <v>5.4690000000000003</v>
      </c>
      <c r="L5631">
        <f>AVERAGE(E5631:E5757)</f>
        <v>1.1900873015873015</v>
      </c>
      <c r="M5631" s="2">
        <f t="shared" ref="M5631:M5662" si="176">A5631/125*100</f>
        <v>0.8</v>
      </c>
      <c r="N5631" t="s">
        <v>2743</v>
      </c>
    </row>
    <row r="5632" spans="1:14">
      <c r="A5632">
        <v>2</v>
      </c>
      <c r="B5632" t="s">
        <v>17707</v>
      </c>
      <c r="C5632" t="s">
        <v>17708</v>
      </c>
      <c r="D5632">
        <v>960</v>
      </c>
      <c r="E5632" s="1">
        <v>11.333</v>
      </c>
      <c r="F5632">
        <v>7.1429999999999998</v>
      </c>
      <c r="G5632">
        <v>0.6</v>
      </c>
      <c r="H5632">
        <v>5</v>
      </c>
      <c r="I5632" t="s">
        <v>18288</v>
      </c>
      <c r="J5632">
        <v>7.9000000000000001E-4</v>
      </c>
      <c r="K5632">
        <v>3.2309999999999999</v>
      </c>
      <c r="L5632">
        <v>1.1708160000000001</v>
      </c>
      <c r="M5632" s="2">
        <f t="shared" si="176"/>
        <v>1.6</v>
      </c>
      <c r="N5632" t="s">
        <v>2743</v>
      </c>
    </row>
    <row r="5633" spans="1:14">
      <c r="A5633">
        <v>3</v>
      </c>
      <c r="B5633" t="s">
        <v>17757</v>
      </c>
      <c r="C5633" t="s">
        <v>17758</v>
      </c>
      <c r="D5633">
        <v>5276</v>
      </c>
      <c r="E5633" s="1">
        <v>4.3559999999999999</v>
      </c>
      <c r="F5633">
        <v>4.7</v>
      </c>
      <c r="G5633">
        <v>0.86199999999999999</v>
      </c>
      <c r="H5633">
        <v>94</v>
      </c>
      <c r="I5633">
        <v>6.8</v>
      </c>
      <c r="J5633">
        <v>1.439E-2</v>
      </c>
      <c r="K5633">
        <v>1.6850000000000001</v>
      </c>
      <c r="L5633">
        <v>1.1708160000000001</v>
      </c>
      <c r="M5633" s="2">
        <f t="shared" si="176"/>
        <v>2.4</v>
      </c>
      <c r="N5633" t="s">
        <v>2743</v>
      </c>
    </row>
    <row r="5634" spans="1:14">
      <c r="A5634">
        <v>4</v>
      </c>
      <c r="B5634" t="s">
        <v>19072</v>
      </c>
      <c r="C5634" t="s">
        <v>19073</v>
      </c>
      <c r="D5634">
        <v>2878</v>
      </c>
      <c r="E5634" s="1">
        <v>3.1349999999999998</v>
      </c>
      <c r="F5634">
        <v>3.3860000000000001</v>
      </c>
      <c r="G5634">
        <v>0.54500000000000004</v>
      </c>
      <c r="H5634">
        <v>121</v>
      </c>
      <c r="I5634">
        <v>5.5</v>
      </c>
      <c r="J5634">
        <v>7.0499999999999998E-3</v>
      </c>
      <c r="K5634">
        <v>0.89700000000000002</v>
      </c>
      <c r="L5634">
        <v>1.1708160000000001</v>
      </c>
      <c r="M5634" s="2">
        <f t="shared" si="176"/>
        <v>3.2</v>
      </c>
      <c r="N5634" t="s">
        <v>2743</v>
      </c>
    </row>
    <row r="5635" spans="1:14">
      <c r="A5635">
        <v>5</v>
      </c>
      <c r="B5635" t="s">
        <v>17833</v>
      </c>
      <c r="C5635" t="s">
        <v>17834</v>
      </c>
      <c r="D5635">
        <v>4440</v>
      </c>
      <c r="E5635" s="1">
        <v>3.0089999999999999</v>
      </c>
      <c r="F5635">
        <v>2.64</v>
      </c>
      <c r="G5635">
        <v>0.69599999999999995</v>
      </c>
      <c r="H5635">
        <v>639</v>
      </c>
      <c r="I5635">
        <v>4.0999999999999996</v>
      </c>
      <c r="J5635">
        <v>9.2099999999999994E-3</v>
      </c>
      <c r="K5635">
        <v>0.57999999999999996</v>
      </c>
      <c r="L5635">
        <v>1.1708160000000001</v>
      </c>
      <c r="M5635" s="2">
        <f t="shared" si="176"/>
        <v>4</v>
      </c>
      <c r="N5635" t="s">
        <v>2743</v>
      </c>
    </row>
    <row r="5636" spans="1:14">
      <c r="A5636">
        <v>6</v>
      </c>
      <c r="B5636" t="s">
        <v>13347</v>
      </c>
      <c r="C5636" t="s">
        <v>13348</v>
      </c>
      <c r="D5636">
        <v>644</v>
      </c>
      <c r="E5636" s="1">
        <v>2.8050000000000002</v>
      </c>
      <c r="F5636">
        <v>2.4700000000000002</v>
      </c>
      <c r="G5636">
        <v>0.2</v>
      </c>
      <c r="H5636">
        <v>85</v>
      </c>
      <c r="I5636">
        <v>2.9</v>
      </c>
      <c r="J5636">
        <v>1.72E-3</v>
      </c>
      <c r="K5636">
        <v>0.45500000000000002</v>
      </c>
      <c r="L5636">
        <v>1.1708160000000001</v>
      </c>
      <c r="M5636" s="2">
        <f t="shared" si="176"/>
        <v>4.8</v>
      </c>
      <c r="N5636" t="s">
        <v>2743</v>
      </c>
    </row>
    <row r="5637" spans="1:14">
      <c r="A5637">
        <v>7</v>
      </c>
      <c r="B5637" t="s">
        <v>17767</v>
      </c>
      <c r="C5637" t="s">
        <v>17768</v>
      </c>
      <c r="D5637">
        <v>4319</v>
      </c>
      <c r="E5637" s="1">
        <v>2.4700000000000002</v>
      </c>
      <c r="F5637">
        <v>2.742</v>
      </c>
      <c r="G5637">
        <v>0.38500000000000001</v>
      </c>
      <c r="H5637">
        <v>234</v>
      </c>
      <c r="I5637">
        <v>4.4000000000000004</v>
      </c>
      <c r="J5637">
        <v>1.503E-2</v>
      </c>
      <c r="K5637">
        <v>0.82699999999999996</v>
      </c>
      <c r="L5637">
        <v>1.1708160000000001</v>
      </c>
      <c r="M5637" s="2">
        <f t="shared" si="176"/>
        <v>5.6000000000000005</v>
      </c>
      <c r="N5637" t="s">
        <v>2743</v>
      </c>
    </row>
    <row r="5638" spans="1:14">
      <c r="A5638">
        <v>8</v>
      </c>
      <c r="B5638" t="s">
        <v>12904</v>
      </c>
      <c r="C5638" t="s">
        <v>12905</v>
      </c>
      <c r="D5638">
        <v>6582</v>
      </c>
      <c r="E5638" s="1">
        <v>2.3740000000000001</v>
      </c>
      <c r="F5638">
        <v>2.625</v>
      </c>
      <c r="H5638">
        <v>0</v>
      </c>
      <c r="I5638">
        <v>7.3</v>
      </c>
      <c r="J5638">
        <v>1.9800000000000002E-2</v>
      </c>
      <c r="K5638">
        <v>0.97499999999999998</v>
      </c>
      <c r="L5638">
        <v>1.1708160000000001</v>
      </c>
      <c r="M5638" s="2">
        <f t="shared" si="176"/>
        <v>6.4</v>
      </c>
      <c r="N5638" t="s">
        <v>2743</v>
      </c>
    </row>
    <row r="5639" spans="1:14">
      <c r="A5639">
        <v>9</v>
      </c>
      <c r="B5639" t="s">
        <v>17747</v>
      </c>
      <c r="C5639" t="s">
        <v>17748</v>
      </c>
      <c r="D5639">
        <v>23091</v>
      </c>
      <c r="E5639" s="1">
        <v>2.3149999999999999</v>
      </c>
      <c r="F5639">
        <v>2.5979999999999999</v>
      </c>
      <c r="G5639">
        <v>0.39300000000000002</v>
      </c>
      <c r="H5639">
        <v>807</v>
      </c>
      <c r="I5639">
        <v>8.9</v>
      </c>
      <c r="J5639">
        <v>3.943E-2</v>
      </c>
      <c r="K5639">
        <v>0.78</v>
      </c>
      <c r="L5639">
        <v>1.1708160000000001</v>
      </c>
      <c r="M5639" s="2">
        <f t="shared" si="176"/>
        <v>7.1999999999999993</v>
      </c>
      <c r="N5639" t="s">
        <v>2743</v>
      </c>
    </row>
    <row r="5640" spans="1:14">
      <c r="A5640">
        <v>10</v>
      </c>
      <c r="B5640" t="s">
        <v>17661</v>
      </c>
      <c r="C5640" t="s">
        <v>17662</v>
      </c>
      <c r="D5640">
        <v>6752</v>
      </c>
      <c r="E5640" s="1">
        <v>2.262</v>
      </c>
      <c r="F5640">
        <v>2.8769999999999998</v>
      </c>
      <c r="G5640">
        <v>0.55800000000000005</v>
      </c>
      <c r="H5640">
        <v>104</v>
      </c>
      <c r="I5640">
        <v>7.8</v>
      </c>
      <c r="J5640">
        <v>1.252E-2</v>
      </c>
      <c r="K5640">
        <v>0.92100000000000004</v>
      </c>
      <c r="L5640">
        <v>1.1708160000000001</v>
      </c>
      <c r="M5640" s="2">
        <f t="shared" si="176"/>
        <v>8</v>
      </c>
      <c r="N5640" t="s">
        <v>2743</v>
      </c>
    </row>
    <row r="5641" spans="1:14">
      <c r="A5641">
        <v>11</v>
      </c>
      <c r="B5641" t="s">
        <v>17413</v>
      </c>
      <c r="C5641" t="s">
        <v>17414</v>
      </c>
      <c r="D5641">
        <v>5266</v>
      </c>
      <c r="E5641" s="1">
        <v>2.129</v>
      </c>
      <c r="F5641">
        <v>2.4390000000000001</v>
      </c>
      <c r="G5641">
        <v>0.29899999999999999</v>
      </c>
      <c r="H5641">
        <v>174</v>
      </c>
      <c r="I5641">
        <v>7.4</v>
      </c>
      <c r="J5641">
        <v>1.176E-2</v>
      </c>
      <c r="K5641">
        <v>0.84799999999999998</v>
      </c>
      <c r="L5641">
        <v>1.1708160000000001</v>
      </c>
      <c r="M5641" s="2">
        <f t="shared" si="176"/>
        <v>8.7999999999999989</v>
      </c>
      <c r="N5641" t="s">
        <v>2743</v>
      </c>
    </row>
    <row r="5642" spans="1:14">
      <c r="A5642">
        <v>12</v>
      </c>
      <c r="B5642" t="s">
        <v>12810</v>
      </c>
      <c r="C5642" t="s">
        <v>12811</v>
      </c>
      <c r="D5642">
        <v>8522</v>
      </c>
      <c r="E5642" s="1">
        <v>2.1269999999999998</v>
      </c>
      <c r="F5642">
        <v>2.488</v>
      </c>
      <c r="G5642">
        <v>0.51200000000000001</v>
      </c>
      <c r="H5642">
        <v>434</v>
      </c>
      <c r="I5642">
        <v>5.4</v>
      </c>
      <c r="J5642">
        <v>2.2360000000000001E-2</v>
      </c>
      <c r="K5642">
        <v>0.68899999999999995</v>
      </c>
      <c r="L5642">
        <v>1.1708160000000001</v>
      </c>
      <c r="M5642" s="2">
        <f t="shared" si="176"/>
        <v>9.6</v>
      </c>
      <c r="N5642" t="s">
        <v>2743</v>
      </c>
    </row>
    <row r="5643" spans="1:14">
      <c r="A5643">
        <v>13</v>
      </c>
      <c r="B5643" t="s">
        <v>17793</v>
      </c>
      <c r="C5643" t="s">
        <v>17794</v>
      </c>
      <c r="D5643">
        <v>2487</v>
      </c>
      <c r="E5643" s="1">
        <v>2.0510000000000002</v>
      </c>
      <c r="F5643">
        <v>1.9590000000000001</v>
      </c>
      <c r="G5643">
        <v>0.38700000000000001</v>
      </c>
      <c r="H5643">
        <v>119</v>
      </c>
      <c r="I5643">
        <v>8.1999999999999993</v>
      </c>
      <c r="J5643">
        <v>4.5599999999999998E-3</v>
      </c>
      <c r="K5643">
        <v>0.628</v>
      </c>
      <c r="L5643">
        <v>1.1708160000000001</v>
      </c>
      <c r="M5643" s="2">
        <f t="shared" si="176"/>
        <v>10.4</v>
      </c>
      <c r="N5643" t="s">
        <v>2743</v>
      </c>
    </row>
    <row r="5644" spans="1:14">
      <c r="A5644">
        <v>14</v>
      </c>
      <c r="B5644" t="s">
        <v>17743</v>
      </c>
      <c r="C5644" t="s">
        <v>17744</v>
      </c>
      <c r="D5644">
        <v>5248</v>
      </c>
      <c r="E5644" s="1">
        <v>1.976</v>
      </c>
      <c r="F5644">
        <v>1.974</v>
      </c>
      <c r="G5644">
        <v>0.35199999999999998</v>
      </c>
      <c r="H5644">
        <v>236</v>
      </c>
      <c r="I5644">
        <v>7.1</v>
      </c>
      <c r="J5644">
        <v>1.209E-2</v>
      </c>
      <c r="K5644">
        <v>0.66900000000000004</v>
      </c>
      <c r="L5644">
        <v>1.1708160000000001</v>
      </c>
      <c r="M5644" s="2">
        <f t="shared" si="176"/>
        <v>11.200000000000001</v>
      </c>
      <c r="N5644" t="s">
        <v>2743</v>
      </c>
    </row>
    <row r="5645" spans="1:14">
      <c r="A5645">
        <v>15</v>
      </c>
      <c r="B5645" t="s">
        <v>18319</v>
      </c>
      <c r="C5645" t="s">
        <v>18320</v>
      </c>
      <c r="D5645">
        <v>1649</v>
      </c>
      <c r="E5645" s="1">
        <v>1.966</v>
      </c>
      <c r="F5645">
        <v>1.736</v>
      </c>
      <c r="G5645">
        <v>0.67200000000000004</v>
      </c>
      <c r="H5645">
        <v>180</v>
      </c>
      <c r="I5645">
        <v>3.8</v>
      </c>
      <c r="J5645">
        <v>4.4900000000000001E-3</v>
      </c>
      <c r="K5645">
        <v>0.45</v>
      </c>
      <c r="L5645">
        <v>1.1708160000000001</v>
      </c>
      <c r="M5645" s="2">
        <f t="shared" si="176"/>
        <v>12</v>
      </c>
      <c r="N5645" t="s">
        <v>2743</v>
      </c>
    </row>
    <row r="5646" spans="1:14">
      <c r="A5646">
        <v>16</v>
      </c>
      <c r="B5646" t="s">
        <v>17829</v>
      </c>
      <c r="C5646" t="s">
        <v>17830</v>
      </c>
      <c r="D5646">
        <v>4408</v>
      </c>
      <c r="E5646" s="1">
        <v>1.913</v>
      </c>
      <c r="F5646">
        <v>2.6230000000000002</v>
      </c>
      <c r="G5646">
        <v>0.27600000000000002</v>
      </c>
      <c r="H5646">
        <v>239</v>
      </c>
      <c r="I5646">
        <v>5.7</v>
      </c>
      <c r="J5646">
        <v>1.2999999999999999E-2</v>
      </c>
      <c r="K5646">
        <v>0.83499999999999996</v>
      </c>
      <c r="L5646">
        <v>1.1708160000000001</v>
      </c>
      <c r="M5646" s="2">
        <f t="shared" si="176"/>
        <v>12.8</v>
      </c>
      <c r="N5646" t="s">
        <v>2743</v>
      </c>
    </row>
    <row r="5647" spans="1:14">
      <c r="A5647">
        <v>17</v>
      </c>
      <c r="B5647" t="s">
        <v>13123</v>
      </c>
      <c r="C5647" t="s">
        <v>13124</v>
      </c>
      <c r="D5647">
        <v>3927</v>
      </c>
      <c r="E5647" s="1">
        <v>1.8140000000000001</v>
      </c>
      <c r="F5647">
        <v>1.796</v>
      </c>
      <c r="G5647">
        <v>0.35799999999999998</v>
      </c>
      <c r="H5647">
        <v>187</v>
      </c>
      <c r="I5647">
        <v>7</v>
      </c>
      <c r="J5647">
        <v>4.1999999999999997E-3</v>
      </c>
      <c r="K5647">
        <v>0.26700000000000002</v>
      </c>
      <c r="L5647">
        <v>1.1708160000000001</v>
      </c>
      <c r="M5647" s="2">
        <f t="shared" si="176"/>
        <v>13.600000000000001</v>
      </c>
      <c r="N5647" t="s">
        <v>2743</v>
      </c>
    </row>
    <row r="5648" spans="1:14">
      <c r="A5648">
        <v>18</v>
      </c>
      <c r="B5648" t="s">
        <v>17761</v>
      </c>
      <c r="C5648" t="s">
        <v>17762</v>
      </c>
      <c r="D5648">
        <v>4281</v>
      </c>
      <c r="E5648" s="1">
        <v>1.7929999999999999</v>
      </c>
      <c r="F5648">
        <v>2.1160000000000001</v>
      </c>
      <c r="G5648">
        <v>0.249</v>
      </c>
      <c r="H5648">
        <v>221</v>
      </c>
      <c r="I5648">
        <v>6.8</v>
      </c>
      <c r="J5648">
        <v>8.2400000000000008E-3</v>
      </c>
      <c r="K5648">
        <v>0.55300000000000005</v>
      </c>
      <c r="L5648">
        <v>1.1708160000000001</v>
      </c>
      <c r="M5648" s="2">
        <f t="shared" si="176"/>
        <v>14.399999999999999</v>
      </c>
      <c r="N5648" t="s">
        <v>2743</v>
      </c>
    </row>
    <row r="5649" spans="1:14">
      <c r="A5649">
        <v>19</v>
      </c>
      <c r="B5649" t="s">
        <v>13203</v>
      </c>
      <c r="C5649" t="s">
        <v>13204</v>
      </c>
      <c r="D5649">
        <v>2642</v>
      </c>
      <c r="E5649" s="1">
        <v>1.7430000000000001</v>
      </c>
      <c r="F5649">
        <v>1.8160000000000001</v>
      </c>
      <c r="G5649">
        <v>0.38400000000000001</v>
      </c>
      <c r="H5649">
        <v>172</v>
      </c>
      <c r="I5649">
        <v>6</v>
      </c>
      <c r="J5649">
        <v>8.3599999999999994E-3</v>
      </c>
      <c r="K5649">
        <v>0.68500000000000005</v>
      </c>
      <c r="L5649">
        <v>1.1708160000000001</v>
      </c>
      <c r="M5649" s="2">
        <f t="shared" si="176"/>
        <v>15.2</v>
      </c>
      <c r="N5649" t="s">
        <v>2743</v>
      </c>
    </row>
    <row r="5650" spans="1:14">
      <c r="A5650">
        <v>20</v>
      </c>
      <c r="B5650" t="s">
        <v>17797</v>
      </c>
      <c r="C5650" t="s">
        <v>17798</v>
      </c>
      <c r="D5650">
        <v>8387</v>
      </c>
      <c r="E5650" s="1">
        <v>1.718</v>
      </c>
      <c r="F5650">
        <v>1.762</v>
      </c>
      <c r="G5650">
        <v>0.3</v>
      </c>
      <c r="H5650">
        <v>250</v>
      </c>
      <c r="I5650" t="s">
        <v>18288</v>
      </c>
      <c r="J5650">
        <v>1.1979999999999999E-2</v>
      </c>
      <c r="K5650">
        <v>0.64</v>
      </c>
      <c r="L5650">
        <v>1.1708160000000001</v>
      </c>
      <c r="M5650" s="2">
        <f t="shared" si="176"/>
        <v>16</v>
      </c>
      <c r="N5650" t="s">
        <v>2743</v>
      </c>
    </row>
    <row r="5651" spans="1:14">
      <c r="A5651">
        <v>21</v>
      </c>
      <c r="B5651" t="s">
        <v>17751</v>
      </c>
      <c r="C5651" t="s">
        <v>17752</v>
      </c>
      <c r="D5651">
        <v>3515</v>
      </c>
      <c r="E5651" s="1">
        <v>1.681</v>
      </c>
      <c r="F5651">
        <v>1.9219999999999999</v>
      </c>
      <c r="G5651">
        <v>0.253</v>
      </c>
      <c r="H5651">
        <v>99</v>
      </c>
      <c r="I5651">
        <v>7.8</v>
      </c>
      <c r="J5651">
        <v>8.5100000000000002E-3</v>
      </c>
      <c r="K5651">
        <v>0.746</v>
      </c>
      <c r="L5651">
        <v>1.1708160000000001</v>
      </c>
      <c r="M5651" s="2">
        <f t="shared" si="176"/>
        <v>16.8</v>
      </c>
      <c r="N5651" t="s">
        <v>2743</v>
      </c>
    </row>
    <row r="5652" spans="1:14">
      <c r="A5652">
        <v>22</v>
      </c>
      <c r="B5652" t="s">
        <v>17755</v>
      </c>
      <c r="C5652" t="s">
        <v>17756</v>
      </c>
      <c r="D5652">
        <v>4200</v>
      </c>
      <c r="E5652" s="1">
        <v>1.613</v>
      </c>
      <c r="F5652">
        <v>1.7549999999999999</v>
      </c>
      <c r="G5652">
        <v>0.107</v>
      </c>
      <c r="H5652">
        <v>159</v>
      </c>
      <c r="I5652" t="s">
        <v>18288</v>
      </c>
      <c r="J5652">
        <v>8.1099999999999992E-3</v>
      </c>
      <c r="K5652">
        <v>0.75</v>
      </c>
      <c r="L5652">
        <v>1.1708160000000001</v>
      </c>
      <c r="M5652" s="2">
        <f t="shared" si="176"/>
        <v>17.599999999999998</v>
      </c>
      <c r="N5652" t="s">
        <v>2743</v>
      </c>
    </row>
    <row r="5653" spans="1:14">
      <c r="A5653">
        <v>23</v>
      </c>
      <c r="B5653" t="s">
        <v>18313</v>
      </c>
      <c r="C5653" t="s">
        <v>18314</v>
      </c>
      <c r="D5653">
        <v>19012</v>
      </c>
      <c r="E5653" s="1">
        <v>1.613</v>
      </c>
      <c r="F5653">
        <v>1.893</v>
      </c>
      <c r="G5653">
        <v>0.21</v>
      </c>
      <c r="H5653">
        <v>377</v>
      </c>
      <c r="I5653" t="s">
        <v>18288</v>
      </c>
      <c r="J5653">
        <v>3.2149999999999998E-2</v>
      </c>
      <c r="K5653">
        <v>0.69699999999999995</v>
      </c>
      <c r="L5653">
        <v>1.1708160000000001</v>
      </c>
      <c r="M5653" s="2">
        <f t="shared" si="176"/>
        <v>18.399999999999999</v>
      </c>
      <c r="N5653" t="s">
        <v>2743</v>
      </c>
    </row>
    <row r="5654" spans="1:14">
      <c r="A5654">
        <v>24</v>
      </c>
      <c r="B5654" t="s">
        <v>17725</v>
      </c>
      <c r="C5654" t="s">
        <v>17726</v>
      </c>
      <c r="D5654">
        <v>3316</v>
      </c>
      <c r="E5654" s="1">
        <v>1.595</v>
      </c>
      <c r="F5654">
        <v>1.7769999999999999</v>
      </c>
      <c r="G5654">
        <v>0.33200000000000002</v>
      </c>
      <c r="H5654">
        <v>187</v>
      </c>
      <c r="I5654">
        <v>7.9</v>
      </c>
      <c r="J5654">
        <v>8.1799999999999998E-3</v>
      </c>
      <c r="K5654">
        <v>0.63300000000000001</v>
      </c>
      <c r="L5654">
        <v>1.1708160000000001</v>
      </c>
      <c r="M5654" s="2">
        <f t="shared" si="176"/>
        <v>19.2</v>
      </c>
      <c r="N5654" t="s">
        <v>2743</v>
      </c>
    </row>
    <row r="5655" spans="1:14">
      <c r="A5655">
        <v>25</v>
      </c>
      <c r="B5655" t="s">
        <v>17665</v>
      </c>
      <c r="C5655" t="s">
        <v>17666</v>
      </c>
      <c r="D5655">
        <v>794</v>
      </c>
      <c r="E5655" s="1">
        <v>1.585</v>
      </c>
      <c r="F5655">
        <v>1.3839999999999999</v>
      </c>
      <c r="G5655">
        <v>0.3</v>
      </c>
      <c r="H5655">
        <v>297</v>
      </c>
      <c r="I5655">
        <v>2.4</v>
      </c>
      <c r="J5655">
        <v>1.8799999999999999E-3</v>
      </c>
      <c r="K5655">
        <v>0.219</v>
      </c>
      <c r="L5655">
        <v>1.1708160000000001</v>
      </c>
      <c r="M5655" s="2">
        <f t="shared" si="176"/>
        <v>20</v>
      </c>
      <c r="N5655" t="s">
        <v>2743</v>
      </c>
    </row>
    <row r="5656" spans="1:14">
      <c r="A5656">
        <v>26</v>
      </c>
      <c r="B5656" t="s">
        <v>17745</v>
      </c>
      <c r="C5656" t="s">
        <v>17746</v>
      </c>
      <c r="D5656">
        <v>3692</v>
      </c>
      <c r="E5656" s="1">
        <v>1.581</v>
      </c>
      <c r="F5656">
        <v>2.4729999999999999</v>
      </c>
      <c r="G5656">
        <v>0.19400000000000001</v>
      </c>
      <c r="H5656">
        <v>103</v>
      </c>
      <c r="I5656">
        <v>7.8</v>
      </c>
      <c r="J5656">
        <v>1.04E-2</v>
      </c>
      <c r="K5656">
        <v>0.998</v>
      </c>
      <c r="L5656">
        <v>1.1708160000000001</v>
      </c>
      <c r="M5656" s="2">
        <f t="shared" si="176"/>
        <v>20.8</v>
      </c>
      <c r="N5656" t="s">
        <v>2743</v>
      </c>
    </row>
    <row r="5657" spans="1:14">
      <c r="A5657">
        <v>27</v>
      </c>
      <c r="B5657" t="s">
        <v>17719</v>
      </c>
      <c r="C5657" t="s">
        <v>17720</v>
      </c>
      <c r="D5657">
        <v>5281</v>
      </c>
      <c r="E5657" s="1">
        <v>1.5720000000000001</v>
      </c>
      <c r="F5657">
        <v>2.0049999999999999</v>
      </c>
      <c r="G5657">
        <v>0.28599999999999998</v>
      </c>
      <c r="H5657">
        <v>252</v>
      </c>
      <c r="I5657">
        <v>8.1</v>
      </c>
      <c r="J5657">
        <v>1.2109999999999999E-2</v>
      </c>
      <c r="K5657">
        <v>0.75900000000000001</v>
      </c>
      <c r="L5657">
        <v>1.1708160000000001</v>
      </c>
      <c r="M5657" s="2">
        <f t="shared" si="176"/>
        <v>21.6</v>
      </c>
      <c r="N5657" t="s">
        <v>2743</v>
      </c>
    </row>
    <row r="5658" spans="1:14">
      <c r="A5658">
        <v>28</v>
      </c>
      <c r="B5658" t="s">
        <v>17861</v>
      </c>
      <c r="C5658" t="s">
        <v>17862</v>
      </c>
      <c r="D5658">
        <v>4426</v>
      </c>
      <c r="E5658" s="1">
        <v>1.536</v>
      </c>
      <c r="F5658">
        <v>1.802</v>
      </c>
      <c r="G5658">
        <v>0.307</v>
      </c>
      <c r="H5658">
        <v>215</v>
      </c>
      <c r="I5658">
        <v>6.7</v>
      </c>
      <c r="J5658">
        <v>1.213E-2</v>
      </c>
      <c r="K5658">
        <v>0.65700000000000003</v>
      </c>
      <c r="L5658">
        <v>1.1708160000000001</v>
      </c>
      <c r="M5658" s="2">
        <f t="shared" si="176"/>
        <v>22.400000000000002</v>
      </c>
      <c r="N5658" t="s">
        <v>2743</v>
      </c>
    </row>
    <row r="5659" spans="1:14">
      <c r="A5659">
        <v>29</v>
      </c>
      <c r="B5659" t="s">
        <v>12928</v>
      </c>
      <c r="C5659" t="s">
        <v>12929</v>
      </c>
      <c r="D5659">
        <v>980</v>
      </c>
      <c r="E5659" s="1">
        <v>1.4359999999999999</v>
      </c>
      <c r="F5659">
        <v>1.9710000000000001</v>
      </c>
      <c r="G5659">
        <v>0.63500000000000001</v>
      </c>
      <c r="H5659">
        <v>63</v>
      </c>
      <c r="I5659">
        <v>5.8</v>
      </c>
      <c r="J5659">
        <v>2.8999999999999998E-3</v>
      </c>
      <c r="K5659">
        <v>0.69499999999999995</v>
      </c>
      <c r="L5659">
        <v>1.1708160000000001</v>
      </c>
      <c r="M5659" s="2">
        <f t="shared" si="176"/>
        <v>23.200000000000003</v>
      </c>
      <c r="N5659" t="s">
        <v>2743</v>
      </c>
    </row>
    <row r="5660" spans="1:14">
      <c r="A5660">
        <v>30</v>
      </c>
      <c r="B5660" t="s">
        <v>13341</v>
      </c>
      <c r="C5660" t="s">
        <v>13342</v>
      </c>
      <c r="D5660">
        <v>352</v>
      </c>
      <c r="E5660" s="1">
        <v>1.43</v>
      </c>
      <c r="F5660">
        <v>1.276</v>
      </c>
      <c r="G5660">
        <v>0.17699999999999999</v>
      </c>
      <c r="H5660">
        <v>62</v>
      </c>
      <c r="I5660">
        <v>2.9</v>
      </c>
      <c r="J5660">
        <v>1.34E-3</v>
      </c>
      <c r="K5660">
        <v>0.314</v>
      </c>
      <c r="L5660">
        <v>1.1708160000000001</v>
      </c>
      <c r="M5660" s="2">
        <f t="shared" si="176"/>
        <v>24</v>
      </c>
      <c r="N5660" t="s">
        <v>2743</v>
      </c>
    </row>
    <row r="5661" spans="1:14">
      <c r="A5661">
        <v>31</v>
      </c>
      <c r="B5661" t="s">
        <v>17831</v>
      </c>
      <c r="C5661" t="s">
        <v>17832</v>
      </c>
      <c r="D5661">
        <v>170</v>
      </c>
      <c r="E5661" s="1">
        <v>1.333</v>
      </c>
      <c r="F5661">
        <v>1.5509999999999999</v>
      </c>
      <c r="G5661">
        <v>0.16700000000000001</v>
      </c>
      <c r="H5661">
        <v>18</v>
      </c>
      <c r="I5661">
        <v>4.5999999999999996</v>
      </c>
      <c r="J5661">
        <v>8.4999999999999995E-4</v>
      </c>
      <c r="K5661">
        <v>0.54700000000000004</v>
      </c>
      <c r="L5661">
        <v>1.1708160000000001</v>
      </c>
      <c r="M5661" s="2">
        <f t="shared" si="176"/>
        <v>24.8</v>
      </c>
      <c r="N5661" t="s">
        <v>2743</v>
      </c>
    </row>
    <row r="5662" spans="1:14">
      <c r="A5662">
        <v>32</v>
      </c>
      <c r="B5662" t="s">
        <v>19114</v>
      </c>
      <c r="C5662" t="s">
        <v>19115</v>
      </c>
      <c r="D5662">
        <v>1681</v>
      </c>
      <c r="E5662" s="1">
        <v>1.3</v>
      </c>
      <c r="F5662">
        <v>1.599</v>
      </c>
      <c r="G5662">
        <v>0.23899999999999999</v>
      </c>
      <c r="H5662">
        <v>109</v>
      </c>
      <c r="I5662">
        <v>6.6</v>
      </c>
      <c r="J5662">
        <v>4.0000000000000001E-3</v>
      </c>
      <c r="K5662">
        <v>0.497</v>
      </c>
      <c r="L5662">
        <v>1.1708160000000001</v>
      </c>
      <c r="M5662" s="2">
        <f t="shared" si="176"/>
        <v>25.6</v>
      </c>
      <c r="N5662" t="s">
        <v>2743</v>
      </c>
    </row>
    <row r="5663" spans="1:14">
      <c r="A5663">
        <v>33</v>
      </c>
      <c r="B5663" t="s">
        <v>13277</v>
      </c>
      <c r="C5663" t="s">
        <v>13278</v>
      </c>
      <c r="D5663">
        <v>6423</v>
      </c>
      <c r="E5663" s="1">
        <v>1.276</v>
      </c>
      <c r="F5663">
        <v>1.883</v>
      </c>
      <c r="G5663">
        <v>0.20399999999999999</v>
      </c>
      <c r="H5663">
        <v>113</v>
      </c>
      <c r="I5663" t="s">
        <v>18288</v>
      </c>
      <c r="J5663">
        <v>8.6300000000000005E-3</v>
      </c>
      <c r="K5663">
        <v>0.69599999999999995</v>
      </c>
      <c r="L5663">
        <v>1.1708160000000001</v>
      </c>
      <c r="M5663" s="2">
        <f t="shared" ref="M5663:M5694" si="177">A5663/125*100</f>
        <v>26.400000000000002</v>
      </c>
      <c r="N5663" t="s">
        <v>2743</v>
      </c>
    </row>
    <row r="5664" spans="1:14">
      <c r="A5664">
        <v>34</v>
      </c>
      <c r="B5664" t="s">
        <v>18317</v>
      </c>
      <c r="C5664" t="s">
        <v>18318</v>
      </c>
      <c r="D5664">
        <v>1825</v>
      </c>
      <c r="E5664" s="1">
        <v>1.268</v>
      </c>
      <c r="F5664">
        <v>1.278</v>
      </c>
      <c r="G5664">
        <v>0.16800000000000001</v>
      </c>
      <c r="H5664">
        <v>113</v>
      </c>
      <c r="I5664">
        <v>9.9</v>
      </c>
      <c r="J5664">
        <v>4.1700000000000001E-3</v>
      </c>
      <c r="K5664">
        <v>0.51200000000000001</v>
      </c>
      <c r="L5664">
        <v>1.1708160000000001</v>
      </c>
      <c r="M5664" s="2">
        <f t="shared" si="177"/>
        <v>27.200000000000003</v>
      </c>
      <c r="N5664" t="s">
        <v>2743</v>
      </c>
    </row>
    <row r="5665" spans="1:14">
      <c r="A5665">
        <v>35</v>
      </c>
      <c r="B5665" t="s">
        <v>17869</v>
      </c>
      <c r="C5665" t="s">
        <v>17870</v>
      </c>
      <c r="D5665">
        <v>13882</v>
      </c>
      <c r="E5665" s="1">
        <v>1.262</v>
      </c>
      <c r="F5665">
        <v>1.8089999999999999</v>
      </c>
      <c r="G5665">
        <v>0.22700000000000001</v>
      </c>
      <c r="H5665">
        <v>251</v>
      </c>
      <c r="I5665" t="s">
        <v>18288</v>
      </c>
      <c r="J5665">
        <v>2.1420000000000002E-2</v>
      </c>
      <c r="K5665">
        <v>0.60399999999999998</v>
      </c>
      <c r="L5665">
        <v>1.1708160000000001</v>
      </c>
      <c r="M5665" s="2">
        <f t="shared" si="177"/>
        <v>28.000000000000004</v>
      </c>
      <c r="N5665" t="s">
        <v>2743</v>
      </c>
    </row>
    <row r="5666" spans="1:14">
      <c r="A5666">
        <v>36</v>
      </c>
      <c r="B5666" t="s">
        <v>17799</v>
      </c>
      <c r="C5666" t="s">
        <v>17800</v>
      </c>
      <c r="D5666">
        <v>3547</v>
      </c>
      <c r="E5666" s="1">
        <v>1.2470000000000001</v>
      </c>
      <c r="F5666">
        <v>1.4450000000000001</v>
      </c>
      <c r="G5666">
        <v>0.152</v>
      </c>
      <c r="H5666">
        <v>138</v>
      </c>
      <c r="I5666">
        <v>8.6999999999999993</v>
      </c>
      <c r="J5666">
        <v>6.5900000000000004E-3</v>
      </c>
      <c r="K5666">
        <v>0.498</v>
      </c>
      <c r="L5666">
        <v>1.1708160000000001</v>
      </c>
      <c r="M5666" s="2">
        <f t="shared" si="177"/>
        <v>28.799999999999997</v>
      </c>
      <c r="N5666" t="s">
        <v>2743</v>
      </c>
    </row>
    <row r="5667" spans="1:14">
      <c r="A5667">
        <v>37</v>
      </c>
      <c r="B5667" t="s">
        <v>13313</v>
      </c>
      <c r="C5667" t="s">
        <v>13314</v>
      </c>
      <c r="D5667">
        <v>114</v>
      </c>
      <c r="E5667" s="1">
        <v>1.24</v>
      </c>
      <c r="F5667">
        <v>0.82699999999999996</v>
      </c>
      <c r="G5667">
        <v>0.222</v>
      </c>
      <c r="H5667">
        <v>36</v>
      </c>
      <c r="I5667">
        <v>2.2000000000000002</v>
      </c>
      <c r="J5667">
        <v>4.6000000000000001E-4</v>
      </c>
      <c r="K5667">
        <v>0.251</v>
      </c>
      <c r="L5667">
        <v>1.1708160000000001</v>
      </c>
      <c r="M5667" s="2">
        <f t="shared" si="177"/>
        <v>29.599999999999998</v>
      </c>
      <c r="N5667" t="s">
        <v>2743</v>
      </c>
    </row>
    <row r="5668" spans="1:14">
      <c r="A5668">
        <v>38</v>
      </c>
      <c r="B5668" t="s">
        <v>17827</v>
      </c>
      <c r="C5668" t="s">
        <v>17828</v>
      </c>
      <c r="D5668">
        <v>3058</v>
      </c>
      <c r="E5668" s="1">
        <v>1.214</v>
      </c>
      <c r="F5668">
        <v>1.7030000000000001</v>
      </c>
      <c r="G5668">
        <v>0.29099999999999998</v>
      </c>
      <c r="H5668">
        <v>148</v>
      </c>
      <c r="I5668">
        <v>8.1999999999999993</v>
      </c>
      <c r="J5668">
        <v>5.9899999999999997E-3</v>
      </c>
      <c r="K5668">
        <v>0.52600000000000002</v>
      </c>
      <c r="L5668">
        <v>1.1708160000000001</v>
      </c>
      <c r="M5668" s="2">
        <f t="shared" si="177"/>
        <v>30.4</v>
      </c>
      <c r="N5668" t="s">
        <v>2743</v>
      </c>
    </row>
    <row r="5669" spans="1:14">
      <c r="A5669">
        <v>39</v>
      </c>
      <c r="B5669" t="s">
        <v>17819</v>
      </c>
      <c r="C5669" t="s">
        <v>17820</v>
      </c>
      <c r="D5669">
        <v>2605</v>
      </c>
      <c r="E5669" s="1">
        <v>1.2130000000000001</v>
      </c>
      <c r="F5669">
        <v>1.2529999999999999</v>
      </c>
      <c r="G5669">
        <v>0.129</v>
      </c>
      <c r="H5669">
        <v>85</v>
      </c>
      <c r="I5669" t="s">
        <v>18288</v>
      </c>
      <c r="J5669">
        <v>4.2500000000000003E-3</v>
      </c>
      <c r="K5669">
        <v>0.502</v>
      </c>
      <c r="L5669">
        <v>1.1708160000000001</v>
      </c>
      <c r="M5669" s="2">
        <f t="shared" si="177"/>
        <v>31.2</v>
      </c>
      <c r="N5669" t="s">
        <v>2743</v>
      </c>
    </row>
    <row r="5670" spans="1:14">
      <c r="A5670">
        <v>40</v>
      </c>
      <c r="B5670" t="s">
        <v>17715</v>
      </c>
      <c r="C5670" t="s">
        <v>17716</v>
      </c>
      <c r="D5670">
        <v>194</v>
      </c>
      <c r="E5670" s="1">
        <v>1.1439999999999999</v>
      </c>
      <c r="F5670">
        <v>0.88400000000000001</v>
      </c>
      <c r="G5670">
        <v>5.8000000000000003E-2</v>
      </c>
      <c r="H5670">
        <v>52</v>
      </c>
      <c r="I5670">
        <v>2.6</v>
      </c>
      <c r="J5670">
        <v>6.4000000000000005E-4</v>
      </c>
      <c r="K5670">
        <v>0.17</v>
      </c>
      <c r="L5670">
        <v>1.1708160000000001</v>
      </c>
      <c r="M5670" s="2">
        <f t="shared" si="177"/>
        <v>32</v>
      </c>
      <c r="N5670" t="s">
        <v>2743</v>
      </c>
    </row>
    <row r="5671" spans="1:14">
      <c r="A5671">
        <v>41</v>
      </c>
      <c r="B5671" t="s">
        <v>17785</v>
      </c>
      <c r="C5671" t="s">
        <v>17786</v>
      </c>
      <c r="D5671">
        <v>5769</v>
      </c>
      <c r="E5671" s="1">
        <v>1.1160000000000001</v>
      </c>
      <c r="F5671">
        <v>1.381</v>
      </c>
      <c r="G5671">
        <v>0.187</v>
      </c>
      <c r="H5671">
        <v>134</v>
      </c>
      <c r="I5671" t="s">
        <v>18288</v>
      </c>
      <c r="J5671">
        <v>7.3800000000000003E-3</v>
      </c>
      <c r="K5671">
        <v>0.66400000000000003</v>
      </c>
      <c r="L5671">
        <v>1.1708160000000001</v>
      </c>
      <c r="M5671" s="2">
        <f t="shared" si="177"/>
        <v>32.800000000000004</v>
      </c>
      <c r="N5671" t="s">
        <v>2743</v>
      </c>
    </row>
    <row r="5672" spans="1:14">
      <c r="A5672">
        <v>42</v>
      </c>
      <c r="B5672" t="s">
        <v>17849</v>
      </c>
      <c r="C5672" t="s">
        <v>17850</v>
      </c>
      <c r="D5672">
        <v>1095</v>
      </c>
      <c r="E5672" s="1">
        <v>1.0860000000000001</v>
      </c>
      <c r="F5672">
        <v>1.44</v>
      </c>
      <c r="G5672">
        <v>0.35899999999999999</v>
      </c>
      <c r="H5672">
        <v>64</v>
      </c>
      <c r="I5672">
        <v>8.5</v>
      </c>
      <c r="J5672">
        <v>3.4499999999999999E-3</v>
      </c>
      <c r="K5672">
        <v>0.78600000000000003</v>
      </c>
      <c r="L5672">
        <v>1.1708160000000001</v>
      </c>
      <c r="M5672" s="2">
        <f t="shared" si="177"/>
        <v>33.6</v>
      </c>
      <c r="N5672" t="s">
        <v>2743</v>
      </c>
    </row>
    <row r="5673" spans="1:14">
      <c r="A5673">
        <v>43</v>
      </c>
      <c r="B5673" t="s">
        <v>17709</v>
      </c>
      <c r="C5673" t="s">
        <v>17710</v>
      </c>
      <c r="D5673">
        <v>83</v>
      </c>
      <c r="E5673" s="1">
        <v>1.0620000000000001</v>
      </c>
      <c r="F5673">
        <v>0.97299999999999998</v>
      </c>
      <c r="G5673">
        <v>0.16700000000000001</v>
      </c>
      <c r="H5673">
        <v>60</v>
      </c>
      <c r="J5673">
        <v>3.6999999999999999E-4</v>
      </c>
      <c r="K5673">
        <v>0.28299999999999997</v>
      </c>
      <c r="L5673">
        <v>1.1708160000000001</v>
      </c>
      <c r="M5673" s="2">
        <f t="shared" si="177"/>
        <v>34.4</v>
      </c>
      <c r="N5673" t="s">
        <v>2743</v>
      </c>
    </row>
    <row r="5674" spans="1:14">
      <c r="A5674">
        <v>44</v>
      </c>
      <c r="B5674" t="s">
        <v>17851</v>
      </c>
      <c r="C5674" t="s">
        <v>17852</v>
      </c>
      <c r="D5674">
        <v>714</v>
      </c>
      <c r="E5674" s="1">
        <v>1</v>
      </c>
      <c r="F5674">
        <v>1.4219999999999999</v>
      </c>
      <c r="G5674">
        <v>0.14599999999999999</v>
      </c>
      <c r="H5674">
        <v>48</v>
      </c>
      <c r="I5674">
        <v>6.9</v>
      </c>
      <c r="J5674">
        <v>1.4499999999999999E-3</v>
      </c>
      <c r="K5674">
        <v>0.40100000000000002</v>
      </c>
      <c r="L5674">
        <v>1.1708160000000001</v>
      </c>
      <c r="M5674" s="2">
        <f t="shared" si="177"/>
        <v>35.199999999999996</v>
      </c>
      <c r="N5674" t="s">
        <v>2743</v>
      </c>
    </row>
    <row r="5675" spans="1:14">
      <c r="A5675">
        <v>45</v>
      </c>
      <c r="B5675" t="s">
        <v>17729</v>
      </c>
      <c r="C5675" t="s">
        <v>17730</v>
      </c>
      <c r="D5675">
        <v>843</v>
      </c>
      <c r="E5675" s="1">
        <v>0.97099999999999997</v>
      </c>
      <c r="F5675">
        <v>1.1919999999999999</v>
      </c>
      <c r="G5675">
        <v>0.13600000000000001</v>
      </c>
      <c r="H5675">
        <v>66</v>
      </c>
      <c r="I5675">
        <v>7.6</v>
      </c>
      <c r="J5675">
        <v>1.5499999999999999E-3</v>
      </c>
      <c r="K5675">
        <v>0.34699999999999998</v>
      </c>
      <c r="L5675">
        <v>1.1708160000000001</v>
      </c>
      <c r="M5675" s="2">
        <f t="shared" si="177"/>
        <v>36</v>
      </c>
      <c r="N5675" t="s">
        <v>2743</v>
      </c>
    </row>
    <row r="5676" spans="1:14">
      <c r="A5676">
        <v>46</v>
      </c>
      <c r="B5676" t="s">
        <v>17801</v>
      </c>
      <c r="C5676" t="s">
        <v>17802</v>
      </c>
      <c r="D5676">
        <v>197</v>
      </c>
      <c r="E5676" s="1">
        <v>0.96699999999999997</v>
      </c>
      <c r="F5676">
        <v>1.071</v>
      </c>
      <c r="G5676">
        <v>0.23</v>
      </c>
      <c r="H5676">
        <v>61</v>
      </c>
      <c r="I5676">
        <v>2.5</v>
      </c>
      <c r="J5676">
        <v>9.5E-4</v>
      </c>
      <c r="K5676">
        <v>0.31900000000000001</v>
      </c>
      <c r="L5676">
        <v>1.1708160000000001</v>
      </c>
      <c r="M5676" s="2">
        <f t="shared" si="177"/>
        <v>36.799999999999997</v>
      </c>
      <c r="N5676" t="s">
        <v>2743</v>
      </c>
    </row>
    <row r="5677" spans="1:14">
      <c r="A5677">
        <v>47</v>
      </c>
      <c r="B5677" t="s">
        <v>13205</v>
      </c>
      <c r="C5677" t="s">
        <v>13206</v>
      </c>
      <c r="D5677">
        <v>161</v>
      </c>
      <c r="E5677" s="1">
        <v>0.96299999999999997</v>
      </c>
      <c r="F5677">
        <v>0.622</v>
      </c>
      <c r="G5677">
        <v>6.6000000000000003E-2</v>
      </c>
      <c r="H5677">
        <v>61</v>
      </c>
      <c r="I5677">
        <v>2.4</v>
      </c>
      <c r="J5677">
        <v>5.9000000000000003E-4</v>
      </c>
      <c r="K5677">
        <v>0.14099999999999999</v>
      </c>
      <c r="L5677">
        <v>1.1708160000000001</v>
      </c>
      <c r="M5677" s="2">
        <f t="shared" si="177"/>
        <v>37.6</v>
      </c>
      <c r="N5677" t="s">
        <v>2743</v>
      </c>
    </row>
    <row r="5678" spans="1:14">
      <c r="A5678">
        <v>48</v>
      </c>
      <c r="B5678" t="s">
        <v>12894</v>
      </c>
      <c r="C5678" t="s">
        <v>12895</v>
      </c>
      <c r="D5678">
        <v>1650</v>
      </c>
      <c r="E5678" s="1">
        <v>0.94099999999999995</v>
      </c>
      <c r="F5678">
        <v>1.3380000000000001</v>
      </c>
      <c r="G5678">
        <v>0.36399999999999999</v>
      </c>
      <c r="H5678">
        <v>66</v>
      </c>
      <c r="I5678">
        <v>9</v>
      </c>
      <c r="J5678">
        <v>2.5600000000000002E-3</v>
      </c>
      <c r="K5678">
        <v>0.39500000000000002</v>
      </c>
      <c r="L5678">
        <v>1.1708160000000001</v>
      </c>
      <c r="M5678" s="2">
        <f t="shared" si="177"/>
        <v>38.4</v>
      </c>
      <c r="N5678" t="s">
        <v>2743</v>
      </c>
    </row>
    <row r="5679" spans="1:14">
      <c r="A5679">
        <v>49</v>
      </c>
      <c r="B5679" t="s">
        <v>17397</v>
      </c>
      <c r="C5679" t="s">
        <v>17398</v>
      </c>
      <c r="D5679">
        <v>838</v>
      </c>
      <c r="E5679" s="1">
        <v>0.93400000000000005</v>
      </c>
      <c r="F5679">
        <v>0.90500000000000003</v>
      </c>
      <c r="G5679">
        <v>0.10199999999999999</v>
      </c>
      <c r="H5679">
        <v>49</v>
      </c>
      <c r="I5679">
        <v>8.3000000000000007</v>
      </c>
      <c r="J5679">
        <v>1.32E-3</v>
      </c>
      <c r="K5679">
        <v>0.26600000000000001</v>
      </c>
      <c r="L5679">
        <v>1.1708160000000001</v>
      </c>
      <c r="M5679" s="2">
        <f t="shared" si="177"/>
        <v>39.200000000000003</v>
      </c>
      <c r="N5679" t="s">
        <v>2743</v>
      </c>
    </row>
    <row r="5680" spans="1:14">
      <c r="A5680">
        <v>50</v>
      </c>
      <c r="B5680" t="s">
        <v>17759</v>
      </c>
      <c r="C5680" t="s">
        <v>17760</v>
      </c>
      <c r="D5680">
        <v>1846</v>
      </c>
      <c r="E5680" s="1">
        <v>0.93200000000000005</v>
      </c>
      <c r="F5680">
        <v>1.506</v>
      </c>
      <c r="G5680">
        <v>0.214</v>
      </c>
      <c r="H5680">
        <v>98</v>
      </c>
      <c r="I5680">
        <v>8</v>
      </c>
      <c r="J5680">
        <v>4.13E-3</v>
      </c>
      <c r="K5680">
        <v>0.56999999999999995</v>
      </c>
      <c r="L5680">
        <v>1.1708160000000001</v>
      </c>
      <c r="M5680" s="2">
        <f t="shared" si="177"/>
        <v>40</v>
      </c>
      <c r="N5680" t="s">
        <v>2743</v>
      </c>
    </row>
    <row r="5681" spans="1:14">
      <c r="A5681">
        <v>51</v>
      </c>
      <c r="B5681" t="s">
        <v>17721</v>
      </c>
      <c r="C5681" t="s">
        <v>17722</v>
      </c>
      <c r="D5681">
        <v>368</v>
      </c>
      <c r="E5681" s="1">
        <v>0.92700000000000005</v>
      </c>
      <c r="F5681">
        <v>0.74</v>
      </c>
      <c r="G5681">
        <v>0.04</v>
      </c>
      <c r="H5681">
        <v>25</v>
      </c>
      <c r="I5681" t="s">
        <v>18288</v>
      </c>
      <c r="J5681">
        <v>4.4999999999999999E-4</v>
      </c>
      <c r="K5681">
        <v>0.248</v>
      </c>
      <c r="L5681">
        <v>1.1708160000000001</v>
      </c>
      <c r="M5681" s="2">
        <f t="shared" si="177"/>
        <v>40.799999999999997</v>
      </c>
      <c r="N5681" t="s">
        <v>2743</v>
      </c>
    </row>
    <row r="5682" spans="1:14">
      <c r="A5682">
        <v>52</v>
      </c>
      <c r="B5682" t="s">
        <v>17779</v>
      </c>
      <c r="C5682" t="s">
        <v>17780</v>
      </c>
      <c r="D5682">
        <v>402</v>
      </c>
      <c r="E5682" s="1">
        <v>0.92700000000000005</v>
      </c>
      <c r="F5682">
        <v>1.155</v>
      </c>
      <c r="G5682">
        <v>0.24199999999999999</v>
      </c>
      <c r="H5682">
        <v>62</v>
      </c>
      <c r="I5682">
        <v>4</v>
      </c>
      <c r="J5682">
        <v>2.2699999999999999E-3</v>
      </c>
      <c r="K5682">
        <v>0.47699999999999998</v>
      </c>
      <c r="L5682">
        <v>1.1708160000000001</v>
      </c>
      <c r="M5682" s="2">
        <f t="shared" si="177"/>
        <v>41.6</v>
      </c>
      <c r="N5682" t="s">
        <v>2743</v>
      </c>
    </row>
    <row r="5683" spans="1:14">
      <c r="A5683">
        <v>53</v>
      </c>
      <c r="B5683" t="s">
        <v>17865</v>
      </c>
      <c r="C5683" t="s">
        <v>17866</v>
      </c>
      <c r="D5683">
        <v>1364</v>
      </c>
      <c r="E5683" s="1">
        <v>0.91400000000000003</v>
      </c>
      <c r="F5683">
        <v>0.90700000000000003</v>
      </c>
      <c r="G5683">
        <v>5.1999999999999998E-2</v>
      </c>
      <c r="H5683">
        <v>96</v>
      </c>
      <c r="I5683" t="s">
        <v>18288</v>
      </c>
      <c r="J5683">
        <v>2.2799999999999999E-3</v>
      </c>
      <c r="K5683">
        <v>0.31</v>
      </c>
      <c r="L5683">
        <v>1.1708160000000001</v>
      </c>
      <c r="M5683" s="2">
        <f t="shared" si="177"/>
        <v>42.4</v>
      </c>
      <c r="N5683" t="s">
        <v>2743</v>
      </c>
    </row>
    <row r="5684" spans="1:14">
      <c r="A5684">
        <v>54</v>
      </c>
      <c r="B5684" t="s">
        <v>17791</v>
      </c>
      <c r="C5684" t="s">
        <v>17792</v>
      </c>
      <c r="D5684">
        <v>3573</v>
      </c>
      <c r="E5684" s="1">
        <v>0.88600000000000001</v>
      </c>
      <c r="F5684">
        <v>1.048</v>
      </c>
      <c r="G5684">
        <v>7.2999999999999995E-2</v>
      </c>
      <c r="H5684">
        <v>150</v>
      </c>
      <c r="I5684" t="s">
        <v>18288</v>
      </c>
      <c r="J5684">
        <v>5.3899999999999998E-3</v>
      </c>
      <c r="K5684">
        <v>0.38600000000000001</v>
      </c>
      <c r="L5684">
        <v>1.1708160000000001</v>
      </c>
      <c r="M5684" s="2">
        <f t="shared" si="177"/>
        <v>43.2</v>
      </c>
      <c r="N5684" t="s">
        <v>2743</v>
      </c>
    </row>
    <row r="5685" spans="1:14">
      <c r="A5685">
        <v>55</v>
      </c>
      <c r="B5685" t="s">
        <v>17853</v>
      </c>
      <c r="C5685" t="s">
        <v>17854</v>
      </c>
      <c r="D5685">
        <v>292</v>
      </c>
      <c r="E5685" s="1">
        <v>0.88300000000000001</v>
      </c>
      <c r="F5685">
        <v>0.60699999999999998</v>
      </c>
      <c r="G5685">
        <v>3.6999999999999998E-2</v>
      </c>
      <c r="H5685">
        <v>82</v>
      </c>
      <c r="I5685">
        <v>2.8</v>
      </c>
      <c r="J5685">
        <v>7.5000000000000002E-4</v>
      </c>
      <c r="K5685">
        <v>0.105</v>
      </c>
      <c r="L5685">
        <v>1.1708160000000001</v>
      </c>
      <c r="M5685" s="2">
        <f t="shared" si="177"/>
        <v>44</v>
      </c>
      <c r="N5685" t="s">
        <v>2743</v>
      </c>
    </row>
    <row r="5686" spans="1:14">
      <c r="A5686">
        <v>56</v>
      </c>
      <c r="B5686" t="s">
        <v>17813</v>
      </c>
      <c r="C5686" t="s">
        <v>17814</v>
      </c>
      <c r="D5686">
        <v>811</v>
      </c>
      <c r="E5686" s="1">
        <v>0.88100000000000001</v>
      </c>
      <c r="F5686">
        <v>0.97899999999999998</v>
      </c>
      <c r="G5686">
        <v>0.14599999999999999</v>
      </c>
      <c r="H5686">
        <v>48</v>
      </c>
      <c r="I5686">
        <v>9.8000000000000007</v>
      </c>
      <c r="J5686">
        <v>2.3999999999999998E-3</v>
      </c>
      <c r="K5686">
        <v>0.47599999999999998</v>
      </c>
      <c r="L5686">
        <v>1.1708160000000001</v>
      </c>
      <c r="M5686" s="2">
        <f t="shared" si="177"/>
        <v>44.800000000000004</v>
      </c>
      <c r="N5686" t="s">
        <v>2743</v>
      </c>
    </row>
    <row r="5687" spans="1:14">
      <c r="A5687">
        <v>57</v>
      </c>
      <c r="B5687" t="s">
        <v>17817</v>
      </c>
      <c r="C5687" t="s">
        <v>17818</v>
      </c>
      <c r="D5687">
        <v>1613</v>
      </c>
      <c r="E5687" s="1">
        <v>0.88100000000000001</v>
      </c>
      <c r="F5687">
        <v>0.876</v>
      </c>
      <c r="G5687">
        <v>0.18099999999999999</v>
      </c>
      <c r="H5687">
        <v>83</v>
      </c>
      <c r="I5687" t="s">
        <v>18288</v>
      </c>
      <c r="J5687">
        <v>2.7399999999999998E-3</v>
      </c>
      <c r="K5687">
        <v>0.32800000000000001</v>
      </c>
      <c r="L5687">
        <v>1.1708160000000001</v>
      </c>
      <c r="M5687" s="2">
        <f t="shared" si="177"/>
        <v>45.6</v>
      </c>
      <c r="N5687" t="s">
        <v>2743</v>
      </c>
    </row>
    <row r="5688" spans="1:14">
      <c r="A5688">
        <v>58</v>
      </c>
      <c r="B5688" t="s">
        <v>17727</v>
      </c>
      <c r="C5688" t="s">
        <v>17728</v>
      </c>
      <c r="D5688">
        <v>1885</v>
      </c>
      <c r="E5688" s="1">
        <v>0.86099999999999999</v>
      </c>
      <c r="F5688">
        <v>1.002</v>
      </c>
      <c r="G5688">
        <v>0.1</v>
      </c>
      <c r="H5688">
        <v>100</v>
      </c>
      <c r="I5688" t="s">
        <v>18288</v>
      </c>
      <c r="J5688">
        <v>3.5799999999999998E-3</v>
      </c>
      <c r="K5688">
        <v>0.45500000000000002</v>
      </c>
      <c r="L5688">
        <v>1.1708160000000001</v>
      </c>
      <c r="M5688" s="2">
        <f t="shared" si="177"/>
        <v>46.400000000000006</v>
      </c>
      <c r="N5688" t="s">
        <v>2743</v>
      </c>
    </row>
    <row r="5689" spans="1:14">
      <c r="A5689">
        <v>59</v>
      </c>
      <c r="B5689" t="s">
        <v>17717</v>
      </c>
      <c r="C5689" t="s">
        <v>17718</v>
      </c>
      <c r="D5689">
        <v>1399</v>
      </c>
      <c r="E5689" s="1">
        <v>0.85499999999999998</v>
      </c>
      <c r="F5689">
        <v>0.95599999999999996</v>
      </c>
      <c r="G5689">
        <v>9.4E-2</v>
      </c>
      <c r="H5689">
        <v>149</v>
      </c>
      <c r="I5689">
        <v>4.5</v>
      </c>
      <c r="J5689">
        <v>4.7699999999999999E-3</v>
      </c>
      <c r="K5689">
        <v>0.29499999999999998</v>
      </c>
      <c r="L5689">
        <v>1.1708160000000001</v>
      </c>
      <c r="M5689" s="2">
        <f t="shared" si="177"/>
        <v>47.199999999999996</v>
      </c>
      <c r="N5689" t="s">
        <v>2743</v>
      </c>
    </row>
    <row r="5690" spans="1:14">
      <c r="A5690">
        <v>60</v>
      </c>
      <c r="B5690" t="s">
        <v>17673</v>
      </c>
      <c r="C5690" t="s">
        <v>17674</v>
      </c>
      <c r="D5690">
        <v>316</v>
      </c>
      <c r="E5690" s="1">
        <v>0.84</v>
      </c>
      <c r="F5690">
        <v>0.85799999999999998</v>
      </c>
      <c r="G5690">
        <v>2.9000000000000001E-2</v>
      </c>
      <c r="H5690">
        <v>35</v>
      </c>
      <c r="I5690">
        <v>7.3</v>
      </c>
      <c r="J5690">
        <v>9.5E-4</v>
      </c>
      <c r="K5690">
        <v>0.38300000000000001</v>
      </c>
      <c r="L5690">
        <v>1.1708160000000001</v>
      </c>
      <c r="M5690" s="2">
        <f t="shared" si="177"/>
        <v>48</v>
      </c>
      <c r="N5690" t="s">
        <v>2743</v>
      </c>
    </row>
    <row r="5691" spans="1:14">
      <c r="A5691">
        <v>61</v>
      </c>
      <c r="B5691" t="s">
        <v>17781</v>
      </c>
      <c r="C5691" t="s">
        <v>17782</v>
      </c>
      <c r="D5691">
        <v>2764</v>
      </c>
      <c r="E5691" s="1">
        <v>0.81499999999999995</v>
      </c>
      <c r="F5691">
        <v>0.92900000000000005</v>
      </c>
      <c r="G5691">
        <v>0.13900000000000001</v>
      </c>
      <c r="H5691">
        <v>251</v>
      </c>
      <c r="I5691">
        <v>9.8000000000000007</v>
      </c>
      <c r="J5691">
        <v>5.2100000000000002E-3</v>
      </c>
      <c r="K5691">
        <v>0.311</v>
      </c>
      <c r="L5691">
        <v>1.1708160000000001</v>
      </c>
      <c r="M5691" s="2">
        <f t="shared" si="177"/>
        <v>48.8</v>
      </c>
      <c r="N5691" t="s">
        <v>2743</v>
      </c>
    </row>
    <row r="5692" spans="1:14">
      <c r="A5692">
        <v>62</v>
      </c>
      <c r="B5692" t="s">
        <v>17669</v>
      </c>
      <c r="C5692" t="s">
        <v>17670</v>
      </c>
      <c r="D5692">
        <v>2027</v>
      </c>
      <c r="E5692" s="1">
        <v>0.78600000000000003</v>
      </c>
      <c r="F5692">
        <v>1.101</v>
      </c>
      <c r="G5692">
        <v>6.2E-2</v>
      </c>
      <c r="H5692">
        <v>97</v>
      </c>
      <c r="I5692">
        <v>8.1999999999999993</v>
      </c>
      <c r="J5692">
        <v>5.1799999999999997E-3</v>
      </c>
      <c r="K5692">
        <v>0.48299999999999998</v>
      </c>
      <c r="L5692">
        <v>1.1708160000000001</v>
      </c>
      <c r="M5692" s="2">
        <f t="shared" si="177"/>
        <v>49.6</v>
      </c>
      <c r="N5692" t="s">
        <v>2743</v>
      </c>
    </row>
    <row r="5693" spans="1:14">
      <c r="A5693">
        <v>63</v>
      </c>
      <c r="B5693" t="s">
        <v>17679</v>
      </c>
      <c r="C5693" t="s">
        <v>17680</v>
      </c>
      <c r="D5693">
        <v>1526</v>
      </c>
      <c r="E5693" s="1">
        <v>0.77</v>
      </c>
      <c r="F5693">
        <v>0.89300000000000002</v>
      </c>
      <c r="G5693">
        <v>7.4999999999999997E-2</v>
      </c>
      <c r="H5693">
        <v>187</v>
      </c>
      <c r="I5693">
        <v>6.2</v>
      </c>
      <c r="J5693">
        <v>3.8300000000000001E-3</v>
      </c>
      <c r="K5693">
        <v>0.27100000000000002</v>
      </c>
      <c r="L5693">
        <v>1.1708160000000001</v>
      </c>
      <c r="M5693" s="2">
        <f t="shared" si="177"/>
        <v>50.4</v>
      </c>
      <c r="N5693" t="s">
        <v>2743</v>
      </c>
    </row>
    <row r="5694" spans="1:14">
      <c r="A5694">
        <v>64</v>
      </c>
      <c r="B5694" t="s">
        <v>17821</v>
      </c>
      <c r="C5694" t="s">
        <v>17822</v>
      </c>
      <c r="D5694">
        <v>2657</v>
      </c>
      <c r="E5694" s="1">
        <v>0.76800000000000002</v>
      </c>
      <c r="F5694">
        <v>1.101</v>
      </c>
      <c r="G5694">
        <v>0.189</v>
      </c>
      <c r="H5694">
        <v>180</v>
      </c>
      <c r="I5694" t="s">
        <v>18288</v>
      </c>
      <c r="J5694">
        <v>2.8900000000000002E-3</v>
      </c>
      <c r="K5694">
        <v>0.35599999999999998</v>
      </c>
      <c r="L5694">
        <v>1.1708160000000001</v>
      </c>
      <c r="M5694" s="2">
        <f t="shared" si="177"/>
        <v>51.2</v>
      </c>
      <c r="N5694" t="s">
        <v>2743</v>
      </c>
    </row>
    <row r="5695" spans="1:14">
      <c r="A5695">
        <v>65</v>
      </c>
      <c r="B5695" t="s">
        <v>13345</v>
      </c>
      <c r="C5695" t="s">
        <v>13346</v>
      </c>
      <c r="D5695">
        <v>979</v>
      </c>
      <c r="E5695" s="1">
        <v>0.76600000000000001</v>
      </c>
      <c r="F5695">
        <v>0.72899999999999998</v>
      </c>
      <c r="G5695">
        <v>0.109</v>
      </c>
      <c r="H5695">
        <v>192</v>
      </c>
      <c r="I5695">
        <v>5.0999999999999996</v>
      </c>
      <c r="J5695">
        <v>2.97E-3</v>
      </c>
      <c r="K5695">
        <v>0.22800000000000001</v>
      </c>
      <c r="L5695">
        <v>1.1708160000000001</v>
      </c>
      <c r="M5695" s="2">
        <f t="shared" ref="M5695:M5726" si="178">A5695/125*100</f>
        <v>52</v>
      </c>
      <c r="N5695" t="s">
        <v>2743</v>
      </c>
    </row>
    <row r="5696" spans="1:14">
      <c r="A5696">
        <v>66</v>
      </c>
      <c r="B5696" t="s">
        <v>17867</v>
      </c>
      <c r="C5696" t="s">
        <v>17868</v>
      </c>
      <c r="D5696">
        <v>1651</v>
      </c>
      <c r="E5696" s="1">
        <v>0.76600000000000001</v>
      </c>
      <c r="F5696">
        <v>1.1020000000000001</v>
      </c>
      <c r="G5696">
        <v>9.1999999999999998E-2</v>
      </c>
      <c r="H5696">
        <v>119</v>
      </c>
      <c r="I5696">
        <v>8.8000000000000007</v>
      </c>
      <c r="J5696">
        <v>2.6900000000000001E-3</v>
      </c>
      <c r="K5696">
        <v>0.318</v>
      </c>
      <c r="L5696">
        <v>1.1708160000000001</v>
      </c>
      <c r="M5696" s="2">
        <f t="shared" si="178"/>
        <v>52.800000000000004</v>
      </c>
      <c r="N5696" t="s">
        <v>2743</v>
      </c>
    </row>
    <row r="5697" spans="1:14">
      <c r="A5697">
        <v>67</v>
      </c>
      <c r="B5697" t="s">
        <v>17845</v>
      </c>
      <c r="C5697" t="s">
        <v>17846</v>
      </c>
      <c r="D5697">
        <v>250</v>
      </c>
      <c r="E5697" s="1">
        <v>0.76400000000000001</v>
      </c>
      <c r="F5697">
        <v>0.92800000000000005</v>
      </c>
      <c r="G5697">
        <v>0.115</v>
      </c>
      <c r="H5697">
        <v>26</v>
      </c>
      <c r="I5697">
        <v>5.6</v>
      </c>
      <c r="J5697">
        <v>8.8999999999999995E-4</v>
      </c>
      <c r="K5697">
        <v>0.33200000000000002</v>
      </c>
      <c r="L5697">
        <v>1.1708160000000001</v>
      </c>
      <c r="M5697" s="2">
        <f t="shared" si="178"/>
        <v>53.6</v>
      </c>
      <c r="N5697" t="s">
        <v>2743</v>
      </c>
    </row>
    <row r="5698" spans="1:14">
      <c r="A5698">
        <v>68</v>
      </c>
      <c r="B5698" t="s">
        <v>17783</v>
      </c>
      <c r="C5698" t="s">
        <v>17784</v>
      </c>
      <c r="D5698">
        <v>1876</v>
      </c>
      <c r="E5698" s="1">
        <v>0.72</v>
      </c>
      <c r="F5698">
        <v>0.88600000000000001</v>
      </c>
      <c r="G5698">
        <v>0.27400000000000002</v>
      </c>
      <c r="H5698">
        <v>73</v>
      </c>
      <c r="I5698" t="s">
        <v>18288</v>
      </c>
      <c r="J5698">
        <v>2.3E-3</v>
      </c>
      <c r="K5698">
        <v>0.38500000000000001</v>
      </c>
      <c r="L5698">
        <v>1.1708160000000001</v>
      </c>
      <c r="M5698" s="2">
        <f t="shared" si="178"/>
        <v>54.400000000000006</v>
      </c>
      <c r="N5698" t="s">
        <v>2743</v>
      </c>
    </row>
    <row r="5699" spans="1:14">
      <c r="A5699">
        <v>69</v>
      </c>
      <c r="B5699" t="s">
        <v>17733</v>
      </c>
      <c r="C5699" t="s">
        <v>17734</v>
      </c>
      <c r="D5699">
        <v>1174</v>
      </c>
      <c r="E5699" s="1">
        <v>0.69399999999999995</v>
      </c>
      <c r="F5699">
        <v>1.024</v>
      </c>
      <c r="G5699">
        <v>0.23300000000000001</v>
      </c>
      <c r="H5699">
        <v>103</v>
      </c>
      <c r="I5699">
        <v>6.1</v>
      </c>
      <c r="J5699">
        <v>3.3400000000000001E-3</v>
      </c>
      <c r="K5699">
        <v>0.35399999999999998</v>
      </c>
      <c r="L5699">
        <v>1.1708160000000001</v>
      </c>
      <c r="M5699" s="2">
        <f t="shared" si="178"/>
        <v>55.2</v>
      </c>
      <c r="N5699" t="s">
        <v>2743</v>
      </c>
    </row>
    <row r="5700" spans="1:14">
      <c r="A5700">
        <v>70</v>
      </c>
      <c r="B5700" t="s">
        <v>17739</v>
      </c>
      <c r="C5700" t="s">
        <v>17740</v>
      </c>
      <c r="D5700">
        <v>467</v>
      </c>
      <c r="E5700" s="1">
        <v>0.69</v>
      </c>
      <c r="F5700">
        <v>0.71599999999999997</v>
      </c>
      <c r="G5700">
        <v>0.16500000000000001</v>
      </c>
      <c r="H5700">
        <v>121</v>
      </c>
      <c r="I5700">
        <v>3.7</v>
      </c>
      <c r="J5700">
        <v>1.42E-3</v>
      </c>
      <c r="K5700">
        <v>0.16600000000000001</v>
      </c>
      <c r="L5700">
        <v>1.1708160000000001</v>
      </c>
      <c r="M5700" s="2">
        <f t="shared" si="178"/>
        <v>56.000000000000007</v>
      </c>
      <c r="N5700" t="s">
        <v>2743</v>
      </c>
    </row>
    <row r="5701" spans="1:14">
      <c r="A5701">
        <v>71</v>
      </c>
      <c r="B5701" t="s">
        <v>17705</v>
      </c>
      <c r="C5701" t="s">
        <v>17706</v>
      </c>
      <c r="D5701">
        <v>657</v>
      </c>
      <c r="E5701" s="1">
        <v>0.68799999999999994</v>
      </c>
      <c r="F5701">
        <v>0.90100000000000002</v>
      </c>
      <c r="G5701">
        <v>6.9000000000000006E-2</v>
      </c>
      <c r="H5701">
        <v>175</v>
      </c>
      <c r="I5701">
        <v>4.7</v>
      </c>
      <c r="J5701">
        <v>2.5400000000000002E-3</v>
      </c>
      <c r="K5701">
        <v>0.313</v>
      </c>
      <c r="L5701">
        <v>1.1708160000000001</v>
      </c>
      <c r="M5701" s="2">
        <f t="shared" si="178"/>
        <v>56.8</v>
      </c>
      <c r="N5701" t="s">
        <v>2743</v>
      </c>
    </row>
    <row r="5702" spans="1:14">
      <c r="A5702">
        <v>72</v>
      </c>
      <c r="B5702" t="s">
        <v>13167</v>
      </c>
      <c r="C5702" t="s">
        <v>13168</v>
      </c>
      <c r="D5702">
        <v>247</v>
      </c>
      <c r="E5702" s="1">
        <v>0.67800000000000005</v>
      </c>
      <c r="G5702">
        <v>7.3999999999999996E-2</v>
      </c>
      <c r="H5702">
        <v>27</v>
      </c>
      <c r="I5702">
        <v>6.9</v>
      </c>
      <c r="J5702">
        <v>6.4999999999999997E-4</v>
      </c>
      <c r="L5702">
        <v>1.1708160000000001</v>
      </c>
      <c r="M5702" s="2">
        <f t="shared" si="178"/>
        <v>57.599999999999994</v>
      </c>
      <c r="N5702" t="s">
        <v>2743</v>
      </c>
    </row>
    <row r="5703" spans="1:14">
      <c r="A5703">
        <v>73</v>
      </c>
      <c r="B5703" t="s">
        <v>13253</v>
      </c>
      <c r="C5703" t="s">
        <v>13254</v>
      </c>
      <c r="D5703">
        <v>233</v>
      </c>
      <c r="E5703" s="1">
        <v>0.67500000000000004</v>
      </c>
      <c r="F5703">
        <v>0.67400000000000004</v>
      </c>
      <c r="G5703">
        <v>0.21</v>
      </c>
      <c r="H5703">
        <v>62</v>
      </c>
      <c r="I5703">
        <v>4.3</v>
      </c>
      <c r="J5703">
        <v>1.0499999999999999E-3</v>
      </c>
      <c r="K5703">
        <v>0.26800000000000002</v>
      </c>
      <c r="L5703">
        <v>1.1708160000000001</v>
      </c>
      <c r="M5703" s="2">
        <f t="shared" si="178"/>
        <v>58.4</v>
      </c>
      <c r="N5703" t="s">
        <v>2743</v>
      </c>
    </row>
    <row r="5704" spans="1:14">
      <c r="A5704">
        <v>74</v>
      </c>
      <c r="B5704" t="s">
        <v>17763</v>
      </c>
      <c r="C5704" t="s">
        <v>17764</v>
      </c>
      <c r="D5704">
        <v>34</v>
      </c>
      <c r="E5704" s="1">
        <v>0.63600000000000001</v>
      </c>
      <c r="F5704">
        <v>0.66</v>
      </c>
      <c r="G5704">
        <v>6.2E-2</v>
      </c>
      <c r="H5704">
        <v>16</v>
      </c>
      <c r="J5704">
        <v>2.7E-4</v>
      </c>
      <c r="K5704">
        <v>0.30299999999999999</v>
      </c>
      <c r="L5704">
        <v>1.1708160000000001</v>
      </c>
      <c r="M5704" s="2">
        <f t="shared" si="178"/>
        <v>59.199999999999996</v>
      </c>
      <c r="N5704" t="s">
        <v>2743</v>
      </c>
    </row>
    <row r="5705" spans="1:14">
      <c r="A5705">
        <v>75</v>
      </c>
      <c r="B5705" t="s">
        <v>17835</v>
      </c>
      <c r="C5705" t="s">
        <v>17836</v>
      </c>
      <c r="D5705">
        <v>910</v>
      </c>
      <c r="E5705" s="1">
        <v>0.63500000000000001</v>
      </c>
      <c r="F5705">
        <v>0.95799999999999996</v>
      </c>
      <c r="G5705">
        <v>6.4000000000000001E-2</v>
      </c>
      <c r="H5705">
        <v>78</v>
      </c>
      <c r="I5705">
        <v>6.3</v>
      </c>
      <c r="J5705">
        <v>2.48E-3</v>
      </c>
      <c r="K5705">
        <v>0.309</v>
      </c>
      <c r="L5705">
        <v>1.1708160000000001</v>
      </c>
      <c r="M5705" s="2">
        <f t="shared" si="178"/>
        <v>60</v>
      </c>
      <c r="N5705" t="s">
        <v>2743</v>
      </c>
    </row>
    <row r="5706" spans="1:14">
      <c r="A5706">
        <v>76</v>
      </c>
      <c r="B5706" t="s">
        <v>17837</v>
      </c>
      <c r="C5706" t="s">
        <v>17838</v>
      </c>
      <c r="D5706">
        <v>1458</v>
      </c>
      <c r="E5706" s="1">
        <v>0.63300000000000001</v>
      </c>
      <c r="F5706">
        <v>0.63200000000000001</v>
      </c>
      <c r="G5706">
        <v>0.113</v>
      </c>
      <c r="H5706">
        <v>239</v>
      </c>
      <c r="I5706">
        <v>6</v>
      </c>
      <c r="J5706">
        <v>4.4099999999999999E-3</v>
      </c>
      <c r="K5706">
        <v>0.22500000000000001</v>
      </c>
      <c r="L5706">
        <v>1.1708160000000001</v>
      </c>
      <c r="M5706" s="2">
        <f t="shared" si="178"/>
        <v>60.8</v>
      </c>
      <c r="N5706" t="s">
        <v>2743</v>
      </c>
    </row>
    <row r="5707" spans="1:14">
      <c r="A5707">
        <v>77</v>
      </c>
      <c r="B5707" t="s">
        <v>17843</v>
      </c>
      <c r="C5707" t="s">
        <v>17844</v>
      </c>
      <c r="D5707">
        <v>775</v>
      </c>
      <c r="E5707" s="1">
        <v>0.63100000000000001</v>
      </c>
      <c r="F5707">
        <v>0.72199999999999998</v>
      </c>
      <c r="G5707">
        <v>5.2999999999999999E-2</v>
      </c>
      <c r="H5707">
        <v>94</v>
      </c>
      <c r="I5707">
        <v>6.1</v>
      </c>
      <c r="J5707">
        <v>2.49E-3</v>
      </c>
      <c r="K5707">
        <v>0.27600000000000002</v>
      </c>
      <c r="L5707">
        <v>1.1708160000000001</v>
      </c>
      <c r="M5707" s="2">
        <f t="shared" si="178"/>
        <v>61.6</v>
      </c>
      <c r="N5707" t="s">
        <v>2743</v>
      </c>
    </row>
    <row r="5708" spans="1:14">
      <c r="A5708">
        <v>78</v>
      </c>
      <c r="B5708" t="s">
        <v>17859</v>
      </c>
      <c r="C5708" t="s">
        <v>17860</v>
      </c>
      <c r="D5708">
        <v>809</v>
      </c>
      <c r="E5708" s="1">
        <v>0.628</v>
      </c>
      <c r="F5708">
        <v>1.0920000000000001</v>
      </c>
      <c r="G5708">
        <v>0.2</v>
      </c>
      <c r="H5708">
        <v>40</v>
      </c>
      <c r="I5708">
        <v>8.4</v>
      </c>
      <c r="J5708">
        <v>1.67E-3</v>
      </c>
      <c r="K5708">
        <v>0.4</v>
      </c>
      <c r="L5708">
        <v>1.1708160000000001</v>
      </c>
      <c r="M5708" s="2">
        <f t="shared" si="178"/>
        <v>62.4</v>
      </c>
      <c r="N5708" t="s">
        <v>2743</v>
      </c>
    </row>
    <row r="5709" spans="1:14">
      <c r="A5709">
        <v>79</v>
      </c>
      <c r="B5709" t="s">
        <v>17803</v>
      </c>
      <c r="C5709" t="s">
        <v>17804</v>
      </c>
      <c r="D5709">
        <v>1170</v>
      </c>
      <c r="E5709" s="1">
        <v>0.61599999999999999</v>
      </c>
      <c r="F5709">
        <v>0.59499999999999997</v>
      </c>
      <c r="G5709">
        <v>6.2E-2</v>
      </c>
      <c r="H5709">
        <v>467</v>
      </c>
      <c r="I5709">
        <v>3.5</v>
      </c>
      <c r="J5709">
        <v>4.79E-3</v>
      </c>
      <c r="K5709">
        <v>0.16600000000000001</v>
      </c>
      <c r="L5709">
        <v>1.1708160000000001</v>
      </c>
      <c r="M5709" s="2">
        <f t="shared" si="178"/>
        <v>63.2</v>
      </c>
      <c r="N5709" t="s">
        <v>2743</v>
      </c>
    </row>
    <row r="5710" spans="1:14">
      <c r="A5710">
        <v>80</v>
      </c>
      <c r="B5710" t="s">
        <v>15286</v>
      </c>
      <c r="C5710" t="s">
        <v>15287</v>
      </c>
      <c r="D5710">
        <v>468</v>
      </c>
      <c r="E5710" s="1">
        <v>0.6</v>
      </c>
      <c r="F5710">
        <v>0.66500000000000004</v>
      </c>
      <c r="G5710">
        <v>9.0999999999999998E-2</v>
      </c>
      <c r="H5710">
        <v>33</v>
      </c>
      <c r="I5710" t="s">
        <v>18288</v>
      </c>
      <c r="J5710">
        <v>7.6999999999999996E-4</v>
      </c>
      <c r="K5710">
        <v>0.27600000000000002</v>
      </c>
      <c r="L5710">
        <v>1.1708160000000001</v>
      </c>
      <c r="M5710" s="2">
        <f t="shared" si="178"/>
        <v>64</v>
      </c>
      <c r="N5710" t="s">
        <v>2743</v>
      </c>
    </row>
    <row r="5711" spans="1:14">
      <c r="A5711">
        <v>81</v>
      </c>
      <c r="B5711" t="s">
        <v>19376</v>
      </c>
      <c r="C5711" t="s">
        <v>19377</v>
      </c>
      <c r="D5711">
        <v>592</v>
      </c>
      <c r="E5711" s="1">
        <v>0.58499999999999996</v>
      </c>
      <c r="F5711">
        <v>1.103</v>
      </c>
      <c r="G5711">
        <v>0.108</v>
      </c>
      <c r="H5711">
        <v>83</v>
      </c>
      <c r="I5711">
        <v>5.8</v>
      </c>
      <c r="J5711">
        <v>1.67E-3</v>
      </c>
      <c r="K5711">
        <v>0.33900000000000002</v>
      </c>
      <c r="L5711">
        <v>1.1708160000000001</v>
      </c>
      <c r="M5711" s="2">
        <f t="shared" si="178"/>
        <v>64.8</v>
      </c>
      <c r="N5711" t="s">
        <v>2743</v>
      </c>
    </row>
    <row r="5712" spans="1:14">
      <c r="A5712">
        <v>82</v>
      </c>
      <c r="B5712" t="s">
        <v>17839</v>
      </c>
      <c r="C5712" t="s">
        <v>17840</v>
      </c>
      <c r="D5712">
        <v>1200</v>
      </c>
      <c r="E5712" s="1">
        <v>0.58299999999999996</v>
      </c>
      <c r="F5712">
        <v>0.72099999999999997</v>
      </c>
      <c r="G5712">
        <v>0.128</v>
      </c>
      <c r="H5712">
        <v>133</v>
      </c>
      <c r="I5712">
        <v>7.2</v>
      </c>
      <c r="J5712">
        <v>2.97E-3</v>
      </c>
      <c r="K5712">
        <v>0.26100000000000001</v>
      </c>
      <c r="L5712">
        <v>1.1708160000000001</v>
      </c>
      <c r="M5712" s="2">
        <f t="shared" si="178"/>
        <v>65.600000000000009</v>
      </c>
      <c r="N5712" t="s">
        <v>2743</v>
      </c>
    </row>
    <row r="5713" spans="1:14">
      <c r="A5713">
        <v>83</v>
      </c>
      <c r="B5713" t="s">
        <v>13335</v>
      </c>
      <c r="C5713" t="s">
        <v>13336</v>
      </c>
      <c r="D5713">
        <v>397</v>
      </c>
      <c r="E5713" s="1">
        <v>0.57299999999999995</v>
      </c>
      <c r="F5713">
        <v>0.72</v>
      </c>
      <c r="G5713">
        <v>0.13500000000000001</v>
      </c>
      <c r="H5713">
        <v>52</v>
      </c>
      <c r="I5713">
        <v>6.3</v>
      </c>
      <c r="J5713">
        <v>1.3500000000000001E-3</v>
      </c>
      <c r="K5713">
        <v>0.312</v>
      </c>
      <c r="L5713">
        <v>1.1708160000000001</v>
      </c>
      <c r="M5713" s="2">
        <f t="shared" si="178"/>
        <v>66.400000000000006</v>
      </c>
      <c r="N5713" t="s">
        <v>2743</v>
      </c>
    </row>
    <row r="5714" spans="1:14">
      <c r="A5714">
        <v>84</v>
      </c>
      <c r="B5714" t="s">
        <v>18325</v>
      </c>
      <c r="C5714" t="s">
        <v>18326</v>
      </c>
      <c r="D5714">
        <v>320</v>
      </c>
      <c r="E5714" s="1">
        <v>0.53500000000000003</v>
      </c>
      <c r="F5714">
        <v>0.48799999999999999</v>
      </c>
      <c r="G5714">
        <v>4.7E-2</v>
      </c>
      <c r="H5714">
        <v>106</v>
      </c>
      <c r="I5714">
        <v>7.3</v>
      </c>
      <c r="J5714">
        <v>8.1999999999999998E-4</v>
      </c>
      <c r="K5714">
        <v>0.19600000000000001</v>
      </c>
      <c r="L5714">
        <v>1.1708160000000001</v>
      </c>
      <c r="M5714" s="2">
        <f t="shared" si="178"/>
        <v>67.2</v>
      </c>
      <c r="N5714" t="s">
        <v>2743</v>
      </c>
    </row>
    <row r="5715" spans="1:14">
      <c r="A5715">
        <v>85</v>
      </c>
      <c r="B5715" t="s">
        <v>17847</v>
      </c>
      <c r="C5715" t="s">
        <v>17848</v>
      </c>
      <c r="D5715">
        <v>44</v>
      </c>
      <c r="E5715" s="1">
        <v>0.53100000000000003</v>
      </c>
      <c r="G5715">
        <v>0.03</v>
      </c>
      <c r="H5715">
        <v>33</v>
      </c>
      <c r="J5715">
        <v>1.2E-4</v>
      </c>
      <c r="L5715">
        <v>1.1708160000000001</v>
      </c>
      <c r="M5715" s="2">
        <f t="shared" si="178"/>
        <v>68</v>
      </c>
      <c r="N5715" t="s">
        <v>2743</v>
      </c>
    </row>
    <row r="5716" spans="1:14">
      <c r="A5716">
        <v>86</v>
      </c>
      <c r="B5716" t="s">
        <v>17807</v>
      </c>
      <c r="C5716" t="s">
        <v>17808</v>
      </c>
      <c r="D5716">
        <v>420</v>
      </c>
      <c r="E5716" s="1">
        <v>0.53</v>
      </c>
      <c r="F5716">
        <v>0.68500000000000005</v>
      </c>
      <c r="G5716">
        <v>0.09</v>
      </c>
      <c r="H5716">
        <v>89</v>
      </c>
      <c r="I5716">
        <v>4.5999999999999996</v>
      </c>
      <c r="J5716">
        <v>1.1999999999999999E-3</v>
      </c>
      <c r="K5716">
        <v>0.17499999999999999</v>
      </c>
      <c r="L5716">
        <v>1.1708160000000001</v>
      </c>
      <c r="M5716" s="2">
        <f t="shared" si="178"/>
        <v>68.8</v>
      </c>
      <c r="N5716" t="s">
        <v>2743</v>
      </c>
    </row>
    <row r="5717" spans="1:14">
      <c r="A5717">
        <v>87</v>
      </c>
      <c r="B5717" t="s">
        <v>17741</v>
      </c>
      <c r="C5717" t="s">
        <v>17742</v>
      </c>
      <c r="D5717">
        <v>324</v>
      </c>
      <c r="E5717" s="1">
        <v>0.52</v>
      </c>
      <c r="F5717">
        <v>0.86099999999999999</v>
      </c>
      <c r="G5717">
        <v>4.9000000000000002E-2</v>
      </c>
      <c r="H5717">
        <v>41</v>
      </c>
      <c r="I5717">
        <v>6.4</v>
      </c>
      <c r="J5717">
        <v>8.1999999999999998E-4</v>
      </c>
      <c r="K5717">
        <v>0.28199999999999997</v>
      </c>
      <c r="L5717">
        <v>1.1708160000000001</v>
      </c>
      <c r="M5717" s="2">
        <f t="shared" si="178"/>
        <v>69.599999999999994</v>
      </c>
      <c r="N5717" t="s">
        <v>2743</v>
      </c>
    </row>
    <row r="5718" spans="1:14">
      <c r="A5718">
        <v>88</v>
      </c>
      <c r="B5718" t="s">
        <v>17753</v>
      </c>
      <c r="C5718" t="s">
        <v>17754</v>
      </c>
      <c r="D5718">
        <v>110</v>
      </c>
      <c r="E5718" s="1">
        <v>0.51700000000000002</v>
      </c>
      <c r="G5718">
        <v>6.7000000000000004E-2</v>
      </c>
      <c r="H5718">
        <v>30</v>
      </c>
      <c r="I5718">
        <v>4</v>
      </c>
      <c r="J5718">
        <v>5.4000000000000001E-4</v>
      </c>
      <c r="L5718">
        <v>1.1708160000000001</v>
      </c>
      <c r="M5718" s="2">
        <f t="shared" si="178"/>
        <v>70.399999999999991</v>
      </c>
      <c r="N5718" t="s">
        <v>2743</v>
      </c>
    </row>
    <row r="5719" spans="1:14">
      <c r="A5719">
        <v>89</v>
      </c>
      <c r="B5719" t="s">
        <v>17769</v>
      </c>
      <c r="C5719" t="s">
        <v>17770</v>
      </c>
      <c r="D5719">
        <v>514</v>
      </c>
      <c r="E5719" s="1">
        <v>0.50900000000000001</v>
      </c>
      <c r="F5719">
        <v>0.58699999999999997</v>
      </c>
      <c r="G5719">
        <v>7.9000000000000001E-2</v>
      </c>
      <c r="H5719">
        <v>63</v>
      </c>
      <c r="I5719">
        <v>8.1999999999999993</v>
      </c>
      <c r="J5719">
        <v>1.08E-3</v>
      </c>
      <c r="K5719">
        <v>0.216</v>
      </c>
      <c r="L5719">
        <v>1.1708160000000001</v>
      </c>
      <c r="M5719" s="2">
        <f t="shared" si="178"/>
        <v>71.2</v>
      </c>
      <c r="N5719" t="s">
        <v>2743</v>
      </c>
    </row>
    <row r="5720" spans="1:14">
      <c r="A5720">
        <v>90</v>
      </c>
      <c r="B5720" t="s">
        <v>17805</v>
      </c>
      <c r="C5720" t="s">
        <v>17806</v>
      </c>
      <c r="D5720">
        <v>445</v>
      </c>
      <c r="E5720" s="1">
        <v>0.50600000000000001</v>
      </c>
      <c r="F5720">
        <v>0.63800000000000001</v>
      </c>
      <c r="G5720">
        <v>0.26300000000000001</v>
      </c>
      <c r="H5720">
        <v>57</v>
      </c>
      <c r="I5720">
        <v>8.6999999999999993</v>
      </c>
      <c r="J5720">
        <v>1.15E-3</v>
      </c>
      <c r="K5720">
        <v>0.30099999999999999</v>
      </c>
      <c r="L5720">
        <v>1.1708160000000001</v>
      </c>
      <c r="M5720" s="2">
        <f t="shared" si="178"/>
        <v>72</v>
      </c>
      <c r="N5720" t="s">
        <v>2743</v>
      </c>
    </row>
    <row r="5721" spans="1:14">
      <c r="A5721">
        <v>91</v>
      </c>
      <c r="B5721" t="s">
        <v>17811</v>
      </c>
      <c r="C5721" t="s">
        <v>17812</v>
      </c>
      <c r="D5721">
        <v>232</v>
      </c>
      <c r="E5721" s="1">
        <v>0.5</v>
      </c>
      <c r="F5721">
        <v>0.88</v>
      </c>
      <c r="G5721">
        <v>5.7000000000000002E-2</v>
      </c>
      <c r="H5721">
        <v>35</v>
      </c>
      <c r="I5721">
        <v>5.9</v>
      </c>
      <c r="J5721">
        <v>8.0000000000000004E-4</v>
      </c>
      <c r="K5721">
        <v>0.34300000000000003</v>
      </c>
      <c r="L5721">
        <v>1.1708160000000001</v>
      </c>
      <c r="M5721" s="2">
        <f t="shared" si="178"/>
        <v>72.8</v>
      </c>
      <c r="N5721" t="s">
        <v>2743</v>
      </c>
    </row>
    <row r="5722" spans="1:14">
      <c r="A5722">
        <v>92</v>
      </c>
      <c r="B5722" t="s">
        <v>17667</v>
      </c>
      <c r="C5722" t="s">
        <v>17668</v>
      </c>
      <c r="D5722">
        <v>180</v>
      </c>
      <c r="E5722" s="1">
        <v>0.49399999999999999</v>
      </c>
      <c r="F5722">
        <v>0.46700000000000003</v>
      </c>
      <c r="G5722">
        <v>8.7999999999999995E-2</v>
      </c>
      <c r="H5722">
        <v>102</v>
      </c>
      <c r="I5722">
        <v>3.4</v>
      </c>
      <c r="J5722">
        <v>1.08E-3</v>
      </c>
      <c r="K5722">
        <v>0.16800000000000001</v>
      </c>
      <c r="L5722">
        <v>1.1708160000000001</v>
      </c>
      <c r="M5722" s="2">
        <f t="shared" si="178"/>
        <v>73.599999999999994</v>
      </c>
      <c r="N5722" t="s">
        <v>2743</v>
      </c>
    </row>
    <row r="5723" spans="1:14">
      <c r="A5723">
        <v>93</v>
      </c>
      <c r="B5723" t="s">
        <v>13251</v>
      </c>
      <c r="C5723" t="s">
        <v>13252</v>
      </c>
      <c r="D5723">
        <v>304</v>
      </c>
      <c r="E5723" s="1">
        <v>0.48899999999999999</v>
      </c>
      <c r="F5723">
        <v>0.502</v>
      </c>
      <c r="G5723">
        <v>0</v>
      </c>
      <c r="H5723">
        <v>44</v>
      </c>
      <c r="I5723">
        <v>8.4</v>
      </c>
      <c r="J5723">
        <v>8.9999999999999998E-4</v>
      </c>
      <c r="K5723">
        <v>0.24</v>
      </c>
      <c r="L5723">
        <v>1.1708160000000001</v>
      </c>
      <c r="M5723" s="2">
        <f t="shared" si="178"/>
        <v>74.400000000000006</v>
      </c>
      <c r="N5723" t="s">
        <v>2743</v>
      </c>
    </row>
    <row r="5724" spans="1:14">
      <c r="A5724">
        <v>94</v>
      </c>
      <c r="B5724" t="s">
        <v>13091</v>
      </c>
      <c r="C5724" t="s">
        <v>13092</v>
      </c>
      <c r="D5724">
        <v>661</v>
      </c>
      <c r="E5724" s="1">
        <v>0.46700000000000003</v>
      </c>
      <c r="F5724">
        <v>0.57299999999999995</v>
      </c>
      <c r="G5724">
        <v>5.0999999999999997E-2</v>
      </c>
      <c r="H5724">
        <v>39</v>
      </c>
      <c r="I5724" t="s">
        <v>18288</v>
      </c>
      <c r="J5724">
        <v>9.3000000000000005E-4</v>
      </c>
      <c r="K5724">
        <v>0.20499999999999999</v>
      </c>
      <c r="L5724">
        <v>1.1708160000000001</v>
      </c>
      <c r="M5724" s="2">
        <f t="shared" si="178"/>
        <v>75.2</v>
      </c>
      <c r="N5724" t="s">
        <v>2743</v>
      </c>
    </row>
    <row r="5725" spans="1:14">
      <c r="A5725">
        <v>95</v>
      </c>
      <c r="B5725" t="s">
        <v>17789</v>
      </c>
      <c r="C5725" t="s">
        <v>17790</v>
      </c>
      <c r="D5725">
        <v>254</v>
      </c>
      <c r="E5725" s="1">
        <v>0.45600000000000002</v>
      </c>
      <c r="F5725">
        <v>0.51400000000000001</v>
      </c>
      <c r="G5725">
        <v>0.114</v>
      </c>
      <c r="H5725">
        <v>44</v>
      </c>
      <c r="I5725">
        <v>8.4</v>
      </c>
      <c r="J5725">
        <v>4.6000000000000001E-4</v>
      </c>
      <c r="K5725">
        <v>0.18099999999999999</v>
      </c>
      <c r="L5725">
        <v>1.1708160000000001</v>
      </c>
      <c r="M5725" s="2">
        <f t="shared" si="178"/>
        <v>76</v>
      </c>
      <c r="N5725" t="s">
        <v>2743</v>
      </c>
    </row>
    <row r="5726" spans="1:14">
      <c r="A5726">
        <v>96</v>
      </c>
      <c r="B5726" t="s">
        <v>13067</v>
      </c>
      <c r="C5726" t="s">
        <v>13068</v>
      </c>
      <c r="D5726">
        <v>155</v>
      </c>
      <c r="E5726" s="1">
        <v>0.45200000000000001</v>
      </c>
      <c r="F5726">
        <v>0.28599999999999998</v>
      </c>
      <c r="G5726">
        <v>0.112</v>
      </c>
      <c r="H5726">
        <v>161</v>
      </c>
      <c r="I5726">
        <v>1.9</v>
      </c>
      <c r="J5726">
        <v>3.6000000000000002E-4</v>
      </c>
      <c r="K5726">
        <v>4.4999999999999998E-2</v>
      </c>
      <c r="L5726">
        <v>1.1708160000000001</v>
      </c>
      <c r="M5726" s="2">
        <f t="shared" si="178"/>
        <v>76.8</v>
      </c>
      <c r="N5726" t="s">
        <v>2743</v>
      </c>
    </row>
    <row r="5727" spans="1:14">
      <c r="A5727">
        <v>97</v>
      </c>
      <c r="B5727" t="s">
        <v>17809</v>
      </c>
      <c r="C5727" t="s">
        <v>17810</v>
      </c>
      <c r="D5727">
        <v>1005</v>
      </c>
      <c r="E5727" s="1">
        <v>0.441</v>
      </c>
      <c r="F5727">
        <v>0.49</v>
      </c>
      <c r="G5727">
        <v>4.8000000000000001E-2</v>
      </c>
      <c r="H5727">
        <v>146</v>
      </c>
      <c r="I5727" t="s">
        <v>18288</v>
      </c>
      <c r="J5727">
        <v>2.0699999999999998E-3</v>
      </c>
      <c r="K5727">
        <v>0.19900000000000001</v>
      </c>
      <c r="L5727">
        <v>1.1708160000000001</v>
      </c>
      <c r="M5727" s="2">
        <f t="shared" ref="M5727:M5755" si="179">A5727/125*100</f>
        <v>77.600000000000009</v>
      </c>
      <c r="N5727" t="s">
        <v>2743</v>
      </c>
    </row>
    <row r="5728" spans="1:14">
      <c r="A5728">
        <v>98</v>
      </c>
      <c r="B5728" t="s">
        <v>17765</v>
      </c>
      <c r="C5728" t="s">
        <v>17766</v>
      </c>
      <c r="D5728">
        <v>80</v>
      </c>
      <c r="E5728" s="1">
        <v>0.435</v>
      </c>
      <c r="F5728">
        <v>0.47899999999999998</v>
      </c>
      <c r="G5728">
        <v>3.6999999999999998E-2</v>
      </c>
      <c r="H5728">
        <v>27</v>
      </c>
      <c r="J5728">
        <v>4.2999999999999999E-4</v>
      </c>
      <c r="K5728">
        <v>0.14699999999999999</v>
      </c>
      <c r="L5728">
        <v>1.1708160000000001</v>
      </c>
      <c r="M5728" s="2">
        <f t="shared" si="179"/>
        <v>78.400000000000006</v>
      </c>
      <c r="N5728" t="s">
        <v>2743</v>
      </c>
    </row>
    <row r="5729" spans="1:14">
      <c r="A5729">
        <v>99</v>
      </c>
      <c r="B5729" t="s">
        <v>17377</v>
      </c>
      <c r="C5729" t="s">
        <v>17378</v>
      </c>
      <c r="D5729">
        <v>73</v>
      </c>
      <c r="E5729" s="1">
        <v>0.42899999999999999</v>
      </c>
      <c r="F5729">
        <v>0.61499999999999999</v>
      </c>
      <c r="G5729">
        <v>4.2999999999999997E-2</v>
      </c>
      <c r="H5729">
        <v>23</v>
      </c>
      <c r="J5729">
        <v>4.4999999999999999E-4</v>
      </c>
      <c r="K5729">
        <v>0.221</v>
      </c>
      <c r="L5729">
        <v>1.1708160000000001</v>
      </c>
      <c r="M5729" s="2">
        <f t="shared" si="179"/>
        <v>79.2</v>
      </c>
      <c r="N5729" t="s">
        <v>2743</v>
      </c>
    </row>
    <row r="5730" spans="1:14">
      <c r="A5730">
        <v>100</v>
      </c>
      <c r="B5730" t="s">
        <v>17823</v>
      </c>
      <c r="C5730" t="s">
        <v>17824</v>
      </c>
      <c r="D5730">
        <v>685</v>
      </c>
      <c r="E5730" s="1">
        <v>0.40699999999999997</v>
      </c>
      <c r="F5730">
        <v>0.38400000000000001</v>
      </c>
      <c r="G5730">
        <v>3.9E-2</v>
      </c>
      <c r="H5730">
        <v>51</v>
      </c>
      <c r="I5730" t="s">
        <v>18288</v>
      </c>
      <c r="J5730">
        <v>5.0000000000000001E-4</v>
      </c>
      <c r="K5730">
        <v>7.8E-2</v>
      </c>
      <c r="L5730">
        <v>1.1708160000000001</v>
      </c>
      <c r="M5730" s="2">
        <f t="shared" si="179"/>
        <v>80</v>
      </c>
      <c r="N5730" t="s">
        <v>2743</v>
      </c>
    </row>
    <row r="5731" spans="1:14">
      <c r="A5731">
        <v>101</v>
      </c>
      <c r="B5731" t="s">
        <v>17737</v>
      </c>
      <c r="C5731" t="s">
        <v>17738</v>
      </c>
      <c r="D5731">
        <v>219</v>
      </c>
      <c r="E5731" s="1">
        <v>0.40200000000000002</v>
      </c>
      <c r="F5731">
        <v>0.433</v>
      </c>
      <c r="G5731">
        <v>4.3999999999999997E-2</v>
      </c>
      <c r="H5731">
        <v>45</v>
      </c>
      <c r="I5731">
        <v>7.9</v>
      </c>
      <c r="J5731">
        <v>4.8000000000000001E-4</v>
      </c>
      <c r="K5731">
        <v>0.13400000000000001</v>
      </c>
      <c r="L5731">
        <v>1.1708160000000001</v>
      </c>
      <c r="M5731" s="2">
        <f t="shared" si="179"/>
        <v>80.800000000000011</v>
      </c>
      <c r="N5731" t="s">
        <v>2743</v>
      </c>
    </row>
    <row r="5732" spans="1:14">
      <c r="A5732">
        <v>102</v>
      </c>
      <c r="B5732" t="s">
        <v>13213</v>
      </c>
      <c r="C5732" t="s">
        <v>13214</v>
      </c>
      <c r="D5732">
        <v>310</v>
      </c>
      <c r="E5732" s="1">
        <v>0.4</v>
      </c>
      <c r="F5732">
        <v>0.48099999999999998</v>
      </c>
      <c r="G5732">
        <v>0</v>
      </c>
      <c r="H5732">
        <v>54</v>
      </c>
      <c r="I5732">
        <v>6.2</v>
      </c>
      <c r="J5732">
        <v>4.8999999999999998E-4</v>
      </c>
      <c r="K5732">
        <v>0.09</v>
      </c>
      <c r="L5732">
        <v>1.1708160000000001</v>
      </c>
      <c r="M5732" s="2">
        <f t="shared" si="179"/>
        <v>81.599999999999994</v>
      </c>
      <c r="N5732" t="s">
        <v>2743</v>
      </c>
    </row>
    <row r="5733" spans="1:14">
      <c r="A5733">
        <v>103</v>
      </c>
      <c r="B5733" t="s">
        <v>17735</v>
      </c>
      <c r="C5733" t="s">
        <v>17736</v>
      </c>
      <c r="D5733">
        <v>6</v>
      </c>
      <c r="E5733" s="1">
        <v>0.4</v>
      </c>
      <c r="F5733">
        <v>0.4</v>
      </c>
      <c r="G5733">
        <v>0</v>
      </c>
      <c r="H5733">
        <v>16</v>
      </c>
      <c r="J5733">
        <v>1.0000000000000001E-5</v>
      </c>
      <c r="K5733">
        <v>4.8000000000000001E-2</v>
      </c>
      <c r="L5733">
        <v>1.1708160000000001</v>
      </c>
      <c r="M5733" s="2">
        <f t="shared" si="179"/>
        <v>82.399999999999991</v>
      </c>
      <c r="N5733" t="s">
        <v>2743</v>
      </c>
    </row>
    <row r="5734" spans="1:14">
      <c r="A5734">
        <v>104</v>
      </c>
      <c r="B5734" t="s">
        <v>12974</v>
      </c>
      <c r="C5734" t="s">
        <v>12975</v>
      </c>
      <c r="D5734">
        <v>514</v>
      </c>
      <c r="E5734" s="1">
        <v>0.4</v>
      </c>
      <c r="F5734">
        <v>0.66300000000000003</v>
      </c>
      <c r="G5734">
        <v>3.5999999999999997E-2</v>
      </c>
      <c r="H5734">
        <v>112</v>
      </c>
      <c r="I5734">
        <v>5.0999999999999996</v>
      </c>
      <c r="J5734">
        <v>2.5699999999999998E-3</v>
      </c>
      <c r="K5734">
        <v>0.29899999999999999</v>
      </c>
      <c r="L5734">
        <v>1.1708160000000001</v>
      </c>
      <c r="M5734" s="2">
        <f t="shared" si="179"/>
        <v>83.2</v>
      </c>
      <c r="N5734" t="s">
        <v>2743</v>
      </c>
    </row>
    <row r="5735" spans="1:14">
      <c r="A5735">
        <v>105</v>
      </c>
      <c r="B5735" t="s">
        <v>18299</v>
      </c>
      <c r="C5735" t="s">
        <v>18300</v>
      </c>
      <c r="D5735">
        <v>57</v>
      </c>
      <c r="E5735" s="1">
        <v>0.38600000000000001</v>
      </c>
      <c r="G5735">
        <v>0.2</v>
      </c>
      <c r="H5735">
        <v>15</v>
      </c>
      <c r="J5735">
        <v>2.1000000000000001E-4</v>
      </c>
      <c r="L5735">
        <v>1.1708160000000001</v>
      </c>
      <c r="M5735" s="2">
        <f t="shared" si="179"/>
        <v>84</v>
      </c>
      <c r="N5735" t="s">
        <v>2743</v>
      </c>
    </row>
    <row r="5736" spans="1:14">
      <c r="A5736">
        <v>106</v>
      </c>
      <c r="B5736" t="s">
        <v>17723</v>
      </c>
      <c r="C5736" t="s">
        <v>17724</v>
      </c>
      <c r="D5736">
        <v>281</v>
      </c>
      <c r="E5736" s="1">
        <v>0.378</v>
      </c>
      <c r="F5736">
        <v>0.51800000000000002</v>
      </c>
      <c r="G5736">
        <v>8.2000000000000003E-2</v>
      </c>
      <c r="H5736">
        <v>61</v>
      </c>
      <c r="I5736">
        <v>6.4</v>
      </c>
      <c r="J5736">
        <v>8.1999999999999998E-4</v>
      </c>
      <c r="K5736">
        <v>0.189</v>
      </c>
      <c r="L5736">
        <v>1.1708160000000001</v>
      </c>
      <c r="M5736" s="2">
        <f t="shared" si="179"/>
        <v>84.8</v>
      </c>
      <c r="N5736" t="s">
        <v>2743</v>
      </c>
    </row>
    <row r="5737" spans="1:14">
      <c r="A5737">
        <v>107</v>
      </c>
      <c r="B5737" t="s">
        <v>17787</v>
      </c>
      <c r="C5737" t="s">
        <v>17788</v>
      </c>
      <c r="D5737">
        <v>55</v>
      </c>
      <c r="E5737" s="1">
        <v>0.35699999999999998</v>
      </c>
      <c r="G5737">
        <v>0</v>
      </c>
      <c r="H5737">
        <v>24</v>
      </c>
      <c r="J5737">
        <v>3.4000000000000002E-4</v>
      </c>
      <c r="L5737">
        <v>1.1708160000000001</v>
      </c>
      <c r="M5737" s="2">
        <f t="shared" si="179"/>
        <v>85.6</v>
      </c>
      <c r="N5737" t="s">
        <v>2743</v>
      </c>
    </row>
    <row r="5738" spans="1:14">
      <c r="A5738">
        <v>108</v>
      </c>
      <c r="B5738" t="s">
        <v>17795</v>
      </c>
      <c r="C5738" t="s">
        <v>17796</v>
      </c>
      <c r="D5738">
        <v>297</v>
      </c>
      <c r="E5738" s="1">
        <v>0.35699999999999998</v>
      </c>
      <c r="G5738">
        <v>0.11799999999999999</v>
      </c>
      <c r="H5738">
        <v>68</v>
      </c>
      <c r="I5738">
        <v>7.8</v>
      </c>
      <c r="J5738">
        <v>3.6999999999999999E-4</v>
      </c>
      <c r="L5738">
        <v>1.1708160000000001</v>
      </c>
      <c r="M5738" s="2">
        <f t="shared" si="179"/>
        <v>86.4</v>
      </c>
      <c r="N5738" t="s">
        <v>2743</v>
      </c>
    </row>
    <row r="5739" spans="1:14">
      <c r="A5739">
        <v>109</v>
      </c>
      <c r="B5739" t="s">
        <v>17773</v>
      </c>
      <c r="C5739" t="s">
        <v>17774</v>
      </c>
      <c r="D5739">
        <v>70</v>
      </c>
      <c r="E5739" s="1">
        <v>0.318</v>
      </c>
      <c r="F5739">
        <v>0.17299999999999999</v>
      </c>
      <c r="G5739">
        <v>0.115</v>
      </c>
      <c r="H5739">
        <v>61</v>
      </c>
      <c r="J5739">
        <v>1.1E-4</v>
      </c>
      <c r="K5739">
        <v>2.1999999999999999E-2</v>
      </c>
      <c r="L5739">
        <v>1.1708160000000001</v>
      </c>
      <c r="M5739" s="2">
        <f t="shared" si="179"/>
        <v>87.2</v>
      </c>
      <c r="N5739" t="s">
        <v>2743</v>
      </c>
    </row>
    <row r="5740" spans="1:14">
      <c r="A5740">
        <v>110</v>
      </c>
      <c r="B5740" t="s">
        <v>17841</v>
      </c>
      <c r="C5740" t="s">
        <v>17842</v>
      </c>
      <c r="D5740">
        <v>175</v>
      </c>
      <c r="E5740" s="1">
        <v>0.30499999999999999</v>
      </c>
      <c r="F5740">
        <v>0.38500000000000001</v>
      </c>
      <c r="G5740">
        <v>3.5999999999999997E-2</v>
      </c>
      <c r="H5740">
        <v>28</v>
      </c>
      <c r="I5740">
        <v>8.1999999999999993</v>
      </c>
      <c r="J5740">
        <v>2.7999999999999998E-4</v>
      </c>
      <c r="K5740">
        <v>0.124</v>
      </c>
      <c r="L5740">
        <v>1.1708160000000001</v>
      </c>
      <c r="M5740" s="2">
        <f t="shared" si="179"/>
        <v>88</v>
      </c>
      <c r="N5740" t="s">
        <v>2743</v>
      </c>
    </row>
    <row r="5741" spans="1:14">
      <c r="A5741">
        <v>111</v>
      </c>
      <c r="B5741" t="s">
        <v>17749</v>
      </c>
      <c r="C5741" t="s">
        <v>17750</v>
      </c>
      <c r="D5741">
        <v>88</v>
      </c>
      <c r="E5741" s="1">
        <v>0.30199999999999999</v>
      </c>
      <c r="F5741">
        <v>0.52200000000000002</v>
      </c>
      <c r="G5741">
        <v>8.6999999999999994E-2</v>
      </c>
      <c r="H5741">
        <v>23</v>
      </c>
      <c r="J5741">
        <v>3.8999999999999999E-4</v>
      </c>
      <c r="K5741">
        <v>0.19700000000000001</v>
      </c>
      <c r="L5741">
        <v>1.1708160000000001</v>
      </c>
      <c r="M5741" s="2">
        <f t="shared" si="179"/>
        <v>88.8</v>
      </c>
      <c r="N5741" t="s">
        <v>2743</v>
      </c>
    </row>
    <row r="5742" spans="1:14">
      <c r="A5742">
        <v>112</v>
      </c>
      <c r="B5742" t="s">
        <v>17815</v>
      </c>
      <c r="C5742" t="s">
        <v>17816</v>
      </c>
      <c r="D5742">
        <v>255</v>
      </c>
      <c r="E5742" s="1">
        <v>0.30199999999999999</v>
      </c>
      <c r="F5742">
        <v>0.32200000000000001</v>
      </c>
      <c r="G5742">
        <v>7.0000000000000007E-2</v>
      </c>
      <c r="H5742">
        <v>71</v>
      </c>
      <c r="I5742">
        <v>7</v>
      </c>
      <c r="J5742">
        <v>5.9000000000000003E-4</v>
      </c>
      <c r="K5742">
        <v>9.9000000000000005E-2</v>
      </c>
      <c r="L5742">
        <v>1.1708160000000001</v>
      </c>
      <c r="M5742" s="2">
        <f t="shared" si="179"/>
        <v>89.600000000000009</v>
      </c>
      <c r="N5742" t="s">
        <v>2743</v>
      </c>
    </row>
    <row r="5743" spans="1:14">
      <c r="A5743">
        <v>113</v>
      </c>
      <c r="B5743" t="s">
        <v>17855</v>
      </c>
      <c r="C5743" t="s">
        <v>17856</v>
      </c>
      <c r="D5743">
        <v>126</v>
      </c>
      <c r="E5743" s="1">
        <v>0.30199999999999999</v>
      </c>
      <c r="F5743">
        <v>0.30399999999999999</v>
      </c>
      <c r="G5743">
        <v>7.0999999999999994E-2</v>
      </c>
      <c r="H5743">
        <v>14</v>
      </c>
      <c r="I5743">
        <v>6.5</v>
      </c>
      <c r="J5743">
        <v>3.6000000000000002E-4</v>
      </c>
      <c r="K5743">
        <v>0.106</v>
      </c>
      <c r="L5743">
        <v>1.1708160000000001</v>
      </c>
      <c r="M5743" s="2">
        <f t="shared" si="179"/>
        <v>90.4</v>
      </c>
      <c r="N5743" t="s">
        <v>2743</v>
      </c>
    </row>
    <row r="5744" spans="1:14">
      <c r="A5744">
        <v>114</v>
      </c>
      <c r="B5744" t="s">
        <v>17777</v>
      </c>
      <c r="C5744" t="s">
        <v>17778</v>
      </c>
      <c r="D5744">
        <v>138</v>
      </c>
      <c r="E5744" s="1">
        <v>0.27400000000000002</v>
      </c>
      <c r="F5744">
        <v>0.30299999999999999</v>
      </c>
      <c r="G5744">
        <v>0</v>
      </c>
      <c r="H5744">
        <v>60</v>
      </c>
      <c r="I5744">
        <v>4.2</v>
      </c>
      <c r="J5744">
        <v>5.5999999999999995E-4</v>
      </c>
      <c r="K5744">
        <v>0.1</v>
      </c>
      <c r="L5744">
        <v>1.1708160000000001</v>
      </c>
      <c r="M5744" s="2">
        <f t="shared" si="179"/>
        <v>91.2</v>
      </c>
      <c r="N5744" t="s">
        <v>2743</v>
      </c>
    </row>
    <row r="5745" spans="1:14">
      <c r="A5745">
        <v>115</v>
      </c>
      <c r="B5745" t="s">
        <v>17771</v>
      </c>
      <c r="C5745" t="s">
        <v>17772</v>
      </c>
      <c r="D5745">
        <v>40</v>
      </c>
      <c r="E5745" s="1">
        <v>0.26500000000000001</v>
      </c>
      <c r="F5745">
        <v>0.41199999999999998</v>
      </c>
      <c r="G5745">
        <v>0</v>
      </c>
      <c r="H5745">
        <v>13</v>
      </c>
      <c r="J5745">
        <v>2.4000000000000001E-4</v>
      </c>
      <c r="K5745">
        <v>0.14199999999999999</v>
      </c>
      <c r="L5745">
        <v>1.1708160000000001</v>
      </c>
      <c r="M5745" s="2">
        <f t="shared" si="179"/>
        <v>92</v>
      </c>
      <c r="N5745" t="s">
        <v>2743</v>
      </c>
    </row>
    <row r="5746" spans="1:14">
      <c r="A5746">
        <v>116</v>
      </c>
      <c r="B5746" t="s">
        <v>17713</v>
      </c>
      <c r="C5746" t="s">
        <v>17714</v>
      </c>
      <c r="D5746">
        <v>247</v>
      </c>
      <c r="E5746" s="1">
        <v>0.26300000000000001</v>
      </c>
      <c r="G5746">
        <v>1.7999999999999999E-2</v>
      </c>
      <c r="H5746">
        <v>163</v>
      </c>
      <c r="I5746">
        <v>4.2</v>
      </c>
      <c r="J5746">
        <v>5.0000000000000001E-4</v>
      </c>
      <c r="L5746">
        <v>1.1708160000000001</v>
      </c>
      <c r="M5746" s="2">
        <f t="shared" si="179"/>
        <v>92.800000000000011</v>
      </c>
      <c r="N5746" t="s">
        <v>2743</v>
      </c>
    </row>
    <row r="5747" spans="1:14">
      <c r="A5747">
        <v>117</v>
      </c>
      <c r="B5747" t="s">
        <v>19346</v>
      </c>
      <c r="C5747" t="s">
        <v>19347</v>
      </c>
      <c r="D5747">
        <v>544</v>
      </c>
      <c r="E5747" s="1">
        <v>0.26</v>
      </c>
      <c r="F5747">
        <v>0.41199999999999998</v>
      </c>
      <c r="G5747">
        <v>4.8000000000000001E-2</v>
      </c>
      <c r="H5747">
        <v>84</v>
      </c>
      <c r="I5747">
        <v>8.6999999999999993</v>
      </c>
      <c r="J5747">
        <v>6.8999999999999997E-4</v>
      </c>
      <c r="K5747">
        <v>9.6000000000000002E-2</v>
      </c>
      <c r="L5747">
        <v>1.1708160000000001</v>
      </c>
      <c r="M5747" s="2">
        <f t="shared" si="179"/>
        <v>93.600000000000009</v>
      </c>
      <c r="N5747" t="s">
        <v>2743</v>
      </c>
    </row>
    <row r="5748" spans="1:14">
      <c r="A5748">
        <v>118</v>
      </c>
      <c r="B5748" t="s">
        <v>17731</v>
      </c>
      <c r="C5748" t="s">
        <v>17732</v>
      </c>
      <c r="D5748">
        <v>153</v>
      </c>
      <c r="E5748" s="1">
        <v>0.24299999999999999</v>
      </c>
      <c r="F5748">
        <v>0.33</v>
      </c>
      <c r="G5748">
        <v>0.1</v>
      </c>
      <c r="H5748">
        <v>10</v>
      </c>
      <c r="I5748" t="s">
        <v>18288</v>
      </c>
      <c r="J5748">
        <v>2.7E-4</v>
      </c>
      <c r="K5748">
        <v>0.14499999999999999</v>
      </c>
      <c r="L5748">
        <v>1.1708160000000001</v>
      </c>
      <c r="M5748" s="2">
        <f t="shared" si="179"/>
        <v>94.399999999999991</v>
      </c>
      <c r="N5748" t="s">
        <v>2743</v>
      </c>
    </row>
    <row r="5749" spans="1:14">
      <c r="A5749">
        <v>119</v>
      </c>
      <c r="B5749" t="s">
        <v>17775</v>
      </c>
      <c r="C5749" t="s">
        <v>17776</v>
      </c>
      <c r="D5749">
        <v>218</v>
      </c>
      <c r="E5749" s="1">
        <v>0.23400000000000001</v>
      </c>
      <c r="F5749">
        <v>0.316</v>
      </c>
      <c r="G5749">
        <v>1.6E-2</v>
      </c>
      <c r="H5749">
        <v>64</v>
      </c>
      <c r="I5749">
        <v>6.8</v>
      </c>
      <c r="J5749">
        <v>5.2999999999999998E-4</v>
      </c>
      <c r="K5749">
        <v>0.113</v>
      </c>
      <c r="L5749">
        <v>1.1708160000000001</v>
      </c>
      <c r="M5749" s="2">
        <f t="shared" si="179"/>
        <v>95.199999999999989</v>
      </c>
      <c r="N5749" t="s">
        <v>2743</v>
      </c>
    </row>
    <row r="5750" spans="1:14">
      <c r="A5750">
        <v>120</v>
      </c>
      <c r="B5750" t="s">
        <v>17857</v>
      </c>
      <c r="C5750" t="s">
        <v>17858</v>
      </c>
      <c r="D5750">
        <v>34</v>
      </c>
      <c r="E5750" s="1">
        <v>0.23200000000000001</v>
      </c>
      <c r="F5750">
        <v>0.23599999999999999</v>
      </c>
      <c r="G5750">
        <v>8.6999999999999994E-2</v>
      </c>
      <c r="H5750">
        <v>23</v>
      </c>
      <c r="J5750">
        <v>1.4999999999999999E-4</v>
      </c>
      <c r="K5750">
        <v>7.6999999999999999E-2</v>
      </c>
      <c r="L5750">
        <v>1.1708160000000001</v>
      </c>
      <c r="M5750" s="2">
        <f t="shared" si="179"/>
        <v>96</v>
      </c>
      <c r="N5750" t="s">
        <v>2743</v>
      </c>
    </row>
    <row r="5751" spans="1:14">
      <c r="A5751">
        <v>121</v>
      </c>
      <c r="B5751" t="s">
        <v>17711</v>
      </c>
      <c r="C5751" t="s">
        <v>17712</v>
      </c>
      <c r="D5751">
        <v>56</v>
      </c>
      <c r="E5751" s="1">
        <v>0.19700000000000001</v>
      </c>
      <c r="G5751">
        <v>0</v>
      </c>
      <c r="H5751">
        <v>35</v>
      </c>
      <c r="J5751">
        <v>2.0000000000000001E-4</v>
      </c>
      <c r="L5751">
        <v>1.1708160000000001</v>
      </c>
      <c r="M5751" s="2">
        <f t="shared" si="179"/>
        <v>96.8</v>
      </c>
      <c r="N5751" t="s">
        <v>2743</v>
      </c>
    </row>
    <row r="5752" spans="1:14">
      <c r="A5752">
        <v>122</v>
      </c>
      <c r="B5752" t="s">
        <v>17863</v>
      </c>
      <c r="C5752" t="s">
        <v>17864</v>
      </c>
      <c r="D5752">
        <v>73</v>
      </c>
      <c r="E5752" s="1">
        <v>0.16700000000000001</v>
      </c>
      <c r="F5752">
        <v>0.13400000000000001</v>
      </c>
      <c r="G5752">
        <v>3.4000000000000002E-2</v>
      </c>
      <c r="H5752">
        <v>89</v>
      </c>
      <c r="J5752">
        <v>2.4000000000000001E-4</v>
      </c>
      <c r="K5752">
        <v>3.5000000000000003E-2</v>
      </c>
      <c r="L5752">
        <v>1.1708160000000001</v>
      </c>
      <c r="M5752" s="2">
        <f t="shared" si="179"/>
        <v>97.6</v>
      </c>
      <c r="N5752" t="s">
        <v>2743</v>
      </c>
    </row>
    <row r="5753" spans="1:14">
      <c r="A5753">
        <v>123</v>
      </c>
      <c r="B5753" t="s">
        <v>18327</v>
      </c>
      <c r="C5753" t="s">
        <v>18328</v>
      </c>
      <c r="D5753">
        <v>195</v>
      </c>
      <c r="E5753" s="1">
        <v>0.156</v>
      </c>
      <c r="F5753">
        <v>0.28599999999999998</v>
      </c>
      <c r="G5753">
        <v>0</v>
      </c>
      <c r="H5753">
        <v>4</v>
      </c>
      <c r="I5753">
        <v>9.6999999999999993</v>
      </c>
      <c r="J5753">
        <v>2.5000000000000001E-4</v>
      </c>
      <c r="K5753">
        <v>0.121</v>
      </c>
      <c r="L5753">
        <v>1.1708160000000001</v>
      </c>
      <c r="M5753" s="2">
        <f t="shared" si="179"/>
        <v>98.4</v>
      </c>
      <c r="N5753" t="s">
        <v>2743</v>
      </c>
    </row>
    <row r="5754" spans="1:14">
      <c r="A5754">
        <v>124</v>
      </c>
      <c r="B5754" t="s">
        <v>17825</v>
      </c>
      <c r="C5754" t="s">
        <v>17826</v>
      </c>
      <c r="D5754">
        <v>106</v>
      </c>
      <c r="E5754" s="1">
        <v>0.127</v>
      </c>
      <c r="F5754">
        <v>0.151</v>
      </c>
      <c r="G5754">
        <v>7.0999999999999994E-2</v>
      </c>
      <c r="H5754">
        <v>14</v>
      </c>
      <c r="I5754">
        <v>7.6</v>
      </c>
      <c r="J5754">
        <v>3.6000000000000002E-4</v>
      </c>
      <c r="K5754">
        <v>7.0000000000000007E-2</v>
      </c>
      <c r="L5754">
        <v>1.1708160000000001</v>
      </c>
      <c r="M5754" s="2">
        <f t="shared" si="179"/>
        <v>99.2</v>
      </c>
      <c r="N5754" t="s">
        <v>2743</v>
      </c>
    </row>
    <row r="5755" spans="1:14">
      <c r="A5755">
        <v>125</v>
      </c>
      <c r="B5755" t="s">
        <v>12814</v>
      </c>
      <c r="C5755" t="s">
        <v>12815</v>
      </c>
      <c r="D5755">
        <v>61</v>
      </c>
      <c r="E5755" s="1">
        <v>6.3E-2</v>
      </c>
      <c r="F5755">
        <v>3.6999999999999998E-2</v>
      </c>
      <c r="G5755">
        <v>1.2999999999999999E-2</v>
      </c>
      <c r="H5755">
        <v>76</v>
      </c>
      <c r="J5755">
        <v>4.0000000000000003E-5</v>
      </c>
      <c r="K5755">
        <v>7.0000000000000001E-3</v>
      </c>
      <c r="L5755">
        <v>1.1708160000000001</v>
      </c>
      <c r="M5755" s="2">
        <f t="shared" si="179"/>
        <v>100</v>
      </c>
      <c r="N5755" t="s">
        <v>2743</v>
      </c>
    </row>
    <row r="5756" spans="1:14" s="3" customFormat="1">
      <c r="E5756" s="4"/>
      <c r="M5756" s="5"/>
    </row>
    <row r="5757" spans="1:14">
      <c r="A5757">
        <v>1</v>
      </c>
      <c r="B5757" t="s">
        <v>12824</v>
      </c>
      <c r="C5757" t="s">
        <v>12825</v>
      </c>
      <c r="D5757">
        <v>10929</v>
      </c>
      <c r="E5757" s="1">
        <v>3.5990000000000002</v>
      </c>
      <c r="F5757">
        <v>3.6429999999999998</v>
      </c>
      <c r="G5757">
        <v>0.64700000000000002</v>
      </c>
      <c r="H5757">
        <v>309</v>
      </c>
      <c r="I5757">
        <v>9.1</v>
      </c>
      <c r="J5757">
        <v>1.6480000000000002E-2</v>
      </c>
      <c r="K5757">
        <v>0.96599999999999997</v>
      </c>
      <c r="L5757">
        <f>AVERAGE(E5757:E5846)</f>
        <v>0.93544444444444397</v>
      </c>
      <c r="M5757" s="2">
        <f t="shared" ref="M5757:M5788" si="180">A5757/90*100</f>
        <v>1.1111111111111112</v>
      </c>
      <c r="N5757" t="s">
        <v>2744</v>
      </c>
    </row>
    <row r="5758" spans="1:14">
      <c r="A5758">
        <v>2</v>
      </c>
      <c r="B5758" t="s">
        <v>14802</v>
      </c>
      <c r="C5758" t="s">
        <v>14803</v>
      </c>
      <c r="D5758">
        <v>421</v>
      </c>
      <c r="E5758" s="1">
        <v>3.37</v>
      </c>
      <c r="F5758">
        <v>2.3889999999999998</v>
      </c>
      <c r="G5758">
        <v>0.74099999999999999</v>
      </c>
      <c r="H5758">
        <v>27</v>
      </c>
      <c r="I5758">
        <v>3.2</v>
      </c>
      <c r="J5758">
        <v>1.0300000000000001E-3</v>
      </c>
      <c r="K5758">
        <v>0.46700000000000003</v>
      </c>
      <c r="L5758">
        <v>0.93544444444444397</v>
      </c>
      <c r="M5758" s="2">
        <f t="shared" si="180"/>
        <v>2.2222222222222223</v>
      </c>
      <c r="N5758" t="s">
        <v>2744</v>
      </c>
    </row>
    <row r="5759" spans="1:14">
      <c r="A5759">
        <v>3</v>
      </c>
      <c r="B5759" t="s">
        <v>15230</v>
      </c>
      <c r="C5759" t="s">
        <v>15231</v>
      </c>
      <c r="D5759">
        <v>479</v>
      </c>
      <c r="E5759" s="1">
        <v>2.931</v>
      </c>
      <c r="F5759">
        <v>3.5760000000000001</v>
      </c>
      <c r="G5759">
        <v>1.6359999999999999</v>
      </c>
      <c r="H5759">
        <v>11</v>
      </c>
      <c r="I5759">
        <v>5.6</v>
      </c>
      <c r="J5759">
        <v>2.8E-3</v>
      </c>
      <c r="K5759">
        <v>2.4220000000000002</v>
      </c>
      <c r="L5759">
        <v>0.93544444444444397</v>
      </c>
      <c r="M5759" s="2">
        <f t="shared" si="180"/>
        <v>3.3333333333333335</v>
      </c>
      <c r="N5759" t="s">
        <v>2744</v>
      </c>
    </row>
    <row r="5760" spans="1:14">
      <c r="A5760">
        <v>4</v>
      </c>
      <c r="B5760" t="s">
        <v>17885</v>
      </c>
      <c r="C5760" t="s">
        <v>17886</v>
      </c>
      <c r="D5760">
        <v>15051</v>
      </c>
      <c r="E5760" s="1">
        <v>2.617</v>
      </c>
      <c r="F5760">
        <v>2.738</v>
      </c>
      <c r="G5760">
        <v>0.35199999999999998</v>
      </c>
      <c r="H5760">
        <v>261</v>
      </c>
      <c r="I5760" t="s">
        <v>18288</v>
      </c>
      <c r="J5760">
        <v>3.6760000000000001E-2</v>
      </c>
      <c r="K5760">
        <v>1.407</v>
      </c>
      <c r="L5760">
        <v>0.93544444444444397</v>
      </c>
      <c r="M5760" s="2">
        <f t="shared" si="180"/>
        <v>4.4444444444444446</v>
      </c>
      <c r="N5760" t="s">
        <v>2744</v>
      </c>
    </row>
    <row r="5761" spans="1:14">
      <c r="A5761">
        <v>5</v>
      </c>
      <c r="B5761" t="s">
        <v>19080</v>
      </c>
      <c r="C5761" t="s">
        <v>19081</v>
      </c>
      <c r="D5761">
        <v>2276</v>
      </c>
      <c r="E5761" s="1">
        <v>2.4180000000000001</v>
      </c>
      <c r="F5761">
        <v>2.4569999999999999</v>
      </c>
      <c r="G5761">
        <v>0.45400000000000001</v>
      </c>
      <c r="H5761">
        <v>185</v>
      </c>
      <c r="I5761">
        <v>4.5999999999999996</v>
      </c>
      <c r="J5761">
        <v>3.8400000000000001E-3</v>
      </c>
      <c r="K5761">
        <v>0.43099999999999999</v>
      </c>
      <c r="L5761">
        <v>0.93544444444444397</v>
      </c>
      <c r="M5761" s="2">
        <f t="shared" si="180"/>
        <v>5.5555555555555554</v>
      </c>
      <c r="N5761" t="s">
        <v>2744</v>
      </c>
    </row>
    <row r="5762" spans="1:14">
      <c r="A5762">
        <v>6</v>
      </c>
      <c r="B5762" t="s">
        <v>17877</v>
      </c>
      <c r="C5762" t="s">
        <v>17878</v>
      </c>
      <c r="D5762">
        <v>607</v>
      </c>
      <c r="E5762" s="1">
        <v>2.4119999999999999</v>
      </c>
      <c r="F5762">
        <v>2.847</v>
      </c>
      <c r="G5762">
        <v>0.57099999999999995</v>
      </c>
      <c r="H5762">
        <v>70</v>
      </c>
      <c r="I5762">
        <v>4</v>
      </c>
      <c r="J5762">
        <v>2.5600000000000002E-3</v>
      </c>
      <c r="K5762">
        <v>0.85799999999999998</v>
      </c>
      <c r="L5762">
        <v>0.93544444444444397</v>
      </c>
      <c r="M5762" s="2">
        <f t="shared" si="180"/>
        <v>6.666666666666667</v>
      </c>
      <c r="N5762" t="s">
        <v>2744</v>
      </c>
    </row>
    <row r="5763" spans="1:14">
      <c r="A5763">
        <v>7</v>
      </c>
      <c r="B5763" t="s">
        <v>17883</v>
      </c>
      <c r="C5763" t="s">
        <v>17884</v>
      </c>
      <c r="D5763">
        <v>3417</v>
      </c>
      <c r="E5763" s="1">
        <v>2.1429999999999998</v>
      </c>
      <c r="F5763">
        <v>2.6459999999999999</v>
      </c>
      <c r="G5763">
        <v>0.376</v>
      </c>
      <c r="H5763">
        <v>417</v>
      </c>
      <c r="I5763">
        <v>5.7</v>
      </c>
      <c r="J5763">
        <v>9.3200000000000002E-3</v>
      </c>
      <c r="K5763">
        <v>0.85599999999999998</v>
      </c>
      <c r="L5763">
        <v>0.93544444444444397</v>
      </c>
      <c r="M5763" s="2">
        <f t="shared" si="180"/>
        <v>7.7777777777777777</v>
      </c>
      <c r="N5763" t="s">
        <v>2744</v>
      </c>
    </row>
    <row r="5764" spans="1:14">
      <c r="A5764">
        <v>8</v>
      </c>
      <c r="B5764" t="s">
        <v>17917</v>
      </c>
      <c r="C5764" t="s">
        <v>17918</v>
      </c>
      <c r="D5764">
        <v>11195</v>
      </c>
      <c r="E5764" s="1">
        <v>2.056</v>
      </c>
      <c r="F5764">
        <v>2.2909999999999999</v>
      </c>
      <c r="G5764">
        <v>0.23200000000000001</v>
      </c>
      <c r="H5764">
        <v>267</v>
      </c>
      <c r="I5764">
        <v>9.9</v>
      </c>
      <c r="J5764">
        <v>2.93E-2</v>
      </c>
      <c r="K5764">
        <v>1.1619999999999999</v>
      </c>
      <c r="L5764">
        <v>0.93544444444444397</v>
      </c>
      <c r="M5764" s="2">
        <f t="shared" si="180"/>
        <v>8.8888888888888893</v>
      </c>
      <c r="N5764" t="s">
        <v>2744</v>
      </c>
    </row>
    <row r="5765" spans="1:14">
      <c r="A5765">
        <v>9</v>
      </c>
      <c r="B5765" t="s">
        <v>16298</v>
      </c>
      <c r="C5765" t="s">
        <v>16299</v>
      </c>
      <c r="D5765">
        <v>880</v>
      </c>
      <c r="E5765" s="1">
        <v>1.925</v>
      </c>
      <c r="F5765">
        <v>1.9239999999999999</v>
      </c>
      <c r="G5765">
        <v>0.34499999999999997</v>
      </c>
      <c r="H5765">
        <v>29</v>
      </c>
      <c r="I5765">
        <v>7.5</v>
      </c>
      <c r="J5765">
        <v>1.6800000000000001E-3</v>
      </c>
      <c r="K5765">
        <v>0.66100000000000003</v>
      </c>
      <c r="L5765">
        <v>0.93544444444444397</v>
      </c>
      <c r="M5765" s="2">
        <f t="shared" si="180"/>
        <v>10</v>
      </c>
      <c r="N5765" t="s">
        <v>2744</v>
      </c>
    </row>
    <row r="5766" spans="1:14">
      <c r="A5766">
        <v>10</v>
      </c>
      <c r="B5766" t="s">
        <v>19140</v>
      </c>
      <c r="C5766" t="s">
        <v>19141</v>
      </c>
      <c r="D5766">
        <v>2186</v>
      </c>
      <c r="E5766" s="1">
        <v>1.728</v>
      </c>
      <c r="F5766">
        <v>1.7649999999999999</v>
      </c>
      <c r="G5766">
        <v>0.13700000000000001</v>
      </c>
      <c r="H5766">
        <v>131</v>
      </c>
      <c r="I5766">
        <v>6</v>
      </c>
      <c r="J5766">
        <v>7.2700000000000004E-3</v>
      </c>
      <c r="K5766">
        <v>0.68100000000000005</v>
      </c>
      <c r="L5766">
        <v>0.93544444444444397</v>
      </c>
      <c r="M5766" s="2">
        <f t="shared" si="180"/>
        <v>11.111111111111111</v>
      </c>
      <c r="N5766" t="s">
        <v>2744</v>
      </c>
    </row>
    <row r="5767" spans="1:14">
      <c r="A5767">
        <v>11</v>
      </c>
      <c r="B5767" t="s">
        <v>17873</v>
      </c>
      <c r="C5767" t="s">
        <v>17874</v>
      </c>
      <c r="D5767">
        <v>4089</v>
      </c>
      <c r="E5767" s="1">
        <v>1.706</v>
      </c>
      <c r="F5767">
        <v>1.6739999999999999</v>
      </c>
      <c r="G5767">
        <v>0.46300000000000002</v>
      </c>
      <c r="H5767">
        <v>497</v>
      </c>
      <c r="I5767">
        <v>3.7</v>
      </c>
      <c r="J5767">
        <v>1.503E-2</v>
      </c>
      <c r="K5767">
        <v>0.54100000000000004</v>
      </c>
      <c r="L5767">
        <v>0.93544444444444397</v>
      </c>
      <c r="M5767" s="2">
        <f t="shared" si="180"/>
        <v>12.222222222222221</v>
      </c>
      <c r="N5767" t="s">
        <v>2744</v>
      </c>
    </row>
    <row r="5768" spans="1:14">
      <c r="A5768">
        <v>12</v>
      </c>
      <c r="B5768" t="s">
        <v>17911</v>
      </c>
      <c r="C5768" t="s">
        <v>17912</v>
      </c>
      <c r="D5768">
        <v>4557</v>
      </c>
      <c r="E5768" s="1">
        <v>1.6910000000000001</v>
      </c>
      <c r="F5768">
        <v>1.8080000000000001</v>
      </c>
      <c r="G5768">
        <v>0.45800000000000002</v>
      </c>
      <c r="H5768">
        <v>144</v>
      </c>
      <c r="I5768" t="s">
        <v>18288</v>
      </c>
      <c r="J5768">
        <v>7.0000000000000001E-3</v>
      </c>
      <c r="K5768">
        <v>0.73</v>
      </c>
      <c r="L5768">
        <v>0.93544444444444397</v>
      </c>
      <c r="M5768" s="2">
        <f t="shared" si="180"/>
        <v>13.333333333333334</v>
      </c>
      <c r="N5768" t="s">
        <v>2744</v>
      </c>
    </row>
    <row r="5769" spans="1:14">
      <c r="A5769">
        <v>13</v>
      </c>
      <c r="B5769" t="s">
        <v>17295</v>
      </c>
      <c r="C5769" t="s">
        <v>17296</v>
      </c>
      <c r="D5769">
        <v>8667</v>
      </c>
      <c r="E5769" s="1">
        <v>1.6719999999999999</v>
      </c>
      <c r="F5769">
        <v>1.9890000000000001</v>
      </c>
      <c r="G5769">
        <v>0.20699999999999999</v>
      </c>
      <c r="H5769">
        <v>227</v>
      </c>
      <c r="I5769" t="s">
        <v>18288</v>
      </c>
      <c r="J5769">
        <v>1.5469999999999999E-2</v>
      </c>
      <c r="K5769">
        <v>0.77800000000000002</v>
      </c>
      <c r="L5769">
        <v>0.93544444444444397</v>
      </c>
      <c r="M5769" s="2">
        <f t="shared" si="180"/>
        <v>14.444444444444443</v>
      </c>
      <c r="N5769" t="s">
        <v>2744</v>
      </c>
    </row>
    <row r="5770" spans="1:14">
      <c r="A5770">
        <v>14</v>
      </c>
      <c r="B5770" t="s">
        <v>17925</v>
      </c>
      <c r="C5770" t="s">
        <v>17926</v>
      </c>
      <c r="D5770">
        <v>774</v>
      </c>
      <c r="E5770" s="1">
        <v>1.6259999999999999</v>
      </c>
      <c r="F5770">
        <v>1.3680000000000001</v>
      </c>
      <c r="G5770">
        <v>0.29699999999999999</v>
      </c>
      <c r="H5770">
        <v>91</v>
      </c>
      <c r="I5770">
        <v>5.2</v>
      </c>
      <c r="J5770">
        <v>1.65E-3</v>
      </c>
      <c r="K5770">
        <v>0.318</v>
      </c>
      <c r="L5770">
        <v>0.93544444444444397</v>
      </c>
      <c r="M5770" s="2">
        <f t="shared" si="180"/>
        <v>15.555555555555555</v>
      </c>
      <c r="N5770" t="s">
        <v>2744</v>
      </c>
    </row>
    <row r="5771" spans="1:14">
      <c r="A5771">
        <v>15</v>
      </c>
      <c r="B5771" t="s">
        <v>19104</v>
      </c>
      <c r="C5771" t="s">
        <v>19105</v>
      </c>
      <c r="D5771">
        <v>2085</v>
      </c>
      <c r="E5771" s="1">
        <v>1.625</v>
      </c>
      <c r="F5771">
        <v>1.9470000000000001</v>
      </c>
      <c r="G5771">
        <v>0.253</v>
      </c>
      <c r="H5771">
        <v>154</v>
      </c>
      <c r="I5771">
        <v>5.0999999999999996</v>
      </c>
      <c r="J5771">
        <v>5.8500000000000002E-3</v>
      </c>
      <c r="K5771">
        <v>0.54900000000000004</v>
      </c>
      <c r="L5771">
        <v>0.93544444444444397</v>
      </c>
      <c r="M5771" s="2">
        <f t="shared" si="180"/>
        <v>16.666666666666664</v>
      </c>
      <c r="N5771" t="s">
        <v>2744</v>
      </c>
    </row>
    <row r="5772" spans="1:14">
      <c r="A5772">
        <v>16</v>
      </c>
      <c r="B5772" t="s">
        <v>17981</v>
      </c>
      <c r="C5772" t="s">
        <v>17982</v>
      </c>
      <c r="D5772">
        <v>695</v>
      </c>
      <c r="E5772" s="1">
        <v>1.6140000000000001</v>
      </c>
      <c r="F5772">
        <v>2.2890000000000001</v>
      </c>
      <c r="G5772">
        <v>0.24099999999999999</v>
      </c>
      <c r="H5772">
        <v>58</v>
      </c>
      <c r="I5772">
        <v>5.2</v>
      </c>
      <c r="J5772">
        <v>2.16E-3</v>
      </c>
      <c r="K5772">
        <v>0.74199999999999999</v>
      </c>
      <c r="L5772">
        <v>0.93544444444444397</v>
      </c>
      <c r="M5772" s="2">
        <f t="shared" si="180"/>
        <v>17.777777777777779</v>
      </c>
      <c r="N5772" t="s">
        <v>2744</v>
      </c>
    </row>
    <row r="5773" spans="1:14">
      <c r="A5773">
        <v>17</v>
      </c>
      <c r="B5773" t="s">
        <v>17893</v>
      </c>
      <c r="C5773" t="s">
        <v>17894</v>
      </c>
      <c r="D5773">
        <v>2305</v>
      </c>
      <c r="E5773" s="1">
        <v>1.5960000000000001</v>
      </c>
      <c r="F5773">
        <v>1.625</v>
      </c>
      <c r="G5773">
        <v>0.33300000000000002</v>
      </c>
      <c r="H5773">
        <v>198</v>
      </c>
      <c r="I5773">
        <v>6.7</v>
      </c>
      <c r="J5773">
        <v>6.0800000000000003E-3</v>
      </c>
      <c r="K5773">
        <v>0.56999999999999995</v>
      </c>
      <c r="L5773">
        <v>0.93544444444444397</v>
      </c>
      <c r="M5773" s="2">
        <f t="shared" si="180"/>
        <v>18.888888888888889</v>
      </c>
      <c r="N5773" t="s">
        <v>2744</v>
      </c>
    </row>
    <row r="5774" spans="1:14">
      <c r="A5774">
        <v>18</v>
      </c>
      <c r="B5774" t="s">
        <v>14688</v>
      </c>
      <c r="C5774" t="s">
        <v>14689</v>
      </c>
      <c r="D5774">
        <v>730</v>
      </c>
      <c r="E5774" s="1">
        <v>1.593</v>
      </c>
      <c r="F5774">
        <v>1.708</v>
      </c>
      <c r="G5774">
        <v>0.36199999999999999</v>
      </c>
      <c r="H5774">
        <v>69</v>
      </c>
      <c r="I5774">
        <v>5.3</v>
      </c>
      <c r="J5774">
        <v>1.7899999999999999E-3</v>
      </c>
      <c r="K5774">
        <v>0.45100000000000001</v>
      </c>
      <c r="L5774">
        <v>0.93544444444444397</v>
      </c>
      <c r="M5774" s="2">
        <f t="shared" si="180"/>
        <v>20</v>
      </c>
      <c r="N5774" t="s">
        <v>2744</v>
      </c>
    </row>
    <row r="5775" spans="1:14">
      <c r="A5775">
        <v>19</v>
      </c>
      <c r="B5775" t="s">
        <v>17637</v>
      </c>
      <c r="C5775" t="s">
        <v>17638</v>
      </c>
      <c r="D5775">
        <v>620</v>
      </c>
      <c r="E5775" s="1">
        <v>1.5620000000000001</v>
      </c>
      <c r="F5775">
        <v>1.823</v>
      </c>
      <c r="G5775">
        <v>0.1</v>
      </c>
      <c r="H5775">
        <v>20</v>
      </c>
      <c r="I5775" t="s">
        <v>18288</v>
      </c>
      <c r="J5775">
        <v>8.9999999999999998E-4</v>
      </c>
      <c r="K5775">
        <v>0.65</v>
      </c>
      <c r="L5775">
        <v>0.93544444444444397</v>
      </c>
      <c r="M5775" s="2">
        <f t="shared" si="180"/>
        <v>21.111111111111111</v>
      </c>
      <c r="N5775" t="s">
        <v>2744</v>
      </c>
    </row>
    <row r="5776" spans="1:14">
      <c r="A5776">
        <v>20</v>
      </c>
      <c r="B5776" t="s">
        <v>17653</v>
      </c>
      <c r="C5776" t="s">
        <v>17654</v>
      </c>
      <c r="D5776">
        <v>1100</v>
      </c>
      <c r="E5776" s="1">
        <v>1.5449999999999999</v>
      </c>
      <c r="F5776">
        <v>1.68</v>
      </c>
      <c r="G5776">
        <v>0.17199999999999999</v>
      </c>
      <c r="H5776">
        <v>29</v>
      </c>
      <c r="I5776" t="s">
        <v>18288</v>
      </c>
      <c r="J5776">
        <v>1.8799999999999999E-3</v>
      </c>
      <c r="K5776">
        <v>0.71599999999999997</v>
      </c>
      <c r="L5776">
        <v>0.93544444444444397</v>
      </c>
      <c r="M5776" s="2">
        <f t="shared" si="180"/>
        <v>22.222222222222221</v>
      </c>
      <c r="N5776" t="s">
        <v>2744</v>
      </c>
    </row>
    <row r="5777" spans="1:14">
      <c r="A5777">
        <v>21</v>
      </c>
      <c r="B5777" t="s">
        <v>17955</v>
      </c>
      <c r="C5777" t="s">
        <v>17956</v>
      </c>
      <c r="D5777">
        <v>8611</v>
      </c>
      <c r="E5777" s="1">
        <v>1.4350000000000001</v>
      </c>
      <c r="F5777">
        <v>1.522</v>
      </c>
      <c r="G5777">
        <v>0.26400000000000001</v>
      </c>
      <c r="H5777">
        <v>425</v>
      </c>
      <c r="I5777">
        <v>6.8</v>
      </c>
      <c r="J5777">
        <v>2.0250000000000001E-2</v>
      </c>
      <c r="K5777">
        <v>0.505</v>
      </c>
      <c r="L5777">
        <v>0.93544444444444397</v>
      </c>
      <c r="M5777" s="2">
        <f t="shared" si="180"/>
        <v>23.333333333333332</v>
      </c>
      <c r="N5777" t="s">
        <v>2744</v>
      </c>
    </row>
    <row r="5778" spans="1:14">
      <c r="A5778">
        <v>22</v>
      </c>
      <c r="B5778" t="s">
        <v>17683</v>
      </c>
      <c r="C5778" t="s">
        <v>17684</v>
      </c>
      <c r="D5778">
        <v>1633</v>
      </c>
      <c r="E5778" s="1">
        <v>1.393</v>
      </c>
      <c r="F5778">
        <v>1.782</v>
      </c>
      <c r="G5778">
        <v>0.30299999999999999</v>
      </c>
      <c r="H5778">
        <v>76</v>
      </c>
      <c r="I5778">
        <v>8.5</v>
      </c>
      <c r="J5778">
        <v>3.3600000000000001E-3</v>
      </c>
      <c r="K5778">
        <v>0.59</v>
      </c>
      <c r="L5778">
        <v>0.93544444444444397</v>
      </c>
      <c r="M5778" s="2">
        <f t="shared" si="180"/>
        <v>24.444444444444443</v>
      </c>
      <c r="N5778" t="s">
        <v>2744</v>
      </c>
    </row>
    <row r="5779" spans="1:14">
      <c r="A5779">
        <v>23</v>
      </c>
      <c r="B5779" t="s">
        <v>17953</v>
      </c>
      <c r="C5779" t="s">
        <v>17954</v>
      </c>
      <c r="D5779">
        <v>1662</v>
      </c>
      <c r="E5779" s="1">
        <v>1.383</v>
      </c>
      <c r="F5779">
        <v>1.216</v>
      </c>
      <c r="G5779">
        <v>0.40799999999999997</v>
      </c>
      <c r="H5779">
        <v>711</v>
      </c>
      <c r="I5779">
        <v>2.5</v>
      </c>
      <c r="J5779">
        <v>3.5100000000000001E-3</v>
      </c>
      <c r="K5779">
        <v>0.223</v>
      </c>
      <c r="L5779">
        <v>0.93544444444444397</v>
      </c>
      <c r="M5779" s="2">
        <f t="shared" si="180"/>
        <v>25.555555555555554</v>
      </c>
      <c r="N5779" t="s">
        <v>2744</v>
      </c>
    </row>
    <row r="5780" spans="1:14">
      <c r="A5780">
        <v>24</v>
      </c>
      <c r="B5780" t="s">
        <v>15288</v>
      </c>
      <c r="C5780" t="s">
        <v>15289</v>
      </c>
      <c r="D5780">
        <v>831</v>
      </c>
      <c r="E5780" s="1">
        <v>1.214</v>
      </c>
      <c r="F5780">
        <v>1.286</v>
      </c>
      <c r="G5780">
        <v>0.152</v>
      </c>
      <c r="H5780">
        <v>46</v>
      </c>
      <c r="I5780">
        <v>9</v>
      </c>
      <c r="J5780">
        <v>2.2599999999999999E-3</v>
      </c>
      <c r="K5780">
        <v>0.55200000000000005</v>
      </c>
      <c r="L5780">
        <v>0.93544444444444397</v>
      </c>
      <c r="M5780" s="2">
        <f t="shared" si="180"/>
        <v>26.666666666666668</v>
      </c>
      <c r="N5780" t="s">
        <v>2744</v>
      </c>
    </row>
    <row r="5781" spans="1:14">
      <c r="A5781">
        <v>25</v>
      </c>
      <c r="B5781" t="s">
        <v>17975</v>
      </c>
      <c r="C5781" t="s">
        <v>17976</v>
      </c>
      <c r="D5781">
        <v>1177</v>
      </c>
      <c r="E5781" s="1">
        <v>1.1870000000000001</v>
      </c>
      <c r="F5781">
        <v>1.1950000000000001</v>
      </c>
      <c r="G5781">
        <v>0.16300000000000001</v>
      </c>
      <c r="H5781">
        <v>406</v>
      </c>
      <c r="I5781">
        <v>2.1</v>
      </c>
      <c r="J5781">
        <v>3.3600000000000001E-3</v>
      </c>
      <c r="K5781">
        <v>0.20699999999999999</v>
      </c>
      <c r="L5781">
        <v>0.93544444444444397</v>
      </c>
      <c r="M5781" s="2">
        <f t="shared" si="180"/>
        <v>27.777777777777779</v>
      </c>
      <c r="N5781" t="s">
        <v>2744</v>
      </c>
    </row>
    <row r="5782" spans="1:14">
      <c r="A5782">
        <v>26</v>
      </c>
      <c r="B5782" t="s">
        <v>17715</v>
      </c>
      <c r="C5782" t="s">
        <v>17716</v>
      </c>
      <c r="D5782">
        <v>194</v>
      </c>
      <c r="E5782" s="1">
        <v>1.1439999999999999</v>
      </c>
      <c r="F5782">
        <v>0.88400000000000001</v>
      </c>
      <c r="G5782">
        <v>5.8000000000000003E-2</v>
      </c>
      <c r="H5782">
        <v>52</v>
      </c>
      <c r="I5782">
        <v>2.6</v>
      </c>
      <c r="J5782">
        <v>6.4000000000000005E-4</v>
      </c>
      <c r="K5782">
        <v>0.17</v>
      </c>
      <c r="L5782">
        <v>0.93544444444444397</v>
      </c>
      <c r="M5782" s="2">
        <f t="shared" si="180"/>
        <v>28.888888888888886</v>
      </c>
      <c r="N5782" t="s">
        <v>2744</v>
      </c>
    </row>
    <row r="5783" spans="1:14">
      <c r="A5783">
        <v>27</v>
      </c>
      <c r="B5783" t="s">
        <v>17927</v>
      </c>
      <c r="C5783" t="s">
        <v>17928</v>
      </c>
      <c r="D5783">
        <v>451</v>
      </c>
      <c r="E5783" s="1">
        <v>1.1439999999999999</v>
      </c>
      <c r="F5783">
        <v>1.349</v>
      </c>
      <c r="G5783">
        <v>0.14299999999999999</v>
      </c>
      <c r="H5783">
        <v>56</v>
      </c>
      <c r="I5783">
        <v>3.7</v>
      </c>
      <c r="J5783">
        <v>1.7899999999999999E-3</v>
      </c>
      <c r="K5783">
        <v>0.35</v>
      </c>
      <c r="L5783">
        <v>0.93544444444444397</v>
      </c>
      <c r="M5783" s="2">
        <f t="shared" si="180"/>
        <v>30</v>
      </c>
      <c r="N5783" t="s">
        <v>2744</v>
      </c>
    </row>
    <row r="5784" spans="1:14">
      <c r="A5784">
        <v>28</v>
      </c>
      <c r="B5784" t="s">
        <v>17941</v>
      </c>
      <c r="C5784" t="s">
        <v>17942</v>
      </c>
      <c r="D5784">
        <v>474</v>
      </c>
      <c r="E5784" s="1">
        <v>1.1299999999999999</v>
      </c>
      <c r="F5784">
        <v>1.4350000000000001</v>
      </c>
      <c r="G5784">
        <v>0.222</v>
      </c>
      <c r="H5784">
        <v>36</v>
      </c>
      <c r="I5784">
        <v>6.9</v>
      </c>
      <c r="J5784">
        <v>1.06E-3</v>
      </c>
      <c r="K5784">
        <v>0.46200000000000002</v>
      </c>
      <c r="L5784">
        <v>0.93544444444444397</v>
      </c>
      <c r="M5784" s="2">
        <f t="shared" si="180"/>
        <v>31.111111111111111</v>
      </c>
      <c r="N5784" t="s">
        <v>2744</v>
      </c>
    </row>
    <row r="5785" spans="1:14">
      <c r="A5785">
        <v>29</v>
      </c>
      <c r="B5785" t="s">
        <v>17959</v>
      </c>
      <c r="C5785" t="s">
        <v>17960</v>
      </c>
      <c r="D5785">
        <v>1575</v>
      </c>
      <c r="E5785" s="1">
        <v>1.1299999999999999</v>
      </c>
      <c r="F5785">
        <v>1.159</v>
      </c>
      <c r="G5785">
        <v>0.29599999999999999</v>
      </c>
      <c r="H5785">
        <v>294</v>
      </c>
      <c r="I5785">
        <v>3.8</v>
      </c>
      <c r="J5785">
        <v>5.1900000000000002E-3</v>
      </c>
      <c r="K5785">
        <v>0.33800000000000002</v>
      </c>
      <c r="L5785">
        <v>0.93544444444444397</v>
      </c>
      <c r="M5785" s="2">
        <f t="shared" si="180"/>
        <v>32.222222222222221</v>
      </c>
      <c r="N5785" t="s">
        <v>2744</v>
      </c>
    </row>
    <row r="5786" spans="1:14">
      <c r="A5786">
        <v>30</v>
      </c>
      <c r="B5786" t="s">
        <v>17935</v>
      </c>
      <c r="C5786" t="s">
        <v>17936</v>
      </c>
      <c r="D5786">
        <v>1178</v>
      </c>
      <c r="E5786" s="1">
        <v>1.075</v>
      </c>
      <c r="F5786">
        <v>1.0029999999999999</v>
      </c>
      <c r="G5786">
        <v>0.13700000000000001</v>
      </c>
      <c r="H5786">
        <v>73</v>
      </c>
      <c r="I5786">
        <v>9.1999999999999993</v>
      </c>
      <c r="J5786">
        <v>3.2399999999999998E-3</v>
      </c>
      <c r="K5786">
        <v>0.503</v>
      </c>
      <c r="L5786">
        <v>0.93544444444444397</v>
      </c>
      <c r="M5786" s="2">
        <f t="shared" si="180"/>
        <v>33.333333333333329</v>
      </c>
      <c r="N5786" t="s">
        <v>2744</v>
      </c>
    </row>
    <row r="5787" spans="1:14">
      <c r="A5787">
        <v>31</v>
      </c>
      <c r="B5787" t="s">
        <v>17933</v>
      </c>
      <c r="C5787" t="s">
        <v>17934</v>
      </c>
      <c r="D5787">
        <v>480</v>
      </c>
      <c r="E5787" s="1">
        <v>1.0660000000000001</v>
      </c>
      <c r="F5787">
        <v>1.1850000000000001</v>
      </c>
      <c r="G5787">
        <v>2.3E-2</v>
      </c>
      <c r="H5787">
        <v>44</v>
      </c>
      <c r="I5787">
        <v>6.8</v>
      </c>
      <c r="J5787">
        <v>1.1800000000000001E-3</v>
      </c>
      <c r="K5787">
        <v>0.377</v>
      </c>
      <c r="L5787">
        <v>0.93544444444444397</v>
      </c>
      <c r="M5787" s="2">
        <f t="shared" si="180"/>
        <v>34.444444444444443</v>
      </c>
      <c r="N5787" t="s">
        <v>2744</v>
      </c>
    </row>
    <row r="5788" spans="1:14">
      <c r="A5788">
        <v>32</v>
      </c>
      <c r="B5788" t="s">
        <v>17931</v>
      </c>
      <c r="C5788" t="s">
        <v>17932</v>
      </c>
      <c r="D5788">
        <v>1440</v>
      </c>
      <c r="E5788" s="1">
        <v>1.038</v>
      </c>
      <c r="F5788">
        <v>1.0740000000000001</v>
      </c>
      <c r="G5788">
        <v>0.128</v>
      </c>
      <c r="H5788">
        <v>47</v>
      </c>
      <c r="I5788" t="s">
        <v>18288</v>
      </c>
      <c r="J5788">
        <v>2.32E-3</v>
      </c>
      <c r="K5788">
        <v>0.57899999999999996</v>
      </c>
      <c r="L5788">
        <v>0.93544444444444397</v>
      </c>
      <c r="M5788" s="2">
        <f t="shared" si="180"/>
        <v>35.555555555555557</v>
      </c>
      <c r="N5788" t="s">
        <v>2744</v>
      </c>
    </row>
    <row r="5789" spans="1:14">
      <c r="A5789">
        <v>33</v>
      </c>
      <c r="B5789" t="s">
        <v>12826</v>
      </c>
      <c r="C5789" t="s">
        <v>12827</v>
      </c>
      <c r="D5789">
        <v>2909</v>
      </c>
      <c r="E5789" s="1">
        <v>1.0109999999999999</v>
      </c>
      <c r="F5789">
        <v>1.2090000000000001</v>
      </c>
      <c r="G5789">
        <v>0.10199999999999999</v>
      </c>
      <c r="H5789">
        <v>127</v>
      </c>
      <c r="I5789" t="s">
        <v>18288</v>
      </c>
      <c r="J5789">
        <v>3.4199999999999999E-3</v>
      </c>
      <c r="K5789">
        <v>0.4</v>
      </c>
      <c r="L5789">
        <v>0.93544444444444397</v>
      </c>
      <c r="M5789" s="2">
        <f t="shared" ref="M5789:M5820" si="181">A5789/90*100</f>
        <v>36.666666666666664</v>
      </c>
      <c r="N5789" t="s">
        <v>2744</v>
      </c>
    </row>
    <row r="5790" spans="1:14">
      <c r="A5790">
        <v>34</v>
      </c>
      <c r="B5790" t="s">
        <v>17875</v>
      </c>
      <c r="C5790" t="s">
        <v>17876</v>
      </c>
      <c r="D5790">
        <v>393</v>
      </c>
      <c r="E5790" s="1">
        <v>0.98</v>
      </c>
      <c r="F5790">
        <v>0.92700000000000005</v>
      </c>
      <c r="G5790">
        <v>2.5999999999999999E-2</v>
      </c>
      <c r="H5790">
        <v>77</v>
      </c>
      <c r="I5790">
        <v>4.2</v>
      </c>
      <c r="J5790">
        <v>9.2000000000000003E-4</v>
      </c>
      <c r="K5790">
        <v>0.182</v>
      </c>
      <c r="L5790">
        <v>0.93544444444444397</v>
      </c>
      <c r="M5790" s="2">
        <f t="shared" si="181"/>
        <v>37.777777777777779</v>
      </c>
      <c r="N5790" t="s">
        <v>2744</v>
      </c>
    </row>
    <row r="5791" spans="1:14">
      <c r="A5791">
        <v>35</v>
      </c>
      <c r="B5791" t="s">
        <v>17895</v>
      </c>
      <c r="C5791" t="s">
        <v>17896</v>
      </c>
      <c r="D5791">
        <v>891</v>
      </c>
      <c r="E5791" s="1">
        <v>0.96199999999999997</v>
      </c>
      <c r="F5791">
        <v>1.161</v>
      </c>
      <c r="G5791">
        <v>0.108</v>
      </c>
      <c r="H5791">
        <v>83</v>
      </c>
      <c r="I5791">
        <v>6.8</v>
      </c>
      <c r="J5791">
        <v>2.3500000000000001E-3</v>
      </c>
      <c r="K5791">
        <v>0.43099999999999999</v>
      </c>
      <c r="L5791">
        <v>0.93544444444444397</v>
      </c>
      <c r="M5791" s="2">
        <f t="shared" si="181"/>
        <v>38.888888888888893</v>
      </c>
      <c r="N5791" t="s">
        <v>2744</v>
      </c>
    </row>
    <row r="5792" spans="1:14">
      <c r="A5792">
        <v>36</v>
      </c>
      <c r="B5792" t="s">
        <v>17759</v>
      </c>
      <c r="C5792" t="s">
        <v>17760</v>
      </c>
      <c r="D5792">
        <v>1846</v>
      </c>
      <c r="E5792" s="1">
        <v>0.93200000000000005</v>
      </c>
      <c r="F5792">
        <v>1.506</v>
      </c>
      <c r="G5792">
        <v>0.214</v>
      </c>
      <c r="H5792">
        <v>98</v>
      </c>
      <c r="I5792">
        <v>8</v>
      </c>
      <c r="J5792">
        <v>4.13E-3</v>
      </c>
      <c r="K5792">
        <v>0.56999999999999995</v>
      </c>
      <c r="L5792">
        <v>0.93544444444444397</v>
      </c>
      <c r="M5792" s="2">
        <f t="shared" si="181"/>
        <v>40</v>
      </c>
      <c r="N5792" t="s">
        <v>2744</v>
      </c>
    </row>
    <row r="5793" spans="1:14">
      <c r="A5793">
        <v>37</v>
      </c>
      <c r="B5793" t="s">
        <v>17977</v>
      </c>
      <c r="C5793" t="s">
        <v>17978</v>
      </c>
      <c r="D5793">
        <v>451</v>
      </c>
      <c r="E5793" s="1">
        <v>0.90100000000000002</v>
      </c>
      <c r="F5793">
        <v>0.97499999999999998</v>
      </c>
      <c r="G5793">
        <v>0.79500000000000004</v>
      </c>
      <c r="H5793">
        <v>44</v>
      </c>
      <c r="I5793">
        <v>5.9</v>
      </c>
      <c r="J5793">
        <v>1.2800000000000001E-3</v>
      </c>
      <c r="K5793">
        <v>0.36199999999999999</v>
      </c>
      <c r="L5793">
        <v>0.93544444444444397</v>
      </c>
      <c r="M5793" s="2">
        <f t="shared" si="181"/>
        <v>41.111111111111107</v>
      </c>
      <c r="N5793" t="s">
        <v>2744</v>
      </c>
    </row>
    <row r="5794" spans="1:14">
      <c r="A5794">
        <v>38</v>
      </c>
      <c r="B5794" t="s">
        <v>17881</v>
      </c>
      <c r="C5794" t="s">
        <v>17882</v>
      </c>
      <c r="D5794">
        <v>1310</v>
      </c>
      <c r="E5794" s="1">
        <v>0.84899999999999998</v>
      </c>
      <c r="F5794">
        <v>0.95499999999999996</v>
      </c>
      <c r="G5794">
        <v>0.16600000000000001</v>
      </c>
      <c r="H5794">
        <v>157</v>
      </c>
      <c r="I5794">
        <v>4.5999999999999996</v>
      </c>
      <c r="J5794">
        <v>5.0200000000000002E-3</v>
      </c>
      <c r="K5794">
        <v>0.34699999999999998</v>
      </c>
      <c r="L5794">
        <v>0.93544444444444397</v>
      </c>
      <c r="M5794" s="2">
        <f t="shared" si="181"/>
        <v>42.222222222222221</v>
      </c>
      <c r="N5794" t="s">
        <v>2744</v>
      </c>
    </row>
    <row r="5795" spans="1:14">
      <c r="A5795">
        <v>39</v>
      </c>
      <c r="B5795" t="s">
        <v>18305</v>
      </c>
      <c r="C5795" t="s">
        <v>18306</v>
      </c>
      <c r="D5795">
        <v>832</v>
      </c>
      <c r="E5795" s="1">
        <v>0.83099999999999996</v>
      </c>
      <c r="F5795">
        <v>0.78900000000000003</v>
      </c>
      <c r="G5795">
        <v>0.34499999999999997</v>
      </c>
      <c r="H5795">
        <v>58</v>
      </c>
      <c r="I5795" t="s">
        <v>18288</v>
      </c>
      <c r="J5795">
        <v>1.1900000000000001E-3</v>
      </c>
      <c r="K5795">
        <v>0.312</v>
      </c>
      <c r="L5795">
        <v>0.93544444444444397</v>
      </c>
      <c r="M5795" s="2">
        <f t="shared" si="181"/>
        <v>43.333333333333336</v>
      </c>
      <c r="N5795" t="s">
        <v>2744</v>
      </c>
    </row>
    <row r="5796" spans="1:14">
      <c r="A5796">
        <v>40</v>
      </c>
      <c r="B5796" t="s">
        <v>17961</v>
      </c>
      <c r="C5796" t="s">
        <v>17962</v>
      </c>
      <c r="D5796">
        <v>349</v>
      </c>
      <c r="E5796" s="1">
        <v>0.82499999999999996</v>
      </c>
      <c r="F5796">
        <v>1.2090000000000001</v>
      </c>
      <c r="G5796">
        <v>0.219</v>
      </c>
      <c r="H5796">
        <v>32</v>
      </c>
      <c r="I5796">
        <v>6.3</v>
      </c>
      <c r="J5796">
        <v>1.74E-3</v>
      </c>
      <c r="K5796">
        <v>0.74</v>
      </c>
      <c r="L5796">
        <v>0.93544444444444397</v>
      </c>
      <c r="M5796" s="2">
        <f t="shared" si="181"/>
        <v>44.444444444444443</v>
      </c>
      <c r="N5796" t="s">
        <v>2744</v>
      </c>
    </row>
    <row r="5797" spans="1:14">
      <c r="A5797">
        <v>41</v>
      </c>
      <c r="B5797" t="s">
        <v>17913</v>
      </c>
      <c r="C5797" t="s">
        <v>17914</v>
      </c>
      <c r="D5797">
        <v>258</v>
      </c>
      <c r="E5797" s="1">
        <v>0.78400000000000003</v>
      </c>
      <c r="F5797">
        <v>0.72499999999999998</v>
      </c>
      <c r="G5797">
        <v>0.35899999999999999</v>
      </c>
      <c r="H5797">
        <v>39</v>
      </c>
      <c r="I5797">
        <v>4.5</v>
      </c>
      <c r="J5797">
        <v>1.49E-3</v>
      </c>
      <c r="K5797">
        <v>0.40899999999999997</v>
      </c>
      <c r="L5797">
        <v>0.93544444444444397</v>
      </c>
      <c r="M5797" s="2">
        <f t="shared" si="181"/>
        <v>45.555555555555557</v>
      </c>
      <c r="N5797" t="s">
        <v>2744</v>
      </c>
    </row>
    <row r="5798" spans="1:14">
      <c r="A5798">
        <v>42</v>
      </c>
      <c r="B5798" t="s">
        <v>17921</v>
      </c>
      <c r="C5798" t="s">
        <v>17922</v>
      </c>
      <c r="D5798">
        <v>306</v>
      </c>
      <c r="E5798" s="1">
        <v>0.754</v>
      </c>
      <c r="F5798">
        <v>0.748</v>
      </c>
      <c r="G5798">
        <v>0.191</v>
      </c>
      <c r="H5798">
        <v>68</v>
      </c>
      <c r="I5798">
        <v>3.9</v>
      </c>
      <c r="J5798">
        <v>1.6900000000000001E-3</v>
      </c>
      <c r="K5798">
        <v>0.32</v>
      </c>
      <c r="L5798">
        <v>0.93544444444444397</v>
      </c>
      <c r="M5798" s="2">
        <f t="shared" si="181"/>
        <v>46.666666666666664</v>
      </c>
      <c r="N5798" t="s">
        <v>2744</v>
      </c>
    </row>
    <row r="5799" spans="1:14">
      <c r="A5799">
        <v>43</v>
      </c>
      <c r="B5799" t="s">
        <v>17659</v>
      </c>
      <c r="C5799" t="s">
        <v>17660</v>
      </c>
      <c r="D5799">
        <v>112</v>
      </c>
      <c r="E5799" s="1">
        <v>0.72499999999999998</v>
      </c>
      <c r="F5799">
        <v>1.1439999999999999</v>
      </c>
      <c r="G5799">
        <v>4.4999999999999998E-2</v>
      </c>
      <c r="H5799">
        <v>22</v>
      </c>
      <c r="I5799">
        <v>4</v>
      </c>
      <c r="J5799">
        <v>5.6999999999999998E-4</v>
      </c>
      <c r="K5799">
        <v>0.33600000000000002</v>
      </c>
      <c r="L5799">
        <v>0.93544444444444397</v>
      </c>
      <c r="M5799" s="2">
        <f t="shared" si="181"/>
        <v>47.777777777777779</v>
      </c>
      <c r="N5799" t="s">
        <v>2744</v>
      </c>
    </row>
    <row r="5800" spans="1:14">
      <c r="A5800">
        <v>44</v>
      </c>
      <c r="B5800" t="s">
        <v>17879</v>
      </c>
      <c r="C5800" t="s">
        <v>17880</v>
      </c>
      <c r="D5800">
        <v>255</v>
      </c>
      <c r="E5800" s="1">
        <v>0.72399999999999998</v>
      </c>
      <c r="F5800">
        <v>0.76600000000000001</v>
      </c>
      <c r="G5800">
        <v>0.155</v>
      </c>
      <c r="H5800">
        <v>58</v>
      </c>
      <c r="I5800">
        <v>3.2</v>
      </c>
      <c r="J5800">
        <v>1.2099999999999999E-3</v>
      </c>
      <c r="K5800">
        <v>0.252</v>
      </c>
      <c r="L5800">
        <v>0.93544444444444397</v>
      </c>
      <c r="M5800" s="2">
        <f t="shared" si="181"/>
        <v>48.888888888888886</v>
      </c>
      <c r="N5800" t="s">
        <v>2744</v>
      </c>
    </row>
    <row r="5801" spans="1:14">
      <c r="A5801">
        <v>45</v>
      </c>
      <c r="B5801" t="s">
        <v>17923</v>
      </c>
      <c r="C5801" t="s">
        <v>17924</v>
      </c>
      <c r="D5801">
        <v>135</v>
      </c>
      <c r="E5801" s="1">
        <v>0.71899999999999997</v>
      </c>
      <c r="F5801">
        <v>0.41799999999999998</v>
      </c>
      <c r="H5801">
        <v>0</v>
      </c>
      <c r="I5801">
        <v>4.5999999999999996</v>
      </c>
      <c r="J5801">
        <v>2.9999999999999997E-4</v>
      </c>
      <c r="K5801">
        <v>8.5999999999999993E-2</v>
      </c>
      <c r="L5801">
        <v>0.93544444444444397</v>
      </c>
      <c r="M5801" s="2">
        <f t="shared" si="181"/>
        <v>50</v>
      </c>
      <c r="N5801" t="s">
        <v>2744</v>
      </c>
    </row>
    <row r="5802" spans="1:14">
      <c r="A5802">
        <v>46</v>
      </c>
      <c r="B5802" t="s">
        <v>17899</v>
      </c>
      <c r="C5802" t="s">
        <v>17900</v>
      </c>
      <c r="D5802">
        <v>390</v>
      </c>
      <c r="E5802" s="1">
        <v>0.69499999999999995</v>
      </c>
      <c r="F5802">
        <v>0.748</v>
      </c>
      <c r="G5802">
        <v>8.2000000000000003E-2</v>
      </c>
      <c r="H5802">
        <v>49</v>
      </c>
      <c r="I5802" t="s">
        <v>18288</v>
      </c>
      <c r="J5802">
        <v>9.3000000000000005E-4</v>
      </c>
      <c r="K5802">
        <v>0.33400000000000002</v>
      </c>
      <c r="L5802">
        <v>0.93544444444444397</v>
      </c>
      <c r="M5802" s="2">
        <f t="shared" si="181"/>
        <v>51.111111111111107</v>
      </c>
      <c r="N5802" t="s">
        <v>2744</v>
      </c>
    </row>
    <row r="5803" spans="1:14">
      <c r="A5803">
        <v>47</v>
      </c>
      <c r="B5803" t="s">
        <v>17629</v>
      </c>
      <c r="C5803" t="s">
        <v>17630</v>
      </c>
      <c r="D5803">
        <v>761</v>
      </c>
      <c r="E5803" s="1">
        <v>0.68</v>
      </c>
      <c r="F5803">
        <v>0.99199999999999999</v>
      </c>
      <c r="G5803">
        <v>7.3999999999999996E-2</v>
      </c>
      <c r="H5803">
        <v>81</v>
      </c>
      <c r="I5803">
        <v>6.1</v>
      </c>
      <c r="J5803">
        <v>2.48E-3</v>
      </c>
      <c r="K5803">
        <v>0.38300000000000001</v>
      </c>
      <c r="L5803">
        <v>0.93544444444444397</v>
      </c>
      <c r="M5803" s="2">
        <f t="shared" si="181"/>
        <v>52.222222222222229</v>
      </c>
      <c r="N5803" t="s">
        <v>2744</v>
      </c>
    </row>
    <row r="5804" spans="1:14">
      <c r="A5804">
        <v>48</v>
      </c>
      <c r="B5804" t="s">
        <v>15122</v>
      </c>
      <c r="C5804" t="s">
        <v>15123</v>
      </c>
      <c r="D5804">
        <v>41</v>
      </c>
      <c r="E5804" s="1">
        <v>0.63</v>
      </c>
      <c r="F5804">
        <v>0.78400000000000003</v>
      </c>
      <c r="G5804">
        <v>6.7000000000000004E-2</v>
      </c>
      <c r="H5804">
        <v>15</v>
      </c>
      <c r="J5804">
        <v>3.1E-4</v>
      </c>
      <c r="K5804">
        <v>0.34899999999999998</v>
      </c>
      <c r="L5804">
        <v>0.93544444444444397</v>
      </c>
      <c r="M5804" s="2">
        <f t="shared" si="181"/>
        <v>53.333333333333336</v>
      </c>
      <c r="N5804" t="s">
        <v>2744</v>
      </c>
    </row>
    <row r="5805" spans="1:14">
      <c r="A5805">
        <v>49</v>
      </c>
      <c r="B5805" t="s">
        <v>17915</v>
      </c>
      <c r="C5805" t="s">
        <v>17916</v>
      </c>
      <c r="D5805">
        <v>839</v>
      </c>
      <c r="E5805" s="1">
        <v>0.622</v>
      </c>
      <c r="F5805">
        <v>1.1439999999999999</v>
      </c>
      <c r="G5805">
        <v>0.54400000000000004</v>
      </c>
      <c r="H5805">
        <v>57</v>
      </c>
      <c r="I5805">
        <v>4.4000000000000004</v>
      </c>
      <c r="J5805">
        <v>2.82E-3</v>
      </c>
      <c r="K5805">
        <v>0.32700000000000001</v>
      </c>
      <c r="L5805">
        <v>0.93544444444444397</v>
      </c>
      <c r="M5805" s="2">
        <f t="shared" si="181"/>
        <v>54.444444444444443</v>
      </c>
      <c r="N5805" t="s">
        <v>2744</v>
      </c>
    </row>
    <row r="5806" spans="1:14">
      <c r="A5806">
        <v>50</v>
      </c>
      <c r="B5806" t="s">
        <v>17621</v>
      </c>
      <c r="C5806" t="s">
        <v>17622</v>
      </c>
      <c r="D5806">
        <v>154</v>
      </c>
      <c r="E5806" s="1">
        <v>0.621</v>
      </c>
      <c r="G5806">
        <v>5.8000000000000003E-2</v>
      </c>
      <c r="H5806">
        <v>52</v>
      </c>
      <c r="I5806">
        <v>3.9</v>
      </c>
      <c r="J5806">
        <v>8.7000000000000001E-4</v>
      </c>
      <c r="L5806">
        <v>0.93544444444444397</v>
      </c>
      <c r="M5806" s="2">
        <f t="shared" si="181"/>
        <v>55.555555555555557</v>
      </c>
      <c r="N5806" t="s">
        <v>2744</v>
      </c>
    </row>
    <row r="5807" spans="1:14">
      <c r="A5807">
        <v>51</v>
      </c>
      <c r="B5807" t="s">
        <v>17985</v>
      </c>
      <c r="C5807" t="s">
        <v>17986</v>
      </c>
      <c r="D5807">
        <v>133</v>
      </c>
      <c r="E5807" s="1">
        <v>0.60099999999999998</v>
      </c>
      <c r="G5807">
        <v>1.4999999999999999E-2</v>
      </c>
      <c r="H5807">
        <v>131</v>
      </c>
      <c r="I5807">
        <v>2.1</v>
      </c>
      <c r="J5807">
        <v>2.9999999999999997E-4</v>
      </c>
      <c r="L5807">
        <v>0.93544444444444397</v>
      </c>
      <c r="M5807" s="2">
        <f t="shared" si="181"/>
        <v>56.666666666666664</v>
      </c>
      <c r="N5807" t="s">
        <v>2744</v>
      </c>
    </row>
    <row r="5808" spans="1:14">
      <c r="A5808">
        <v>52</v>
      </c>
      <c r="B5808" t="s">
        <v>17969</v>
      </c>
      <c r="C5808" t="s">
        <v>17970</v>
      </c>
      <c r="D5808">
        <v>185</v>
      </c>
      <c r="E5808" s="1">
        <v>0.6</v>
      </c>
      <c r="F5808">
        <v>0.57599999999999996</v>
      </c>
      <c r="G5808">
        <v>0.23499999999999999</v>
      </c>
      <c r="H5808">
        <v>34</v>
      </c>
      <c r="I5808">
        <v>4.9000000000000004</v>
      </c>
      <c r="J5808">
        <v>8.8999999999999995E-4</v>
      </c>
      <c r="K5808">
        <v>0.29599999999999999</v>
      </c>
      <c r="L5808">
        <v>0.93544444444444397</v>
      </c>
      <c r="M5808" s="2">
        <f t="shared" si="181"/>
        <v>57.777777777777771</v>
      </c>
      <c r="N5808" t="s">
        <v>2744</v>
      </c>
    </row>
    <row r="5809" spans="1:14">
      <c r="A5809">
        <v>53</v>
      </c>
      <c r="B5809" t="s">
        <v>17945</v>
      </c>
      <c r="C5809" t="s">
        <v>17946</v>
      </c>
      <c r="D5809">
        <v>270</v>
      </c>
      <c r="E5809" s="1">
        <v>0.59799999999999998</v>
      </c>
      <c r="F5809">
        <v>0.746</v>
      </c>
      <c r="G5809">
        <v>4.7E-2</v>
      </c>
      <c r="H5809">
        <v>64</v>
      </c>
      <c r="I5809">
        <v>4.3</v>
      </c>
      <c r="J5809">
        <v>1.6900000000000001E-3</v>
      </c>
      <c r="K5809">
        <v>0.33500000000000002</v>
      </c>
      <c r="L5809">
        <v>0.93544444444444397</v>
      </c>
      <c r="M5809" s="2">
        <f t="shared" si="181"/>
        <v>58.888888888888893</v>
      </c>
      <c r="N5809" t="s">
        <v>2744</v>
      </c>
    </row>
    <row r="5810" spans="1:14">
      <c r="A5810">
        <v>54</v>
      </c>
      <c r="B5810" t="s">
        <v>17871</v>
      </c>
      <c r="C5810" t="s">
        <v>17872</v>
      </c>
      <c r="D5810">
        <v>141</v>
      </c>
      <c r="E5810" s="1">
        <v>0.58799999999999997</v>
      </c>
      <c r="G5810">
        <v>3.5999999999999997E-2</v>
      </c>
      <c r="H5810">
        <v>55</v>
      </c>
      <c r="I5810">
        <v>3.1</v>
      </c>
      <c r="J5810">
        <v>2.0000000000000001E-4</v>
      </c>
      <c r="L5810">
        <v>0.93544444444444397</v>
      </c>
      <c r="M5810" s="2">
        <f t="shared" si="181"/>
        <v>60</v>
      </c>
      <c r="N5810" t="s">
        <v>2744</v>
      </c>
    </row>
    <row r="5811" spans="1:14">
      <c r="A5811">
        <v>55</v>
      </c>
      <c r="B5811" t="s">
        <v>17919</v>
      </c>
      <c r="C5811" t="s">
        <v>17920</v>
      </c>
      <c r="D5811">
        <v>788</v>
      </c>
      <c r="E5811" s="1">
        <v>0.56399999999999995</v>
      </c>
      <c r="F5811">
        <v>0.63600000000000001</v>
      </c>
      <c r="G5811">
        <v>3.5999999999999997E-2</v>
      </c>
      <c r="H5811">
        <v>56</v>
      </c>
      <c r="I5811">
        <v>8.3000000000000007</v>
      </c>
      <c r="J5811">
        <v>1.34E-3</v>
      </c>
      <c r="K5811">
        <v>0.17399999999999999</v>
      </c>
      <c r="L5811">
        <v>0.93544444444444397</v>
      </c>
      <c r="M5811" s="2">
        <f t="shared" si="181"/>
        <v>61.111111111111114</v>
      </c>
      <c r="N5811" t="s">
        <v>2744</v>
      </c>
    </row>
    <row r="5812" spans="1:14">
      <c r="A5812">
        <v>56</v>
      </c>
      <c r="B5812" t="s">
        <v>17979</v>
      </c>
      <c r="C5812" t="s">
        <v>17980</v>
      </c>
      <c r="D5812">
        <v>355</v>
      </c>
      <c r="E5812" s="1">
        <v>0.53700000000000003</v>
      </c>
      <c r="F5812">
        <v>0.436</v>
      </c>
      <c r="G5812">
        <v>3.9E-2</v>
      </c>
      <c r="H5812">
        <v>232</v>
      </c>
      <c r="I5812">
        <v>2.8</v>
      </c>
      <c r="J5812">
        <v>1.31E-3</v>
      </c>
      <c r="K5812">
        <v>0.113</v>
      </c>
      <c r="L5812">
        <v>0.93544444444444397</v>
      </c>
      <c r="M5812" s="2">
        <f t="shared" si="181"/>
        <v>62.222222222222221</v>
      </c>
      <c r="N5812" t="s">
        <v>2744</v>
      </c>
    </row>
    <row r="5813" spans="1:14">
      <c r="A5813">
        <v>57</v>
      </c>
      <c r="B5813" t="s">
        <v>17937</v>
      </c>
      <c r="C5813" t="s">
        <v>17938</v>
      </c>
      <c r="D5813">
        <v>43</v>
      </c>
      <c r="E5813" s="1">
        <v>0.52900000000000003</v>
      </c>
      <c r="F5813">
        <v>0.56799999999999995</v>
      </c>
      <c r="G5813">
        <v>0.33300000000000002</v>
      </c>
      <c r="H5813">
        <v>9</v>
      </c>
      <c r="J5813">
        <v>1.2E-4</v>
      </c>
      <c r="K5813">
        <v>0.15</v>
      </c>
      <c r="L5813">
        <v>0.93544444444444397</v>
      </c>
      <c r="M5813" s="2">
        <f t="shared" si="181"/>
        <v>63.333333333333329</v>
      </c>
      <c r="N5813" t="s">
        <v>2744</v>
      </c>
    </row>
    <row r="5814" spans="1:14">
      <c r="A5814">
        <v>58</v>
      </c>
      <c r="B5814" t="s">
        <v>17951</v>
      </c>
      <c r="C5814" t="s">
        <v>17952</v>
      </c>
      <c r="D5814">
        <v>651</v>
      </c>
      <c r="E5814" s="1">
        <v>0.52700000000000002</v>
      </c>
      <c r="F5814">
        <v>0.48299999999999998</v>
      </c>
      <c r="G5814">
        <v>9.4E-2</v>
      </c>
      <c r="H5814">
        <v>85</v>
      </c>
      <c r="I5814">
        <v>4.7</v>
      </c>
      <c r="J5814">
        <v>2.2100000000000002E-3</v>
      </c>
      <c r="K5814">
        <v>0.13500000000000001</v>
      </c>
      <c r="L5814">
        <v>0.93544444444444397</v>
      </c>
      <c r="M5814" s="2">
        <f t="shared" si="181"/>
        <v>64.444444444444443</v>
      </c>
      <c r="N5814" t="s">
        <v>2744</v>
      </c>
    </row>
    <row r="5815" spans="1:14">
      <c r="A5815">
        <v>59</v>
      </c>
      <c r="B5815" t="s">
        <v>17609</v>
      </c>
      <c r="C5815" t="s">
        <v>17610</v>
      </c>
      <c r="D5815">
        <v>190</v>
      </c>
      <c r="E5815" s="1">
        <v>0.51800000000000002</v>
      </c>
      <c r="F5815">
        <v>0.46200000000000002</v>
      </c>
      <c r="G5815">
        <v>0.33300000000000002</v>
      </c>
      <c r="H5815">
        <v>9</v>
      </c>
      <c r="I5815">
        <v>7.6</v>
      </c>
      <c r="J5815">
        <v>8.4000000000000003E-4</v>
      </c>
      <c r="K5815">
        <v>0.30299999999999999</v>
      </c>
      <c r="L5815">
        <v>0.93544444444444397</v>
      </c>
      <c r="M5815" s="2">
        <f t="shared" si="181"/>
        <v>65.555555555555557</v>
      </c>
      <c r="N5815" t="s">
        <v>2744</v>
      </c>
    </row>
    <row r="5816" spans="1:14">
      <c r="A5816">
        <v>60</v>
      </c>
      <c r="B5816" t="s">
        <v>17949</v>
      </c>
      <c r="C5816" t="s">
        <v>17950</v>
      </c>
      <c r="D5816">
        <v>1152</v>
      </c>
      <c r="E5816" s="1">
        <v>0.505</v>
      </c>
      <c r="F5816">
        <v>0.70099999999999996</v>
      </c>
      <c r="G5816">
        <v>2.7E-2</v>
      </c>
      <c r="H5816">
        <v>111</v>
      </c>
      <c r="I5816">
        <v>6.7</v>
      </c>
      <c r="J5816">
        <v>2.2699999999999999E-3</v>
      </c>
      <c r="K5816">
        <v>0.17899999999999999</v>
      </c>
      <c r="L5816">
        <v>0.93544444444444397</v>
      </c>
      <c r="M5816" s="2">
        <f t="shared" si="181"/>
        <v>66.666666666666657</v>
      </c>
      <c r="N5816" t="s">
        <v>2744</v>
      </c>
    </row>
    <row r="5817" spans="1:14">
      <c r="A5817">
        <v>61</v>
      </c>
      <c r="B5817" t="s">
        <v>17909</v>
      </c>
      <c r="C5817" t="s">
        <v>17910</v>
      </c>
      <c r="D5817">
        <v>169</v>
      </c>
      <c r="E5817" s="1">
        <v>0.48099999999999998</v>
      </c>
      <c r="F5817">
        <v>0.624</v>
      </c>
      <c r="G5817">
        <v>1.7999999999999999E-2</v>
      </c>
      <c r="H5817">
        <v>57</v>
      </c>
      <c r="I5817">
        <v>4.4000000000000004</v>
      </c>
      <c r="J5817">
        <v>8.1999999999999998E-4</v>
      </c>
      <c r="K5817">
        <v>0.25800000000000001</v>
      </c>
      <c r="L5817">
        <v>0.93544444444444397</v>
      </c>
      <c r="M5817" s="2">
        <f t="shared" si="181"/>
        <v>67.777777777777786</v>
      </c>
      <c r="N5817" t="s">
        <v>2744</v>
      </c>
    </row>
    <row r="5818" spans="1:14">
      <c r="A5818">
        <v>62</v>
      </c>
      <c r="B5818" t="s">
        <v>13091</v>
      </c>
      <c r="C5818" t="s">
        <v>13092</v>
      </c>
      <c r="D5818">
        <v>661</v>
      </c>
      <c r="E5818" s="1">
        <v>0.46700000000000003</v>
      </c>
      <c r="F5818">
        <v>0.57299999999999995</v>
      </c>
      <c r="G5818">
        <v>5.0999999999999997E-2</v>
      </c>
      <c r="H5818">
        <v>39</v>
      </c>
      <c r="I5818" t="s">
        <v>18288</v>
      </c>
      <c r="J5818">
        <v>9.3000000000000005E-4</v>
      </c>
      <c r="K5818">
        <v>0.20499999999999999</v>
      </c>
      <c r="L5818">
        <v>0.93544444444444397</v>
      </c>
      <c r="M5818" s="2">
        <f t="shared" si="181"/>
        <v>68.888888888888886</v>
      </c>
      <c r="N5818" t="s">
        <v>2744</v>
      </c>
    </row>
    <row r="5819" spans="1:14">
      <c r="A5819">
        <v>63</v>
      </c>
      <c r="B5819" t="s">
        <v>17947</v>
      </c>
      <c r="C5819" t="s">
        <v>17948</v>
      </c>
      <c r="D5819">
        <v>285</v>
      </c>
      <c r="E5819" s="1">
        <v>0.46100000000000002</v>
      </c>
      <c r="F5819">
        <v>0.67100000000000004</v>
      </c>
      <c r="G5819">
        <v>5.7000000000000002E-2</v>
      </c>
      <c r="H5819">
        <v>88</v>
      </c>
      <c r="I5819">
        <v>4</v>
      </c>
      <c r="J5819">
        <v>1.0399999999999999E-3</v>
      </c>
      <c r="K5819">
        <v>0.192</v>
      </c>
      <c r="L5819">
        <v>0.93544444444444397</v>
      </c>
      <c r="M5819" s="2">
        <f t="shared" si="181"/>
        <v>70</v>
      </c>
      <c r="N5819" t="s">
        <v>2744</v>
      </c>
    </row>
    <row r="5820" spans="1:14">
      <c r="A5820">
        <v>64</v>
      </c>
      <c r="B5820" t="s">
        <v>16304</v>
      </c>
      <c r="C5820" t="s">
        <v>16305</v>
      </c>
      <c r="D5820">
        <v>188</v>
      </c>
      <c r="E5820" s="1">
        <v>0.439</v>
      </c>
      <c r="F5820">
        <v>0.435</v>
      </c>
      <c r="G5820">
        <v>5.2999999999999999E-2</v>
      </c>
      <c r="H5820">
        <v>38</v>
      </c>
      <c r="I5820">
        <v>6.7</v>
      </c>
      <c r="J5820">
        <v>2.5999999999999998E-4</v>
      </c>
      <c r="K5820">
        <v>7.8E-2</v>
      </c>
      <c r="L5820">
        <v>0.93544444444444397</v>
      </c>
      <c r="M5820" s="2">
        <f t="shared" si="181"/>
        <v>71.111111111111114</v>
      </c>
      <c r="N5820" t="s">
        <v>2744</v>
      </c>
    </row>
    <row r="5821" spans="1:14">
      <c r="A5821">
        <v>65</v>
      </c>
      <c r="B5821" t="s">
        <v>17983</v>
      </c>
      <c r="C5821" t="s">
        <v>17984</v>
      </c>
      <c r="D5821">
        <v>125</v>
      </c>
      <c r="E5821" s="1">
        <v>0.41399999999999998</v>
      </c>
      <c r="G5821">
        <v>4.5999999999999999E-2</v>
      </c>
      <c r="H5821">
        <v>175</v>
      </c>
      <c r="I5821">
        <v>2</v>
      </c>
      <c r="J5821">
        <v>2.5000000000000001E-4</v>
      </c>
      <c r="L5821">
        <v>0.93544444444444397</v>
      </c>
      <c r="M5821" s="2">
        <f t="shared" ref="M5821:M5846" si="182">A5821/90*100</f>
        <v>72.222222222222214</v>
      </c>
      <c r="N5821" t="s">
        <v>2744</v>
      </c>
    </row>
    <row r="5822" spans="1:14">
      <c r="A5822">
        <v>66</v>
      </c>
      <c r="B5822" t="s">
        <v>14692</v>
      </c>
      <c r="C5822" t="s">
        <v>14693</v>
      </c>
      <c r="D5822">
        <v>348</v>
      </c>
      <c r="E5822" s="1">
        <v>0.40699999999999997</v>
      </c>
      <c r="F5822">
        <v>0.93500000000000005</v>
      </c>
      <c r="G5822">
        <v>0</v>
      </c>
      <c r="H5822">
        <v>23</v>
      </c>
      <c r="I5822">
        <v>8.6</v>
      </c>
      <c r="J5822">
        <v>1.07E-3</v>
      </c>
      <c r="K5822">
        <v>0.49399999999999999</v>
      </c>
      <c r="L5822">
        <v>0.93544444444444397</v>
      </c>
      <c r="M5822" s="2">
        <f t="shared" si="182"/>
        <v>73.333333333333329</v>
      </c>
      <c r="N5822" t="s">
        <v>2744</v>
      </c>
    </row>
    <row r="5823" spans="1:14">
      <c r="A5823">
        <v>67</v>
      </c>
      <c r="B5823" t="s">
        <v>12822</v>
      </c>
      <c r="C5823" t="s">
        <v>12823</v>
      </c>
      <c r="D5823">
        <v>1034</v>
      </c>
      <c r="E5823" s="1">
        <v>0.39900000000000002</v>
      </c>
      <c r="F5823">
        <v>0.49299999999999999</v>
      </c>
      <c r="G5823">
        <v>4.3999999999999997E-2</v>
      </c>
      <c r="H5823">
        <v>91</v>
      </c>
      <c r="I5823" t="s">
        <v>18288</v>
      </c>
      <c r="J5823">
        <v>1.1100000000000001E-3</v>
      </c>
      <c r="K5823">
        <v>0.13500000000000001</v>
      </c>
      <c r="L5823">
        <v>0.93544444444444397</v>
      </c>
      <c r="M5823" s="2">
        <f t="shared" si="182"/>
        <v>74.444444444444443</v>
      </c>
      <c r="N5823" t="s">
        <v>2744</v>
      </c>
    </row>
    <row r="5824" spans="1:14">
      <c r="A5824">
        <v>68</v>
      </c>
      <c r="B5824" t="s">
        <v>17971</v>
      </c>
      <c r="C5824" t="s">
        <v>17972</v>
      </c>
      <c r="D5824">
        <v>423</v>
      </c>
      <c r="E5824" s="1">
        <v>0.39300000000000002</v>
      </c>
      <c r="F5824">
        <v>0.42399999999999999</v>
      </c>
      <c r="G5824">
        <v>0.02</v>
      </c>
      <c r="H5824">
        <v>49</v>
      </c>
      <c r="I5824">
        <v>9.1999999999999993</v>
      </c>
      <c r="J5824">
        <v>7.1000000000000002E-4</v>
      </c>
      <c r="K5824">
        <v>0.154</v>
      </c>
      <c r="L5824">
        <v>0.93544444444444397</v>
      </c>
      <c r="M5824" s="2">
        <f t="shared" si="182"/>
        <v>75.555555555555557</v>
      </c>
      <c r="N5824" t="s">
        <v>2744</v>
      </c>
    </row>
    <row r="5825" spans="1:14">
      <c r="A5825">
        <v>69</v>
      </c>
      <c r="B5825" t="s">
        <v>17897</v>
      </c>
      <c r="C5825" t="s">
        <v>17898</v>
      </c>
      <c r="D5825">
        <v>17</v>
      </c>
      <c r="E5825" s="1">
        <v>0.38100000000000001</v>
      </c>
      <c r="F5825">
        <v>0.5</v>
      </c>
      <c r="G5825">
        <v>9.0999999999999998E-2</v>
      </c>
      <c r="H5825">
        <v>11</v>
      </c>
      <c r="J5825">
        <v>6.9999999999999994E-5</v>
      </c>
      <c r="K5825">
        <v>0.13</v>
      </c>
      <c r="L5825">
        <v>0.93544444444444397</v>
      </c>
      <c r="M5825" s="2">
        <f t="shared" si="182"/>
        <v>76.666666666666671</v>
      </c>
      <c r="N5825" t="s">
        <v>2744</v>
      </c>
    </row>
    <row r="5826" spans="1:14">
      <c r="A5826">
        <v>70</v>
      </c>
      <c r="B5826" t="s">
        <v>17901</v>
      </c>
      <c r="C5826" t="s">
        <v>17902</v>
      </c>
      <c r="D5826">
        <v>278</v>
      </c>
      <c r="E5826" s="1">
        <v>0.36199999999999999</v>
      </c>
      <c r="F5826">
        <v>0.437</v>
      </c>
      <c r="G5826">
        <v>4.9000000000000002E-2</v>
      </c>
      <c r="H5826">
        <v>41</v>
      </c>
      <c r="I5826">
        <v>6</v>
      </c>
      <c r="J5826">
        <v>7.6000000000000004E-4</v>
      </c>
      <c r="K5826">
        <v>0.13700000000000001</v>
      </c>
      <c r="L5826">
        <v>0.93544444444444397</v>
      </c>
      <c r="M5826" s="2">
        <f t="shared" si="182"/>
        <v>77.777777777777786</v>
      </c>
      <c r="N5826" t="s">
        <v>2744</v>
      </c>
    </row>
    <row r="5827" spans="1:14">
      <c r="A5827">
        <v>71</v>
      </c>
      <c r="B5827" t="s">
        <v>17903</v>
      </c>
      <c r="C5827" t="s">
        <v>17904</v>
      </c>
      <c r="D5827">
        <v>213</v>
      </c>
      <c r="E5827" s="1">
        <v>0.35799999999999998</v>
      </c>
      <c r="F5827">
        <v>0.26900000000000002</v>
      </c>
      <c r="G5827">
        <v>1.4E-2</v>
      </c>
      <c r="H5827">
        <v>560</v>
      </c>
      <c r="I5827">
        <v>1.7</v>
      </c>
      <c r="J5827">
        <v>2.2000000000000001E-4</v>
      </c>
      <c r="K5827">
        <v>1.7000000000000001E-2</v>
      </c>
      <c r="L5827">
        <v>0.93544444444444397</v>
      </c>
      <c r="M5827" s="2">
        <f t="shared" si="182"/>
        <v>78.888888888888886</v>
      </c>
      <c r="N5827" t="s">
        <v>2744</v>
      </c>
    </row>
    <row r="5828" spans="1:14">
      <c r="A5828">
        <v>72</v>
      </c>
      <c r="B5828" t="s">
        <v>17381</v>
      </c>
      <c r="C5828" t="s">
        <v>17382</v>
      </c>
      <c r="D5828">
        <v>53</v>
      </c>
      <c r="E5828" s="1">
        <v>0.35499999999999998</v>
      </c>
      <c r="F5828">
        <v>0.375</v>
      </c>
      <c r="G5828">
        <v>1.2E-2</v>
      </c>
      <c r="H5828">
        <v>82</v>
      </c>
      <c r="J5828">
        <v>1.2E-4</v>
      </c>
      <c r="K5828">
        <v>5.8000000000000003E-2</v>
      </c>
      <c r="L5828">
        <v>0.93544444444444397</v>
      </c>
      <c r="M5828" s="2">
        <f t="shared" si="182"/>
        <v>80</v>
      </c>
      <c r="N5828" t="s">
        <v>2744</v>
      </c>
    </row>
    <row r="5829" spans="1:14">
      <c r="A5829">
        <v>73</v>
      </c>
      <c r="B5829" t="s">
        <v>16292</v>
      </c>
      <c r="C5829" t="s">
        <v>16293</v>
      </c>
      <c r="D5829">
        <v>143</v>
      </c>
      <c r="E5829" s="1">
        <v>0.33900000000000002</v>
      </c>
      <c r="F5829">
        <v>0.41799999999999998</v>
      </c>
      <c r="G5829">
        <v>0</v>
      </c>
      <c r="H5829">
        <v>31</v>
      </c>
      <c r="I5829">
        <v>8.1999999999999993</v>
      </c>
      <c r="J5829">
        <v>2.7E-4</v>
      </c>
      <c r="K5829">
        <v>0.126</v>
      </c>
      <c r="L5829">
        <v>0.93544444444444397</v>
      </c>
      <c r="M5829" s="2">
        <f t="shared" si="182"/>
        <v>81.111111111111114</v>
      </c>
      <c r="N5829" t="s">
        <v>2744</v>
      </c>
    </row>
    <row r="5830" spans="1:14">
      <c r="A5830">
        <v>74</v>
      </c>
      <c r="B5830" t="s">
        <v>15238</v>
      </c>
      <c r="C5830" t="s">
        <v>15239</v>
      </c>
      <c r="D5830">
        <v>312</v>
      </c>
      <c r="E5830" s="1">
        <v>0.33300000000000002</v>
      </c>
      <c r="F5830">
        <v>0.68500000000000005</v>
      </c>
      <c r="G5830">
        <v>5.0999999999999997E-2</v>
      </c>
      <c r="H5830">
        <v>78</v>
      </c>
      <c r="I5830">
        <v>4.9000000000000004</v>
      </c>
      <c r="J5830">
        <v>6.4000000000000005E-4</v>
      </c>
      <c r="K5830">
        <v>0.13500000000000001</v>
      </c>
      <c r="L5830">
        <v>0.93544444444444397</v>
      </c>
      <c r="M5830" s="2">
        <f t="shared" si="182"/>
        <v>82.222222222222214</v>
      </c>
      <c r="N5830" t="s">
        <v>2744</v>
      </c>
    </row>
    <row r="5831" spans="1:14">
      <c r="A5831">
        <v>75</v>
      </c>
      <c r="B5831" t="s">
        <v>17907</v>
      </c>
      <c r="C5831" t="s">
        <v>17908</v>
      </c>
      <c r="D5831">
        <v>680</v>
      </c>
      <c r="E5831" s="1">
        <v>0.33</v>
      </c>
      <c r="F5831">
        <v>0.32500000000000001</v>
      </c>
      <c r="G5831">
        <v>9.0999999999999998E-2</v>
      </c>
      <c r="H5831">
        <v>121</v>
      </c>
      <c r="I5831">
        <v>8.6</v>
      </c>
      <c r="J5831">
        <v>1.8699999999999999E-3</v>
      </c>
      <c r="K5831">
        <v>0.14099999999999999</v>
      </c>
      <c r="L5831">
        <v>0.93544444444444397</v>
      </c>
      <c r="M5831" s="2">
        <f t="shared" si="182"/>
        <v>83.333333333333343</v>
      </c>
      <c r="N5831" t="s">
        <v>2744</v>
      </c>
    </row>
    <row r="5832" spans="1:14">
      <c r="A5832">
        <v>76</v>
      </c>
      <c r="B5832" t="s">
        <v>18321</v>
      </c>
      <c r="C5832" t="s">
        <v>18322</v>
      </c>
      <c r="D5832">
        <v>273</v>
      </c>
      <c r="E5832" s="1">
        <v>0.315</v>
      </c>
      <c r="F5832">
        <v>0.32500000000000001</v>
      </c>
      <c r="G5832">
        <v>8.8999999999999996E-2</v>
      </c>
      <c r="H5832">
        <v>56</v>
      </c>
      <c r="I5832">
        <v>9.8000000000000007</v>
      </c>
      <c r="J5832">
        <v>6.8999999999999997E-4</v>
      </c>
      <c r="K5832">
        <v>0.14099999999999999</v>
      </c>
      <c r="L5832">
        <v>0.93544444444444397</v>
      </c>
      <c r="M5832" s="2">
        <f t="shared" si="182"/>
        <v>84.444444444444443</v>
      </c>
      <c r="N5832" t="s">
        <v>2744</v>
      </c>
    </row>
    <row r="5833" spans="1:14">
      <c r="A5833">
        <v>77</v>
      </c>
      <c r="B5833" t="s">
        <v>17891</v>
      </c>
      <c r="C5833" t="s">
        <v>17892</v>
      </c>
      <c r="D5833">
        <v>72</v>
      </c>
      <c r="E5833" s="1">
        <v>0.29299999999999998</v>
      </c>
      <c r="G5833">
        <v>0.29199999999999998</v>
      </c>
      <c r="H5833">
        <v>48</v>
      </c>
      <c r="J5833">
        <v>1.1E-4</v>
      </c>
      <c r="L5833">
        <v>0.93544444444444397</v>
      </c>
      <c r="M5833" s="2">
        <f t="shared" si="182"/>
        <v>85.555555555555557</v>
      </c>
      <c r="N5833" t="s">
        <v>2744</v>
      </c>
    </row>
    <row r="5834" spans="1:14">
      <c r="A5834">
        <v>78</v>
      </c>
      <c r="B5834" t="s">
        <v>17957</v>
      </c>
      <c r="C5834" t="s">
        <v>17958</v>
      </c>
      <c r="D5834">
        <v>446</v>
      </c>
      <c r="E5834" s="1">
        <v>0.29099999999999998</v>
      </c>
      <c r="F5834">
        <v>0.18099999999999999</v>
      </c>
      <c r="G5834">
        <v>3.4000000000000002E-2</v>
      </c>
      <c r="H5834">
        <v>236</v>
      </c>
      <c r="I5834">
        <v>6.7</v>
      </c>
      <c r="J5834">
        <v>4.8000000000000001E-4</v>
      </c>
      <c r="K5834">
        <v>2.5000000000000001E-2</v>
      </c>
      <c r="L5834">
        <v>0.93544444444444397</v>
      </c>
      <c r="M5834" s="2">
        <f t="shared" si="182"/>
        <v>86.666666666666671</v>
      </c>
      <c r="N5834" t="s">
        <v>2744</v>
      </c>
    </row>
    <row r="5835" spans="1:14">
      <c r="A5835">
        <v>79</v>
      </c>
      <c r="B5835" t="s">
        <v>16290</v>
      </c>
      <c r="C5835" t="s">
        <v>16291</v>
      </c>
      <c r="D5835">
        <v>596</v>
      </c>
      <c r="E5835" s="1">
        <v>0.28999999999999998</v>
      </c>
      <c r="F5835">
        <v>0.36299999999999999</v>
      </c>
      <c r="G5835">
        <v>0.27100000000000002</v>
      </c>
      <c r="H5835">
        <v>140</v>
      </c>
      <c r="I5835">
        <v>6.5</v>
      </c>
      <c r="J5835">
        <v>1.0399999999999999E-3</v>
      </c>
      <c r="K5835">
        <v>0.09</v>
      </c>
      <c r="L5835">
        <v>0.93544444444444397</v>
      </c>
      <c r="M5835" s="2">
        <f t="shared" si="182"/>
        <v>87.777777777777771</v>
      </c>
      <c r="N5835" t="s">
        <v>2744</v>
      </c>
    </row>
    <row r="5836" spans="1:14">
      <c r="A5836">
        <v>80</v>
      </c>
      <c r="B5836" t="s">
        <v>17731</v>
      </c>
      <c r="C5836" t="s">
        <v>17732</v>
      </c>
      <c r="D5836">
        <v>153</v>
      </c>
      <c r="E5836" s="1">
        <v>0.24299999999999999</v>
      </c>
      <c r="F5836">
        <v>0.33</v>
      </c>
      <c r="G5836">
        <v>0.1</v>
      </c>
      <c r="H5836">
        <v>10</v>
      </c>
      <c r="I5836" t="s">
        <v>18288</v>
      </c>
      <c r="J5836">
        <v>2.7E-4</v>
      </c>
      <c r="K5836">
        <v>0.14499999999999999</v>
      </c>
      <c r="L5836">
        <v>0.93544444444444397</v>
      </c>
      <c r="M5836" s="2">
        <f t="shared" si="182"/>
        <v>88.888888888888886</v>
      </c>
      <c r="N5836" t="s">
        <v>2744</v>
      </c>
    </row>
    <row r="5837" spans="1:14">
      <c r="A5837">
        <v>81</v>
      </c>
      <c r="B5837" t="s">
        <v>17887</v>
      </c>
      <c r="C5837" t="s">
        <v>17888</v>
      </c>
      <c r="D5837">
        <v>64</v>
      </c>
      <c r="E5837" s="1">
        <v>0.23699999999999999</v>
      </c>
      <c r="F5837">
        <v>0.16</v>
      </c>
      <c r="G5837">
        <v>4.9000000000000002E-2</v>
      </c>
      <c r="H5837">
        <v>61</v>
      </c>
      <c r="J5837">
        <v>1.8000000000000001E-4</v>
      </c>
      <c r="K5837">
        <v>0.03</v>
      </c>
      <c r="L5837">
        <v>0.93544444444444397</v>
      </c>
      <c r="M5837" s="2">
        <f t="shared" si="182"/>
        <v>90</v>
      </c>
      <c r="N5837" t="s">
        <v>2744</v>
      </c>
    </row>
    <row r="5838" spans="1:14">
      <c r="A5838">
        <v>82</v>
      </c>
      <c r="B5838" t="s">
        <v>17929</v>
      </c>
      <c r="C5838" t="s">
        <v>17930</v>
      </c>
      <c r="D5838">
        <v>343</v>
      </c>
      <c r="E5838" s="1">
        <v>0.23699999999999999</v>
      </c>
      <c r="F5838">
        <v>0.251</v>
      </c>
      <c r="G5838">
        <v>5.2999999999999999E-2</v>
      </c>
      <c r="H5838">
        <v>94</v>
      </c>
      <c r="I5838">
        <v>6.8</v>
      </c>
      <c r="J5838">
        <v>5.9999999999999995E-4</v>
      </c>
      <c r="K5838">
        <v>6.2E-2</v>
      </c>
      <c r="L5838">
        <v>0.93544444444444397</v>
      </c>
      <c r="M5838" s="2">
        <f t="shared" si="182"/>
        <v>91.111111111111114</v>
      </c>
      <c r="N5838" t="s">
        <v>2744</v>
      </c>
    </row>
    <row r="5839" spans="1:14">
      <c r="A5839">
        <v>83</v>
      </c>
      <c r="B5839" t="s">
        <v>17939</v>
      </c>
      <c r="C5839" t="s">
        <v>17940</v>
      </c>
      <c r="D5839">
        <v>114</v>
      </c>
      <c r="E5839" s="1">
        <v>0.184</v>
      </c>
      <c r="G5839">
        <v>0.01</v>
      </c>
      <c r="H5839">
        <v>96</v>
      </c>
      <c r="I5839">
        <v>4.0999999999999996</v>
      </c>
      <c r="J5839">
        <v>3.1E-4</v>
      </c>
      <c r="L5839">
        <v>0.93544444444444397</v>
      </c>
      <c r="M5839" s="2">
        <f t="shared" si="182"/>
        <v>92.222222222222229</v>
      </c>
      <c r="N5839" t="s">
        <v>2744</v>
      </c>
    </row>
    <row r="5840" spans="1:14">
      <c r="A5840">
        <v>84</v>
      </c>
      <c r="B5840" t="s">
        <v>17965</v>
      </c>
      <c r="C5840" t="s">
        <v>17966</v>
      </c>
      <c r="D5840">
        <v>45</v>
      </c>
      <c r="E5840" s="1">
        <v>0.184</v>
      </c>
      <c r="F5840">
        <v>0.17</v>
      </c>
      <c r="G5840">
        <v>7.6999999999999999E-2</v>
      </c>
      <c r="H5840">
        <v>26</v>
      </c>
      <c r="J5840">
        <v>1.3999999999999999E-4</v>
      </c>
      <c r="K5840">
        <v>0.08</v>
      </c>
      <c r="L5840">
        <v>0.93544444444444397</v>
      </c>
      <c r="M5840" s="2">
        <f t="shared" si="182"/>
        <v>93.333333333333329</v>
      </c>
      <c r="N5840" t="s">
        <v>2744</v>
      </c>
    </row>
    <row r="5841" spans="1:14">
      <c r="A5841">
        <v>85</v>
      </c>
      <c r="B5841" t="s">
        <v>17889</v>
      </c>
      <c r="C5841" t="s">
        <v>17890</v>
      </c>
      <c r="D5841">
        <v>113</v>
      </c>
      <c r="E5841" s="1">
        <v>0.17499999999999999</v>
      </c>
      <c r="F5841">
        <v>0.183</v>
      </c>
      <c r="G5841">
        <v>5.5E-2</v>
      </c>
      <c r="H5841">
        <v>128</v>
      </c>
      <c r="I5841">
        <v>3.1</v>
      </c>
      <c r="J5841">
        <v>1.6000000000000001E-4</v>
      </c>
      <c r="K5841">
        <v>1.7000000000000001E-2</v>
      </c>
      <c r="L5841">
        <v>0.93544444444444397</v>
      </c>
      <c r="M5841" s="2">
        <f t="shared" si="182"/>
        <v>94.444444444444443</v>
      </c>
      <c r="N5841" t="s">
        <v>2744</v>
      </c>
    </row>
    <row r="5842" spans="1:14">
      <c r="A5842">
        <v>86</v>
      </c>
      <c r="B5842" t="s">
        <v>17943</v>
      </c>
      <c r="C5842" t="s">
        <v>17944</v>
      </c>
      <c r="D5842">
        <v>140</v>
      </c>
      <c r="E5842" s="1">
        <v>7.4999999999999997E-2</v>
      </c>
      <c r="F5842">
        <v>0.14199999999999999</v>
      </c>
      <c r="G5842">
        <v>0</v>
      </c>
      <c r="H5842">
        <v>22</v>
      </c>
      <c r="I5842" t="s">
        <v>18288</v>
      </c>
      <c r="J5842">
        <v>1.3999999999999999E-4</v>
      </c>
      <c r="K5842">
        <v>5.8000000000000003E-2</v>
      </c>
      <c r="L5842">
        <v>0.93544444444444397</v>
      </c>
      <c r="M5842" s="2">
        <f t="shared" si="182"/>
        <v>95.555555555555557</v>
      </c>
      <c r="N5842" t="s">
        <v>2744</v>
      </c>
    </row>
    <row r="5843" spans="1:14">
      <c r="A5843">
        <v>87</v>
      </c>
      <c r="B5843" t="s">
        <v>17963</v>
      </c>
      <c r="C5843" t="s">
        <v>17964</v>
      </c>
      <c r="D5843">
        <v>30</v>
      </c>
      <c r="E5843" s="1">
        <v>6.2E-2</v>
      </c>
      <c r="F5843">
        <v>7.5999999999999998E-2</v>
      </c>
      <c r="G5843">
        <v>1.6E-2</v>
      </c>
      <c r="H5843">
        <v>63</v>
      </c>
      <c r="J5843">
        <v>8.0000000000000007E-5</v>
      </c>
      <c r="K5843">
        <v>1.2E-2</v>
      </c>
      <c r="L5843">
        <v>0.93544444444444397</v>
      </c>
      <c r="M5843" s="2">
        <f t="shared" si="182"/>
        <v>96.666666666666671</v>
      </c>
      <c r="N5843" t="s">
        <v>2744</v>
      </c>
    </row>
    <row r="5844" spans="1:14">
      <c r="A5844">
        <v>88</v>
      </c>
      <c r="B5844" t="s">
        <v>17905</v>
      </c>
      <c r="C5844" t="s">
        <v>17906</v>
      </c>
      <c r="D5844">
        <v>28</v>
      </c>
      <c r="E5844" s="1">
        <v>3.7999999999999999E-2</v>
      </c>
      <c r="J5844">
        <v>1E-4</v>
      </c>
      <c r="L5844">
        <v>0.93544444444444397</v>
      </c>
      <c r="M5844" s="2">
        <f t="shared" si="182"/>
        <v>97.777777777777771</v>
      </c>
      <c r="N5844" t="s">
        <v>2744</v>
      </c>
    </row>
    <row r="5845" spans="1:14">
      <c r="A5845">
        <v>89</v>
      </c>
      <c r="B5845" t="s">
        <v>17973</v>
      </c>
      <c r="C5845" t="s">
        <v>17974</v>
      </c>
      <c r="D5845">
        <v>172</v>
      </c>
      <c r="E5845" s="1">
        <v>3.4000000000000002E-2</v>
      </c>
      <c r="F5845">
        <v>0.41599999999999998</v>
      </c>
      <c r="G5845">
        <v>0</v>
      </c>
      <c r="H5845">
        <v>15</v>
      </c>
      <c r="I5845" t="s">
        <v>18288</v>
      </c>
      <c r="J5845">
        <v>3.3E-4</v>
      </c>
      <c r="K5845">
        <v>0.21199999999999999</v>
      </c>
      <c r="L5845">
        <v>0.93544444444444397</v>
      </c>
      <c r="M5845" s="2">
        <f t="shared" si="182"/>
        <v>98.888888888888886</v>
      </c>
      <c r="N5845" t="s">
        <v>2744</v>
      </c>
    </row>
    <row r="5846" spans="1:14">
      <c r="A5846">
        <v>90</v>
      </c>
      <c r="B5846" t="s">
        <v>17967</v>
      </c>
      <c r="C5846" t="s">
        <v>17968</v>
      </c>
      <c r="D5846">
        <v>24</v>
      </c>
      <c r="E5846" s="1">
        <v>3.3000000000000002E-2</v>
      </c>
      <c r="F5846">
        <v>6.4000000000000001E-2</v>
      </c>
      <c r="G5846">
        <v>0</v>
      </c>
      <c r="H5846">
        <v>34</v>
      </c>
      <c r="J5846">
        <v>5.0000000000000002E-5</v>
      </c>
      <c r="K5846">
        <v>1.2999999999999999E-2</v>
      </c>
      <c r="L5846">
        <v>0.93544444444444397</v>
      </c>
      <c r="M5846" s="2">
        <f t="shared" si="182"/>
        <v>100</v>
      </c>
      <c r="N5846" t="s">
        <v>2744</v>
      </c>
    </row>
    <row r="5847" spans="1:14" s="3" customFormat="1">
      <c r="E5847" s="4"/>
      <c r="M5847" s="5"/>
    </row>
    <row r="5848" spans="1:14">
      <c r="A5848">
        <v>1</v>
      </c>
      <c r="B5848" t="s">
        <v>13219</v>
      </c>
      <c r="C5848" t="s">
        <v>13220</v>
      </c>
      <c r="D5848">
        <v>3234</v>
      </c>
      <c r="E5848" s="1">
        <v>2.2389999999999999</v>
      </c>
      <c r="F5848">
        <v>2.5529999999999999</v>
      </c>
      <c r="G5848">
        <v>0.68300000000000005</v>
      </c>
      <c r="H5848">
        <v>101</v>
      </c>
      <c r="I5848">
        <v>7.9</v>
      </c>
      <c r="J5848">
        <v>7.1700000000000002E-3</v>
      </c>
      <c r="K5848">
        <v>0.92200000000000004</v>
      </c>
      <c r="L5848">
        <f>AVERAGE(E5848:E5864)</f>
        <v>0.85675000000000012</v>
      </c>
      <c r="M5848" s="2">
        <f t="shared" ref="M5848:M5862" si="183">A5848/15*100</f>
        <v>6.666666666666667</v>
      </c>
      <c r="N5848" t="s">
        <v>2745</v>
      </c>
    </row>
    <row r="5849" spans="1:14">
      <c r="A5849">
        <v>2</v>
      </c>
      <c r="B5849" t="s">
        <v>17989</v>
      </c>
      <c r="C5849" t="s">
        <v>17990</v>
      </c>
      <c r="D5849">
        <v>5599</v>
      </c>
      <c r="E5849" s="1">
        <v>1.6930000000000001</v>
      </c>
      <c r="F5849">
        <v>2.2829999999999999</v>
      </c>
      <c r="G5849">
        <v>0.42199999999999999</v>
      </c>
      <c r="H5849">
        <v>147</v>
      </c>
      <c r="I5849">
        <v>9.1</v>
      </c>
      <c r="J5849">
        <v>1.5480000000000001E-2</v>
      </c>
      <c r="K5849">
        <v>1.1160000000000001</v>
      </c>
      <c r="L5849">
        <v>0.79600000000000004</v>
      </c>
      <c r="M5849" s="2">
        <f t="shared" si="183"/>
        <v>13.333333333333334</v>
      </c>
      <c r="N5849" t="s">
        <v>2745</v>
      </c>
    </row>
    <row r="5850" spans="1:14">
      <c r="A5850">
        <v>3</v>
      </c>
      <c r="B5850" t="s">
        <v>13321</v>
      </c>
      <c r="C5850" t="s">
        <v>13322</v>
      </c>
      <c r="D5850">
        <v>2622</v>
      </c>
      <c r="E5850" s="1">
        <v>1.161</v>
      </c>
      <c r="F5850">
        <v>1.448</v>
      </c>
      <c r="G5850">
        <v>0.12</v>
      </c>
      <c r="H5850">
        <v>200</v>
      </c>
      <c r="I5850">
        <v>6.2</v>
      </c>
      <c r="J5850">
        <v>7.43E-3</v>
      </c>
      <c r="K5850">
        <v>0.49399999999999999</v>
      </c>
      <c r="L5850">
        <v>0.79600000000000004</v>
      </c>
      <c r="M5850" s="2">
        <f t="shared" si="183"/>
        <v>20</v>
      </c>
      <c r="N5850" t="s">
        <v>2745</v>
      </c>
    </row>
    <row r="5851" spans="1:14">
      <c r="A5851">
        <v>4</v>
      </c>
      <c r="B5851" t="s">
        <v>13245</v>
      </c>
      <c r="C5851" t="s">
        <v>13246</v>
      </c>
      <c r="D5851">
        <v>2281</v>
      </c>
      <c r="E5851" s="1">
        <v>1.157</v>
      </c>
      <c r="F5851">
        <v>1.4450000000000001</v>
      </c>
      <c r="G5851">
        <v>0.17699999999999999</v>
      </c>
      <c r="H5851">
        <v>62</v>
      </c>
      <c r="I5851">
        <v>9.8000000000000007</v>
      </c>
      <c r="J5851">
        <v>3.3800000000000002E-3</v>
      </c>
      <c r="K5851">
        <v>0.59099999999999997</v>
      </c>
      <c r="L5851">
        <v>0.79600000000000004</v>
      </c>
      <c r="M5851" s="2">
        <f t="shared" si="183"/>
        <v>26.666666666666668</v>
      </c>
      <c r="N5851" t="s">
        <v>2745</v>
      </c>
    </row>
    <row r="5852" spans="1:14">
      <c r="A5852">
        <v>5</v>
      </c>
      <c r="B5852" t="s">
        <v>17987</v>
      </c>
      <c r="C5852" t="s">
        <v>17988</v>
      </c>
      <c r="D5852">
        <v>840</v>
      </c>
      <c r="E5852" s="1">
        <v>1.0720000000000001</v>
      </c>
      <c r="F5852">
        <v>1.4119999999999999</v>
      </c>
      <c r="G5852">
        <v>0.188</v>
      </c>
      <c r="H5852">
        <v>69</v>
      </c>
      <c r="I5852" t="s">
        <v>18288</v>
      </c>
      <c r="J5852">
        <v>1.74E-3</v>
      </c>
      <c r="K5852">
        <v>0.58499999999999996</v>
      </c>
      <c r="L5852">
        <v>0.79600000000000004</v>
      </c>
      <c r="M5852" s="2">
        <f t="shared" si="183"/>
        <v>33.333333333333329</v>
      </c>
      <c r="N5852" t="s">
        <v>2745</v>
      </c>
    </row>
    <row r="5853" spans="1:14">
      <c r="A5853">
        <v>6</v>
      </c>
      <c r="B5853" t="s">
        <v>13307</v>
      </c>
      <c r="C5853" t="s">
        <v>13308</v>
      </c>
      <c r="D5853">
        <v>1135</v>
      </c>
      <c r="E5853" s="1">
        <v>1</v>
      </c>
      <c r="F5853">
        <v>1.165</v>
      </c>
      <c r="G5853">
        <v>0.122</v>
      </c>
      <c r="H5853">
        <v>49</v>
      </c>
      <c r="I5853" t="s">
        <v>18288</v>
      </c>
      <c r="J5853">
        <v>1.64E-3</v>
      </c>
      <c r="K5853">
        <v>0.53100000000000003</v>
      </c>
      <c r="L5853">
        <v>0.79600000000000004</v>
      </c>
      <c r="M5853" s="2">
        <f t="shared" si="183"/>
        <v>40</v>
      </c>
      <c r="N5853" t="s">
        <v>2745</v>
      </c>
    </row>
    <row r="5854" spans="1:14">
      <c r="A5854">
        <v>7</v>
      </c>
      <c r="B5854" t="s">
        <v>17991</v>
      </c>
      <c r="C5854" t="s">
        <v>17992</v>
      </c>
      <c r="D5854">
        <v>473</v>
      </c>
      <c r="E5854" s="1">
        <v>0.67800000000000005</v>
      </c>
      <c r="F5854">
        <v>0.747</v>
      </c>
      <c r="G5854">
        <v>4.8000000000000001E-2</v>
      </c>
      <c r="H5854">
        <v>42</v>
      </c>
      <c r="I5854">
        <v>7.6</v>
      </c>
      <c r="J5854">
        <v>1.1199999999999999E-3</v>
      </c>
      <c r="K5854">
        <v>0.26400000000000001</v>
      </c>
      <c r="L5854">
        <v>0.79600000000000004</v>
      </c>
      <c r="M5854" s="2">
        <f t="shared" si="183"/>
        <v>46.666666666666664</v>
      </c>
      <c r="N5854" t="s">
        <v>2745</v>
      </c>
    </row>
    <row r="5855" spans="1:14">
      <c r="A5855">
        <v>8</v>
      </c>
      <c r="B5855" t="s">
        <v>13221</v>
      </c>
      <c r="C5855" t="s">
        <v>13222</v>
      </c>
      <c r="D5855">
        <v>271</v>
      </c>
      <c r="E5855" s="1">
        <v>0.66700000000000004</v>
      </c>
      <c r="F5855">
        <v>0.73899999999999999</v>
      </c>
      <c r="G5855">
        <v>2.5</v>
      </c>
      <c r="H5855">
        <v>24</v>
      </c>
      <c r="I5855">
        <v>6.3</v>
      </c>
      <c r="J5855">
        <v>4.2000000000000002E-4</v>
      </c>
      <c r="K5855">
        <v>0.25700000000000001</v>
      </c>
      <c r="L5855">
        <v>0.79600000000000004</v>
      </c>
      <c r="M5855" s="2">
        <f t="shared" si="183"/>
        <v>53.333333333333336</v>
      </c>
      <c r="N5855" t="s">
        <v>2745</v>
      </c>
    </row>
    <row r="5856" spans="1:14">
      <c r="A5856">
        <v>9</v>
      </c>
      <c r="B5856" t="s">
        <v>17805</v>
      </c>
      <c r="C5856" t="s">
        <v>17806</v>
      </c>
      <c r="D5856">
        <v>445</v>
      </c>
      <c r="E5856" s="1">
        <v>0.50600000000000001</v>
      </c>
      <c r="F5856">
        <v>0.63800000000000001</v>
      </c>
      <c r="G5856">
        <v>0.26300000000000001</v>
      </c>
      <c r="H5856">
        <v>57</v>
      </c>
      <c r="I5856">
        <v>8.6999999999999993</v>
      </c>
      <c r="J5856">
        <v>1.15E-3</v>
      </c>
      <c r="K5856">
        <v>0.30099999999999999</v>
      </c>
      <c r="L5856">
        <v>0.79600000000000004</v>
      </c>
      <c r="M5856" s="2">
        <f t="shared" si="183"/>
        <v>60</v>
      </c>
      <c r="N5856" t="s">
        <v>2745</v>
      </c>
    </row>
    <row r="5857" spans="1:14">
      <c r="A5857">
        <v>10</v>
      </c>
      <c r="B5857" t="s">
        <v>13251</v>
      </c>
      <c r="C5857" t="s">
        <v>13252</v>
      </c>
      <c r="D5857">
        <v>304</v>
      </c>
      <c r="E5857" s="1">
        <v>0.48899999999999999</v>
      </c>
      <c r="F5857">
        <v>0.502</v>
      </c>
      <c r="G5857">
        <v>0</v>
      </c>
      <c r="H5857">
        <v>44</v>
      </c>
      <c r="I5857">
        <v>8.4</v>
      </c>
      <c r="J5857">
        <v>8.9999999999999998E-4</v>
      </c>
      <c r="K5857">
        <v>0.24</v>
      </c>
      <c r="L5857">
        <v>0.79600000000000004</v>
      </c>
      <c r="M5857" s="2">
        <f t="shared" si="183"/>
        <v>66.666666666666657</v>
      </c>
      <c r="N5857" t="s">
        <v>2745</v>
      </c>
    </row>
    <row r="5858" spans="1:14">
      <c r="A5858">
        <v>11</v>
      </c>
      <c r="B5858" t="s">
        <v>13213</v>
      </c>
      <c r="C5858" t="s">
        <v>13214</v>
      </c>
      <c r="D5858">
        <v>310</v>
      </c>
      <c r="E5858" s="1">
        <v>0.4</v>
      </c>
      <c r="F5858">
        <v>0.48099999999999998</v>
      </c>
      <c r="G5858">
        <v>0</v>
      </c>
      <c r="H5858">
        <v>54</v>
      </c>
      <c r="I5858">
        <v>6.2</v>
      </c>
      <c r="J5858">
        <v>4.8999999999999998E-4</v>
      </c>
      <c r="K5858">
        <v>0.09</v>
      </c>
      <c r="L5858">
        <v>0.79600000000000004</v>
      </c>
      <c r="M5858" s="2">
        <f t="shared" si="183"/>
        <v>73.333333333333329</v>
      </c>
      <c r="N5858" t="s">
        <v>2745</v>
      </c>
    </row>
    <row r="5859" spans="1:14">
      <c r="A5859">
        <v>12</v>
      </c>
      <c r="B5859" t="s">
        <v>17565</v>
      </c>
      <c r="C5859" t="s">
        <v>17566</v>
      </c>
      <c r="D5859">
        <v>125</v>
      </c>
      <c r="E5859" s="1">
        <v>0.375</v>
      </c>
      <c r="F5859">
        <v>0.46200000000000002</v>
      </c>
      <c r="G5859">
        <v>4.2999999999999997E-2</v>
      </c>
      <c r="H5859">
        <v>23</v>
      </c>
      <c r="I5859">
        <v>7.8</v>
      </c>
      <c r="J5859">
        <v>3.8000000000000002E-4</v>
      </c>
      <c r="K5859">
        <v>0.20399999999999999</v>
      </c>
      <c r="L5859">
        <v>0.79600000000000004</v>
      </c>
      <c r="M5859" s="2">
        <f t="shared" si="183"/>
        <v>80</v>
      </c>
      <c r="N5859" t="s">
        <v>2745</v>
      </c>
    </row>
    <row r="5860" spans="1:14">
      <c r="A5860">
        <v>13</v>
      </c>
      <c r="B5860" t="s">
        <v>13327</v>
      </c>
      <c r="C5860" t="s">
        <v>13328</v>
      </c>
      <c r="D5860">
        <v>90</v>
      </c>
      <c r="E5860" s="1">
        <v>0.31</v>
      </c>
      <c r="F5860">
        <v>0.51900000000000002</v>
      </c>
      <c r="G5860">
        <v>1.5</v>
      </c>
      <c r="H5860">
        <v>16</v>
      </c>
      <c r="J5860">
        <v>1.7000000000000001E-4</v>
      </c>
      <c r="K5860">
        <v>0.124</v>
      </c>
      <c r="L5860">
        <v>0.79600000000000004</v>
      </c>
      <c r="M5860" s="2">
        <f t="shared" si="183"/>
        <v>86.666666666666671</v>
      </c>
      <c r="N5860" t="s">
        <v>2745</v>
      </c>
    </row>
    <row r="5861" spans="1:14">
      <c r="A5861">
        <v>14</v>
      </c>
      <c r="B5861" t="s">
        <v>17697</v>
      </c>
      <c r="C5861" t="s">
        <v>17698</v>
      </c>
      <c r="D5861">
        <v>117</v>
      </c>
      <c r="E5861" s="1">
        <v>0.125</v>
      </c>
      <c r="F5861">
        <v>0.27200000000000002</v>
      </c>
      <c r="H5861">
        <v>0</v>
      </c>
      <c r="I5861" t="s">
        <v>18288</v>
      </c>
      <c r="J5861">
        <v>2.3000000000000001E-4</v>
      </c>
      <c r="K5861">
        <v>0.16300000000000001</v>
      </c>
      <c r="L5861">
        <v>0.79600000000000004</v>
      </c>
      <c r="M5861" s="2">
        <f t="shared" si="183"/>
        <v>93.333333333333329</v>
      </c>
      <c r="N5861" t="s">
        <v>2745</v>
      </c>
    </row>
    <row r="5862" spans="1:14">
      <c r="A5862">
        <v>15</v>
      </c>
      <c r="B5862" t="s">
        <v>17993</v>
      </c>
      <c r="C5862" t="s">
        <v>17994</v>
      </c>
      <c r="D5862">
        <v>132</v>
      </c>
      <c r="E5862" s="1">
        <v>6.8000000000000005E-2</v>
      </c>
      <c r="F5862">
        <v>9.7000000000000003E-2</v>
      </c>
      <c r="G5862">
        <v>0</v>
      </c>
      <c r="H5862">
        <v>87</v>
      </c>
      <c r="I5862">
        <v>9.3000000000000007</v>
      </c>
      <c r="J5862">
        <v>3.5E-4</v>
      </c>
      <c r="K5862">
        <v>4.7E-2</v>
      </c>
      <c r="L5862">
        <v>0.79600000000000004</v>
      </c>
      <c r="M5862" s="2">
        <f t="shared" si="183"/>
        <v>100</v>
      </c>
      <c r="N5862" t="s">
        <v>2745</v>
      </c>
    </row>
    <row r="5863" spans="1:14" s="3" customFormat="1">
      <c r="E5863" s="4"/>
      <c r="M5863" s="5"/>
    </row>
    <row r="5864" spans="1:14">
      <c r="A5864">
        <v>1</v>
      </c>
      <c r="B5864" t="s">
        <v>12806</v>
      </c>
      <c r="C5864" t="s">
        <v>12807</v>
      </c>
      <c r="D5864">
        <v>7081</v>
      </c>
      <c r="E5864" s="1">
        <v>1.768</v>
      </c>
      <c r="F5864">
        <v>2.4550000000000001</v>
      </c>
      <c r="G5864">
        <v>0.41299999999999998</v>
      </c>
      <c r="H5864">
        <v>92</v>
      </c>
      <c r="I5864" t="s">
        <v>18288</v>
      </c>
      <c r="J5864">
        <v>6.3299999999999997E-3</v>
      </c>
      <c r="K5864">
        <v>1.0189999999999999</v>
      </c>
      <c r="L5864">
        <f>AVERAGE(E5864:E5887)</f>
        <v>0.58937500000000009</v>
      </c>
      <c r="M5864" s="2">
        <f t="shared" ref="M5864:M5887" si="184">A5864/24*100</f>
        <v>4.1666666666666661</v>
      </c>
      <c r="N5864" t="s">
        <v>2746</v>
      </c>
    </row>
    <row r="5865" spans="1:14">
      <c r="A5865">
        <v>2</v>
      </c>
      <c r="B5865" t="s">
        <v>17997</v>
      </c>
      <c r="C5865" t="s">
        <v>17998</v>
      </c>
      <c r="D5865">
        <v>512</v>
      </c>
      <c r="E5865" s="1">
        <v>1.5</v>
      </c>
      <c r="F5865">
        <v>1.25</v>
      </c>
      <c r="G5865">
        <v>0.20599999999999999</v>
      </c>
      <c r="H5865">
        <v>34</v>
      </c>
      <c r="I5865">
        <v>8.4</v>
      </c>
      <c r="J5865">
        <v>1.5299999999999999E-3</v>
      </c>
      <c r="K5865">
        <v>0.621</v>
      </c>
      <c r="L5865">
        <v>0.58937500000000009</v>
      </c>
      <c r="M5865" s="2">
        <f t="shared" si="184"/>
        <v>8.3333333333333321</v>
      </c>
      <c r="N5865" t="s">
        <v>2746</v>
      </c>
    </row>
    <row r="5866" spans="1:14">
      <c r="A5866">
        <v>3</v>
      </c>
      <c r="B5866" t="s">
        <v>12898</v>
      </c>
      <c r="C5866" t="s">
        <v>12899</v>
      </c>
      <c r="D5866">
        <v>884</v>
      </c>
      <c r="E5866" s="1">
        <v>1.258</v>
      </c>
      <c r="F5866">
        <v>1.367</v>
      </c>
      <c r="G5866">
        <v>0.216</v>
      </c>
      <c r="H5866">
        <v>51</v>
      </c>
      <c r="I5866">
        <v>6.6</v>
      </c>
      <c r="J5866">
        <v>2.6199999999999999E-3</v>
      </c>
      <c r="K5866">
        <v>0.50800000000000001</v>
      </c>
      <c r="L5866">
        <v>0.58937500000000009</v>
      </c>
      <c r="M5866" s="2">
        <f t="shared" si="184"/>
        <v>12.5</v>
      </c>
      <c r="N5866" t="s">
        <v>2746</v>
      </c>
    </row>
    <row r="5867" spans="1:14">
      <c r="A5867">
        <v>4</v>
      </c>
      <c r="B5867" t="s">
        <v>18003</v>
      </c>
      <c r="C5867" t="s">
        <v>18004</v>
      </c>
      <c r="D5867">
        <v>2298</v>
      </c>
      <c r="E5867" s="1">
        <v>1.0109999999999999</v>
      </c>
      <c r="F5867">
        <v>1.4630000000000001</v>
      </c>
      <c r="G5867">
        <v>0.20599999999999999</v>
      </c>
      <c r="H5867">
        <v>97</v>
      </c>
      <c r="I5867" t="s">
        <v>18288</v>
      </c>
      <c r="J5867">
        <v>4.2399999999999998E-3</v>
      </c>
      <c r="K5867">
        <v>0.70899999999999996</v>
      </c>
      <c r="L5867">
        <v>0.58937500000000009</v>
      </c>
      <c r="M5867" s="2">
        <f t="shared" si="184"/>
        <v>16.666666666666664</v>
      </c>
      <c r="N5867" t="s">
        <v>2746</v>
      </c>
    </row>
    <row r="5868" spans="1:14">
      <c r="A5868">
        <v>5</v>
      </c>
      <c r="B5868" t="s">
        <v>17995</v>
      </c>
      <c r="C5868" t="s">
        <v>17996</v>
      </c>
      <c r="D5868">
        <v>2370</v>
      </c>
      <c r="E5868" s="1">
        <v>0.997</v>
      </c>
      <c r="F5868">
        <v>1.2969999999999999</v>
      </c>
      <c r="G5868">
        <v>0.13300000000000001</v>
      </c>
      <c r="H5868">
        <v>166</v>
      </c>
      <c r="I5868">
        <v>7.5</v>
      </c>
      <c r="J5868">
        <v>7.1799999999999998E-3</v>
      </c>
      <c r="K5868">
        <v>0.59299999999999997</v>
      </c>
      <c r="L5868">
        <v>0.58937500000000009</v>
      </c>
      <c r="M5868" s="2">
        <f t="shared" si="184"/>
        <v>20.833333333333336</v>
      </c>
      <c r="N5868" t="s">
        <v>2746</v>
      </c>
    </row>
    <row r="5869" spans="1:14">
      <c r="A5869">
        <v>6</v>
      </c>
      <c r="B5869" t="s">
        <v>12924</v>
      </c>
      <c r="C5869" t="s">
        <v>12925</v>
      </c>
      <c r="D5869">
        <v>844</v>
      </c>
      <c r="E5869" s="1">
        <v>0.84799999999999998</v>
      </c>
      <c r="F5869">
        <v>0.96399999999999997</v>
      </c>
      <c r="G5869">
        <v>8.5999999999999993E-2</v>
      </c>
      <c r="H5869">
        <v>58</v>
      </c>
      <c r="I5869">
        <v>6.9</v>
      </c>
      <c r="J5869">
        <v>3.81E-3</v>
      </c>
      <c r="K5869">
        <v>0.55200000000000005</v>
      </c>
      <c r="L5869">
        <v>0.58937500000000009</v>
      </c>
      <c r="M5869" s="2">
        <f t="shared" si="184"/>
        <v>25</v>
      </c>
      <c r="N5869" t="s">
        <v>2746</v>
      </c>
    </row>
    <row r="5870" spans="1:14">
      <c r="A5870">
        <v>7</v>
      </c>
      <c r="B5870" t="s">
        <v>12890</v>
      </c>
      <c r="C5870" t="s">
        <v>12891</v>
      </c>
      <c r="D5870">
        <v>562</v>
      </c>
      <c r="E5870" s="1">
        <v>0.83699999999999997</v>
      </c>
      <c r="F5870">
        <v>1</v>
      </c>
      <c r="G5870">
        <v>0.158</v>
      </c>
      <c r="H5870">
        <v>19</v>
      </c>
      <c r="I5870" t="s">
        <v>18288</v>
      </c>
      <c r="J5870">
        <v>6.9999999999999999E-4</v>
      </c>
      <c r="K5870">
        <v>0.373</v>
      </c>
      <c r="L5870">
        <v>0.58937500000000009</v>
      </c>
      <c r="M5870" s="2">
        <f t="shared" si="184"/>
        <v>29.166666666666668</v>
      </c>
      <c r="N5870" t="s">
        <v>2746</v>
      </c>
    </row>
    <row r="5871" spans="1:14">
      <c r="A5871">
        <v>8</v>
      </c>
      <c r="B5871" t="s">
        <v>17559</v>
      </c>
      <c r="C5871" t="s">
        <v>17560</v>
      </c>
      <c r="D5871">
        <v>275</v>
      </c>
      <c r="E5871" s="1">
        <v>0.72099999999999997</v>
      </c>
      <c r="F5871">
        <v>0.76700000000000002</v>
      </c>
      <c r="G5871">
        <v>0.108</v>
      </c>
      <c r="H5871">
        <v>83</v>
      </c>
      <c r="I5871">
        <v>4.4000000000000004</v>
      </c>
      <c r="J5871">
        <v>1.1299999999999999E-3</v>
      </c>
      <c r="K5871">
        <v>0.26800000000000002</v>
      </c>
      <c r="L5871">
        <v>0.58937500000000009</v>
      </c>
      <c r="M5871" s="2">
        <f t="shared" si="184"/>
        <v>33.333333333333329</v>
      </c>
      <c r="N5871" t="s">
        <v>2746</v>
      </c>
    </row>
    <row r="5872" spans="1:14">
      <c r="A5872">
        <v>9</v>
      </c>
      <c r="B5872" t="s">
        <v>12902</v>
      </c>
      <c r="C5872" t="s">
        <v>12903</v>
      </c>
      <c r="D5872">
        <v>294</v>
      </c>
      <c r="E5872" s="1">
        <v>0.63600000000000001</v>
      </c>
      <c r="F5872">
        <v>0.58399999999999996</v>
      </c>
      <c r="G5872">
        <v>7.3999999999999996E-2</v>
      </c>
      <c r="H5872">
        <v>27</v>
      </c>
      <c r="I5872">
        <v>7.1</v>
      </c>
      <c r="J5872">
        <v>3.6000000000000002E-4</v>
      </c>
      <c r="K5872">
        <v>0.108</v>
      </c>
      <c r="L5872">
        <v>0.58937500000000009</v>
      </c>
      <c r="M5872" s="2">
        <f t="shared" si="184"/>
        <v>37.5</v>
      </c>
      <c r="N5872" t="s">
        <v>2746</v>
      </c>
    </row>
    <row r="5873" spans="1:14">
      <c r="A5873">
        <v>10</v>
      </c>
      <c r="B5873" t="s">
        <v>12888</v>
      </c>
      <c r="C5873" t="s">
        <v>12889</v>
      </c>
      <c r="D5873">
        <v>282</v>
      </c>
      <c r="E5873" s="1">
        <v>0.6</v>
      </c>
      <c r="F5873">
        <v>0.58199999999999996</v>
      </c>
      <c r="G5873">
        <v>0.37</v>
      </c>
      <c r="H5873">
        <v>46</v>
      </c>
      <c r="I5873">
        <v>5.5</v>
      </c>
      <c r="J5873">
        <v>6.4000000000000005E-4</v>
      </c>
      <c r="K5873">
        <v>0.156</v>
      </c>
      <c r="L5873">
        <v>0.58937500000000009</v>
      </c>
      <c r="M5873" s="2">
        <f t="shared" si="184"/>
        <v>41.666666666666671</v>
      </c>
      <c r="N5873" t="s">
        <v>2746</v>
      </c>
    </row>
    <row r="5874" spans="1:14">
      <c r="A5874">
        <v>11</v>
      </c>
      <c r="B5874" t="s">
        <v>12906</v>
      </c>
      <c r="C5874" t="s">
        <v>12907</v>
      </c>
      <c r="D5874">
        <v>177</v>
      </c>
      <c r="E5874" s="1">
        <v>0.53400000000000003</v>
      </c>
      <c r="F5874">
        <v>0.46400000000000002</v>
      </c>
      <c r="G5874">
        <v>2.9000000000000001E-2</v>
      </c>
      <c r="H5874">
        <v>69</v>
      </c>
      <c r="I5874">
        <v>3.4</v>
      </c>
      <c r="J5874">
        <v>5.9000000000000003E-4</v>
      </c>
      <c r="K5874">
        <v>0.106</v>
      </c>
      <c r="L5874">
        <v>0.58937500000000009</v>
      </c>
      <c r="M5874" s="2">
        <f t="shared" si="184"/>
        <v>45.833333333333329</v>
      </c>
      <c r="N5874" t="s">
        <v>2746</v>
      </c>
    </row>
    <row r="5875" spans="1:14">
      <c r="A5875">
        <v>12</v>
      </c>
      <c r="B5875" t="s">
        <v>12878</v>
      </c>
      <c r="C5875" t="s">
        <v>12879</v>
      </c>
      <c r="D5875">
        <v>819</v>
      </c>
      <c r="E5875" s="1">
        <v>0.45100000000000001</v>
      </c>
      <c r="F5875">
        <v>0.51600000000000001</v>
      </c>
      <c r="G5875">
        <v>0.11899999999999999</v>
      </c>
      <c r="H5875">
        <v>42</v>
      </c>
      <c r="I5875" t="s">
        <v>18288</v>
      </c>
      <c r="J5875">
        <v>2.0200000000000001E-3</v>
      </c>
      <c r="K5875">
        <v>0.27500000000000002</v>
      </c>
      <c r="L5875">
        <v>0.58937500000000009</v>
      </c>
      <c r="M5875" s="2">
        <f t="shared" si="184"/>
        <v>50</v>
      </c>
      <c r="N5875" t="s">
        <v>2746</v>
      </c>
    </row>
    <row r="5876" spans="1:14">
      <c r="A5876">
        <v>13</v>
      </c>
      <c r="B5876" t="s">
        <v>21711</v>
      </c>
      <c r="C5876" t="s">
        <v>21712</v>
      </c>
      <c r="D5876">
        <v>358</v>
      </c>
      <c r="E5876" s="1">
        <v>0.45100000000000001</v>
      </c>
      <c r="F5876">
        <v>0.373</v>
      </c>
      <c r="G5876">
        <v>0.03</v>
      </c>
      <c r="H5876">
        <v>99</v>
      </c>
      <c r="I5876">
        <v>7</v>
      </c>
      <c r="J5876">
        <v>6.4999999999999997E-4</v>
      </c>
      <c r="K5876">
        <v>9.4E-2</v>
      </c>
      <c r="L5876">
        <v>0.58937500000000009</v>
      </c>
      <c r="M5876" s="2">
        <f t="shared" si="184"/>
        <v>54.166666666666664</v>
      </c>
      <c r="N5876" t="s">
        <v>2746</v>
      </c>
    </row>
    <row r="5877" spans="1:14">
      <c r="A5877">
        <v>14</v>
      </c>
      <c r="B5877" t="s">
        <v>12900</v>
      </c>
      <c r="C5877" t="s">
        <v>12901</v>
      </c>
      <c r="D5877">
        <v>75</v>
      </c>
      <c r="E5877" s="1">
        <v>0.41699999999999998</v>
      </c>
      <c r="F5877">
        <v>0.28599999999999998</v>
      </c>
      <c r="G5877">
        <v>3.1E-2</v>
      </c>
      <c r="H5877">
        <v>32</v>
      </c>
      <c r="J5877">
        <v>1.9000000000000001E-4</v>
      </c>
      <c r="K5877">
        <v>7.3999999999999996E-2</v>
      </c>
      <c r="L5877">
        <v>0.58937500000000009</v>
      </c>
      <c r="M5877" s="2">
        <f t="shared" si="184"/>
        <v>58.333333333333336</v>
      </c>
      <c r="N5877" t="s">
        <v>2746</v>
      </c>
    </row>
    <row r="5878" spans="1:14">
      <c r="A5878">
        <v>15</v>
      </c>
      <c r="B5878" t="s">
        <v>17999</v>
      </c>
      <c r="C5878" t="s">
        <v>18000</v>
      </c>
      <c r="D5878">
        <v>111</v>
      </c>
      <c r="E5878" s="1">
        <v>0.4</v>
      </c>
      <c r="F5878">
        <v>0.40899999999999997</v>
      </c>
      <c r="G5878">
        <v>0.25</v>
      </c>
      <c r="H5878">
        <v>4</v>
      </c>
      <c r="I5878">
        <v>6.8</v>
      </c>
      <c r="J5878">
        <v>6.7000000000000002E-4</v>
      </c>
      <c r="K5878">
        <v>0.34899999999999998</v>
      </c>
      <c r="L5878">
        <v>0.58937500000000009</v>
      </c>
      <c r="M5878" s="2">
        <f t="shared" si="184"/>
        <v>62.5</v>
      </c>
      <c r="N5878" t="s">
        <v>2746</v>
      </c>
    </row>
    <row r="5879" spans="1:14">
      <c r="A5879">
        <v>16</v>
      </c>
      <c r="B5879" t="s">
        <v>12908</v>
      </c>
      <c r="C5879" t="s">
        <v>12909</v>
      </c>
      <c r="D5879">
        <v>650</v>
      </c>
      <c r="E5879" s="1">
        <v>0.3</v>
      </c>
      <c r="F5879">
        <v>0.35799999999999998</v>
      </c>
      <c r="G5879">
        <v>6.2E-2</v>
      </c>
      <c r="H5879">
        <v>242</v>
      </c>
      <c r="I5879">
        <v>5.7</v>
      </c>
      <c r="J5879">
        <v>1.7600000000000001E-3</v>
      </c>
      <c r="K5879">
        <v>0.111</v>
      </c>
      <c r="L5879">
        <v>0.58937500000000009</v>
      </c>
      <c r="M5879" s="2">
        <f t="shared" si="184"/>
        <v>66.666666666666657</v>
      </c>
      <c r="N5879" t="s">
        <v>2746</v>
      </c>
    </row>
    <row r="5880" spans="1:14">
      <c r="A5880">
        <v>17</v>
      </c>
      <c r="B5880" t="s">
        <v>18005</v>
      </c>
      <c r="C5880" t="s">
        <v>18006</v>
      </c>
      <c r="D5880">
        <v>138</v>
      </c>
      <c r="E5880" s="1">
        <v>0.3</v>
      </c>
      <c r="F5880">
        <v>0.36199999999999999</v>
      </c>
      <c r="G5880">
        <v>0.105</v>
      </c>
      <c r="H5880">
        <v>38</v>
      </c>
      <c r="I5880">
        <v>4.2</v>
      </c>
      <c r="J5880">
        <v>9.3000000000000005E-4</v>
      </c>
      <c r="K5880">
        <v>0.19800000000000001</v>
      </c>
      <c r="L5880">
        <v>0.58937500000000009</v>
      </c>
      <c r="M5880" s="2">
        <f t="shared" si="184"/>
        <v>70.833333333333343</v>
      </c>
      <c r="N5880" t="s">
        <v>2746</v>
      </c>
    </row>
    <row r="5881" spans="1:14">
      <c r="A5881">
        <v>18</v>
      </c>
      <c r="B5881" t="s">
        <v>18001</v>
      </c>
      <c r="C5881" t="s">
        <v>18002</v>
      </c>
      <c r="D5881">
        <v>220</v>
      </c>
      <c r="E5881" s="1">
        <v>0.27</v>
      </c>
      <c r="F5881">
        <v>0.27400000000000002</v>
      </c>
      <c r="G5881">
        <v>1.9E-2</v>
      </c>
      <c r="H5881">
        <v>54</v>
      </c>
      <c r="I5881" t="s">
        <v>18288</v>
      </c>
      <c r="J5881">
        <v>4.2000000000000002E-4</v>
      </c>
      <c r="K5881">
        <v>0.09</v>
      </c>
      <c r="L5881">
        <v>0.58937500000000009</v>
      </c>
      <c r="M5881" s="2">
        <f t="shared" si="184"/>
        <v>75</v>
      </c>
      <c r="N5881" t="s">
        <v>2746</v>
      </c>
    </row>
    <row r="5882" spans="1:14">
      <c r="A5882">
        <v>19</v>
      </c>
      <c r="B5882" t="s">
        <v>12876</v>
      </c>
      <c r="C5882" t="s">
        <v>12877</v>
      </c>
      <c r="D5882">
        <v>35</v>
      </c>
      <c r="E5882" s="1">
        <v>0.20899999999999999</v>
      </c>
      <c r="F5882">
        <v>0.35299999999999998</v>
      </c>
      <c r="G5882">
        <v>0.25</v>
      </c>
      <c r="H5882">
        <v>20</v>
      </c>
      <c r="J5882">
        <v>3.8000000000000002E-4</v>
      </c>
      <c r="K5882">
        <v>0.252</v>
      </c>
      <c r="L5882">
        <v>0.58937500000000009</v>
      </c>
      <c r="M5882" s="2">
        <f t="shared" si="184"/>
        <v>79.166666666666657</v>
      </c>
      <c r="N5882" t="s">
        <v>2746</v>
      </c>
    </row>
    <row r="5883" spans="1:14">
      <c r="A5883">
        <v>20</v>
      </c>
      <c r="B5883" t="s">
        <v>12896</v>
      </c>
      <c r="C5883" t="s">
        <v>12897</v>
      </c>
      <c r="D5883">
        <v>825</v>
      </c>
      <c r="E5883" s="1">
        <v>0.20100000000000001</v>
      </c>
      <c r="F5883">
        <v>0.115</v>
      </c>
      <c r="G5883">
        <v>3.2000000000000001E-2</v>
      </c>
      <c r="H5883">
        <v>462</v>
      </c>
      <c r="I5883" t="s">
        <v>18288</v>
      </c>
      <c r="J5883">
        <v>1.2999999999999999E-3</v>
      </c>
      <c r="K5883">
        <v>5.3999999999999999E-2</v>
      </c>
      <c r="L5883">
        <v>0.58937500000000009</v>
      </c>
      <c r="M5883" s="2">
        <f t="shared" si="184"/>
        <v>83.333333333333343</v>
      </c>
      <c r="N5883" t="s">
        <v>2746</v>
      </c>
    </row>
    <row r="5884" spans="1:14">
      <c r="A5884">
        <v>21</v>
      </c>
      <c r="B5884" t="s">
        <v>12830</v>
      </c>
      <c r="C5884" t="s">
        <v>12831</v>
      </c>
      <c r="D5884">
        <v>17</v>
      </c>
      <c r="E5884" s="1">
        <v>0.152</v>
      </c>
      <c r="G5884">
        <v>0</v>
      </c>
      <c r="H5884">
        <v>16</v>
      </c>
      <c r="J5884">
        <v>8.0000000000000007E-5</v>
      </c>
      <c r="L5884">
        <v>0.58937500000000009</v>
      </c>
      <c r="M5884" s="2">
        <f t="shared" si="184"/>
        <v>87.5</v>
      </c>
      <c r="N5884" t="s">
        <v>2746</v>
      </c>
    </row>
    <row r="5885" spans="1:14">
      <c r="A5885">
        <v>22</v>
      </c>
      <c r="B5885" t="s">
        <v>12818</v>
      </c>
      <c r="C5885" t="s">
        <v>12819</v>
      </c>
      <c r="D5885">
        <v>161</v>
      </c>
      <c r="E5885" s="1">
        <v>0.11600000000000001</v>
      </c>
      <c r="F5885">
        <v>0.105</v>
      </c>
      <c r="G5885">
        <v>0</v>
      </c>
      <c r="H5885">
        <v>73</v>
      </c>
      <c r="I5885" t="s">
        <v>18288</v>
      </c>
      <c r="J5885">
        <v>1.4999999999999999E-4</v>
      </c>
      <c r="K5885">
        <v>2.1999999999999999E-2</v>
      </c>
      <c r="L5885">
        <v>0.58937500000000009</v>
      </c>
      <c r="M5885" s="2">
        <f t="shared" si="184"/>
        <v>91.666666666666657</v>
      </c>
      <c r="N5885" t="s">
        <v>2746</v>
      </c>
    </row>
    <row r="5886" spans="1:14">
      <c r="A5886">
        <v>23</v>
      </c>
      <c r="B5886" t="s">
        <v>12858</v>
      </c>
      <c r="C5886" t="s">
        <v>12859</v>
      </c>
      <c r="D5886">
        <v>531</v>
      </c>
      <c r="E5886" s="1">
        <v>8.5000000000000006E-2</v>
      </c>
      <c r="F5886">
        <v>0.14399999999999999</v>
      </c>
      <c r="G5886">
        <v>2.3E-2</v>
      </c>
      <c r="H5886">
        <v>87</v>
      </c>
      <c r="I5886" t="s">
        <v>18288</v>
      </c>
      <c r="J5886">
        <v>4.6999999999999999E-4</v>
      </c>
      <c r="K5886">
        <v>0.04</v>
      </c>
      <c r="L5886">
        <v>0.58937500000000009</v>
      </c>
      <c r="M5886" s="2">
        <f t="shared" si="184"/>
        <v>95.833333333333343</v>
      </c>
      <c r="N5886" t="s">
        <v>2746</v>
      </c>
    </row>
    <row r="5887" spans="1:14">
      <c r="A5887">
        <v>24</v>
      </c>
      <c r="B5887" t="s">
        <v>12820</v>
      </c>
      <c r="C5887" t="s">
        <v>12821</v>
      </c>
      <c r="D5887">
        <v>22</v>
      </c>
      <c r="E5887" s="1">
        <v>8.3000000000000004E-2</v>
      </c>
      <c r="F5887">
        <v>7.4999999999999997E-2</v>
      </c>
      <c r="G5887">
        <v>0</v>
      </c>
      <c r="H5887">
        <v>42</v>
      </c>
      <c r="J5887">
        <v>6.9999999999999994E-5</v>
      </c>
      <c r="K5887">
        <v>1.9E-2</v>
      </c>
      <c r="L5887">
        <v>0.58937500000000009</v>
      </c>
      <c r="M5887" s="2">
        <f t="shared" si="184"/>
        <v>100</v>
      </c>
      <c r="N5887" t="s">
        <v>2746</v>
      </c>
    </row>
    <row r="5888" spans="1:14" s="3" customFormat="1">
      <c r="E5888" s="4"/>
      <c r="M5888" s="5"/>
    </row>
    <row r="5889" spans="1:14">
      <c r="A5889">
        <v>1</v>
      </c>
      <c r="B5889" t="s">
        <v>18023</v>
      </c>
      <c r="C5889" t="s">
        <v>18024</v>
      </c>
      <c r="D5889">
        <v>8777</v>
      </c>
      <c r="E5889" s="1">
        <v>13.589</v>
      </c>
      <c r="F5889">
        <v>14.047000000000001</v>
      </c>
      <c r="G5889">
        <v>3.0910000000000002</v>
      </c>
      <c r="H5889">
        <v>22</v>
      </c>
      <c r="I5889" t="s">
        <v>18288</v>
      </c>
      <c r="J5889">
        <v>1.1979999999999999E-2</v>
      </c>
      <c r="K5889">
        <v>5.3360000000000003</v>
      </c>
      <c r="L5889">
        <f>AVERAGE(E5889:E5975)</f>
        <v>1.2779195402298853</v>
      </c>
      <c r="M5889" s="2">
        <f t="shared" ref="M5889:M5920" si="185">A5889/87*100</f>
        <v>1.1494252873563218</v>
      </c>
      <c r="N5889" t="s">
        <v>2747</v>
      </c>
    </row>
    <row r="5890" spans="1:14">
      <c r="A5890">
        <v>2</v>
      </c>
      <c r="B5890" t="s">
        <v>20616</v>
      </c>
      <c r="C5890" t="s">
        <v>20615</v>
      </c>
      <c r="D5890">
        <v>5526</v>
      </c>
      <c r="E5890" s="1">
        <v>3.234</v>
      </c>
      <c r="F5890">
        <v>3.62</v>
      </c>
      <c r="G5890">
        <v>0.58799999999999997</v>
      </c>
      <c r="H5890">
        <v>97</v>
      </c>
      <c r="I5890">
        <v>7.9</v>
      </c>
      <c r="J5890">
        <v>1.018E-2</v>
      </c>
      <c r="K5890">
        <v>1.046</v>
      </c>
      <c r="L5890">
        <v>1.2779195402298853</v>
      </c>
      <c r="M5890" s="2">
        <f t="shared" si="185"/>
        <v>2.2988505747126435</v>
      </c>
      <c r="N5890" t="s">
        <v>2747</v>
      </c>
    </row>
    <row r="5891" spans="1:14">
      <c r="A5891">
        <v>3</v>
      </c>
      <c r="B5891" t="s">
        <v>20590</v>
      </c>
      <c r="C5891" t="s">
        <v>20589</v>
      </c>
      <c r="D5891">
        <v>2950</v>
      </c>
      <c r="E5891" s="1">
        <v>3.044</v>
      </c>
      <c r="F5891">
        <v>2.8149999999999999</v>
      </c>
      <c r="G5891">
        <v>0.61799999999999999</v>
      </c>
      <c r="H5891">
        <v>55</v>
      </c>
      <c r="I5891">
        <v>6.9</v>
      </c>
      <c r="J5891">
        <v>5.8999999999999999E-3</v>
      </c>
      <c r="K5891">
        <v>0.85399999999999998</v>
      </c>
      <c r="L5891">
        <v>1.2779195402298853</v>
      </c>
      <c r="M5891" s="2">
        <f t="shared" si="185"/>
        <v>3.4482758620689653</v>
      </c>
      <c r="N5891" t="s">
        <v>2747</v>
      </c>
    </row>
    <row r="5892" spans="1:14">
      <c r="A5892">
        <v>4</v>
      </c>
      <c r="B5892" t="s">
        <v>14392</v>
      </c>
      <c r="C5892" t="s">
        <v>14393</v>
      </c>
      <c r="D5892">
        <v>1468</v>
      </c>
      <c r="E5892" s="1">
        <v>2.8759999999999999</v>
      </c>
      <c r="F5892">
        <v>2.839</v>
      </c>
      <c r="G5892">
        <v>1.022</v>
      </c>
      <c r="H5892">
        <v>45</v>
      </c>
      <c r="I5892">
        <v>7.2</v>
      </c>
      <c r="J5892">
        <v>3.7100000000000002E-3</v>
      </c>
      <c r="K5892">
        <v>1.002</v>
      </c>
      <c r="L5892">
        <v>1.2779195402298853</v>
      </c>
      <c r="M5892" s="2">
        <f t="shared" si="185"/>
        <v>4.5977011494252871</v>
      </c>
      <c r="N5892" t="s">
        <v>2747</v>
      </c>
    </row>
    <row r="5893" spans="1:14">
      <c r="A5893">
        <v>5</v>
      </c>
      <c r="B5893" t="s">
        <v>18632</v>
      </c>
      <c r="C5893" t="s">
        <v>18633</v>
      </c>
      <c r="D5893">
        <v>4883</v>
      </c>
      <c r="E5893" s="1">
        <v>2.5939999999999999</v>
      </c>
      <c r="F5893">
        <v>2.7709999999999999</v>
      </c>
      <c r="G5893">
        <v>0.51700000000000002</v>
      </c>
      <c r="H5893">
        <v>209</v>
      </c>
      <c r="I5893">
        <v>5.7</v>
      </c>
      <c r="J5893">
        <v>1.26E-2</v>
      </c>
      <c r="K5893">
        <v>0.80800000000000005</v>
      </c>
      <c r="L5893">
        <v>1.2779195402298853</v>
      </c>
      <c r="M5893" s="2">
        <f t="shared" si="185"/>
        <v>5.7471264367816088</v>
      </c>
      <c r="N5893" t="s">
        <v>2747</v>
      </c>
    </row>
    <row r="5894" spans="1:14">
      <c r="A5894">
        <v>6</v>
      </c>
      <c r="B5894" t="s">
        <v>18031</v>
      </c>
      <c r="C5894" t="s">
        <v>18032</v>
      </c>
      <c r="D5894">
        <v>866</v>
      </c>
      <c r="E5894" s="1">
        <v>2.488</v>
      </c>
      <c r="F5894">
        <v>1.9670000000000001</v>
      </c>
      <c r="G5894">
        <v>0.33300000000000002</v>
      </c>
      <c r="H5894">
        <v>48</v>
      </c>
      <c r="I5894">
        <v>6.1</v>
      </c>
      <c r="J5894">
        <v>2.8700000000000002E-3</v>
      </c>
      <c r="K5894">
        <v>0.78300000000000003</v>
      </c>
      <c r="L5894">
        <v>1.2779195402298853</v>
      </c>
      <c r="M5894" s="2">
        <f t="shared" si="185"/>
        <v>6.8965517241379306</v>
      </c>
      <c r="N5894" t="s">
        <v>2747</v>
      </c>
    </row>
    <row r="5895" spans="1:14">
      <c r="A5895">
        <v>7</v>
      </c>
      <c r="B5895" t="s">
        <v>14344</v>
      </c>
      <c r="C5895" t="s">
        <v>14345</v>
      </c>
      <c r="D5895">
        <v>6759</v>
      </c>
      <c r="E5895" s="1">
        <v>2.379</v>
      </c>
      <c r="F5895">
        <v>2.4159999999999999</v>
      </c>
      <c r="G5895">
        <v>0.35899999999999999</v>
      </c>
      <c r="H5895">
        <v>206</v>
      </c>
      <c r="I5895" t="s">
        <v>18288</v>
      </c>
      <c r="J5895">
        <v>1.1950000000000001E-2</v>
      </c>
      <c r="K5895">
        <v>0.72899999999999998</v>
      </c>
      <c r="L5895">
        <v>1.2779195402298853</v>
      </c>
      <c r="M5895" s="2">
        <f t="shared" si="185"/>
        <v>8.0459770114942533</v>
      </c>
      <c r="N5895" t="s">
        <v>2747</v>
      </c>
    </row>
    <row r="5896" spans="1:14">
      <c r="A5896">
        <v>8</v>
      </c>
      <c r="B5896" t="s">
        <v>18009</v>
      </c>
      <c r="C5896" t="s">
        <v>18010</v>
      </c>
      <c r="D5896">
        <v>514</v>
      </c>
      <c r="E5896" s="1">
        <v>2.35</v>
      </c>
      <c r="F5896">
        <v>4.8860000000000001</v>
      </c>
      <c r="G5896">
        <v>0</v>
      </c>
      <c r="H5896">
        <v>5</v>
      </c>
      <c r="I5896" t="s">
        <v>18288</v>
      </c>
      <c r="J5896">
        <v>1.1999999999999999E-3</v>
      </c>
      <c r="K5896">
        <v>1.95</v>
      </c>
      <c r="L5896">
        <v>1.2779195402298853</v>
      </c>
      <c r="M5896" s="2">
        <f t="shared" si="185"/>
        <v>9.1954022988505741</v>
      </c>
      <c r="N5896" t="s">
        <v>2747</v>
      </c>
    </row>
    <row r="5897" spans="1:14">
      <c r="A5897">
        <v>9</v>
      </c>
      <c r="B5897" t="s">
        <v>18033</v>
      </c>
      <c r="C5897" t="s">
        <v>18034</v>
      </c>
      <c r="D5897">
        <v>213</v>
      </c>
      <c r="E5897" s="1">
        <v>2.3180000000000001</v>
      </c>
      <c r="G5897">
        <v>0.1</v>
      </c>
      <c r="H5897">
        <v>10</v>
      </c>
      <c r="I5897">
        <v>4.2</v>
      </c>
      <c r="J5897">
        <v>9.5E-4</v>
      </c>
      <c r="L5897">
        <v>1.2779195402298853</v>
      </c>
      <c r="M5897" s="2">
        <f t="shared" si="185"/>
        <v>10.344827586206897</v>
      </c>
      <c r="N5897" t="s">
        <v>2747</v>
      </c>
    </row>
    <row r="5898" spans="1:14">
      <c r="A5898">
        <v>10</v>
      </c>
      <c r="B5898" t="s">
        <v>18045</v>
      </c>
      <c r="C5898" t="s">
        <v>18046</v>
      </c>
      <c r="D5898">
        <v>1404</v>
      </c>
      <c r="E5898" s="1">
        <v>2.2149999999999999</v>
      </c>
      <c r="F5898">
        <v>2.1019999999999999</v>
      </c>
      <c r="G5898">
        <v>0.48</v>
      </c>
      <c r="H5898">
        <v>75</v>
      </c>
      <c r="I5898">
        <v>5</v>
      </c>
      <c r="J5898">
        <v>4.0400000000000002E-3</v>
      </c>
      <c r="K5898">
        <v>0.63600000000000001</v>
      </c>
      <c r="L5898">
        <v>1.2779195402298853</v>
      </c>
      <c r="M5898" s="2">
        <f t="shared" si="185"/>
        <v>11.494252873563218</v>
      </c>
      <c r="N5898" t="s">
        <v>2747</v>
      </c>
    </row>
    <row r="5899" spans="1:14">
      <c r="A5899">
        <v>11</v>
      </c>
      <c r="B5899" t="s">
        <v>14364</v>
      </c>
      <c r="C5899" t="s">
        <v>14365</v>
      </c>
      <c r="D5899">
        <v>2498</v>
      </c>
      <c r="E5899" s="1">
        <v>2.2080000000000002</v>
      </c>
      <c r="F5899">
        <v>2.4119999999999999</v>
      </c>
      <c r="G5899">
        <v>0.56100000000000005</v>
      </c>
      <c r="H5899">
        <v>57</v>
      </c>
      <c r="I5899">
        <v>9</v>
      </c>
      <c r="J5899">
        <v>3.48E-3</v>
      </c>
      <c r="K5899">
        <v>0.68100000000000005</v>
      </c>
      <c r="L5899">
        <v>1.2779195402298853</v>
      </c>
      <c r="M5899" s="2">
        <f t="shared" si="185"/>
        <v>12.643678160919542</v>
      </c>
      <c r="N5899" t="s">
        <v>2747</v>
      </c>
    </row>
    <row r="5900" spans="1:14">
      <c r="A5900">
        <v>12</v>
      </c>
      <c r="B5900" t="s">
        <v>14354</v>
      </c>
      <c r="C5900" t="s">
        <v>14355</v>
      </c>
      <c r="D5900">
        <v>562</v>
      </c>
      <c r="E5900" s="1">
        <v>2.1739999999999999</v>
      </c>
      <c r="F5900">
        <v>1.7010000000000001</v>
      </c>
      <c r="G5900">
        <v>0.35099999999999998</v>
      </c>
      <c r="H5900">
        <v>57</v>
      </c>
      <c r="I5900">
        <v>3.2</v>
      </c>
      <c r="J5900">
        <v>1.74E-3</v>
      </c>
      <c r="K5900">
        <v>0.42899999999999999</v>
      </c>
      <c r="L5900">
        <v>1.2779195402298853</v>
      </c>
      <c r="M5900" s="2">
        <f t="shared" si="185"/>
        <v>13.793103448275861</v>
      </c>
      <c r="N5900" t="s">
        <v>2747</v>
      </c>
    </row>
    <row r="5901" spans="1:14">
      <c r="A5901">
        <v>13</v>
      </c>
      <c r="B5901" t="s">
        <v>14366</v>
      </c>
      <c r="C5901" t="s">
        <v>14367</v>
      </c>
      <c r="D5901">
        <v>304</v>
      </c>
      <c r="E5901" s="1">
        <v>2.157</v>
      </c>
      <c r="G5901">
        <v>0.90900000000000003</v>
      </c>
      <c r="H5901">
        <v>33</v>
      </c>
      <c r="I5901">
        <v>3.1</v>
      </c>
      <c r="J5901">
        <v>1.1999999999999999E-3</v>
      </c>
      <c r="L5901">
        <v>1.2779195402298853</v>
      </c>
      <c r="M5901" s="2">
        <f t="shared" si="185"/>
        <v>14.942528735632186</v>
      </c>
      <c r="N5901" t="s">
        <v>2747</v>
      </c>
    </row>
    <row r="5902" spans="1:14">
      <c r="A5902">
        <v>14</v>
      </c>
      <c r="B5902" t="s">
        <v>18025</v>
      </c>
      <c r="C5902" t="s">
        <v>18026</v>
      </c>
      <c r="D5902">
        <v>2611</v>
      </c>
      <c r="E5902" s="1">
        <v>2.1549999999999998</v>
      </c>
      <c r="F5902">
        <v>2.258</v>
      </c>
      <c r="G5902">
        <v>0.24199999999999999</v>
      </c>
      <c r="H5902">
        <v>66</v>
      </c>
      <c r="I5902">
        <v>9</v>
      </c>
      <c r="J5902">
        <v>4.3299999999999996E-3</v>
      </c>
      <c r="K5902">
        <v>0.72399999999999998</v>
      </c>
      <c r="L5902">
        <v>1.2779195402298853</v>
      </c>
      <c r="M5902" s="2">
        <f t="shared" si="185"/>
        <v>16.091954022988507</v>
      </c>
      <c r="N5902" t="s">
        <v>2747</v>
      </c>
    </row>
    <row r="5903" spans="1:14">
      <c r="A5903">
        <v>15</v>
      </c>
      <c r="B5903" t="s">
        <v>20452</v>
      </c>
      <c r="C5903" t="s">
        <v>20451</v>
      </c>
      <c r="D5903">
        <v>2849</v>
      </c>
      <c r="E5903" s="1">
        <v>2.1110000000000002</v>
      </c>
      <c r="F5903">
        <v>2.262</v>
      </c>
      <c r="G5903">
        <v>0.28699999999999998</v>
      </c>
      <c r="H5903">
        <v>108</v>
      </c>
      <c r="I5903">
        <v>7.2</v>
      </c>
      <c r="J5903">
        <v>4.6699999999999997E-3</v>
      </c>
      <c r="K5903">
        <v>0.51700000000000002</v>
      </c>
      <c r="L5903">
        <v>1.2779195402298853</v>
      </c>
      <c r="M5903" s="2">
        <f t="shared" si="185"/>
        <v>17.241379310344829</v>
      </c>
      <c r="N5903" t="s">
        <v>2747</v>
      </c>
    </row>
    <row r="5904" spans="1:14">
      <c r="A5904">
        <v>16</v>
      </c>
      <c r="B5904" t="s">
        <v>18041</v>
      </c>
      <c r="C5904" t="s">
        <v>18042</v>
      </c>
      <c r="D5904">
        <v>3131</v>
      </c>
      <c r="E5904" s="1">
        <v>1.9870000000000001</v>
      </c>
      <c r="F5904">
        <v>2.081</v>
      </c>
      <c r="G5904">
        <v>0.45600000000000002</v>
      </c>
      <c r="H5904">
        <v>79</v>
      </c>
      <c r="I5904" t="s">
        <v>18288</v>
      </c>
      <c r="J5904">
        <v>3.8E-3</v>
      </c>
      <c r="K5904">
        <v>0.60899999999999999</v>
      </c>
      <c r="L5904">
        <v>1.2779195402298853</v>
      </c>
      <c r="M5904" s="2">
        <f t="shared" si="185"/>
        <v>18.390804597701148</v>
      </c>
      <c r="N5904" t="s">
        <v>2747</v>
      </c>
    </row>
    <row r="5905" spans="1:14">
      <c r="A5905">
        <v>17</v>
      </c>
      <c r="B5905" t="s">
        <v>18053</v>
      </c>
      <c r="C5905" t="s">
        <v>18054</v>
      </c>
      <c r="D5905">
        <v>3399</v>
      </c>
      <c r="E5905" s="1">
        <v>1.954</v>
      </c>
      <c r="F5905">
        <v>2.0179999999999998</v>
      </c>
      <c r="G5905">
        <v>0.22600000000000001</v>
      </c>
      <c r="H5905">
        <v>62</v>
      </c>
      <c r="I5905">
        <v>9.8000000000000007</v>
      </c>
      <c r="J5905">
        <v>6.2599999999999999E-3</v>
      </c>
      <c r="K5905">
        <v>0.73199999999999998</v>
      </c>
      <c r="L5905">
        <v>1.2779195402298853</v>
      </c>
      <c r="M5905" s="2">
        <f t="shared" si="185"/>
        <v>19.540229885057471</v>
      </c>
      <c r="N5905" t="s">
        <v>2747</v>
      </c>
    </row>
    <row r="5906" spans="1:14">
      <c r="A5906">
        <v>18</v>
      </c>
      <c r="B5906" t="s">
        <v>18075</v>
      </c>
      <c r="C5906" t="s">
        <v>18076</v>
      </c>
      <c r="D5906">
        <v>289</v>
      </c>
      <c r="E5906" s="1">
        <v>1.9370000000000001</v>
      </c>
      <c r="F5906">
        <v>2.1059999999999999</v>
      </c>
      <c r="G5906">
        <v>0.65200000000000002</v>
      </c>
      <c r="H5906">
        <v>46</v>
      </c>
      <c r="I5906">
        <v>2.9</v>
      </c>
      <c r="J5906">
        <v>1.3600000000000001E-3</v>
      </c>
      <c r="K5906">
        <v>0.63100000000000001</v>
      </c>
      <c r="L5906">
        <v>1.2779195402298853</v>
      </c>
      <c r="M5906" s="2">
        <f t="shared" si="185"/>
        <v>20.689655172413794</v>
      </c>
      <c r="N5906" t="s">
        <v>2747</v>
      </c>
    </row>
    <row r="5907" spans="1:14">
      <c r="A5907">
        <v>19</v>
      </c>
      <c r="B5907" t="s">
        <v>14324</v>
      </c>
      <c r="C5907" t="s">
        <v>14325</v>
      </c>
      <c r="D5907">
        <v>1080</v>
      </c>
      <c r="E5907" s="1">
        <v>1.9259999999999999</v>
      </c>
      <c r="F5907">
        <v>1.4470000000000001</v>
      </c>
      <c r="G5907">
        <v>0.28000000000000003</v>
      </c>
      <c r="H5907">
        <v>50</v>
      </c>
      <c r="I5907">
        <v>10</v>
      </c>
      <c r="J5907">
        <v>2.0100000000000001E-3</v>
      </c>
      <c r="K5907">
        <v>0.437</v>
      </c>
      <c r="L5907">
        <v>1.2779195402298853</v>
      </c>
      <c r="M5907" s="2">
        <f t="shared" si="185"/>
        <v>21.839080459770116</v>
      </c>
      <c r="N5907" t="s">
        <v>2747</v>
      </c>
    </row>
    <row r="5908" spans="1:14">
      <c r="A5908">
        <v>20</v>
      </c>
      <c r="B5908" t="s">
        <v>16508</v>
      </c>
      <c r="C5908" t="s">
        <v>16509</v>
      </c>
      <c r="D5908">
        <v>4547</v>
      </c>
      <c r="E5908" s="1">
        <v>1.917</v>
      </c>
      <c r="F5908">
        <v>2.29</v>
      </c>
      <c r="G5908">
        <v>0.27700000000000002</v>
      </c>
      <c r="H5908">
        <v>148</v>
      </c>
      <c r="I5908">
        <v>6.4</v>
      </c>
      <c r="J5908">
        <v>1.0670000000000001E-2</v>
      </c>
      <c r="K5908">
        <v>0.67100000000000004</v>
      </c>
      <c r="L5908">
        <v>1.2779195402298853</v>
      </c>
      <c r="M5908" s="2">
        <f t="shared" si="185"/>
        <v>22.988505747126435</v>
      </c>
      <c r="N5908" t="s">
        <v>2747</v>
      </c>
    </row>
    <row r="5909" spans="1:14">
      <c r="A5909">
        <v>21</v>
      </c>
      <c r="B5909" t="s">
        <v>14352</v>
      </c>
      <c r="C5909" t="s">
        <v>14353</v>
      </c>
      <c r="D5909">
        <v>6653</v>
      </c>
      <c r="E5909" s="1">
        <v>1.857</v>
      </c>
      <c r="F5909">
        <v>2.2679999999999998</v>
      </c>
      <c r="G5909">
        <v>0.27</v>
      </c>
      <c r="H5909">
        <v>189</v>
      </c>
      <c r="I5909">
        <v>9.6</v>
      </c>
      <c r="J5909">
        <v>8.8900000000000003E-3</v>
      </c>
      <c r="K5909">
        <v>0.59799999999999998</v>
      </c>
      <c r="L5909">
        <v>1.2779195402298853</v>
      </c>
      <c r="M5909" s="2">
        <f t="shared" si="185"/>
        <v>24.137931034482758</v>
      </c>
      <c r="N5909" t="s">
        <v>2747</v>
      </c>
    </row>
    <row r="5910" spans="1:14">
      <c r="A5910">
        <v>22</v>
      </c>
      <c r="B5910" t="s">
        <v>18071</v>
      </c>
      <c r="C5910" t="s">
        <v>18072</v>
      </c>
      <c r="D5910">
        <v>2254</v>
      </c>
      <c r="E5910" s="1">
        <v>1.847</v>
      </c>
      <c r="F5910">
        <v>1.7769999999999999</v>
      </c>
      <c r="G5910">
        <v>0.46200000000000002</v>
      </c>
      <c r="H5910">
        <v>106</v>
      </c>
      <c r="I5910">
        <v>8.6999999999999993</v>
      </c>
      <c r="J5910">
        <v>3.1900000000000001E-3</v>
      </c>
      <c r="K5910">
        <v>0.42299999999999999</v>
      </c>
      <c r="L5910">
        <v>1.2779195402298853</v>
      </c>
      <c r="M5910" s="2">
        <f t="shared" si="185"/>
        <v>25.287356321839084</v>
      </c>
      <c r="N5910" t="s">
        <v>2747</v>
      </c>
    </row>
    <row r="5911" spans="1:14">
      <c r="A5911">
        <v>23</v>
      </c>
      <c r="B5911" t="s">
        <v>14342</v>
      </c>
      <c r="C5911" t="s">
        <v>14343</v>
      </c>
      <c r="D5911">
        <v>1044</v>
      </c>
      <c r="E5911" s="1">
        <v>1.8009999999999999</v>
      </c>
      <c r="F5911">
        <v>1.93</v>
      </c>
      <c r="G5911">
        <v>0.34899999999999998</v>
      </c>
      <c r="H5911">
        <v>83</v>
      </c>
      <c r="I5911">
        <v>4.9000000000000004</v>
      </c>
      <c r="J5911">
        <v>2.5600000000000002E-3</v>
      </c>
      <c r="K5911">
        <v>0.48599999999999999</v>
      </c>
      <c r="L5911">
        <v>1.2779195402298853</v>
      </c>
      <c r="M5911" s="2">
        <f t="shared" si="185"/>
        <v>26.436781609195403</v>
      </c>
      <c r="N5911" t="s">
        <v>2747</v>
      </c>
    </row>
    <row r="5912" spans="1:14">
      <c r="A5912">
        <v>24</v>
      </c>
      <c r="B5912" t="s">
        <v>18077</v>
      </c>
      <c r="C5912" t="s">
        <v>14309</v>
      </c>
      <c r="D5912">
        <v>634</v>
      </c>
      <c r="E5912" s="1">
        <v>1.786</v>
      </c>
      <c r="F5912">
        <v>1.59</v>
      </c>
      <c r="G5912">
        <v>0.25700000000000001</v>
      </c>
      <c r="H5912">
        <v>74</v>
      </c>
      <c r="I5912">
        <v>4</v>
      </c>
      <c r="J5912">
        <v>2.64E-3</v>
      </c>
      <c r="K5912">
        <v>0.47399999999999998</v>
      </c>
      <c r="L5912">
        <v>1.2779195402298853</v>
      </c>
      <c r="M5912" s="2">
        <f t="shared" si="185"/>
        <v>27.586206896551722</v>
      </c>
      <c r="N5912" t="s">
        <v>2747</v>
      </c>
    </row>
    <row r="5913" spans="1:14">
      <c r="A5913">
        <v>25</v>
      </c>
      <c r="B5913" t="s">
        <v>18059</v>
      </c>
      <c r="C5913" t="s">
        <v>18060</v>
      </c>
      <c r="D5913">
        <v>4779</v>
      </c>
      <c r="E5913" s="1">
        <v>1.669</v>
      </c>
      <c r="F5913">
        <v>1.6739999999999999</v>
      </c>
      <c r="G5913">
        <v>0.30199999999999999</v>
      </c>
      <c r="H5913">
        <v>126</v>
      </c>
      <c r="I5913" t="s">
        <v>18288</v>
      </c>
      <c r="J5913">
        <v>6.6400000000000001E-3</v>
      </c>
      <c r="K5913">
        <v>0.56200000000000006</v>
      </c>
      <c r="L5913">
        <v>1.2779195402298853</v>
      </c>
      <c r="M5913" s="2">
        <f t="shared" si="185"/>
        <v>28.735632183908045</v>
      </c>
      <c r="N5913" t="s">
        <v>2747</v>
      </c>
    </row>
    <row r="5914" spans="1:14">
      <c r="A5914">
        <v>26</v>
      </c>
      <c r="B5914" t="s">
        <v>14332</v>
      </c>
      <c r="C5914" t="s">
        <v>14333</v>
      </c>
      <c r="D5914">
        <v>9875</v>
      </c>
      <c r="E5914" s="1">
        <v>1.6</v>
      </c>
      <c r="F5914">
        <v>1.7809999999999999</v>
      </c>
      <c r="G5914">
        <v>0.21299999999999999</v>
      </c>
      <c r="H5914">
        <v>268</v>
      </c>
      <c r="I5914" t="s">
        <v>18288</v>
      </c>
      <c r="J5914">
        <v>1.208E-2</v>
      </c>
      <c r="K5914">
        <v>0.51500000000000001</v>
      </c>
      <c r="L5914">
        <v>1.2779195402298853</v>
      </c>
      <c r="M5914" s="2">
        <f t="shared" si="185"/>
        <v>29.885057471264371</v>
      </c>
      <c r="N5914" t="s">
        <v>2747</v>
      </c>
    </row>
    <row r="5915" spans="1:14">
      <c r="A5915">
        <v>27</v>
      </c>
      <c r="B5915" t="s">
        <v>18035</v>
      </c>
      <c r="C5915" t="s">
        <v>18036</v>
      </c>
      <c r="D5915">
        <v>259</v>
      </c>
      <c r="E5915" s="1">
        <v>1.5740000000000001</v>
      </c>
      <c r="F5915">
        <v>1.7270000000000001</v>
      </c>
      <c r="G5915">
        <v>0.17899999999999999</v>
      </c>
      <c r="H5915">
        <v>67</v>
      </c>
      <c r="I5915">
        <v>3.3</v>
      </c>
      <c r="J5915">
        <v>1.39E-3</v>
      </c>
      <c r="K5915">
        <v>0.55400000000000005</v>
      </c>
      <c r="L5915">
        <v>1.2779195402298853</v>
      </c>
      <c r="M5915" s="2">
        <f t="shared" si="185"/>
        <v>31.03448275862069</v>
      </c>
      <c r="N5915" t="s">
        <v>2747</v>
      </c>
    </row>
    <row r="5916" spans="1:14">
      <c r="A5916">
        <v>28</v>
      </c>
      <c r="B5916" t="s">
        <v>14326</v>
      </c>
      <c r="C5916" t="s">
        <v>14327</v>
      </c>
      <c r="D5916">
        <v>2105</v>
      </c>
      <c r="E5916" s="1">
        <v>1.56</v>
      </c>
      <c r="F5916">
        <v>1.48</v>
      </c>
      <c r="G5916">
        <v>0.47</v>
      </c>
      <c r="H5916">
        <v>83</v>
      </c>
      <c r="I5916">
        <v>8.8000000000000007</v>
      </c>
      <c r="J5916">
        <v>3.81E-3</v>
      </c>
      <c r="K5916">
        <v>0.46100000000000002</v>
      </c>
      <c r="L5916">
        <v>1.2779195402298853</v>
      </c>
      <c r="M5916" s="2">
        <f t="shared" si="185"/>
        <v>32.183908045977013</v>
      </c>
      <c r="N5916" t="s">
        <v>2747</v>
      </c>
    </row>
    <row r="5917" spans="1:14">
      <c r="A5917">
        <v>29</v>
      </c>
      <c r="B5917" t="s">
        <v>20390</v>
      </c>
      <c r="C5917" t="s">
        <v>20389</v>
      </c>
      <c r="D5917">
        <v>1563</v>
      </c>
      <c r="E5917" s="1">
        <v>1.5149999999999999</v>
      </c>
      <c r="F5917">
        <v>1.3779999999999999</v>
      </c>
      <c r="G5917">
        <v>0.13300000000000001</v>
      </c>
      <c r="H5917">
        <v>45</v>
      </c>
      <c r="I5917" t="s">
        <v>18288</v>
      </c>
      <c r="J5917">
        <v>1.7600000000000001E-3</v>
      </c>
      <c r="K5917">
        <v>0.372</v>
      </c>
      <c r="L5917">
        <v>1.2779195402298853</v>
      </c>
      <c r="M5917" s="2">
        <f t="shared" si="185"/>
        <v>33.333333333333329</v>
      </c>
      <c r="N5917" t="s">
        <v>2747</v>
      </c>
    </row>
    <row r="5918" spans="1:14">
      <c r="A5918">
        <v>30</v>
      </c>
      <c r="B5918" t="s">
        <v>18015</v>
      </c>
      <c r="C5918" t="s">
        <v>18016</v>
      </c>
      <c r="D5918">
        <v>862</v>
      </c>
      <c r="E5918" s="1">
        <v>1.4670000000000001</v>
      </c>
      <c r="F5918">
        <v>1.8560000000000001</v>
      </c>
      <c r="G5918">
        <v>0.27700000000000002</v>
      </c>
      <c r="H5918">
        <v>47</v>
      </c>
      <c r="I5918">
        <v>6.3</v>
      </c>
      <c r="J5918">
        <v>2.31E-3</v>
      </c>
      <c r="K5918">
        <v>0.61199999999999999</v>
      </c>
      <c r="L5918">
        <v>1.2779195402298853</v>
      </c>
      <c r="M5918" s="2">
        <f t="shared" si="185"/>
        <v>34.482758620689658</v>
      </c>
      <c r="N5918" t="s">
        <v>2747</v>
      </c>
    </row>
    <row r="5919" spans="1:14">
      <c r="A5919">
        <v>31</v>
      </c>
      <c r="B5919" t="s">
        <v>14380</v>
      </c>
      <c r="C5919" t="s">
        <v>14381</v>
      </c>
      <c r="D5919">
        <v>1651</v>
      </c>
      <c r="E5919" s="1">
        <v>1.417</v>
      </c>
      <c r="F5919">
        <v>1.46</v>
      </c>
      <c r="G5919">
        <v>0.23400000000000001</v>
      </c>
      <c r="H5919">
        <v>47</v>
      </c>
      <c r="I5919" t="s">
        <v>18288</v>
      </c>
      <c r="J5919">
        <v>2.1800000000000001E-3</v>
      </c>
      <c r="K5919">
        <v>0.47599999999999998</v>
      </c>
      <c r="L5919">
        <v>1.2779195402298853</v>
      </c>
      <c r="M5919" s="2">
        <f t="shared" si="185"/>
        <v>35.632183908045981</v>
      </c>
      <c r="N5919" t="s">
        <v>2747</v>
      </c>
    </row>
    <row r="5920" spans="1:14">
      <c r="A5920">
        <v>32</v>
      </c>
      <c r="B5920" t="s">
        <v>14358</v>
      </c>
      <c r="C5920" t="s">
        <v>14359</v>
      </c>
      <c r="D5920">
        <v>1904</v>
      </c>
      <c r="E5920" s="1">
        <v>1.347</v>
      </c>
      <c r="F5920">
        <v>2.0459999999999998</v>
      </c>
      <c r="G5920">
        <v>0.377</v>
      </c>
      <c r="H5920">
        <v>53</v>
      </c>
      <c r="I5920">
        <v>9.6</v>
      </c>
      <c r="J5920">
        <v>2.2300000000000002E-3</v>
      </c>
      <c r="K5920">
        <v>0.44500000000000001</v>
      </c>
      <c r="L5920">
        <v>1.2779195402298853</v>
      </c>
      <c r="M5920" s="2">
        <f t="shared" si="185"/>
        <v>36.781609195402297</v>
      </c>
      <c r="N5920" t="s">
        <v>2747</v>
      </c>
    </row>
    <row r="5921" spans="1:14">
      <c r="A5921">
        <v>33</v>
      </c>
      <c r="B5921" t="s">
        <v>14310</v>
      </c>
      <c r="C5921" t="s">
        <v>14311</v>
      </c>
      <c r="D5921">
        <v>2098</v>
      </c>
      <c r="E5921" s="1">
        <v>1.331</v>
      </c>
      <c r="F5921">
        <v>1.5109999999999999</v>
      </c>
      <c r="G5921">
        <v>0.373</v>
      </c>
      <c r="H5921">
        <v>75</v>
      </c>
      <c r="I5921" t="s">
        <v>18288</v>
      </c>
      <c r="J5921">
        <v>2.7799999999999999E-3</v>
      </c>
      <c r="K5921">
        <v>0.51700000000000002</v>
      </c>
      <c r="L5921">
        <v>1.2779195402298853</v>
      </c>
      <c r="M5921" s="2">
        <f t="shared" ref="M5921:M5952" si="186">A5921/87*100</f>
        <v>37.931034482758619</v>
      </c>
      <c r="N5921" t="s">
        <v>2747</v>
      </c>
    </row>
    <row r="5922" spans="1:14">
      <c r="A5922">
        <v>34</v>
      </c>
      <c r="B5922" t="s">
        <v>18067</v>
      </c>
      <c r="C5922" t="s">
        <v>18068</v>
      </c>
      <c r="D5922">
        <v>6341</v>
      </c>
      <c r="E5922" s="1">
        <v>1.3140000000000001</v>
      </c>
      <c r="F5922">
        <v>1.6060000000000001</v>
      </c>
      <c r="G5922">
        <v>0.184</v>
      </c>
      <c r="H5922">
        <v>190</v>
      </c>
      <c r="I5922" t="s">
        <v>18288</v>
      </c>
      <c r="J5922">
        <v>9.1900000000000003E-3</v>
      </c>
      <c r="K5922">
        <v>0.53600000000000003</v>
      </c>
      <c r="L5922">
        <v>1.2779195402298853</v>
      </c>
      <c r="M5922" s="2">
        <f t="shared" si="186"/>
        <v>39.080459770114942</v>
      </c>
      <c r="N5922" t="s">
        <v>2747</v>
      </c>
    </row>
    <row r="5923" spans="1:14">
      <c r="A5923">
        <v>35</v>
      </c>
      <c r="B5923" t="s">
        <v>14360</v>
      </c>
      <c r="C5923" t="s">
        <v>14361</v>
      </c>
      <c r="D5923">
        <v>891</v>
      </c>
      <c r="E5923" s="1">
        <v>1.2270000000000001</v>
      </c>
      <c r="F5923">
        <v>1.35</v>
      </c>
      <c r="G5923">
        <v>0.14299999999999999</v>
      </c>
      <c r="H5923">
        <v>63</v>
      </c>
      <c r="I5923">
        <v>6.7</v>
      </c>
      <c r="J5923">
        <v>1.8699999999999999E-3</v>
      </c>
      <c r="K5923">
        <v>0.38</v>
      </c>
      <c r="L5923">
        <v>1.2779195402298853</v>
      </c>
      <c r="M5923" s="2">
        <f t="shared" si="186"/>
        <v>40.229885057471265</v>
      </c>
      <c r="N5923" t="s">
        <v>2747</v>
      </c>
    </row>
    <row r="5924" spans="1:14">
      <c r="A5924">
        <v>36</v>
      </c>
      <c r="B5924" t="s">
        <v>18019</v>
      </c>
      <c r="C5924" t="s">
        <v>18020</v>
      </c>
      <c r="D5924">
        <v>4886</v>
      </c>
      <c r="E5924" s="1">
        <v>1.196</v>
      </c>
      <c r="F5924">
        <v>1.204</v>
      </c>
      <c r="G5924">
        <v>0.222</v>
      </c>
      <c r="H5924">
        <v>99</v>
      </c>
      <c r="I5924" t="s">
        <v>18288</v>
      </c>
      <c r="J5924">
        <v>4.3200000000000001E-3</v>
      </c>
      <c r="K5924">
        <v>0.38400000000000001</v>
      </c>
      <c r="L5924">
        <v>1.2779195402298853</v>
      </c>
      <c r="M5924" s="2">
        <f t="shared" si="186"/>
        <v>41.379310344827587</v>
      </c>
      <c r="N5924" t="s">
        <v>2747</v>
      </c>
    </row>
    <row r="5925" spans="1:14">
      <c r="A5925">
        <v>37</v>
      </c>
      <c r="B5925" t="s">
        <v>18073</v>
      </c>
      <c r="C5925" t="s">
        <v>18074</v>
      </c>
      <c r="D5925">
        <v>1992</v>
      </c>
      <c r="E5925" s="1">
        <v>1.163</v>
      </c>
      <c r="F5925">
        <v>1.2709999999999999</v>
      </c>
      <c r="G5925">
        <v>8.8999999999999996E-2</v>
      </c>
      <c r="H5925">
        <v>135</v>
      </c>
      <c r="I5925" t="s">
        <v>18288</v>
      </c>
      <c r="J5925">
        <v>2.8500000000000001E-3</v>
      </c>
      <c r="K5925">
        <v>0.373</v>
      </c>
      <c r="L5925">
        <v>1.2779195402298853</v>
      </c>
      <c r="M5925" s="2">
        <f t="shared" si="186"/>
        <v>42.528735632183903</v>
      </c>
      <c r="N5925" t="s">
        <v>2747</v>
      </c>
    </row>
    <row r="5926" spans="1:14">
      <c r="A5926">
        <v>38</v>
      </c>
      <c r="B5926" t="s">
        <v>18065</v>
      </c>
      <c r="C5926" t="s">
        <v>18066</v>
      </c>
      <c r="D5926">
        <v>438</v>
      </c>
      <c r="E5926" s="1">
        <v>0.98099999999999998</v>
      </c>
      <c r="F5926">
        <v>0.86399999999999999</v>
      </c>
      <c r="G5926">
        <v>0.23200000000000001</v>
      </c>
      <c r="H5926">
        <v>56</v>
      </c>
      <c r="I5926">
        <v>5.5</v>
      </c>
      <c r="J5926">
        <v>1.23E-3</v>
      </c>
      <c r="K5926">
        <v>0.27200000000000002</v>
      </c>
      <c r="L5926">
        <v>1.2779195402298853</v>
      </c>
      <c r="M5926" s="2">
        <f t="shared" si="186"/>
        <v>43.678160919540232</v>
      </c>
      <c r="N5926" t="s">
        <v>2747</v>
      </c>
    </row>
    <row r="5927" spans="1:14">
      <c r="A5927">
        <v>39</v>
      </c>
      <c r="B5927" t="s">
        <v>18011</v>
      </c>
      <c r="C5927" t="s">
        <v>18012</v>
      </c>
      <c r="D5927">
        <v>326</v>
      </c>
      <c r="E5927" s="1">
        <v>0.96899999999999997</v>
      </c>
      <c r="F5927">
        <v>0.78500000000000003</v>
      </c>
      <c r="G5927">
        <v>3.7999999999999999E-2</v>
      </c>
      <c r="H5927">
        <v>52</v>
      </c>
      <c r="I5927">
        <v>5.9</v>
      </c>
      <c r="J5927">
        <v>8.4999999999999995E-4</v>
      </c>
      <c r="K5927">
        <v>0.23300000000000001</v>
      </c>
      <c r="L5927">
        <v>1.2779195402298853</v>
      </c>
      <c r="M5927" s="2">
        <f t="shared" si="186"/>
        <v>44.827586206896555</v>
      </c>
      <c r="N5927" t="s">
        <v>2747</v>
      </c>
    </row>
    <row r="5928" spans="1:14">
      <c r="A5928">
        <v>40</v>
      </c>
      <c r="B5928" t="s">
        <v>18007</v>
      </c>
      <c r="C5928" t="s">
        <v>18008</v>
      </c>
      <c r="D5928">
        <v>248</v>
      </c>
      <c r="E5928" s="1">
        <v>0.96299999999999997</v>
      </c>
      <c r="G5928">
        <v>7.0999999999999994E-2</v>
      </c>
      <c r="H5928">
        <v>84</v>
      </c>
      <c r="I5928">
        <v>4.7</v>
      </c>
      <c r="J5928">
        <v>6.9999999999999999E-4</v>
      </c>
      <c r="L5928">
        <v>1.2779195402298853</v>
      </c>
      <c r="M5928" s="2">
        <f t="shared" si="186"/>
        <v>45.977011494252871</v>
      </c>
      <c r="N5928" t="s">
        <v>2747</v>
      </c>
    </row>
    <row r="5929" spans="1:14">
      <c r="A5929">
        <v>41</v>
      </c>
      <c r="B5929" t="s">
        <v>18069</v>
      </c>
      <c r="C5929" t="s">
        <v>18070</v>
      </c>
      <c r="D5929">
        <v>1256</v>
      </c>
      <c r="E5929" s="1">
        <v>0.91800000000000004</v>
      </c>
      <c r="F5929">
        <v>1.1080000000000001</v>
      </c>
      <c r="G5929">
        <v>0.22500000000000001</v>
      </c>
      <c r="H5929">
        <v>71</v>
      </c>
      <c r="I5929">
        <v>7.5</v>
      </c>
      <c r="J5929">
        <v>2.65E-3</v>
      </c>
      <c r="K5929">
        <v>0.34599999999999997</v>
      </c>
      <c r="L5929">
        <v>1.2779195402298853</v>
      </c>
      <c r="M5929" s="2">
        <f t="shared" si="186"/>
        <v>47.126436781609193</v>
      </c>
      <c r="N5929" t="s">
        <v>2747</v>
      </c>
    </row>
    <row r="5930" spans="1:14">
      <c r="A5930">
        <v>42</v>
      </c>
      <c r="B5930" t="s">
        <v>18047</v>
      </c>
      <c r="C5930" t="s">
        <v>18048</v>
      </c>
      <c r="D5930">
        <v>2655</v>
      </c>
      <c r="E5930" s="1">
        <v>0.90100000000000002</v>
      </c>
      <c r="F5930">
        <v>0.94199999999999995</v>
      </c>
      <c r="G5930">
        <v>0.24199999999999999</v>
      </c>
      <c r="H5930">
        <v>66</v>
      </c>
      <c r="I5930" t="s">
        <v>18288</v>
      </c>
      <c r="J5930">
        <v>1.56E-3</v>
      </c>
      <c r="K5930">
        <v>0.32100000000000001</v>
      </c>
      <c r="L5930">
        <v>1.2779195402298853</v>
      </c>
      <c r="M5930" s="2">
        <f t="shared" si="186"/>
        <v>48.275862068965516</v>
      </c>
      <c r="N5930" t="s">
        <v>2747</v>
      </c>
    </row>
    <row r="5931" spans="1:14">
      <c r="A5931">
        <v>43</v>
      </c>
      <c r="B5931" t="s">
        <v>14340</v>
      </c>
      <c r="C5931" t="s">
        <v>14341</v>
      </c>
      <c r="D5931">
        <v>1365</v>
      </c>
      <c r="E5931" s="1">
        <v>0.90100000000000002</v>
      </c>
      <c r="F5931">
        <v>1.123</v>
      </c>
      <c r="G5931">
        <v>0.222</v>
      </c>
      <c r="H5931">
        <v>54</v>
      </c>
      <c r="I5931" t="s">
        <v>18288</v>
      </c>
      <c r="J5931">
        <v>1.33E-3</v>
      </c>
      <c r="K5931">
        <v>0.35799999999999998</v>
      </c>
      <c r="L5931">
        <v>1.2779195402298853</v>
      </c>
      <c r="M5931" s="2">
        <f t="shared" si="186"/>
        <v>49.425287356321839</v>
      </c>
      <c r="N5931" t="s">
        <v>2747</v>
      </c>
    </row>
    <row r="5932" spans="1:14">
      <c r="A5932">
        <v>44</v>
      </c>
      <c r="B5932" t="s">
        <v>18039</v>
      </c>
      <c r="C5932" t="s">
        <v>18040</v>
      </c>
      <c r="D5932">
        <v>606</v>
      </c>
      <c r="E5932" s="1">
        <v>0.88400000000000001</v>
      </c>
      <c r="F5932">
        <v>0.90300000000000002</v>
      </c>
      <c r="G5932">
        <v>0.25</v>
      </c>
      <c r="H5932">
        <v>32</v>
      </c>
      <c r="I5932">
        <v>7.6</v>
      </c>
      <c r="J5932">
        <v>1.3699999999999999E-3</v>
      </c>
      <c r="K5932">
        <v>0.33</v>
      </c>
      <c r="L5932">
        <v>1.2779195402298853</v>
      </c>
      <c r="M5932" s="2">
        <f t="shared" si="186"/>
        <v>50.574712643678168</v>
      </c>
      <c r="N5932" t="s">
        <v>2747</v>
      </c>
    </row>
    <row r="5933" spans="1:14">
      <c r="A5933">
        <v>45</v>
      </c>
      <c r="B5933" t="s">
        <v>14346</v>
      </c>
      <c r="C5933" t="s">
        <v>14347</v>
      </c>
      <c r="D5933">
        <v>1106</v>
      </c>
      <c r="E5933" s="1">
        <v>0.875</v>
      </c>
      <c r="F5933">
        <v>1.1339999999999999</v>
      </c>
      <c r="G5933">
        <v>9.8000000000000004E-2</v>
      </c>
      <c r="H5933">
        <v>153</v>
      </c>
      <c r="I5933">
        <v>4.7</v>
      </c>
      <c r="J5933">
        <v>3.9300000000000003E-3</v>
      </c>
      <c r="K5933">
        <v>0.38100000000000001</v>
      </c>
      <c r="L5933">
        <v>1.2779195402298853</v>
      </c>
      <c r="M5933" s="2">
        <f t="shared" si="186"/>
        <v>51.724137931034484</v>
      </c>
      <c r="N5933" t="s">
        <v>2747</v>
      </c>
    </row>
    <row r="5934" spans="1:14">
      <c r="A5934">
        <v>46</v>
      </c>
      <c r="B5934" t="s">
        <v>18057</v>
      </c>
      <c r="C5934" t="s">
        <v>18058</v>
      </c>
      <c r="D5934">
        <v>24</v>
      </c>
      <c r="E5934" s="1">
        <v>0.85699999999999998</v>
      </c>
      <c r="F5934">
        <v>0.66700000000000004</v>
      </c>
      <c r="G5934">
        <v>0</v>
      </c>
      <c r="H5934">
        <v>28</v>
      </c>
      <c r="J5934">
        <v>1.3999999999999999E-4</v>
      </c>
      <c r="K5934">
        <v>0.216</v>
      </c>
      <c r="L5934">
        <v>1.2779195402298853</v>
      </c>
      <c r="M5934" s="2">
        <f t="shared" si="186"/>
        <v>52.873563218390807</v>
      </c>
      <c r="N5934" t="s">
        <v>2747</v>
      </c>
    </row>
    <row r="5935" spans="1:14">
      <c r="A5935">
        <v>47</v>
      </c>
      <c r="B5935" t="s">
        <v>18027</v>
      </c>
      <c r="C5935" t="s">
        <v>18028</v>
      </c>
      <c r="D5935">
        <v>1563</v>
      </c>
      <c r="E5935" s="1">
        <v>0.81899999999999995</v>
      </c>
      <c r="F5935">
        <v>0.98</v>
      </c>
      <c r="G5935">
        <v>0.26200000000000001</v>
      </c>
      <c r="H5935">
        <v>61</v>
      </c>
      <c r="I5935" t="s">
        <v>18288</v>
      </c>
      <c r="J5935">
        <v>2.0999999999999999E-3</v>
      </c>
      <c r="K5935">
        <v>0.29599999999999999</v>
      </c>
      <c r="L5935">
        <v>1.2779195402298853</v>
      </c>
      <c r="M5935" s="2">
        <f t="shared" si="186"/>
        <v>54.022988505747129</v>
      </c>
      <c r="N5935" t="s">
        <v>2747</v>
      </c>
    </row>
    <row r="5936" spans="1:14">
      <c r="A5936">
        <v>48</v>
      </c>
      <c r="B5936" t="s">
        <v>14330</v>
      </c>
      <c r="C5936" t="s">
        <v>14331</v>
      </c>
      <c r="D5936">
        <v>358</v>
      </c>
      <c r="E5936" s="1">
        <v>0.79700000000000004</v>
      </c>
      <c r="G5936">
        <v>0.188</v>
      </c>
      <c r="H5936">
        <v>101</v>
      </c>
      <c r="I5936">
        <v>3.7</v>
      </c>
      <c r="J5936">
        <v>1.07E-3</v>
      </c>
      <c r="L5936">
        <v>1.2779195402298853</v>
      </c>
      <c r="M5936" s="2">
        <f t="shared" si="186"/>
        <v>55.172413793103445</v>
      </c>
      <c r="N5936" t="s">
        <v>2747</v>
      </c>
    </row>
    <row r="5937" spans="1:14">
      <c r="A5937">
        <v>49</v>
      </c>
      <c r="B5937" t="s">
        <v>14370</v>
      </c>
      <c r="C5937" t="s">
        <v>14371</v>
      </c>
      <c r="D5937">
        <v>196</v>
      </c>
      <c r="E5937" s="1">
        <v>0.79300000000000004</v>
      </c>
      <c r="G5937">
        <v>2.2109999999999999</v>
      </c>
      <c r="H5937">
        <v>19</v>
      </c>
      <c r="I5937" t="s">
        <v>18288</v>
      </c>
      <c r="J5937">
        <v>1.2999999999999999E-4</v>
      </c>
      <c r="L5937">
        <v>1.2779195402298853</v>
      </c>
      <c r="M5937" s="2">
        <f t="shared" si="186"/>
        <v>56.321839080459768</v>
      </c>
      <c r="N5937" t="s">
        <v>2747</v>
      </c>
    </row>
    <row r="5938" spans="1:14">
      <c r="A5938">
        <v>50</v>
      </c>
      <c r="B5938" t="s">
        <v>14320</v>
      </c>
      <c r="C5938" t="s">
        <v>14321</v>
      </c>
      <c r="D5938">
        <v>2116</v>
      </c>
      <c r="E5938" s="1">
        <v>0.755</v>
      </c>
      <c r="F5938">
        <v>1.198</v>
      </c>
      <c r="G5938">
        <v>6.3E-2</v>
      </c>
      <c r="H5938">
        <v>79</v>
      </c>
      <c r="I5938" t="s">
        <v>18288</v>
      </c>
      <c r="J5938">
        <v>2.33E-3</v>
      </c>
      <c r="K5938">
        <v>0.313</v>
      </c>
      <c r="L5938">
        <v>1.2779195402298853</v>
      </c>
      <c r="M5938" s="2">
        <f t="shared" si="186"/>
        <v>57.47126436781609</v>
      </c>
      <c r="N5938" t="s">
        <v>2747</v>
      </c>
    </row>
    <row r="5939" spans="1:14">
      <c r="A5939">
        <v>51</v>
      </c>
      <c r="B5939" t="s">
        <v>18013</v>
      </c>
      <c r="C5939" t="s">
        <v>18014</v>
      </c>
      <c r="D5939">
        <v>142</v>
      </c>
      <c r="E5939" s="1">
        <v>0.73899999999999999</v>
      </c>
      <c r="F5939">
        <v>0.83799999999999997</v>
      </c>
      <c r="G5939">
        <v>0.108</v>
      </c>
      <c r="H5939">
        <v>37</v>
      </c>
      <c r="I5939">
        <v>5.4</v>
      </c>
      <c r="J5939">
        <v>5.9999999999999995E-4</v>
      </c>
      <c r="K5939">
        <v>0.29399999999999998</v>
      </c>
      <c r="L5939">
        <v>1.2779195402298853</v>
      </c>
      <c r="M5939" s="2">
        <f t="shared" si="186"/>
        <v>58.620689655172406</v>
      </c>
      <c r="N5939" t="s">
        <v>2747</v>
      </c>
    </row>
    <row r="5940" spans="1:14">
      <c r="A5940">
        <v>52</v>
      </c>
      <c r="B5940" t="s">
        <v>18051</v>
      </c>
      <c r="C5940" t="s">
        <v>18052</v>
      </c>
      <c r="D5940">
        <v>414</v>
      </c>
      <c r="E5940" s="1">
        <v>0.73</v>
      </c>
      <c r="F5940">
        <v>0.5</v>
      </c>
      <c r="G5940">
        <v>0.04</v>
      </c>
      <c r="H5940">
        <v>25</v>
      </c>
      <c r="I5940" t="s">
        <v>18288</v>
      </c>
      <c r="J5940">
        <v>3.8000000000000002E-4</v>
      </c>
      <c r="K5940">
        <v>0.19400000000000001</v>
      </c>
      <c r="L5940">
        <v>1.2779195402298853</v>
      </c>
      <c r="M5940" s="2">
        <f t="shared" si="186"/>
        <v>59.770114942528743</v>
      </c>
      <c r="N5940" t="s">
        <v>2747</v>
      </c>
    </row>
    <row r="5941" spans="1:14">
      <c r="A5941">
        <v>53</v>
      </c>
      <c r="B5941" t="s">
        <v>14328</v>
      </c>
      <c r="C5941" t="s">
        <v>14329</v>
      </c>
      <c r="D5941">
        <v>1220</v>
      </c>
      <c r="E5941" s="1">
        <v>0.72899999999999998</v>
      </c>
      <c r="F5941">
        <v>0.84299999999999997</v>
      </c>
      <c r="G5941">
        <v>0.17</v>
      </c>
      <c r="H5941">
        <v>47</v>
      </c>
      <c r="I5941" t="s">
        <v>18288</v>
      </c>
      <c r="J5941">
        <v>1.65E-3</v>
      </c>
      <c r="K5941">
        <v>0.26700000000000002</v>
      </c>
      <c r="L5941">
        <v>1.2779195402298853</v>
      </c>
      <c r="M5941" s="2">
        <f t="shared" si="186"/>
        <v>60.919540229885058</v>
      </c>
      <c r="N5941" t="s">
        <v>2747</v>
      </c>
    </row>
    <row r="5942" spans="1:14">
      <c r="A5942">
        <v>54</v>
      </c>
      <c r="B5942" t="s">
        <v>14318</v>
      </c>
      <c r="C5942" t="s">
        <v>14319</v>
      </c>
      <c r="D5942">
        <v>568</v>
      </c>
      <c r="E5942" s="1">
        <v>0.71799999999999997</v>
      </c>
      <c r="F5942">
        <v>0.75700000000000001</v>
      </c>
      <c r="G5942">
        <v>0.21099999999999999</v>
      </c>
      <c r="H5942">
        <v>38</v>
      </c>
      <c r="I5942" t="s">
        <v>18288</v>
      </c>
      <c r="J5942">
        <v>8.8000000000000003E-4</v>
      </c>
      <c r="K5942">
        <v>0.24299999999999999</v>
      </c>
      <c r="L5942">
        <v>1.2779195402298853</v>
      </c>
      <c r="M5942" s="2">
        <f t="shared" si="186"/>
        <v>62.068965517241381</v>
      </c>
      <c r="N5942" t="s">
        <v>2747</v>
      </c>
    </row>
    <row r="5943" spans="1:14">
      <c r="A5943">
        <v>55</v>
      </c>
      <c r="B5943" t="s">
        <v>16498</v>
      </c>
      <c r="C5943" t="s">
        <v>16499</v>
      </c>
      <c r="D5943">
        <v>1271</v>
      </c>
      <c r="E5943" s="1">
        <v>0.71199999999999997</v>
      </c>
      <c r="F5943">
        <v>0.86599999999999999</v>
      </c>
      <c r="G5943">
        <v>0.13900000000000001</v>
      </c>
      <c r="H5943">
        <v>115</v>
      </c>
      <c r="I5943">
        <v>8.6</v>
      </c>
      <c r="J5943">
        <v>1.98E-3</v>
      </c>
      <c r="K5943">
        <v>0.23799999999999999</v>
      </c>
      <c r="L5943">
        <v>1.2779195402298853</v>
      </c>
      <c r="M5943" s="2">
        <f t="shared" si="186"/>
        <v>63.218390804597703</v>
      </c>
      <c r="N5943" t="s">
        <v>2747</v>
      </c>
    </row>
    <row r="5944" spans="1:14">
      <c r="A5944">
        <v>56</v>
      </c>
      <c r="B5944" t="s">
        <v>14356</v>
      </c>
      <c r="C5944" t="s">
        <v>14357</v>
      </c>
      <c r="D5944">
        <v>680</v>
      </c>
      <c r="E5944" s="1">
        <v>0.69099999999999995</v>
      </c>
      <c r="F5944">
        <v>0.81799999999999995</v>
      </c>
      <c r="G5944">
        <v>0.19600000000000001</v>
      </c>
      <c r="H5944">
        <v>51</v>
      </c>
      <c r="I5944">
        <v>7.9</v>
      </c>
      <c r="J5944">
        <v>1.0200000000000001E-3</v>
      </c>
      <c r="K5944">
        <v>0.20899999999999999</v>
      </c>
      <c r="L5944">
        <v>1.2779195402298853</v>
      </c>
      <c r="M5944" s="2">
        <f t="shared" si="186"/>
        <v>64.367816091954026</v>
      </c>
      <c r="N5944" t="s">
        <v>2747</v>
      </c>
    </row>
    <row r="5945" spans="1:14">
      <c r="A5945">
        <v>57</v>
      </c>
      <c r="B5945" t="s">
        <v>14312</v>
      </c>
      <c r="C5945" t="s">
        <v>14313</v>
      </c>
      <c r="D5945">
        <v>251</v>
      </c>
      <c r="E5945" s="1">
        <v>0.68400000000000005</v>
      </c>
      <c r="F5945">
        <v>0.73199999999999998</v>
      </c>
      <c r="G5945">
        <v>0.35699999999999998</v>
      </c>
      <c r="H5945">
        <v>14</v>
      </c>
      <c r="I5945">
        <v>7.3</v>
      </c>
      <c r="J5945">
        <v>5.1000000000000004E-4</v>
      </c>
      <c r="K5945">
        <v>0.26200000000000001</v>
      </c>
      <c r="L5945">
        <v>1.2779195402298853</v>
      </c>
      <c r="M5945" s="2">
        <f t="shared" si="186"/>
        <v>65.517241379310349</v>
      </c>
      <c r="N5945" t="s">
        <v>2747</v>
      </c>
    </row>
    <row r="5946" spans="1:14">
      <c r="A5946">
        <v>58</v>
      </c>
      <c r="B5946" t="s">
        <v>14368</v>
      </c>
      <c r="C5946" t="s">
        <v>14369</v>
      </c>
      <c r="D5946">
        <v>1253</v>
      </c>
      <c r="E5946" s="1">
        <v>0.67500000000000004</v>
      </c>
      <c r="F5946">
        <v>0.84199999999999997</v>
      </c>
      <c r="G5946">
        <v>3.7999999999999999E-2</v>
      </c>
      <c r="H5946">
        <v>79</v>
      </c>
      <c r="I5946">
        <v>6.3</v>
      </c>
      <c r="J5946">
        <v>3.32E-3</v>
      </c>
      <c r="K5946">
        <v>0.27</v>
      </c>
      <c r="L5946">
        <v>1.2779195402298853</v>
      </c>
      <c r="M5946" s="2">
        <f t="shared" si="186"/>
        <v>66.666666666666657</v>
      </c>
      <c r="N5946" t="s">
        <v>2747</v>
      </c>
    </row>
    <row r="5947" spans="1:14">
      <c r="A5947">
        <v>59</v>
      </c>
      <c r="B5947" t="s">
        <v>14388</v>
      </c>
      <c r="C5947" t="s">
        <v>14389</v>
      </c>
      <c r="D5947">
        <v>1008</v>
      </c>
      <c r="E5947" s="1">
        <v>0.58399999999999996</v>
      </c>
      <c r="F5947">
        <v>0.56399999999999995</v>
      </c>
      <c r="G5947">
        <v>7.3999999999999996E-2</v>
      </c>
      <c r="H5947">
        <v>122</v>
      </c>
      <c r="I5947">
        <v>8.9</v>
      </c>
      <c r="J5947">
        <v>1.64E-3</v>
      </c>
      <c r="K5947">
        <v>0.154</v>
      </c>
      <c r="L5947">
        <v>1.2779195402298853</v>
      </c>
      <c r="M5947" s="2">
        <f t="shared" si="186"/>
        <v>67.81609195402298</v>
      </c>
      <c r="N5947" t="s">
        <v>2747</v>
      </c>
    </row>
    <row r="5948" spans="1:14">
      <c r="A5948">
        <v>60</v>
      </c>
      <c r="B5948" t="s">
        <v>14382</v>
      </c>
      <c r="C5948" t="s">
        <v>14383</v>
      </c>
      <c r="D5948">
        <v>908</v>
      </c>
      <c r="E5948" s="1">
        <v>0.57699999999999996</v>
      </c>
      <c r="F5948">
        <v>0.76500000000000001</v>
      </c>
      <c r="G5948">
        <v>1.2E-2</v>
      </c>
      <c r="H5948">
        <v>81</v>
      </c>
      <c r="I5948">
        <v>8.6999999999999993</v>
      </c>
      <c r="J5948">
        <v>1.97E-3</v>
      </c>
      <c r="K5948">
        <v>0.248</v>
      </c>
      <c r="L5948">
        <v>1.2779195402298853</v>
      </c>
      <c r="M5948" s="2">
        <f t="shared" si="186"/>
        <v>68.965517241379317</v>
      </c>
      <c r="N5948" t="s">
        <v>2747</v>
      </c>
    </row>
    <row r="5949" spans="1:14">
      <c r="A5949">
        <v>61</v>
      </c>
      <c r="B5949" t="s">
        <v>14314</v>
      </c>
      <c r="C5949" t="s">
        <v>14315</v>
      </c>
      <c r="D5949">
        <v>576</v>
      </c>
      <c r="E5949" s="1">
        <v>0.55400000000000005</v>
      </c>
      <c r="F5949">
        <v>0.66800000000000004</v>
      </c>
      <c r="G5949">
        <v>0.17</v>
      </c>
      <c r="H5949">
        <v>88</v>
      </c>
      <c r="I5949">
        <v>8.8000000000000007</v>
      </c>
      <c r="J5949">
        <v>8.8000000000000003E-4</v>
      </c>
      <c r="K5949">
        <v>0.187</v>
      </c>
      <c r="L5949">
        <v>1.2779195402298853</v>
      </c>
      <c r="M5949" s="2">
        <f t="shared" si="186"/>
        <v>70.114942528735639</v>
      </c>
      <c r="N5949" t="s">
        <v>2747</v>
      </c>
    </row>
    <row r="5950" spans="1:14">
      <c r="A5950">
        <v>62</v>
      </c>
      <c r="B5950" t="s">
        <v>14348</v>
      </c>
      <c r="C5950" t="s">
        <v>14349</v>
      </c>
      <c r="D5950">
        <v>1000</v>
      </c>
      <c r="E5950" s="1">
        <v>0.55100000000000005</v>
      </c>
      <c r="F5950">
        <v>0.627</v>
      </c>
      <c r="G5950">
        <v>0</v>
      </c>
      <c r="H5950">
        <v>29</v>
      </c>
      <c r="I5950" t="s">
        <v>18288</v>
      </c>
      <c r="J5950">
        <v>6.8999999999999997E-4</v>
      </c>
      <c r="K5950">
        <v>0.20399999999999999</v>
      </c>
      <c r="L5950">
        <v>1.2779195402298853</v>
      </c>
      <c r="M5950" s="2">
        <f t="shared" si="186"/>
        <v>71.264367816091962</v>
      </c>
      <c r="N5950" t="s">
        <v>2747</v>
      </c>
    </row>
    <row r="5951" spans="1:14">
      <c r="A5951">
        <v>63</v>
      </c>
      <c r="B5951" t="s">
        <v>14362</v>
      </c>
      <c r="C5951" t="s">
        <v>14363</v>
      </c>
      <c r="D5951">
        <v>315</v>
      </c>
      <c r="E5951" s="1">
        <v>0.54200000000000004</v>
      </c>
      <c r="F5951">
        <v>0.40200000000000002</v>
      </c>
      <c r="G5951">
        <v>3.7999999999999999E-2</v>
      </c>
      <c r="H5951">
        <v>26</v>
      </c>
      <c r="I5951" t="s">
        <v>18288</v>
      </c>
      <c r="J5951">
        <v>2.7E-4</v>
      </c>
      <c r="K5951">
        <v>0.12</v>
      </c>
      <c r="L5951">
        <v>1.2779195402298853</v>
      </c>
      <c r="M5951" s="2">
        <f t="shared" si="186"/>
        <v>72.41379310344827</v>
      </c>
      <c r="N5951" t="s">
        <v>2747</v>
      </c>
    </row>
    <row r="5952" spans="1:14">
      <c r="A5952">
        <v>64</v>
      </c>
      <c r="B5952" t="s">
        <v>18021</v>
      </c>
      <c r="C5952" t="s">
        <v>18022</v>
      </c>
      <c r="D5952">
        <v>1155</v>
      </c>
      <c r="E5952" s="1">
        <v>0.52900000000000003</v>
      </c>
      <c r="F5952">
        <v>0.62</v>
      </c>
      <c r="G5952">
        <v>0.1</v>
      </c>
      <c r="H5952">
        <v>20</v>
      </c>
      <c r="I5952" t="s">
        <v>18288</v>
      </c>
      <c r="J5952">
        <v>9.1E-4</v>
      </c>
      <c r="K5952">
        <v>0.214</v>
      </c>
      <c r="L5952">
        <v>1.2779195402298853</v>
      </c>
      <c r="M5952" s="2">
        <f t="shared" si="186"/>
        <v>73.563218390804593</v>
      </c>
      <c r="N5952" t="s">
        <v>2747</v>
      </c>
    </row>
    <row r="5953" spans="1:14">
      <c r="A5953">
        <v>65</v>
      </c>
      <c r="B5953" t="s">
        <v>14322</v>
      </c>
      <c r="C5953" t="s">
        <v>14323</v>
      </c>
      <c r="D5953">
        <v>135</v>
      </c>
      <c r="E5953" s="1">
        <v>0.52900000000000003</v>
      </c>
      <c r="G5953">
        <v>3.4000000000000002E-2</v>
      </c>
      <c r="H5953">
        <v>29</v>
      </c>
      <c r="I5953">
        <v>5.9</v>
      </c>
      <c r="J5953">
        <v>2.0000000000000001E-4</v>
      </c>
      <c r="L5953">
        <v>1.2779195402298853</v>
      </c>
      <c r="M5953" s="2">
        <f t="shared" ref="M5953:M5975" si="187">A5953/87*100</f>
        <v>74.712643678160916</v>
      </c>
      <c r="N5953" t="s">
        <v>2747</v>
      </c>
    </row>
    <row r="5954" spans="1:14">
      <c r="A5954">
        <v>66</v>
      </c>
      <c r="B5954" t="s">
        <v>14338</v>
      </c>
      <c r="C5954" t="s">
        <v>14339</v>
      </c>
      <c r="D5954">
        <v>213</v>
      </c>
      <c r="E5954" s="1">
        <v>0.52400000000000002</v>
      </c>
      <c r="F5954">
        <v>0.46200000000000002</v>
      </c>
      <c r="G5954">
        <v>0.105</v>
      </c>
      <c r="H5954">
        <v>38</v>
      </c>
      <c r="I5954" t="s">
        <v>18288</v>
      </c>
      <c r="J5954">
        <v>2.5000000000000001E-4</v>
      </c>
      <c r="K5954">
        <v>0.13800000000000001</v>
      </c>
      <c r="L5954">
        <v>1.2779195402298853</v>
      </c>
      <c r="M5954" s="2">
        <f t="shared" si="187"/>
        <v>75.862068965517238</v>
      </c>
      <c r="N5954" t="s">
        <v>2747</v>
      </c>
    </row>
    <row r="5955" spans="1:14">
      <c r="A5955">
        <v>67</v>
      </c>
      <c r="B5955" t="s">
        <v>14390</v>
      </c>
      <c r="C5955" t="s">
        <v>14391</v>
      </c>
      <c r="D5955">
        <v>351</v>
      </c>
      <c r="E5955" s="1">
        <v>0.504</v>
      </c>
      <c r="F5955">
        <v>0.46</v>
      </c>
      <c r="G5955">
        <v>1.7000000000000001E-2</v>
      </c>
      <c r="H5955">
        <v>60</v>
      </c>
      <c r="I5955" t="s">
        <v>18288</v>
      </c>
      <c r="J5955">
        <v>5.8E-4</v>
      </c>
      <c r="K5955">
        <v>0.14599999999999999</v>
      </c>
      <c r="L5955">
        <v>1.2779195402298853</v>
      </c>
      <c r="M5955" s="2">
        <f t="shared" si="187"/>
        <v>77.011494252873561</v>
      </c>
      <c r="N5955" t="s">
        <v>2747</v>
      </c>
    </row>
    <row r="5956" spans="1:14">
      <c r="A5956">
        <v>68</v>
      </c>
      <c r="B5956" t="s">
        <v>14372</v>
      </c>
      <c r="C5956" t="s">
        <v>14373</v>
      </c>
      <c r="D5956">
        <v>376</v>
      </c>
      <c r="E5956" s="1">
        <v>0.48299999999999998</v>
      </c>
      <c r="F5956">
        <v>0.54500000000000004</v>
      </c>
      <c r="G5956">
        <v>0.2</v>
      </c>
      <c r="H5956">
        <v>30</v>
      </c>
      <c r="I5956" t="s">
        <v>18288</v>
      </c>
      <c r="J5956">
        <v>4.2999999999999999E-4</v>
      </c>
      <c r="K5956">
        <v>0.158</v>
      </c>
      <c r="L5956">
        <v>1.2779195402298853</v>
      </c>
      <c r="M5956" s="2">
        <f t="shared" si="187"/>
        <v>78.160919540229884</v>
      </c>
      <c r="N5956" t="s">
        <v>2747</v>
      </c>
    </row>
    <row r="5957" spans="1:14">
      <c r="A5957">
        <v>69</v>
      </c>
      <c r="B5957" t="s">
        <v>14336</v>
      </c>
      <c r="C5957" t="s">
        <v>14337</v>
      </c>
      <c r="D5957">
        <v>484</v>
      </c>
      <c r="E5957" s="1">
        <v>0.46200000000000002</v>
      </c>
      <c r="F5957">
        <v>0.35899999999999999</v>
      </c>
      <c r="G5957">
        <v>4.4999999999999998E-2</v>
      </c>
      <c r="H5957">
        <v>44</v>
      </c>
      <c r="I5957" t="s">
        <v>18288</v>
      </c>
      <c r="J5957">
        <v>4.8000000000000001E-4</v>
      </c>
      <c r="K5957">
        <v>0.111</v>
      </c>
      <c r="L5957">
        <v>1.2779195402298853</v>
      </c>
      <c r="M5957" s="2">
        <f t="shared" si="187"/>
        <v>79.310344827586206</v>
      </c>
      <c r="N5957" t="s">
        <v>2747</v>
      </c>
    </row>
    <row r="5958" spans="1:14">
      <c r="A5958">
        <v>70</v>
      </c>
      <c r="B5958" t="s">
        <v>14316</v>
      </c>
      <c r="C5958" t="s">
        <v>14317</v>
      </c>
      <c r="D5958">
        <v>121</v>
      </c>
      <c r="E5958" s="1">
        <v>0.42599999999999999</v>
      </c>
      <c r="G5958">
        <v>0.125</v>
      </c>
      <c r="H5958">
        <v>24</v>
      </c>
      <c r="I5958">
        <v>6.1</v>
      </c>
      <c r="J5958">
        <v>3.6999999999999999E-4</v>
      </c>
      <c r="L5958">
        <v>1.2779195402298853</v>
      </c>
      <c r="M5958" s="2">
        <f t="shared" si="187"/>
        <v>80.459770114942529</v>
      </c>
      <c r="N5958" t="s">
        <v>2747</v>
      </c>
    </row>
    <row r="5959" spans="1:14">
      <c r="A5959">
        <v>71</v>
      </c>
      <c r="B5959" t="s">
        <v>18061</v>
      </c>
      <c r="C5959" t="s">
        <v>18062</v>
      </c>
      <c r="D5959">
        <v>181</v>
      </c>
      <c r="E5959" s="1">
        <v>0.41</v>
      </c>
      <c r="F5959">
        <v>0.34899999999999998</v>
      </c>
      <c r="G5959">
        <v>3.4000000000000002E-2</v>
      </c>
      <c r="H5959">
        <v>29</v>
      </c>
      <c r="I5959">
        <v>8.6</v>
      </c>
      <c r="J5959">
        <v>3.8000000000000002E-4</v>
      </c>
      <c r="K5959">
        <v>0.14399999999999999</v>
      </c>
      <c r="L5959">
        <v>1.2779195402298853</v>
      </c>
      <c r="M5959" s="2">
        <f t="shared" si="187"/>
        <v>81.609195402298852</v>
      </c>
      <c r="N5959" t="s">
        <v>2747</v>
      </c>
    </row>
    <row r="5960" spans="1:14">
      <c r="A5960">
        <v>72</v>
      </c>
      <c r="B5960" t="s">
        <v>18049</v>
      </c>
      <c r="C5960" t="s">
        <v>18050</v>
      </c>
      <c r="D5960">
        <v>497</v>
      </c>
      <c r="E5960" s="1">
        <v>0.39800000000000002</v>
      </c>
      <c r="F5960">
        <v>0.32400000000000001</v>
      </c>
      <c r="I5960" t="s">
        <v>18288</v>
      </c>
      <c r="J5960">
        <v>5.1000000000000004E-4</v>
      </c>
      <c r="K5960">
        <v>0.128</v>
      </c>
      <c r="L5960">
        <v>1.2779195402298853</v>
      </c>
      <c r="M5960" s="2">
        <f t="shared" si="187"/>
        <v>82.758620689655174</v>
      </c>
      <c r="N5960" t="s">
        <v>2747</v>
      </c>
    </row>
    <row r="5961" spans="1:14">
      <c r="A5961">
        <v>73</v>
      </c>
      <c r="B5961" t="s">
        <v>14378</v>
      </c>
      <c r="C5961" t="s">
        <v>14379</v>
      </c>
      <c r="D5961">
        <v>427</v>
      </c>
      <c r="E5961" s="1">
        <v>0.38700000000000001</v>
      </c>
      <c r="F5961">
        <v>0.57699999999999996</v>
      </c>
      <c r="G5961">
        <v>5.7000000000000002E-2</v>
      </c>
      <c r="H5961">
        <v>35</v>
      </c>
      <c r="I5961" t="s">
        <v>18288</v>
      </c>
      <c r="J5961">
        <v>3.3E-4</v>
      </c>
      <c r="K5961">
        <v>0.183</v>
      </c>
      <c r="L5961">
        <v>1.2779195402298853</v>
      </c>
      <c r="M5961" s="2">
        <f t="shared" si="187"/>
        <v>83.908045977011497</v>
      </c>
      <c r="N5961" t="s">
        <v>2747</v>
      </c>
    </row>
    <row r="5962" spans="1:14">
      <c r="A5962">
        <v>74</v>
      </c>
      <c r="B5962" t="s">
        <v>14376</v>
      </c>
      <c r="C5962" t="s">
        <v>14377</v>
      </c>
      <c r="D5962">
        <v>1025</v>
      </c>
      <c r="E5962" s="1">
        <v>0.38500000000000001</v>
      </c>
      <c r="F5962">
        <v>0.38500000000000001</v>
      </c>
      <c r="G5962">
        <v>9.7000000000000003E-2</v>
      </c>
      <c r="H5962">
        <v>31</v>
      </c>
      <c r="I5962" t="s">
        <v>18288</v>
      </c>
      <c r="J5962">
        <v>7.1000000000000002E-4</v>
      </c>
      <c r="K5962">
        <v>0.115</v>
      </c>
      <c r="L5962">
        <v>1.2779195402298853</v>
      </c>
      <c r="M5962" s="2">
        <f t="shared" si="187"/>
        <v>85.057471264367805</v>
      </c>
      <c r="N5962" t="s">
        <v>2747</v>
      </c>
    </row>
    <row r="5963" spans="1:14">
      <c r="A5963">
        <v>75</v>
      </c>
      <c r="B5963" t="s">
        <v>18043</v>
      </c>
      <c r="C5963" t="s">
        <v>18044</v>
      </c>
      <c r="D5963">
        <v>334</v>
      </c>
      <c r="E5963" s="1">
        <v>0.375</v>
      </c>
      <c r="F5963">
        <v>0.44</v>
      </c>
      <c r="G5963">
        <v>0.19</v>
      </c>
      <c r="H5963">
        <v>42</v>
      </c>
      <c r="I5963">
        <v>5.0999999999999996</v>
      </c>
      <c r="J5963">
        <v>1.1800000000000001E-3</v>
      </c>
      <c r="K5963">
        <v>0.13500000000000001</v>
      </c>
      <c r="L5963">
        <v>1.2779195402298853</v>
      </c>
      <c r="M5963" s="2">
        <f t="shared" si="187"/>
        <v>86.206896551724128</v>
      </c>
      <c r="N5963" t="s">
        <v>2747</v>
      </c>
    </row>
    <row r="5964" spans="1:14">
      <c r="A5964">
        <v>76</v>
      </c>
      <c r="B5964" t="s">
        <v>18029</v>
      </c>
      <c r="C5964" t="s">
        <v>18030</v>
      </c>
      <c r="D5964">
        <v>260</v>
      </c>
      <c r="E5964" s="1">
        <v>0.35799999999999998</v>
      </c>
      <c r="F5964">
        <v>0.42299999999999999</v>
      </c>
      <c r="G5964">
        <v>3.5999999999999997E-2</v>
      </c>
      <c r="H5964">
        <v>28</v>
      </c>
      <c r="I5964" t="s">
        <v>18288</v>
      </c>
      <c r="J5964">
        <v>5.0000000000000001E-4</v>
      </c>
      <c r="K5964">
        <v>0.14299999999999999</v>
      </c>
      <c r="L5964">
        <v>1.2779195402298853</v>
      </c>
      <c r="M5964" s="2">
        <f t="shared" si="187"/>
        <v>87.356321839080465</v>
      </c>
      <c r="N5964" t="s">
        <v>2747</v>
      </c>
    </row>
    <row r="5965" spans="1:14">
      <c r="A5965">
        <v>77</v>
      </c>
      <c r="B5965" t="s">
        <v>14386</v>
      </c>
      <c r="C5965" t="s">
        <v>14387</v>
      </c>
      <c r="D5965">
        <v>124</v>
      </c>
      <c r="E5965" s="1">
        <v>0.30599999999999999</v>
      </c>
      <c r="G5965">
        <v>2.7E-2</v>
      </c>
      <c r="H5965">
        <v>37</v>
      </c>
      <c r="I5965">
        <v>6.5</v>
      </c>
      <c r="J5965">
        <v>1.8000000000000001E-4</v>
      </c>
      <c r="L5965">
        <v>1.2779195402298853</v>
      </c>
      <c r="M5965" s="2">
        <f t="shared" si="187"/>
        <v>88.505747126436788</v>
      </c>
      <c r="N5965" t="s">
        <v>2747</v>
      </c>
    </row>
    <row r="5966" spans="1:14">
      <c r="A5966">
        <v>78</v>
      </c>
      <c r="B5966" t="s">
        <v>14334</v>
      </c>
      <c r="C5966" t="s">
        <v>14335</v>
      </c>
      <c r="D5966">
        <v>47</v>
      </c>
      <c r="E5966" s="1">
        <v>0.27500000000000002</v>
      </c>
      <c r="G5966">
        <v>8.3000000000000004E-2</v>
      </c>
      <c r="H5966">
        <v>36</v>
      </c>
      <c r="J5966">
        <v>1.3999999999999999E-4</v>
      </c>
      <c r="L5966">
        <v>1.2779195402298853</v>
      </c>
      <c r="M5966" s="2">
        <f t="shared" si="187"/>
        <v>89.65517241379311</v>
      </c>
      <c r="N5966" t="s">
        <v>2747</v>
      </c>
    </row>
    <row r="5967" spans="1:14">
      <c r="A5967">
        <v>79</v>
      </c>
      <c r="B5967" t="s">
        <v>18037</v>
      </c>
      <c r="C5967" t="s">
        <v>18038</v>
      </c>
      <c r="D5967">
        <v>14</v>
      </c>
      <c r="E5967" s="1">
        <v>0.25</v>
      </c>
      <c r="J5967">
        <v>9.0000000000000006E-5</v>
      </c>
      <c r="L5967">
        <v>1.2779195402298853</v>
      </c>
      <c r="M5967" s="2">
        <f t="shared" si="187"/>
        <v>90.804597701149419</v>
      </c>
      <c r="N5967" t="s">
        <v>2747</v>
      </c>
    </row>
    <row r="5968" spans="1:14">
      <c r="A5968">
        <v>80</v>
      </c>
      <c r="B5968" t="s">
        <v>14396</v>
      </c>
      <c r="C5968" t="s">
        <v>14397</v>
      </c>
      <c r="D5968">
        <v>131</v>
      </c>
      <c r="E5968" s="1">
        <v>0.24199999999999999</v>
      </c>
      <c r="G5968">
        <v>9.8000000000000004E-2</v>
      </c>
      <c r="H5968">
        <v>41</v>
      </c>
      <c r="I5968">
        <v>7.8</v>
      </c>
      <c r="J5968">
        <v>1.6000000000000001E-4</v>
      </c>
      <c r="L5968">
        <v>1.2779195402298853</v>
      </c>
      <c r="M5968" s="2">
        <f t="shared" si="187"/>
        <v>91.954022988505741</v>
      </c>
      <c r="N5968" t="s">
        <v>2747</v>
      </c>
    </row>
    <row r="5969" spans="1:14">
      <c r="A5969">
        <v>81</v>
      </c>
      <c r="B5969" t="s">
        <v>14350</v>
      </c>
      <c r="C5969" t="s">
        <v>14351</v>
      </c>
      <c r="D5969">
        <v>350</v>
      </c>
      <c r="E5969" s="1">
        <v>0.219</v>
      </c>
      <c r="G5969">
        <v>3.3000000000000002E-2</v>
      </c>
      <c r="H5969">
        <v>30</v>
      </c>
      <c r="I5969" t="s">
        <v>18288</v>
      </c>
      <c r="J5969">
        <v>3.1E-4</v>
      </c>
      <c r="L5969">
        <v>1.2779195402298853</v>
      </c>
      <c r="M5969" s="2">
        <f t="shared" si="187"/>
        <v>93.103448275862064</v>
      </c>
      <c r="N5969" t="s">
        <v>2747</v>
      </c>
    </row>
    <row r="5970" spans="1:14">
      <c r="A5970">
        <v>82</v>
      </c>
      <c r="B5970" t="s">
        <v>14394</v>
      </c>
      <c r="C5970" t="s">
        <v>14395</v>
      </c>
      <c r="D5970">
        <v>460</v>
      </c>
      <c r="E5970" s="1">
        <v>0.216</v>
      </c>
      <c r="F5970">
        <v>0.22500000000000001</v>
      </c>
      <c r="I5970" t="s">
        <v>18288</v>
      </c>
      <c r="J5970">
        <v>2.2000000000000001E-4</v>
      </c>
      <c r="K5970">
        <v>0.10199999999999999</v>
      </c>
      <c r="L5970">
        <v>1.2779195402298853</v>
      </c>
      <c r="M5970" s="2">
        <f t="shared" si="187"/>
        <v>94.252873563218387</v>
      </c>
      <c r="N5970" t="s">
        <v>2747</v>
      </c>
    </row>
    <row r="5971" spans="1:14">
      <c r="A5971">
        <v>83</v>
      </c>
      <c r="B5971" t="s">
        <v>18063</v>
      </c>
      <c r="C5971" t="s">
        <v>18064</v>
      </c>
      <c r="D5971">
        <v>176</v>
      </c>
      <c r="E5971" s="1">
        <v>0.214</v>
      </c>
      <c r="F5971">
        <v>0.35399999999999998</v>
      </c>
      <c r="G5971">
        <v>0</v>
      </c>
      <c r="H5971">
        <v>14</v>
      </c>
      <c r="I5971" t="s">
        <v>18288</v>
      </c>
      <c r="J5971">
        <v>2.9E-4</v>
      </c>
      <c r="K5971">
        <v>0.128</v>
      </c>
      <c r="L5971">
        <v>1.2779195402298853</v>
      </c>
      <c r="M5971" s="2">
        <f t="shared" si="187"/>
        <v>95.402298850574709</v>
      </c>
      <c r="N5971" t="s">
        <v>2747</v>
      </c>
    </row>
    <row r="5972" spans="1:14">
      <c r="A5972">
        <v>84</v>
      </c>
      <c r="B5972" t="s">
        <v>14384</v>
      </c>
      <c r="C5972" t="s">
        <v>14385</v>
      </c>
      <c r="D5972">
        <v>154</v>
      </c>
      <c r="E5972" s="1">
        <v>0.19700000000000001</v>
      </c>
      <c r="F5972">
        <v>0.34599999999999997</v>
      </c>
      <c r="G5972">
        <v>0.16700000000000001</v>
      </c>
      <c r="H5972">
        <v>30</v>
      </c>
      <c r="I5972">
        <v>5</v>
      </c>
      <c r="J5972">
        <v>5.1000000000000004E-4</v>
      </c>
      <c r="K5972">
        <v>0.121</v>
      </c>
      <c r="L5972">
        <v>1.2779195402298853</v>
      </c>
      <c r="M5972" s="2">
        <f t="shared" si="187"/>
        <v>96.551724137931032</v>
      </c>
      <c r="N5972" t="s">
        <v>2747</v>
      </c>
    </row>
    <row r="5973" spans="1:14">
      <c r="A5973">
        <v>85</v>
      </c>
      <c r="B5973" t="s">
        <v>14374</v>
      </c>
      <c r="C5973" t="s">
        <v>14375</v>
      </c>
      <c r="D5973">
        <v>228</v>
      </c>
      <c r="E5973" s="1">
        <v>0.17299999999999999</v>
      </c>
      <c r="F5973">
        <v>0.28000000000000003</v>
      </c>
      <c r="G5973">
        <v>0</v>
      </c>
      <c r="H5973">
        <v>16</v>
      </c>
      <c r="I5973" t="s">
        <v>18288</v>
      </c>
      <c r="J5973">
        <v>2.5000000000000001E-4</v>
      </c>
      <c r="K5973">
        <v>9.9000000000000005E-2</v>
      </c>
      <c r="L5973">
        <v>1.2779195402298853</v>
      </c>
      <c r="M5973" s="2">
        <f t="shared" si="187"/>
        <v>97.701149425287355</v>
      </c>
      <c r="N5973" t="s">
        <v>2747</v>
      </c>
    </row>
    <row r="5974" spans="1:14">
      <c r="A5974">
        <v>86</v>
      </c>
      <c r="B5974" t="s">
        <v>18017</v>
      </c>
      <c r="C5974" t="s">
        <v>18018</v>
      </c>
      <c r="D5974">
        <v>373</v>
      </c>
      <c r="E5974" s="1">
        <v>0.09</v>
      </c>
      <c r="F5974">
        <v>0.1</v>
      </c>
      <c r="G5974">
        <v>3.1E-2</v>
      </c>
      <c r="H5974">
        <v>130</v>
      </c>
      <c r="I5974" t="s">
        <v>18288</v>
      </c>
      <c r="J5974">
        <v>3.5E-4</v>
      </c>
      <c r="K5974">
        <v>3.5000000000000003E-2</v>
      </c>
      <c r="L5974">
        <v>1.2779195402298853</v>
      </c>
      <c r="M5974" s="2">
        <f t="shared" si="187"/>
        <v>98.850574712643677</v>
      </c>
      <c r="N5974" t="s">
        <v>2747</v>
      </c>
    </row>
    <row r="5975" spans="1:14">
      <c r="A5975">
        <v>87</v>
      </c>
      <c r="B5975" t="s">
        <v>18055</v>
      </c>
      <c r="C5975" t="s">
        <v>18056</v>
      </c>
      <c r="D5975">
        <v>38</v>
      </c>
      <c r="E5975" s="1">
        <v>4.3999999999999997E-2</v>
      </c>
      <c r="F5975">
        <v>5.2999999999999999E-2</v>
      </c>
      <c r="G5975">
        <v>5.0999999999999997E-2</v>
      </c>
      <c r="H5975">
        <v>39</v>
      </c>
      <c r="J5975">
        <v>4.0000000000000003E-5</v>
      </c>
      <c r="K5975">
        <v>1.2E-2</v>
      </c>
      <c r="L5975">
        <v>1.2779195402298853</v>
      </c>
      <c r="M5975" s="2">
        <f t="shared" si="187"/>
        <v>100</v>
      </c>
      <c r="N5975" t="s">
        <v>2747</v>
      </c>
    </row>
    <row r="5976" spans="1:14" s="3" customFormat="1">
      <c r="E5976" s="4"/>
      <c r="M5976" s="5"/>
    </row>
    <row r="5977" spans="1:14">
      <c r="A5977">
        <v>1</v>
      </c>
      <c r="B5977" t="s">
        <v>10844</v>
      </c>
      <c r="C5977" t="s">
        <v>10845</v>
      </c>
      <c r="D5977">
        <v>844</v>
      </c>
      <c r="E5977" s="1">
        <v>14.472</v>
      </c>
      <c r="F5977">
        <v>14.5</v>
      </c>
      <c r="G5977">
        <v>2.65</v>
      </c>
      <c r="H5977">
        <v>120</v>
      </c>
      <c r="I5977">
        <v>1.2</v>
      </c>
      <c r="J5977">
        <v>4.4299999999999999E-3</v>
      </c>
      <c r="K5977">
        <v>7.024</v>
      </c>
      <c r="L5977">
        <f>AVERAGE(E5977:E6185)</f>
        <v>2.0767799043062212</v>
      </c>
      <c r="M5977" s="2">
        <f t="shared" ref="M5977:M6040" si="188">A5977/209*100</f>
        <v>0.4784688995215311</v>
      </c>
      <c r="N5977" t="s">
        <v>2748</v>
      </c>
    </row>
    <row r="5978" spans="1:14">
      <c r="A5978">
        <v>2</v>
      </c>
      <c r="B5978" t="s">
        <v>21491</v>
      </c>
      <c r="C5978" t="s">
        <v>21492</v>
      </c>
      <c r="D5978">
        <v>12849</v>
      </c>
      <c r="E5978" s="1">
        <v>11.653</v>
      </c>
      <c r="F5978">
        <v>12.462</v>
      </c>
      <c r="G5978">
        <v>3.0870000000000002</v>
      </c>
      <c r="H5978">
        <v>473</v>
      </c>
      <c r="I5978">
        <v>1.8</v>
      </c>
      <c r="J5978">
        <v>5.534E-2</v>
      </c>
      <c r="K5978">
        <v>3.46</v>
      </c>
      <c r="L5978">
        <v>2.0767799043062212</v>
      </c>
      <c r="M5978" s="2">
        <f t="shared" si="188"/>
        <v>0.9569377990430622</v>
      </c>
      <c r="N5978" t="s">
        <v>2748</v>
      </c>
    </row>
    <row r="5979" spans="1:14">
      <c r="A5979">
        <v>3</v>
      </c>
      <c r="B5979" t="s">
        <v>19928</v>
      </c>
      <c r="C5979" t="s">
        <v>19929</v>
      </c>
      <c r="D5979">
        <v>4316</v>
      </c>
      <c r="E5979" s="1">
        <v>7.6150000000000002</v>
      </c>
      <c r="F5979">
        <v>10.061</v>
      </c>
      <c r="G5979">
        <v>1.25</v>
      </c>
      <c r="H5979">
        <v>60</v>
      </c>
      <c r="I5979">
        <v>5.0999999999999996</v>
      </c>
      <c r="J5979">
        <v>1.9810000000000001E-2</v>
      </c>
      <c r="K5979">
        <v>4.2949999999999999</v>
      </c>
      <c r="L5979">
        <v>2.0767799043062212</v>
      </c>
      <c r="M5979" s="2">
        <f t="shared" si="188"/>
        <v>1.4354066985645932</v>
      </c>
      <c r="N5979" t="s">
        <v>2748</v>
      </c>
    </row>
    <row r="5980" spans="1:14">
      <c r="A5980">
        <v>4</v>
      </c>
      <c r="B5980" t="s">
        <v>14480</v>
      </c>
      <c r="C5980" t="s">
        <v>14481</v>
      </c>
      <c r="D5980">
        <v>30111</v>
      </c>
      <c r="E5980" s="1">
        <v>7.26</v>
      </c>
      <c r="F5980">
        <v>7.5220000000000002</v>
      </c>
      <c r="G5980">
        <v>1.56</v>
      </c>
      <c r="H5980">
        <v>268</v>
      </c>
      <c r="I5980">
        <v>7.7</v>
      </c>
      <c r="J5980">
        <v>5.9360000000000003E-2</v>
      </c>
      <c r="K5980">
        <v>2.3740000000000001</v>
      </c>
      <c r="L5980">
        <v>2.0767799043062212</v>
      </c>
      <c r="M5980" s="2">
        <f t="shared" si="188"/>
        <v>1.9138755980861244</v>
      </c>
      <c r="N5980" t="s">
        <v>2748</v>
      </c>
    </row>
    <row r="5981" spans="1:14">
      <c r="A5981">
        <v>5</v>
      </c>
      <c r="B5981" t="s">
        <v>20835</v>
      </c>
      <c r="C5981" t="s">
        <v>20836</v>
      </c>
      <c r="D5981">
        <v>18398</v>
      </c>
      <c r="E5981" s="1">
        <v>6.91</v>
      </c>
      <c r="F5981">
        <v>7.819</v>
      </c>
      <c r="G5981">
        <v>1.3</v>
      </c>
      <c r="H5981">
        <v>297</v>
      </c>
      <c r="I5981">
        <v>5.7</v>
      </c>
      <c r="J5981">
        <v>6.0990000000000003E-2</v>
      </c>
      <c r="K5981">
        <v>2.8860000000000001</v>
      </c>
      <c r="L5981">
        <v>2.0767799043062212</v>
      </c>
      <c r="M5981" s="2">
        <f t="shared" si="188"/>
        <v>2.3923444976076556</v>
      </c>
      <c r="N5981" t="s">
        <v>2748</v>
      </c>
    </row>
    <row r="5982" spans="1:14">
      <c r="A5982">
        <v>6</v>
      </c>
      <c r="B5982" t="s">
        <v>14484</v>
      </c>
      <c r="C5982" t="s">
        <v>14485</v>
      </c>
      <c r="D5982">
        <v>9059</v>
      </c>
      <c r="E5982" s="1">
        <v>6.2480000000000002</v>
      </c>
      <c r="F5982">
        <v>6.1219999999999999</v>
      </c>
      <c r="G5982">
        <v>0.93500000000000005</v>
      </c>
      <c r="H5982">
        <v>199</v>
      </c>
      <c r="I5982">
        <v>6.1</v>
      </c>
      <c r="J5982">
        <v>2.2259999999999999E-2</v>
      </c>
      <c r="K5982">
        <v>1.821</v>
      </c>
      <c r="L5982">
        <v>2.0767799043062212</v>
      </c>
      <c r="M5982" s="2">
        <f t="shared" si="188"/>
        <v>2.8708133971291865</v>
      </c>
      <c r="N5982" t="s">
        <v>2748</v>
      </c>
    </row>
    <row r="5983" spans="1:14">
      <c r="A5983">
        <v>7</v>
      </c>
      <c r="B5983" t="s">
        <v>17499</v>
      </c>
      <c r="C5983" t="s">
        <v>17500</v>
      </c>
      <c r="D5983">
        <v>92385</v>
      </c>
      <c r="E5983" s="1">
        <v>5.2569999999999997</v>
      </c>
      <c r="F5983">
        <v>5.8650000000000002</v>
      </c>
      <c r="G5983">
        <v>0.79200000000000004</v>
      </c>
      <c r="H5983">
        <v>1608</v>
      </c>
      <c r="I5983">
        <v>6.7</v>
      </c>
      <c r="J5983">
        <v>0.20463999999999999</v>
      </c>
      <c r="K5983">
        <v>1.724</v>
      </c>
      <c r="L5983">
        <v>2.0767799043062212</v>
      </c>
      <c r="M5983" s="2">
        <f t="shared" si="188"/>
        <v>3.3492822966507179</v>
      </c>
      <c r="N5983" t="s">
        <v>2748</v>
      </c>
    </row>
    <row r="5984" spans="1:14">
      <c r="A5984">
        <v>8</v>
      </c>
      <c r="B5984" t="s">
        <v>10738</v>
      </c>
      <c r="C5984" t="s">
        <v>10739</v>
      </c>
      <c r="D5984">
        <v>4587</v>
      </c>
      <c r="E5984" s="1">
        <v>5.2359999999999998</v>
      </c>
      <c r="F5984">
        <v>6.9009999999999998</v>
      </c>
      <c r="G5984">
        <v>0.88200000000000001</v>
      </c>
      <c r="H5984">
        <v>85</v>
      </c>
      <c r="I5984">
        <v>5.6</v>
      </c>
      <c r="J5984">
        <v>1.4590000000000001E-2</v>
      </c>
      <c r="K5984">
        <v>2.4319999999999999</v>
      </c>
      <c r="L5984">
        <v>2.0767799043062212</v>
      </c>
      <c r="M5984" s="2">
        <f t="shared" si="188"/>
        <v>3.8277511961722488</v>
      </c>
      <c r="N5984" t="s">
        <v>2748</v>
      </c>
    </row>
    <row r="5985" spans="1:14">
      <c r="A5985">
        <v>9</v>
      </c>
      <c r="B5985" t="s">
        <v>10860</v>
      </c>
      <c r="C5985" t="s">
        <v>10861</v>
      </c>
      <c r="D5985">
        <v>24105</v>
      </c>
      <c r="E5985" s="1">
        <v>5.1029999999999998</v>
      </c>
      <c r="F5985">
        <v>6.1440000000000001</v>
      </c>
      <c r="G5985">
        <v>0.98699999999999999</v>
      </c>
      <c r="H5985">
        <v>388</v>
      </c>
      <c r="I5985">
        <v>8</v>
      </c>
      <c r="J5985">
        <v>3.9739999999999998E-2</v>
      </c>
      <c r="K5985">
        <v>1.6439999999999999</v>
      </c>
      <c r="L5985">
        <v>2.0767799043062212</v>
      </c>
      <c r="M5985" s="2">
        <f t="shared" si="188"/>
        <v>4.3062200956937797</v>
      </c>
      <c r="N5985" t="s">
        <v>2748</v>
      </c>
    </row>
    <row r="5986" spans="1:14">
      <c r="A5986">
        <v>10</v>
      </c>
      <c r="B5986" t="s">
        <v>14402</v>
      </c>
      <c r="C5986" t="s">
        <v>14403</v>
      </c>
      <c r="D5986">
        <v>1402</v>
      </c>
      <c r="E5986" s="1">
        <v>4.968</v>
      </c>
      <c r="F5986">
        <v>7.25</v>
      </c>
      <c r="G5986">
        <v>0</v>
      </c>
      <c r="H5986">
        <v>18</v>
      </c>
      <c r="I5986">
        <v>6.5</v>
      </c>
      <c r="J5986">
        <v>4.8500000000000001E-3</v>
      </c>
      <c r="K5986">
        <v>3.294</v>
      </c>
      <c r="L5986">
        <v>2.0767799043062212</v>
      </c>
      <c r="M5986" s="2">
        <f t="shared" si="188"/>
        <v>4.7846889952153111</v>
      </c>
      <c r="N5986" t="s">
        <v>2748</v>
      </c>
    </row>
    <row r="5987" spans="1:14">
      <c r="A5987">
        <v>11</v>
      </c>
      <c r="B5987" t="s">
        <v>10736</v>
      </c>
      <c r="C5987" t="s">
        <v>10737</v>
      </c>
      <c r="D5987">
        <v>9505</v>
      </c>
      <c r="E5987" s="1">
        <v>4.6820000000000004</v>
      </c>
      <c r="F5987">
        <v>5.8460000000000001</v>
      </c>
      <c r="G5987">
        <v>0.75</v>
      </c>
      <c r="H5987">
        <v>124</v>
      </c>
      <c r="I5987">
        <v>8.8000000000000007</v>
      </c>
      <c r="J5987">
        <v>2.248E-2</v>
      </c>
      <c r="K5987">
        <v>2.66</v>
      </c>
      <c r="L5987">
        <v>2.0767799043062212</v>
      </c>
      <c r="M5987" s="2">
        <f t="shared" si="188"/>
        <v>5.2631578947368416</v>
      </c>
      <c r="N5987" t="s">
        <v>2748</v>
      </c>
    </row>
    <row r="5988" spans="1:14">
      <c r="A5988">
        <v>12</v>
      </c>
      <c r="B5988" t="s">
        <v>17531</v>
      </c>
      <c r="C5988" t="s">
        <v>17532</v>
      </c>
      <c r="D5988">
        <v>42484</v>
      </c>
      <c r="E5988" s="1">
        <v>4.6550000000000002</v>
      </c>
      <c r="F5988">
        <v>5.3890000000000002</v>
      </c>
      <c r="G5988">
        <v>0.63500000000000001</v>
      </c>
      <c r="H5988">
        <v>633</v>
      </c>
      <c r="I5988">
        <v>8.3000000000000007</v>
      </c>
      <c r="J5988">
        <v>6.9620000000000001E-2</v>
      </c>
      <c r="K5988">
        <v>1.444</v>
      </c>
      <c r="L5988">
        <v>2.0767799043062212</v>
      </c>
      <c r="M5988" s="2">
        <f t="shared" si="188"/>
        <v>5.741626794258373</v>
      </c>
      <c r="N5988" t="s">
        <v>2748</v>
      </c>
    </row>
    <row r="5989" spans="1:14">
      <c r="A5989">
        <v>13</v>
      </c>
      <c r="B5989" t="s">
        <v>20843</v>
      </c>
      <c r="C5989" t="s">
        <v>20844</v>
      </c>
      <c r="D5989">
        <v>15836</v>
      </c>
      <c r="E5989" s="1">
        <v>4.3550000000000004</v>
      </c>
      <c r="F5989">
        <v>5.4619999999999997</v>
      </c>
      <c r="G5989">
        <v>0.65800000000000003</v>
      </c>
      <c r="H5989">
        <v>114</v>
      </c>
      <c r="I5989">
        <v>9.6</v>
      </c>
      <c r="J5989">
        <v>2.8549999999999999E-2</v>
      </c>
      <c r="K5989">
        <v>2.101</v>
      </c>
      <c r="L5989">
        <v>2.0767799043062212</v>
      </c>
      <c r="M5989" s="2">
        <f t="shared" si="188"/>
        <v>6.2200956937799043</v>
      </c>
      <c r="N5989" t="s">
        <v>2748</v>
      </c>
    </row>
    <row r="5990" spans="1:14">
      <c r="A5990">
        <v>14</v>
      </c>
      <c r="B5990" t="s">
        <v>12812</v>
      </c>
      <c r="C5990" t="s">
        <v>12813</v>
      </c>
      <c r="D5990">
        <v>687</v>
      </c>
      <c r="E5990" s="1">
        <v>4.25</v>
      </c>
      <c r="F5990">
        <v>5.6289999999999996</v>
      </c>
      <c r="G5990">
        <v>0.33</v>
      </c>
      <c r="H5990">
        <v>91</v>
      </c>
      <c r="I5990">
        <v>3.3</v>
      </c>
      <c r="J5990">
        <v>3.16E-3</v>
      </c>
      <c r="K5990">
        <v>1.552</v>
      </c>
      <c r="L5990">
        <v>2.0767799043062212</v>
      </c>
      <c r="M5990" s="2">
        <f t="shared" si="188"/>
        <v>6.6985645933014357</v>
      </c>
      <c r="N5990" t="s">
        <v>2748</v>
      </c>
    </row>
    <row r="5991" spans="1:14">
      <c r="A5991">
        <v>15</v>
      </c>
      <c r="B5991" t="s">
        <v>10862</v>
      </c>
      <c r="C5991" t="s">
        <v>10863</v>
      </c>
      <c r="D5991">
        <v>1188</v>
      </c>
      <c r="E5991" s="1">
        <v>4.125</v>
      </c>
      <c r="F5991">
        <v>4.3979999999999997</v>
      </c>
      <c r="G5991">
        <v>5</v>
      </c>
      <c r="H5991">
        <v>2</v>
      </c>
      <c r="I5991">
        <v>8.4</v>
      </c>
      <c r="J5991">
        <v>2.5000000000000001E-3</v>
      </c>
      <c r="K5991">
        <v>1.319</v>
      </c>
      <c r="L5991">
        <v>2.0767799043062212</v>
      </c>
      <c r="M5991" s="2">
        <f t="shared" si="188"/>
        <v>7.1770334928229662</v>
      </c>
      <c r="N5991" t="s">
        <v>2748</v>
      </c>
    </row>
    <row r="5992" spans="1:14">
      <c r="A5992">
        <v>16</v>
      </c>
      <c r="B5992" t="s">
        <v>13275</v>
      </c>
      <c r="C5992" t="s">
        <v>13276</v>
      </c>
      <c r="D5992">
        <v>46368</v>
      </c>
      <c r="E5992" s="1">
        <v>3.9249999999999998</v>
      </c>
      <c r="F5992">
        <v>4.6790000000000003</v>
      </c>
      <c r="G5992">
        <v>0.48</v>
      </c>
      <c r="H5992">
        <v>997</v>
      </c>
      <c r="I5992">
        <v>3.9</v>
      </c>
      <c r="J5992">
        <v>0.13725999999999999</v>
      </c>
      <c r="K5992">
        <v>1.016</v>
      </c>
      <c r="L5992">
        <v>2.0767799043062212</v>
      </c>
      <c r="M5992" s="2">
        <f t="shared" si="188"/>
        <v>7.6555023923444976</v>
      </c>
      <c r="N5992" t="s">
        <v>2748</v>
      </c>
    </row>
    <row r="5993" spans="1:14">
      <c r="A5993">
        <v>17</v>
      </c>
      <c r="B5993" t="s">
        <v>10830</v>
      </c>
      <c r="C5993" t="s">
        <v>10831</v>
      </c>
      <c r="D5993">
        <v>1101</v>
      </c>
      <c r="E5993" s="1">
        <v>3.8959999999999999</v>
      </c>
      <c r="F5993">
        <v>5.0579999999999998</v>
      </c>
      <c r="G5993">
        <v>1.0529999999999999</v>
      </c>
      <c r="H5993">
        <v>19</v>
      </c>
      <c r="I5993">
        <v>5.4</v>
      </c>
      <c r="J5993">
        <v>3.0000000000000001E-3</v>
      </c>
      <c r="K5993">
        <v>1.423</v>
      </c>
      <c r="L5993">
        <v>2.0767799043062212</v>
      </c>
      <c r="M5993" s="2">
        <f t="shared" si="188"/>
        <v>8.133971291866029</v>
      </c>
      <c r="N5993" t="s">
        <v>2748</v>
      </c>
    </row>
    <row r="5994" spans="1:14">
      <c r="A5994">
        <v>18</v>
      </c>
      <c r="B5994" t="s">
        <v>19880</v>
      </c>
      <c r="C5994" t="s">
        <v>19881</v>
      </c>
      <c r="D5994">
        <v>15518</v>
      </c>
      <c r="E5994" s="1">
        <v>3.8149999999999999</v>
      </c>
      <c r="F5994">
        <v>4.8419999999999996</v>
      </c>
      <c r="G5994">
        <v>0.53400000000000003</v>
      </c>
      <c r="H5994">
        <v>174</v>
      </c>
      <c r="I5994">
        <v>8.8000000000000007</v>
      </c>
      <c r="J5994">
        <v>3.5049999999999998E-2</v>
      </c>
      <c r="K5994">
        <v>2.0150000000000001</v>
      </c>
      <c r="L5994">
        <v>2.0767799043062212</v>
      </c>
      <c r="M5994" s="2">
        <f t="shared" si="188"/>
        <v>8.6124401913875595</v>
      </c>
      <c r="N5994" t="s">
        <v>2748</v>
      </c>
    </row>
    <row r="5995" spans="1:14">
      <c r="A5995">
        <v>19</v>
      </c>
      <c r="B5995" t="s">
        <v>20845</v>
      </c>
      <c r="C5995" t="s">
        <v>20846</v>
      </c>
      <c r="D5995">
        <v>17725</v>
      </c>
      <c r="E5995" s="1">
        <v>3.794</v>
      </c>
      <c r="F5995">
        <v>4.2409999999999997</v>
      </c>
      <c r="G5995">
        <v>0.65300000000000002</v>
      </c>
      <c r="H5995">
        <v>271</v>
      </c>
      <c r="I5995">
        <v>7.1</v>
      </c>
      <c r="J5995">
        <v>4.1079999999999998E-2</v>
      </c>
      <c r="K5995">
        <v>1.446</v>
      </c>
      <c r="L5995">
        <v>2.0767799043062212</v>
      </c>
      <c r="M5995" s="2">
        <f t="shared" si="188"/>
        <v>9.0909090909090917</v>
      </c>
      <c r="N5995" t="s">
        <v>2748</v>
      </c>
    </row>
    <row r="5996" spans="1:14">
      <c r="A5996">
        <v>20</v>
      </c>
      <c r="B5996" t="s">
        <v>14494</v>
      </c>
      <c r="C5996" t="s">
        <v>14495</v>
      </c>
      <c r="D5996">
        <v>21477</v>
      </c>
      <c r="E5996" s="1">
        <v>3.73</v>
      </c>
      <c r="F5996">
        <v>4.0940000000000003</v>
      </c>
      <c r="G5996">
        <v>0.77200000000000002</v>
      </c>
      <c r="H5996">
        <v>413</v>
      </c>
      <c r="I5996">
        <v>6.4</v>
      </c>
      <c r="J5996">
        <v>4.6940000000000003E-2</v>
      </c>
      <c r="K5996">
        <v>1.131</v>
      </c>
      <c r="L5996">
        <v>2.0767799043062212</v>
      </c>
      <c r="M5996" s="2">
        <f t="shared" si="188"/>
        <v>9.5693779904306222</v>
      </c>
      <c r="N5996" t="s">
        <v>2748</v>
      </c>
    </row>
    <row r="5997" spans="1:14">
      <c r="A5997">
        <v>21</v>
      </c>
      <c r="B5997" t="s">
        <v>14490</v>
      </c>
      <c r="C5997" t="s">
        <v>14491</v>
      </c>
      <c r="D5997">
        <v>3175</v>
      </c>
      <c r="E5997" s="1">
        <v>3.7080000000000002</v>
      </c>
      <c r="F5997">
        <v>3.38</v>
      </c>
      <c r="G5997">
        <v>0.38700000000000001</v>
      </c>
      <c r="H5997">
        <v>75</v>
      </c>
      <c r="I5997">
        <v>8.5</v>
      </c>
      <c r="J5997">
        <v>6.1799999999999997E-3</v>
      </c>
      <c r="K5997">
        <v>0.97699999999999998</v>
      </c>
      <c r="L5997">
        <v>2.0767799043062212</v>
      </c>
      <c r="M5997" s="2">
        <f t="shared" si="188"/>
        <v>10.047846889952153</v>
      </c>
      <c r="N5997" t="s">
        <v>2748</v>
      </c>
    </row>
    <row r="5998" spans="1:14">
      <c r="A5998">
        <v>22</v>
      </c>
      <c r="B5998" t="s">
        <v>14450</v>
      </c>
      <c r="C5998" t="s">
        <v>14451</v>
      </c>
      <c r="D5998">
        <v>9862</v>
      </c>
      <c r="E5998" s="1">
        <v>3.6339999999999999</v>
      </c>
      <c r="F5998">
        <v>4.57</v>
      </c>
      <c r="G5998">
        <v>0.61099999999999999</v>
      </c>
      <c r="H5998">
        <v>303</v>
      </c>
      <c r="I5998">
        <v>6.8</v>
      </c>
      <c r="J5998">
        <v>2.8250000000000001E-2</v>
      </c>
      <c r="K5998">
        <v>1.78</v>
      </c>
      <c r="L5998">
        <v>2.0767799043062212</v>
      </c>
      <c r="M5998" s="2">
        <f t="shared" si="188"/>
        <v>10.526315789473683</v>
      </c>
      <c r="N5998" t="s">
        <v>2748</v>
      </c>
    </row>
    <row r="5999" spans="1:14">
      <c r="A5999">
        <v>23</v>
      </c>
      <c r="B5999" t="s">
        <v>10786</v>
      </c>
      <c r="C5999" t="s">
        <v>10787</v>
      </c>
      <c r="D5999">
        <v>301</v>
      </c>
      <c r="E5999" s="1">
        <v>3.6190000000000002</v>
      </c>
      <c r="F5999">
        <v>1.7969999999999999</v>
      </c>
      <c r="G5999">
        <v>0.26100000000000001</v>
      </c>
      <c r="H5999">
        <v>23</v>
      </c>
      <c r="I5999">
        <v>2.9</v>
      </c>
      <c r="J5999">
        <v>1.14E-3</v>
      </c>
      <c r="K5999">
        <v>0.55100000000000005</v>
      </c>
      <c r="L5999">
        <v>2.0767799043062212</v>
      </c>
      <c r="M5999" s="2">
        <f t="shared" si="188"/>
        <v>11.004784688995215</v>
      </c>
      <c r="N5999" t="s">
        <v>2748</v>
      </c>
    </row>
    <row r="6000" spans="1:14">
      <c r="A6000">
        <v>24</v>
      </c>
      <c r="B6000" t="s">
        <v>14498</v>
      </c>
      <c r="C6000" t="s">
        <v>14499</v>
      </c>
      <c r="D6000">
        <v>2170</v>
      </c>
      <c r="E6000" s="1">
        <v>3.5819999999999999</v>
      </c>
      <c r="F6000">
        <v>4.2809999999999997</v>
      </c>
      <c r="G6000">
        <v>0.63800000000000001</v>
      </c>
      <c r="H6000">
        <v>213</v>
      </c>
      <c r="I6000">
        <v>3.2</v>
      </c>
      <c r="J6000">
        <v>1.555E-2</v>
      </c>
      <c r="K6000">
        <v>1.891</v>
      </c>
      <c r="L6000">
        <v>2.0767799043062212</v>
      </c>
      <c r="M6000" s="2">
        <f t="shared" si="188"/>
        <v>11.483253588516746</v>
      </c>
      <c r="N6000" t="s">
        <v>2748</v>
      </c>
    </row>
    <row r="6001" spans="1:14">
      <c r="A6001">
        <v>25</v>
      </c>
      <c r="B6001" t="s">
        <v>10798</v>
      </c>
      <c r="C6001" t="s">
        <v>10799</v>
      </c>
      <c r="D6001">
        <v>457</v>
      </c>
      <c r="E6001" s="1">
        <v>3.5649999999999999</v>
      </c>
      <c r="F6001">
        <v>5.6609999999999996</v>
      </c>
      <c r="G6001">
        <v>0.16700000000000001</v>
      </c>
      <c r="H6001">
        <v>12</v>
      </c>
      <c r="I6001">
        <v>4.5</v>
      </c>
      <c r="J6001">
        <v>1.5200000000000001E-3</v>
      </c>
      <c r="K6001">
        <v>1.464</v>
      </c>
      <c r="L6001">
        <v>2.0767799043062212</v>
      </c>
      <c r="M6001" s="2">
        <f t="shared" si="188"/>
        <v>11.961722488038278</v>
      </c>
      <c r="N6001" t="s">
        <v>2748</v>
      </c>
    </row>
    <row r="6002" spans="1:14">
      <c r="A6002">
        <v>26</v>
      </c>
      <c r="B6002" t="s">
        <v>14430</v>
      </c>
      <c r="C6002" t="s">
        <v>14431</v>
      </c>
      <c r="D6002">
        <v>6997</v>
      </c>
      <c r="E6002" s="1">
        <v>3.5310000000000001</v>
      </c>
      <c r="F6002">
        <v>4.077</v>
      </c>
      <c r="G6002">
        <v>0.71699999999999997</v>
      </c>
      <c r="H6002">
        <v>145</v>
      </c>
      <c r="I6002">
        <v>9</v>
      </c>
      <c r="J6002">
        <v>1.363E-2</v>
      </c>
      <c r="K6002">
        <v>1.583</v>
      </c>
      <c r="L6002">
        <v>2.0767799043062212</v>
      </c>
      <c r="M6002" s="2">
        <f t="shared" si="188"/>
        <v>12.440191387559809</v>
      </c>
      <c r="N6002" t="s">
        <v>2748</v>
      </c>
    </row>
    <row r="6003" spans="1:14">
      <c r="A6003">
        <v>27</v>
      </c>
      <c r="B6003" t="s">
        <v>15290</v>
      </c>
      <c r="C6003" t="s">
        <v>15291</v>
      </c>
      <c r="D6003">
        <v>4818</v>
      </c>
      <c r="E6003" s="1">
        <v>3.476</v>
      </c>
      <c r="F6003">
        <v>3.6080000000000001</v>
      </c>
      <c r="G6003">
        <v>0.97899999999999998</v>
      </c>
      <c r="H6003">
        <v>145</v>
      </c>
      <c r="I6003">
        <v>5.0999999999999996</v>
      </c>
      <c r="J6003">
        <v>1.4619999999999999E-2</v>
      </c>
      <c r="K6003">
        <v>1.0389999999999999</v>
      </c>
      <c r="L6003">
        <v>2.0767799043062212</v>
      </c>
      <c r="M6003" s="2">
        <f t="shared" si="188"/>
        <v>12.918660287081341</v>
      </c>
      <c r="N6003" t="s">
        <v>2748</v>
      </c>
    </row>
    <row r="6004" spans="1:14">
      <c r="A6004">
        <v>28</v>
      </c>
      <c r="B6004" t="s">
        <v>21743</v>
      </c>
      <c r="C6004" t="s">
        <v>21744</v>
      </c>
      <c r="D6004">
        <v>27726</v>
      </c>
      <c r="E6004" s="1">
        <v>3.41</v>
      </c>
      <c r="F6004">
        <v>3.91</v>
      </c>
      <c r="G6004">
        <v>0.50600000000000001</v>
      </c>
      <c r="H6004">
        <v>524</v>
      </c>
      <c r="I6004">
        <v>7.6</v>
      </c>
      <c r="J6004">
        <v>4.3569999999999998E-2</v>
      </c>
      <c r="K6004">
        <v>0.93</v>
      </c>
      <c r="L6004">
        <v>2.0767799043062212</v>
      </c>
      <c r="M6004" s="2">
        <f t="shared" si="188"/>
        <v>13.397129186602871</v>
      </c>
      <c r="N6004" t="s">
        <v>2748</v>
      </c>
    </row>
    <row r="6005" spans="1:14">
      <c r="A6005">
        <v>29</v>
      </c>
      <c r="B6005" t="s">
        <v>17511</v>
      </c>
      <c r="C6005" t="s">
        <v>17512</v>
      </c>
      <c r="D6005">
        <v>6268</v>
      </c>
      <c r="E6005" s="1">
        <v>3.3980000000000001</v>
      </c>
      <c r="F6005">
        <v>3.5870000000000002</v>
      </c>
      <c r="G6005">
        <v>0.7</v>
      </c>
      <c r="H6005">
        <v>343</v>
      </c>
      <c r="I6005">
        <v>4.5999999999999996</v>
      </c>
      <c r="J6005">
        <v>1.521E-2</v>
      </c>
      <c r="K6005">
        <v>0.80900000000000005</v>
      </c>
      <c r="L6005">
        <v>2.0767799043062212</v>
      </c>
      <c r="M6005" s="2">
        <f t="shared" si="188"/>
        <v>13.875598086124402</v>
      </c>
      <c r="N6005" t="s">
        <v>2748</v>
      </c>
    </row>
    <row r="6006" spans="1:14">
      <c r="A6006">
        <v>30</v>
      </c>
      <c r="B6006" t="s">
        <v>14454</v>
      </c>
      <c r="C6006" t="s">
        <v>14455</v>
      </c>
      <c r="D6006">
        <v>2104</v>
      </c>
      <c r="E6006" s="1">
        <v>3.383</v>
      </c>
      <c r="F6006">
        <v>5.3639999999999999</v>
      </c>
      <c r="G6006">
        <v>0.625</v>
      </c>
      <c r="H6006">
        <v>56</v>
      </c>
      <c r="I6006">
        <v>7.2</v>
      </c>
      <c r="J6006">
        <v>3.7100000000000002E-3</v>
      </c>
      <c r="K6006">
        <v>1.5109999999999999</v>
      </c>
      <c r="L6006">
        <v>2.0767799043062212</v>
      </c>
      <c r="M6006" s="2">
        <f t="shared" si="188"/>
        <v>14.354066985645932</v>
      </c>
      <c r="N6006" t="s">
        <v>2748</v>
      </c>
    </row>
    <row r="6007" spans="1:14">
      <c r="A6007">
        <v>31</v>
      </c>
      <c r="B6007" t="s">
        <v>10870</v>
      </c>
      <c r="C6007" t="s">
        <v>10871</v>
      </c>
      <c r="D6007">
        <v>28281</v>
      </c>
      <c r="E6007" s="1">
        <v>3.258</v>
      </c>
      <c r="F6007">
        <v>3.7890000000000001</v>
      </c>
      <c r="G6007">
        <v>0.45700000000000002</v>
      </c>
      <c r="H6007">
        <v>992</v>
      </c>
      <c r="I6007">
        <v>6.5</v>
      </c>
      <c r="J6007">
        <v>6.114E-2</v>
      </c>
      <c r="K6007">
        <v>1.079</v>
      </c>
      <c r="L6007">
        <v>2.0767799043062212</v>
      </c>
      <c r="M6007" s="2">
        <f t="shared" si="188"/>
        <v>14.832535885167463</v>
      </c>
      <c r="N6007" t="s">
        <v>2748</v>
      </c>
    </row>
    <row r="6008" spans="1:14">
      <c r="A6008">
        <v>32</v>
      </c>
      <c r="B6008" t="s">
        <v>14496</v>
      </c>
      <c r="C6008" t="s">
        <v>14497</v>
      </c>
      <c r="D6008">
        <v>6592</v>
      </c>
      <c r="E6008" s="1">
        <v>3.238</v>
      </c>
      <c r="F6008">
        <v>3.8540000000000001</v>
      </c>
      <c r="G6008">
        <v>0.73899999999999999</v>
      </c>
      <c r="H6008">
        <v>115</v>
      </c>
      <c r="I6008">
        <v>7.1</v>
      </c>
      <c r="J6008">
        <v>1.52E-2</v>
      </c>
      <c r="K6008">
        <v>1.2529999999999999</v>
      </c>
      <c r="L6008">
        <v>2.0767799043062212</v>
      </c>
      <c r="M6008" s="2">
        <f t="shared" si="188"/>
        <v>15.311004784688995</v>
      </c>
      <c r="N6008" t="s">
        <v>2748</v>
      </c>
    </row>
    <row r="6009" spans="1:14">
      <c r="A6009">
        <v>33</v>
      </c>
      <c r="B6009" t="s">
        <v>10804</v>
      </c>
      <c r="C6009" t="s">
        <v>10805</v>
      </c>
      <c r="D6009">
        <v>2222</v>
      </c>
      <c r="E6009" s="1">
        <v>3.1869999999999998</v>
      </c>
      <c r="F6009">
        <v>2.9510000000000001</v>
      </c>
      <c r="G6009">
        <v>0.41599999999999998</v>
      </c>
      <c r="H6009">
        <v>77</v>
      </c>
      <c r="I6009">
        <v>6.7</v>
      </c>
      <c r="J6009">
        <v>5.6899999999999997E-3</v>
      </c>
      <c r="K6009">
        <v>0.98899999999999999</v>
      </c>
      <c r="L6009">
        <v>2.0767799043062212</v>
      </c>
      <c r="M6009" s="2">
        <f t="shared" si="188"/>
        <v>15.789473684210526</v>
      </c>
      <c r="N6009" t="s">
        <v>2748</v>
      </c>
    </row>
    <row r="6010" spans="1:14">
      <c r="A6010">
        <v>34</v>
      </c>
      <c r="B6010" t="s">
        <v>14456</v>
      </c>
      <c r="C6010" t="s">
        <v>14457</v>
      </c>
      <c r="D6010">
        <v>668</v>
      </c>
      <c r="E6010" s="1">
        <v>3.1680000000000001</v>
      </c>
      <c r="F6010">
        <v>3.391</v>
      </c>
      <c r="G6010">
        <v>1.36</v>
      </c>
      <c r="H6010">
        <v>89</v>
      </c>
      <c r="I6010">
        <v>2.2999999999999998</v>
      </c>
      <c r="J6010">
        <v>3.5699999999999998E-3</v>
      </c>
      <c r="K6010">
        <v>1.264</v>
      </c>
      <c r="L6010">
        <v>2.0767799043062212</v>
      </c>
      <c r="M6010" s="2">
        <f t="shared" si="188"/>
        <v>16.267942583732058</v>
      </c>
      <c r="N6010" t="s">
        <v>2748</v>
      </c>
    </row>
    <row r="6011" spans="1:14">
      <c r="A6011">
        <v>35</v>
      </c>
      <c r="B6011" t="s">
        <v>10882</v>
      </c>
      <c r="C6011" t="s">
        <v>10883</v>
      </c>
      <c r="D6011">
        <v>29480</v>
      </c>
      <c r="E6011" s="1">
        <v>3.149</v>
      </c>
      <c r="F6011">
        <v>3.448</v>
      </c>
      <c r="G6011">
        <v>0.621</v>
      </c>
      <c r="H6011">
        <v>504</v>
      </c>
      <c r="I6011" t="s">
        <v>18288</v>
      </c>
      <c r="J6011">
        <v>4.8189999999999997E-2</v>
      </c>
      <c r="K6011">
        <v>1.1910000000000001</v>
      </c>
      <c r="L6011">
        <v>2.0767799043062212</v>
      </c>
      <c r="M6011" s="2">
        <f t="shared" si="188"/>
        <v>16.746411483253588</v>
      </c>
      <c r="N6011" t="s">
        <v>2748</v>
      </c>
    </row>
    <row r="6012" spans="1:14">
      <c r="A6012">
        <v>36</v>
      </c>
      <c r="B6012" t="s">
        <v>14442</v>
      </c>
      <c r="C6012" t="s">
        <v>14443</v>
      </c>
      <c r="D6012">
        <v>39087</v>
      </c>
      <c r="E6012" s="1">
        <v>3.137</v>
      </c>
      <c r="F6012">
        <v>3.6339999999999999</v>
      </c>
      <c r="G6012">
        <v>0.499</v>
      </c>
      <c r="H6012">
        <v>752</v>
      </c>
      <c r="I6012">
        <v>6.5</v>
      </c>
      <c r="J6012">
        <v>7.7759999999999996E-2</v>
      </c>
      <c r="K6012">
        <v>0.93100000000000005</v>
      </c>
      <c r="L6012">
        <v>2.0767799043062212</v>
      </c>
      <c r="M6012" s="2">
        <f t="shared" si="188"/>
        <v>17.224880382775119</v>
      </c>
      <c r="N6012" t="s">
        <v>2748</v>
      </c>
    </row>
    <row r="6013" spans="1:14">
      <c r="A6013">
        <v>37</v>
      </c>
      <c r="B6013" t="s">
        <v>14424</v>
      </c>
      <c r="C6013" t="s">
        <v>14425</v>
      </c>
      <c r="D6013">
        <v>35771</v>
      </c>
      <c r="E6013" s="1">
        <v>3.11</v>
      </c>
      <c r="F6013">
        <v>3.7869999999999999</v>
      </c>
      <c r="G6013">
        <v>0.67</v>
      </c>
      <c r="H6013">
        <v>836</v>
      </c>
      <c r="I6013">
        <v>7.3</v>
      </c>
      <c r="J6013">
        <v>7.2239999999999999E-2</v>
      </c>
      <c r="K6013">
        <v>1.119</v>
      </c>
      <c r="L6013">
        <v>2.0767799043062212</v>
      </c>
      <c r="M6013" s="2">
        <f t="shared" si="188"/>
        <v>17.703349282296653</v>
      </c>
      <c r="N6013" t="s">
        <v>2748</v>
      </c>
    </row>
    <row r="6014" spans="1:14">
      <c r="A6014">
        <v>38</v>
      </c>
      <c r="B6014" t="s">
        <v>14400</v>
      </c>
      <c r="C6014" t="s">
        <v>14401</v>
      </c>
      <c r="D6014">
        <v>1177</v>
      </c>
      <c r="E6014" s="1">
        <v>3.06</v>
      </c>
      <c r="F6014">
        <v>2.2829999999999999</v>
      </c>
      <c r="G6014">
        <v>0.31</v>
      </c>
      <c r="H6014">
        <v>142</v>
      </c>
      <c r="I6014">
        <v>5.4</v>
      </c>
      <c r="J6014">
        <v>1.4E-3</v>
      </c>
      <c r="K6014">
        <v>0.3</v>
      </c>
      <c r="L6014">
        <v>2.0767799043062212</v>
      </c>
      <c r="M6014" s="2">
        <f t="shared" si="188"/>
        <v>18.181818181818183</v>
      </c>
      <c r="N6014" t="s">
        <v>2748</v>
      </c>
    </row>
    <row r="6015" spans="1:14">
      <c r="A6015">
        <v>39</v>
      </c>
      <c r="B6015" t="s">
        <v>10788</v>
      </c>
      <c r="C6015" t="s">
        <v>10789</v>
      </c>
      <c r="D6015">
        <v>9252</v>
      </c>
      <c r="E6015" s="1">
        <v>3.0569999999999999</v>
      </c>
      <c r="F6015">
        <v>3.5449999999999999</v>
      </c>
      <c r="G6015">
        <v>0.42399999999999999</v>
      </c>
      <c r="H6015">
        <v>543</v>
      </c>
      <c r="I6015">
        <v>4.5</v>
      </c>
      <c r="J6015">
        <v>2.776E-2</v>
      </c>
      <c r="K6015">
        <v>0.97699999999999998</v>
      </c>
      <c r="L6015">
        <v>2.0767799043062212</v>
      </c>
      <c r="M6015" s="2">
        <f t="shared" si="188"/>
        <v>18.660287081339714</v>
      </c>
      <c r="N6015" t="s">
        <v>2748</v>
      </c>
    </row>
    <row r="6016" spans="1:14">
      <c r="A6016">
        <v>40</v>
      </c>
      <c r="B6016" t="s">
        <v>20937</v>
      </c>
      <c r="C6016" t="s">
        <v>20938</v>
      </c>
      <c r="D6016">
        <v>1077</v>
      </c>
      <c r="E6016" s="1">
        <v>3.0419999999999998</v>
      </c>
      <c r="F6016">
        <v>3.6970000000000001</v>
      </c>
      <c r="G6016">
        <v>0.6</v>
      </c>
      <c r="H6016">
        <v>40</v>
      </c>
      <c r="I6016">
        <v>4.7</v>
      </c>
      <c r="J6016">
        <v>5.13E-3</v>
      </c>
      <c r="K6016">
        <v>1.5549999999999999</v>
      </c>
      <c r="L6016">
        <v>2.0767799043062212</v>
      </c>
      <c r="M6016" s="2">
        <f t="shared" si="188"/>
        <v>19.138755980861244</v>
      </c>
      <c r="N6016" t="s">
        <v>2748</v>
      </c>
    </row>
    <row r="6017" spans="1:14">
      <c r="A6017">
        <v>41</v>
      </c>
      <c r="B6017" t="s">
        <v>14502</v>
      </c>
      <c r="C6017" t="s">
        <v>14503</v>
      </c>
      <c r="D6017">
        <v>2240</v>
      </c>
      <c r="E6017" s="1">
        <v>2.9780000000000002</v>
      </c>
      <c r="F6017">
        <v>3.4609999999999999</v>
      </c>
      <c r="G6017">
        <v>0.64400000000000002</v>
      </c>
      <c r="H6017">
        <v>101</v>
      </c>
      <c r="I6017">
        <v>4.7</v>
      </c>
      <c r="J6017">
        <v>7.28E-3</v>
      </c>
      <c r="K6017">
        <v>1.0449999999999999</v>
      </c>
      <c r="L6017">
        <v>2.0767799043062212</v>
      </c>
      <c r="M6017" s="2">
        <f t="shared" si="188"/>
        <v>19.617224880382775</v>
      </c>
      <c r="N6017" t="s">
        <v>2748</v>
      </c>
    </row>
    <row r="6018" spans="1:14">
      <c r="A6018">
        <v>42</v>
      </c>
      <c r="B6018" t="s">
        <v>19886</v>
      </c>
      <c r="C6018" t="s">
        <v>19887</v>
      </c>
      <c r="D6018">
        <v>5318</v>
      </c>
      <c r="E6018" s="1">
        <v>2.9580000000000002</v>
      </c>
      <c r="F6018">
        <v>3.2719999999999998</v>
      </c>
      <c r="G6018">
        <v>0.51800000000000002</v>
      </c>
      <c r="H6018">
        <v>247</v>
      </c>
      <c r="I6018">
        <v>5.4</v>
      </c>
      <c r="J6018">
        <v>1.0630000000000001E-2</v>
      </c>
      <c r="K6018">
        <v>0.71</v>
      </c>
      <c r="L6018">
        <v>2.0767799043062212</v>
      </c>
      <c r="M6018" s="2">
        <f t="shared" si="188"/>
        <v>20.095693779904305</v>
      </c>
      <c r="N6018" t="s">
        <v>2748</v>
      </c>
    </row>
    <row r="6019" spans="1:14">
      <c r="A6019">
        <v>43</v>
      </c>
      <c r="B6019" t="s">
        <v>14462</v>
      </c>
      <c r="C6019" t="s">
        <v>14463</v>
      </c>
      <c r="D6019">
        <v>3039</v>
      </c>
      <c r="E6019" s="1">
        <v>2.89</v>
      </c>
      <c r="F6019">
        <v>3.4910000000000001</v>
      </c>
      <c r="G6019">
        <v>0.86399999999999999</v>
      </c>
      <c r="H6019">
        <v>375</v>
      </c>
      <c r="I6019">
        <v>3.5</v>
      </c>
      <c r="J6019">
        <v>8.3099999999999997E-3</v>
      </c>
      <c r="K6019">
        <v>0.78300000000000003</v>
      </c>
      <c r="L6019">
        <v>2.0767799043062212</v>
      </c>
      <c r="M6019" s="2">
        <f t="shared" si="188"/>
        <v>20.574162679425836</v>
      </c>
      <c r="N6019" t="s">
        <v>2748</v>
      </c>
    </row>
    <row r="6020" spans="1:14">
      <c r="A6020">
        <v>44</v>
      </c>
      <c r="B6020" t="s">
        <v>10776</v>
      </c>
      <c r="C6020" t="s">
        <v>10777</v>
      </c>
      <c r="D6020">
        <v>3954</v>
      </c>
      <c r="E6020" s="1">
        <v>2.8849999999999998</v>
      </c>
      <c r="F6020">
        <v>2.8730000000000002</v>
      </c>
      <c r="G6020">
        <v>0.53500000000000003</v>
      </c>
      <c r="H6020">
        <v>99</v>
      </c>
      <c r="I6020">
        <v>8.6999999999999993</v>
      </c>
      <c r="J6020">
        <v>8.0499999999999999E-3</v>
      </c>
      <c r="K6020">
        <v>0.98899999999999999</v>
      </c>
      <c r="L6020">
        <v>2.0767799043062212</v>
      </c>
      <c r="M6020" s="2">
        <f t="shared" si="188"/>
        <v>21.052631578947366</v>
      </c>
      <c r="N6020" t="s">
        <v>2748</v>
      </c>
    </row>
    <row r="6021" spans="1:14">
      <c r="A6021">
        <v>45</v>
      </c>
      <c r="B6021" t="s">
        <v>18609</v>
      </c>
      <c r="C6021" t="s">
        <v>18608</v>
      </c>
      <c r="D6021">
        <v>10733</v>
      </c>
      <c r="E6021" s="1">
        <v>2.859</v>
      </c>
      <c r="F6021">
        <v>3.673</v>
      </c>
      <c r="G6021">
        <v>0.53</v>
      </c>
      <c r="H6021">
        <v>266</v>
      </c>
      <c r="I6021">
        <v>7.2</v>
      </c>
      <c r="J6021">
        <v>2.0740000000000001E-2</v>
      </c>
      <c r="K6021">
        <v>1.0900000000000001</v>
      </c>
      <c r="L6021">
        <v>2.0767799043062212</v>
      </c>
      <c r="M6021" s="2">
        <f t="shared" si="188"/>
        <v>21.5311004784689</v>
      </c>
      <c r="N6021" t="s">
        <v>2748</v>
      </c>
    </row>
    <row r="6022" spans="1:14">
      <c r="A6022">
        <v>46</v>
      </c>
      <c r="B6022" t="s">
        <v>19884</v>
      </c>
      <c r="C6022" t="s">
        <v>19885</v>
      </c>
      <c r="D6022">
        <v>9938</v>
      </c>
      <c r="E6022" s="1">
        <v>2.855</v>
      </c>
      <c r="F6022">
        <v>3.7320000000000002</v>
      </c>
      <c r="G6022">
        <v>0.47</v>
      </c>
      <c r="H6022">
        <v>215</v>
      </c>
      <c r="I6022">
        <v>5.9</v>
      </c>
      <c r="J6022">
        <v>2.9680000000000002E-2</v>
      </c>
      <c r="K6022">
        <v>1.258</v>
      </c>
      <c r="L6022">
        <v>2.0767799043062212</v>
      </c>
      <c r="M6022" s="2">
        <f t="shared" si="188"/>
        <v>22.009569377990431</v>
      </c>
      <c r="N6022" t="s">
        <v>2748</v>
      </c>
    </row>
    <row r="6023" spans="1:14">
      <c r="A6023">
        <v>47</v>
      </c>
      <c r="B6023" t="s">
        <v>13085</v>
      </c>
      <c r="C6023" t="s">
        <v>13086</v>
      </c>
      <c r="D6023">
        <v>4808</v>
      </c>
      <c r="E6023" s="1">
        <v>2.78</v>
      </c>
      <c r="F6023">
        <v>2.8079999999999998</v>
      </c>
      <c r="G6023">
        <v>0.76800000000000002</v>
      </c>
      <c r="H6023">
        <v>125</v>
      </c>
      <c r="I6023">
        <v>8.1999999999999993</v>
      </c>
      <c r="J6023">
        <v>1.008E-2</v>
      </c>
      <c r="K6023">
        <v>1.03</v>
      </c>
      <c r="L6023">
        <v>2.0767799043062212</v>
      </c>
      <c r="M6023" s="2">
        <f t="shared" si="188"/>
        <v>22.488038277511961</v>
      </c>
      <c r="N6023" t="s">
        <v>2748</v>
      </c>
    </row>
    <row r="6024" spans="1:14">
      <c r="A6024">
        <v>48</v>
      </c>
      <c r="B6024" t="s">
        <v>19878</v>
      </c>
      <c r="C6024" t="s">
        <v>19879</v>
      </c>
      <c r="D6024">
        <v>608</v>
      </c>
      <c r="E6024" s="1">
        <v>2.7749999999999999</v>
      </c>
      <c r="F6024">
        <v>2.9529999999999998</v>
      </c>
      <c r="G6024">
        <v>0.58099999999999996</v>
      </c>
      <c r="H6024">
        <v>74</v>
      </c>
      <c r="I6024">
        <v>2.7</v>
      </c>
      <c r="J6024">
        <v>3.2799999999999999E-3</v>
      </c>
      <c r="K6024">
        <v>0.98499999999999999</v>
      </c>
      <c r="L6024">
        <v>2.0767799043062212</v>
      </c>
      <c r="M6024" s="2">
        <f t="shared" si="188"/>
        <v>22.966507177033492</v>
      </c>
      <c r="N6024" t="s">
        <v>2748</v>
      </c>
    </row>
    <row r="6025" spans="1:14">
      <c r="A6025">
        <v>49</v>
      </c>
      <c r="B6025" t="s">
        <v>19908</v>
      </c>
      <c r="C6025" t="s">
        <v>19909</v>
      </c>
      <c r="D6025">
        <v>3233</v>
      </c>
      <c r="E6025" s="1">
        <v>2.7730000000000001</v>
      </c>
      <c r="F6025">
        <v>3.294</v>
      </c>
      <c r="G6025">
        <v>0.438</v>
      </c>
      <c r="H6025">
        <v>224</v>
      </c>
      <c r="I6025">
        <v>4.3</v>
      </c>
      <c r="J6025">
        <v>1.031E-2</v>
      </c>
      <c r="K6025">
        <v>0.92400000000000004</v>
      </c>
      <c r="L6025">
        <v>2.0767799043062212</v>
      </c>
      <c r="M6025" s="2">
        <f t="shared" si="188"/>
        <v>23.444976076555022</v>
      </c>
      <c r="N6025" t="s">
        <v>2748</v>
      </c>
    </row>
    <row r="6026" spans="1:14">
      <c r="A6026">
        <v>50</v>
      </c>
      <c r="B6026" t="s">
        <v>17503</v>
      </c>
      <c r="C6026" t="s">
        <v>17504</v>
      </c>
      <c r="D6026">
        <v>2322</v>
      </c>
      <c r="E6026" s="1">
        <v>2.7730000000000001</v>
      </c>
      <c r="F6026">
        <v>3.55</v>
      </c>
      <c r="G6026">
        <v>0.32</v>
      </c>
      <c r="H6026">
        <v>100</v>
      </c>
      <c r="I6026">
        <v>5.5</v>
      </c>
      <c r="J6026">
        <v>5.94E-3</v>
      </c>
      <c r="K6026">
        <v>0.95899999999999996</v>
      </c>
      <c r="L6026">
        <v>2.0767799043062212</v>
      </c>
      <c r="M6026" s="2">
        <f t="shared" si="188"/>
        <v>23.923444976076556</v>
      </c>
      <c r="N6026" t="s">
        <v>2748</v>
      </c>
    </row>
    <row r="6027" spans="1:14">
      <c r="A6027">
        <v>51</v>
      </c>
      <c r="B6027" t="s">
        <v>12840</v>
      </c>
      <c r="C6027" t="s">
        <v>12841</v>
      </c>
      <c r="D6027">
        <v>15942</v>
      </c>
      <c r="E6027" s="1">
        <v>2.7429999999999999</v>
      </c>
      <c r="F6027">
        <v>3.3820000000000001</v>
      </c>
      <c r="G6027">
        <v>0.38</v>
      </c>
      <c r="H6027">
        <v>820</v>
      </c>
      <c r="I6027">
        <v>4.5</v>
      </c>
      <c r="J6027">
        <v>4.5839999999999999E-2</v>
      </c>
      <c r="K6027">
        <v>0.82199999999999995</v>
      </c>
      <c r="L6027">
        <v>2.0767799043062212</v>
      </c>
      <c r="M6027" s="2">
        <f t="shared" si="188"/>
        <v>24.401913875598087</v>
      </c>
      <c r="N6027" t="s">
        <v>2748</v>
      </c>
    </row>
    <row r="6028" spans="1:14">
      <c r="A6028">
        <v>52</v>
      </c>
      <c r="B6028" t="s">
        <v>14482</v>
      </c>
      <c r="C6028" t="s">
        <v>14483</v>
      </c>
      <c r="D6028">
        <v>1613</v>
      </c>
      <c r="E6028" s="1">
        <v>2.714</v>
      </c>
      <c r="F6028">
        <v>3.2029999999999998</v>
      </c>
      <c r="G6028">
        <v>0.28699999999999998</v>
      </c>
      <c r="H6028">
        <v>108</v>
      </c>
      <c r="I6028">
        <v>3.9</v>
      </c>
      <c r="J6028">
        <v>7.28E-3</v>
      </c>
      <c r="K6028">
        <v>1.095</v>
      </c>
      <c r="L6028">
        <v>2.0767799043062212</v>
      </c>
      <c r="M6028" s="2">
        <f t="shared" si="188"/>
        <v>24.880382775119617</v>
      </c>
      <c r="N6028" t="s">
        <v>2748</v>
      </c>
    </row>
    <row r="6029" spans="1:14">
      <c r="A6029">
        <v>53</v>
      </c>
      <c r="B6029" t="s">
        <v>14466</v>
      </c>
      <c r="C6029" t="s">
        <v>14467</v>
      </c>
      <c r="D6029">
        <v>874</v>
      </c>
      <c r="E6029" s="1">
        <v>2.7080000000000002</v>
      </c>
      <c r="F6029">
        <v>3.1419999999999999</v>
      </c>
      <c r="G6029">
        <v>0.64200000000000002</v>
      </c>
      <c r="H6029">
        <v>81</v>
      </c>
      <c r="I6029">
        <v>2.5</v>
      </c>
      <c r="J6029">
        <v>5.13E-3</v>
      </c>
      <c r="K6029">
        <v>1.1200000000000001</v>
      </c>
      <c r="L6029">
        <v>2.0767799043062212</v>
      </c>
      <c r="M6029" s="2">
        <f t="shared" si="188"/>
        <v>25.358851674641148</v>
      </c>
      <c r="N6029" t="s">
        <v>2748</v>
      </c>
    </row>
    <row r="6030" spans="1:14">
      <c r="A6030">
        <v>54</v>
      </c>
      <c r="B6030" t="s">
        <v>10714</v>
      </c>
      <c r="C6030" t="s">
        <v>10715</v>
      </c>
      <c r="D6030">
        <v>2409</v>
      </c>
      <c r="E6030" s="1">
        <v>2.7080000000000002</v>
      </c>
      <c r="F6030">
        <v>2.387</v>
      </c>
      <c r="G6030">
        <v>0.49399999999999999</v>
      </c>
      <c r="H6030">
        <v>79</v>
      </c>
      <c r="I6030">
        <v>7.3</v>
      </c>
      <c r="J6030">
        <v>4.1099999999999999E-3</v>
      </c>
      <c r="K6030">
        <v>0.61599999999999999</v>
      </c>
      <c r="L6030">
        <v>2.0767799043062212</v>
      </c>
      <c r="M6030" s="2">
        <f t="shared" si="188"/>
        <v>25.837320574162682</v>
      </c>
      <c r="N6030" t="s">
        <v>2748</v>
      </c>
    </row>
    <row r="6031" spans="1:14">
      <c r="A6031">
        <v>55</v>
      </c>
      <c r="B6031" t="s">
        <v>13145</v>
      </c>
      <c r="C6031" t="s">
        <v>13146</v>
      </c>
      <c r="D6031">
        <v>5291</v>
      </c>
      <c r="E6031" s="1">
        <v>2.6859999999999999</v>
      </c>
      <c r="F6031">
        <v>2.7909999999999999</v>
      </c>
      <c r="G6031">
        <v>0.46500000000000002</v>
      </c>
      <c r="H6031">
        <v>86</v>
      </c>
      <c r="I6031" t="s">
        <v>18288</v>
      </c>
      <c r="J6031">
        <v>6.96E-3</v>
      </c>
      <c r="K6031">
        <v>0.92400000000000004</v>
      </c>
      <c r="L6031">
        <v>2.0767799043062212</v>
      </c>
      <c r="M6031" s="2">
        <f t="shared" si="188"/>
        <v>26.315789473684209</v>
      </c>
      <c r="N6031" t="s">
        <v>2748</v>
      </c>
    </row>
    <row r="6032" spans="1:14">
      <c r="A6032">
        <v>56</v>
      </c>
      <c r="B6032" t="s">
        <v>14448</v>
      </c>
      <c r="C6032" t="s">
        <v>14449</v>
      </c>
      <c r="D6032">
        <v>3070</v>
      </c>
      <c r="E6032" s="1">
        <v>2.6840000000000002</v>
      </c>
      <c r="F6032">
        <v>3.0710000000000002</v>
      </c>
      <c r="G6032">
        <v>0.73199999999999998</v>
      </c>
      <c r="H6032">
        <v>82</v>
      </c>
      <c r="I6032">
        <v>8.1</v>
      </c>
      <c r="J6032">
        <v>7.7200000000000003E-3</v>
      </c>
      <c r="K6032">
        <v>1.2030000000000001</v>
      </c>
      <c r="L6032">
        <v>2.0767799043062212</v>
      </c>
      <c r="M6032" s="2">
        <f t="shared" si="188"/>
        <v>26.794258373205743</v>
      </c>
      <c r="N6032" t="s">
        <v>2748</v>
      </c>
    </row>
    <row r="6033" spans="1:14">
      <c r="A6033">
        <v>57</v>
      </c>
      <c r="B6033" t="s">
        <v>12856</v>
      </c>
      <c r="C6033" t="s">
        <v>12857</v>
      </c>
      <c r="D6033">
        <v>84</v>
      </c>
      <c r="E6033" s="1">
        <v>2.6789999999999998</v>
      </c>
      <c r="F6033">
        <v>2.6789999999999998</v>
      </c>
      <c r="G6033">
        <v>0.25700000000000001</v>
      </c>
      <c r="H6033">
        <v>35</v>
      </c>
      <c r="J6033">
        <v>4.2000000000000002E-4</v>
      </c>
      <c r="K6033">
        <v>0.84799999999999998</v>
      </c>
      <c r="L6033">
        <v>2.0767799043062212</v>
      </c>
      <c r="M6033" s="2">
        <f t="shared" si="188"/>
        <v>27.27272727272727</v>
      </c>
      <c r="N6033" t="s">
        <v>2748</v>
      </c>
    </row>
    <row r="6034" spans="1:14">
      <c r="A6034">
        <v>58</v>
      </c>
      <c r="B6034" t="s">
        <v>17250</v>
      </c>
      <c r="C6034" t="s">
        <v>17251</v>
      </c>
      <c r="D6034">
        <v>1390</v>
      </c>
      <c r="E6034" s="1">
        <v>2.6520000000000001</v>
      </c>
      <c r="F6034">
        <v>2.7010000000000001</v>
      </c>
      <c r="G6034">
        <v>1.075</v>
      </c>
      <c r="H6034">
        <v>53</v>
      </c>
      <c r="I6034">
        <v>5.2</v>
      </c>
      <c r="J6034">
        <v>4.3499999999999997E-3</v>
      </c>
      <c r="K6034">
        <v>0.90400000000000003</v>
      </c>
      <c r="L6034">
        <v>2.0767799043062212</v>
      </c>
      <c r="M6034" s="2">
        <f t="shared" si="188"/>
        <v>27.751196172248804</v>
      </c>
      <c r="N6034" t="s">
        <v>2748</v>
      </c>
    </row>
    <row r="6035" spans="1:14">
      <c r="A6035">
        <v>59</v>
      </c>
      <c r="B6035" t="s">
        <v>14504</v>
      </c>
      <c r="C6035" t="s">
        <v>14505</v>
      </c>
      <c r="D6035">
        <v>2657</v>
      </c>
      <c r="E6035" s="1">
        <v>2.6179999999999999</v>
      </c>
      <c r="F6035">
        <v>2.8490000000000002</v>
      </c>
      <c r="G6035">
        <v>0.39100000000000001</v>
      </c>
      <c r="H6035">
        <v>407</v>
      </c>
      <c r="I6035">
        <v>4</v>
      </c>
      <c r="J6035">
        <v>7.4000000000000003E-3</v>
      </c>
      <c r="K6035">
        <v>0.751</v>
      </c>
      <c r="L6035">
        <v>2.0767799043062212</v>
      </c>
      <c r="M6035" s="2">
        <f t="shared" si="188"/>
        <v>28.229665071770331</v>
      </c>
      <c r="N6035" t="s">
        <v>2748</v>
      </c>
    </row>
    <row r="6036" spans="1:14">
      <c r="A6036">
        <v>60</v>
      </c>
      <c r="B6036" t="s">
        <v>10716</v>
      </c>
      <c r="C6036" t="s">
        <v>10717</v>
      </c>
      <c r="D6036">
        <v>15165</v>
      </c>
      <c r="E6036" s="1">
        <v>2.6179999999999999</v>
      </c>
      <c r="F6036">
        <v>2.9910000000000001</v>
      </c>
      <c r="G6036">
        <v>0.60799999999999998</v>
      </c>
      <c r="H6036">
        <v>339</v>
      </c>
      <c r="I6036">
        <v>8.5</v>
      </c>
      <c r="J6036">
        <v>2.4250000000000001E-2</v>
      </c>
      <c r="K6036">
        <v>0.84799999999999998</v>
      </c>
      <c r="L6036">
        <v>2.0767799043062212</v>
      </c>
      <c r="M6036" s="2">
        <f t="shared" si="188"/>
        <v>28.708133971291865</v>
      </c>
      <c r="N6036" t="s">
        <v>2748</v>
      </c>
    </row>
    <row r="6037" spans="1:14">
      <c r="A6037">
        <v>61</v>
      </c>
      <c r="B6037" t="s">
        <v>14410</v>
      </c>
      <c r="C6037" t="s">
        <v>14411</v>
      </c>
      <c r="D6037">
        <v>1548</v>
      </c>
      <c r="E6037" s="1">
        <v>2.6019999999999999</v>
      </c>
      <c r="F6037">
        <v>2.4359999999999999</v>
      </c>
      <c r="G6037">
        <v>0.60299999999999998</v>
      </c>
      <c r="H6037">
        <v>58</v>
      </c>
      <c r="I6037">
        <v>8</v>
      </c>
      <c r="J6037">
        <v>3.4399999999999999E-3</v>
      </c>
      <c r="K6037">
        <v>0.89300000000000002</v>
      </c>
      <c r="L6037">
        <v>2.0767799043062212</v>
      </c>
      <c r="M6037" s="2">
        <f t="shared" si="188"/>
        <v>29.186602870813399</v>
      </c>
      <c r="N6037" t="s">
        <v>2748</v>
      </c>
    </row>
    <row r="6038" spans="1:14">
      <c r="A6038">
        <v>62</v>
      </c>
      <c r="B6038" t="s">
        <v>16450</v>
      </c>
      <c r="C6038" t="s">
        <v>16451</v>
      </c>
      <c r="D6038">
        <v>2278</v>
      </c>
      <c r="E6038" s="1">
        <v>2.59</v>
      </c>
      <c r="F6038">
        <v>2.7850000000000001</v>
      </c>
      <c r="G6038">
        <v>0.34499999999999997</v>
      </c>
      <c r="H6038">
        <v>113</v>
      </c>
      <c r="I6038">
        <v>7.5</v>
      </c>
      <c r="J6038">
        <v>4.13E-3</v>
      </c>
      <c r="K6038">
        <v>0.754</v>
      </c>
      <c r="L6038">
        <v>2.0767799043062212</v>
      </c>
      <c r="M6038" s="2">
        <f t="shared" si="188"/>
        <v>29.665071770334926</v>
      </c>
      <c r="N6038" t="s">
        <v>2748</v>
      </c>
    </row>
    <row r="6039" spans="1:14">
      <c r="A6039">
        <v>63</v>
      </c>
      <c r="B6039" t="s">
        <v>14474</v>
      </c>
      <c r="C6039" t="s">
        <v>14475</v>
      </c>
      <c r="D6039">
        <v>4962</v>
      </c>
      <c r="E6039" s="1">
        <v>2.5779999999999998</v>
      </c>
      <c r="F6039">
        <v>3.5529999999999999</v>
      </c>
      <c r="G6039">
        <v>0.64300000000000002</v>
      </c>
      <c r="H6039">
        <v>154</v>
      </c>
      <c r="I6039">
        <v>5.7</v>
      </c>
      <c r="J6039">
        <v>1.107E-2</v>
      </c>
      <c r="K6039">
        <v>0.86899999999999999</v>
      </c>
      <c r="L6039">
        <v>2.0767799043062212</v>
      </c>
      <c r="M6039" s="2">
        <f t="shared" si="188"/>
        <v>30.14354066985646</v>
      </c>
      <c r="N6039" t="s">
        <v>2748</v>
      </c>
    </row>
    <row r="6040" spans="1:14">
      <c r="A6040">
        <v>64</v>
      </c>
      <c r="B6040" t="s">
        <v>10724</v>
      </c>
      <c r="C6040" t="s">
        <v>10725</v>
      </c>
      <c r="D6040">
        <v>1623</v>
      </c>
      <c r="E6040" s="1">
        <v>2.56</v>
      </c>
      <c r="F6040">
        <v>2.56</v>
      </c>
      <c r="G6040">
        <v>0.60299999999999998</v>
      </c>
      <c r="H6040">
        <v>116</v>
      </c>
      <c r="I6040">
        <v>3.8</v>
      </c>
      <c r="J6040">
        <v>7.4000000000000003E-3</v>
      </c>
      <c r="K6040">
        <v>0.84699999999999998</v>
      </c>
      <c r="L6040">
        <v>2.0767799043062212</v>
      </c>
      <c r="M6040" s="2">
        <f t="shared" si="188"/>
        <v>30.62200956937799</v>
      </c>
      <c r="N6040" t="s">
        <v>2748</v>
      </c>
    </row>
    <row r="6041" spans="1:14">
      <c r="A6041">
        <v>65</v>
      </c>
      <c r="B6041" t="s">
        <v>10838</v>
      </c>
      <c r="C6041" t="s">
        <v>10839</v>
      </c>
      <c r="D6041">
        <v>13425</v>
      </c>
      <c r="E6041" s="1">
        <v>2.5310000000000001</v>
      </c>
      <c r="F6041">
        <v>3.153</v>
      </c>
      <c r="G6041">
        <v>1</v>
      </c>
      <c r="H6041">
        <v>372</v>
      </c>
      <c r="I6041">
        <v>7.5</v>
      </c>
      <c r="J6041">
        <v>2.1340000000000001E-2</v>
      </c>
      <c r="K6041">
        <v>0.78200000000000003</v>
      </c>
      <c r="L6041">
        <v>2.0767799043062212</v>
      </c>
      <c r="M6041" s="2">
        <f t="shared" ref="M6041:M6104" si="189">A6041/209*100</f>
        <v>31.100478468899524</v>
      </c>
      <c r="N6041" t="s">
        <v>2748</v>
      </c>
    </row>
    <row r="6042" spans="1:14">
      <c r="A6042">
        <v>66</v>
      </c>
      <c r="B6042" t="s">
        <v>10726</v>
      </c>
      <c r="C6042" t="s">
        <v>10727</v>
      </c>
      <c r="D6042">
        <v>162</v>
      </c>
      <c r="E6042" s="1">
        <v>2.5110000000000001</v>
      </c>
      <c r="F6042">
        <v>2.379</v>
      </c>
      <c r="G6042">
        <v>0.22700000000000001</v>
      </c>
      <c r="H6042">
        <v>22</v>
      </c>
      <c r="I6042">
        <v>2.5</v>
      </c>
      <c r="J6042">
        <v>8.3000000000000001E-4</v>
      </c>
      <c r="K6042">
        <v>0.71299999999999997</v>
      </c>
      <c r="L6042">
        <v>2.0767799043062212</v>
      </c>
      <c r="M6042" s="2">
        <f t="shared" si="189"/>
        <v>31.578947368421051</v>
      </c>
      <c r="N6042" t="s">
        <v>2748</v>
      </c>
    </row>
    <row r="6043" spans="1:14">
      <c r="A6043">
        <v>67</v>
      </c>
      <c r="B6043" t="s">
        <v>17525</v>
      </c>
      <c r="C6043" t="s">
        <v>17526</v>
      </c>
      <c r="D6043">
        <v>7270</v>
      </c>
      <c r="E6043" s="1">
        <v>2.4849999999999999</v>
      </c>
      <c r="F6043">
        <v>2.9260000000000002</v>
      </c>
      <c r="G6043">
        <v>0.48899999999999999</v>
      </c>
      <c r="H6043">
        <v>262</v>
      </c>
      <c r="I6043">
        <v>4.8</v>
      </c>
      <c r="J6043">
        <v>1.915E-2</v>
      </c>
      <c r="K6043">
        <v>0.73899999999999999</v>
      </c>
      <c r="L6043">
        <v>2.0767799043062212</v>
      </c>
      <c r="M6043" s="2">
        <f t="shared" si="189"/>
        <v>32.057416267942585</v>
      </c>
      <c r="N6043" t="s">
        <v>2748</v>
      </c>
    </row>
    <row r="6044" spans="1:14">
      <c r="A6044">
        <v>68</v>
      </c>
      <c r="B6044" t="s">
        <v>10866</v>
      </c>
      <c r="C6044" t="s">
        <v>10867</v>
      </c>
      <c r="D6044">
        <v>2212</v>
      </c>
      <c r="E6044" s="1">
        <v>2.4249999999999998</v>
      </c>
      <c r="F6044">
        <v>2.5710000000000002</v>
      </c>
      <c r="G6044">
        <v>0.436</v>
      </c>
      <c r="H6044">
        <v>140</v>
      </c>
      <c r="I6044">
        <v>5.6</v>
      </c>
      <c r="J6044">
        <v>6.0200000000000002E-3</v>
      </c>
      <c r="K6044">
        <v>0.77800000000000002</v>
      </c>
      <c r="L6044">
        <v>2.0767799043062212</v>
      </c>
      <c r="M6044" s="2">
        <f t="shared" si="189"/>
        <v>32.535885167464116</v>
      </c>
      <c r="N6044" t="s">
        <v>2748</v>
      </c>
    </row>
    <row r="6045" spans="1:14">
      <c r="A6045">
        <v>69</v>
      </c>
      <c r="B6045" t="s">
        <v>10792</v>
      </c>
      <c r="C6045" t="s">
        <v>10793</v>
      </c>
      <c r="D6045">
        <v>12430</v>
      </c>
      <c r="E6045" s="1">
        <v>2.3530000000000002</v>
      </c>
      <c r="F6045">
        <v>2.5990000000000002</v>
      </c>
      <c r="G6045">
        <v>0.68799999999999994</v>
      </c>
      <c r="H6045">
        <v>205</v>
      </c>
      <c r="I6045">
        <v>9.8000000000000007</v>
      </c>
      <c r="J6045">
        <v>1.653E-2</v>
      </c>
      <c r="K6045">
        <v>0.81200000000000006</v>
      </c>
      <c r="L6045">
        <v>2.0767799043062212</v>
      </c>
      <c r="M6045" s="2">
        <f t="shared" si="189"/>
        <v>33.014354066985646</v>
      </c>
      <c r="N6045" t="s">
        <v>2748</v>
      </c>
    </row>
    <row r="6046" spans="1:14">
      <c r="A6046">
        <v>70</v>
      </c>
      <c r="B6046" t="s">
        <v>20855</v>
      </c>
      <c r="C6046" t="s">
        <v>20856</v>
      </c>
      <c r="D6046">
        <v>2255</v>
      </c>
      <c r="E6046" s="1">
        <v>2.3410000000000002</v>
      </c>
      <c r="F6046">
        <v>2.69</v>
      </c>
      <c r="G6046">
        <v>0.441</v>
      </c>
      <c r="H6046">
        <v>34</v>
      </c>
      <c r="I6046" t="s">
        <v>18288</v>
      </c>
      <c r="J6046">
        <v>3.0400000000000002E-3</v>
      </c>
      <c r="K6046">
        <v>0.94099999999999995</v>
      </c>
      <c r="L6046">
        <v>2.0767799043062212</v>
      </c>
      <c r="M6046" s="2">
        <f t="shared" si="189"/>
        <v>33.492822966507177</v>
      </c>
      <c r="N6046" t="s">
        <v>2748</v>
      </c>
    </row>
    <row r="6047" spans="1:14">
      <c r="A6047">
        <v>71</v>
      </c>
      <c r="B6047" t="s">
        <v>16702</v>
      </c>
      <c r="C6047" t="s">
        <v>16703</v>
      </c>
      <c r="D6047">
        <v>791</v>
      </c>
      <c r="E6047" s="1">
        <v>2.34</v>
      </c>
      <c r="G6047">
        <v>0.28999999999999998</v>
      </c>
      <c r="H6047">
        <v>31</v>
      </c>
      <c r="I6047">
        <v>5.8</v>
      </c>
      <c r="J6047">
        <v>1.98E-3</v>
      </c>
      <c r="L6047">
        <v>2.0767799043062212</v>
      </c>
      <c r="M6047" s="2">
        <f t="shared" si="189"/>
        <v>33.971291866028707</v>
      </c>
      <c r="N6047" t="s">
        <v>2748</v>
      </c>
    </row>
    <row r="6048" spans="1:14">
      <c r="A6048">
        <v>72</v>
      </c>
      <c r="B6048" t="s">
        <v>10836</v>
      </c>
      <c r="C6048" t="s">
        <v>10837</v>
      </c>
      <c r="D6048">
        <v>3595</v>
      </c>
      <c r="E6048" s="1">
        <v>2.3370000000000002</v>
      </c>
      <c r="F6048">
        <v>2.488</v>
      </c>
      <c r="G6048">
        <v>0.5</v>
      </c>
      <c r="H6048">
        <v>116</v>
      </c>
      <c r="I6048">
        <v>8.9</v>
      </c>
      <c r="J6048">
        <v>5.6899999999999997E-3</v>
      </c>
      <c r="K6048">
        <v>0.71299999999999997</v>
      </c>
      <c r="L6048">
        <v>2.0767799043062212</v>
      </c>
      <c r="M6048" s="2">
        <f t="shared" si="189"/>
        <v>34.449760765550238</v>
      </c>
      <c r="N6048" t="s">
        <v>2748</v>
      </c>
    </row>
    <row r="6049" spans="1:14">
      <c r="A6049">
        <v>73</v>
      </c>
      <c r="B6049" t="s">
        <v>17523</v>
      </c>
      <c r="C6049" t="s">
        <v>17524</v>
      </c>
      <c r="D6049">
        <v>3472</v>
      </c>
      <c r="E6049" s="1">
        <v>2.319</v>
      </c>
      <c r="F6049">
        <v>2.8889999999999998</v>
      </c>
      <c r="G6049">
        <v>0.54200000000000004</v>
      </c>
      <c r="H6049">
        <v>144</v>
      </c>
      <c r="I6049">
        <v>5.7</v>
      </c>
      <c r="J6049">
        <v>9.3900000000000008E-3</v>
      </c>
      <c r="K6049">
        <v>0.86199999999999999</v>
      </c>
      <c r="L6049">
        <v>2.0767799043062212</v>
      </c>
      <c r="M6049" s="2">
        <f t="shared" si="189"/>
        <v>34.928229665071768</v>
      </c>
      <c r="N6049" t="s">
        <v>2748</v>
      </c>
    </row>
    <row r="6050" spans="1:14">
      <c r="A6050">
        <v>74</v>
      </c>
      <c r="B6050" t="s">
        <v>10808</v>
      </c>
      <c r="C6050" t="s">
        <v>10809</v>
      </c>
      <c r="D6050">
        <v>3413</v>
      </c>
      <c r="E6050" s="1">
        <v>2.3090000000000002</v>
      </c>
      <c r="F6050">
        <v>2.3210000000000002</v>
      </c>
      <c r="G6050">
        <v>1.494</v>
      </c>
      <c r="H6050">
        <v>158</v>
      </c>
      <c r="I6050">
        <v>7.6</v>
      </c>
      <c r="J6050">
        <v>5.1799999999999997E-3</v>
      </c>
      <c r="K6050">
        <v>0.57499999999999996</v>
      </c>
      <c r="L6050">
        <v>2.0767799043062212</v>
      </c>
      <c r="M6050" s="2">
        <f t="shared" si="189"/>
        <v>35.406698564593306</v>
      </c>
      <c r="N6050" t="s">
        <v>2748</v>
      </c>
    </row>
    <row r="6051" spans="1:14">
      <c r="A6051">
        <v>75</v>
      </c>
      <c r="B6051" t="s">
        <v>17485</v>
      </c>
      <c r="C6051" t="s">
        <v>17486</v>
      </c>
      <c r="D6051">
        <v>4211</v>
      </c>
      <c r="E6051" s="1">
        <v>2.2949999999999999</v>
      </c>
      <c r="F6051">
        <v>3.2480000000000002</v>
      </c>
      <c r="G6051">
        <v>0.95199999999999996</v>
      </c>
      <c r="H6051">
        <v>104</v>
      </c>
      <c r="I6051">
        <v>9.5</v>
      </c>
      <c r="J6051">
        <v>8.1600000000000006E-3</v>
      </c>
      <c r="K6051">
        <v>1.2270000000000001</v>
      </c>
      <c r="L6051">
        <v>2.0767799043062212</v>
      </c>
      <c r="M6051" s="2">
        <f t="shared" si="189"/>
        <v>35.885167464114829</v>
      </c>
      <c r="N6051" t="s">
        <v>2748</v>
      </c>
    </row>
    <row r="6052" spans="1:14">
      <c r="A6052">
        <v>76</v>
      </c>
      <c r="B6052" t="s">
        <v>10812</v>
      </c>
      <c r="C6052" t="s">
        <v>10813</v>
      </c>
      <c r="D6052">
        <v>1881</v>
      </c>
      <c r="E6052" s="1">
        <v>2.2759999999999998</v>
      </c>
      <c r="F6052">
        <v>3.4239999999999999</v>
      </c>
      <c r="G6052">
        <v>1.381</v>
      </c>
      <c r="H6052">
        <v>97</v>
      </c>
      <c r="I6052">
        <v>5.5</v>
      </c>
      <c r="J6052">
        <v>5.0200000000000002E-3</v>
      </c>
      <c r="K6052">
        <v>1.093</v>
      </c>
      <c r="L6052">
        <v>2.0767799043062212</v>
      </c>
      <c r="M6052" s="2">
        <f t="shared" si="189"/>
        <v>36.363636363636367</v>
      </c>
      <c r="N6052" t="s">
        <v>2748</v>
      </c>
    </row>
    <row r="6053" spans="1:14">
      <c r="A6053">
        <v>77</v>
      </c>
      <c r="B6053" t="s">
        <v>20857</v>
      </c>
      <c r="C6053" t="s">
        <v>20858</v>
      </c>
      <c r="D6053">
        <v>6838</v>
      </c>
      <c r="E6053" s="1">
        <v>2.2639999999999998</v>
      </c>
      <c r="F6053">
        <v>2.4700000000000002</v>
      </c>
      <c r="G6053">
        <v>0.47199999999999998</v>
      </c>
      <c r="H6053">
        <v>216</v>
      </c>
      <c r="I6053">
        <v>6.8</v>
      </c>
      <c r="J6053">
        <v>1.669E-2</v>
      </c>
      <c r="K6053">
        <v>0.81399999999999995</v>
      </c>
      <c r="L6053">
        <v>2.0767799043062212</v>
      </c>
      <c r="M6053" s="2">
        <f t="shared" si="189"/>
        <v>36.84210526315789</v>
      </c>
      <c r="N6053" t="s">
        <v>2748</v>
      </c>
    </row>
    <row r="6054" spans="1:14">
      <c r="A6054">
        <v>78</v>
      </c>
      <c r="B6054" t="s">
        <v>10824</v>
      </c>
      <c r="C6054" t="s">
        <v>10825</v>
      </c>
      <c r="D6054">
        <v>3325</v>
      </c>
      <c r="E6054" s="1">
        <v>2.2090000000000001</v>
      </c>
      <c r="F6054">
        <v>2.56</v>
      </c>
      <c r="G6054">
        <v>0.28399999999999997</v>
      </c>
      <c r="H6054">
        <v>95</v>
      </c>
      <c r="I6054">
        <v>8.6</v>
      </c>
      <c r="J6054">
        <v>6.9499999999999996E-3</v>
      </c>
      <c r="K6054">
        <v>0.83399999999999996</v>
      </c>
      <c r="L6054">
        <v>2.0767799043062212</v>
      </c>
      <c r="M6054" s="2">
        <f t="shared" si="189"/>
        <v>37.320574162679428</v>
      </c>
      <c r="N6054" t="s">
        <v>2748</v>
      </c>
    </row>
    <row r="6055" spans="1:14">
      <c r="A6055">
        <v>79</v>
      </c>
      <c r="B6055" t="s">
        <v>14464</v>
      </c>
      <c r="C6055" t="s">
        <v>14465</v>
      </c>
      <c r="D6055">
        <v>7388</v>
      </c>
      <c r="E6055" s="1">
        <v>2.2029999999999998</v>
      </c>
      <c r="F6055">
        <v>2.5720000000000001</v>
      </c>
      <c r="G6055">
        <v>0.39500000000000002</v>
      </c>
      <c r="H6055">
        <v>382</v>
      </c>
      <c r="I6055">
        <v>6.4</v>
      </c>
      <c r="J6055">
        <v>1.388E-2</v>
      </c>
      <c r="K6055">
        <v>0.61199999999999999</v>
      </c>
      <c r="L6055">
        <v>2.0767799043062212</v>
      </c>
      <c r="M6055" s="2">
        <f t="shared" si="189"/>
        <v>37.799043062200951</v>
      </c>
      <c r="N6055" t="s">
        <v>2748</v>
      </c>
    </row>
    <row r="6056" spans="1:14">
      <c r="A6056">
        <v>80</v>
      </c>
      <c r="B6056" t="s">
        <v>10876</v>
      </c>
      <c r="C6056" t="s">
        <v>10877</v>
      </c>
      <c r="D6056">
        <v>2582</v>
      </c>
      <c r="E6056" s="1">
        <v>2.2000000000000002</v>
      </c>
      <c r="F6056">
        <v>2.6720000000000002</v>
      </c>
      <c r="G6056">
        <v>0.373</v>
      </c>
      <c r="H6056">
        <v>126</v>
      </c>
      <c r="I6056">
        <v>5.4</v>
      </c>
      <c r="J6056">
        <v>8.5400000000000007E-3</v>
      </c>
      <c r="K6056">
        <v>0.92800000000000005</v>
      </c>
      <c r="L6056">
        <v>2.0767799043062212</v>
      </c>
      <c r="M6056" s="2">
        <f t="shared" si="189"/>
        <v>38.277511961722489</v>
      </c>
      <c r="N6056" t="s">
        <v>2748</v>
      </c>
    </row>
    <row r="6057" spans="1:14">
      <c r="A6057">
        <v>81</v>
      </c>
      <c r="B6057" t="s">
        <v>14458</v>
      </c>
      <c r="C6057" t="s">
        <v>14459</v>
      </c>
      <c r="D6057">
        <v>890</v>
      </c>
      <c r="E6057" s="1">
        <v>2.1960000000000002</v>
      </c>
      <c r="F6057">
        <v>2.714</v>
      </c>
      <c r="G6057">
        <v>0.33300000000000002</v>
      </c>
      <c r="H6057">
        <v>30</v>
      </c>
      <c r="I6057">
        <v>4.7</v>
      </c>
      <c r="J6057">
        <v>3.4299999999999999E-3</v>
      </c>
      <c r="K6057">
        <v>0.81299999999999994</v>
      </c>
      <c r="L6057">
        <v>2.0767799043062212</v>
      </c>
      <c r="M6057" s="2">
        <f t="shared" si="189"/>
        <v>38.755980861244019</v>
      </c>
      <c r="N6057" t="s">
        <v>2748</v>
      </c>
    </row>
    <row r="6058" spans="1:14">
      <c r="A6058">
        <v>82</v>
      </c>
      <c r="B6058" t="s">
        <v>10874</v>
      </c>
      <c r="C6058" t="s">
        <v>10875</v>
      </c>
      <c r="D6058">
        <v>306</v>
      </c>
      <c r="E6058" s="1">
        <v>2.1890000000000001</v>
      </c>
      <c r="F6058">
        <v>2.327</v>
      </c>
      <c r="G6058">
        <v>1.423</v>
      </c>
      <c r="H6058">
        <v>26</v>
      </c>
      <c r="I6058">
        <v>3.9</v>
      </c>
      <c r="J6058">
        <v>1.24E-3</v>
      </c>
      <c r="K6058">
        <v>0.67900000000000005</v>
      </c>
      <c r="L6058">
        <v>2.0767799043062212</v>
      </c>
      <c r="M6058" s="2">
        <f t="shared" si="189"/>
        <v>39.23444976076555</v>
      </c>
      <c r="N6058" t="s">
        <v>2748</v>
      </c>
    </row>
    <row r="6059" spans="1:14">
      <c r="A6059">
        <v>83</v>
      </c>
      <c r="B6059" t="s">
        <v>10794</v>
      </c>
      <c r="C6059" t="s">
        <v>10795</v>
      </c>
      <c r="D6059">
        <v>3820</v>
      </c>
      <c r="E6059" s="1">
        <v>2.1190000000000002</v>
      </c>
      <c r="F6059">
        <v>1.927</v>
      </c>
      <c r="G6059">
        <v>0.68500000000000005</v>
      </c>
      <c r="H6059">
        <v>181</v>
      </c>
      <c r="I6059">
        <v>7.3</v>
      </c>
      <c r="J6059">
        <v>7.3800000000000003E-3</v>
      </c>
      <c r="K6059">
        <v>0.56100000000000005</v>
      </c>
      <c r="L6059">
        <v>2.0767799043062212</v>
      </c>
      <c r="M6059" s="2">
        <f t="shared" si="189"/>
        <v>39.71291866028708</v>
      </c>
      <c r="N6059" t="s">
        <v>2748</v>
      </c>
    </row>
    <row r="6060" spans="1:14">
      <c r="A6060">
        <v>84</v>
      </c>
      <c r="B6060" t="s">
        <v>21067</v>
      </c>
      <c r="C6060" t="s">
        <v>21068</v>
      </c>
      <c r="D6060">
        <v>4378</v>
      </c>
      <c r="E6060" s="1">
        <v>2.085</v>
      </c>
      <c r="F6060">
        <v>2.137</v>
      </c>
      <c r="G6060">
        <v>0.32200000000000001</v>
      </c>
      <c r="H6060">
        <v>335</v>
      </c>
      <c r="I6060">
        <v>5.0999999999999996</v>
      </c>
      <c r="J6060">
        <v>1.285E-2</v>
      </c>
      <c r="K6060">
        <v>0.64400000000000002</v>
      </c>
      <c r="L6060">
        <v>2.0767799043062212</v>
      </c>
      <c r="M6060" s="2">
        <f t="shared" si="189"/>
        <v>40.191387559808611</v>
      </c>
      <c r="N6060" t="s">
        <v>2748</v>
      </c>
    </row>
    <row r="6061" spans="1:14">
      <c r="A6061">
        <v>85</v>
      </c>
      <c r="B6061" t="s">
        <v>17495</v>
      </c>
      <c r="C6061" t="s">
        <v>17496</v>
      </c>
      <c r="D6061">
        <v>1541</v>
      </c>
      <c r="E6061" s="1">
        <v>2.0760000000000001</v>
      </c>
      <c r="F6061">
        <v>2.383</v>
      </c>
      <c r="G6061">
        <v>0.38500000000000001</v>
      </c>
      <c r="H6061">
        <v>78</v>
      </c>
      <c r="I6061">
        <v>6</v>
      </c>
      <c r="J6061">
        <v>3.4499999999999999E-3</v>
      </c>
      <c r="K6061">
        <v>0.628</v>
      </c>
      <c r="L6061">
        <v>2.0767799043062212</v>
      </c>
      <c r="M6061" s="2">
        <f t="shared" si="189"/>
        <v>40.669856459330148</v>
      </c>
      <c r="N6061" t="s">
        <v>2748</v>
      </c>
    </row>
    <row r="6062" spans="1:14">
      <c r="A6062">
        <v>86</v>
      </c>
      <c r="B6062" t="s">
        <v>16610</v>
      </c>
      <c r="C6062" t="s">
        <v>16611</v>
      </c>
      <c r="D6062">
        <v>3447</v>
      </c>
      <c r="E6062" s="1">
        <v>2.0590000000000002</v>
      </c>
      <c r="F6062">
        <v>2.4420000000000002</v>
      </c>
      <c r="G6062">
        <v>0.39600000000000002</v>
      </c>
      <c r="H6062">
        <v>159</v>
      </c>
      <c r="I6062">
        <v>6.2</v>
      </c>
      <c r="J6062">
        <v>6.2399999999999999E-3</v>
      </c>
      <c r="K6062">
        <v>0.53500000000000003</v>
      </c>
      <c r="L6062">
        <v>2.0767799043062212</v>
      </c>
      <c r="M6062" s="2">
        <f t="shared" si="189"/>
        <v>41.148325358851672</v>
      </c>
      <c r="N6062" t="s">
        <v>2748</v>
      </c>
    </row>
    <row r="6063" spans="1:14">
      <c r="A6063">
        <v>87</v>
      </c>
      <c r="B6063" t="s">
        <v>14446</v>
      </c>
      <c r="C6063" t="s">
        <v>14447</v>
      </c>
      <c r="D6063">
        <v>1361</v>
      </c>
      <c r="E6063" s="1">
        <v>2.0459999999999998</v>
      </c>
      <c r="F6063">
        <v>2.234</v>
      </c>
      <c r="G6063">
        <v>0.41699999999999998</v>
      </c>
      <c r="H6063">
        <v>175</v>
      </c>
      <c r="I6063">
        <v>3.1</v>
      </c>
      <c r="J6063">
        <v>3.8800000000000002E-3</v>
      </c>
      <c r="K6063">
        <v>0.38400000000000001</v>
      </c>
      <c r="L6063">
        <v>2.0767799043062212</v>
      </c>
      <c r="M6063" s="2">
        <f t="shared" si="189"/>
        <v>41.626794258373209</v>
      </c>
      <c r="N6063" t="s">
        <v>2748</v>
      </c>
    </row>
    <row r="6064" spans="1:14">
      <c r="A6064">
        <v>88</v>
      </c>
      <c r="B6064" t="s">
        <v>14412</v>
      </c>
      <c r="C6064" t="s">
        <v>14413</v>
      </c>
      <c r="D6064">
        <v>5917</v>
      </c>
      <c r="E6064" s="1">
        <v>2.012</v>
      </c>
      <c r="F6064">
        <v>2.145</v>
      </c>
      <c r="G6064">
        <v>0.34599999999999997</v>
      </c>
      <c r="H6064">
        <v>133</v>
      </c>
      <c r="I6064">
        <v>9.9</v>
      </c>
      <c r="J6064">
        <v>8.0499999999999999E-3</v>
      </c>
      <c r="K6064">
        <v>0.56999999999999995</v>
      </c>
      <c r="L6064">
        <v>2.0767799043062212</v>
      </c>
      <c r="M6064" s="2">
        <f t="shared" si="189"/>
        <v>42.105263157894733</v>
      </c>
      <c r="N6064" t="s">
        <v>2748</v>
      </c>
    </row>
    <row r="6065" spans="1:14">
      <c r="A6065">
        <v>89</v>
      </c>
      <c r="B6065" t="s">
        <v>10718</v>
      </c>
      <c r="C6065" t="s">
        <v>10719</v>
      </c>
      <c r="D6065">
        <v>2244</v>
      </c>
      <c r="E6065" s="1">
        <v>2.0049999999999999</v>
      </c>
      <c r="F6065">
        <v>1.9750000000000001</v>
      </c>
      <c r="G6065">
        <v>0.21299999999999999</v>
      </c>
      <c r="H6065">
        <v>169</v>
      </c>
      <c r="I6065">
        <v>5.8</v>
      </c>
      <c r="J6065">
        <v>4.6299999999999996E-3</v>
      </c>
      <c r="K6065">
        <v>0.46500000000000002</v>
      </c>
      <c r="L6065">
        <v>2.0767799043062212</v>
      </c>
      <c r="M6065" s="2">
        <f t="shared" si="189"/>
        <v>42.58373205741627</v>
      </c>
      <c r="N6065" t="s">
        <v>2748</v>
      </c>
    </row>
    <row r="6066" spans="1:14">
      <c r="A6066">
        <v>90</v>
      </c>
      <c r="B6066" t="s">
        <v>10750</v>
      </c>
      <c r="C6066" t="s">
        <v>10751</v>
      </c>
      <c r="D6066">
        <v>1833</v>
      </c>
      <c r="E6066" s="1">
        <v>1.998</v>
      </c>
      <c r="G6066">
        <v>0.20100000000000001</v>
      </c>
      <c r="H6066">
        <v>294</v>
      </c>
      <c r="I6066">
        <v>2.7</v>
      </c>
      <c r="J6066">
        <v>8.3000000000000001E-3</v>
      </c>
      <c r="L6066">
        <v>2.0767799043062212</v>
      </c>
      <c r="M6066" s="2">
        <f t="shared" si="189"/>
        <v>43.062200956937801</v>
      </c>
      <c r="N6066" t="s">
        <v>2748</v>
      </c>
    </row>
    <row r="6067" spans="1:14">
      <c r="A6067">
        <v>91</v>
      </c>
      <c r="B6067" t="s">
        <v>10834</v>
      </c>
      <c r="C6067" t="s">
        <v>10835</v>
      </c>
      <c r="D6067">
        <v>1273</v>
      </c>
      <c r="E6067" s="1">
        <v>1.9910000000000001</v>
      </c>
      <c r="F6067">
        <v>1.758</v>
      </c>
      <c r="G6067">
        <v>0.61799999999999999</v>
      </c>
      <c r="H6067">
        <v>55</v>
      </c>
      <c r="I6067">
        <v>7.5</v>
      </c>
      <c r="J6067">
        <v>2.3E-3</v>
      </c>
      <c r="K6067">
        <v>0.51900000000000002</v>
      </c>
      <c r="L6067">
        <v>2.0767799043062212</v>
      </c>
      <c r="M6067" s="2">
        <f t="shared" si="189"/>
        <v>43.540669856459331</v>
      </c>
      <c r="N6067" t="s">
        <v>2748</v>
      </c>
    </row>
    <row r="6068" spans="1:14">
      <c r="A6068">
        <v>92</v>
      </c>
      <c r="B6068" t="s">
        <v>14398</v>
      </c>
      <c r="C6068" t="s">
        <v>14399</v>
      </c>
      <c r="D6068">
        <v>176</v>
      </c>
      <c r="E6068" s="1">
        <v>1.9790000000000001</v>
      </c>
      <c r="F6068">
        <v>1.8</v>
      </c>
      <c r="G6068">
        <v>0.433</v>
      </c>
      <c r="H6068">
        <v>30</v>
      </c>
      <c r="I6068">
        <v>2.6</v>
      </c>
      <c r="J6068">
        <v>1.0300000000000001E-3</v>
      </c>
      <c r="K6068">
        <v>0.65</v>
      </c>
      <c r="L6068">
        <v>2.0767799043062212</v>
      </c>
      <c r="M6068" s="2">
        <f t="shared" si="189"/>
        <v>44.019138755980862</v>
      </c>
      <c r="N6068" t="s">
        <v>2748</v>
      </c>
    </row>
    <row r="6069" spans="1:14">
      <c r="A6069">
        <v>93</v>
      </c>
      <c r="B6069" t="s">
        <v>13343</v>
      </c>
      <c r="C6069" t="s">
        <v>13344</v>
      </c>
      <c r="D6069">
        <v>1154</v>
      </c>
      <c r="E6069" s="1">
        <v>1.9610000000000001</v>
      </c>
      <c r="F6069">
        <v>1.8879999999999999</v>
      </c>
      <c r="G6069">
        <v>0.32500000000000001</v>
      </c>
      <c r="H6069">
        <v>83</v>
      </c>
      <c r="I6069">
        <v>3.8</v>
      </c>
      <c r="J6069">
        <v>3.6700000000000001E-3</v>
      </c>
      <c r="K6069">
        <v>0.52200000000000002</v>
      </c>
      <c r="L6069">
        <v>2.0767799043062212</v>
      </c>
      <c r="M6069" s="2">
        <f t="shared" si="189"/>
        <v>44.497607655502392</v>
      </c>
      <c r="N6069" t="s">
        <v>2748</v>
      </c>
    </row>
    <row r="6070" spans="1:14">
      <c r="A6070">
        <v>94</v>
      </c>
      <c r="B6070" t="s">
        <v>10858</v>
      </c>
      <c r="C6070" t="s">
        <v>10859</v>
      </c>
      <c r="D6070">
        <v>579</v>
      </c>
      <c r="E6070" s="1">
        <v>1.9450000000000001</v>
      </c>
      <c r="F6070">
        <v>2.0819999999999999</v>
      </c>
      <c r="G6070">
        <v>0.377</v>
      </c>
      <c r="H6070">
        <v>69</v>
      </c>
      <c r="I6070">
        <v>3.2</v>
      </c>
      <c r="J6070">
        <v>2.0200000000000001E-3</v>
      </c>
      <c r="K6070">
        <v>0.63</v>
      </c>
      <c r="L6070">
        <v>2.0767799043062212</v>
      </c>
      <c r="M6070" s="2">
        <f t="shared" si="189"/>
        <v>44.976076555023923</v>
      </c>
      <c r="N6070" t="s">
        <v>2748</v>
      </c>
    </row>
    <row r="6071" spans="1:14">
      <c r="A6071">
        <v>95</v>
      </c>
      <c r="B6071" t="s">
        <v>14406</v>
      </c>
      <c r="C6071" t="s">
        <v>14407</v>
      </c>
      <c r="D6071">
        <v>2097</v>
      </c>
      <c r="E6071" s="1">
        <v>1.917</v>
      </c>
      <c r="F6071">
        <v>2.2389999999999999</v>
      </c>
      <c r="G6071">
        <v>0.32400000000000001</v>
      </c>
      <c r="H6071">
        <v>68</v>
      </c>
      <c r="I6071">
        <v>6.9</v>
      </c>
      <c r="J6071">
        <v>4.7999999999999996E-3</v>
      </c>
      <c r="K6071">
        <v>0.68100000000000005</v>
      </c>
      <c r="L6071">
        <v>2.0767799043062212</v>
      </c>
      <c r="M6071" s="2">
        <f t="shared" si="189"/>
        <v>45.454545454545453</v>
      </c>
      <c r="N6071" t="s">
        <v>2748</v>
      </c>
    </row>
    <row r="6072" spans="1:14">
      <c r="A6072">
        <v>96</v>
      </c>
      <c r="B6072" t="s">
        <v>14476</v>
      </c>
      <c r="C6072" t="s">
        <v>14477</v>
      </c>
      <c r="D6072">
        <v>454</v>
      </c>
      <c r="E6072" s="1">
        <v>1.899</v>
      </c>
      <c r="F6072">
        <v>1.59</v>
      </c>
      <c r="G6072">
        <v>0.21199999999999999</v>
      </c>
      <c r="H6072">
        <v>33</v>
      </c>
      <c r="I6072">
        <v>4.5999999999999996</v>
      </c>
      <c r="J6072">
        <v>2.4499999999999999E-3</v>
      </c>
      <c r="K6072">
        <v>0.78600000000000003</v>
      </c>
      <c r="L6072">
        <v>2.0767799043062212</v>
      </c>
      <c r="M6072" s="2">
        <f t="shared" si="189"/>
        <v>45.933014354066984</v>
      </c>
      <c r="N6072" t="s">
        <v>2748</v>
      </c>
    </row>
    <row r="6073" spans="1:14">
      <c r="A6073">
        <v>97</v>
      </c>
      <c r="B6073" t="s">
        <v>13281</v>
      </c>
      <c r="C6073" t="s">
        <v>13282</v>
      </c>
      <c r="D6073">
        <v>261</v>
      </c>
      <c r="E6073" s="1">
        <v>1.899</v>
      </c>
      <c r="F6073">
        <v>1.9610000000000001</v>
      </c>
      <c r="G6073">
        <v>0.379</v>
      </c>
      <c r="H6073">
        <v>29</v>
      </c>
      <c r="I6073">
        <v>2.8</v>
      </c>
      <c r="J6073">
        <v>1.8E-3</v>
      </c>
      <c r="K6073">
        <v>0.80900000000000005</v>
      </c>
      <c r="L6073">
        <v>2.0767799043062212</v>
      </c>
      <c r="M6073" s="2">
        <f t="shared" si="189"/>
        <v>46.411483253588514</v>
      </c>
      <c r="N6073" t="s">
        <v>2748</v>
      </c>
    </row>
    <row r="6074" spans="1:14">
      <c r="A6074">
        <v>98</v>
      </c>
      <c r="B6074" t="s">
        <v>10840</v>
      </c>
      <c r="C6074" t="s">
        <v>10841</v>
      </c>
      <c r="D6074">
        <v>1047</v>
      </c>
      <c r="E6074" s="1">
        <v>1.8560000000000001</v>
      </c>
      <c r="G6074">
        <v>7.4999999999999997E-2</v>
      </c>
      <c r="H6074">
        <v>53</v>
      </c>
      <c r="I6074">
        <v>5.9</v>
      </c>
      <c r="J6074">
        <v>2.8500000000000001E-3</v>
      </c>
      <c r="L6074">
        <v>2.0767799043062212</v>
      </c>
      <c r="M6074" s="2">
        <f t="shared" si="189"/>
        <v>46.889952153110045</v>
      </c>
      <c r="N6074" t="s">
        <v>2748</v>
      </c>
    </row>
    <row r="6075" spans="1:14">
      <c r="A6075">
        <v>99</v>
      </c>
      <c r="B6075" t="s">
        <v>10758</v>
      </c>
      <c r="C6075" t="s">
        <v>10759</v>
      </c>
      <c r="D6075">
        <v>909</v>
      </c>
      <c r="E6075" s="1">
        <v>1.8440000000000001</v>
      </c>
      <c r="F6075">
        <v>1.984</v>
      </c>
      <c r="G6075">
        <v>8.6999999999999994E-2</v>
      </c>
      <c r="H6075">
        <v>80</v>
      </c>
      <c r="I6075">
        <v>4</v>
      </c>
      <c r="J6075">
        <v>2.5699999999999998E-3</v>
      </c>
      <c r="K6075">
        <v>0.39800000000000002</v>
      </c>
      <c r="L6075">
        <v>2.0767799043062212</v>
      </c>
      <c r="M6075" s="2">
        <f t="shared" si="189"/>
        <v>47.368421052631575</v>
      </c>
      <c r="N6075" t="s">
        <v>2748</v>
      </c>
    </row>
    <row r="6076" spans="1:14">
      <c r="A6076">
        <v>100</v>
      </c>
      <c r="B6076" t="s">
        <v>17489</v>
      </c>
      <c r="C6076" t="s">
        <v>17490</v>
      </c>
      <c r="D6076">
        <v>627</v>
      </c>
      <c r="E6076" s="1">
        <v>1.827</v>
      </c>
      <c r="F6076">
        <v>1.86</v>
      </c>
      <c r="G6076">
        <v>0.38</v>
      </c>
      <c r="H6076">
        <v>100</v>
      </c>
      <c r="I6076">
        <v>3.5</v>
      </c>
      <c r="J6076">
        <v>1.65E-3</v>
      </c>
      <c r="K6076">
        <v>0.41399999999999998</v>
      </c>
      <c r="L6076">
        <v>2.0767799043062212</v>
      </c>
      <c r="M6076" s="2">
        <f t="shared" si="189"/>
        <v>47.846889952153113</v>
      </c>
      <c r="N6076" t="s">
        <v>2748</v>
      </c>
    </row>
    <row r="6077" spans="1:14">
      <c r="A6077">
        <v>101</v>
      </c>
      <c r="B6077" t="s">
        <v>10756</v>
      </c>
      <c r="C6077" t="s">
        <v>10757</v>
      </c>
      <c r="D6077">
        <v>731</v>
      </c>
      <c r="E6077" s="1">
        <v>1.8180000000000001</v>
      </c>
      <c r="F6077">
        <v>1.466</v>
      </c>
      <c r="G6077">
        <v>1.393</v>
      </c>
      <c r="H6077">
        <v>112</v>
      </c>
      <c r="I6077">
        <v>1.8</v>
      </c>
      <c r="J6077">
        <v>9.6000000000000002E-4</v>
      </c>
      <c r="K6077">
        <v>0.14099999999999999</v>
      </c>
      <c r="L6077">
        <v>2.0767799043062212</v>
      </c>
      <c r="M6077" s="2">
        <f t="shared" si="189"/>
        <v>48.325358851674643</v>
      </c>
      <c r="N6077" t="s">
        <v>2748</v>
      </c>
    </row>
    <row r="6078" spans="1:14">
      <c r="A6078">
        <v>102</v>
      </c>
      <c r="B6078" t="s">
        <v>10802</v>
      </c>
      <c r="C6078" t="s">
        <v>10803</v>
      </c>
      <c r="D6078">
        <v>3819</v>
      </c>
      <c r="E6078" s="1">
        <v>1.7729999999999999</v>
      </c>
      <c r="F6078">
        <v>2.3420000000000001</v>
      </c>
      <c r="G6078">
        <v>0.18099999999999999</v>
      </c>
      <c r="H6078">
        <v>281</v>
      </c>
      <c r="I6078">
        <v>4.2</v>
      </c>
      <c r="J6078">
        <v>1.2840000000000001E-2</v>
      </c>
      <c r="K6078">
        <v>0.55700000000000005</v>
      </c>
      <c r="L6078">
        <v>2.0767799043062212</v>
      </c>
      <c r="M6078" s="2">
        <f t="shared" si="189"/>
        <v>48.803827751196174</v>
      </c>
      <c r="N6078" t="s">
        <v>2748</v>
      </c>
    </row>
    <row r="6079" spans="1:14">
      <c r="A6079">
        <v>103</v>
      </c>
      <c r="B6079" t="s">
        <v>19950</v>
      </c>
      <c r="C6079" t="s">
        <v>19951</v>
      </c>
      <c r="D6079">
        <v>5899</v>
      </c>
      <c r="E6079" s="1">
        <v>1.772</v>
      </c>
      <c r="F6079">
        <v>2.0950000000000002</v>
      </c>
      <c r="G6079">
        <v>0.28100000000000003</v>
      </c>
      <c r="H6079">
        <v>203</v>
      </c>
      <c r="I6079">
        <v>7.6</v>
      </c>
      <c r="J6079">
        <v>1.1010000000000001E-2</v>
      </c>
      <c r="K6079">
        <v>0.65300000000000002</v>
      </c>
      <c r="L6079">
        <v>2.0767799043062212</v>
      </c>
      <c r="M6079" s="2">
        <f t="shared" si="189"/>
        <v>49.282296650717704</v>
      </c>
      <c r="N6079" t="s">
        <v>2748</v>
      </c>
    </row>
    <row r="6080" spans="1:14">
      <c r="A6080">
        <v>104</v>
      </c>
      <c r="B6080" t="s">
        <v>20971</v>
      </c>
      <c r="C6080" t="s">
        <v>20972</v>
      </c>
      <c r="D6080">
        <v>1127</v>
      </c>
      <c r="E6080" s="1">
        <v>1.754</v>
      </c>
      <c r="F6080">
        <v>1.7190000000000001</v>
      </c>
      <c r="G6080">
        <v>0.29499999999999998</v>
      </c>
      <c r="H6080">
        <v>44</v>
      </c>
      <c r="I6080">
        <v>7.9</v>
      </c>
      <c r="J6080">
        <v>2.49E-3</v>
      </c>
      <c r="K6080">
        <v>0.52700000000000002</v>
      </c>
      <c r="L6080">
        <v>2.0767799043062212</v>
      </c>
      <c r="M6080" s="2">
        <f t="shared" si="189"/>
        <v>49.760765550239235</v>
      </c>
      <c r="N6080" t="s">
        <v>2748</v>
      </c>
    </row>
    <row r="6081" spans="1:14">
      <c r="A6081">
        <v>105</v>
      </c>
      <c r="B6081" t="s">
        <v>14438</v>
      </c>
      <c r="C6081" t="s">
        <v>14439</v>
      </c>
      <c r="D6081">
        <v>1058</v>
      </c>
      <c r="E6081" s="1">
        <v>1.748</v>
      </c>
      <c r="F6081">
        <v>1.8680000000000001</v>
      </c>
      <c r="G6081">
        <v>0.189</v>
      </c>
      <c r="H6081">
        <v>37</v>
      </c>
      <c r="I6081">
        <v>5.7</v>
      </c>
      <c r="J6081">
        <v>4.1099999999999999E-3</v>
      </c>
      <c r="K6081">
        <v>0.77600000000000002</v>
      </c>
      <c r="L6081">
        <v>2.0767799043062212</v>
      </c>
      <c r="M6081" s="2">
        <f t="shared" si="189"/>
        <v>50.239234449760758</v>
      </c>
      <c r="N6081" t="s">
        <v>2748</v>
      </c>
    </row>
    <row r="6082" spans="1:14">
      <c r="A6082">
        <v>106</v>
      </c>
      <c r="B6082" t="s">
        <v>10878</v>
      </c>
      <c r="C6082" t="s">
        <v>10879</v>
      </c>
      <c r="D6082">
        <v>9683</v>
      </c>
      <c r="E6082" s="1">
        <v>1.748</v>
      </c>
      <c r="F6082">
        <v>2.0009999999999999</v>
      </c>
      <c r="G6082">
        <v>0.218</v>
      </c>
      <c r="H6082">
        <v>504</v>
      </c>
      <c r="I6082">
        <v>9.6999999999999993</v>
      </c>
      <c r="J6082">
        <v>1.4449999999999999E-2</v>
      </c>
      <c r="K6082">
        <v>0.52800000000000002</v>
      </c>
      <c r="L6082">
        <v>2.0767799043062212</v>
      </c>
      <c r="M6082" s="2">
        <f t="shared" si="189"/>
        <v>50.717703349282296</v>
      </c>
      <c r="N6082" t="s">
        <v>2748</v>
      </c>
    </row>
    <row r="6083" spans="1:14">
      <c r="A6083">
        <v>107</v>
      </c>
      <c r="B6083" t="s">
        <v>10828</v>
      </c>
      <c r="C6083" t="s">
        <v>10829</v>
      </c>
      <c r="D6083">
        <v>3238</v>
      </c>
      <c r="E6083" s="1">
        <v>1.7330000000000001</v>
      </c>
      <c r="F6083">
        <v>1.829</v>
      </c>
      <c r="G6083">
        <v>0.34399999999999997</v>
      </c>
      <c r="H6083">
        <v>131</v>
      </c>
      <c r="I6083">
        <v>6.1</v>
      </c>
      <c r="J6083">
        <v>7.2899999999999996E-3</v>
      </c>
      <c r="K6083">
        <v>0.48899999999999999</v>
      </c>
      <c r="L6083">
        <v>2.0767799043062212</v>
      </c>
      <c r="M6083" s="2">
        <f t="shared" si="189"/>
        <v>51.196172248803826</v>
      </c>
      <c r="N6083" t="s">
        <v>2748</v>
      </c>
    </row>
    <row r="6084" spans="1:14">
      <c r="A6084">
        <v>108</v>
      </c>
      <c r="B6084" t="s">
        <v>16238</v>
      </c>
      <c r="C6084" t="s">
        <v>16239</v>
      </c>
      <c r="D6084">
        <v>976</v>
      </c>
      <c r="E6084" s="1">
        <v>1.7330000000000001</v>
      </c>
      <c r="F6084">
        <v>1.7609999999999999</v>
      </c>
      <c r="G6084">
        <v>0.48699999999999999</v>
      </c>
      <c r="H6084">
        <v>76</v>
      </c>
      <c r="I6084">
        <v>4.3</v>
      </c>
      <c r="J6084">
        <v>3.5599999999999998E-3</v>
      </c>
      <c r="K6084">
        <v>0.53400000000000003</v>
      </c>
      <c r="L6084">
        <v>2.0767799043062212</v>
      </c>
      <c r="M6084" s="2">
        <f t="shared" si="189"/>
        <v>51.674641148325364</v>
      </c>
      <c r="N6084" t="s">
        <v>2748</v>
      </c>
    </row>
    <row r="6085" spans="1:14">
      <c r="A6085">
        <v>109</v>
      </c>
      <c r="B6085" t="s">
        <v>21637</v>
      </c>
      <c r="C6085" t="s">
        <v>21638</v>
      </c>
      <c r="D6085">
        <v>734</v>
      </c>
      <c r="E6085" s="1">
        <v>1.667</v>
      </c>
      <c r="F6085">
        <v>1.702</v>
      </c>
      <c r="G6085">
        <v>0.47499999999999998</v>
      </c>
      <c r="H6085">
        <v>40</v>
      </c>
      <c r="I6085">
        <v>5.9</v>
      </c>
      <c r="J6085">
        <v>1.1900000000000001E-3</v>
      </c>
      <c r="K6085">
        <v>0.32700000000000001</v>
      </c>
      <c r="L6085">
        <v>2.0767799043062212</v>
      </c>
      <c r="M6085" s="2">
        <f t="shared" si="189"/>
        <v>52.153110047846887</v>
      </c>
      <c r="N6085" t="s">
        <v>2748</v>
      </c>
    </row>
    <row r="6086" spans="1:14">
      <c r="A6086">
        <v>110</v>
      </c>
      <c r="B6086" t="s">
        <v>14500</v>
      </c>
      <c r="C6086" t="s">
        <v>14501</v>
      </c>
      <c r="D6086">
        <v>711</v>
      </c>
      <c r="E6086" s="1">
        <v>1.6519999999999999</v>
      </c>
      <c r="F6086">
        <v>2.649</v>
      </c>
      <c r="G6086">
        <v>0.625</v>
      </c>
      <c r="H6086">
        <v>16</v>
      </c>
      <c r="I6086">
        <v>9.6999999999999993</v>
      </c>
      <c r="J6086">
        <v>1.2600000000000001E-3</v>
      </c>
      <c r="K6086">
        <v>0.93500000000000005</v>
      </c>
      <c r="L6086">
        <v>2.0767799043062212</v>
      </c>
      <c r="M6086" s="2">
        <f t="shared" si="189"/>
        <v>52.631578947368418</v>
      </c>
      <c r="N6086" t="s">
        <v>2748</v>
      </c>
    </row>
    <row r="6087" spans="1:14">
      <c r="A6087">
        <v>111</v>
      </c>
      <c r="B6087" t="s">
        <v>14486</v>
      </c>
      <c r="C6087" t="s">
        <v>14487</v>
      </c>
      <c r="D6087">
        <v>5437</v>
      </c>
      <c r="E6087" s="1">
        <v>1.647</v>
      </c>
      <c r="F6087">
        <v>2.1030000000000002</v>
      </c>
      <c r="G6087">
        <v>0.16700000000000001</v>
      </c>
      <c r="H6087">
        <v>192</v>
      </c>
      <c r="I6087">
        <v>8.5</v>
      </c>
      <c r="J6087">
        <v>1.0319999999999999E-2</v>
      </c>
      <c r="K6087">
        <v>0.67800000000000005</v>
      </c>
      <c r="L6087">
        <v>2.0767799043062212</v>
      </c>
      <c r="M6087" s="2">
        <f t="shared" si="189"/>
        <v>53.110047846889955</v>
      </c>
      <c r="N6087" t="s">
        <v>2748</v>
      </c>
    </row>
    <row r="6088" spans="1:14">
      <c r="A6088">
        <v>112</v>
      </c>
      <c r="B6088" t="s">
        <v>14404</v>
      </c>
      <c r="C6088" t="s">
        <v>14405</v>
      </c>
      <c r="D6088">
        <v>1830</v>
      </c>
      <c r="E6088" s="1">
        <v>1.63</v>
      </c>
      <c r="F6088">
        <v>1.7789999999999999</v>
      </c>
      <c r="G6088">
        <v>0.14099999999999999</v>
      </c>
      <c r="H6088">
        <v>64</v>
      </c>
      <c r="I6088">
        <v>8.8000000000000007</v>
      </c>
      <c r="J6088">
        <v>3.9899999999999996E-3</v>
      </c>
      <c r="K6088">
        <v>0.69899999999999995</v>
      </c>
      <c r="L6088">
        <v>2.0767799043062212</v>
      </c>
      <c r="M6088" s="2">
        <f t="shared" si="189"/>
        <v>53.588516746411486</v>
      </c>
      <c r="N6088" t="s">
        <v>2748</v>
      </c>
    </row>
    <row r="6089" spans="1:14">
      <c r="A6089">
        <v>113</v>
      </c>
      <c r="B6089" t="s">
        <v>21493</v>
      </c>
      <c r="C6089" t="s">
        <v>21494</v>
      </c>
      <c r="D6089">
        <v>865</v>
      </c>
      <c r="E6089" s="1">
        <v>1.623</v>
      </c>
      <c r="F6089">
        <v>2.2269999999999999</v>
      </c>
      <c r="G6089">
        <v>0.216</v>
      </c>
      <c r="H6089">
        <v>51</v>
      </c>
      <c r="I6089">
        <v>5</v>
      </c>
      <c r="J6089">
        <v>2.4299999999999999E-3</v>
      </c>
      <c r="K6089">
        <v>0.57199999999999995</v>
      </c>
      <c r="L6089">
        <v>2.0767799043062212</v>
      </c>
      <c r="M6089" s="2">
        <f t="shared" si="189"/>
        <v>54.066985645933016</v>
      </c>
      <c r="N6089" t="s">
        <v>2748</v>
      </c>
    </row>
    <row r="6090" spans="1:14">
      <c r="A6090">
        <v>114</v>
      </c>
      <c r="B6090" t="s">
        <v>10734</v>
      </c>
      <c r="C6090" t="s">
        <v>10735</v>
      </c>
      <c r="D6090">
        <v>1629</v>
      </c>
      <c r="E6090" s="1">
        <v>1.6080000000000001</v>
      </c>
      <c r="F6090">
        <v>2.0619999999999998</v>
      </c>
      <c r="G6090">
        <v>0.41499999999999998</v>
      </c>
      <c r="H6090">
        <v>82</v>
      </c>
      <c r="I6090">
        <v>8.1999999999999993</v>
      </c>
      <c r="J6090">
        <v>3.5500000000000002E-3</v>
      </c>
      <c r="K6090">
        <v>0.74099999999999999</v>
      </c>
      <c r="L6090">
        <v>2.0767799043062212</v>
      </c>
      <c r="M6090" s="2">
        <f t="shared" si="189"/>
        <v>54.54545454545454</v>
      </c>
      <c r="N6090" t="s">
        <v>2748</v>
      </c>
    </row>
    <row r="6091" spans="1:14">
      <c r="A6091">
        <v>115</v>
      </c>
      <c r="B6091" t="s">
        <v>10712</v>
      </c>
      <c r="C6091" t="s">
        <v>10713</v>
      </c>
      <c r="D6091">
        <v>3083</v>
      </c>
      <c r="E6091" s="1">
        <v>1.6060000000000001</v>
      </c>
      <c r="F6091">
        <v>1.36</v>
      </c>
      <c r="G6091">
        <v>0.108</v>
      </c>
      <c r="H6091">
        <v>316</v>
      </c>
      <c r="I6091">
        <v>9.1999999999999993</v>
      </c>
      <c r="J6091">
        <v>3.7699999999999999E-3</v>
      </c>
      <c r="K6091">
        <v>0.26800000000000002</v>
      </c>
      <c r="L6091">
        <v>2.0767799043062212</v>
      </c>
      <c r="M6091" s="2">
        <f t="shared" si="189"/>
        <v>55.023923444976077</v>
      </c>
      <c r="N6091" t="s">
        <v>2748</v>
      </c>
    </row>
    <row r="6092" spans="1:14">
      <c r="A6092">
        <v>116</v>
      </c>
      <c r="B6092" t="s">
        <v>14492</v>
      </c>
      <c r="C6092" t="s">
        <v>14493</v>
      </c>
      <c r="D6092">
        <v>7777</v>
      </c>
      <c r="E6092" s="1">
        <v>1.5920000000000001</v>
      </c>
      <c r="F6092">
        <v>1.79</v>
      </c>
      <c r="G6092">
        <v>0.27500000000000002</v>
      </c>
      <c r="H6092">
        <v>581</v>
      </c>
      <c r="I6092">
        <v>4.7</v>
      </c>
      <c r="J6092">
        <v>2.0039999999999999E-2</v>
      </c>
      <c r="K6092">
        <v>0.42599999999999999</v>
      </c>
      <c r="L6092">
        <v>2.0767799043062212</v>
      </c>
      <c r="M6092" s="2">
        <f t="shared" si="189"/>
        <v>55.502392344497608</v>
      </c>
      <c r="N6092" t="s">
        <v>2748</v>
      </c>
    </row>
    <row r="6093" spans="1:14">
      <c r="A6093">
        <v>117</v>
      </c>
      <c r="B6093" t="s">
        <v>14440</v>
      </c>
      <c r="C6093" t="s">
        <v>14441</v>
      </c>
      <c r="D6093">
        <v>253</v>
      </c>
      <c r="E6093" s="1">
        <v>1.4950000000000001</v>
      </c>
      <c r="F6093">
        <v>1.411</v>
      </c>
      <c r="G6093">
        <v>0.2</v>
      </c>
      <c r="H6093">
        <v>100</v>
      </c>
      <c r="I6093">
        <v>2.2999999999999998</v>
      </c>
      <c r="J6093">
        <v>3.6999999999999999E-4</v>
      </c>
      <c r="K6093">
        <v>0.13300000000000001</v>
      </c>
      <c r="L6093">
        <v>2.0767799043062212</v>
      </c>
      <c r="M6093" s="2">
        <f t="shared" si="189"/>
        <v>55.980861244019145</v>
      </c>
      <c r="N6093" t="s">
        <v>2748</v>
      </c>
    </row>
    <row r="6094" spans="1:14">
      <c r="A6094">
        <v>118</v>
      </c>
      <c r="B6094" t="s">
        <v>10806</v>
      </c>
      <c r="C6094" t="s">
        <v>10807</v>
      </c>
      <c r="D6094">
        <v>187</v>
      </c>
      <c r="E6094" s="1">
        <v>1.492</v>
      </c>
      <c r="F6094">
        <v>1.627</v>
      </c>
      <c r="G6094">
        <v>0.20699999999999999</v>
      </c>
      <c r="H6094">
        <v>29</v>
      </c>
      <c r="I6094">
        <v>3</v>
      </c>
      <c r="J6094">
        <v>9.7000000000000005E-4</v>
      </c>
      <c r="K6094">
        <v>0.504</v>
      </c>
      <c r="L6094">
        <v>2.0767799043062212</v>
      </c>
      <c r="M6094" s="2">
        <f t="shared" si="189"/>
        <v>56.459330143540662</v>
      </c>
      <c r="N6094" t="s">
        <v>2748</v>
      </c>
    </row>
    <row r="6095" spans="1:14">
      <c r="A6095">
        <v>119</v>
      </c>
      <c r="B6095" t="s">
        <v>14468</v>
      </c>
      <c r="C6095" t="s">
        <v>14469</v>
      </c>
      <c r="D6095">
        <v>1609</v>
      </c>
      <c r="E6095" s="1">
        <v>1.4450000000000001</v>
      </c>
      <c r="F6095">
        <v>1.4710000000000001</v>
      </c>
      <c r="G6095">
        <v>0.318</v>
      </c>
      <c r="H6095">
        <v>617</v>
      </c>
      <c r="I6095">
        <v>2.1</v>
      </c>
      <c r="J6095">
        <v>6.0200000000000002E-3</v>
      </c>
      <c r="K6095">
        <v>0.35899999999999999</v>
      </c>
      <c r="L6095">
        <v>2.0767799043062212</v>
      </c>
      <c r="M6095" s="2">
        <f t="shared" si="189"/>
        <v>56.937799043062199</v>
      </c>
      <c r="N6095" t="s">
        <v>2748</v>
      </c>
    </row>
    <row r="6096" spans="1:14">
      <c r="A6096">
        <v>120</v>
      </c>
      <c r="B6096" t="s">
        <v>14418</v>
      </c>
      <c r="C6096" t="s">
        <v>14419</v>
      </c>
      <c r="D6096">
        <v>2476</v>
      </c>
      <c r="E6096" s="1">
        <v>1.429</v>
      </c>
      <c r="F6096">
        <v>1.776</v>
      </c>
      <c r="G6096">
        <v>0.23899999999999999</v>
      </c>
      <c r="H6096">
        <v>46</v>
      </c>
      <c r="I6096" t="s">
        <v>18288</v>
      </c>
      <c r="J6096">
        <v>3.5999999999999999E-3</v>
      </c>
      <c r="K6096">
        <v>0.65500000000000003</v>
      </c>
      <c r="L6096">
        <v>2.0767799043062212</v>
      </c>
      <c r="M6096" s="2">
        <f t="shared" si="189"/>
        <v>57.41626794258373</v>
      </c>
      <c r="N6096" t="s">
        <v>2748</v>
      </c>
    </row>
    <row r="6097" spans="1:14">
      <c r="A6097">
        <v>121</v>
      </c>
      <c r="B6097" t="s">
        <v>13271</v>
      </c>
      <c r="C6097" t="s">
        <v>13272</v>
      </c>
      <c r="D6097">
        <v>4155</v>
      </c>
      <c r="E6097" s="1">
        <v>1.399</v>
      </c>
      <c r="F6097">
        <v>1.5069999999999999</v>
      </c>
      <c r="G6097">
        <v>0.182</v>
      </c>
      <c r="H6097">
        <v>143</v>
      </c>
      <c r="I6097">
        <v>9.6999999999999993</v>
      </c>
      <c r="J6097">
        <v>5.77E-3</v>
      </c>
      <c r="K6097">
        <v>0.45900000000000002</v>
      </c>
      <c r="L6097">
        <v>2.0767799043062212</v>
      </c>
      <c r="M6097" s="2">
        <f t="shared" si="189"/>
        <v>57.894736842105267</v>
      </c>
      <c r="N6097" t="s">
        <v>2748</v>
      </c>
    </row>
    <row r="6098" spans="1:14">
      <c r="A6098">
        <v>122</v>
      </c>
      <c r="B6098" t="s">
        <v>10826</v>
      </c>
      <c r="C6098" t="s">
        <v>10827</v>
      </c>
      <c r="D6098">
        <v>627</v>
      </c>
      <c r="E6098" s="1">
        <v>1.3859999999999999</v>
      </c>
      <c r="F6098">
        <v>1.4450000000000001</v>
      </c>
      <c r="G6098">
        <v>0.33900000000000002</v>
      </c>
      <c r="H6098">
        <v>62</v>
      </c>
      <c r="I6098">
        <v>5.3</v>
      </c>
      <c r="J6098">
        <v>2.2599999999999999E-3</v>
      </c>
      <c r="K6098">
        <v>0.56299999999999994</v>
      </c>
      <c r="L6098">
        <v>2.0767799043062212</v>
      </c>
      <c r="M6098" s="2">
        <f t="shared" si="189"/>
        <v>58.373205741626798</v>
      </c>
      <c r="N6098" t="s">
        <v>2748</v>
      </c>
    </row>
    <row r="6099" spans="1:14">
      <c r="A6099">
        <v>123</v>
      </c>
      <c r="B6099" t="s">
        <v>13285</v>
      </c>
      <c r="C6099" t="s">
        <v>13286</v>
      </c>
      <c r="D6099">
        <v>2053</v>
      </c>
      <c r="E6099" s="1">
        <v>1.379</v>
      </c>
      <c r="F6099">
        <v>1.633</v>
      </c>
      <c r="G6099">
        <v>0.159</v>
      </c>
      <c r="H6099">
        <v>138</v>
      </c>
      <c r="I6099">
        <v>6.5</v>
      </c>
      <c r="J6099">
        <v>4.6499999999999996E-3</v>
      </c>
      <c r="K6099">
        <v>0.46800000000000003</v>
      </c>
      <c r="L6099">
        <v>2.0767799043062212</v>
      </c>
      <c r="M6099" s="2">
        <f t="shared" si="189"/>
        <v>58.851674641148321</v>
      </c>
      <c r="N6099" t="s">
        <v>2748</v>
      </c>
    </row>
    <row r="6100" spans="1:14">
      <c r="A6100">
        <v>124</v>
      </c>
      <c r="B6100" t="s">
        <v>10720</v>
      </c>
      <c r="C6100" t="s">
        <v>10721</v>
      </c>
      <c r="D6100">
        <v>611</v>
      </c>
      <c r="E6100" s="1">
        <v>1.375</v>
      </c>
      <c r="F6100">
        <v>2.0190000000000001</v>
      </c>
      <c r="G6100">
        <v>0.17599999999999999</v>
      </c>
      <c r="H6100">
        <v>17</v>
      </c>
      <c r="I6100">
        <v>8.3000000000000007</v>
      </c>
      <c r="J6100">
        <v>1.5100000000000001E-3</v>
      </c>
      <c r="K6100">
        <v>0.8</v>
      </c>
      <c r="L6100">
        <v>2.0767799043062212</v>
      </c>
      <c r="M6100" s="2">
        <f t="shared" si="189"/>
        <v>59.330143540669852</v>
      </c>
      <c r="N6100" t="s">
        <v>2748</v>
      </c>
    </row>
    <row r="6101" spans="1:14">
      <c r="A6101">
        <v>125</v>
      </c>
      <c r="B6101" t="s">
        <v>20991</v>
      </c>
      <c r="C6101" t="s">
        <v>20992</v>
      </c>
      <c r="D6101">
        <v>865</v>
      </c>
      <c r="E6101" s="1">
        <v>1.333</v>
      </c>
      <c r="F6101">
        <v>1.6120000000000001</v>
      </c>
      <c r="G6101">
        <v>0.22</v>
      </c>
      <c r="H6101">
        <v>50</v>
      </c>
      <c r="I6101">
        <v>9.1999999999999993</v>
      </c>
      <c r="J6101">
        <v>1.1299999999999999E-3</v>
      </c>
      <c r="K6101">
        <v>0.42399999999999999</v>
      </c>
      <c r="L6101">
        <v>2.0767799043062212</v>
      </c>
      <c r="M6101" s="2">
        <f t="shared" si="189"/>
        <v>59.808612440191389</v>
      </c>
      <c r="N6101" t="s">
        <v>2748</v>
      </c>
    </row>
    <row r="6102" spans="1:14">
      <c r="A6102">
        <v>126</v>
      </c>
      <c r="B6102" t="s">
        <v>10772</v>
      </c>
      <c r="C6102" t="s">
        <v>10773</v>
      </c>
      <c r="D6102">
        <v>1866</v>
      </c>
      <c r="E6102" s="1">
        <v>1.3260000000000001</v>
      </c>
      <c r="F6102">
        <v>1.913</v>
      </c>
      <c r="G6102">
        <v>0</v>
      </c>
      <c r="H6102">
        <v>20</v>
      </c>
      <c r="I6102" t="s">
        <v>18288</v>
      </c>
      <c r="J6102">
        <v>2.16E-3</v>
      </c>
      <c r="K6102">
        <v>0.71699999999999997</v>
      </c>
      <c r="L6102">
        <v>2.0767799043062212</v>
      </c>
      <c r="M6102" s="2">
        <f t="shared" si="189"/>
        <v>60.28708133971292</v>
      </c>
      <c r="N6102" t="s">
        <v>2748</v>
      </c>
    </row>
    <row r="6103" spans="1:14">
      <c r="A6103">
        <v>127</v>
      </c>
      <c r="B6103" t="s">
        <v>18591</v>
      </c>
      <c r="C6103" t="s">
        <v>18590</v>
      </c>
      <c r="D6103">
        <v>494</v>
      </c>
      <c r="E6103" s="1">
        <v>1.296</v>
      </c>
      <c r="F6103">
        <v>1.3360000000000001</v>
      </c>
      <c r="G6103">
        <v>0.188</v>
      </c>
      <c r="H6103">
        <v>48</v>
      </c>
      <c r="I6103">
        <v>7.3</v>
      </c>
      <c r="J6103">
        <v>9.1E-4</v>
      </c>
      <c r="K6103">
        <v>0.39500000000000002</v>
      </c>
      <c r="L6103">
        <v>2.0767799043062212</v>
      </c>
      <c r="M6103" s="2">
        <f t="shared" si="189"/>
        <v>60.765550239234443</v>
      </c>
      <c r="N6103" t="s">
        <v>2748</v>
      </c>
    </row>
    <row r="6104" spans="1:14">
      <c r="A6104">
        <v>128</v>
      </c>
      <c r="B6104" t="s">
        <v>10746</v>
      </c>
      <c r="C6104" t="s">
        <v>10747</v>
      </c>
      <c r="D6104">
        <v>1170</v>
      </c>
      <c r="E6104" s="1">
        <v>1.292</v>
      </c>
      <c r="F6104">
        <v>1.3280000000000001</v>
      </c>
      <c r="G6104">
        <v>0.29699999999999999</v>
      </c>
      <c r="H6104">
        <v>64</v>
      </c>
      <c r="I6104">
        <v>7.9</v>
      </c>
      <c r="J6104">
        <v>1.98E-3</v>
      </c>
      <c r="K6104">
        <v>0.33400000000000002</v>
      </c>
      <c r="L6104">
        <v>2.0767799043062212</v>
      </c>
      <c r="M6104" s="2">
        <f t="shared" si="189"/>
        <v>61.244019138755981</v>
      </c>
      <c r="N6104" t="s">
        <v>2748</v>
      </c>
    </row>
    <row r="6105" spans="1:14">
      <c r="A6105">
        <v>129</v>
      </c>
      <c r="B6105" t="s">
        <v>16260</v>
      </c>
      <c r="C6105" t="s">
        <v>16261</v>
      </c>
      <c r="D6105">
        <v>3030</v>
      </c>
      <c r="E6105" s="1">
        <v>1.2829999999999999</v>
      </c>
      <c r="F6105">
        <v>1.802</v>
      </c>
      <c r="G6105">
        <v>0.29799999999999999</v>
      </c>
      <c r="H6105">
        <v>104</v>
      </c>
      <c r="I6105">
        <v>8.6999999999999993</v>
      </c>
      <c r="J6105">
        <v>5.3E-3</v>
      </c>
      <c r="K6105">
        <v>0.56499999999999995</v>
      </c>
      <c r="L6105">
        <v>2.0767799043062212</v>
      </c>
      <c r="M6105" s="2">
        <f t="shared" ref="M6105:M6168" si="190">A6105/209*100</f>
        <v>61.722488038277511</v>
      </c>
      <c r="N6105" t="s">
        <v>2748</v>
      </c>
    </row>
    <row r="6106" spans="1:14">
      <c r="A6106">
        <v>130</v>
      </c>
      <c r="B6106" t="s">
        <v>10822</v>
      </c>
      <c r="C6106" t="s">
        <v>10823</v>
      </c>
      <c r="D6106">
        <v>926</v>
      </c>
      <c r="E6106" s="1">
        <v>1.278</v>
      </c>
      <c r="F6106">
        <v>1.274</v>
      </c>
      <c r="G6106">
        <v>0.20799999999999999</v>
      </c>
      <c r="H6106">
        <v>101</v>
      </c>
      <c r="I6106">
        <v>4.8</v>
      </c>
      <c r="J6106">
        <v>3.0899999999999999E-3</v>
      </c>
      <c r="K6106">
        <v>0.376</v>
      </c>
      <c r="L6106">
        <v>2.0767799043062212</v>
      </c>
      <c r="M6106" s="2">
        <f t="shared" si="190"/>
        <v>62.200956937799049</v>
      </c>
      <c r="N6106" t="s">
        <v>2748</v>
      </c>
    </row>
    <row r="6107" spans="1:14">
      <c r="A6107">
        <v>131</v>
      </c>
      <c r="B6107" t="s">
        <v>17513</v>
      </c>
      <c r="C6107" t="s">
        <v>17514</v>
      </c>
      <c r="D6107">
        <v>2904</v>
      </c>
      <c r="E6107" s="1">
        <v>1.252</v>
      </c>
      <c r="F6107">
        <v>1.323</v>
      </c>
      <c r="G6107">
        <v>0.219</v>
      </c>
      <c r="H6107">
        <v>251</v>
      </c>
      <c r="I6107">
        <v>6.1</v>
      </c>
      <c r="J6107">
        <v>5.7499999999999999E-3</v>
      </c>
      <c r="K6107">
        <v>0.315</v>
      </c>
      <c r="L6107">
        <v>2.0767799043062212</v>
      </c>
      <c r="M6107" s="2">
        <f t="shared" si="190"/>
        <v>62.679425837320579</v>
      </c>
      <c r="N6107" t="s">
        <v>2748</v>
      </c>
    </row>
    <row r="6108" spans="1:14">
      <c r="A6108">
        <v>132</v>
      </c>
      <c r="B6108" t="s">
        <v>17254</v>
      </c>
      <c r="C6108" t="s">
        <v>17255</v>
      </c>
      <c r="D6108">
        <v>1653</v>
      </c>
      <c r="E6108" s="1">
        <v>1.24</v>
      </c>
      <c r="F6108">
        <v>1.3420000000000001</v>
      </c>
      <c r="G6108">
        <v>0.20499999999999999</v>
      </c>
      <c r="H6108">
        <v>132</v>
      </c>
      <c r="I6108">
        <v>7.9</v>
      </c>
      <c r="J6108">
        <v>2.3500000000000001E-3</v>
      </c>
      <c r="K6108">
        <v>0.28799999999999998</v>
      </c>
      <c r="L6108">
        <v>2.0767799043062212</v>
      </c>
      <c r="M6108" s="2">
        <f t="shared" si="190"/>
        <v>63.157894736842103</v>
      </c>
      <c r="N6108" t="s">
        <v>2748</v>
      </c>
    </row>
    <row r="6109" spans="1:14">
      <c r="A6109">
        <v>133</v>
      </c>
      <c r="B6109" t="s">
        <v>10832</v>
      </c>
      <c r="C6109" t="s">
        <v>10833</v>
      </c>
      <c r="D6109">
        <v>892</v>
      </c>
      <c r="E6109" s="1">
        <v>1.22</v>
      </c>
      <c r="F6109">
        <v>1.542</v>
      </c>
      <c r="G6109">
        <v>0.11700000000000001</v>
      </c>
      <c r="H6109">
        <v>60</v>
      </c>
      <c r="I6109">
        <v>5.4</v>
      </c>
      <c r="J6109">
        <v>3.0999999999999999E-3</v>
      </c>
      <c r="K6109">
        <v>0.50600000000000001</v>
      </c>
      <c r="L6109">
        <v>2.0767799043062212</v>
      </c>
      <c r="M6109" s="2">
        <f t="shared" si="190"/>
        <v>63.636363636363633</v>
      </c>
      <c r="N6109" t="s">
        <v>2748</v>
      </c>
    </row>
    <row r="6110" spans="1:14">
      <c r="A6110">
        <v>134</v>
      </c>
      <c r="B6110" t="s">
        <v>10796</v>
      </c>
      <c r="C6110" t="s">
        <v>10797</v>
      </c>
      <c r="D6110">
        <v>1432</v>
      </c>
      <c r="E6110" s="1">
        <v>1.2110000000000001</v>
      </c>
      <c r="F6110">
        <v>1.3169999999999999</v>
      </c>
      <c r="G6110">
        <v>0.38700000000000001</v>
      </c>
      <c r="H6110">
        <v>111</v>
      </c>
      <c r="I6110">
        <v>6</v>
      </c>
      <c r="J6110">
        <v>2.8400000000000001E-3</v>
      </c>
      <c r="K6110">
        <v>0.317</v>
      </c>
      <c r="L6110">
        <v>2.0767799043062212</v>
      </c>
      <c r="M6110" s="2">
        <f t="shared" si="190"/>
        <v>64.114832535885171</v>
      </c>
      <c r="N6110" t="s">
        <v>2748</v>
      </c>
    </row>
    <row r="6111" spans="1:14">
      <c r="A6111">
        <v>135</v>
      </c>
      <c r="B6111" t="s">
        <v>14420</v>
      </c>
      <c r="C6111" t="s">
        <v>14421</v>
      </c>
      <c r="D6111">
        <v>1614</v>
      </c>
      <c r="E6111" s="1">
        <v>1.208</v>
      </c>
      <c r="F6111">
        <v>1.5569999999999999</v>
      </c>
      <c r="G6111">
        <v>0.80400000000000005</v>
      </c>
      <c r="H6111">
        <v>51</v>
      </c>
      <c r="I6111" t="s">
        <v>18288</v>
      </c>
      <c r="J6111">
        <v>1.67E-3</v>
      </c>
      <c r="K6111">
        <v>0.49099999999999999</v>
      </c>
      <c r="L6111">
        <v>2.0767799043062212</v>
      </c>
      <c r="M6111" s="2">
        <f t="shared" si="190"/>
        <v>64.593301435406701</v>
      </c>
      <c r="N6111" t="s">
        <v>2748</v>
      </c>
    </row>
    <row r="6112" spans="1:14">
      <c r="A6112">
        <v>136</v>
      </c>
      <c r="B6112" t="s">
        <v>17507</v>
      </c>
      <c r="C6112" t="s">
        <v>17508</v>
      </c>
      <c r="D6112">
        <v>3675</v>
      </c>
      <c r="E6112" s="1">
        <v>1.204</v>
      </c>
      <c r="F6112">
        <v>1.5429999999999999</v>
      </c>
      <c r="G6112">
        <v>0.28599999999999998</v>
      </c>
      <c r="H6112">
        <v>140</v>
      </c>
      <c r="I6112">
        <v>8.3000000000000007</v>
      </c>
      <c r="J6112">
        <v>6.1599999999999997E-3</v>
      </c>
      <c r="K6112">
        <v>0.52600000000000002</v>
      </c>
      <c r="L6112">
        <v>2.0767799043062212</v>
      </c>
      <c r="M6112" s="2">
        <f t="shared" si="190"/>
        <v>65.071770334928232</v>
      </c>
      <c r="N6112" t="s">
        <v>2748</v>
      </c>
    </row>
    <row r="6113" spans="1:14">
      <c r="A6113">
        <v>137</v>
      </c>
      <c r="B6113" t="s">
        <v>10752</v>
      </c>
      <c r="C6113" t="s">
        <v>10753</v>
      </c>
      <c r="D6113">
        <v>651</v>
      </c>
      <c r="E6113" s="1">
        <v>1.2030000000000001</v>
      </c>
      <c r="F6113">
        <v>1.4770000000000001</v>
      </c>
      <c r="G6113">
        <v>0.38600000000000001</v>
      </c>
      <c r="H6113">
        <v>44</v>
      </c>
      <c r="I6113">
        <v>6.8</v>
      </c>
      <c r="J6113">
        <v>1.4E-3</v>
      </c>
      <c r="K6113">
        <v>0.45900000000000002</v>
      </c>
      <c r="L6113">
        <v>2.0767799043062212</v>
      </c>
      <c r="M6113" s="2">
        <f t="shared" si="190"/>
        <v>65.550239234449762</v>
      </c>
      <c r="N6113" t="s">
        <v>2748</v>
      </c>
    </row>
    <row r="6114" spans="1:14">
      <c r="A6114">
        <v>138</v>
      </c>
      <c r="B6114" t="s">
        <v>10730</v>
      </c>
      <c r="C6114" t="s">
        <v>10731</v>
      </c>
      <c r="D6114">
        <v>341</v>
      </c>
      <c r="E6114" s="1">
        <v>1.1970000000000001</v>
      </c>
      <c r="F6114">
        <v>0.77600000000000002</v>
      </c>
      <c r="G6114">
        <v>0.97299999999999998</v>
      </c>
      <c r="H6114">
        <v>37</v>
      </c>
      <c r="I6114">
        <v>5.5</v>
      </c>
      <c r="J6114">
        <v>7.9000000000000001E-4</v>
      </c>
      <c r="K6114">
        <v>0.246</v>
      </c>
      <c r="L6114">
        <v>2.0767799043062212</v>
      </c>
      <c r="M6114" s="2">
        <f t="shared" si="190"/>
        <v>66.028708133971293</v>
      </c>
      <c r="N6114" t="s">
        <v>2748</v>
      </c>
    </row>
    <row r="6115" spans="1:14">
      <c r="A6115">
        <v>139</v>
      </c>
      <c r="B6115" t="s">
        <v>14414</v>
      </c>
      <c r="C6115" t="s">
        <v>14415</v>
      </c>
      <c r="D6115">
        <v>1926</v>
      </c>
      <c r="E6115" s="1">
        <v>1.194</v>
      </c>
      <c r="F6115">
        <v>1.147</v>
      </c>
      <c r="G6115">
        <v>0.17199999999999999</v>
      </c>
      <c r="H6115">
        <v>29</v>
      </c>
      <c r="I6115" t="s">
        <v>18288</v>
      </c>
      <c r="J6115">
        <v>8.0999999999999996E-4</v>
      </c>
      <c r="K6115">
        <v>0.32100000000000001</v>
      </c>
      <c r="L6115">
        <v>2.0767799043062212</v>
      </c>
      <c r="M6115" s="2">
        <f t="shared" si="190"/>
        <v>66.507177033492823</v>
      </c>
      <c r="N6115" t="s">
        <v>2748</v>
      </c>
    </row>
    <row r="6116" spans="1:14">
      <c r="A6116">
        <v>140</v>
      </c>
      <c r="B6116" t="s">
        <v>10764</v>
      </c>
      <c r="C6116" t="s">
        <v>10765</v>
      </c>
      <c r="D6116">
        <v>725</v>
      </c>
      <c r="E6116" s="1">
        <v>1.179</v>
      </c>
      <c r="F6116">
        <v>1.5129999999999999</v>
      </c>
      <c r="G6116">
        <v>0.25</v>
      </c>
      <c r="H6116">
        <v>84</v>
      </c>
      <c r="I6116">
        <v>5</v>
      </c>
      <c r="J6116">
        <v>1.6999999999999999E-3</v>
      </c>
      <c r="K6116">
        <v>0.36599999999999999</v>
      </c>
      <c r="L6116">
        <v>2.0767799043062212</v>
      </c>
      <c r="M6116" s="2">
        <f t="shared" si="190"/>
        <v>66.985645933014354</v>
      </c>
      <c r="N6116" t="s">
        <v>2748</v>
      </c>
    </row>
    <row r="6117" spans="1:14">
      <c r="A6117">
        <v>141</v>
      </c>
      <c r="B6117" t="s">
        <v>14434</v>
      </c>
      <c r="C6117" t="s">
        <v>14435</v>
      </c>
      <c r="D6117">
        <v>1053</v>
      </c>
      <c r="E6117" s="1">
        <v>1.1539999999999999</v>
      </c>
      <c r="F6117">
        <v>1.218</v>
      </c>
      <c r="G6117">
        <v>8.1000000000000003E-2</v>
      </c>
      <c r="H6117">
        <v>99</v>
      </c>
      <c r="I6117">
        <v>6.5</v>
      </c>
      <c r="J6117">
        <v>2.1299999999999999E-3</v>
      </c>
      <c r="K6117">
        <v>0.30199999999999999</v>
      </c>
      <c r="L6117">
        <v>2.0767799043062212</v>
      </c>
      <c r="M6117" s="2">
        <f t="shared" si="190"/>
        <v>67.464114832535884</v>
      </c>
      <c r="N6117" t="s">
        <v>2748</v>
      </c>
    </row>
    <row r="6118" spans="1:14">
      <c r="A6118">
        <v>142</v>
      </c>
      <c r="B6118" t="s">
        <v>17493</v>
      </c>
      <c r="C6118" t="s">
        <v>17494</v>
      </c>
      <c r="D6118">
        <v>1555</v>
      </c>
      <c r="E6118" s="1">
        <v>1.1539999999999999</v>
      </c>
      <c r="F6118">
        <v>1.19</v>
      </c>
      <c r="G6118">
        <v>0.153</v>
      </c>
      <c r="H6118">
        <v>137</v>
      </c>
      <c r="I6118">
        <v>5.7</v>
      </c>
      <c r="J6118">
        <v>4.0099999999999997E-3</v>
      </c>
      <c r="K6118">
        <v>0.33200000000000002</v>
      </c>
      <c r="L6118">
        <v>2.0767799043062212</v>
      </c>
      <c r="M6118" s="2">
        <f t="shared" si="190"/>
        <v>67.942583732057415</v>
      </c>
      <c r="N6118" t="s">
        <v>2748</v>
      </c>
    </row>
    <row r="6119" spans="1:14">
      <c r="A6119">
        <v>143</v>
      </c>
      <c r="B6119" t="s">
        <v>15318</v>
      </c>
      <c r="C6119" t="s">
        <v>15319</v>
      </c>
      <c r="D6119">
        <v>448</v>
      </c>
      <c r="E6119" s="1">
        <v>1.153</v>
      </c>
      <c r="F6119">
        <v>1.4590000000000001</v>
      </c>
      <c r="G6119">
        <v>0.16700000000000001</v>
      </c>
      <c r="H6119">
        <v>72</v>
      </c>
      <c r="I6119">
        <v>5.0999999999999996</v>
      </c>
      <c r="J6119">
        <v>1.15E-3</v>
      </c>
      <c r="K6119">
        <v>0.38</v>
      </c>
      <c r="L6119">
        <v>2.0767799043062212</v>
      </c>
      <c r="M6119" s="2">
        <f t="shared" si="190"/>
        <v>68.421052631578945</v>
      </c>
      <c r="N6119" t="s">
        <v>2748</v>
      </c>
    </row>
    <row r="6120" spans="1:14">
      <c r="A6120">
        <v>144</v>
      </c>
      <c r="B6120" t="s">
        <v>17529</v>
      </c>
      <c r="C6120" t="s">
        <v>17530</v>
      </c>
      <c r="D6120">
        <v>2078</v>
      </c>
      <c r="E6120" s="1">
        <v>1.1339999999999999</v>
      </c>
      <c r="F6120">
        <v>0.999</v>
      </c>
      <c r="G6120">
        <v>0.104</v>
      </c>
      <c r="H6120">
        <v>135</v>
      </c>
      <c r="I6120">
        <v>7.3</v>
      </c>
      <c r="J6120">
        <v>3.49E-3</v>
      </c>
      <c r="K6120">
        <v>0.246</v>
      </c>
      <c r="L6120">
        <v>2.0767799043062212</v>
      </c>
      <c r="M6120" s="2">
        <f t="shared" si="190"/>
        <v>68.899521531100476</v>
      </c>
      <c r="N6120" t="s">
        <v>2748</v>
      </c>
    </row>
    <row r="6121" spans="1:14">
      <c r="A6121">
        <v>145</v>
      </c>
      <c r="B6121" t="s">
        <v>10810</v>
      </c>
      <c r="C6121" t="s">
        <v>10811</v>
      </c>
      <c r="D6121">
        <v>878</v>
      </c>
      <c r="E6121" s="1">
        <v>1.121</v>
      </c>
      <c r="F6121">
        <v>1.3109999999999999</v>
      </c>
      <c r="G6121">
        <v>0.29099999999999998</v>
      </c>
      <c r="H6121">
        <v>55</v>
      </c>
      <c r="I6121">
        <v>5.9</v>
      </c>
      <c r="J6121">
        <v>2.6099999999999999E-3</v>
      </c>
      <c r="K6121">
        <v>0.44900000000000001</v>
      </c>
      <c r="L6121">
        <v>2.0767799043062212</v>
      </c>
      <c r="M6121" s="2">
        <f t="shared" si="190"/>
        <v>69.377990430622006</v>
      </c>
      <c r="N6121" t="s">
        <v>2748</v>
      </c>
    </row>
    <row r="6122" spans="1:14">
      <c r="A6122">
        <v>146</v>
      </c>
      <c r="B6122" t="s">
        <v>14472</v>
      </c>
      <c r="C6122" t="s">
        <v>14473</v>
      </c>
      <c r="D6122">
        <v>972</v>
      </c>
      <c r="E6122" s="1">
        <v>1.117</v>
      </c>
      <c r="F6122">
        <v>0.97</v>
      </c>
      <c r="G6122">
        <v>0.18</v>
      </c>
      <c r="H6122">
        <v>278</v>
      </c>
      <c r="I6122">
        <v>2.6</v>
      </c>
      <c r="J6122">
        <v>1.3500000000000001E-3</v>
      </c>
      <c r="K6122">
        <v>8.5000000000000006E-2</v>
      </c>
      <c r="L6122">
        <v>2.0767799043062212</v>
      </c>
      <c r="M6122" s="2">
        <f t="shared" si="190"/>
        <v>69.856459330143537</v>
      </c>
      <c r="N6122" t="s">
        <v>2748</v>
      </c>
    </row>
    <row r="6123" spans="1:14">
      <c r="A6123">
        <v>147</v>
      </c>
      <c r="B6123" t="s">
        <v>14428</v>
      </c>
      <c r="C6123" t="s">
        <v>14429</v>
      </c>
      <c r="D6123">
        <v>5574</v>
      </c>
      <c r="E6123" s="1">
        <v>1.105</v>
      </c>
      <c r="F6123">
        <v>1.3160000000000001</v>
      </c>
      <c r="G6123">
        <v>0.19900000000000001</v>
      </c>
      <c r="H6123">
        <v>438</v>
      </c>
      <c r="I6123" t="s">
        <v>18288</v>
      </c>
      <c r="J6123">
        <v>7.28E-3</v>
      </c>
      <c r="K6123">
        <v>0.30599999999999999</v>
      </c>
      <c r="L6123">
        <v>2.0767799043062212</v>
      </c>
      <c r="M6123" s="2">
        <f t="shared" si="190"/>
        <v>70.334928229665067</v>
      </c>
      <c r="N6123" t="s">
        <v>2748</v>
      </c>
    </row>
    <row r="6124" spans="1:14">
      <c r="A6124">
        <v>148</v>
      </c>
      <c r="B6124" t="s">
        <v>17533</v>
      </c>
      <c r="C6124" t="s">
        <v>17534</v>
      </c>
      <c r="D6124">
        <v>15073</v>
      </c>
      <c r="E6124" s="1">
        <v>1.1020000000000001</v>
      </c>
      <c r="F6124">
        <v>1.1459999999999999</v>
      </c>
      <c r="G6124">
        <v>9.9000000000000005E-2</v>
      </c>
      <c r="H6124">
        <v>670</v>
      </c>
      <c r="I6124" t="s">
        <v>18288</v>
      </c>
      <c r="J6124">
        <v>1.8169999999999999E-2</v>
      </c>
      <c r="K6124">
        <v>0.307</v>
      </c>
      <c r="L6124">
        <v>2.0767799043062212</v>
      </c>
      <c r="M6124" s="2">
        <f t="shared" si="190"/>
        <v>70.813397129186612</v>
      </c>
      <c r="N6124" t="s">
        <v>2748</v>
      </c>
    </row>
    <row r="6125" spans="1:14">
      <c r="A6125">
        <v>149</v>
      </c>
      <c r="B6125" t="s">
        <v>10722</v>
      </c>
      <c r="C6125" t="s">
        <v>10723</v>
      </c>
      <c r="D6125">
        <v>1074</v>
      </c>
      <c r="E6125" s="1">
        <v>1.0960000000000001</v>
      </c>
      <c r="F6125">
        <v>1.127</v>
      </c>
      <c r="G6125">
        <v>8.2000000000000003E-2</v>
      </c>
      <c r="H6125">
        <v>61</v>
      </c>
      <c r="I6125">
        <v>8.8000000000000007</v>
      </c>
      <c r="J6125">
        <v>3.2399999999999998E-3</v>
      </c>
      <c r="K6125">
        <v>0.59899999999999998</v>
      </c>
      <c r="L6125">
        <v>2.0767799043062212</v>
      </c>
      <c r="M6125" s="2">
        <f t="shared" si="190"/>
        <v>71.291866028708128</v>
      </c>
      <c r="N6125" t="s">
        <v>2748</v>
      </c>
    </row>
    <row r="6126" spans="1:14">
      <c r="A6126">
        <v>150</v>
      </c>
      <c r="B6126" t="s">
        <v>10884</v>
      </c>
      <c r="C6126" t="s">
        <v>10885</v>
      </c>
      <c r="D6126">
        <v>959</v>
      </c>
      <c r="E6126" s="1">
        <v>1.0760000000000001</v>
      </c>
      <c r="G6126">
        <v>7.4999999999999997E-2</v>
      </c>
      <c r="H6126">
        <v>40</v>
      </c>
      <c r="I6126">
        <v>8.4</v>
      </c>
      <c r="J6126">
        <v>1.56E-3</v>
      </c>
      <c r="L6126">
        <v>2.0767799043062212</v>
      </c>
      <c r="M6126" s="2">
        <f t="shared" si="190"/>
        <v>71.770334928229659</v>
      </c>
      <c r="N6126" t="s">
        <v>2748</v>
      </c>
    </row>
    <row r="6127" spans="1:14">
      <c r="A6127">
        <v>151</v>
      </c>
      <c r="B6127" t="s">
        <v>19870</v>
      </c>
      <c r="C6127" t="s">
        <v>19871</v>
      </c>
      <c r="D6127">
        <v>579</v>
      </c>
      <c r="E6127" s="1">
        <v>1.069</v>
      </c>
      <c r="F6127">
        <v>0.96</v>
      </c>
      <c r="G6127">
        <v>0.186</v>
      </c>
      <c r="H6127">
        <v>43</v>
      </c>
      <c r="I6127">
        <v>5.9</v>
      </c>
      <c r="J6127">
        <v>1.1800000000000001E-3</v>
      </c>
      <c r="K6127">
        <v>0.22700000000000001</v>
      </c>
      <c r="L6127">
        <v>2.0767799043062212</v>
      </c>
      <c r="M6127" s="2">
        <f t="shared" si="190"/>
        <v>72.248803827751189</v>
      </c>
      <c r="N6127" t="s">
        <v>2748</v>
      </c>
    </row>
    <row r="6128" spans="1:14">
      <c r="A6128">
        <v>152</v>
      </c>
      <c r="B6128" t="s">
        <v>17527</v>
      </c>
      <c r="C6128" t="s">
        <v>17528</v>
      </c>
      <c r="D6128">
        <v>1798</v>
      </c>
      <c r="E6128" s="1">
        <v>1.0469999999999999</v>
      </c>
      <c r="F6128">
        <v>1.615</v>
      </c>
      <c r="G6128">
        <v>0.182</v>
      </c>
      <c r="H6128">
        <v>148</v>
      </c>
      <c r="I6128">
        <v>6.6</v>
      </c>
      <c r="J6128">
        <v>3.6700000000000001E-3</v>
      </c>
      <c r="K6128">
        <v>0.42499999999999999</v>
      </c>
      <c r="L6128">
        <v>2.0767799043062212</v>
      </c>
      <c r="M6128" s="2">
        <f t="shared" si="190"/>
        <v>72.727272727272734</v>
      </c>
      <c r="N6128" t="s">
        <v>2748</v>
      </c>
    </row>
    <row r="6129" spans="1:14">
      <c r="A6129">
        <v>153</v>
      </c>
      <c r="B6129" t="s">
        <v>10782</v>
      </c>
      <c r="C6129" t="s">
        <v>10783</v>
      </c>
      <c r="D6129">
        <v>209</v>
      </c>
      <c r="E6129" s="1">
        <v>1.0409999999999999</v>
      </c>
      <c r="F6129">
        <v>1.0649999999999999</v>
      </c>
      <c r="G6129">
        <v>0.14299999999999999</v>
      </c>
      <c r="H6129">
        <v>35</v>
      </c>
      <c r="I6129">
        <v>3.4</v>
      </c>
      <c r="J6129">
        <v>3.8999999999999999E-4</v>
      </c>
      <c r="K6129">
        <v>0.13100000000000001</v>
      </c>
      <c r="L6129">
        <v>2.0767799043062212</v>
      </c>
      <c r="M6129" s="2">
        <f t="shared" si="190"/>
        <v>73.205741626794264</v>
      </c>
      <c r="N6129" t="s">
        <v>2748</v>
      </c>
    </row>
    <row r="6130" spans="1:14">
      <c r="A6130">
        <v>154</v>
      </c>
      <c r="B6130" t="s">
        <v>10744</v>
      </c>
      <c r="C6130" t="s">
        <v>10745</v>
      </c>
      <c r="D6130">
        <v>3492</v>
      </c>
      <c r="E6130" s="1">
        <v>1.0169999999999999</v>
      </c>
      <c r="F6130">
        <v>1.131</v>
      </c>
      <c r="G6130">
        <v>0.44600000000000001</v>
      </c>
      <c r="H6130">
        <v>184</v>
      </c>
      <c r="I6130" t="s">
        <v>18288</v>
      </c>
      <c r="J6130">
        <v>5.5100000000000001E-3</v>
      </c>
      <c r="K6130">
        <v>0.39200000000000002</v>
      </c>
      <c r="L6130">
        <v>2.0767799043062212</v>
      </c>
      <c r="M6130" s="2">
        <f t="shared" si="190"/>
        <v>73.68421052631578</v>
      </c>
      <c r="N6130" t="s">
        <v>2748</v>
      </c>
    </row>
    <row r="6131" spans="1:14">
      <c r="A6131">
        <v>155</v>
      </c>
      <c r="B6131" t="s">
        <v>10784</v>
      </c>
      <c r="C6131" t="s">
        <v>10785</v>
      </c>
      <c r="D6131">
        <v>520</v>
      </c>
      <c r="E6131" s="1">
        <v>1.014</v>
      </c>
      <c r="F6131">
        <v>1.1020000000000001</v>
      </c>
      <c r="G6131">
        <v>9.0999999999999998E-2</v>
      </c>
      <c r="H6131">
        <v>44</v>
      </c>
      <c r="I6131">
        <v>6.7</v>
      </c>
      <c r="J6131">
        <v>1.25E-3</v>
      </c>
      <c r="K6131">
        <v>0.33200000000000002</v>
      </c>
      <c r="L6131">
        <v>2.0767799043062212</v>
      </c>
      <c r="M6131" s="2">
        <f t="shared" si="190"/>
        <v>74.162679425837325</v>
      </c>
      <c r="N6131" t="s">
        <v>2748</v>
      </c>
    </row>
    <row r="6132" spans="1:14">
      <c r="A6132">
        <v>156</v>
      </c>
      <c r="B6132" t="s">
        <v>14426</v>
      </c>
      <c r="C6132" t="s">
        <v>14427</v>
      </c>
      <c r="D6132">
        <v>112</v>
      </c>
      <c r="E6132" s="1">
        <v>1.0109999999999999</v>
      </c>
      <c r="F6132">
        <v>1.0109999999999999</v>
      </c>
      <c r="G6132">
        <v>0.32100000000000001</v>
      </c>
      <c r="H6132">
        <v>53</v>
      </c>
      <c r="I6132">
        <v>1.6</v>
      </c>
      <c r="J6132">
        <v>4.8000000000000001E-4</v>
      </c>
      <c r="K6132">
        <v>0.28899999999999998</v>
      </c>
      <c r="L6132">
        <v>2.0767799043062212</v>
      </c>
      <c r="M6132" s="2">
        <f t="shared" si="190"/>
        <v>74.641148325358856</v>
      </c>
      <c r="N6132" t="s">
        <v>2748</v>
      </c>
    </row>
    <row r="6133" spans="1:14">
      <c r="A6133">
        <v>157</v>
      </c>
      <c r="B6133" t="s">
        <v>16232</v>
      </c>
      <c r="C6133" t="s">
        <v>16233</v>
      </c>
      <c r="D6133">
        <v>352</v>
      </c>
      <c r="E6133" s="1">
        <v>0.98099999999999998</v>
      </c>
      <c r="F6133">
        <v>0.84599999999999997</v>
      </c>
      <c r="G6133">
        <v>0.26300000000000001</v>
      </c>
      <c r="H6133">
        <v>38</v>
      </c>
      <c r="I6133" t="s">
        <v>18288</v>
      </c>
      <c r="J6133">
        <v>6.9999999999999999E-4</v>
      </c>
      <c r="K6133">
        <v>0.29199999999999998</v>
      </c>
      <c r="L6133">
        <v>2.0767799043062212</v>
      </c>
      <c r="M6133" s="2">
        <f t="shared" si="190"/>
        <v>75.119617224880386</v>
      </c>
      <c r="N6133" t="s">
        <v>2748</v>
      </c>
    </row>
    <row r="6134" spans="1:14">
      <c r="A6134">
        <v>158</v>
      </c>
      <c r="B6134" t="s">
        <v>10846</v>
      </c>
      <c r="C6134" t="s">
        <v>10847</v>
      </c>
      <c r="D6134">
        <v>439</v>
      </c>
      <c r="E6134" s="1">
        <v>0.98</v>
      </c>
      <c r="F6134">
        <v>1.2669999999999999</v>
      </c>
      <c r="G6134">
        <v>4.2000000000000003E-2</v>
      </c>
      <c r="H6134">
        <v>24</v>
      </c>
      <c r="I6134">
        <v>7.4</v>
      </c>
      <c r="J6134">
        <v>8.8999999999999995E-4</v>
      </c>
      <c r="K6134">
        <v>0.42199999999999999</v>
      </c>
      <c r="L6134">
        <v>2.0767799043062212</v>
      </c>
      <c r="M6134" s="2">
        <f t="shared" si="190"/>
        <v>75.598086124401902</v>
      </c>
      <c r="N6134" t="s">
        <v>2748</v>
      </c>
    </row>
    <row r="6135" spans="1:14">
      <c r="A6135">
        <v>159</v>
      </c>
      <c r="B6135" t="s">
        <v>14488</v>
      </c>
      <c r="C6135" t="s">
        <v>14489</v>
      </c>
      <c r="D6135">
        <v>525</v>
      </c>
      <c r="E6135" s="1">
        <v>0.97699999999999998</v>
      </c>
      <c r="F6135">
        <v>1.1140000000000001</v>
      </c>
      <c r="G6135">
        <v>9.8000000000000004E-2</v>
      </c>
      <c r="H6135">
        <v>51</v>
      </c>
      <c r="I6135">
        <v>6.3</v>
      </c>
      <c r="J6135">
        <v>1.31E-3</v>
      </c>
      <c r="K6135">
        <v>0.34200000000000003</v>
      </c>
      <c r="L6135">
        <v>2.0767799043062212</v>
      </c>
      <c r="M6135" s="2">
        <f t="shared" si="190"/>
        <v>76.076555023923447</v>
      </c>
      <c r="N6135" t="s">
        <v>2748</v>
      </c>
    </row>
    <row r="6136" spans="1:14">
      <c r="A6136">
        <v>160</v>
      </c>
      <c r="B6136" t="s">
        <v>10880</v>
      </c>
      <c r="C6136" t="s">
        <v>10881</v>
      </c>
      <c r="D6136">
        <v>334</v>
      </c>
      <c r="E6136" s="1">
        <v>0.96899999999999997</v>
      </c>
      <c r="F6136">
        <v>1.0249999999999999</v>
      </c>
      <c r="G6136">
        <v>7.9000000000000001E-2</v>
      </c>
      <c r="H6136">
        <v>63</v>
      </c>
      <c r="I6136">
        <v>4.8</v>
      </c>
      <c r="J6136">
        <v>9.8999999999999999E-4</v>
      </c>
      <c r="K6136">
        <v>0.28199999999999997</v>
      </c>
      <c r="L6136">
        <v>2.0767799043062212</v>
      </c>
      <c r="M6136" s="2">
        <f t="shared" si="190"/>
        <v>76.555023923444978</v>
      </c>
      <c r="N6136" t="s">
        <v>2748</v>
      </c>
    </row>
    <row r="6137" spans="1:14">
      <c r="A6137">
        <v>161</v>
      </c>
      <c r="B6137" t="s">
        <v>10850</v>
      </c>
      <c r="C6137" t="s">
        <v>10851</v>
      </c>
      <c r="D6137">
        <v>613</v>
      </c>
      <c r="E6137" s="1">
        <v>0.94699999999999995</v>
      </c>
      <c r="F6137">
        <v>1.0669999999999999</v>
      </c>
      <c r="G6137">
        <v>0.14299999999999999</v>
      </c>
      <c r="H6137">
        <v>28</v>
      </c>
      <c r="I6137" t="s">
        <v>18288</v>
      </c>
      <c r="J6137">
        <v>1.01E-3</v>
      </c>
      <c r="K6137">
        <v>0.38700000000000001</v>
      </c>
      <c r="L6137">
        <v>2.0767799043062212</v>
      </c>
      <c r="M6137" s="2">
        <f t="shared" si="190"/>
        <v>77.033492822966508</v>
      </c>
      <c r="N6137" t="s">
        <v>2748</v>
      </c>
    </row>
    <row r="6138" spans="1:14">
      <c r="A6138">
        <v>162</v>
      </c>
      <c r="B6138" t="s">
        <v>10742</v>
      </c>
      <c r="C6138" t="s">
        <v>10743</v>
      </c>
      <c r="D6138">
        <v>99</v>
      </c>
      <c r="E6138" s="1">
        <v>0.94299999999999995</v>
      </c>
      <c r="F6138">
        <v>0.67800000000000005</v>
      </c>
      <c r="G6138">
        <v>0</v>
      </c>
      <c r="H6138">
        <v>18</v>
      </c>
      <c r="J6138">
        <v>3.4000000000000002E-4</v>
      </c>
      <c r="K6138">
        <v>0.217</v>
      </c>
      <c r="L6138">
        <v>2.0767799043062212</v>
      </c>
      <c r="M6138" s="2">
        <f t="shared" si="190"/>
        <v>77.511961722488039</v>
      </c>
      <c r="N6138" t="s">
        <v>2748</v>
      </c>
    </row>
    <row r="6139" spans="1:14">
      <c r="A6139">
        <v>163</v>
      </c>
      <c r="B6139" t="s">
        <v>10842</v>
      </c>
      <c r="C6139" t="s">
        <v>10843</v>
      </c>
      <c r="D6139">
        <v>935</v>
      </c>
      <c r="E6139" s="1">
        <v>0.93400000000000005</v>
      </c>
      <c r="F6139">
        <v>0.96299999999999997</v>
      </c>
      <c r="G6139">
        <v>0.32100000000000001</v>
      </c>
      <c r="H6139">
        <v>53</v>
      </c>
      <c r="I6139" t="s">
        <v>18288</v>
      </c>
      <c r="J6139">
        <v>1.2700000000000001E-3</v>
      </c>
      <c r="K6139">
        <v>0.33100000000000002</v>
      </c>
      <c r="L6139">
        <v>2.0767799043062212</v>
      </c>
      <c r="M6139" s="2">
        <f t="shared" si="190"/>
        <v>77.990430622009569</v>
      </c>
      <c r="N6139" t="s">
        <v>2748</v>
      </c>
    </row>
    <row r="6140" spans="1:14">
      <c r="A6140">
        <v>164</v>
      </c>
      <c r="B6140" t="s">
        <v>10854</v>
      </c>
      <c r="C6140" t="s">
        <v>10855</v>
      </c>
      <c r="D6140">
        <v>4488</v>
      </c>
      <c r="E6140" s="1">
        <v>0.90900000000000003</v>
      </c>
      <c r="F6140">
        <v>0.85699999999999998</v>
      </c>
      <c r="G6140">
        <v>0.184</v>
      </c>
      <c r="H6140">
        <v>376</v>
      </c>
      <c r="I6140">
        <v>7.4</v>
      </c>
      <c r="J6140">
        <v>9.5899999999999996E-3</v>
      </c>
      <c r="K6140">
        <v>0.27900000000000003</v>
      </c>
      <c r="L6140">
        <v>2.0767799043062212</v>
      </c>
      <c r="M6140" s="2">
        <f t="shared" si="190"/>
        <v>78.4688995215311</v>
      </c>
      <c r="N6140" t="s">
        <v>2748</v>
      </c>
    </row>
    <row r="6141" spans="1:14">
      <c r="A6141">
        <v>165</v>
      </c>
      <c r="B6141" t="s">
        <v>17501</v>
      </c>
      <c r="C6141" t="s">
        <v>17502</v>
      </c>
      <c r="D6141">
        <v>255</v>
      </c>
      <c r="E6141" s="1">
        <v>0.88600000000000001</v>
      </c>
      <c r="G6141">
        <v>8.8999999999999996E-2</v>
      </c>
      <c r="H6141">
        <v>101</v>
      </c>
      <c r="I6141">
        <v>3.1</v>
      </c>
      <c r="J6141">
        <v>1.1299999999999999E-3</v>
      </c>
      <c r="L6141">
        <v>2.0767799043062212</v>
      </c>
      <c r="M6141" s="2">
        <f t="shared" si="190"/>
        <v>78.94736842105263</v>
      </c>
      <c r="N6141" t="s">
        <v>2748</v>
      </c>
    </row>
    <row r="6142" spans="1:14">
      <c r="A6142">
        <v>166</v>
      </c>
      <c r="B6142" t="s">
        <v>10768</v>
      </c>
      <c r="C6142" t="s">
        <v>10769</v>
      </c>
      <c r="D6142">
        <v>437</v>
      </c>
      <c r="E6142" s="1">
        <v>0.876</v>
      </c>
      <c r="F6142">
        <v>1.1299999999999999</v>
      </c>
      <c r="G6142">
        <v>6.0999999999999999E-2</v>
      </c>
      <c r="H6142">
        <v>131</v>
      </c>
      <c r="I6142">
        <v>3.5</v>
      </c>
      <c r="J6142">
        <v>2.15E-3</v>
      </c>
      <c r="K6142">
        <v>0.32500000000000001</v>
      </c>
      <c r="L6142">
        <v>2.0767799043062212</v>
      </c>
      <c r="M6142" s="2">
        <f t="shared" si="190"/>
        <v>79.425837320574161</v>
      </c>
      <c r="N6142" t="s">
        <v>2748</v>
      </c>
    </row>
    <row r="6143" spans="1:14">
      <c r="A6143">
        <v>167</v>
      </c>
      <c r="B6143" t="s">
        <v>10748</v>
      </c>
      <c r="C6143" t="s">
        <v>10749</v>
      </c>
      <c r="D6143">
        <v>1207</v>
      </c>
      <c r="E6143" s="1">
        <v>0.87</v>
      </c>
      <c r="F6143">
        <v>1.103</v>
      </c>
      <c r="G6143">
        <v>0.14099999999999999</v>
      </c>
      <c r="H6143">
        <v>64</v>
      </c>
      <c r="I6143">
        <v>6.9</v>
      </c>
      <c r="J6143">
        <v>2.5300000000000001E-3</v>
      </c>
      <c r="K6143">
        <v>0.315</v>
      </c>
      <c r="L6143">
        <v>2.0767799043062212</v>
      </c>
      <c r="M6143" s="2">
        <f t="shared" si="190"/>
        <v>79.904306220095691</v>
      </c>
      <c r="N6143" t="s">
        <v>2748</v>
      </c>
    </row>
    <row r="6144" spans="1:14">
      <c r="A6144">
        <v>168</v>
      </c>
      <c r="B6144" t="s">
        <v>14470</v>
      </c>
      <c r="C6144" t="s">
        <v>14471</v>
      </c>
      <c r="D6144">
        <v>637</v>
      </c>
      <c r="E6144" s="1">
        <v>0.86799999999999999</v>
      </c>
      <c r="F6144">
        <v>1.4690000000000001</v>
      </c>
      <c r="G6144">
        <v>0.161</v>
      </c>
      <c r="H6144">
        <v>31</v>
      </c>
      <c r="I6144">
        <v>7.8</v>
      </c>
      <c r="J6144">
        <v>1.99E-3</v>
      </c>
      <c r="K6144">
        <v>0.71</v>
      </c>
      <c r="L6144">
        <v>2.0767799043062212</v>
      </c>
      <c r="M6144" s="2">
        <f t="shared" si="190"/>
        <v>80.382775119617222</v>
      </c>
      <c r="N6144" t="s">
        <v>2748</v>
      </c>
    </row>
    <row r="6145" spans="1:14">
      <c r="A6145">
        <v>169</v>
      </c>
      <c r="B6145" t="s">
        <v>13125</v>
      </c>
      <c r="C6145" t="s">
        <v>13126</v>
      </c>
      <c r="D6145">
        <v>318</v>
      </c>
      <c r="E6145" s="1">
        <v>0.86499999999999999</v>
      </c>
      <c r="F6145">
        <v>1.5529999999999999</v>
      </c>
      <c r="G6145">
        <v>0.27600000000000002</v>
      </c>
      <c r="H6145">
        <v>76</v>
      </c>
      <c r="I6145">
        <v>3.1</v>
      </c>
      <c r="J6145">
        <v>1.34E-3</v>
      </c>
      <c r="K6145">
        <v>0.40300000000000002</v>
      </c>
      <c r="L6145">
        <v>2.0767799043062212</v>
      </c>
      <c r="M6145" s="2">
        <f t="shared" si="190"/>
        <v>80.861244019138752</v>
      </c>
      <c r="N6145" t="s">
        <v>2748</v>
      </c>
    </row>
    <row r="6146" spans="1:14">
      <c r="A6146">
        <v>170</v>
      </c>
      <c r="B6146" t="s">
        <v>14452</v>
      </c>
      <c r="C6146" t="s">
        <v>14453</v>
      </c>
      <c r="D6146">
        <v>551</v>
      </c>
      <c r="E6146" s="1">
        <v>0.81399999999999995</v>
      </c>
      <c r="F6146">
        <v>1.2869999999999999</v>
      </c>
      <c r="G6146">
        <v>4.8000000000000001E-2</v>
      </c>
      <c r="H6146">
        <v>42</v>
      </c>
      <c r="I6146">
        <v>7.4</v>
      </c>
      <c r="J6146">
        <v>9.3999999999999997E-4</v>
      </c>
      <c r="K6146">
        <v>0.32500000000000001</v>
      </c>
      <c r="L6146">
        <v>2.0767799043062212</v>
      </c>
      <c r="M6146" s="2">
        <f t="shared" si="190"/>
        <v>81.339712918660297</v>
      </c>
      <c r="N6146" t="s">
        <v>2748</v>
      </c>
    </row>
    <row r="6147" spans="1:14">
      <c r="A6147">
        <v>171</v>
      </c>
      <c r="B6147" t="s">
        <v>17521</v>
      </c>
      <c r="C6147" t="s">
        <v>17522</v>
      </c>
      <c r="D6147">
        <v>930</v>
      </c>
      <c r="E6147" s="1">
        <v>0.80600000000000005</v>
      </c>
      <c r="F6147">
        <v>0.93799999999999994</v>
      </c>
      <c r="G6147">
        <v>0.16700000000000001</v>
      </c>
      <c r="H6147">
        <v>54</v>
      </c>
      <c r="I6147">
        <v>8.9</v>
      </c>
      <c r="J6147">
        <v>1E-3</v>
      </c>
      <c r="K6147">
        <v>0.22</v>
      </c>
      <c r="L6147">
        <v>2.0767799043062212</v>
      </c>
      <c r="M6147" s="2">
        <f t="shared" si="190"/>
        <v>81.818181818181827</v>
      </c>
      <c r="N6147" t="s">
        <v>2748</v>
      </c>
    </row>
    <row r="6148" spans="1:14">
      <c r="A6148">
        <v>172</v>
      </c>
      <c r="B6148" t="s">
        <v>14408</v>
      </c>
      <c r="C6148" t="s">
        <v>14409</v>
      </c>
      <c r="D6148">
        <v>529</v>
      </c>
      <c r="E6148" s="1">
        <v>0.76700000000000002</v>
      </c>
      <c r="F6148">
        <v>1.129</v>
      </c>
      <c r="G6148">
        <v>0.24199999999999999</v>
      </c>
      <c r="H6148">
        <v>62</v>
      </c>
      <c r="I6148">
        <v>5.9</v>
      </c>
      <c r="J6148">
        <v>1.25E-3</v>
      </c>
      <c r="K6148">
        <v>0.31900000000000001</v>
      </c>
      <c r="L6148">
        <v>2.0767799043062212</v>
      </c>
      <c r="M6148" s="2">
        <f t="shared" si="190"/>
        <v>82.296650717703344</v>
      </c>
      <c r="N6148" t="s">
        <v>2748</v>
      </c>
    </row>
    <row r="6149" spans="1:14">
      <c r="A6149">
        <v>173</v>
      </c>
      <c r="B6149" t="s">
        <v>10816</v>
      </c>
      <c r="C6149" t="s">
        <v>10817</v>
      </c>
      <c r="D6149">
        <v>70</v>
      </c>
      <c r="E6149" s="1">
        <v>0.72399999999999998</v>
      </c>
      <c r="G6149">
        <v>7.0999999999999994E-2</v>
      </c>
      <c r="H6149">
        <v>14</v>
      </c>
      <c r="J6149">
        <v>5.1000000000000004E-4</v>
      </c>
      <c r="L6149">
        <v>2.0767799043062212</v>
      </c>
      <c r="M6149" s="2">
        <f t="shared" si="190"/>
        <v>82.775119617224874</v>
      </c>
      <c r="N6149" t="s">
        <v>2748</v>
      </c>
    </row>
    <row r="6150" spans="1:14">
      <c r="A6150">
        <v>174</v>
      </c>
      <c r="B6150" t="s">
        <v>10766</v>
      </c>
      <c r="C6150" t="s">
        <v>10767</v>
      </c>
      <c r="D6150">
        <v>322</v>
      </c>
      <c r="E6150" s="1">
        <v>0.71799999999999997</v>
      </c>
      <c r="F6150">
        <v>1.1439999999999999</v>
      </c>
      <c r="G6150">
        <v>8.6999999999999994E-2</v>
      </c>
      <c r="H6150">
        <v>46</v>
      </c>
      <c r="I6150">
        <v>4.5</v>
      </c>
      <c r="J6150">
        <v>5.9000000000000003E-4</v>
      </c>
      <c r="K6150">
        <v>0.188</v>
      </c>
      <c r="L6150">
        <v>2.0767799043062212</v>
      </c>
      <c r="M6150" s="2">
        <f t="shared" si="190"/>
        <v>83.253588516746419</v>
      </c>
      <c r="N6150" t="s">
        <v>2748</v>
      </c>
    </row>
    <row r="6151" spans="1:14">
      <c r="A6151">
        <v>175</v>
      </c>
      <c r="B6151" t="s">
        <v>21261</v>
      </c>
      <c r="C6151" t="s">
        <v>21262</v>
      </c>
      <c r="D6151">
        <v>427</v>
      </c>
      <c r="E6151" s="1">
        <v>0.7</v>
      </c>
      <c r="F6151">
        <v>0.99399999999999999</v>
      </c>
      <c r="G6151">
        <v>0.17100000000000001</v>
      </c>
      <c r="H6151">
        <v>41</v>
      </c>
      <c r="I6151">
        <v>7.4</v>
      </c>
      <c r="J6151">
        <v>1.0300000000000001E-3</v>
      </c>
      <c r="K6151">
        <v>0.34200000000000003</v>
      </c>
      <c r="L6151">
        <v>2.0767799043062212</v>
      </c>
      <c r="M6151" s="2">
        <f t="shared" si="190"/>
        <v>83.732057416267949</v>
      </c>
      <c r="N6151" t="s">
        <v>2748</v>
      </c>
    </row>
    <row r="6152" spans="1:14">
      <c r="A6152">
        <v>176</v>
      </c>
      <c r="B6152" t="s">
        <v>10740</v>
      </c>
      <c r="C6152" t="s">
        <v>10741</v>
      </c>
      <c r="D6152">
        <v>370</v>
      </c>
      <c r="E6152" s="1">
        <v>0.69799999999999995</v>
      </c>
      <c r="F6152">
        <v>0.95099999999999996</v>
      </c>
      <c r="G6152">
        <v>0</v>
      </c>
      <c r="H6152">
        <v>46</v>
      </c>
      <c r="I6152">
        <v>4.8</v>
      </c>
      <c r="J6152">
        <v>1.09E-3</v>
      </c>
      <c r="K6152">
        <v>0.254</v>
      </c>
      <c r="L6152">
        <v>2.0767799043062212</v>
      </c>
      <c r="M6152" s="2">
        <f t="shared" si="190"/>
        <v>84.210526315789465</v>
      </c>
      <c r="N6152" t="s">
        <v>2748</v>
      </c>
    </row>
    <row r="6153" spans="1:14">
      <c r="A6153">
        <v>177</v>
      </c>
      <c r="B6153" t="s">
        <v>10780</v>
      </c>
      <c r="C6153" t="s">
        <v>10781</v>
      </c>
      <c r="D6153">
        <v>980</v>
      </c>
      <c r="E6153" s="1">
        <v>0.68200000000000005</v>
      </c>
      <c r="F6153">
        <v>0.76</v>
      </c>
      <c r="G6153">
        <v>5.1999999999999998E-2</v>
      </c>
      <c r="H6153">
        <v>172</v>
      </c>
      <c r="I6153">
        <v>5</v>
      </c>
      <c r="J6153">
        <v>2.1900000000000001E-3</v>
      </c>
      <c r="K6153">
        <v>0.159</v>
      </c>
      <c r="L6153">
        <v>2.0767799043062212</v>
      </c>
      <c r="M6153" s="2">
        <f t="shared" si="190"/>
        <v>84.688995215310996</v>
      </c>
      <c r="N6153" t="s">
        <v>2748</v>
      </c>
    </row>
    <row r="6154" spans="1:14">
      <c r="A6154">
        <v>178</v>
      </c>
      <c r="B6154" t="s">
        <v>12926</v>
      </c>
      <c r="C6154" t="s">
        <v>12927</v>
      </c>
      <c r="D6154">
        <v>361</v>
      </c>
      <c r="E6154" s="1">
        <v>0.68</v>
      </c>
      <c r="G6154">
        <v>3.5999999999999997E-2</v>
      </c>
      <c r="H6154">
        <v>28</v>
      </c>
      <c r="I6154">
        <v>7</v>
      </c>
      <c r="J6154">
        <v>1.07E-3</v>
      </c>
      <c r="L6154">
        <v>2.0767799043062212</v>
      </c>
      <c r="M6154" s="2">
        <f t="shared" si="190"/>
        <v>85.167464114832541</v>
      </c>
      <c r="N6154" t="s">
        <v>2748</v>
      </c>
    </row>
    <row r="6155" spans="1:14">
      <c r="A6155">
        <v>179</v>
      </c>
      <c r="B6155" t="s">
        <v>10820</v>
      </c>
      <c r="C6155" t="s">
        <v>10821</v>
      </c>
      <c r="D6155">
        <v>328</v>
      </c>
      <c r="E6155" s="1">
        <v>0.66400000000000003</v>
      </c>
      <c r="F6155">
        <v>0.88500000000000001</v>
      </c>
      <c r="G6155">
        <v>9.4E-2</v>
      </c>
      <c r="H6155">
        <v>85</v>
      </c>
      <c r="I6155">
        <v>4.4000000000000004</v>
      </c>
      <c r="J6155">
        <v>7.5000000000000002E-4</v>
      </c>
      <c r="K6155">
        <v>0.184</v>
      </c>
      <c r="L6155">
        <v>2.0767799043062212</v>
      </c>
      <c r="M6155" s="2">
        <f t="shared" si="190"/>
        <v>85.645933014354071</v>
      </c>
      <c r="N6155" t="s">
        <v>2748</v>
      </c>
    </row>
    <row r="6156" spans="1:14">
      <c r="A6156">
        <v>180</v>
      </c>
      <c r="B6156" t="s">
        <v>14432</v>
      </c>
      <c r="C6156" t="s">
        <v>14433</v>
      </c>
      <c r="D6156">
        <v>207</v>
      </c>
      <c r="E6156" s="1">
        <v>0.65600000000000003</v>
      </c>
      <c r="F6156">
        <v>0.76400000000000001</v>
      </c>
      <c r="G6156">
        <v>0.16</v>
      </c>
      <c r="H6156">
        <v>25</v>
      </c>
      <c r="I6156">
        <v>7</v>
      </c>
      <c r="J6156">
        <v>3.8000000000000002E-4</v>
      </c>
      <c r="K6156">
        <v>0.24299999999999999</v>
      </c>
      <c r="L6156">
        <v>2.0767799043062212</v>
      </c>
      <c r="M6156" s="2">
        <f t="shared" si="190"/>
        <v>86.124401913875602</v>
      </c>
      <c r="N6156" t="s">
        <v>2748</v>
      </c>
    </row>
    <row r="6157" spans="1:14">
      <c r="A6157">
        <v>181</v>
      </c>
      <c r="B6157" t="s">
        <v>14478</v>
      </c>
      <c r="C6157" t="s">
        <v>14479</v>
      </c>
      <c r="D6157">
        <v>419</v>
      </c>
      <c r="E6157" s="1">
        <v>0.65200000000000002</v>
      </c>
      <c r="F6157">
        <v>0.72399999999999998</v>
      </c>
      <c r="G6157">
        <v>0.33300000000000002</v>
      </c>
      <c r="H6157">
        <v>36</v>
      </c>
      <c r="I6157">
        <v>7.2</v>
      </c>
      <c r="J6157">
        <v>6.3000000000000003E-4</v>
      </c>
      <c r="K6157">
        <v>0.20599999999999999</v>
      </c>
      <c r="L6157">
        <v>2.0767799043062212</v>
      </c>
      <c r="M6157" s="2">
        <f t="shared" si="190"/>
        <v>86.602870813397132</v>
      </c>
      <c r="N6157" t="s">
        <v>2748</v>
      </c>
    </row>
    <row r="6158" spans="1:14">
      <c r="A6158">
        <v>182</v>
      </c>
      <c r="B6158" t="s">
        <v>20316</v>
      </c>
      <c r="C6158" t="s">
        <v>20315</v>
      </c>
      <c r="D6158">
        <v>208</v>
      </c>
      <c r="E6158" s="1">
        <v>0.65</v>
      </c>
      <c r="F6158">
        <v>0.58599999999999997</v>
      </c>
      <c r="G6158">
        <v>9.7000000000000003E-2</v>
      </c>
      <c r="H6158">
        <v>31</v>
      </c>
      <c r="I6158">
        <v>9</v>
      </c>
      <c r="J6158">
        <v>3.1E-4</v>
      </c>
      <c r="K6158">
        <v>0.14000000000000001</v>
      </c>
      <c r="L6158">
        <v>2.0767799043062212</v>
      </c>
      <c r="M6158" s="2">
        <f t="shared" si="190"/>
        <v>87.081339712918663</v>
      </c>
      <c r="N6158" t="s">
        <v>2748</v>
      </c>
    </row>
    <row r="6159" spans="1:14">
      <c r="A6159">
        <v>183</v>
      </c>
      <c r="B6159" t="s">
        <v>10728</v>
      </c>
      <c r="C6159" t="s">
        <v>10729</v>
      </c>
      <c r="D6159">
        <v>1820</v>
      </c>
      <c r="E6159" s="1">
        <v>0.64100000000000001</v>
      </c>
      <c r="F6159">
        <v>0.59299999999999997</v>
      </c>
      <c r="G6159">
        <v>5.5E-2</v>
      </c>
      <c r="H6159">
        <v>476</v>
      </c>
      <c r="I6159">
        <v>4.8</v>
      </c>
      <c r="J6159">
        <v>2.4399999999999999E-3</v>
      </c>
      <c r="K6159">
        <v>0.08</v>
      </c>
      <c r="L6159">
        <v>2.0767799043062212</v>
      </c>
      <c r="M6159" s="2">
        <f t="shared" si="190"/>
        <v>87.559808612440193</v>
      </c>
      <c r="N6159" t="s">
        <v>2748</v>
      </c>
    </row>
    <row r="6160" spans="1:14">
      <c r="A6160">
        <v>184</v>
      </c>
      <c r="B6160" t="s">
        <v>21621</v>
      </c>
      <c r="C6160" t="s">
        <v>21622</v>
      </c>
      <c r="D6160">
        <v>373</v>
      </c>
      <c r="E6160" s="1">
        <v>0.63600000000000001</v>
      </c>
      <c r="F6160">
        <v>0.51100000000000001</v>
      </c>
      <c r="G6160">
        <v>0.245</v>
      </c>
      <c r="H6160">
        <v>143</v>
      </c>
      <c r="I6160">
        <v>2.2000000000000002</v>
      </c>
      <c r="J6160">
        <v>3.8000000000000002E-4</v>
      </c>
      <c r="K6160">
        <v>4.2999999999999997E-2</v>
      </c>
      <c r="L6160">
        <v>2.0767799043062212</v>
      </c>
      <c r="M6160" s="2">
        <f t="shared" si="190"/>
        <v>88.038277511961724</v>
      </c>
      <c r="N6160" t="s">
        <v>2748</v>
      </c>
    </row>
    <row r="6161" spans="1:14">
      <c r="A6161">
        <v>185</v>
      </c>
      <c r="B6161" t="s">
        <v>10760</v>
      </c>
      <c r="C6161" t="s">
        <v>10761</v>
      </c>
      <c r="D6161">
        <v>58</v>
      </c>
      <c r="E6161" s="1">
        <v>0.58799999999999997</v>
      </c>
      <c r="F6161">
        <v>0.64600000000000002</v>
      </c>
      <c r="G6161">
        <v>0.20799999999999999</v>
      </c>
      <c r="H6161">
        <v>24</v>
      </c>
      <c r="J6161">
        <v>1.9000000000000001E-4</v>
      </c>
      <c r="K6161">
        <v>0.13300000000000001</v>
      </c>
      <c r="L6161">
        <v>2.0767799043062212</v>
      </c>
      <c r="M6161" s="2">
        <f t="shared" si="190"/>
        <v>88.516746411483254</v>
      </c>
      <c r="N6161" t="s">
        <v>2748</v>
      </c>
    </row>
    <row r="6162" spans="1:14">
      <c r="A6162">
        <v>186</v>
      </c>
      <c r="B6162" t="s">
        <v>19852</v>
      </c>
      <c r="C6162" t="s">
        <v>19853</v>
      </c>
      <c r="D6162">
        <v>200</v>
      </c>
      <c r="E6162" s="1">
        <v>0.58599999999999997</v>
      </c>
      <c r="G6162">
        <v>0.105</v>
      </c>
      <c r="H6162">
        <v>38</v>
      </c>
      <c r="I6162">
        <v>5.2</v>
      </c>
      <c r="J6162">
        <v>4.6000000000000001E-4</v>
      </c>
      <c r="L6162">
        <v>2.0767799043062212</v>
      </c>
      <c r="M6162" s="2">
        <f t="shared" si="190"/>
        <v>88.995215311004785</v>
      </c>
      <c r="N6162" t="s">
        <v>2748</v>
      </c>
    </row>
    <row r="6163" spans="1:14">
      <c r="A6163">
        <v>187</v>
      </c>
      <c r="B6163" t="s">
        <v>10732</v>
      </c>
      <c r="C6163" t="s">
        <v>10733</v>
      </c>
      <c r="D6163">
        <v>272</v>
      </c>
      <c r="E6163" s="1">
        <v>0.57499999999999996</v>
      </c>
      <c r="G6163">
        <v>7.9000000000000001E-2</v>
      </c>
      <c r="H6163">
        <v>38</v>
      </c>
      <c r="I6163">
        <v>8.5</v>
      </c>
      <c r="J6163">
        <v>3.6999999999999999E-4</v>
      </c>
      <c r="L6163">
        <v>2.0767799043062212</v>
      </c>
      <c r="M6163" s="2">
        <f t="shared" si="190"/>
        <v>89.473684210526315</v>
      </c>
      <c r="N6163" t="s">
        <v>2748</v>
      </c>
    </row>
    <row r="6164" spans="1:14">
      <c r="A6164">
        <v>188</v>
      </c>
      <c r="B6164" t="s">
        <v>10818</v>
      </c>
      <c r="C6164" t="s">
        <v>10819</v>
      </c>
      <c r="D6164">
        <v>295</v>
      </c>
      <c r="E6164" s="1">
        <v>0.56799999999999995</v>
      </c>
      <c r="F6164">
        <v>0.91700000000000004</v>
      </c>
      <c r="G6164">
        <v>0</v>
      </c>
      <c r="H6164">
        <v>50</v>
      </c>
      <c r="I6164">
        <v>5.5</v>
      </c>
      <c r="J6164">
        <v>8.4000000000000003E-4</v>
      </c>
      <c r="K6164">
        <v>0.26300000000000001</v>
      </c>
      <c r="L6164">
        <v>2.0767799043062212</v>
      </c>
      <c r="M6164" s="2">
        <f t="shared" si="190"/>
        <v>89.952153110047846</v>
      </c>
      <c r="N6164" t="s">
        <v>2748</v>
      </c>
    </row>
    <row r="6165" spans="1:14">
      <c r="A6165">
        <v>189</v>
      </c>
      <c r="B6165" t="s">
        <v>10848</v>
      </c>
      <c r="C6165" t="s">
        <v>10849</v>
      </c>
      <c r="D6165">
        <v>268</v>
      </c>
      <c r="E6165" s="1">
        <v>0.53500000000000003</v>
      </c>
      <c r="F6165">
        <v>0.71799999999999997</v>
      </c>
      <c r="G6165">
        <v>0.36399999999999999</v>
      </c>
      <c r="H6165">
        <v>22</v>
      </c>
      <c r="I6165">
        <v>9.6</v>
      </c>
      <c r="J6165">
        <v>5.6999999999999998E-4</v>
      </c>
      <c r="K6165">
        <v>0.29399999999999998</v>
      </c>
      <c r="L6165">
        <v>2.0767799043062212</v>
      </c>
      <c r="M6165" s="2">
        <f t="shared" si="190"/>
        <v>90.430622009569376</v>
      </c>
      <c r="N6165" t="s">
        <v>2748</v>
      </c>
    </row>
    <row r="6166" spans="1:14">
      <c r="A6166">
        <v>190</v>
      </c>
      <c r="B6166" t="s">
        <v>10872</v>
      </c>
      <c r="C6166" t="s">
        <v>10873</v>
      </c>
      <c r="D6166">
        <v>428</v>
      </c>
      <c r="E6166" s="1">
        <v>0.50900000000000001</v>
      </c>
      <c r="F6166">
        <v>0.73</v>
      </c>
      <c r="G6166">
        <v>8.1000000000000003E-2</v>
      </c>
      <c r="H6166">
        <v>62</v>
      </c>
      <c r="I6166">
        <v>6.5</v>
      </c>
      <c r="J6166">
        <v>8.3000000000000001E-4</v>
      </c>
      <c r="K6166">
        <v>0.182</v>
      </c>
      <c r="L6166">
        <v>2.0767799043062212</v>
      </c>
      <c r="M6166" s="2">
        <f t="shared" si="190"/>
        <v>90.909090909090907</v>
      </c>
      <c r="N6166" t="s">
        <v>2748</v>
      </c>
    </row>
    <row r="6167" spans="1:14">
      <c r="A6167">
        <v>191</v>
      </c>
      <c r="B6167" t="s">
        <v>14416</v>
      </c>
      <c r="C6167" t="s">
        <v>14417</v>
      </c>
      <c r="D6167">
        <v>127</v>
      </c>
      <c r="E6167" s="1">
        <v>0.50600000000000001</v>
      </c>
      <c r="F6167">
        <v>0.435</v>
      </c>
      <c r="G6167">
        <v>2.4E-2</v>
      </c>
      <c r="H6167">
        <v>41</v>
      </c>
      <c r="I6167">
        <v>3.8</v>
      </c>
      <c r="J6167">
        <v>2.9999999999999997E-4</v>
      </c>
      <c r="K6167">
        <v>7.2999999999999995E-2</v>
      </c>
      <c r="L6167">
        <v>2.0767799043062212</v>
      </c>
      <c r="M6167" s="2">
        <f t="shared" si="190"/>
        <v>91.387559808612437</v>
      </c>
      <c r="N6167" t="s">
        <v>2748</v>
      </c>
    </row>
    <row r="6168" spans="1:14">
      <c r="A6168">
        <v>192</v>
      </c>
      <c r="B6168" t="s">
        <v>14444</v>
      </c>
      <c r="C6168" t="s">
        <v>14445</v>
      </c>
      <c r="D6168">
        <v>295</v>
      </c>
      <c r="E6168" s="1">
        <v>0.5</v>
      </c>
      <c r="F6168">
        <v>0.53100000000000003</v>
      </c>
      <c r="G6168">
        <v>6.0999999999999999E-2</v>
      </c>
      <c r="H6168">
        <v>66</v>
      </c>
      <c r="I6168">
        <v>5.6</v>
      </c>
      <c r="J6168">
        <v>5.9000000000000003E-4</v>
      </c>
      <c r="K6168">
        <v>0.115</v>
      </c>
      <c r="L6168">
        <v>2.0767799043062212</v>
      </c>
      <c r="M6168" s="2">
        <f t="shared" si="190"/>
        <v>91.866028708133967</v>
      </c>
      <c r="N6168" t="s">
        <v>2748</v>
      </c>
    </row>
    <row r="6169" spans="1:14">
      <c r="A6169">
        <v>193</v>
      </c>
      <c r="B6169" t="s">
        <v>10774</v>
      </c>
      <c r="C6169" t="s">
        <v>10775</v>
      </c>
      <c r="D6169">
        <v>4205</v>
      </c>
      <c r="E6169" s="1">
        <v>0.496</v>
      </c>
      <c r="F6169">
        <v>0.78800000000000003</v>
      </c>
      <c r="G6169">
        <v>0.26</v>
      </c>
      <c r="H6169">
        <v>177</v>
      </c>
      <c r="I6169">
        <v>7.7</v>
      </c>
      <c r="J6169">
        <v>8.7200000000000003E-3</v>
      </c>
      <c r="K6169">
        <v>0.255</v>
      </c>
      <c r="L6169">
        <v>2.0767799043062212</v>
      </c>
      <c r="M6169" s="2">
        <f t="shared" ref="M6169:M6185" si="191">A6169/209*100</f>
        <v>92.344497607655512</v>
      </c>
      <c r="N6169" t="s">
        <v>2748</v>
      </c>
    </row>
    <row r="6170" spans="1:14">
      <c r="A6170">
        <v>194</v>
      </c>
      <c r="B6170" t="s">
        <v>10852</v>
      </c>
      <c r="C6170" t="s">
        <v>10853</v>
      </c>
      <c r="D6170">
        <v>1427</v>
      </c>
      <c r="E6170" s="1">
        <v>0.46200000000000002</v>
      </c>
      <c r="F6170">
        <v>0.81899999999999995</v>
      </c>
      <c r="G6170">
        <v>2.1999999999999999E-2</v>
      </c>
      <c r="H6170">
        <v>230</v>
      </c>
      <c r="I6170">
        <v>6.4</v>
      </c>
      <c r="J6170">
        <v>2.0200000000000001E-3</v>
      </c>
      <c r="K6170">
        <v>0.156</v>
      </c>
      <c r="L6170">
        <v>2.0767799043062212</v>
      </c>
      <c r="M6170" s="2">
        <f t="shared" si="191"/>
        <v>92.822966507177028</v>
      </c>
      <c r="N6170" t="s">
        <v>2748</v>
      </c>
    </row>
    <row r="6171" spans="1:14">
      <c r="A6171">
        <v>195</v>
      </c>
      <c r="B6171" t="s">
        <v>10770</v>
      </c>
      <c r="C6171" t="s">
        <v>10771</v>
      </c>
      <c r="D6171">
        <v>65</v>
      </c>
      <c r="E6171" s="1">
        <v>0.45300000000000001</v>
      </c>
      <c r="F6171">
        <v>0.68200000000000005</v>
      </c>
      <c r="G6171">
        <v>0.12</v>
      </c>
      <c r="H6171">
        <v>50</v>
      </c>
      <c r="J6171">
        <v>1.9000000000000001E-4</v>
      </c>
      <c r="K6171">
        <v>0.129</v>
      </c>
      <c r="L6171">
        <v>2.0767799043062212</v>
      </c>
      <c r="M6171" s="2">
        <f t="shared" si="191"/>
        <v>93.301435406698559</v>
      </c>
      <c r="N6171" t="s">
        <v>2748</v>
      </c>
    </row>
    <row r="6172" spans="1:14">
      <c r="A6172">
        <v>196</v>
      </c>
      <c r="B6172" t="s">
        <v>10856</v>
      </c>
      <c r="C6172" t="s">
        <v>10857</v>
      </c>
      <c r="D6172">
        <v>162</v>
      </c>
      <c r="E6172" s="1">
        <v>0.44400000000000001</v>
      </c>
      <c r="G6172">
        <v>3.1E-2</v>
      </c>
      <c r="H6172">
        <v>32</v>
      </c>
      <c r="I6172">
        <v>7.2</v>
      </c>
      <c r="J6172">
        <v>3.6000000000000002E-4</v>
      </c>
      <c r="L6172">
        <v>2.0767799043062212</v>
      </c>
      <c r="M6172" s="2">
        <f t="shared" si="191"/>
        <v>93.779904306220089</v>
      </c>
      <c r="N6172" t="s">
        <v>2748</v>
      </c>
    </row>
    <row r="6173" spans="1:14">
      <c r="A6173">
        <v>197</v>
      </c>
      <c r="B6173" t="s">
        <v>14422</v>
      </c>
      <c r="C6173" t="s">
        <v>14423</v>
      </c>
      <c r="D6173">
        <v>247</v>
      </c>
      <c r="E6173" s="1">
        <v>0.42</v>
      </c>
      <c r="F6173">
        <v>0.60199999999999998</v>
      </c>
      <c r="G6173">
        <v>0.14799999999999999</v>
      </c>
      <c r="H6173">
        <v>27</v>
      </c>
      <c r="I6173">
        <v>8.3000000000000007</v>
      </c>
      <c r="J6173">
        <v>3.6999999999999999E-4</v>
      </c>
      <c r="K6173">
        <v>0.17</v>
      </c>
      <c r="L6173">
        <v>2.0767799043062212</v>
      </c>
      <c r="M6173" s="2">
        <f t="shared" si="191"/>
        <v>94.258373205741634</v>
      </c>
      <c r="N6173" t="s">
        <v>2748</v>
      </c>
    </row>
    <row r="6174" spans="1:14">
      <c r="A6174">
        <v>198</v>
      </c>
      <c r="B6174" t="s">
        <v>14436</v>
      </c>
      <c r="C6174" t="s">
        <v>14437</v>
      </c>
      <c r="D6174">
        <v>252</v>
      </c>
      <c r="E6174" s="1">
        <v>0.39500000000000002</v>
      </c>
      <c r="G6174">
        <v>0.12</v>
      </c>
      <c r="H6174">
        <v>25</v>
      </c>
      <c r="I6174" t="s">
        <v>18288</v>
      </c>
      <c r="J6174">
        <v>2.7E-4</v>
      </c>
      <c r="L6174">
        <v>2.0767799043062212</v>
      </c>
      <c r="M6174" s="2">
        <f t="shared" si="191"/>
        <v>94.73684210526315</v>
      </c>
      <c r="N6174" t="s">
        <v>2748</v>
      </c>
    </row>
    <row r="6175" spans="1:14">
      <c r="A6175">
        <v>199</v>
      </c>
      <c r="B6175" t="s">
        <v>10762</v>
      </c>
      <c r="C6175" t="s">
        <v>10763</v>
      </c>
      <c r="D6175">
        <v>70</v>
      </c>
      <c r="E6175" s="1">
        <v>0.39200000000000002</v>
      </c>
      <c r="G6175">
        <v>0</v>
      </c>
      <c r="H6175">
        <v>23</v>
      </c>
      <c r="J6175">
        <v>2.7999999999999998E-4</v>
      </c>
      <c r="L6175">
        <v>2.0767799043062212</v>
      </c>
      <c r="M6175" s="2">
        <f t="shared" si="191"/>
        <v>95.215311004784681</v>
      </c>
      <c r="N6175" t="s">
        <v>2748</v>
      </c>
    </row>
    <row r="6176" spans="1:14">
      <c r="A6176">
        <v>200</v>
      </c>
      <c r="B6176" t="s">
        <v>14460</v>
      </c>
      <c r="C6176" t="s">
        <v>14461</v>
      </c>
      <c r="D6176">
        <v>114</v>
      </c>
      <c r="E6176" s="1">
        <v>0.38200000000000001</v>
      </c>
      <c r="F6176">
        <v>0.48</v>
      </c>
      <c r="G6176">
        <v>4.2999999999999997E-2</v>
      </c>
      <c r="H6176">
        <v>47</v>
      </c>
      <c r="I6176">
        <v>4</v>
      </c>
      <c r="J6176">
        <v>3.2000000000000003E-4</v>
      </c>
      <c r="K6176">
        <v>0.104</v>
      </c>
      <c r="L6176">
        <v>2.0767799043062212</v>
      </c>
      <c r="M6176" s="2">
        <f t="shared" si="191"/>
        <v>95.693779904306226</v>
      </c>
      <c r="N6176" t="s">
        <v>2748</v>
      </c>
    </row>
    <row r="6177" spans="1:14">
      <c r="A6177">
        <v>201</v>
      </c>
      <c r="B6177" t="s">
        <v>18724</v>
      </c>
      <c r="C6177" t="s">
        <v>18725</v>
      </c>
      <c r="D6177">
        <v>243</v>
      </c>
      <c r="E6177" s="1">
        <v>0.379</v>
      </c>
      <c r="G6177">
        <v>0.06</v>
      </c>
      <c r="H6177">
        <v>50</v>
      </c>
      <c r="I6177">
        <v>4.8</v>
      </c>
      <c r="J6177">
        <v>6.4999999999999997E-4</v>
      </c>
      <c r="L6177">
        <v>2.0767799043062212</v>
      </c>
      <c r="M6177" s="2">
        <f t="shared" si="191"/>
        <v>96.172248803827756</v>
      </c>
      <c r="N6177" t="s">
        <v>2748</v>
      </c>
    </row>
    <row r="6178" spans="1:14">
      <c r="A6178">
        <v>202</v>
      </c>
      <c r="B6178" t="s">
        <v>13239</v>
      </c>
      <c r="C6178" t="s">
        <v>13240</v>
      </c>
      <c r="D6178">
        <v>168</v>
      </c>
      <c r="E6178" s="1">
        <v>0.34799999999999998</v>
      </c>
      <c r="F6178">
        <v>0.29399999999999998</v>
      </c>
      <c r="G6178">
        <v>3.1E-2</v>
      </c>
      <c r="H6178">
        <v>65</v>
      </c>
      <c r="I6178">
        <v>4.7</v>
      </c>
      <c r="J6178">
        <v>3.4000000000000002E-4</v>
      </c>
      <c r="K6178">
        <v>5.8000000000000003E-2</v>
      </c>
      <c r="L6178">
        <v>2.0767799043062212</v>
      </c>
      <c r="M6178" s="2">
        <f t="shared" si="191"/>
        <v>96.650717703349287</v>
      </c>
      <c r="N6178" t="s">
        <v>2748</v>
      </c>
    </row>
    <row r="6179" spans="1:14">
      <c r="A6179">
        <v>203</v>
      </c>
      <c r="B6179" t="s">
        <v>10814</v>
      </c>
      <c r="C6179" t="s">
        <v>10815</v>
      </c>
      <c r="D6179">
        <v>236</v>
      </c>
      <c r="E6179" s="1">
        <v>0.34399999999999997</v>
      </c>
      <c r="G6179">
        <v>7.6999999999999999E-2</v>
      </c>
      <c r="H6179">
        <v>65</v>
      </c>
      <c r="I6179">
        <v>8.6</v>
      </c>
      <c r="J6179">
        <v>3.8999999999999999E-4</v>
      </c>
      <c r="L6179">
        <v>2.0767799043062212</v>
      </c>
      <c r="M6179" s="2">
        <f t="shared" si="191"/>
        <v>97.129186602870803</v>
      </c>
      <c r="N6179" t="s">
        <v>2748</v>
      </c>
    </row>
    <row r="6180" spans="1:14">
      <c r="A6180">
        <v>204</v>
      </c>
      <c r="B6180" t="s">
        <v>10778</v>
      </c>
      <c r="C6180" t="s">
        <v>10779</v>
      </c>
      <c r="D6180">
        <v>145</v>
      </c>
      <c r="E6180" s="1">
        <v>0.28100000000000003</v>
      </c>
      <c r="G6180">
        <v>0</v>
      </c>
      <c r="H6180">
        <v>56</v>
      </c>
      <c r="I6180">
        <v>4</v>
      </c>
      <c r="J6180">
        <v>3.2000000000000003E-4</v>
      </c>
      <c r="L6180">
        <v>2.0767799043062212</v>
      </c>
      <c r="M6180" s="2">
        <f t="shared" si="191"/>
        <v>97.607655502392348</v>
      </c>
      <c r="N6180" t="s">
        <v>2748</v>
      </c>
    </row>
    <row r="6181" spans="1:14">
      <c r="A6181">
        <v>205</v>
      </c>
      <c r="B6181" t="s">
        <v>10790</v>
      </c>
      <c r="C6181" t="s">
        <v>10791</v>
      </c>
      <c r="D6181">
        <v>354</v>
      </c>
      <c r="E6181" s="1">
        <v>0.25900000000000001</v>
      </c>
      <c r="F6181">
        <v>0.33500000000000002</v>
      </c>
      <c r="G6181">
        <v>6.9000000000000006E-2</v>
      </c>
      <c r="H6181">
        <v>290</v>
      </c>
      <c r="I6181">
        <v>3.8</v>
      </c>
      <c r="J6181">
        <v>2.5999999999999998E-4</v>
      </c>
      <c r="K6181">
        <v>0.02</v>
      </c>
      <c r="L6181">
        <v>2.0767799043062212</v>
      </c>
      <c r="M6181" s="2">
        <f t="shared" si="191"/>
        <v>98.086124401913878</v>
      </c>
      <c r="N6181" t="s">
        <v>2748</v>
      </c>
    </row>
    <row r="6182" spans="1:14">
      <c r="A6182">
        <v>206</v>
      </c>
      <c r="B6182" t="s">
        <v>10754</v>
      </c>
      <c r="C6182" t="s">
        <v>10755</v>
      </c>
      <c r="D6182">
        <v>675</v>
      </c>
      <c r="E6182" s="1">
        <v>0.25700000000000001</v>
      </c>
      <c r="F6182">
        <v>0.48099999999999998</v>
      </c>
      <c r="G6182">
        <v>1.2E-2</v>
      </c>
      <c r="H6182">
        <v>86</v>
      </c>
      <c r="I6182">
        <v>6.5</v>
      </c>
      <c r="J6182">
        <v>1.4400000000000001E-3</v>
      </c>
      <c r="K6182">
        <v>0.14000000000000001</v>
      </c>
      <c r="L6182">
        <v>2.0767799043062212</v>
      </c>
      <c r="M6182" s="2">
        <f t="shared" si="191"/>
        <v>98.564593301435409</v>
      </c>
      <c r="N6182" t="s">
        <v>2748</v>
      </c>
    </row>
    <row r="6183" spans="1:14">
      <c r="A6183">
        <v>207</v>
      </c>
      <c r="B6183" t="s">
        <v>10800</v>
      </c>
      <c r="C6183" t="s">
        <v>10801</v>
      </c>
      <c r="D6183">
        <v>11</v>
      </c>
      <c r="E6183" s="1">
        <v>0.17899999999999999</v>
      </c>
      <c r="G6183">
        <v>0</v>
      </c>
      <c r="H6183">
        <v>23</v>
      </c>
      <c r="J6183">
        <v>0</v>
      </c>
      <c r="L6183">
        <v>2.0767799043062212</v>
      </c>
      <c r="M6183" s="2">
        <f t="shared" si="191"/>
        <v>99.043062200956939</v>
      </c>
      <c r="N6183" t="s">
        <v>2748</v>
      </c>
    </row>
    <row r="6184" spans="1:14">
      <c r="A6184">
        <v>208</v>
      </c>
      <c r="B6184" t="s">
        <v>10864</v>
      </c>
      <c r="C6184" t="s">
        <v>10865</v>
      </c>
      <c r="D6184">
        <v>89</v>
      </c>
      <c r="E6184" s="1">
        <v>0.16900000000000001</v>
      </c>
      <c r="J6184">
        <v>1.3999999999999999E-4</v>
      </c>
      <c r="L6184">
        <v>2.0767799043062212</v>
      </c>
      <c r="M6184" s="2">
        <f t="shared" si="191"/>
        <v>99.52153110047847</v>
      </c>
      <c r="N6184" t="s">
        <v>2748</v>
      </c>
    </row>
    <row r="6185" spans="1:14">
      <c r="A6185">
        <v>209</v>
      </c>
      <c r="B6185" t="s">
        <v>10868</v>
      </c>
      <c r="C6185" t="s">
        <v>10869</v>
      </c>
      <c r="D6185">
        <v>23</v>
      </c>
      <c r="E6185" s="1">
        <v>6.8000000000000005E-2</v>
      </c>
      <c r="J6185">
        <v>6.9999999999999994E-5</v>
      </c>
      <c r="L6185">
        <v>2.0767799043062212</v>
      </c>
      <c r="M6185" s="2">
        <f t="shared" si="191"/>
        <v>100</v>
      </c>
      <c r="N6185" t="s">
        <v>2748</v>
      </c>
    </row>
    <row r="6186" spans="1:14" s="3" customFormat="1">
      <c r="E6186" s="4"/>
      <c r="M6186" s="5"/>
    </row>
    <row r="6187" spans="1:14">
      <c r="A6187">
        <v>1</v>
      </c>
      <c r="B6187" t="s">
        <v>10844</v>
      </c>
      <c r="C6187" t="s">
        <v>10845</v>
      </c>
      <c r="D6187">
        <v>844</v>
      </c>
      <c r="E6187" s="1">
        <v>14.472</v>
      </c>
      <c r="F6187">
        <v>14.5</v>
      </c>
      <c r="G6187">
        <v>2.65</v>
      </c>
      <c r="H6187">
        <v>120</v>
      </c>
      <c r="I6187">
        <v>1.2</v>
      </c>
      <c r="J6187">
        <v>4.4299999999999999E-3</v>
      </c>
      <c r="K6187">
        <v>7.024</v>
      </c>
      <c r="L6187">
        <f>AVERAGE(E6187:E6276)</f>
        <v>1.6267777777777788</v>
      </c>
      <c r="M6187" s="2">
        <f t="shared" ref="M6187:M6218" si="192">A6187/90*100</f>
        <v>1.1111111111111112</v>
      </c>
      <c r="N6187" t="s">
        <v>32</v>
      </c>
    </row>
    <row r="6188" spans="1:14">
      <c r="A6188">
        <v>2</v>
      </c>
      <c r="B6188" t="s">
        <v>10738</v>
      </c>
      <c r="C6188" t="s">
        <v>10739</v>
      </c>
      <c r="D6188">
        <v>4587</v>
      </c>
      <c r="E6188" s="1">
        <v>5.2359999999999998</v>
      </c>
      <c r="F6188">
        <v>6.9009999999999998</v>
      </c>
      <c r="G6188">
        <v>0.88200000000000001</v>
      </c>
      <c r="H6188">
        <v>85</v>
      </c>
      <c r="I6188">
        <v>5.6</v>
      </c>
      <c r="J6188">
        <v>1.4590000000000001E-2</v>
      </c>
      <c r="K6188">
        <v>2.4319999999999999</v>
      </c>
      <c r="L6188">
        <v>1.6267777777777788</v>
      </c>
      <c r="M6188" s="2">
        <f t="shared" si="192"/>
        <v>2.2222222222222223</v>
      </c>
      <c r="N6188" t="s">
        <v>32</v>
      </c>
    </row>
    <row r="6189" spans="1:14">
      <c r="A6189">
        <v>3</v>
      </c>
      <c r="B6189" t="s">
        <v>14402</v>
      </c>
      <c r="C6189" t="s">
        <v>14403</v>
      </c>
      <c r="D6189">
        <v>1402</v>
      </c>
      <c r="E6189" s="1">
        <v>4.968</v>
      </c>
      <c r="F6189">
        <v>7.25</v>
      </c>
      <c r="G6189">
        <v>0</v>
      </c>
      <c r="H6189">
        <v>18</v>
      </c>
      <c r="I6189">
        <v>6.5</v>
      </c>
      <c r="J6189">
        <v>4.8500000000000001E-3</v>
      </c>
      <c r="K6189">
        <v>3.294</v>
      </c>
      <c r="L6189">
        <v>1.6267777777777788</v>
      </c>
      <c r="M6189" s="2">
        <f t="shared" si="192"/>
        <v>3.3333333333333335</v>
      </c>
      <c r="N6189" t="s">
        <v>32</v>
      </c>
    </row>
    <row r="6190" spans="1:14">
      <c r="A6190">
        <v>4</v>
      </c>
      <c r="B6190" t="s">
        <v>7427</v>
      </c>
      <c r="C6190" t="s">
        <v>7428</v>
      </c>
      <c r="D6190">
        <v>477</v>
      </c>
      <c r="E6190" s="1">
        <v>3.4620000000000002</v>
      </c>
      <c r="F6190">
        <v>3.4620000000000002</v>
      </c>
      <c r="G6190">
        <v>0.51300000000000001</v>
      </c>
      <c r="H6190">
        <v>39</v>
      </c>
      <c r="I6190">
        <v>2.2000000000000002</v>
      </c>
      <c r="J6190">
        <v>3.2200000000000002E-3</v>
      </c>
      <c r="K6190">
        <v>1.39</v>
      </c>
      <c r="L6190">
        <v>1.6267777777777788</v>
      </c>
      <c r="M6190" s="2">
        <f t="shared" si="192"/>
        <v>4.4444444444444446</v>
      </c>
      <c r="N6190" t="s">
        <v>32</v>
      </c>
    </row>
    <row r="6191" spans="1:14">
      <c r="A6191">
        <v>5</v>
      </c>
      <c r="B6191" t="s">
        <v>5982</v>
      </c>
      <c r="C6191" t="s">
        <v>5981</v>
      </c>
      <c r="D6191">
        <v>350</v>
      </c>
      <c r="E6191" s="1">
        <v>3.2730000000000001</v>
      </c>
      <c r="F6191">
        <v>3.9750000000000001</v>
      </c>
      <c r="G6191">
        <v>1.867</v>
      </c>
      <c r="H6191">
        <v>15</v>
      </c>
      <c r="I6191">
        <v>3.8</v>
      </c>
      <c r="J6191">
        <v>3.6900000000000001E-3</v>
      </c>
      <c r="K6191">
        <v>2.6</v>
      </c>
      <c r="L6191">
        <v>1.6267777777777788</v>
      </c>
      <c r="M6191" s="2">
        <f t="shared" si="192"/>
        <v>5.5555555555555554</v>
      </c>
      <c r="N6191" t="s">
        <v>32</v>
      </c>
    </row>
    <row r="6192" spans="1:14">
      <c r="A6192">
        <v>6</v>
      </c>
      <c r="B6192" t="s">
        <v>1281</v>
      </c>
      <c r="C6192" t="s">
        <v>1280</v>
      </c>
      <c r="D6192">
        <v>1436</v>
      </c>
      <c r="E6192" s="1">
        <v>3.2360000000000002</v>
      </c>
      <c r="G6192">
        <v>0.26300000000000001</v>
      </c>
      <c r="H6192">
        <v>38</v>
      </c>
      <c r="I6192">
        <v>7.2</v>
      </c>
      <c r="J6192">
        <v>2.2100000000000002E-3</v>
      </c>
      <c r="L6192">
        <v>1.6267777777777788</v>
      </c>
      <c r="M6192" s="2">
        <f t="shared" si="192"/>
        <v>6.666666666666667</v>
      </c>
      <c r="N6192" t="s">
        <v>32</v>
      </c>
    </row>
    <row r="6193" spans="1:14">
      <c r="A6193">
        <v>7</v>
      </c>
      <c r="B6193" t="s">
        <v>19884</v>
      </c>
      <c r="C6193" t="s">
        <v>19885</v>
      </c>
      <c r="D6193">
        <v>9938</v>
      </c>
      <c r="E6193" s="1">
        <v>2.855</v>
      </c>
      <c r="F6193">
        <v>3.7320000000000002</v>
      </c>
      <c r="G6193">
        <v>0.47</v>
      </c>
      <c r="H6193">
        <v>215</v>
      </c>
      <c r="I6193">
        <v>5.9</v>
      </c>
      <c r="J6193">
        <v>2.9680000000000002E-2</v>
      </c>
      <c r="K6193">
        <v>1.258</v>
      </c>
      <c r="L6193">
        <v>1.6267777777777788</v>
      </c>
      <c r="M6193" s="2">
        <f t="shared" si="192"/>
        <v>7.7777777777777777</v>
      </c>
      <c r="N6193" t="s">
        <v>32</v>
      </c>
    </row>
    <row r="6194" spans="1:14">
      <c r="A6194">
        <v>8</v>
      </c>
      <c r="B6194" t="s">
        <v>19900</v>
      </c>
      <c r="C6194" t="s">
        <v>19901</v>
      </c>
      <c r="D6194">
        <v>3273</v>
      </c>
      <c r="E6194" s="1">
        <v>2.831</v>
      </c>
      <c r="F6194">
        <v>3.681</v>
      </c>
      <c r="G6194">
        <v>0.68600000000000005</v>
      </c>
      <c r="H6194">
        <v>153</v>
      </c>
      <c r="I6194">
        <v>5</v>
      </c>
      <c r="J6194">
        <v>1.157E-2</v>
      </c>
      <c r="K6194">
        <v>1.2589999999999999</v>
      </c>
      <c r="L6194">
        <v>1.6267777777777788</v>
      </c>
      <c r="M6194" s="2">
        <f t="shared" si="192"/>
        <v>8.8888888888888893</v>
      </c>
      <c r="N6194" t="s">
        <v>32</v>
      </c>
    </row>
    <row r="6195" spans="1:14">
      <c r="A6195">
        <v>9</v>
      </c>
      <c r="B6195" t="s">
        <v>12840</v>
      </c>
      <c r="C6195" t="s">
        <v>12841</v>
      </c>
      <c r="D6195">
        <v>15942</v>
      </c>
      <c r="E6195" s="1">
        <v>2.7429999999999999</v>
      </c>
      <c r="F6195">
        <v>3.3820000000000001</v>
      </c>
      <c r="G6195">
        <v>0.38</v>
      </c>
      <c r="H6195">
        <v>820</v>
      </c>
      <c r="I6195">
        <v>4.5</v>
      </c>
      <c r="J6195">
        <v>4.5839999999999999E-2</v>
      </c>
      <c r="K6195">
        <v>0.82199999999999995</v>
      </c>
      <c r="L6195">
        <v>1.6267777777777788</v>
      </c>
      <c r="M6195" s="2">
        <f t="shared" si="192"/>
        <v>10</v>
      </c>
      <c r="N6195" t="s">
        <v>32</v>
      </c>
    </row>
    <row r="6196" spans="1:14">
      <c r="A6196">
        <v>10</v>
      </c>
      <c r="B6196" t="s">
        <v>6562</v>
      </c>
      <c r="C6196" t="s">
        <v>6561</v>
      </c>
      <c r="D6196">
        <v>653</v>
      </c>
      <c r="E6196" s="1">
        <v>2.63</v>
      </c>
      <c r="F6196">
        <v>3.0819999999999999</v>
      </c>
      <c r="G6196">
        <v>0.13800000000000001</v>
      </c>
      <c r="H6196">
        <v>29</v>
      </c>
      <c r="I6196">
        <v>5.3</v>
      </c>
      <c r="J6196">
        <v>2.8700000000000002E-3</v>
      </c>
      <c r="K6196">
        <v>1.341</v>
      </c>
      <c r="L6196">
        <v>1.6267777777777788</v>
      </c>
      <c r="M6196" s="2">
        <f t="shared" si="192"/>
        <v>11.111111111111111</v>
      </c>
      <c r="N6196" t="s">
        <v>32</v>
      </c>
    </row>
    <row r="6197" spans="1:14">
      <c r="A6197">
        <v>11</v>
      </c>
      <c r="B6197" t="s">
        <v>1805</v>
      </c>
      <c r="C6197" t="s">
        <v>1804</v>
      </c>
      <c r="D6197">
        <v>576</v>
      </c>
      <c r="E6197" s="1">
        <v>2.585</v>
      </c>
      <c r="F6197">
        <v>2.1429999999999998</v>
      </c>
      <c r="G6197">
        <v>0.23100000000000001</v>
      </c>
      <c r="H6197">
        <v>26</v>
      </c>
      <c r="I6197">
        <v>8.5</v>
      </c>
      <c r="J6197">
        <v>1.4E-3</v>
      </c>
      <c r="K6197">
        <v>0.95099999999999996</v>
      </c>
      <c r="L6197">
        <v>1.6267777777777788</v>
      </c>
      <c r="M6197" s="2">
        <f t="shared" si="192"/>
        <v>12.222222222222221</v>
      </c>
      <c r="N6197" t="s">
        <v>32</v>
      </c>
    </row>
    <row r="6198" spans="1:14">
      <c r="A6198">
        <v>12</v>
      </c>
      <c r="B6198" t="s">
        <v>6560</v>
      </c>
      <c r="C6198" t="s">
        <v>6559</v>
      </c>
      <c r="D6198">
        <v>4815</v>
      </c>
      <c r="E6198" s="1">
        <v>2.5710000000000002</v>
      </c>
      <c r="F6198">
        <v>3.552</v>
      </c>
      <c r="G6198">
        <v>0.27800000000000002</v>
      </c>
      <c r="H6198">
        <v>158</v>
      </c>
      <c r="I6198">
        <v>6.7</v>
      </c>
      <c r="J6198">
        <v>7.0299999999999998E-3</v>
      </c>
      <c r="K6198">
        <v>0.70699999999999996</v>
      </c>
      <c r="L6198">
        <v>1.6267777777777788</v>
      </c>
      <c r="M6198" s="2">
        <f t="shared" si="192"/>
        <v>13.333333333333334</v>
      </c>
      <c r="N6198" t="s">
        <v>32</v>
      </c>
    </row>
    <row r="6199" spans="1:14">
      <c r="A6199">
        <v>13</v>
      </c>
      <c r="B6199" t="s">
        <v>6558</v>
      </c>
      <c r="C6199" t="s">
        <v>6557</v>
      </c>
      <c r="D6199">
        <v>2597</v>
      </c>
      <c r="E6199" s="1">
        <v>2.5489999999999999</v>
      </c>
      <c r="F6199">
        <v>3.294</v>
      </c>
      <c r="G6199">
        <v>0.182</v>
      </c>
      <c r="H6199">
        <v>44</v>
      </c>
      <c r="I6199">
        <v>9.6999999999999993</v>
      </c>
      <c r="J6199">
        <v>4.13E-3</v>
      </c>
      <c r="K6199">
        <v>1.081</v>
      </c>
      <c r="L6199">
        <v>1.6267777777777788</v>
      </c>
      <c r="M6199" s="2">
        <f t="shared" si="192"/>
        <v>14.444444444444443</v>
      </c>
      <c r="N6199" t="s">
        <v>32</v>
      </c>
    </row>
    <row r="6200" spans="1:14">
      <c r="A6200">
        <v>14</v>
      </c>
      <c r="B6200" t="s">
        <v>12838</v>
      </c>
      <c r="C6200" t="s">
        <v>12839</v>
      </c>
      <c r="D6200">
        <v>1447</v>
      </c>
      <c r="E6200" s="1">
        <v>2.4340000000000002</v>
      </c>
      <c r="F6200">
        <v>2.5910000000000002</v>
      </c>
      <c r="G6200">
        <v>0.14699999999999999</v>
      </c>
      <c r="H6200">
        <v>34</v>
      </c>
      <c r="I6200">
        <v>6.9</v>
      </c>
      <c r="J6200">
        <v>5.3200000000000001E-3</v>
      </c>
      <c r="K6200">
        <v>1.532</v>
      </c>
      <c r="L6200">
        <v>1.6267777777777788</v>
      </c>
      <c r="M6200" s="2">
        <f t="shared" si="192"/>
        <v>15.555555555555555</v>
      </c>
      <c r="N6200" t="s">
        <v>32</v>
      </c>
    </row>
    <row r="6201" spans="1:14">
      <c r="A6201">
        <v>15</v>
      </c>
      <c r="B6201" t="s">
        <v>6556</v>
      </c>
      <c r="C6201" t="s">
        <v>6555</v>
      </c>
      <c r="D6201">
        <v>2020</v>
      </c>
      <c r="E6201" s="1">
        <v>2.3460000000000001</v>
      </c>
      <c r="F6201">
        <v>2.6309999999999998</v>
      </c>
      <c r="G6201">
        <v>0.75800000000000001</v>
      </c>
      <c r="H6201">
        <v>91</v>
      </c>
      <c r="I6201">
        <v>4.4000000000000004</v>
      </c>
      <c r="J6201">
        <v>6.5199999999999998E-3</v>
      </c>
      <c r="K6201">
        <v>0.79700000000000004</v>
      </c>
      <c r="L6201">
        <v>1.6267777777777788</v>
      </c>
      <c r="M6201" s="2">
        <f t="shared" si="192"/>
        <v>16.666666666666664</v>
      </c>
      <c r="N6201" t="s">
        <v>32</v>
      </c>
    </row>
    <row r="6202" spans="1:14">
      <c r="A6202">
        <v>16</v>
      </c>
      <c r="B6202" t="s">
        <v>19976</v>
      </c>
      <c r="C6202" t="s">
        <v>19977</v>
      </c>
      <c r="D6202">
        <v>5333</v>
      </c>
      <c r="E6202" s="1">
        <v>2.3140000000000001</v>
      </c>
      <c r="F6202">
        <v>3.137</v>
      </c>
      <c r="G6202">
        <v>0.39100000000000001</v>
      </c>
      <c r="H6202">
        <v>174</v>
      </c>
      <c r="I6202">
        <v>6.8</v>
      </c>
      <c r="J6202">
        <v>9.58E-3</v>
      </c>
      <c r="K6202">
        <v>0.78700000000000003</v>
      </c>
      <c r="L6202">
        <v>1.6267777777777788</v>
      </c>
      <c r="M6202" s="2">
        <f t="shared" si="192"/>
        <v>17.777777777777779</v>
      </c>
      <c r="N6202" t="s">
        <v>32</v>
      </c>
    </row>
    <row r="6203" spans="1:14">
      <c r="A6203">
        <v>17</v>
      </c>
      <c r="B6203" t="s">
        <v>5962</v>
      </c>
      <c r="C6203" t="s">
        <v>5961</v>
      </c>
      <c r="D6203">
        <v>1265</v>
      </c>
      <c r="E6203" s="1">
        <v>2.2789999999999999</v>
      </c>
      <c r="F6203">
        <v>1.9470000000000001</v>
      </c>
      <c r="G6203">
        <v>0.61799999999999999</v>
      </c>
      <c r="H6203">
        <v>34</v>
      </c>
      <c r="I6203" t="s">
        <v>18288</v>
      </c>
      <c r="J6203">
        <v>3.3800000000000002E-3</v>
      </c>
      <c r="K6203">
        <v>1.016</v>
      </c>
      <c r="L6203">
        <v>1.6267777777777788</v>
      </c>
      <c r="M6203" s="2">
        <f t="shared" si="192"/>
        <v>18.888888888888889</v>
      </c>
      <c r="N6203" t="s">
        <v>32</v>
      </c>
    </row>
    <row r="6204" spans="1:14">
      <c r="A6204">
        <v>18</v>
      </c>
      <c r="B6204" t="s">
        <v>6554</v>
      </c>
      <c r="C6204" t="s">
        <v>6553</v>
      </c>
      <c r="D6204">
        <v>2320</v>
      </c>
      <c r="E6204" s="1">
        <v>2.23</v>
      </c>
      <c r="F6204">
        <v>2.407</v>
      </c>
      <c r="G6204">
        <v>0.76400000000000001</v>
      </c>
      <c r="H6204">
        <v>157</v>
      </c>
      <c r="I6204">
        <v>4.5</v>
      </c>
      <c r="J6204">
        <v>6.94E-3</v>
      </c>
      <c r="K6204">
        <v>0.68799999999999994</v>
      </c>
      <c r="L6204">
        <v>1.6267777777777788</v>
      </c>
      <c r="M6204" s="2">
        <f t="shared" si="192"/>
        <v>20</v>
      </c>
      <c r="N6204" t="s">
        <v>32</v>
      </c>
    </row>
    <row r="6205" spans="1:14">
      <c r="A6205">
        <v>19</v>
      </c>
      <c r="B6205" t="s">
        <v>5936</v>
      </c>
      <c r="C6205" t="s">
        <v>5935</v>
      </c>
      <c r="D6205">
        <v>305</v>
      </c>
      <c r="E6205" s="1">
        <v>2</v>
      </c>
      <c r="G6205">
        <v>0.4</v>
      </c>
      <c r="H6205">
        <v>20</v>
      </c>
      <c r="I6205">
        <v>4.4000000000000004</v>
      </c>
      <c r="J6205">
        <v>1.2099999999999999E-3</v>
      </c>
      <c r="L6205">
        <v>1.6267777777777788</v>
      </c>
      <c r="M6205" s="2">
        <f t="shared" si="192"/>
        <v>21.111111111111111</v>
      </c>
      <c r="N6205" t="s">
        <v>32</v>
      </c>
    </row>
    <row r="6206" spans="1:14">
      <c r="A6206">
        <v>20</v>
      </c>
      <c r="B6206" t="s">
        <v>6552</v>
      </c>
      <c r="C6206" t="s">
        <v>6551</v>
      </c>
      <c r="D6206">
        <v>1873</v>
      </c>
      <c r="E6206" s="1">
        <v>1.9910000000000001</v>
      </c>
      <c r="F6206">
        <v>2.4550000000000001</v>
      </c>
      <c r="G6206">
        <v>0.57099999999999995</v>
      </c>
      <c r="H6206">
        <v>63</v>
      </c>
      <c r="I6206">
        <v>7.7</v>
      </c>
      <c r="J6206">
        <v>5.7499999999999999E-3</v>
      </c>
      <c r="K6206">
        <v>1.1930000000000001</v>
      </c>
      <c r="L6206">
        <v>1.6267777777777788</v>
      </c>
      <c r="M6206" s="2">
        <f t="shared" si="192"/>
        <v>22.222222222222221</v>
      </c>
      <c r="N6206" t="s">
        <v>32</v>
      </c>
    </row>
    <row r="6207" spans="1:14">
      <c r="A6207">
        <v>21</v>
      </c>
      <c r="B6207" t="s">
        <v>1249</v>
      </c>
      <c r="C6207" t="s">
        <v>1248</v>
      </c>
      <c r="D6207">
        <v>3350</v>
      </c>
      <c r="E6207" s="1">
        <v>1.9690000000000001</v>
      </c>
      <c r="F6207">
        <v>2.97</v>
      </c>
      <c r="G6207">
        <v>0.379</v>
      </c>
      <c r="H6207">
        <v>58</v>
      </c>
      <c r="I6207" t="s">
        <v>18288</v>
      </c>
      <c r="J6207">
        <v>8.4200000000000004E-3</v>
      </c>
      <c r="K6207">
        <v>2.0699999999999998</v>
      </c>
      <c r="L6207">
        <v>1.6267777777777788</v>
      </c>
      <c r="M6207" s="2">
        <f t="shared" si="192"/>
        <v>23.333333333333332</v>
      </c>
      <c r="N6207" t="s">
        <v>32</v>
      </c>
    </row>
    <row r="6208" spans="1:14">
      <c r="A6208">
        <v>22</v>
      </c>
      <c r="B6208" t="s">
        <v>10858</v>
      </c>
      <c r="C6208" t="s">
        <v>10859</v>
      </c>
      <c r="D6208">
        <v>579</v>
      </c>
      <c r="E6208" s="1">
        <v>1.9450000000000001</v>
      </c>
      <c r="F6208">
        <v>2.0819999999999999</v>
      </c>
      <c r="G6208">
        <v>0.377</v>
      </c>
      <c r="H6208">
        <v>69</v>
      </c>
      <c r="I6208">
        <v>3.2</v>
      </c>
      <c r="J6208">
        <v>2.0200000000000001E-3</v>
      </c>
      <c r="K6208">
        <v>0.63</v>
      </c>
      <c r="L6208">
        <v>1.6267777777777788</v>
      </c>
      <c r="M6208" s="2">
        <f t="shared" si="192"/>
        <v>24.444444444444443</v>
      </c>
      <c r="N6208" t="s">
        <v>32</v>
      </c>
    </row>
    <row r="6209" spans="1:14">
      <c r="A6209">
        <v>23</v>
      </c>
      <c r="B6209" t="s">
        <v>6550</v>
      </c>
      <c r="C6209" t="s">
        <v>6549</v>
      </c>
      <c r="D6209">
        <v>1538</v>
      </c>
      <c r="E6209" s="1">
        <v>1.851</v>
      </c>
      <c r="F6209">
        <v>2.5249999999999999</v>
      </c>
      <c r="G6209">
        <v>0.33300000000000002</v>
      </c>
      <c r="H6209">
        <v>60</v>
      </c>
      <c r="I6209">
        <v>7.2</v>
      </c>
      <c r="J6209">
        <v>2.64E-3</v>
      </c>
      <c r="K6209">
        <v>0.61699999999999999</v>
      </c>
      <c r="L6209">
        <v>1.6267777777777788</v>
      </c>
      <c r="M6209" s="2">
        <f t="shared" si="192"/>
        <v>25.555555555555554</v>
      </c>
      <c r="N6209" t="s">
        <v>32</v>
      </c>
    </row>
    <row r="6210" spans="1:14">
      <c r="A6210">
        <v>24</v>
      </c>
      <c r="B6210" t="s">
        <v>5922</v>
      </c>
      <c r="C6210" t="s">
        <v>5921</v>
      </c>
      <c r="D6210">
        <v>2237</v>
      </c>
      <c r="E6210" s="1">
        <v>1.7949999999999999</v>
      </c>
      <c r="F6210">
        <v>2</v>
      </c>
      <c r="G6210">
        <v>0.151</v>
      </c>
      <c r="H6210">
        <v>86</v>
      </c>
      <c r="I6210">
        <v>7.4</v>
      </c>
      <c r="J6210">
        <v>8.9800000000000001E-3</v>
      </c>
      <c r="K6210">
        <v>1.1499999999999999</v>
      </c>
      <c r="L6210">
        <v>1.6267777777777788</v>
      </c>
      <c r="M6210" s="2">
        <f t="shared" si="192"/>
        <v>26.666666666666668</v>
      </c>
      <c r="N6210" t="s">
        <v>32</v>
      </c>
    </row>
    <row r="6211" spans="1:14">
      <c r="A6211">
        <v>25</v>
      </c>
      <c r="B6211" t="s">
        <v>6548</v>
      </c>
      <c r="C6211" t="s">
        <v>6547</v>
      </c>
      <c r="D6211">
        <v>281</v>
      </c>
      <c r="E6211" s="1">
        <v>1.75</v>
      </c>
      <c r="F6211">
        <v>2.25</v>
      </c>
      <c r="G6211">
        <v>0.125</v>
      </c>
      <c r="H6211">
        <v>8</v>
      </c>
      <c r="I6211">
        <v>8.3000000000000007</v>
      </c>
      <c r="J6211">
        <v>7.5000000000000002E-4</v>
      </c>
      <c r="K6211">
        <v>1.069</v>
      </c>
      <c r="L6211">
        <v>1.6267777777777788</v>
      </c>
      <c r="M6211" s="2">
        <f t="shared" si="192"/>
        <v>27.777777777777779</v>
      </c>
      <c r="N6211" t="s">
        <v>32</v>
      </c>
    </row>
    <row r="6212" spans="1:14">
      <c r="A6212">
        <v>26</v>
      </c>
      <c r="B6212" t="s">
        <v>1231</v>
      </c>
      <c r="C6212" t="s">
        <v>1230</v>
      </c>
      <c r="D6212">
        <v>446</v>
      </c>
      <c r="E6212" s="1">
        <v>1.69</v>
      </c>
      <c r="G6212">
        <v>0.185</v>
      </c>
      <c r="H6212">
        <v>27</v>
      </c>
      <c r="I6212">
        <v>4.7</v>
      </c>
      <c r="J6212">
        <v>1.17E-3</v>
      </c>
      <c r="L6212">
        <v>1.6267777777777788</v>
      </c>
      <c r="M6212" s="2">
        <f t="shared" si="192"/>
        <v>28.888888888888886</v>
      </c>
      <c r="N6212" t="s">
        <v>32</v>
      </c>
    </row>
    <row r="6213" spans="1:14">
      <c r="A6213">
        <v>27</v>
      </c>
      <c r="B6213" t="s">
        <v>6546</v>
      </c>
      <c r="C6213" t="s">
        <v>6545</v>
      </c>
      <c r="D6213">
        <v>655</v>
      </c>
      <c r="E6213" s="1">
        <v>1.6739999999999999</v>
      </c>
      <c r="F6213">
        <v>1.986</v>
      </c>
      <c r="G6213">
        <v>0.14799999999999999</v>
      </c>
      <c r="H6213">
        <v>54</v>
      </c>
      <c r="I6213">
        <v>4.8</v>
      </c>
      <c r="J6213">
        <v>2.2300000000000002E-3</v>
      </c>
      <c r="K6213">
        <v>0.61399999999999999</v>
      </c>
      <c r="L6213">
        <v>1.6267777777777788</v>
      </c>
      <c r="M6213" s="2">
        <f t="shared" si="192"/>
        <v>30</v>
      </c>
      <c r="N6213" t="s">
        <v>32</v>
      </c>
    </row>
    <row r="6214" spans="1:14">
      <c r="A6214">
        <v>28</v>
      </c>
      <c r="B6214" t="s">
        <v>11276</v>
      </c>
      <c r="C6214" t="s">
        <v>11277</v>
      </c>
      <c r="D6214">
        <v>533</v>
      </c>
      <c r="E6214" s="1">
        <v>1.6319999999999999</v>
      </c>
      <c r="G6214">
        <v>0.28000000000000003</v>
      </c>
      <c r="H6214">
        <v>50</v>
      </c>
      <c r="I6214">
        <v>5.2</v>
      </c>
      <c r="J6214">
        <v>1.06E-3</v>
      </c>
      <c r="L6214">
        <v>1.6267777777777788</v>
      </c>
      <c r="M6214" s="2">
        <f t="shared" si="192"/>
        <v>31.111111111111111</v>
      </c>
      <c r="N6214" t="s">
        <v>32</v>
      </c>
    </row>
    <row r="6215" spans="1:14">
      <c r="A6215">
        <v>29</v>
      </c>
      <c r="B6215" t="s">
        <v>6544</v>
      </c>
      <c r="C6215" t="s">
        <v>6543</v>
      </c>
      <c r="D6215">
        <v>4823</v>
      </c>
      <c r="E6215" s="1">
        <v>1.63</v>
      </c>
      <c r="F6215">
        <v>2.3159999999999998</v>
      </c>
      <c r="G6215">
        <v>0.51600000000000001</v>
      </c>
      <c r="H6215">
        <v>159</v>
      </c>
      <c r="I6215">
        <v>7.3</v>
      </c>
      <c r="J6215">
        <v>1.26E-2</v>
      </c>
      <c r="K6215">
        <v>0.92600000000000005</v>
      </c>
      <c r="L6215">
        <v>1.6267777777777788</v>
      </c>
      <c r="M6215" s="2">
        <f t="shared" si="192"/>
        <v>32.222222222222221</v>
      </c>
      <c r="N6215" t="s">
        <v>32</v>
      </c>
    </row>
    <row r="6216" spans="1:14">
      <c r="A6216">
        <v>30</v>
      </c>
      <c r="B6216" t="s">
        <v>6542</v>
      </c>
      <c r="C6216" t="s">
        <v>6541</v>
      </c>
      <c r="D6216">
        <v>363</v>
      </c>
      <c r="E6216" s="1">
        <v>1.6220000000000001</v>
      </c>
      <c r="F6216">
        <v>1.843</v>
      </c>
      <c r="G6216">
        <v>8.6999999999999994E-2</v>
      </c>
      <c r="H6216">
        <v>23</v>
      </c>
      <c r="I6216">
        <v>5.5</v>
      </c>
      <c r="J6216">
        <v>1.67E-3</v>
      </c>
      <c r="K6216">
        <v>0.82599999999999996</v>
      </c>
      <c r="L6216">
        <v>1.6267777777777788</v>
      </c>
      <c r="M6216" s="2">
        <f t="shared" si="192"/>
        <v>33.333333333333329</v>
      </c>
      <c r="N6216" t="s">
        <v>32</v>
      </c>
    </row>
    <row r="6217" spans="1:14">
      <c r="A6217">
        <v>31</v>
      </c>
      <c r="B6217" t="s">
        <v>6540</v>
      </c>
      <c r="C6217" t="s">
        <v>6539</v>
      </c>
      <c r="D6217">
        <v>258</v>
      </c>
      <c r="E6217" s="1">
        <v>1.607</v>
      </c>
      <c r="F6217">
        <v>1.7829999999999999</v>
      </c>
      <c r="G6217">
        <v>0.2</v>
      </c>
      <c r="H6217">
        <v>10</v>
      </c>
      <c r="I6217">
        <v>6.3</v>
      </c>
      <c r="J6217">
        <v>1.01E-3</v>
      </c>
      <c r="K6217">
        <v>0.83599999999999997</v>
      </c>
      <c r="L6217">
        <v>1.6267777777777788</v>
      </c>
      <c r="M6217" s="2">
        <f t="shared" si="192"/>
        <v>34.444444444444443</v>
      </c>
      <c r="N6217" t="s">
        <v>32</v>
      </c>
    </row>
    <row r="6218" spans="1:14">
      <c r="A6218">
        <v>32</v>
      </c>
      <c r="B6218" t="s">
        <v>5904</v>
      </c>
      <c r="C6218" t="s">
        <v>5903</v>
      </c>
      <c r="D6218">
        <v>961</v>
      </c>
      <c r="E6218" s="1">
        <v>1.5409999999999999</v>
      </c>
      <c r="F6218">
        <v>1.7310000000000001</v>
      </c>
      <c r="G6218">
        <v>0.22500000000000001</v>
      </c>
      <c r="H6218">
        <v>40</v>
      </c>
      <c r="I6218">
        <v>9</v>
      </c>
      <c r="J6218">
        <v>2.2499999999999998E-3</v>
      </c>
      <c r="K6218">
        <v>0.68799999999999994</v>
      </c>
      <c r="L6218">
        <v>1.6267777777777788</v>
      </c>
      <c r="M6218" s="2">
        <f t="shared" si="192"/>
        <v>35.555555555555557</v>
      </c>
      <c r="N6218" t="s">
        <v>32</v>
      </c>
    </row>
    <row r="6219" spans="1:14">
      <c r="A6219">
        <v>33</v>
      </c>
      <c r="B6219" t="s">
        <v>6538</v>
      </c>
      <c r="C6219" t="s">
        <v>6537</v>
      </c>
      <c r="D6219">
        <v>776</v>
      </c>
      <c r="E6219" s="1">
        <v>1.536</v>
      </c>
      <c r="F6219">
        <v>1.679</v>
      </c>
      <c r="G6219">
        <v>1.038</v>
      </c>
      <c r="H6219">
        <v>52</v>
      </c>
      <c r="I6219">
        <v>5.7</v>
      </c>
      <c r="J6219">
        <v>2.33E-3</v>
      </c>
      <c r="K6219">
        <v>0.61799999999999999</v>
      </c>
      <c r="L6219">
        <v>1.6267777777777788</v>
      </c>
      <c r="M6219" s="2">
        <f t="shared" ref="M6219:M6250" si="193">A6219/90*100</f>
        <v>36.666666666666664</v>
      </c>
      <c r="N6219" t="s">
        <v>32</v>
      </c>
    </row>
    <row r="6220" spans="1:14">
      <c r="A6220">
        <v>34</v>
      </c>
      <c r="B6220" t="s">
        <v>6536</v>
      </c>
      <c r="C6220" t="s">
        <v>6535</v>
      </c>
      <c r="D6220">
        <v>569</v>
      </c>
      <c r="E6220" s="1">
        <v>1.5309999999999999</v>
      </c>
      <c r="F6220">
        <v>1.893</v>
      </c>
      <c r="G6220">
        <v>1.833</v>
      </c>
      <c r="H6220">
        <v>24</v>
      </c>
      <c r="I6220">
        <v>6.7</v>
      </c>
      <c r="J6220">
        <v>1.32E-3</v>
      </c>
      <c r="K6220">
        <v>0.67400000000000004</v>
      </c>
      <c r="L6220">
        <v>1.6267777777777788</v>
      </c>
      <c r="M6220" s="2">
        <f t="shared" si="193"/>
        <v>37.777777777777779</v>
      </c>
      <c r="N6220" t="s">
        <v>32</v>
      </c>
    </row>
    <row r="6221" spans="1:14">
      <c r="A6221">
        <v>35</v>
      </c>
      <c r="B6221" t="s">
        <v>5894</v>
      </c>
      <c r="C6221" t="s">
        <v>5893</v>
      </c>
      <c r="D6221">
        <v>911</v>
      </c>
      <c r="E6221" s="1">
        <v>1.4950000000000001</v>
      </c>
      <c r="F6221">
        <v>1.819</v>
      </c>
      <c r="G6221">
        <v>0.17899999999999999</v>
      </c>
      <c r="H6221">
        <v>39</v>
      </c>
      <c r="I6221">
        <v>8.6999999999999993</v>
      </c>
      <c r="J6221">
        <v>2.96E-3</v>
      </c>
      <c r="K6221">
        <v>1.018</v>
      </c>
      <c r="L6221">
        <v>1.6267777777777788</v>
      </c>
      <c r="M6221" s="2">
        <f t="shared" si="193"/>
        <v>38.888888888888893</v>
      </c>
      <c r="N6221" t="s">
        <v>32</v>
      </c>
    </row>
    <row r="6222" spans="1:14">
      <c r="A6222">
        <v>36</v>
      </c>
      <c r="B6222" t="s">
        <v>6534</v>
      </c>
      <c r="C6222" t="s">
        <v>6533</v>
      </c>
      <c r="D6222">
        <v>4707</v>
      </c>
      <c r="E6222" s="1">
        <v>1.4930000000000001</v>
      </c>
      <c r="F6222">
        <v>2.056</v>
      </c>
      <c r="G6222">
        <v>0.31900000000000001</v>
      </c>
      <c r="H6222">
        <v>182</v>
      </c>
      <c r="I6222">
        <v>8.6999999999999993</v>
      </c>
      <c r="J6222">
        <v>9.3299999999999998E-3</v>
      </c>
      <c r="K6222">
        <v>0.80800000000000005</v>
      </c>
      <c r="L6222">
        <v>1.6267777777777788</v>
      </c>
      <c r="M6222" s="2">
        <f t="shared" si="193"/>
        <v>40</v>
      </c>
      <c r="N6222" t="s">
        <v>32</v>
      </c>
    </row>
    <row r="6223" spans="1:14">
      <c r="A6223">
        <v>37</v>
      </c>
      <c r="B6223" t="s">
        <v>6532</v>
      </c>
      <c r="C6223" t="s">
        <v>6531</v>
      </c>
      <c r="D6223">
        <v>803</v>
      </c>
      <c r="E6223" s="1">
        <v>1.4670000000000001</v>
      </c>
      <c r="F6223">
        <v>1.8140000000000001</v>
      </c>
      <c r="G6223">
        <v>0.51100000000000001</v>
      </c>
      <c r="H6223">
        <v>45</v>
      </c>
      <c r="I6223">
        <v>5.8</v>
      </c>
      <c r="J6223">
        <v>2.65E-3</v>
      </c>
      <c r="K6223">
        <v>0.68700000000000006</v>
      </c>
      <c r="L6223">
        <v>1.6267777777777788</v>
      </c>
      <c r="M6223" s="2">
        <f t="shared" si="193"/>
        <v>41.111111111111107</v>
      </c>
      <c r="N6223" t="s">
        <v>32</v>
      </c>
    </row>
    <row r="6224" spans="1:14">
      <c r="A6224">
        <v>38</v>
      </c>
      <c r="B6224" t="s">
        <v>6530</v>
      </c>
      <c r="C6224" t="s">
        <v>6529</v>
      </c>
      <c r="D6224">
        <v>391</v>
      </c>
      <c r="E6224" s="1">
        <v>1.4670000000000001</v>
      </c>
      <c r="F6224">
        <v>1.296</v>
      </c>
      <c r="G6224">
        <v>1.0429999999999999</v>
      </c>
      <c r="H6224">
        <v>23</v>
      </c>
      <c r="I6224">
        <v>6.9</v>
      </c>
      <c r="J6224">
        <v>9.7000000000000005E-4</v>
      </c>
      <c r="K6224">
        <v>0.48299999999999998</v>
      </c>
      <c r="L6224">
        <v>1.6267777777777788</v>
      </c>
      <c r="M6224" s="2">
        <f t="shared" si="193"/>
        <v>42.222222222222221</v>
      </c>
      <c r="N6224" t="s">
        <v>32</v>
      </c>
    </row>
    <row r="6225" spans="1:14">
      <c r="A6225">
        <v>39</v>
      </c>
      <c r="B6225" t="s">
        <v>5890</v>
      </c>
      <c r="C6225" t="s">
        <v>5889</v>
      </c>
      <c r="D6225">
        <v>2767</v>
      </c>
      <c r="E6225" s="1">
        <v>1.4650000000000001</v>
      </c>
      <c r="F6225">
        <v>2.165</v>
      </c>
      <c r="G6225">
        <v>0.31</v>
      </c>
      <c r="H6225">
        <v>84</v>
      </c>
      <c r="I6225">
        <v>7.9</v>
      </c>
      <c r="J6225">
        <v>5.8199999999999997E-3</v>
      </c>
      <c r="K6225">
        <v>0.78300000000000003</v>
      </c>
      <c r="L6225">
        <v>1.6267777777777788</v>
      </c>
      <c r="M6225" s="2">
        <f t="shared" si="193"/>
        <v>43.333333333333336</v>
      </c>
      <c r="N6225" t="s">
        <v>32</v>
      </c>
    </row>
    <row r="6226" spans="1:14">
      <c r="A6226">
        <v>40</v>
      </c>
      <c r="B6226" t="s">
        <v>6528</v>
      </c>
      <c r="C6226" t="s">
        <v>6527</v>
      </c>
      <c r="D6226">
        <v>303</v>
      </c>
      <c r="E6226" s="1">
        <v>1.421</v>
      </c>
      <c r="G6226">
        <v>0.16700000000000001</v>
      </c>
      <c r="H6226">
        <v>24</v>
      </c>
      <c r="I6226">
        <v>6.6</v>
      </c>
      <c r="J6226">
        <v>8.0999999999999996E-4</v>
      </c>
      <c r="L6226">
        <v>1.6267777777777788</v>
      </c>
      <c r="M6226" s="2">
        <f t="shared" si="193"/>
        <v>44.444444444444443</v>
      </c>
      <c r="N6226" t="s">
        <v>32</v>
      </c>
    </row>
    <row r="6227" spans="1:14">
      <c r="A6227">
        <v>41</v>
      </c>
      <c r="B6227" t="s">
        <v>6526</v>
      </c>
      <c r="C6227" t="s">
        <v>6525</v>
      </c>
      <c r="D6227">
        <v>870</v>
      </c>
      <c r="E6227" s="1">
        <v>1.4179999999999999</v>
      </c>
      <c r="F6227">
        <v>1.538</v>
      </c>
      <c r="G6227">
        <v>0.28599999999999998</v>
      </c>
      <c r="H6227">
        <v>56</v>
      </c>
      <c r="I6227">
        <v>6.3</v>
      </c>
      <c r="J6227">
        <v>1.8699999999999999E-3</v>
      </c>
      <c r="K6227">
        <v>0.42899999999999999</v>
      </c>
      <c r="L6227">
        <v>1.6267777777777788</v>
      </c>
      <c r="M6227" s="2">
        <f t="shared" si="193"/>
        <v>45.555555555555557</v>
      </c>
      <c r="N6227" t="s">
        <v>32</v>
      </c>
    </row>
    <row r="6228" spans="1:14">
      <c r="A6228">
        <v>42</v>
      </c>
      <c r="B6228" t="s">
        <v>10720</v>
      </c>
      <c r="C6228" t="s">
        <v>10721</v>
      </c>
      <c r="D6228">
        <v>611</v>
      </c>
      <c r="E6228" s="1">
        <v>1.375</v>
      </c>
      <c r="F6228">
        <v>2.0190000000000001</v>
      </c>
      <c r="G6228">
        <v>0.17599999999999999</v>
      </c>
      <c r="H6228">
        <v>17</v>
      </c>
      <c r="I6228">
        <v>8.3000000000000007</v>
      </c>
      <c r="J6228">
        <v>1.5100000000000001E-3</v>
      </c>
      <c r="K6228">
        <v>0.8</v>
      </c>
      <c r="L6228">
        <v>1.6267777777777788</v>
      </c>
      <c r="M6228" s="2">
        <f t="shared" si="193"/>
        <v>46.666666666666664</v>
      </c>
      <c r="N6228" t="s">
        <v>32</v>
      </c>
    </row>
    <row r="6229" spans="1:14">
      <c r="A6229">
        <v>43</v>
      </c>
      <c r="B6229" t="s">
        <v>8533</v>
      </c>
      <c r="C6229" t="s">
        <v>8532</v>
      </c>
      <c r="D6229">
        <v>1421</v>
      </c>
      <c r="E6229" s="1">
        <v>1.361</v>
      </c>
      <c r="F6229">
        <v>2.1739999999999999</v>
      </c>
      <c r="G6229">
        <v>0.186</v>
      </c>
      <c r="H6229">
        <v>70</v>
      </c>
      <c r="I6229">
        <v>6.6</v>
      </c>
      <c r="J6229">
        <v>3.6800000000000001E-3</v>
      </c>
      <c r="K6229">
        <v>0.71499999999999997</v>
      </c>
      <c r="L6229">
        <v>1.6267777777777788</v>
      </c>
      <c r="M6229" s="2">
        <f t="shared" si="193"/>
        <v>47.777777777777779</v>
      </c>
      <c r="N6229" t="s">
        <v>32</v>
      </c>
    </row>
    <row r="6230" spans="1:14">
      <c r="A6230">
        <v>44</v>
      </c>
      <c r="B6230" t="s">
        <v>6524</v>
      </c>
      <c r="C6230" t="s">
        <v>6523</v>
      </c>
      <c r="D6230">
        <v>200</v>
      </c>
      <c r="E6230" s="1">
        <v>1.35</v>
      </c>
      <c r="G6230">
        <v>0.10299999999999999</v>
      </c>
      <c r="H6230">
        <v>29</v>
      </c>
      <c r="I6230">
        <v>3.1</v>
      </c>
      <c r="J6230">
        <v>1.2099999999999999E-3</v>
      </c>
      <c r="L6230">
        <v>1.6267777777777788</v>
      </c>
      <c r="M6230" s="2">
        <f t="shared" si="193"/>
        <v>48.888888888888886</v>
      </c>
      <c r="N6230" t="s">
        <v>32</v>
      </c>
    </row>
    <row r="6231" spans="1:14">
      <c r="A6231">
        <v>45</v>
      </c>
      <c r="B6231" t="s">
        <v>7837</v>
      </c>
      <c r="C6231" t="s">
        <v>7838</v>
      </c>
      <c r="D6231">
        <v>1303</v>
      </c>
      <c r="E6231" s="1">
        <v>1.2909999999999999</v>
      </c>
      <c r="F6231">
        <v>1.8009999999999999</v>
      </c>
      <c r="G6231">
        <v>0.19</v>
      </c>
      <c r="H6231">
        <v>84</v>
      </c>
      <c r="I6231">
        <v>6.6</v>
      </c>
      <c r="J6231">
        <v>3.7100000000000002E-3</v>
      </c>
      <c r="K6231">
        <v>0.65700000000000003</v>
      </c>
      <c r="L6231">
        <v>1.6267777777777788</v>
      </c>
      <c r="M6231" s="2">
        <f t="shared" si="193"/>
        <v>50</v>
      </c>
      <c r="N6231" t="s">
        <v>32</v>
      </c>
    </row>
    <row r="6232" spans="1:14">
      <c r="A6232">
        <v>46</v>
      </c>
      <c r="B6232" t="s">
        <v>6522</v>
      </c>
      <c r="C6232" t="s">
        <v>6521</v>
      </c>
      <c r="D6232">
        <v>2688</v>
      </c>
      <c r="E6232" s="1">
        <v>1.282</v>
      </c>
      <c r="F6232">
        <v>2.464</v>
      </c>
      <c r="G6232">
        <v>0.158</v>
      </c>
      <c r="H6232">
        <v>38</v>
      </c>
      <c r="I6232" t="s">
        <v>18288</v>
      </c>
      <c r="J6232">
        <v>2.9499999999999999E-3</v>
      </c>
      <c r="K6232">
        <v>0.876</v>
      </c>
      <c r="L6232">
        <v>1.6267777777777788</v>
      </c>
      <c r="M6232" s="2">
        <f t="shared" si="193"/>
        <v>51.111111111111107</v>
      </c>
      <c r="N6232" t="s">
        <v>32</v>
      </c>
    </row>
    <row r="6233" spans="1:14">
      <c r="A6233">
        <v>47</v>
      </c>
      <c r="B6233" t="s">
        <v>6520</v>
      </c>
      <c r="C6233" t="s">
        <v>6519</v>
      </c>
      <c r="D6233">
        <v>793</v>
      </c>
      <c r="E6233" s="1">
        <v>1.2729999999999999</v>
      </c>
      <c r="F6233">
        <v>2.2919999999999998</v>
      </c>
      <c r="G6233">
        <v>2.8000000000000001E-2</v>
      </c>
      <c r="H6233">
        <v>36</v>
      </c>
      <c r="I6233">
        <v>6.9</v>
      </c>
      <c r="J6233">
        <v>2.16E-3</v>
      </c>
      <c r="K6233">
        <v>0.80100000000000005</v>
      </c>
      <c r="L6233">
        <v>1.6267777777777788</v>
      </c>
      <c r="M6233" s="2">
        <f t="shared" si="193"/>
        <v>52.222222222222229</v>
      </c>
      <c r="N6233" t="s">
        <v>32</v>
      </c>
    </row>
    <row r="6234" spans="1:14">
      <c r="A6234">
        <v>48</v>
      </c>
      <c r="B6234" t="s">
        <v>5874</v>
      </c>
      <c r="C6234" t="s">
        <v>5873</v>
      </c>
      <c r="D6234">
        <v>1910</v>
      </c>
      <c r="E6234" s="1">
        <v>1.2609999999999999</v>
      </c>
      <c r="F6234">
        <v>1.5069999999999999</v>
      </c>
      <c r="G6234">
        <v>0.63600000000000001</v>
      </c>
      <c r="H6234">
        <v>11</v>
      </c>
      <c r="I6234" t="s">
        <v>18288</v>
      </c>
      <c r="J6234">
        <v>3.0000000000000001E-3</v>
      </c>
      <c r="K6234">
        <v>0.81</v>
      </c>
      <c r="L6234">
        <v>1.6267777777777788</v>
      </c>
      <c r="M6234" s="2">
        <f t="shared" si="193"/>
        <v>53.333333333333336</v>
      </c>
      <c r="N6234" t="s">
        <v>32</v>
      </c>
    </row>
    <row r="6235" spans="1:14">
      <c r="A6235">
        <v>49</v>
      </c>
      <c r="B6235" t="s">
        <v>11002</v>
      </c>
      <c r="C6235" t="s">
        <v>11003</v>
      </c>
      <c r="D6235">
        <v>569</v>
      </c>
      <c r="E6235" s="1">
        <v>1.2609999999999999</v>
      </c>
      <c r="F6235">
        <v>1.411</v>
      </c>
      <c r="G6235">
        <v>0.22700000000000001</v>
      </c>
      <c r="H6235">
        <v>22</v>
      </c>
      <c r="I6235">
        <v>9</v>
      </c>
      <c r="J6235">
        <v>1.3699999999999999E-3</v>
      </c>
      <c r="K6235">
        <v>0.60499999999999998</v>
      </c>
      <c r="L6235">
        <v>1.6267777777777788</v>
      </c>
      <c r="M6235" s="2">
        <f t="shared" si="193"/>
        <v>54.444444444444443</v>
      </c>
      <c r="N6235" t="s">
        <v>32</v>
      </c>
    </row>
    <row r="6236" spans="1:14">
      <c r="A6236">
        <v>50</v>
      </c>
      <c r="B6236" t="s">
        <v>6518</v>
      </c>
      <c r="C6236" t="s">
        <v>6517</v>
      </c>
      <c r="D6236">
        <v>607</v>
      </c>
      <c r="E6236" s="1">
        <v>1.2569999999999999</v>
      </c>
      <c r="F6236">
        <v>1.407</v>
      </c>
      <c r="G6236">
        <v>0</v>
      </c>
      <c r="H6236">
        <v>18</v>
      </c>
      <c r="I6236">
        <v>9.6</v>
      </c>
      <c r="J6236">
        <v>8.5999999999999998E-4</v>
      </c>
      <c r="K6236">
        <v>0.54</v>
      </c>
      <c r="L6236">
        <v>1.6267777777777788</v>
      </c>
      <c r="M6236" s="2">
        <f t="shared" si="193"/>
        <v>55.555555555555557</v>
      </c>
      <c r="N6236" t="s">
        <v>32</v>
      </c>
    </row>
    <row r="6237" spans="1:14">
      <c r="A6237">
        <v>51</v>
      </c>
      <c r="B6237" t="s">
        <v>5870</v>
      </c>
      <c r="C6237" t="s">
        <v>5869</v>
      </c>
      <c r="D6237">
        <v>1500</v>
      </c>
      <c r="E6237" s="1">
        <v>1.228</v>
      </c>
      <c r="F6237">
        <v>1.6279999999999999</v>
      </c>
      <c r="G6237">
        <v>0.20200000000000001</v>
      </c>
      <c r="H6237">
        <v>89</v>
      </c>
      <c r="I6237">
        <v>9.8000000000000007</v>
      </c>
      <c r="J6237">
        <v>4.7800000000000004E-3</v>
      </c>
      <c r="K6237">
        <v>1.0900000000000001</v>
      </c>
      <c r="L6237">
        <v>1.6267777777777788</v>
      </c>
      <c r="M6237" s="2">
        <f t="shared" si="193"/>
        <v>56.666666666666664</v>
      </c>
      <c r="N6237" t="s">
        <v>32</v>
      </c>
    </row>
    <row r="6238" spans="1:14">
      <c r="A6238">
        <v>52</v>
      </c>
      <c r="B6238" t="s">
        <v>6516</v>
      </c>
      <c r="C6238" t="s">
        <v>6515</v>
      </c>
      <c r="D6238">
        <v>458</v>
      </c>
      <c r="E6238" s="1">
        <v>1.2090000000000001</v>
      </c>
      <c r="F6238">
        <v>1.288</v>
      </c>
      <c r="G6238">
        <v>8.6999999999999994E-2</v>
      </c>
      <c r="H6238">
        <v>23</v>
      </c>
      <c r="I6238">
        <v>8.6</v>
      </c>
      <c r="J6238">
        <v>1.08E-3</v>
      </c>
      <c r="K6238">
        <v>0.55700000000000005</v>
      </c>
      <c r="L6238">
        <v>1.6267777777777788</v>
      </c>
      <c r="M6238" s="2">
        <f t="shared" si="193"/>
        <v>57.777777777777771</v>
      </c>
      <c r="N6238" t="s">
        <v>32</v>
      </c>
    </row>
    <row r="6239" spans="1:14">
      <c r="A6239">
        <v>53</v>
      </c>
      <c r="B6239" t="s">
        <v>10730</v>
      </c>
      <c r="C6239" t="s">
        <v>10731</v>
      </c>
      <c r="D6239">
        <v>341</v>
      </c>
      <c r="E6239" s="1">
        <v>1.1970000000000001</v>
      </c>
      <c r="F6239">
        <v>0.77600000000000002</v>
      </c>
      <c r="G6239">
        <v>0.97299999999999998</v>
      </c>
      <c r="H6239">
        <v>37</v>
      </c>
      <c r="I6239">
        <v>5.5</v>
      </c>
      <c r="J6239">
        <v>7.9000000000000001E-4</v>
      </c>
      <c r="K6239">
        <v>0.246</v>
      </c>
      <c r="L6239">
        <v>1.6267777777777788</v>
      </c>
      <c r="M6239" s="2">
        <f t="shared" si="193"/>
        <v>58.888888888888893</v>
      </c>
      <c r="N6239" t="s">
        <v>32</v>
      </c>
    </row>
    <row r="6240" spans="1:14">
      <c r="A6240">
        <v>54</v>
      </c>
      <c r="B6240" t="s">
        <v>12834</v>
      </c>
      <c r="C6240" t="s">
        <v>12835</v>
      </c>
      <c r="D6240">
        <v>191</v>
      </c>
      <c r="E6240" s="1">
        <v>1.1499999999999999</v>
      </c>
      <c r="F6240">
        <v>1.716</v>
      </c>
      <c r="G6240">
        <v>0.10299999999999999</v>
      </c>
      <c r="H6240">
        <v>39</v>
      </c>
      <c r="I6240">
        <v>3.4</v>
      </c>
      <c r="J6240">
        <v>1.2099999999999999E-3</v>
      </c>
      <c r="K6240">
        <v>0.63200000000000001</v>
      </c>
      <c r="L6240">
        <v>1.6267777777777788</v>
      </c>
      <c r="M6240" s="2">
        <f t="shared" si="193"/>
        <v>60</v>
      </c>
      <c r="N6240" t="s">
        <v>32</v>
      </c>
    </row>
    <row r="6241" spans="1:14">
      <c r="A6241">
        <v>55</v>
      </c>
      <c r="B6241" t="s">
        <v>6514</v>
      </c>
      <c r="C6241" t="s">
        <v>6513</v>
      </c>
      <c r="D6241">
        <v>834</v>
      </c>
      <c r="E6241" s="1">
        <v>1.0960000000000001</v>
      </c>
      <c r="F6241">
        <v>1.4390000000000001</v>
      </c>
      <c r="G6241">
        <v>0.21299999999999999</v>
      </c>
      <c r="H6241">
        <v>75</v>
      </c>
      <c r="I6241">
        <v>6.4</v>
      </c>
      <c r="J6241">
        <v>2.48E-3</v>
      </c>
      <c r="K6241">
        <v>0.53500000000000003</v>
      </c>
      <c r="L6241">
        <v>1.6267777777777788</v>
      </c>
      <c r="M6241" s="2">
        <f t="shared" si="193"/>
        <v>61.111111111111114</v>
      </c>
      <c r="N6241" t="s">
        <v>32</v>
      </c>
    </row>
    <row r="6242" spans="1:14">
      <c r="A6242">
        <v>56</v>
      </c>
      <c r="B6242" t="s">
        <v>6512</v>
      </c>
      <c r="C6242" t="s">
        <v>6511</v>
      </c>
      <c r="D6242">
        <v>1559</v>
      </c>
      <c r="E6242" s="1">
        <v>1.0840000000000001</v>
      </c>
      <c r="F6242">
        <v>1.54</v>
      </c>
      <c r="G6242">
        <v>0.35499999999999998</v>
      </c>
      <c r="H6242">
        <v>62</v>
      </c>
      <c r="I6242">
        <v>9.1999999999999993</v>
      </c>
      <c r="J6242">
        <v>2.8300000000000001E-3</v>
      </c>
      <c r="K6242">
        <v>0.54200000000000004</v>
      </c>
      <c r="L6242">
        <v>1.6267777777777788</v>
      </c>
      <c r="M6242" s="2">
        <f t="shared" si="193"/>
        <v>62.222222222222221</v>
      </c>
      <c r="N6242" t="s">
        <v>32</v>
      </c>
    </row>
    <row r="6243" spans="1:14">
      <c r="A6243">
        <v>57</v>
      </c>
      <c r="B6243" t="s">
        <v>6510</v>
      </c>
      <c r="C6243" t="s">
        <v>6509</v>
      </c>
      <c r="D6243">
        <v>275</v>
      </c>
      <c r="E6243" s="1">
        <v>1.079</v>
      </c>
      <c r="G6243">
        <v>0.4</v>
      </c>
      <c r="H6243">
        <v>15</v>
      </c>
      <c r="I6243">
        <v>6.5</v>
      </c>
      <c r="J6243">
        <v>9.3999999999999997E-4</v>
      </c>
      <c r="L6243">
        <v>1.6267777777777788</v>
      </c>
      <c r="M6243" s="2">
        <f t="shared" si="193"/>
        <v>63.333333333333329</v>
      </c>
      <c r="N6243" t="s">
        <v>32</v>
      </c>
    </row>
    <row r="6244" spans="1:14">
      <c r="A6244">
        <v>58</v>
      </c>
      <c r="B6244" t="s">
        <v>6508</v>
      </c>
      <c r="C6244" t="s">
        <v>6507</v>
      </c>
      <c r="D6244">
        <v>1712</v>
      </c>
      <c r="E6244" s="1">
        <v>1.034</v>
      </c>
      <c r="F6244">
        <v>1.518</v>
      </c>
      <c r="G6244">
        <v>0.19800000000000001</v>
      </c>
      <c r="H6244">
        <v>91</v>
      </c>
      <c r="I6244">
        <v>7.9</v>
      </c>
      <c r="J6244">
        <v>3.2299999999999998E-3</v>
      </c>
      <c r="K6244">
        <v>0.502</v>
      </c>
      <c r="L6244">
        <v>1.6267777777777788</v>
      </c>
      <c r="M6244" s="2">
        <f t="shared" si="193"/>
        <v>64.444444444444443</v>
      </c>
      <c r="N6244" t="s">
        <v>32</v>
      </c>
    </row>
    <row r="6245" spans="1:14">
      <c r="A6245">
        <v>59</v>
      </c>
      <c r="B6245" t="s">
        <v>6506</v>
      </c>
      <c r="C6245" t="s">
        <v>6505</v>
      </c>
      <c r="D6245">
        <v>872</v>
      </c>
      <c r="E6245" s="1">
        <v>1.016</v>
      </c>
      <c r="F6245">
        <v>1.3859999999999999</v>
      </c>
      <c r="G6245">
        <v>0.65100000000000002</v>
      </c>
      <c r="H6245">
        <v>63</v>
      </c>
      <c r="I6245">
        <v>5.8</v>
      </c>
      <c r="J6245">
        <v>2.3700000000000001E-3</v>
      </c>
      <c r="K6245">
        <v>0.45300000000000001</v>
      </c>
      <c r="L6245">
        <v>1.6267777777777788</v>
      </c>
      <c r="M6245" s="2">
        <f t="shared" si="193"/>
        <v>65.555555555555557</v>
      </c>
      <c r="N6245" t="s">
        <v>32</v>
      </c>
    </row>
    <row r="6246" spans="1:14">
      <c r="A6246">
        <v>60</v>
      </c>
      <c r="B6246" t="s">
        <v>6504</v>
      </c>
      <c r="C6246" t="s">
        <v>6503</v>
      </c>
      <c r="D6246">
        <v>97</v>
      </c>
      <c r="E6246" s="1">
        <v>1</v>
      </c>
      <c r="F6246">
        <v>1.226</v>
      </c>
      <c r="G6246">
        <v>0.80800000000000005</v>
      </c>
      <c r="H6246">
        <v>26</v>
      </c>
      <c r="J6246">
        <v>3.6000000000000002E-4</v>
      </c>
      <c r="K6246">
        <v>0.33500000000000002</v>
      </c>
      <c r="L6246">
        <v>1.6267777777777788</v>
      </c>
      <c r="M6246" s="2">
        <f t="shared" si="193"/>
        <v>66.666666666666657</v>
      </c>
      <c r="N6246" t="s">
        <v>32</v>
      </c>
    </row>
    <row r="6247" spans="1:14">
      <c r="A6247">
        <v>61</v>
      </c>
      <c r="B6247" t="s">
        <v>10846</v>
      </c>
      <c r="C6247" t="s">
        <v>10847</v>
      </c>
      <c r="D6247">
        <v>439</v>
      </c>
      <c r="E6247" s="1">
        <v>0.98</v>
      </c>
      <c r="F6247">
        <v>1.2669999999999999</v>
      </c>
      <c r="G6247">
        <v>4.2000000000000003E-2</v>
      </c>
      <c r="H6247">
        <v>24</v>
      </c>
      <c r="I6247">
        <v>7.4</v>
      </c>
      <c r="J6247">
        <v>8.8999999999999995E-4</v>
      </c>
      <c r="K6247">
        <v>0.42199999999999999</v>
      </c>
      <c r="L6247">
        <v>1.6267777777777788</v>
      </c>
      <c r="M6247" s="2">
        <f t="shared" si="193"/>
        <v>67.777777777777786</v>
      </c>
      <c r="N6247" t="s">
        <v>32</v>
      </c>
    </row>
    <row r="6248" spans="1:14">
      <c r="A6248">
        <v>62</v>
      </c>
      <c r="B6248" t="s">
        <v>6502</v>
      </c>
      <c r="C6248" t="s">
        <v>6501</v>
      </c>
      <c r="D6248">
        <v>454</v>
      </c>
      <c r="E6248" s="1">
        <v>0.97099999999999997</v>
      </c>
      <c r="F6248">
        <v>1.478</v>
      </c>
      <c r="G6248">
        <v>0.17</v>
      </c>
      <c r="H6248">
        <v>53</v>
      </c>
      <c r="I6248">
        <v>6.4</v>
      </c>
      <c r="J6248">
        <v>1.4E-3</v>
      </c>
      <c r="K6248">
        <v>0.58799999999999997</v>
      </c>
      <c r="L6248">
        <v>1.6267777777777788</v>
      </c>
      <c r="M6248" s="2">
        <f t="shared" si="193"/>
        <v>68.888888888888886</v>
      </c>
      <c r="N6248" t="s">
        <v>32</v>
      </c>
    </row>
    <row r="6249" spans="1:14">
      <c r="A6249">
        <v>63</v>
      </c>
      <c r="B6249" t="s">
        <v>6500</v>
      </c>
      <c r="C6249" t="s">
        <v>6499</v>
      </c>
      <c r="D6249">
        <v>868</v>
      </c>
      <c r="E6249" s="1">
        <v>0.95099999999999996</v>
      </c>
      <c r="F6249">
        <v>1.1759999999999999</v>
      </c>
      <c r="G6249">
        <v>0.182</v>
      </c>
      <c r="H6249">
        <v>55</v>
      </c>
      <c r="I6249">
        <v>8</v>
      </c>
      <c r="J6249">
        <v>1.8E-3</v>
      </c>
      <c r="K6249">
        <v>0.45300000000000001</v>
      </c>
      <c r="L6249">
        <v>1.6267777777777788</v>
      </c>
      <c r="M6249" s="2">
        <f t="shared" si="193"/>
        <v>70</v>
      </c>
      <c r="N6249" t="s">
        <v>32</v>
      </c>
    </row>
    <row r="6250" spans="1:14">
      <c r="A6250">
        <v>64</v>
      </c>
      <c r="B6250" t="s">
        <v>5828</v>
      </c>
      <c r="C6250" t="s">
        <v>5827</v>
      </c>
      <c r="D6250">
        <v>99</v>
      </c>
      <c r="E6250" s="1">
        <v>0.94899999999999995</v>
      </c>
      <c r="F6250">
        <v>1.4259999999999999</v>
      </c>
      <c r="G6250">
        <v>0.11799999999999999</v>
      </c>
      <c r="H6250">
        <v>17</v>
      </c>
      <c r="J6250">
        <v>1.07E-3</v>
      </c>
      <c r="K6250">
        <v>0.89700000000000002</v>
      </c>
      <c r="L6250">
        <v>1.6267777777777788</v>
      </c>
      <c r="M6250" s="2">
        <f t="shared" si="193"/>
        <v>71.111111111111114</v>
      </c>
      <c r="N6250" t="s">
        <v>32</v>
      </c>
    </row>
    <row r="6251" spans="1:14">
      <c r="A6251">
        <v>65</v>
      </c>
      <c r="B6251" t="s">
        <v>6498</v>
      </c>
      <c r="C6251" t="s">
        <v>6497</v>
      </c>
      <c r="D6251">
        <v>130</v>
      </c>
      <c r="E6251" s="1">
        <v>0.94399999999999995</v>
      </c>
      <c r="F6251">
        <v>1.407</v>
      </c>
      <c r="G6251">
        <v>0.38100000000000001</v>
      </c>
      <c r="H6251">
        <v>21</v>
      </c>
      <c r="I6251">
        <v>3.5</v>
      </c>
      <c r="J6251">
        <v>8.3000000000000001E-4</v>
      </c>
      <c r="K6251">
        <v>0.54800000000000004</v>
      </c>
      <c r="L6251">
        <v>1.6267777777777788</v>
      </c>
      <c r="M6251" s="2">
        <f t="shared" ref="M6251:M6276" si="194">A6251/90*100</f>
        <v>72.222222222222214</v>
      </c>
      <c r="N6251" t="s">
        <v>32</v>
      </c>
    </row>
    <row r="6252" spans="1:14">
      <c r="A6252">
        <v>66</v>
      </c>
      <c r="B6252" t="s">
        <v>6270</v>
      </c>
      <c r="C6252" t="s">
        <v>6269</v>
      </c>
      <c r="D6252">
        <v>776</v>
      </c>
      <c r="E6252" s="1">
        <v>0.92300000000000004</v>
      </c>
      <c r="G6252">
        <v>0</v>
      </c>
      <c r="H6252">
        <v>16</v>
      </c>
      <c r="I6252" t="s">
        <v>18288</v>
      </c>
      <c r="J6252">
        <v>5.9000000000000003E-4</v>
      </c>
      <c r="L6252">
        <v>1.6267777777777788</v>
      </c>
      <c r="M6252" s="2">
        <f t="shared" si="194"/>
        <v>73.333333333333329</v>
      </c>
      <c r="N6252" t="s">
        <v>32</v>
      </c>
    </row>
    <row r="6253" spans="1:14">
      <c r="A6253">
        <v>67</v>
      </c>
      <c r="B6253" t="s">
        <v>7423</v>
      </c>
      <c r="C6253" t="s">
        <v>7424</v>
      </c>
      <c r="D6253">
        <v>53</v>
      </c>
      <c r="E6253" s="1">
        <v>0.91300000000000003</v>
      </c>
      <c r="F6253">
        <v>1</v>
      </c>
      <c r="G6253">
        <v>4.2999999999999997E-2</v>
      </c>
      <c r="H6253">
        <v>23</v>
      </c>
      <c r="J6253">
        <v>2.5999999999999998E-4</v>
      </c>
      <c r="K6253">
        <v>0.29599999999999999</v>
      </c>
      <c r="L6253">
        <v>1.6267777777777788</v>
      </c>
      <c r="M6253" s="2">
        <f t="shared" si="194"/>
        <v>74.444444444444443</v>
      </c>
      <c r="N6253" t="s">
        <v>32</v>
      </c>
    </row>
    <row r="6254" spans="1:14">
      <c r="A6254">
        <v>68</v>
      </c>
      <c r="B6254" t="s">
        <v>6496</v>
      </c>
      <c r="C6254" t="s">
        <v>6495</v>
      </c>
      <c r="D6254">
        <v>825</v>
      </c>
      <c r="E6254" s="1">
        <v>0.90100000000000002</v>
      </c>
      <c r="F6254">
        <v>1.155</v>
      </c>
      <c r="G6254">
        <v>2.3E-2</v>
      </c>
      <c r="H6254">
        <v>88</v>
      </c>
      <c r="I6254">
        <v>7.3</v>
      </c>
      <c r="J6254">
        <v>2.3900000000000002E-3</v>
      </c>
      <c r="K6254">
        <v>0.48</v>
      </c>
      <c r="L6254">
        <v>1.6267777777777788</v>
      </c>
      <c r="M6254" s="2">
        <f t="shared" si="194"/>
        <v>75.555555555555557</v>
      </c>
      <c r="N6254" t="s">
        <v>32</v>
      </c>
    </row>
    <row r="6255" spans="1:14">
      <c r="A6255">
        <v>69</v>
      </c>
      <c r="B6255" t="s">
        <v>6252</v>
      </c>
      <c r="C6255" t="s">
        <v>6251</v>
      </c>
      <c r="D6255">
        <v>718</v>
      </c>
      <c r="E6255" s="1">
        <v>0.88300000000000001</v>
      </c>
      <c r="G6255">
        <v>6.8000000000000005E-2</v>
      </c>
      <c r="H6255">
        <v>44</v>
      </c>
      <c r="I6255">
        <v>7.7</v>
      </c>
      <c r="J6255">
        <v>1.09E-3</v>
      </c>
      <c r="L6255">
        <v>1.6267777777777788</v>
      </c>
      <c r="M6255" s="2">
        <f t="shared" si="194"/>
        <v>76.666666666666671</v>
      </c>
      <c r="N6255" t="s">
        <v>32</v>
      </c>
    </row>
    <row r="6256" spans="1:14">
      <c r="A6256">
        <v>70</v>
      </c>
      <c r="B6256" t="s">
        <v>6494</v>
      </c>
      <c r="C6256" t="s">
        <v>6493</v>
      </c>
      <c r="D6256">
        <v>294</v>
      </c>
      <c r="E6256" s="1">
        <v>0.871</v>
      </c>
      <c r="F6256">
        <v>1.3520000000000001</v>
      </c>
      <c r="G6256">
        <v>0.14299999999999999</v>
      </c>
      <c r="H6256">
        <v>7</v>
      </c>
      <c r="I6256">
        <v>8.1999999999999993</v>
      </c>
      <c r="J6256">
        <v>8.0000000000000004E-4</v>
      </c>
      <c r="K6256">
        <v>0.51700000000000002</v>
      </c>
      <c r="L6256">
        <v>1.6267777777777788</v>
      </c>
      <c r="M6256" s="2">
        <f t="shared" si="194"/>
        <v>77.777777777777786</v>
      </c>
      <c r="N6256" t="s">
        <v>32</v>
      </c>
    </row>
    <row r="6257" spans="1:14">
      <c r="A6257">
        <v>71</v>
      </c>
      <c r="B6257" t="s">
        <v>14452</v>
      </c>
      <c r="C6257" t="s">
        <v>14453</v>
      </c>
      <c r="D6257">
        <v>551</v>
      </c>
      <c r="E6257" s="1">
        <v>0.81399999999999995</v>
      </c>
      <c r="F6257">
        <v>1.2869999999999999</v>
      </c>
      <c r="G6257">
        <v>4.8000000000000001E-2</v>
      </c>
      <c r="H6257">
        <v>42</v>
      </c>
      <c r="I6257">
        <v>7.4</v>
      </c>
      <c r="J6257">
        <v>9.3999999999999997E-4</v>
      </c>
      <c r="K6257">
        <v>0.32500000000000001</v>
      </c>
      <c r="L6257">
        <v>1.6267777777777788</v>
      </c>
      <c r="M6257" s="2">
        <f t="shared" si="194"/>
        <v>78.888888888888886</v>
      </c>
      <c r="N6257" t="s">
        <v>32</v>
      </c>
    </row>
    <row r="6258" spans="1:14">
      <c r="A6258">
        <v>72</v>
      </c>
      <c r="B6258" t="s">
        <v>13317</v>
      </c>
      <c r="C6258" t="s">
        <v>13318</v>
      </c>
      <c r="D6258">
        <v>446</v>
      </c>
      <c r="E6258" s="1">
        <v>0.78</v>
      </c>
      <c r="G6258">
        <v>0.10299999999999999</v>
      </c>
      <c r="H6258">
        <v>29</v>
      </c>
      <c r="I6258">
        <v>7.5</v>
      </c>
      <c r="J6258">
        <v>1.42E-3</v>
      </c>
      <c r="L6258">
        <v>1.6267777777777788</v>
      </c>
      <c r="M6258" s="2">
        <f t="shared" si="194"/>
        <v>80</v>
      </c>
      <c r="N6258" t="s">
        <v>32</v>
      </c>
    </row>
    <row r="6259" spans="1:14">
      <c r="A6259">
        <v>73</v>
      </c>
      <c r="B6259" t="s">
        <v>6492</v>
      </c>
      <c r="C6259" t="s">
        <v>6491</v>
      </c>
      <c r="D6259">
        <v>135</v>
      </c>
      <c r="E6259" s="1">
        <v>0.76700000000000002</v>
      </c>
      <c r="G6259">
        <v>0.20799999999999999</v>
      </c>
      <c r="H6259">
        <v>24</v>
      </c>
      <c r="I6259">
        <v>4</v>
      </c>
      <c r="J6259">
        <v>5.1000000000000004E-4</v>
      </c>
      <c r="L6259">
        <v>1.6267777777777788</v>
      </c>
      <c r="M6259" s="2">
        <f t="shared" si="194"/>
        <v>81.111111111111114</v>
      </c>
      <c r="N6259" t="s">
        <v>32</v>
      </c>
    </row>
    <row r="6260" spans="1:14">
      <c r="A6260">
        <v>74</v>
      </c>
      <c r="B6260" t="s">
        <v>6490</v>
      </c>
      <c r="C6260" t="s">
        <v>6489</v>
      </c>
      <c r="D6260">
        <v>674</v>
      </c>
      <c r="E6260" s="1">
        <v>0.76500000000000001</v>
      </c>
      <c r="F6260">
        <v>1.2969999999999999</v>
      </c>
      <c r="G6260">
        <v>0.121</v>
      </c>
      <c r="H6260">
        <v>33</v>
      </c>
      <c r="I6260">
        <v>7.7</v>
      </c>
      <c r="J6260">
        <v>1.9499999999999999E-3</v>
      </c>
      <c r="K6260">
        <v>0.63700000000000001</v>
      </c>
      <c r="L6260">
        <v>1.6267777777777788</v>
      </c>
      <c r="M6260" s="2">
        <f t="shared" si="194"/>
        <v>82.222222222222214</v>
      </c>
      <c r="N6260" t="s">
        <v>32</v>
      </c>
    </row>
    <row r="6261" spans="1:14">
      <c r="A6261">
        <v>75</v>
      </c>
      <c r="B6261" t="s">
        <v>6488</v>
      </c>
      <c r="C6261" t="s">
        <v>6487</v>
      </c>
      <c r="D6261">
        <v>238</v>
      </c>
      <c r="E6261" s="1">
        <v>0.69399999999999995</v>
      </c>
      <c r="G6261">
        <v>0</v>
      </c>
      <c r="H6261">
        <v>24</v>
      </c>
      <c r="I6261">
        <v>6.1</v>
      </c>
      <c r="J6261">
        <v>6.8000000000000005E-4</v>
      </c>
      <c r="L6261">
        <v>1.6267777777777788</v>
      </c>
      <c r="M6261" s="2">
        <f t="shared" si="194"/>
        <v>83.333333333333343</v>
      </c>
      <c r="N6261" t="s">
        <v>32</v>
      </c>
    </row>
    <row r="6262" spans="1:14">
      <c r="A6262">
        <v>76</v>
      </c>
      <c r="B6262" t="s">
        <v>12926</v>
      </c>
      <c r="C6262" t="s">
        <v>12927</v>
      </c>
      <c r="D6262">
        <v>361</v>
      </c>
      <c r="E6262" s="1">
        <v>0.68</v>
      </c>
      <c r="G6262">
        <v>3.5999999999999997E-2</v>
      </c>
      <c r="H6262">
        <v>28</v>
      </c>
      <c r="I6262">
        <v>7</v>
      </c>
      <c r="J6262">
        <v>1.07E-3</v>
      </c>
      <c r="L6262">
        <v>1.6267777777777788</v>
      </c>
      <c r="M6262" s="2">
        <f t="shared" si="194"/>
        <v>84.444444444444443</v>
      </c>
      <c r="N6262" t="s">
        <v>32</v>
      </c>
    </row>
    <row r="6263" spans="1:14">
      <c r="A6263">
        <v>77</v>
      </c>
      <c r="B6263" t="s">
        <v>1529</v>
      </c>
      <c r="C6263" t="s">
        <v>1528</v>
      </c>
      <c r="D6263">
        <v>107</v>
      </c>
      <c r="E6263" s="1">
        <v>0.64500000000000002</v>
      </c>
      <c r="F6263">
        <v>0.99099999999999999</v>
      </c>
      <c r="G6263">
        <v>3.2000000000000001E-2</v>
      </c>
      <c r="H6263">
        <v>31</v>
      </c>
      <c r="I6263">
        <v>3.4</v>
      </c>
      <c r="J6263">
        <v>4.4000000000000002E-4</v>
      </c>
      <c r="K6263">
        <v>0.23300000000000001</v>
      </c>
      <c r="L6263">
        <v>1.6267777777777788</v>
      </c>
      <c r="M6263" s="2">
        <f t="shared" si="194"/>
        <v>85.555555555555557</v>
      </c>
      <c r="N6263" t="s">
        <v>32</v>
      </c>
    </row>
    <row r="6264" spans="1:14">
      <c r="A6264">
        <v>78</v>
      </c>
      <c r="B6264" t="s">
        <v>6486</v>
      </c>
      <c r="C6264" t="s">
        <v>6485</v>
      </c>
      <c r="D6264">
        <v>171</v>
      </c>
      <c r="E6264" s="1">
        <v>0.629</v>
      </c>
      <c r="F6264">
        <v>1.0389999999999999</v>
      </c>
      <c r="G6264">
        <v>0.33300000000000002</v>
      </c>
      <c r="H6264">
        <v>21</v>
      </c>
      <c r="I6264">
        <v>5.9</v>
      </c>
      <c r="J6264">
        <v>5.5999999999999995E-4</v>
      </c>
      <c r="K6264">
        <v>0.41299999999999998</v>
      </c>
      <c r="L6264">
        <v>1.6267777777777788</v>
      </c>
      <c r="M6264" s="2">
        <f t="shared" si="194"/>
        <v>86.666666666666671</v>
      </c>
      <c r="N6264" t="s">
        <v>32</v>
      </c>
    </row>
    <row r="6265" spans="1:14">
      <c r="A6265">
        <v>79</v>
      </c>
      <c r="B6265" t="s">
        <v>6484</v>
      </c>
      <c r="C6265" t="s">
        <v>6483</v>
      </c>
      <c r="D6265">
        <v>57</v>
      </c>
      <c r="E6265" s="1">
        <v>0.61799999999999999</v>
      </c>
      <c r="G6265">
        <v>0.17599999999999999</v>
      </c>
      <c r="H6265">
        <v>17</v>
      </c>
      <c r="J6265">
        <v>3.2000000000000003E-4</v>
      </c>
      <c r="L6265">
        <v>1.6267777777777788</v>
      </c>
      <c r="M6265" s="2">
        <f t="shared" si="194"/>
        <v>87.777777777777771</v>
      </c>
      <c r="N6265" t="s">
        <v>32</v>
      </c>
    </row>
    <row r="6266" spans="1:14">
      <c r="A6266">
        <v>80</v>
      </c>
      <c r="B6266" t="s">
        <v>6482</v>
      </c>
      <c r="C6266" t="s">
        <v>6481</v>
      </c>
      <c r="D6266">
        <v>223</v>
      </c>
      <c r="E6266" s="1">
        <v>0.60399999999999998</v>
      </c>
      <c r="F6266">
        <v>0.746</v>
      </c>
      <c r="G6266">
        <v>0.115</v>
      </c>
      <c r="H6266">
        <v>26</v>
      </c>
      <c r="I6266">
        <v>6.9</v>
      </c>
      <c r="J6266">
        <v>9.2000000000000003E-4</v>
      </c>
      <c r="K6266">
        <v>0.40500000000000003</v>
      </c>
      <c r="L6266">
        <v>1.6267777777777788</v>
      </c>
      <c r="M6266" s="2">
        <f t="shared" si="194"/>
        <v>88.888888888888886</v>
      </c>
      <c r="N6266" t="s">
        <v>32</v>
      </c>
    </row>
    <row r="6267" spans="1:14">
      <c r="A6267">
        <v>81</v>
      </c>
      <c r="B6267" t="s">
        <v>6480</v>
      </c>
      <c r="C6267" t="s">
        <v>6479</v>
      </c>
      <c r="D6267">
        <v>135</v>
      </c>
      <c r="E6267" s="1">
        <v>0.6</v>
      </c>
      <c r="G6267">
        <v>0</v>
      </c>
      <c r="H6267">
        <v>15</v>
      </c>
      <c r="I6267">
        <v>6.1</v>
      </c>
      <c r="J6267">
        <v>3.3E-4</v>
      </c>
      <c r="L6267">
        <v>1.6267777777777788</v>
      </c>
      <c r="M6267" s="2">
        <f t="shared" si="194"/>
        <v>90</v>
      </c>
      <c r="N6267" t="s">
        <v>32</v>
      </c>
    </row>
    <row r="6268" spans="1:14">
      <c r="A6268">
        <v>82</v>
      </c>
      <c r="B6268" t="s">
        <v>6478</v>
      </c>
      <c r="C6268" t="s">
        <v>6477</v>
      </c>
      <c r="D6268">
        <v>222</v>
      </c>
      <c r="E6268" s="1">
        <v>0.59599999999999997</v>
      </c>
      <c r="G6268">
        <v>3.6999999999999998E-2</v>
      </c>
      <c r="H6268">
        <v>27</v>
      </c>
      <c r="I6268">
        <v>7.4</v>
      </c>
      <c r="J6268">
        <v>5.5000000000000003E-4</v>
      </c>
      <c r="L6268">
        <v>1.6267777777777788</v>
      </c>
      <c r="M6268" s="2">
        <f t="shared" si="194"/>
        <v>91.111111111111114</v>
      </c>
      <c r="N6268" t="s">
        <v>32</v>
      </c>
    </row>
    <row r="6269" spans="1:14">
      <c r="A6269">
        <v>83</v>
      </c>
      <c r="B6269" t="s">
        <v>6476</v>
      </c>
      <c r="C6269" t="s">
        <v>6475</v>
      </c>
      <c r="D6269">
        <v>343</v>
      </c>
      <c r="E6269" s="1">
        <v>0.57999999999999996</v>
      </c>
      <c r="F6269">
        <v>0.95</v>
      </c>
      <c r="G6269">
        <v>0.34300000000000003</v>
      </c>
      <c r="H6269">
        <v>35</v>
      </c>
      <c r="I6269">
        <v>6.3</v>
      </c>
      <c r="J6269">
        <v>6.6E-4</v>
      </c>
      <c r="K6269">
        <v>0.23599999999999999</v>
      </c>
      <c r="L6269">
        <v>1.6267777777777788</v>
      </c>
      <c r="M6269" s="2">
        <f t="shared" si="194"/>
        <v>92.222222222222229</v>
      </c>
      <c r="N6269" t="s">
        <v>32</v>
      </c>
    </row>
    <row r="6270" spans="1:14">
      <c r="A6270">
        <v>84</v>
      </c>
      <c r="B6270" t="s">
        <v>6474</v>
      </c>
      <c r="C6270" t="s">
        <v>6473</v>
      </c>
      <c r="D6270">
        <v>281</v>
      </c>
      <c r="E6270" s="1">
        <v>0.57399999999999995</v>
      </c>
      <c r="G6270">
        <v>0.05</v>
      </c>
      <c r="H6270">
        <v>20</v>
      </c>
      <c r="I6270">
        <v>7.2</v>
      </c>
      <c r="J6270">
        <v>7.2999999999999996E-4</v>
      </c>
      <c r="L6270">
        <v>1.6267777777777788</v>
      </c>
      <c r="M6270" s="2">
        <f t="shared" si="194"/>
        <v>93.333333333333329</v>
      </c>
      <c r="N6270" t="s">
        <v>32</v>
      </c>
    </row>
    <row r="6271" spans="1:14">
      <c r="A6271">
        <v>85</v>
      </c>
      <c r="B6271" t="s">
        <v>6472</v>
      </c>
      <c r="C6271" t="s">
        <v>6471</v>
      </c>
      <c r="D6271">
        <v>1077</v>
      </c>
      <c r="E6271" s="1">
        <v>0.56200000000000006</v>
      </c>
      <c r="F6271">
        <v>0.95199999999999996</v>
      </c>
      <c r="G6271">
        <v>0.36</v>
      </c>
      <c r="H6271">
        <v>100</v>
      </c>
      <c r="I6271">
        <v>6.7</v>
      </c>
      <c r="J6271">
        <v>2.15E-3</v>
      </c>
      <c r="K6271">
        <v>0.27700000000000002</v>
      </c>
      <c r="L6271">
        <v>1.6267777777777788</v>
      </c>
      <c r="M6271" s="2">
        <f t="shared" si="194"/>
        <v>94.444444444444443</v>
      </c>
      <c r="N6271" t="s">
        <v>32</v>
      </c>
    </row>
    <row r="6272" spans="1:14">
      <c r="A6272">
        <v>86</v>
      </c>
      <c r="B6272" t="s">
        <v>6470</v>
      </c>
      <c r="C6272" t="s">
        <v>6469</v>
      </c>
      <c r="D6272">
        <v>23</v>
      </c>
      <c r="E6272" s="1">
        <v>0.42599999999999999</v>
      </c>
      <c r="G6272">
        <v>8.6999999999999994E-2</v>
      </c>
      <c r="H6272">
        <v>23</v>
      </c>
      <c r="J6272">
        <v>1E-4</v>
      </c>
      <c r="L6272">
        <v>1.6267777777777788</v>
      </c>
      <c r="M6272" s="2">
        <f t="shared" si="194"/>
        <v>95.555555555555557</v>
      </c>
      <c r="N6272" t="s">
        <v>32</v>
      </c>
    </row>
    <row r="6273" spans="1:14">
      <c r="A6273">
        <v>87</v>
      </c>
      <c r="B6273" t="s">
        <v>6468</v>
      </c>
      <c r="C6273" t="s">
        <v>6467</v>
      </c>
      <c r="D6273">
        <v>180</v>
      </c>
      <c r="E6273" s="1">
        <v>0.31900000000000001</v>
      </c>
      <c r="G6273">
        <v>0.14699999999999999</v>
      </c>
      <c r="H6273">
        <v>34</v>
      </c>
      <c r="I6273">
        <v>6.1</v>
      </c>
      <c r="J6273">
        <v>4.4999999999999999E-4</v>
      </c>
      <c r="L6273">
        <v>1.6267777777777788</v>
      </c>
      <c r="M6273" s="2">
        <f t="shared" si="194"/>
        <v>96.666666666666671</v>
      </c>
      <c r="N6273" t="s">
        <v>32</v>
      </c>
    </row>
    <row r="6274" spans="1:14">
      <c r="A6274">
        <v>88</v>
      </c>
      <c r="B6274" t="s">
        <v>6466</v>
      </c>
      <c r="C6274" t="s">
        <v>6465</v>
      </c>
      <c r="D6274">
        <v>371</v>
      </c>
      <c r="E6274" s="1">
        <v>0.24399999999999999</v>
      </c>
      <c r="G6274">
        <v>2.4E-2</v>
      </c>
      <c r="H6274">
        <v>41</v>
      </c>
      <c r="I6274">
        <v>8.4</v>
      </c>
      <c r="J6274">
        <v>4.4000000000000002E-4</v>
      </c>
      <c r="L6274">
        <v>1.6267777777777788</v>
      </c>
      <c r="M6274" s="2">
        <f t="shared" si="194"/>
        <v>97.777777777777771</v>
      </c>
      <c r="N6274" t="s">
        <v>32</v>
      </c>
    </row>
    <row r="6275" spans="1:14">
      <c r="A6275">
        <v>89</v>
      </c>
      <c r="B6275" t="s">
        <v>6464</v>
      </c>
      <c r="C6275" t="s">
        <v>6463</v>
      </c>
      <c r="D6275">
        <v>246</v>
      </c>
      <c r="E6275" s="1">
        <v>0.21099999999999999</v>
      </c>
      <c r="F6275">
        <v>0.48899999999999999</v>
      </c>
      <c r="G6275">
        <v>0</v>
      </c>
      <c r="H6275">
        <v>13</v>
      </c>
      <c r="I6275" t="s">
        <v>18288</v>
      </c>
      <c r="J6275">
        <v>2.1000000000000001E-4</v>
      </c>
      <c r="K6275">
        <v>0.13500000000000001</v>
      </c>
      <c r="L6275">
        <v>1.6267777777777788</v>
      </c>
      <c r="M6275" s="2">
        <f t="shared" si="194"/>
        <v>98.888888888888886</v>
      </c>
      <c r="N6275" t="s">
        <v>32</v>
      </c>
    </row>
    <row r="6276" spans="1:14">
      <c r="A6276">
        <v>90</v>
      </c>
      <c r="B6276" t="s">
        <v>6462</v>
      </c>
      <c r="C6276" t="s">
        <v>6461</v>
      </c>
      <c r="D6276">
        <v>48</v>
      </c>
      <c r="E6276" s="1">
        <v>0.20799999999999999</v>
      </c>
      <c r="F6276">
        <v>0.124</v>
      </c>
      <c r="G6276">
        <v>0.27300000000000002</v>
      </c>
      <c r="H6276">
        <v>33</v>
      </c>
      <c r="J6276">
        <v>1E-4</v>
      </c>
      <c r="K6276">
        <v>3.3000000000000002E-2</v>
      </c>
      <c r="L6276">
        <v>1.6267777777777788</v>
      </c>
      <c r="M6276" s="2">
        <f t="shared" si="194"/>
        <v>100</v>
      </c>
      <c r="N6276" t="s">
        <v>32</v>
      </c>
    </row>
    <row r="6277" spans="1:14" s="3" customFormat="1">
      <c r="E6277" s="4"/>
      <c r="M6277" s="5"/>
    </row>
    <row r="6278" spans="1:14">
      <c r="A6278">
        <v>1</v>
      </c>
      <c r="B6278" t="s">
        <v>6570</v>
      </c>
      <c r="C6278" t="s">
        <v>6569</v>
      </c>
      <c r="D6278">
        <v>6386</v>
      </c>
      <c r="E6278" s="1">
        <v>1.964</v>
      </c>
      <c r="F6278">
        <v>2.391</v>
      </c>
      <c r="G6278">
        <v>0.36699999999999999</v>
      </c>
      <c r="H6278">
        <v>286</v>
      </c>
      <c r="I6278">
        <v>7</v>
      </c>
      <c r="J6278">
        <v>1.4970000000000001E-2</v>
      </c>
      <c r="K6278">
        <v>0.77900000000000003</v>
      </c>
      <c r="L6278">
        <f>AVERAGE(E6278:E6293)</f>
        <v>1.0736875000000001</v>
      </c>
      <c r="M6278" s="2">
        <f t="shared" ref="M6278:M6293" si="195">A6278/16*100</f>
        <v>6.25</v>
      </c>
      <c r="N6278" t="s">
        <v>17589</v>
      </c>
    </row>
    <row r="6279" spans="1:14">
      <c r="A6279">
        <v>2</v>
      </c>
      <c r="B6279" t="s">
        <v>17579</v>
      </c>
      <c r="C6279" t="s">
        <v>17580</v>
      </c>
      <c r="D6279">
        <v>3045</v>
      </c>
      <c r="E6279" s="1">
        <v>1.728</v>
      </c>
      <c r="F6279">
        <v>1.998</v>
      </c>
      <c r="G6279">
        <v>0.25</v>
      </c>
      <c r="H6279">
        <v>136</v>
      </c>
      <c r="I6279">
        <v>8.8000000000000007</v>
      </c>
      <c r="J6279">
        <v>4.4099999999999999E-3</v>
      </c>
      <c r="K6279">
        <v>0.49399999999999999</v>
      </c>
      <c r="L6279">
        <v>1.0736875000000001</v>
      </c>
      <c r="M6279" s="2">
        <f t="shared" si="195"/>
        <v>12.5</v>
      </c>
      <c r="N6279" t="s">
        <v>17589</v>
      </c>
    </row>
    <row r="6280" spans="1:14">
      <c r="A6280">
        <v>3</v>
      </c>
      <c r="B6280" t="s">
        <v>17589</v>
      </c>
      <c r="C6280" t="s">
        <v>17590</v>
      </c>
      <c r="D6280">
        <v>5193</v>
      </c>
      <c r="E6280" s="1">
        <v>1.6739999999999999</v>
      </c>
      <c r="F6280">
        <v>1.831</v>
      </c>
      <c r="G6280">
        <v>0.39700000000000002</v>
      </c>
      <c r="H6280">
        <v>131</v>
      </c>
      <c r="I6280" t="s">
        <v>18288</v>
      </c>
      <c r="J6280">
        <v>5.2599999999999999E-3</v>
      </c>
      <c r="K6280">
        <v>0.48299999999999998</v>
      </c>
      <c r="L6280">
        <v>1.0736875000000001</v>
      </c>
      <c r="M6280" s="2">
        <f t="shared" si="195"/>
        <v>18.75</v>
      </c>
      <c r="N6280" t="s">
        <v>17589</v>
      </c>
    </row>
    <row r="6281" spans="1:14">
      <c r="A6281">
        <v>4</v>
      </c>
      <c r="B6281" t="s">
        <v>14904</v>
      </c>
      <c r="C6281" t="s">
        <v>14905</v>
      </c>
      <c r="D6281">
        <v>2062</v>
      </c>
      <c r="E6281" s="1">
        <v>1.415</v>
      </c>
      <c r="F6281">
        <v>2.0030000000000001</v>
      </c>
      <c r="G6281">
        <v>0.11700000000000001</v>
      </c>
      <c r="H6281">
        <v>60</v>
      </c>
      <c r="I6281">
        <v>8.1</v>
      </c>
      <c r="J6281">
        <v>3.8600000000000001E-3</v>
      </c>
      <c r="K6281">
        <v>0.69</v>
      </c>
      <c r="L6281">
        <v>1.0736875000000001</v>
      </c>
      <c r="M6281" s="2">
        <f t="shared" si="195"/>
        <v>25</v>
      </c>
      <c r="N6281" t="s">
        <v>17589</v>
      </c>
    </row>
    <row r="6282" spans="1:14">
      <c r="A6282">
        <v>5</v>
      </c>
      <c r="B6282" t="s">
        <v>6568</v>
      </c>
      <c r="C6282" t="s">
        <v>6567</v>
      </c>
      <c r="D6282">
        <v>1665</v>
      </c>
      <c r="E6282" s="1">
        <v>1.379</v>
      </c>
      <c r="F6282">
        <v>1.97</v>
      </c>
      <c r="G6282">
        <v>0.192</v>
      </c>
      <c r="H6282">
        <v>52</v>
      </c>
      <c r="I6282">
        <v>7.3</v>
      </c>
      <c r="J6282">
        <v>4.62E-3</v>
      </c>
      <c r="K6282">
        <v>0.78200000000000003</v>
      </c>
      <c r="L6282">
        <v>1.0736875000000001</v>
      </c>
      <c r="M6282" s="2">
        <f t="shared" si="195"/>
        <v>31.25</v>
      </c>
      <c r="N6282" t="s">
        <v>17589</v>
      </c>
    </row>
    <row r="6283" spans="1:14">
      <c r="A6283">
        <v>6</v>
      </c>
      <c r="B6283" t="s">
        <v>17601</v>
      </c>
      <c r="C6283" t="s">
        <v>17602</v>
      </c>
      <c r="D6283">
        <v>2106</v>
      </c>
      <c r="E6283" s="1">
        <v>1.208</v>
      </c>
      <c r="F6283">
        <v>1.399</v>
      </c>
      <c r="G6283">
        <v>0.24199999999999999</v>
      </c>
      <c r="H6283">
        <v>66</v>
      </c>
      <c r="I6283">
        <v>8.8000000000000007</v>
      </c>
      <c r="J6283">
        <v>2.97E-3</v>
      </c>
      <c r="K6283">
        <v>0.371</v>
      </c>
      <c r="L6283">
        <v>1.0736875000000001</v>
      </c>
      <c r="M6283" s="2">
        <f t="shared" si="195"/>
        <v>37.5</v>
      </c>
      <c r="N6283" t="s">
        <v>17589</v>
      </c>
    </row>
    <row r="6284" spans="1:14">
      <c r="A6284">
        <v>7</v>
      </c>
      <c r="B6284" t="s">
        <v>20123</v>
      </c>
      <c r="C6284" t="s">
        <v>20124</v>
      </c>
      <c r="D6284">
        <v>2872</v>
      </c>
      <c r="E6284" s="1">
        <v>1.1819999999999999</v>
      </c>
      <c r="F6284">
        <v>2.0179999999999998</v>
      </c>
      <c r="G6284">
        <v>0.36599999999999999</v>
      </c>
      <c r="H6284">
        <v>82</v>
      </c>
      <c r="I6284" t="s">
        <v>18288</v>
      </c>
      <c r="J6284">
        <v>4.3699999999999998E-3</v>
      </c>
      <c r="K6284">
        <v>0.73199999999999998</v>
      </c>
      <c r="L6284">
        <v>1.0736875000000001</v>
      </c>
      <c r="M6284" s="2">
        <f t="shared" si="195"/>
        <v>43.75</v>
      </c>
      <c r="N6284" t="s">
        <v>17589</v>
      </c>
    </row>
    <row r="6285" spans="1:14">
      <c r="A6285">
        <v>8</v>
      </c>
      <c r="B6285" t="s">
        <v>14906</v>
      </c>
      <c r="C6285" t="s">
        <v>14907</v>
      </c>
      <c r="D6285">
        <v>850</v>
      </c>
      <c r="E6285" s="1">
        <v>1.1579999999999999</v>
      </c>
      <c r="F6285">
        <v>1.4930000000000001</v>
      </c>
      <c r="G6285">
        <v>7.4999999999999997E-2</v>
      </c>
      <c r="H6285">
        <v>40</v>
      </c>
      <c r="I6285">
        <v>7.1</v>
      </c>
      <c r="J6285">
        <v>1.9599999999999999E-3</v>
      </c>
      <c r="K6285">
        <v>0.497</v>
      </c>
      <c r="L6285">
        <v>1.0736875000000001</v>
      </c>
      <c r="M6285" s="2">
        <f t="shared" si="195"/>
        <v>50</v>
      </c>
      <c r="N6285" t="s">
        <v>17589</v>
      </c>
    </row>
    <row r="6286" spans="1:14">
      <c r="A6286">
        <v>9</v>
      </c>
      <c r="B6286" t="s">
        <v>14902</v>
      </c>
      <c r="C6286" t="s">
        <v>14903</v>
      </c>
      <c r="D6286">
        <v>619</v>
      </c>
      <c r="E6286" s="1">
        <v>1.131</v>
      </c>
      <c r="F6286">
        <v>1.284</v>
      </c>
      <c r="G6286">
        <v>0.13300000000000001</v>
      </c>
      <c r="H6286">
        <v>60</v>
      </c>
      <c r="I6286">
        <v>7.4</v>
      </c>
      <c r="J6286">
        <v>1.16E-3</v>
      </c>
      <c r="K6286">
        <v>0.34100000000000003</v>
      </c>
      <c r="L6286">
        <v>1.0736875000000001</v>
      </c>
      <c r="M6286" s="2">
        <f t="shared" si="195"/>
        <v>56.25</v>
      </c>
      <c r="N6286" t="s">
        <v>17589</v>
      </c>
    </row>
    <row r="6287" spans="1:14">
      <c r="A6287">
        <v>10</v>
      </c>
      <c r="B6287" t="s">
        <v>14890</v>
      </c>
      <c r="C6287" t="s">
        <v>14891</v>
      </c>
      <c r="D6287">
        <v>802</v>
      </c>
      <c r="E6287" s="1">
        <v>0.85599999999999998</v>
      </c>
      <c r="F6287">
        <v>1</v>
      </c>
      <c r="G6287">
        <v>0.188</v>
      </c>
      <c r="H6287">
        <v>80</v>
      </c>
      <c r="I6287">
        <v>8.3000000000000007</v>
      </c>
      <c r="J6287">
        <v>1.1000000000000001E-3</v>
      </c>
      <c r="K6287">
        <v>0.26100000000000001</v>
      </c>
      <c r="L6287">
        <v>1.0736875000000001</v>
      </c>
      <c r="M6287" s="2">
        <f t="shared" si="195"/>
        <v>62.5</v>
      </c>
      <c r="N6287" t="s">
        <v>17589</v>
      </c>
    </row>
    <row r="6288" spans="1:14">
      <c r="A6288">
        <v>11</v>
      </c>
      <c r="B6288" t="s">
        <v>6566</v>
      </c>
      <c r="C6288" t="s">
        <v>6565</v>
      </c>
      <c r="D6288">
        <v>265</v>
      </c>
      <c r="E6288" s="1">
        <v>0.70599999999999996</v>
      </c>
      <c r="F6288">
        <v>1.169</v>
      </c>
      <c r="G6288">
        <v>0</v>
      </c>
      <c r="H6288">
        <v>17</v>
      </c>
      <c r="I6288">
        <v>7.3</v>
      </c>
      <c r="J6288">
        <v>5.0000000000000001E-4</v>
      </c>
      <c r="K6288">
        <v>0.34100000000000003</v>
      </c>
      <c r="L6288">
        <v>1.0736875000000001</v>
      </c>
      <c r="M6288" s="2">
        <f t="shared" si="195"/>
        <v>68.75</v>
      </c>
      <c r="N6288" t="s">
        <v>17589</v>
      </c>
    </row>
    <row r="6289" spans="1:14">
      <c r="A6289">
        <v>12</v>
      </c>
      <c r="B6289" t="s">
        <v>17583</v>
      </c>
      <c r="C6289" t="s">
        <v>17584</v>
      </c>
      <c r="D6289">
        <v>235</v>
      </c>
      <c r="E6289" s="1">
        <v>0.65900000000000003</v>
      </c>
      <c r="G6289">
        <v>0.1</v>
      </c>
      <c r="H6289">
        <v>30</v>
      </c>
      <c r="I6289">
        <v>6.7</v>
      </c>
      <c r="J6289">
        <v>5.1999999999999995E-4</v>
      </c>
      <c r="L6289">
        <v>1.0736875000000001</v>
      </c>
      <c r="M6289" s="2">
        <f t="shared" si="195"/>
        <v>75</v>
      </c>
      <c r="N6289" t="s">
        <v>17589</v>
      </c>
    </row>
    <row r="6290" spans="1:14">
      <c r="A6290">
        <v>13</v>
      </c>
      <c r="B6290" t="s">
        <v>17657</v>
      </c>
      <c r="C6290" t="s">
        <v>17658</v>
      </c>
      <c r="D6290">
        <v>256</v>
      </c>
      <c r="E6290" s="1">
        <v>0.624</v>
      </c>
      <c r="F6290">
        <v>0.68300000000000005</v>
      </c>
      <c r="G6290">
        <v>0.47799999999999998</v>
      </c>
      <c r="H6290">
        <v>46</v>
      </c>
      <c r="I6290">
        <v>5.3</v>
      </c>
      <c r="J6290">
        <v>6.2E-4</v>
      </c>
      <c r="K6290">
        <v>0.186</v>
      </c>
      <c r="L6290">
        <v>1.0736875000000001</v>
      </c>
      <c r="M6290" s="2">
        <f t="shared" si="195"/>
        <v>81.25</v>
      </c>
      <c r="N6290" t="s">
        <v>17589</v>
      </c>
    </row>
    <row r="6291" spans="1:14">
      <c r="A6291">
        <v>14</v>
      </c>
      <c r="B6291" t="s">
        <v>14914</v>
      </c>
      <c r="C6291" t="s">
        <v>14915</v>
      </c>
      <c r="D6291">
        <v>188</v>
      </c>
      <c r="E6291" s="1">
        <v>0.53200000000000003</v>
      </c>
      <c r="G6291">
        <v>6.5000000000000002E-2</v>
      </c>
      <c r="H6291">
        <v>31</v>
      </c>
      <c r="I6291">
        <v>5.4</v>
      </c>
      <c r="J6291">
        <v>4.8999999999999998E-4</v>
      </c>
      <c r="L6291">
        <v>1.0736875000000001</v>
      </c>
      <c r="M6291" s="2">
        <f t="shared" si="195"/>
        <v>87.5</v>
      </c>
      <c r="N6291" t="s">
        <v>17589</v>
      </c>
    </row>
    <row r="6292" spans="1:14">
      <c r="A6292">
        <v>15</v>
      </c>
      <c r="B6292" t="s">
        <v>6564</v>
      </c>
      <c r="C6292" t="s">
        <v>6563</v>
      </c>
      <c r="D6292">
        <v>261</v>
      </c>
      <c r="E6292" s="1">
        <v>0.49399999999999999</v>
      </c>
      <c r="F6292">
        <v>0.52700000000000002</v>
      </c>
      <c r="G6292">
        <v>5.8000000000000003E-2</v>
      </c>
      <c r="H6292">
        <v>52</v>
      </c>
      <c r="I6292">
        <v>6.9</v>
      </c>
      <c r="J6292">
        <v>5.0000000000000001E-4</v>
      </c>
      <c r="K6292">
        <v>0.13900000000000001</v>
      </c>
      <c r="L6292">
        <v>1.0736875000000001</v>
      </c>
      <c r="M6292" s="2">
        <f t="shared" si="195"/>
        <v>93.75</v>
      </c>
      <c r="N6292" t="s">
        <v>17589</v>
      </c>
    </row>
    <row r="6293" spans="1:14">
      <c r="A6293">
        <v>16</v>
      </c>
      <c r="B6293" t="s">
        <v>17649</v>
      </c>
      <c r="C6293" t="s">
        <v>17650</v>
      </c>
      <c r="D6293">
        <v>133</v>
      </c>
      <c r="E6293" s="1">
        <v>0.46899999999999997</v>
      </c>
      <c r="F6293">
        <v>0.53800000000000003</v>
      </c>
      <c r="G6293">
        <v>0</v>
      </c>
      <c r="H6293">
        <v>16</v>
      </c>
      <c r="I6293" t="s">
        <v>18288</v>
      </c>
      <c r="J6293">
        <v>1.2999999999999999E-4</v>
      </c>
      <c r="K6293">
        <v>0.09</v>
      </c>
      <c r="L6293">
        <v>1.0736875000000001</v>
      </c>
      <c r="M6293" s="2">
        <f t="shared" si="195"/>
        <v>100</v>
      </c>
      <c r="N6293" t="s">
        <v>17589</v>
      </c>
    </row>
    <row r="6294" spans="1:14" s="3" customFormat="1">
      <c r="E6294" s="4"/>
      <c r="M6294" s="5"/>
    </row>
    <row r="6295" spans="1:14">
      <c r="A6295">
        <v>1</v>
      </c>
      <c r="B6295" t="s">
        <v>16150</v>
      </c>
      <c r="C6295" t="s">
        <v>16151</v>
      </c>
      <c r="D6295">
        <v>1274</v>
      </c>
      <c r="E6295" s="1">
        <v>3.597</v>
      </c>
      <c r="F6295">
        <v>3.766</v>
      </c>
      <c r="G6295">
        <v>4.4820000000000002</v>
      </c>
      <c r="H6295">
        <v>56</v>
      </c>
      <c r="I6295">
        <v>3.8</v>
      </c>
      <c r="J6295">
        <v>4.0699999999999998E-3</v>
      </c>
      <c r="K6295">
        <v>1.327</v>
      </c>
      <c r="L6295">
        <f>AVERAGE(E6295:E6342)</f>
        <v>0.84920833333333323</v>
      </c>
      <c r="M6295" s="2">
        <f t="shared" ref="M6295:M6342" si="196">A6295/48*100</f>
        <v>2.083333333333333</v>
      </c>
      <c r="N6295" t="s">
        <v>6616</v>
      </c>
    </row>
    <row r="6296" spans="1:14">
      <c r="A6296">
        <v>2</v>
      </c>
      <c r="B6296" t="s">
        <v>1257</v>
      </c>
      <c r="C6296" t="s">
        <v>1256</v>
      </c>
      <c r="D6296">
        <v>958</v>
      </c>
      <c r="E6296" s="1">
        <v>2.1960000000000002</v>
      </c>
      <c r="F6296">
        <v>2.5550000000000002</v>
      </c>
      <c r="G6296">
        <v>1.083</v>
      </c>
      <c r="H6296">
        <v>24</v>
      </c>
      <c r="I6296">
        <v>9.1</v>
      </c>
      <c r="J6296">
        <v>1.9E-3</v>
      </c>
      <c r="K6296">
        <v>0.91</v>
      </c>
      <c r="L6296">
        <v>0.84920833333333323</v>
      </c>
      <c r="M6296" s="2">
        <f t="shared" si="196"/>
        <v>4.1666666666666661</v>
      </c>
      <c r="N6296" t="s">
        <v>6616</v>
      </c>
    </row>
    <row r="6297" spans="1:14">
      <c r="A6297">
        <v>3</v>
      </c>
      <c r="B6297" t="s">
        <v>6622</v>
      </c>
      <c r="C6297" t="s">
        <v>6621</v>
      </c>
      <c r="D6297">
        <v>1186</v>
      </c>
      <c r="E6297" s="1">
        <v>1.958</v>
      </c>
      <c r="F6297">
        <v>2.762</v>
      </c>
      <c r="G6297">
        <v>0</v>
      </c>
      <c r="H6297">
        <v>10</v>
      </c>
      <c r="I6297" t="s">
        <v>18288</v>
      </c>
      <c r="J6297">
        <v>1.8799999999999999E-3</v>
      </c>
      <c r="K6297">
        <v>1.6990000000000001</v>
      </c>
      <c r="L6297">
        <v>0.84920833333333323</v>
      </c>
      <c r="M6297" s="2">
        <f t="shared" si="196"/>
        <v>6.25</v>
      </c>
      <c r="N6297" t="s">
        <v>6616</v>
      </c>
    </row>
    <row r="6298" spans="1:14">
      <c r="A6298">
        <v>4</v>
      </c>
      <c r="B6298" t="s">
        <v>10630</v>
      </c>
      <c r="C6298" t="s">
        <v>10631</v>
      </c>
      <c r="D6298">
        <v>237</v>
      </c>
      <c r="E6298" s="1">
        <v>1.7050000000000001</v>
      </c>
      <c r="G6298">
        <v>9.0999999999999998E-2</v>
      </c>
      <c r="H6298">
        <v>33</v>
      </c>
      <c r="I6298">
        <v>4.0999999999999996</v>
      </c>
      <c r="J6298">
        <v>1.1800000000000001E-3</v>
      </c>
      <c r="L6298">
        <v>0.84920833333333323</v>
      </c>
      <c r="M6298" s="2">
        <f t="shared" si="196"/>
        <v>8.3333333333333321</v>
      </c>
      <c r="N6298" t="s">
        <v>6616</v>
      </c>
    </row>
    <row r="6299" spans="1:14">
      <c r="A6299">
        <v>5</v>
      </c>
      <c r="B6299" t="s">
        <v>6620</v>
      </c>
      <c r="C6299" t="s">
        <v>6619</v>
      </c>
      <c r="D6299">
        <v>459</v>
      </c>
      <c r="E6299" s="1">
        <v>1.609</v>
      </c>
      <c r="F6299">
        <v>1.41</v>
      </c>
      <c r="G6299">
        <v>0.30399999999999999</v>
      </c>
      <c r="H6299">
        <v>23</v>
      </c>
      <c r="I6299">
        <v>7.6</v>
      </c>
      <c r="J6299">
        <v>1.83E-3</v>
      </c>
      <c r="K6299">
        <v>0.89200000000000002</v>
      </c>
      <c r="L6299">
        <v>0.84920833333333323</v>
      </c>
      <c r="M6299" s="2">
        <f t="shared" si="196"/>
        <v>10.416666666666668</v>
      </c>
      <c r="N6299" t="s">
        <v>6616</v>
      </c>
    </row>
    <row r="6300" spans="1:14">
      <c r="A6300">
        <v>6</v>
      </c>
      <c r="B6300" t="s">
        <v>10640</v>
      </c>
      <c r="C6300" t="s">
        <v>10641</v>
      </c>
      <c r="D6300">
        <v>238</v>
      </c>
      <c r="E6300" s="1">
        <v>1.486</v>
      </c>
      <c r="F6300">
        <v>1.286</v>
      </c>
      <c r="G6300">
        <v>0.2</v>
      </c>
      <c r="H6300">
        <v>30</v>
      </c>
      <c r="I6300">
        <v>3.4</v>
      </c>
      <c r="J6300">
        <v>1.17E-3</v>
      </c>
      <c r="K6300">
        <v>0.435</v>
      </c>
      <c r="L6300">
        <v>0.84920833333333323</v>
      </c>
      <c r="M6300" s="2">
        <f t="shared" si="196"/>
        <v>12.5</v>
      </c>
      <c r="N6300" t="s">
        <v>6616</v>
      </c>
    </row>
    <row r="6301" spans="1:14">
      <c r="A6301">
        <v>7</v>
      </c>
      <c r="B6301" t="s">
        <v>6618</v>
      </c>
      <c r="C6301" t="s">
        <v>6617</v>
      </c>
      <c r="D6301">
        <v>362</v>
      </c>
      <c r="E6301" s="1">
        <v>1.4690000000000001</v>
      </c>
      <c r="F6301">
        <v>1.236</v>
      </c>
      <c r="G6301">
        <v>0.125</v>
      </c>
      <c r="H6301">
        <v>16</v>
      </c>
      <c r="I6301">
        <v>9.5</v>
      </c>
      <c r="J6301">
        <v>7.1000000000000002E-4</v>
      </c>
      <c r="K6301">
        <v>0.45400000000000001</v>
      </c>
      <c r="L6301">
        <v>0.84920833333333323</v>
      </c>
      <c r="M6301" s="2">
        <f t="shared" si="196"/>
        <v>14.583333333333334</v>
      </c>
      <c r="N6301" t="s">
        <v>6616</v>
      </c>
    </row>
    <row r="6302" spans="1:14">
      <c r="A6302">
        <v>8</v>
      </c>
      <c r="B6302" t="s">
        <v>6530</v>
      </c>
      <c r="C6302" t="s">
        <v>6529</v>
      </c>
      <c r="D6302">
        <v>391</v>
      </c>
      <c r="E6302" s="1">
        <v>1.4670000000000001</v>
      </c>
      <c r="F6302">
        <v>1.296</v>
      </c>
      <c r="G6302">
        <v>1.0429999999999999</v>
      </c>
      <c r="H6302">
        <v>23</v>
      </c>
      <c r="I6302">
        <v>6.9</v>
      </c>
      <c r="J6302">
        <v>9.7000000000000005E-4</v>
      </c>
      <c r="K6302">
        <v>0.48299999999999998</v>
      </c>
      <c r="L6302">
        <v>0.84920833333333323</v>
      </c>
      <c r="M6302" s="2">
        <f t="shared" si="196"/>
        <v>16.666666666666664</v>
      </c>
      <c r="N6302" t="s">
        <v>6616</v>
      </c>
    </row>
    <row r="6303" spans="1:14">
      <c r="A6303">
        <v>9</v>
      </c>
      <c r="B6303" t="s">
        <v>10644</v>
      </c>
      <c r="C6303" t="s">
        <v>10645</v>
      </c>
      <c r="D6303">
        <v>2473</v>
      </c>
      <c r="E6303" s="1">
        <v>1.419</v>
      </c>
      <c r="F6303">
        <v>1.4139999999999999</v>
      </c>
      <c r="G6303">
        <v>0.67100000000000004</v>
      </c>
      <c r="H6303">
        <v>149</v>
      </c>
      <c r="I6303">
        <v>5.7</v>
      </c>
      <c r="J6303">
        <v>7.3400000000000002E-3</v>
      </c>
      <c r="K6303">
        <v>0.502</v>
      </c>
      <c r="L6303">
        <v>0.84920833333333323</v>
      </c>
      <c r="M6303" s="2">
        <f t="shared" si="196"/>
        <v>18.75</v>
      </c>
      <c r="N6303" t="s">
        <v>6616</v>
      </c>
    </row>
    <row r="6304" spans="1:14">
      <c r="A6304">
        <v>10</v>
      </c>
      <c r="B6304" t="s">
        <v>15930</v>
      </c>
      <c r="C6304" t="s">
        <v>15931</v>
      </c>
      <c r="D6304">
        <v>956</v>
      </c>
      <c r="E6304" s="1">
        <v>1.375</v>
      </c>
      <c r="F6304">
        <v>1.3480000000000001</v>
      </c>
      <c r="G6304">
        <v>5.7000000000000002E-2</v>
      </c>
      <c r="H6304">
        <v>53</v>
      </c>
      <c r="I6304" t="s">
        <v>18288</v>
      </c>
      <c r="J6304">
        <v>2.0799999999999998E-3</v>
      </c>
      <c r="K6304">
        <v>0.58099999999999996</v>
      </c>
      <c r="L6304">
        <v>0.84920833333333323</v>
      </c>
      <c r="M6304" s="2">
        <f t="shared" si="196"/>
        <v>20.833333333333336</v>
      </c>
      <c r="N6304" t="s">
        <v>6616</v>
      </c>
    </row>
    <row r="6305" spans="1:14">
      <c r="A6305">
        <v>11</v>
      </c>
      <c r="B6305" t="s">
        <v>6616</v>
      </c>
      <c r="C6305" t="s">
        <v>6615</v>
      </c>
      <c r="D6305">
        <v>1319</v>
      </c>
      <c r="E6305" s="1">
        <v>1.3720000000000001</v>
      </c>
      <c r="F6305">
        <v>1.7190000000000001</v>
      </c>
      <c r="G6305">
        <v>9.5000000000000001E-2</v>
      </c>
      <c r="H6305">
        <v>21</v>
      </c>
      <c r="I6305" t="s">
        <v>18288</v>
      </c>
      <c r="J6305">
        <v>1.48E-3</v>
      </c>
      <c r="K6305">
        <v>0.88</v>
      </c>
      <c r="L6305">
        <v>0.84920833333333323</v>
      </c>
      <c r="M6305" s="2">
        <f t="shared" si="196"/>
        <v>22.916666666666664</v>
      </c>
      <c r="N6305" t="s">
        <v>6616</v>
      </c>
    </row>
    <row r="6306" spans="1:14">
      <c r="A6306">
        <v>12</v>
      </c>
      <c r="B6306" t="s">
        <v>10628</v>
      </c>
      <c r="C6306" t="s">
        <v>10629</v>
      </c>
      <c r="D6306">
        <v>801</v>
      </c>
      <c r="E6306" s="1">
        <v>1.333</v>
      </c>
      <c r="F6306">
        <v>1.3839999999999999</v>
      </c>
      <c r="G6306">
        <v>0.33300000000000002</v>
      </c>
      <c r="H6306">
        <v>60</v>
      </c>
      <c r="I6306">
        <v>6.2</v>
      </c>
      <c r="J6306">
        <v>2.0400000000000001E-3</v>
      </c>
      <c r="K6306">
        <v>0.434</v>
      </c>
      <c r="L6306">
        <v>0.84920833333333323</v>
      </c>
      <c r="M6306" s="2">
        <f t="shared" si="196"/>
        <v>25</v>
      </c>
      <c r="N6306" t="s">
        <v>6616</v>
      </c>
    </row>
    <row r="6307" spans="1:14">
      <c r="A6307">
        <v>13</v>
      </c>
      <c r="B6307" t="s">
        <v>18591</v>
      </c>
      <c r="C6307" t="s">
        <v>18590</v>
      </c>
      <c r="D6307">
        <v>494</v>
      </c>
      <c r="E6307" s="1">
        <v>1.296</v>
      </c>
      <c r="F6307">
        <v>1.3360000000000001</v>
      </c>
      <c r="G6307">
        <v>0.188</v>
      </c>
      <c r="H6307">
        <v>48</v>
      </c>
      <c r="I6307">
        <v>7.3</v>
      </c>
      <c r="J6307">
        <v>9.1E-4</v>
      </c>
      <c r="K6307">
        <v>0.39500000000000002</v>
      </c>
      <c r="L6307">
        <v>0.84920833333333323</v>
      </c>
      <c r="M6307" s="2">
        <f t="shared" si="196"/>
        <v>27.083333333333332</v>
      </c>
      <c r="N6307" t="s">
        <v>6616</v>
      </c>
    </row>
    <row r="6308" spans="1:14">
      <c r="A6308">
        <v>14</v>
      </c>
      <c r="B6308" t="s">
        <v>1195</v>
      </c>
      <c r="C6308" t="s">
        <v>1194</v>
      </c>
      <c r="D6308">
        <v>6595</v>
      </c>
      <c r="E6308" s="1">
        <v>1.27</v>
      </c>
      <c r="F6308">
        <v>1.6279999999999999</v>
      </c>
      <c r="G6308">
        <v>0.247</v>
      </c>
      <c r="H6308">
        <v>263</v>
      </c>
      <c r="I6308">
        <v>6.8</v>
      </c>
      <c r="J6308">
        <v>1.4069999999999999E-2</v>
      </c>
      <c r="K6308">
        <v>0.45400000000000001</v>
      </c>
      <c r="L6308">
        <v>0.84920833333333323</v>
      </c>
      <c r="M6308" s="2">
        <f t="shared" si="196"/>
        <v>29.166666666666668</v>
      </c>
      <c r="N6308" t="s">
        <v>6616</v>
      </c>
    </row>
    <row r="6309" spans="1:14">
      <c r="A6309">
        <v>15</v>
      </c>
      <c r="B6309" t="s">
        <v>10642</v>
      </c>
      <c r="C6309" t="s">
        <v>10643</v>
      </c>
      <c r="D6309">
        <v>1122</v>
      </c>
      <c r="E6309" s="1">
        <v>1.169</v>
      </c>
      <c r="F6309">
        <v>1.5669999999999999</v>
      </c>
      <c r="G6309">
        <v>0.435</v>
      </c>
      <c r="H6309">
        <v>92</v>
      </c>
      <c r="I6309">
        <v>5.2</v>
      </c>
      <c r="J6309">
        <v>4.4900000000000001E-3</v>
      </c>
      <c r="K6309">
        <v>0.63700000000000001</v>
      </c>
      <c r="L6309">
        <v>0.84920833333333323</v>
      </c>
      <c r="M6309" s="2">
        <f t="shared" si="196"/>
        <v>31.25</v>
      </c>
      <c r="N6309" t="s">
        <v>6616</v>
      </c>
    </row>
    <row r="6310" spans="1:14">
      <c r="A6310">
        <v>16</v>
      </c>
      <c r="B6310" t="s">
        <v>10652</v>
      </c>
      <c r="C6310" t="s">
        <v>10653</v>
      </c>
      <c r="D6310">
        <v>114</v>
      </c>
      <c r="E6310" s="1">
        <v>1</v>
      </c>
      <c r="F6310">
        <v>0.47799999999999998</v>
      </c>
      <c r="G6310">
        <v>0.64300000000000002</v>
      </c>
      <c r="H6310">
        <v>28</v>
      </c>
      <c r="I6310">
        <v>2.4</v>
      </c>
      <c r="J6310">
        <v>4.0000000000000003E-5</v>
      </c>
      <c r="K6310">
        <v>1.4E-2</v>
      </c>
      <c r="L6310">
        <v>0.84920833333333323</v>
      </c>
      <c r="M6310" s="2">
        <f t="shared" si="196"/>
        <v>33.333333333333329</v>
      </c>
      <c r="N6310" t="s">
        <v>6616</v>
      </c>
    </row>
    <row r="6311" spans="1:14">
      <c r="A6311">
        <v>17</v>
      </c>
      <c r="B6311" t="s">
        <v>6614</v>
      </c>
      <c r="C6311" t="s">
        <v>6613</v>
      </c>
      <c r="D6311">
        <v>280</v>
      </c>
      <c r="E6311" s="1">
        <v>0.96199999999999997</v>
      </c>
      <c r="F6311">
        <v>0.89400000000000002</v>
      </c>
      <c r="G6311">
        <v>7.0999999999999994E-2</v>
      </c>
      <c r="H6311">
        <v>28</v>
      </c>
      <c r="I6311">
        <v>6.8</v>
      </c>
      <c r="J6311">
        <v>7.2999999999999996E-4</v>
      </c>
      <c r="K6311">
        <v>0.314</v>
      </c>
      <c r="L6311">
        <v>0.84920833333333323</v>
      </c>
      <c r="M6311" s="2">
        <f t="shared" si="196"/>
        <v>35.416666666666671</v>
      </c>
      <c r="N6311" t="s">
        <v>6616</v>
      </c>
    </row>
    <row r="6312" spans="1:14">
      <c r="A6312">
        <v>18</v>
      </c>
      <c r="B6312" t="s">
        <v>17977</v>
      </c>
      <c r="C6312" t="s">
        <v>17978</v>
      </c>
      <c r="D6312">
        <v>451</v>
      </c>
      <c r="E6312" s="1">
        <v>0.90100000000000002</v>
      </c>
      <c r="F6312">
        <v>0.97499999999999998</v>
      </c>
      <c r="G6312">
        <v>0.79500000000000004</v>
      </c>
      <c r="H6312">
        <v>44</v>
      </c>
      <c r="I6312">
        <v>5.9</v>
      </c>
      <c r="J6312">
        <v>1.2800000000000001E-3</v>
      </c>
      <c r="K6312">
        <v>0.36199999999999999</v>
      </c>
      <c r="L6312">
        <v>0.84920833333333323</v>
      </c>
      <c r="M6312" s="2">
        <f t="shared" si="196"/>
        <v>37.5</v>
      </c>
      <c r="N6312" t="s">
        <v>6616</v>
      </c>
    </row>
    <row r="6313" spans="1:14">
      <c r="A6313">
        <v>19</v>
      </c>
      <c r="B6313" t="s">
        <v>6612</v>
      </c>
      <c r="C6313" t="s">
        <v>6611</v>
      </c>
      <c r="D6313">
        <v>227</v>
      </c>
      <c r="E6313" s="1">
        <v>0.84599999999999997</v>
      </c>
      <c r="G6313">
        <v>0.16</v>
      </c>
      <c r="H6313">
        <v>25</v>
      </c>
      <c r="I6313">
        <v>7</v>
      </c>
      <c r="J6313">
        <v>5.8E-4</v>
      </c>
      <c r="L6313">
        <v>0.84920833333333323</v>
      </c>
      <c r="M6313" s="2">
        <f t="shared" si="196"/>
        <v>39.583333333333329</v>
      </c>
      <c r="N6313" t="s">
        <v>6616</v>
      </c>
    </row>
    <row r="6314" spans="1:14">
      <c r="A6314">
        <v>20</v>
      </c>
      <c r="B6314" t="s">
        <v>10632</v>
      </c>
      <c r="C6314" t="s">
        <v>10633</v>
      </c>
      <c r="D6314">
        <v>137</v>
      </c>
      <c r="E6314" s="1">
        <v>0.83299999999999996</v>
      </c>
      <c r="F6314">
        <v>0.96799999999999997</v>
      </c>
      <c r="G6314">
        <v>0.11799999999999999</v>
      </c>
      <c r="H6314">
        <v>17</v>
      </c>
      <c r="I6314">
        <v>4.5</v>
      </c>
      <c r="J6314">
        <v>5.1999999999999995E-4</v>
      </c>
      <c r="K6314">
        <v>0.312</v>
      </c>
      <c r="L6314">
        <v>0.84920833333333323</v>
      </c>
      <c r="M6314" s="2">
        <f t="shared" si="196"/>
        <v>41.666666666666671</v>
      </c>
      <c r="N6314" t="s">
        <v>6616</v>
      </c>
    </row>
    <row r="6315" spans="1:14">
      <c r="A6315">
        <v>21</v>
      </c>
      <c r="B6315" t="s">
        <v>6610</v>
      </c>
      <c r="C6315" t="s">
        <v>6609</v>
      </c>
      <c r="D6315">
        <v>589</v>
      </c>
      <c r="E6315" s="1">
        <v>0.81200000000000006</v>
      </c>
      <c r="F6315">
        <v>0.96099999999999997</v>
      </c>
      <c r="G6315">
        <v>0.68600000000000005</v>
      </c>
      <c r="H6315">
        <v>35</v>
      </c>
      <c r="I6315">
        <v>8.6999999999999993</v>
      </c>
      <c r="J6315">
        <v>1E-3</v>
      </c>
      <c r="K6315">
        <v>0.315</v>
      </c>
      <c r="L6315">
        <v>0.84920833333333323</v>
      </c>
      <c r="M6315" s="2">
        <f t="shared" si="196"/>
        <v>43.75</v>
      </c>
      <c r="N6315" t="s">
        <v>6616</v>
      </c>
    </row>
    <row r="6316" spans="1:14">
      <c r="A6316">
        <v>22</v>
      </c>
      <c r="B6316" t="s">
        <v>10650</v>
      </c>
      <c r="C6316" t="s">
        <v>10651</v>
      </c>
      <c r="D6316">
        <v>113</v>
      </c>
      <c r="E6316" s="1">
        <v>0.78800000000000003</v>
      </c>
      <c r="F6316">
        <v>0.94199999999999995</v>
      </c>
      <c r="G6316">
        <v>0.61499999999999999</v>
      </c>
      <c r="H6316">
        <v>26</v>
      </c>
      <c r="I6316">
        <v>3</v>
      </c>
      <c r="J6316">
        <v>5.1000000000000004E-4</v>
      </c>
      <c r="K6316">
        <v>0.28499999999999998</v>
      </c>
      <c r="L6316">
        <v>0.84920833333333323</v>
      </c>
      <c r="M6316" s="2">
        <f t="shared" si="196"/>
        <v>45.833333333333329</v>
      </c>
      <c r="N6316" t="s">
        <v>6616</v>
      </c>
    </row>
    <row r="6317" spans="1:14">
      <c r="A6317">
        <v>23</v>
      </c>
      <c r="B6317" t="s">
        <v>6608</v>
      </c>
      <c r="C6317" t="s">
        <v>6607</v>
      </c>
      <c r="D6317">
        <v>363</v>
      </c>
      <c r="E6317" s="1">
        <v>0.75600000000000001</v>
      </c>
      <c r="G6317">
        <v>0.26300000000000001</v>
      </c>
      <c r="H6317">
        <v>38</v>
      </c>
      <c r="I6317">
        <v>5.6</v>
      </c>
      <c r="J6317">
        <v>1.0399999999999999E-3</v>
      </c>
      <c r="L6317">
        <v>0.84920833333333323</v>
      </c>
      <c r="M6317" s="2">
        <f t="shared" si="196"/>
        <v>47.916666666666671</v>
      </c>
      <c r="N6317" t="s">
        <v>6616</v>
      </c>
    </row>
    <row r="6318" spans="1:14">
      <c r="A6318">
        <v>24</v>
      </c>
      <c r="B6318" t="s">
        <v>10648</v>
      </c>
      <c r="C6318" t="s">
        <v>10649</v>
      </c>
      <c r="D6318">
        <v>75</v>
      </c>
      <c r="E6318" s="1">
        <v>0.73799999999999999</v>
      </c>
      <c r="F6318">
        <v>1</v>
      </c>
      <c r="G6318">
        <v>0</v>
      </c>
      <c r="H6318">
        <v>26</v>
      </c>
      <c r="J6318">
        <v>4.8000000000000001E-4</v>
      </c>
      <c r="K6318">
        <v>0.36699999999999999</v>
      </c>
      <c r="L6318">
        <v>0.84920833333333323</v>
      </c>
      <c r="M6318" s="2">
        <f t="shared" si="196"/>
        <v>50</v>
      </c>
      <c r="N6318" t="s">
        <v>6616</v>
      </c>
    </row>
    <row r="6319" spans="1:14">
      <c r="A6319">
        <v>25</v>
      </c>
      <c r="B6319" t="s">
        <v>6606</v>
      </c>
      <c r="C6319" t="s">
        <v>6605</v>
      </c>
      <c r="D6319">
        <v>395</v>
      </c>
      <c r="E6319" s="1">
        <v>0.72299999999999998</v>
      </c>
      <c r="F6319">
        <v>0.82</v>
      </c>
      <c r="G6319">
        <v>9.2999999999999999E-2</v>
      </c>
      <c r="H6319">
        <v>43</v>
      </c>
      <c r="I6319">
        <v>6.9</v>
      </c>
      <c r="J6319">
        <v>8.4999999999999995E-4</v>
      </c>
      <c r="K6319">
        <v>0.24299999999999999</v>
      </c>
      <c r="L6319">
        <v>0.84920833333333323</v>
      </c>
      <c r="M6319" s="2">
        <f t="shared" si="196"/>
        <v>52.083333333333336</v>
      </c>
      <c r="N6319" t="s">
        <v>6616</v>
      </c>
    </row>
    <row r="6320" spans="1:14">
      <c r="A6320">
        <v>26</v>
      </c>
      <c r="B6320" t="s">
        <v>6604</v>
      </c>
      <c r="C6320" t="s">
        <v>6603</v>
      </c>
      <c r="D6320">
        <v>112</v>
      </c>
      <c r="E6320" s="1">
        <v>0.66700000000000004</v>
      </c>
      <c r="F6320">
        <v>0.38100000000000001</v>
      </c>
      <c r="G6320">
        <v>0.26700000000000002</v>
      </c>
      <c r="H6320">
        <v>15</v>
      </c>
      <c r="I6320">
        <v>8.6</v>
      </c>
      <c r="J6320">
        <v>4.6000000000000001E-4</v>
      </c>
      <c r="K6320">
        <v>0.26900000000000002</v>
      </c>
      <c r="L6320">
        <v>0.84920833333333323</v>
      </c>
      <c r="M6320" s="2">
        <f t="shared" si="196"/>
        <v>54.166666666666664</v>
      </c>
      <c r="N6320" t="s">
        <v>6616</v>
      </c>
    </row>
    <row r="6321" spans="1:14">
      <c r="A6321">
        <v>27</v>
      </c>
      <c r="B6321" t="s">
        <v>6602</v>
      </c>
      <c r="C6321" t="s">
        <v>6601</v>
      </c>
      <c r="D6321">
        <v>228</v>
      </c>
      <c r="E6321" s="1">
        <v>0.63</v>
      </c>
      <c r="F6321">
        <v>0.40799999999999997</v>
      </c>
      <c r="G6321">
        <v>0.08</v>
      </c>
      <c r="H6321">
        <v>25</v>
      </c>
      <c r="I6321" t="s">
        <v>18288</v>
      </c>
      <c r="J6321">
        <v>3.2000000000000003E-4</v>
      </c>
      <c r="K6321">
        <v>0.14599999999999999</v>
      </c>
      <c r="L6321">
        <v>0.84920833333333323</v>
      </c>
      <c r="M6321" s="2">
        <f t="shared" si="196"/>
        <v>56.25</v>
      </c>
      <c r="N6321" t="s">
        <v>6616</v>
      </c>
    </row>
    <row r="6322" spans="1:14">
      <c r="A6322">
        <v>28</v>
      </c>
      <c r="B6322" t="s">
        <v>10638</v>
      </c>
      <c r="C6322" t="s">
        <v>10639</v>
      </c>
      <c r="D6322">
        <v>135</v>
      </c>
      <c r="E6322" s="1">
        <v>0.59399999999999997</v>
      </c>
      <c r="F6322">
        <v>0.56000000000000005</v>
      </c>
      <c r="G6322">
        <v>0.878</v>
      </c>
      <c r="H6322">
        <v>41</v>
      </c>
      <c r="I6322">
        <v>2.7</v>
      </c>
      <c r="J6322">
        <v>5.9999999999999995E-4</v>
      </c>
      <c r="K6322">
        <v>0.24199999999999999</v>
      </c>
      <c r="L6322">
        <v>0.84920833333333323</v>
      </c>
      <c r="M6322" s="2">
        <f t="shared" si="196"/>
        <v>58.333333333333336</v>
      </c>
      <c r="N6322" t="s">
        <v>6616</v>
      </c>
    </row>
    <row r="6323" spans="1:14">
      <c r="A6323">
        <v>29</v>
      </c>
      <c r="B6323" t="s">
        <v>6600</v>
      </c>
      <c r="C6323" t="s">
        <v>6599</v>
      </c>
      <c r="D6323">
        <v>376</v>
      </c>
      <c r="E6323" s="1">
        <v>0.56899999999999995</v>
      </c>
      <c r="F6323">
        <v>0.69599999999999995</v>
      </c>
      <c r="G6323">
        <v>0.63200000000000001</v>
      </c>
      <c r="H6323">
        <v>38</v>
      </c>
      <c r="I6323">
        <v>8.6</v>
      </c>
      <c r="J6323">
        <v>6.3000000000000003E-4</v>
      </c>
      <c r="K6323">
        <v>0.26100000000000001</v>
      </c>
      <c r="L6323">
        <v>0.84920833333333323</v>
      </c>
      <c r="M6323" s="2">
        <f t="shared" si="196"/>
        <v>60.416666666666664</v>
      </c>
      <c r="N6323" t="s">
        <v>6616</v>
      </c>
    </row>
    <row r="6324" spans="1:14">
      <c r="A6324">
        <v>30</v>
      </c>
      <c r="B6324" t="s">
        <v>2007</v>
      </c>
      <c r="C6324" t="s">
        <v>2006</v>
      </c>
      <c r="D6324">
        <v>252</v>
      </c>
      <c r="E6324" s="1">
        <v>0.56499999999999995</v>
      </c>
      <c r="F6324">
        <v>0.93500000000000005</v>
      </c>
      <c r="G6324">
        <v>6.7000000000000004E-2</v>
      </c>
      <c r="H6324">
        <v>15</v>
      </c>
      <c r="I6324" t="s">
        <v>18288</v>
      </c>
      <c r="J6324">
        <v>6.8999999999999997E-4</v>
      </c>
      <c r="K6324">
        <v>0.51200000000000001</v>
      </c>
      <c r="L6324">
        <v>0.84920833333333323</v>
      </c>
      <c r="M6324" s="2">
        <f t="shared" si="196"/>
        <v>62.5</v>
      </c>
      <c r="N6324" t="s">
        <v>6616</v>
      </c>
    </row>
    <row r="6325" spans="1:14">
      <c r="A6325">
        <v>31</v>
      </c>
      <c r="B6325" t="s">
        <v>4871</v>
      </c>
      <c r="C6325" t="s">
        <v>4870</v>
      </c>
      <c r="D6325">
        <v>358</v>
      </c>
      <c r="E6325" s="1">
        <v>0.54400000000000004</v>
      </c>
      <c r="G6325">
        <v>0</v>
      </c>
      <c r="H6325">
        <v>31</v>
      </c>
      <c r="I6325">
        <v>6.9</v>
      </c>
      <c r="J6325">
        <v>6.4000000000000005E-4</v>
      </c>
      <c r="L6325">
        <v>0.84920833333333323</v>
      </c>
      <c r="M6325" s="2">
        <f t="shared" si="196"/>
        <v>64.583333333333343</v>
      </c>
      <c r="N6325" t="s">
        <v>6616</v>
      </c>
    </row>
    <row r="6326" spans="1:14">
      <c r="A6326">
        <v>32</v>
      </c>
      <c r="B6326" t="s">
        <v>6598</v>
      </c>
      <c r="C6326" t="s">
        <v>6597</v>
      </c>
      <c r="D6326">
        <v>334</v>
      </c>
      <c r="E6326" s="1">
        <v>0.438</v>
      </c>
      <c r="F6326">
        <v>0.64700000000000002</v>
      </c>
      <c r="G6326">
        <v>0.129</v>
      </c>
      <c r="H6326">
        <v>31</v>
      </c>
      <c r="I6326" t="s">
        <v>18288</v>
      </c>
      <c r="J6326">
        <v>5.1000000000000004E-4</v>
      </c>
      <c r="K6326">
        <v>0.19500000000000001</v>
      </c>
      <c r="L6326">
        <v>0.84920833333333323</v>
      </c>
      <c r="M6326" s="2">
        <f t="shared" si="196"/>
        <v>66.666666666666657</v>
      </c>
      <c r="N6326" t="s">
        <v>6616</v>
      </c>
    </row>
    <row r="6327" spans="1:14">
      <c r="A6327">
        <v>33</v>
      </c>
      <c r="B6327" t="s">
        <v>6596</v>
      </c>
      <c r="C6327" t="s">
        <v>6595</v>
      </c>
      <c r="D6327">
        <v>185</v>
      </c>
      <c r="E6327" s="1">
        <v>0.39200000000000002</v>
      </c>
      <c r="F6327">
        <v>0.437</v>
      </c>
      <c r="G6327">
        <v>0</v>
      </c>
      <c r="H6327">
        <v>23</v>
      </c>
      <c r="I6327" t="s">
        <v>18288</v>
      </c>
      <c r="J6327">
        <v>5.5999999999999995E-4</v>
      </c>
      <c r="K6327">
        <v>0.312</v>
      </c>
      <c r="L6327">
        <v>0.84920833333333323</v>
      </c>
      <c r="M6327" s="2">
        <f t="shared" si="196"/>
        <v>68.75</v>
      </c>
      <c r="N6327" t="s">
        <v>6616</v>
      </c>
    </row>
    <row r="6328" spans="1:14">
      <c r="A6328">
        <v>34</v>
      </c>
      <c r="B6328" t="s">
        <v>6594</v>
      </c>
      <c r="C6328" t="s">
        <v>6593</v>
      </c>
      <c r="D6328">
        <v>30</v>
      </c>
      <c r="E6328" s="1">
        <v>0.39100000000000001</v>
      </c>
      <c r="F6328">
        <v>0.51</v>
      </c>
      <c r="G6328">
        <v>0.38500000000000001</v>
      </c>
      <c r="H6328">
        <v>13</v>
      </c>
      <c r="J6328">
        <v>2.9E-4</v>
      </c>
      <c r="K6328">
        <v>0.33300000000000002</v>
      </c>
      <c r="L6328">
        <v>0.84920833333333323</v>
      </c>
      <c r="M6328" s="2">
        <f t="shared" si="196"/>
        <v>70.833333333333343</v>
      </c>
      <c r="N6328" t="s">
        <v>6616</v>
      </c>
    </row>
    <row r="6329" spans="1:14">
      <c r="A6329">
        <v>35</v>
      </c>
      <c r="B6329" t="s">
        <v>6592</v>
      </c>
      <c r="C6329" t="s">
        <v>6591</v>
      </c>
      <c r="D6329">
        <v>150</v>
      </c>
      <c r="E6329" s="1">
        <v>0.373</v>
      </c>
      <c r="G6329">
        <v>4.2000000000000003E-2</v>
      </c>
      <c r="H6329">
        <v>24</v>
      </c>
      <c r="I6329">
        <v>7.1</v>
      </c>
      <c r="J6329">
        <v>4.2000000000000002E-4</v>
      </c>
      <c r="L6329">
        <v>0.84920833333333323</v>
      </c>
      <c r="M6329" s="2">
        <f t="shared" si="196"/>
        <v>72.916666666666657</v>
      </c>
      <c r="N6329" t="s">
        <v>6616</v>
      </c>
    </row>
    <row r="6330" spans="1:14">
      <c r="A6330">
        <v>36</v>
      </c>
      <c r="B6330" t="s">
        <v>6590</v>
      </c>
      <c r="C6330" t="s">
        <v>6589</v>
      </c>
      <c r="D6330">
        <v>115</v>
      </c>
      <c r="E6330" s="1">
        <v>0.35099999999999998</v>
      </c>
      <c r="G6330">
        <v>0.15</v>
      </c>
      <c r="H6330">
        <v>20</v>
      </c>
      <c r="I6330">
        <v>6.5</v>
      </c>
      <c r="J6330">
        <v>5.0000000000000001E-4</v>
      </c>
      <c r="L6330">
        <v>0.84920833333333323</v>
      </c>
      <c r="M6330" s="2">
        <f t="shared" si="196"/>
        <v>75</v>
      </c>
      <c r="N6330" t="s">
        <v>6616</v>
      </c>
    </row>
    <row r="6331" spans="1:14">
      <c r="A6331">
        <v>37</v>
      </c>
      <c r="B6331" t="s">
        <v>6588</v>
      </c>
      <c r="C6331" t="s">
        <v>6587</v>
      </c>
      <c r="D6331">
        <v>216</v>
      </c>
      <c r="E6331" s="1">
        <v>0.32700000000000001</v>
      </c>
      <c r="G6331">
        <v>0</v>
      </c>
      <c r="H6331">
        <v>26</v>
      </c>
      <c r="I6331">
        <v>6</v>
      </c>
      <c r="J6331">
        <v>1.07E-3</v>
      </c>
      <c r="L6331">
        <v>0.84920833333333323</v>
      </c>
      <c r="M6331" s="2">
        <f t="shared" si="196"/>
        <v>77.083333333333343</v>
      </c>
      <c r="N6331" t="s">
        <v>6616</v>
      </c>
    </row>
    <row r="6332" spans="1:14">
      <c r="A6332">
        <v>38</v>
      </c>
      <c r="B6332" t="s">
        <v>6586</v>
      </c>
      <c r="C6332" t="s">
        <v>6585</v>
      </c>
      <c r="D6332">
        <v>107</v>
      </c>
      <c r="E6332" s="1">
        <v>0.32400000000000001</v>
      </c>
      <c r="F6332">
        <v>0.27600000000000002</v>
      </c>
      <c r="G6332">
        <v>0</v>
      </c>
      <c r="H6332">
        <v>16</v>
      </c>
      <c r="I6332">
        <v>9.9</v>
      </c>
      <c r="J6332">
        <v>6.0000000000000002E-5</v>
      </c>
      <c r="K6332">
        <v>4.5999999999999999E-2</v>
      </c>
      <c r="L6332">
        <v>0.84920833333333323</v>
      </c>
      <c r="M6332" s="2">
        <f t="shared" si="196"/>
        <v>79.166666666666657</v>
      </c>
      <c r="N6332" t="s">
        <v>6616</v>
      </c>
    </row>
    <row r="6333" spans="1:14">
      <c r="A6333">
        <v>39</v>
      </c>
      <c r="B6333" t="s">
        <v>6584</v>
      </c>
      <c r="C6333" t="s">
        <v>6583</v>
      </c>
      <c r="D6333">
        <v>331</v>
      </c>
      <c r="E6333" s="1">
        <v>0.28799999999999998</v>
      </c>
      <c r="F6333">
        <v>0.75</v>
      </c>
      <c r="G6333">
        <v>0.19</v>
      </c>
      <c r="H6333">
        <v>21</v>
      </c>
      <c r="I6333">
        <v>9.5</v>
      </c>
      <c r="J6333">
        <v>7.6000000000000004E-4</v>
      </c>
      <c r="K6333">
        <v>0.36</v>
      </c>
      <c r="L6333">
        <v>0.84920833333333323</v>
      </c>
      <c r="M6333" s="2">
        <f t="shared" si="196"/>
        <v>81.25</v>
      </c>
      <c r="N6333" t="s">
        <v>6616</v>
      </c>
    </row>
    <row r="6334" spans="1:14">
      <c r="A6334">
        <v>40</v>
      </c>
      <c r="B6334" t="s">
        <v>6582</v>
      </c>
      <c r="C6334" t="s">
        <v>6581</v>
      </c>
      <c r="D6334">
        <v>281</v>
      </c>
      <c r="E6334" s="1">
        <v>0.24399999999999999</v>
      </c>
      <c r="F6334">
        <v>0.45700000000000002</v>
      </c>
      <c r="G6334">
        <v>3.5999999999999997E-2</v>
      </c>
      <c r="H6334">
        <v>28</v>
      </c>
      <c r="I6334" t="s">
        <v>18288</v>
      </c>
      <c r="J6334">
        <v>4.6999999999999999E-4</v>
      </c>
      <c r="K6334">
        <v>0.254</v>
      </c>
      <c r="L6334">
        <v>0.84920833333333323</v>
      </c>
      <c r="M6334" s="2">
        <f t="shared" si="196"/>
        <v>83.333333333333343</v>
      </c>
      <c r="N6334" t="s">
        <v>6616</v>
      </c>
    </row>
    <row r="6335" spans="1:14">
      <c r="A6335">
        <v>41</v>
      </c>
      <c r="B6335" t="s">
        <v>6580</v>
      </c>
      <c r="C6335" t="s">
        <v>6579</v>
      </c>
      <c r="D6335">
        <v>58</v>
      </c>
      <c r="E6335" s="1">
        <v>0.23499999999999999</v>
      </c>
      <c r="G6335">
        <v>0.13600000000000001</v>
      </c>
      <c r="H6335">
        <v>22</v>
      </c>
      <c r="J6335">
        <v>3.5E-4</v>
      </c>
      <c r="L6335">
        <v>0.84920833333333323</v>
      </c>
      <c r="M6335" s="2">
        <f t="shared" si="196"/>
        <v>85.416666666666657</v>
      </c>
      <c r="N6335" t="s">
        <v>6616</v>
      </c>
    </row>
    <row r="6336" spans="1:14">
      <c r="A6336">
        <v>42</v>
      </c>
      <c r="B6336" t="s">
        <v>6464</v>
      </c>
      <c r="C6336" t="s">
        <v>6463</v>
      </c>
      <c r="D6336">
        <v>246</v>
      </c>
      <c r="E6336" s="1">
        <v>0.21099999999999999</v>
      </c>
      <c r="F6336">
        <v>0.48899999999999999</v>
      </c>
      <c r="G6336">
        <v>0</v>
      </c>
      <c r="H6336">
        <v>13</v>
      </c>
      <c r="I6336" t="s">
        <v>18288</v>
      </c>
      <c r="J6336">
        <v>2.1000000000000001E-4</v>
      </c>
      <c r="K6336">
        <v>0.13500000000000001</v>
      </c>
      <c r="L6336">
        <v>0.84920833333333323</v>
      </c>
      <c r="M6336" s="2">
        <f t="shared" si="196"/>
        <v>87.5</v>
      </c>
      <c r="N6336" t="s">
        <v>6616</v>
      </c>
    </row>
    <row r="6337" spans="1:14">
      <c r="A6337">
        <v>43</v>
      </c>
      <c r="B6337" t="s">
        <v>1485</v>
      </c>
      <c r="C6337" t="s">
        <v>1484</v>
      </c>
      <c r="D6337">
        <v>115</v>
      </c>
      <c r="E6337" s="1">
        <v>0.161</v>
      </c>
      <c r="G6337">
        <v>0</v>
      </c>
      <c r="H6337">
        <v>16</v>
      </c>
      <c r="I6337" t="s">
        <v>18288</v>
      </c>
      <c r="J6337">
        <v>2.1000000000000001E-4</v>
      </c>
      <c r="L6337">
        <v>0.84920833333333323</v>
      </c>
      <c r="M6337" s="2">
        <f t="shared" si="196"/>
        <v>89.583333333333343</v>
      </c>
      <c r="N6337" t="s">
        <v>6616</v>
      </c>
    </row>
    <row r="6338" spans="1:14">
      <c r="A6338">
        <v>44</v>
      </c>
      <c r="B6338" t="s">
        <v>6578</v>
      </c>
      <c r="C6338" t="s">
        <v>6577</v>
      </c>
      <c r="D6338">
        <v>37</v>
      </c>
      <c r="E6338" s="1">
        <v>0.159</v>
      </c>
      <c r="G6338">
        <v>0.15</v>
      </c>
      <c r="H6338">
        <v>20</v>
      </c>
      <c r="J6338">
        <v>6.9999999999999994E-5</v>
      </c>
      <c r="L6338">
        <v>0.84920833333333323</v>
      </c>
      <c r="M6338" s="2">
        <f t="shared" si="196"/>
        <v>91.666666666666657</v>
      </c>
      <c r="N6338" t="s">
        <v>6616</v>
      </c>
    </row>
    <row r="6339" spans="1:14">
      <c r="A6339">
        <v>45</v>
      </c>
      <c r="B6339" t="s">
        <v>6576</v>
      </c>
      <c r="C6339" t="s">
        <v>6575</v>
      </c>
      <c r="D6339">
        <v>2</v>
      </c>
      <c r="E6339" s="1">
        <v>0.08</v>
      </c>
      <c r="G6339">
        <v>0</v>
      </c>
      <c r="H6339">
        <v>10</v>
      </c>
      <c r="J6339">
        <v>1.0000000000000001E-5</v>
      </c>
      <c r="L6339">
        <v>0.84920833333333323</v>
      </c>
      <c r="M6339" s="2">
        <f t="shared" si="196"/>
        <v>93.75</v>
      </c>
      <c r="N6339" t="s">
        <v>6616</v>
      </c>
    </row>
    <row r="6340" spans="1:14">
      <c r="A6340">
        <v>46</v>
      </c>
      <c r="B6340" t="s">
        <v>10626</v>
      </c>
      <c r="C6340" t="s">
        <v>10627</v>
      </c>
      <c r="D6340">
        <v>15</v>
      </c>
      <c r="E6340" s="1">
        <v>6.0999999999999999E-2</v>
      </c>
      <c r="F6340">
        <v>4.9000000000000002E-2</v>
      </c>
      <c r="J6340">
        <v>3.0000000000000001E-5</v>
      </c>
      <c r="K6340">
        <v>1.2999999999999999E-2</v>
      </c>
      <c r="L6340">
        <v>0.84920833333333323</v>
      </c>
      <c r="M6340" s="2">
        <f t="shared" si="196"/>
        <v>95.833333333333343</v>
      </c>
      <c r="N6340" t="s">
        <v>6616</v>
      </c>
    </row>
    <row r="6341" spans="1:14">
      <c r="A6341">
        <v>47</v>
      </c>
      <c r="B6341" t="s">
        <v>6574</v>
      </c>
      <c r="C6341" t="s">
        <v>6573</v>
      </c>
      <c r="D6341">
        <v>30</v>
      </c>
      <c r="E6341" s="1">
        <v>0.06</v>
      </c>
      <c r="F6341">
        <v>0.11700000000000001</v>
      </c>
      <c r="G6341">
        <v>7.0999999999999994E-2</v>
      </c>
      <c r="H6341">
        <v>14</v>
      </c>
      <c r="J6341">
        <v>9.0000000000000006E-5</v>
      </c>
      <c r="K6341">
        <v>4.5999999999999999E-2</v>
      </c>
      <c r="L6341">
        <v>0.84920833333333323</v>
      </c>
      <c r="M6341" s="2">
        <f t="shared" si="196"/>
        <v>97.916666666666657</v>
      </c>
      <c r="N6341" t="s">
        <v>6616</v>
      </c>
    </row>
    <row r="6342" spans="1:14">
      <c r="A6342">
        <v>48</v>
      </c>
      <c r="B6342" t="s">
        <v>6572</v>
      </c>
      <c r="C6342" t="s">
        <v>6571</v>
      </c>
      <c r="D6342">
        <v>123</v>
      </c>
      <c r="E6342" s="1">
        <v>1.7999999999999999E-2</v>
      </c>
      <c r="F6342">
        <v>0.152</v>
      </c>
      <c r="G6342">
        <v>4.4999999999999998E-2</v>
      </c>
      <c r="H6342">
        <v>22</v>
      </c>
      <c r="I6342" t="s">
        <v>18288</v>
      </c>
      <c r="J6342">
        <v>6.0000000000000002E-5</v>
      </c>
      <c r="K6342">
        <v>2.7E-2</v>
      </c>
      <c r="L6342">
        <v>0.84920833333333323</v>
      </c>
      <c r="M6342" s="2">
        <f t="shared" si="196"/>
        <v>100</v>
      </c>
      <c r="N6342" t="s">
        <v>6616</v>
      </c>
    </row>
    <row r="6343" spans="1:14" s="3" customFormat="1">
      <c r="E6343" s="4"/>
      <c r="M6343" s="5"/>
    </row>
    <row r="6344" spans="1:14">
      <c r="A6344">
        <v>1</v>
      </c>
      <c r="B6344" t="s">
        <v>2816</v>
      </c>
      <c r="C6344" t="s">
        <v>2815</v>
      </c>
      <c r="D6344">
        <v>88</v>
      </c>
      <c r="E6344" s="1">
        <v>1.75</v>
      </c>
      <c r="F6344">
        <v>1.9770000000000001</v>
      </c>
      <c r="G6344">
        <v>0</v>
      </c>
      <c r="H6344">
        <v>21</v>
      </c>
      <c r="J6344">
        <v>3.1E-4</v>
      </c>
      <c r="K6344">
        <v>0.40400000000000003</v>
      </c>
      <c r="L6344">
        <f>AVERAGE(E6344:E6359)</f>
        <v>0.6937500000000002</v>
      </c>
      <c r="M6344" s="2">
        <f t="shared" ref="M6344:M6359" si="197">A6344/16*100</f>
        <v>6.25</v>
      </c>
      <c r="N6344" t="s">
        <v>33</v>
      </c>
    </row>
    <row r="6345" spans="1:14">
      <c r="A6345">
        <v>2</v>
      </c>
      <c r="B6345" t="s">
        <v>6640</v>
      </c>
      <c r="C6345" t="s">
        <v>6639</v>
      </c>
      <c r="D6345">
        <v>1098</v>
      </c>
      <c r="E6345" s="1">
        <v>1.603</v>
      </c>
      <c r="G6345">
        <v>0.114</v>
      </c>
      <c r="H6345">
        <v>44</v>
      </c>
      <c r="I6345">
        <v>5.9</v>
      </c>
      <c r="J6345">
        <v>3.4499999999999999E-3</v>
      </c>
      <c r="L6345">
        <v>0.6937500000000002</v>
      </c>
      <c r="M6345" s="2">
        <f t="shared" si="197"/>
        <v>12.5</v>
      </c>
      <c r="N6345" t="s">
        <v>33</v>
      </c>
    </row>
    <row r="6346" spans="1:14">
      <c r="A6346">
        <v>3</v>
      </c>
      <c r="B6346" t="s">
        <v>10636</v>
      </c>
      <c r="C6346" t="s">
        <v>10637</v>
      </c>
      <c r="D6346">
        <v>752</v>
      </c>
      <c r="E6346" s="1">
        <v>1.2030000000000001</v>
      </c>
      <c r="F6346">
        <v>2.1640000000000001</v>
      </c>
      <c r="G6346">
        <v>0.35499999999999998</v>
      </c>
      <c r="H6346">
        <v>31</v>
      </c>
      <c r="I6346">
        <v>6.3</v>
      </c>
      <c r="J6346">
        <v>2.3700000000000001E-3</v>
      </c>
      <c r="K6346">
        <v>0.81799999999999995</v>
      </c>
      <c r="L6346">
        <v>0.6937500000000002</v>
      </c>
      <c r="M6346" s="2">
        <f t="shared" si="197"/>
        <v>18.75</v>
      </c>
      <c r="N6346" t="s">
        <v>33</v>
      </c>
    </row>
    <row r="6347" spans="1:14">
      <c r="A6347">
        <v>4</v>
      </c>
      <c r="B6347" t="s">
        <v>6638</v>
      </c>
      <c r="C6347" t="s">
        <v>6637</v>
      </c>
      <c r="D6347">
        <v>166</v>
      </c>
      <c r="E6347" s="1">
        <v>1.1739999999999999</v>
      </c>
      <c r="G6347">
        <v>0</v>
      </c>
      <c r="H6347">
        <v>23</v>
      </c>
      <c r="I6347">
        <v>5.0999999999999996</v>
      </c>
      <c r="J6347">
        <v>1.06E-3</v>
      </c>
      <c r="L6347">
        <v>0.6937500000000002</v>
      </c>
      <c r="M6347" s="2">
        <f t="shared" si="197"/>
        <v>25</v>
      </c>
      <c r="N6347" t="s">
        <v>33</v>
      </c>
    </row>
    <row r="6348" spans="1:14">
      <c r="A6348">
        <v>5</v>
      </c>
      <c r="B6348" t="s">
        <v>6636</v>
      </c>
      <c r="C6348" t="s">
        <v>6635</v>
      </c>
      <c r="D6348">
        <v>1489</v>
      </c>
      <c r="E6348" s="1">
        <v>1.169</v>
      </c>
      <c r="F6348">
        <v>1.474</v>
      </c>
      <c r="G6348">
        <v>0.32200000000000001</v>
      </c>
      <c r="H6348">
        <v>115</v>
      </c>
      <c r="I6348">
        <v>7.9</v>
      </c>
      <c r="J6348">
        <v>4.4999999999999997E-3</v>
      </c>
      <c r="K6348">
        <v>0.74099999999999999</v>
      </c>
      <c r="L6348">
        <v>0.6937500000000002</v>
      </c>
      <c r="M6348" s="2">
        <f t="shared" si="197"/>
        <v>31.25</v>
      </c>
      <c r="N6348" t="s">
        <v>33</v>
      </c>
    </row>
    <row r="6349" spans="1:14">
      <c r="A6349">
        <v>6</v>
      </c>
      <c r="B6349" t="s">
        <v>1785</v>
      </c>
      <c r="C6349" t="s">
        <v>1784</v>
      </c>
      <c r="D6349">
        <v>1180</v>
      </c>
      <c r="E6349" s="1">
        <v>1.085</v>
      </c>
      <c r="F6349">
        <v>1.4059999999999999</v>
      </c>
      <c r="G6349">
        <v>0.49399999999999999</v>
      </c>
      <c r="H6349">
        <v>85</v>
      </c>
      <c r="I6349">
        <v>5.9</v>
      </c>
      <c r="J6349">
        <v>5.6299999999999996E-3</v>
      </c>
      <c r="K6349">
        <v>0.81499999999999995</v>
      </c>
      <c r="L6349">
        <v>0.6937500000000002</v>
      </c>
      <c r="M6349" s="2">
        <f t="shared" si="197"/>
        <v>37.5</v>
      </c>
      <c r="N6349" t="s">
        <v>33</v>
      </c>
    </row>
    <row r="6350" spans="1:14">
      <c r="A6350">
        <v>7</v>
      </c>
      <c r="B6350" t="s">
        <v>6634</v>
      </c>
      <c r="C6350" t="s">
        <v>6633</v>
      </c>
      <c r="D6350">
        <v>435</v>
      </c>
      <c r="E6350" s="1">
        <v>0.56599999999999995</v>
      </c>
      <c r="G6350">
        <v>0.114</v>
      </c>
      <c r="H6350">
        <v>35</v>
      </c>
      <c r="I6350">
        <v>9.5</v>
      </c>
      <c r="J6350">
        <v>1.41E-3</v>
      </c>
      <c r="L6350">
        <v>0.6937500000000002</v>
      </c>
      <c r="M6350" s="2">
        <f t="shared" si="197"/>
        <v>43.75</v>
      </c>
      <c r="N6350" t="s">
        <v>33</v>
      </c>
    </row>
    <row r="6351" spans="1:14">
      <c r="A6351">
        <v>8</v>
      </c>
      <c r="B6351" t="s">
        <v>6174</v>
      </c>
      <c r="C6351" t="s">
        <v>6173</v>
      </c>
      <c r="D6351">
        <v>270</v>
      </c>
      <c r="E6351" s="1">
        <v>0.53100000000000003</v>
      </c>
      <c r="G6351">
        <v>0.11799999999999999</v>
      </c>
      <c r="H6351">
        <v>34</v>
      </c>
      <c r="I6351">
        <v>6.6</v>
      </c>
      <c r="J6351">
        <v>9.8999999999999999E-4</v>
      </c>
      <c r="L6351">
        <v>0.6937500000000002</v>
      </c>
      <c r="M6351" s="2">
        <f t="shared" si="197"/>
        <v>50</v>
      </c>
      <c r="N6351" t="s">
        <v>33</v>
      </c>
    </row>
    <row r="6352" spans="1:14">
      <c r="A6352">
        <v>9</v>
      </c>
      <c r="B6352" t="s">
        <v>6632</v>
      </c>
      <c r="C6352" t="s">
        <v>6631</v>
      </c>
      <c r="D6352">
        <v>254</v>
      </c>
      <c r="E6352" s="1">
        <v>0.44400000000000001</v>
      </c>
      <c r="F6352">
        <v>1.0609999999999999</v>
      </c>
      <c r="G6352">
        <v>0.128</v>
      </c>
      <c r="H6352">
        <v>39</v>
      </c>
      <c r="I6352">
        <v>6.1</v>
      </c>
      <c r="J6352">
        <v>1.4E-3</v>
      </c>
      <c r="K6352">
        <v>0.69799999999999995</v>
      </c>
      <c r="L6352">
        <v>0.6937500000000002</v>
      </c>
      <c r="M6352" s="2">
        <f t="shared" si="197"/>
        <v>56.25</v>
      </c>
      <c r="N6352" t="s">
        <v>33</v>
      </c>
    </row>
    <row r="6353" spans="1:14">
      <c r="A6353">
        <v>10</v>
      </c>
      <c r="B6353" t="s">
        <v>1767</v>
      </c>
      <c r="C6353" t="s">
        <v>1766</v>
      </c>
      <c r="D6353">
        <v>355</v>
      </c>
      <c r="E6353" s="1">
        <v>0.38300000000000001</v>
      </c>
      <c r="F6353">
        <v>0.95599999999999996</v>
      </c>
      <c r="G6353">
        <v>0.08</v>
      </c>
      <c r="H6353">
        <v>25</v>
      </c>
      <c r="I6353">
        <v>8.6999999999999993</v>
      </c>
      <c r="J6353">
        <v>1.01E-3</v>
      </c>
      <c r="K6353">
        <v>0.42799999999999999</v>
      </c>
      <c r="L6353">
        <v>0.6937500000000002</v>
      </c>
      <c r="M6353" s="2">
        <f t="shared" si="197"/>
        <v>62.5</v>
      </c>
      <c r="N6353" t="s">
        <v>33</v>
      </c>
    </row>
    <row r="6354" spans="1:14">
      <c r="A6354">
        <v>11</v>
      </c>
      <c r="B6354" t="s">
        <v>8475</v>
      </c>
      <c r="C6354" t="s">
        <v>8474</v>
      </c>
      <c r="D6354">
        <v>233</v>
      </c>
      <c r="E6354" s="1">
        <v>0.36699999999999999</v>
      </c>
      <c r="F6354">
        <v>0.57399999999999995</v>
      </c>
      <c r="G6354">
        <v>4.8000000000000001E-2</v>
      </c>
      <c r="H6354">
        <v>21</v>
      </c>
      <c r="I6354">
        <v>9</v>
      </c>
      <c r="J6354">
        <v>5.1999999999999995E-4</v>
      </c>
      <c r="K6354">
        <v>0.29599999999999999</v>
      </c>
      <c r="L6354">
        <v>0.6937500000000002</v>
      </c>
      <c r="M6354" s="2">
        <f t="shared" si="197"/>
        <v>68.75</v>
      </c>
      <c r="N6354" t="s">
        <v>33</v>
      </c>
    </row>
    <row r="6355" spans="1:14">
      <c r="A6355">
        <v>12</v>
      </c>
      <c r="B6355" t="s">
        <v>6630</v>
      </c>
      <c r="C6355" t="s">
        <v>6629</v>
      </c>
      <c r="D6355">
        <v>343</v>
      </c>
      <c r="E6355" s="1">
        <v>0.26300000000000001</v>
      </c>
      <c r="F6355">
        <v>0.32500000000000001</v>
      </c>
      <c r="G6355">
        <v>6.7000000000000004E-2</v>
      </c>
      <c r="H6355">
        <v>45</v>
      </c>
      <c r="I6355">
        <v>9.6999999999999993</v>
      </c>
      <c r="J6355">
        <v>6.6E-4</v>
      </c>
      <c r="K6355">
        <v>0.13</v>
      </c>
      <c r="L6355">
        <v>0.6937500000000002</v>
      </c>
      <c r="M6355" s="2">
        <f t="shared" si="197"/>
        <v>75</v>
      </c>
      <c r="N6355" t="s">
        <v>33</v>
      </c>
    </row>
    <row r="6356" spans="1:14">
      <c r="A6356">
        <v>13</v>
      </c>
      <c r="B6356" t="s">
        <v>1735</v>
      </c>
      <c r="C6356" t="s">
        <v>1734</v>
      </c>
      <c r="D6356">
        <v>206</v>
      </c>
      <c r="E6356" s="1">
        <v>0.23899999999999999</v>
      </c>
      <c r="F6356">
        <v>0.55100000000000005</v>
      </c>
      <c r="G6356">
        <v>0.16300000000000001</v>
      </c>
      <c r="H6356">
        <v>43</v>
      </c>
      <c r="I6356">
        <v>8.4</v>
      </c>
      <c r="J6356">
        <v>8.4999999999999995E-4</v>
      </c>
      <c r="K6356">
        <v>0.38300000000000001</v>
      </c>
      <c r="L6356">
        <v>0.6937500000000002</v>
      </c>
      <c r="M6356" s="2">
        <f t="shared" si="197"/>
        <v>81.25</v>
      </c>
      <c r="N6356" t="s">
        <v>33</v>
      </c>
    </row>
    <row r="6357" spans="1:14">
      <c r="A6357">
        <v>14</v>
      </c>
      <c r="B6357" t="s">
        <v>6628</v>
      </c>
      <c r="C6357" t="s">
        <v>6627</v>
      </c>
      <c r="D6357">
        <v>142</v>
      </c>
      <c r="E6357" s="1">
        <v>0.186</v>
      </c>
      <c r="F6357">
        <v>0.58499999999999996</v>
      </c>
      <c r="G6357">
        <v>0</v>
      </c>
      <c r="H6357">
        <v>23</v>
      </c>
      <c r="I6357">
        <v>6.4</v>
      </c>
      <c r="J6357">
        <v>6.4999999999999997E-4</v>
      </c>
      <c r="K6357">
        <v>0.34899999999999998</v>
      </c>
      <c r="L6357">
        <v>0.6937500000000002</v>
      </c>
      <c r="M6357" s="2">
        <f t="shared" si="197"/>
        <v>87.5</v>
      </c>
      <c r="N6357" t="s">
        <v>33</v>
      </c>
    </row>
    <row r="6358" spans="1:14">
      <c r="A6358">
        <v>15</v>
      </c>
      <c r="B6358" t="s">
        <v>6626</v>
      </c>
      <c r="C6358" t="s">
        <v>6625</v>
      </c>
      <c r="D6358">
        <v>24</v>
      </c>
      <c r="E6358" s="1">
        <v>8.5999999999999993E-2</v>
      </c>
      <c r="G6358">
        <v>0</v>
      </c>
      <c r="H6358">
        <v>12</v>
      </c>
      <c r="J6358">
        <v>3.8000000000000002E-4</v>
      </c>
      <c r="L6358">
        <v>0.6937500000000002</v>
      </c>
      <c r="M6358" s="2">
        <f t="shared" si="197"/>
        <v>93.75</v>
      </c>
      <c r="N6358" t="s">
        <v>33</v>
      </c>
    </row>
    <row r="6359" spans="1:14">
      <c r="A6359">
        <v>16</v>
      </c>
      <c r="B6359" t="s">
        <v>6624</v>
      </c>
      <c r="C6359" t="s">
        <v>6623</v>
      </c>
      <c r="D6359">
        <v>34</v>
      </c>
      <c r="E6359" s="1">
        <v>5.0999999999999997E-2</v>
      </c>
      <c r="F6359">
        <v>4.1000000000000002E-2</v>
      </c>
      <c r="J6359">
        <v>5.0000000000000002E-5</v>
      </c>
      <c r="K6359">
        <v>3.1E-2</v>
      </c>
      <c r="L6359">
        <v>0.6937500000000002</v>
      </c>
      <c r="M6359" s="2">
        <f t="shared" si="197"/>
        <v>100</v>
      </c>
      <c r="N6359" t="s">
        <v>33</v>
      </c>
    </row>
    <row r="6360" spans="1:14" s="3" customFormat="1">
      <c r="E6360" s="4"/>
      <c r="M6360" s="5"/>
    </row>
    <row r="6361" spans="1:14">
      <c r="A6361">
        <v>1</v>
      </c>
      <c r="B6361" t="s">
        <v>16254</v>
      </c>
      <c r="C6361" t="s">
        <v>16255</v>
      </c>
      <c r="D6361">
        <v>24279</v>
      </c>
      <c r="E6361" s="1">
        <v>15.388999999999999</v>
      </c>
      <c r="F6361">
        <v>17.111999999999998</v>
      </c>
      <c r="G6361">
        <v>2.9740000000000002</v>
      </c>
      <c r="H6361">
        <v>76</v>
      </c>
      <c r="I6361">
        <v>8.9</v>
      </c>
      <c r="J6361">
        <v>5.2339999999999998E-2</v>
      </c>
      <c r="K6361">
        <v>7.28</v>
      </c>
      <c r="L6361">
        <f>AVERAGE(E6361:E6407)</f>
        <v>3.5769361702127656</v>
      </c>
      <c r="M6361" s="2">
        <f t="shared" ref="M6361:M6407" si="198">A6361/47*100</f>
        <v>2.1276595744680851</v>
      </c>
      <c r="N6361" t="s">
        <v>2749</v>
      </c>
    </row>
    <row r="6362" spans="1:14">
      <c r="A6362">
        <v>2</v>
      </c>
      <c r="B6362" t="s">
        <v>10918</v>
      </c>
      <c r="C6362" t="s">
        <v>10919</v>
      </c>
      <c r="D6362">
        <v>11411</v>
      </c>
      <c r="E6362" s="1">
        <v>12.169</v>
      </c>
      <c r="F6362">
        <v>13.316000000000001</v>
      </c>
      <c r="G6362">
        <v>2.8079999999999998</v>
      </c>
      <c r="H6362">
        <v>73</v>
      </c>
      <c r="I6362">
        <v>7.8</v>
      </c>
      <c r="J6362">
        <v>2.8029999999999999E-2</v>
      </c>
      <c r="K6362">
        <v>5.0590000000000002</v>
      </c>
      <c r="L6362">
        <v>3.5769361702127656</v>
      </c>
      <c r="M6362" s="2">
        <f t="shared" si="198"/>
        <v>4.2553191489361701</v>
      </c>
      <c r="N6362" t="s">
        <v>2749</v>
      </c>
    </row>
    <row r="6363" spans="1:14">
      <c r="A6363">
        <v>3</v>
      </c>
      <c r="B6363" t="s">
        <v>19850</v>
      </c>
      <c r="C6363" t="s">
        <v>19851</v>
      </c>
      <c r="D6363">
        <v>14909</v>
      </c>
      <c r="E6363" s="1">
        <v>10.375</v>
      </c>
      <c r="F6363">
        <v>16.831</v>
      </c>
      <c r="G6363">
        <v>4.8000000000000001E-2</v>
      </c>
      <c r="H6363">
        <v>21</v>
      </c>
      <c r="I6363" t="s">
        <v>18288</v>
      </c>
      <c r="J6363">
        <v>1.856E-2</v>
      </c>
      <c r="K6363">
        <v>7.782</v>
      </c>
      <c r="L6363">
        <v>3.5769361702127656</v>
      </c>
      <c r="M6363" s="2">
        <f t="shared" si="198"/>
        <v>6.3829787234042552</v>
      </c>
      <c r="N6363" t="s">
        <v>2749</v>
      </c>
    </row>
    <row r="6364" spans="1:14">
      <c r="A6364">
        <v>4</v>
      </c>
      <c r="B6364" t="s">
        <v>20810</v>
      </c>
      <c r="C6364" t="s">
        <v>20809</v>
      </c>
      <c r="D6364">
        <v>32168</v>
      </c>
      <c r="E6364" s="1">
        <v>10.353</v>
      </c>
      <c r="F6364">
        <v>11.221</v>
      </c>
      <c r="G6364">
        <v>1.5609999999999999</v>
      </c>
      <c r="H6364">
        <v>294</v>
      </c>
      <c r="I6364">
        <v>6.3</v>
      </c>
      <c r="J6364">
        <v>9.572E-2</v>
      </c>
      <c r="K6364">
        <v>4.0519999999999996</v>
      </c>
      <c r="L6364">
        <v>3.5769361702127656</v>
      </c>
      <c r="M6364" s="2">
        <f t="shared" si="198"/>
        <v>8.5106382978723403</v>
      </c>
      <c r="N6364" t="s">
        <v>2749</v>
      </c>
    </row>
    <row r="6365" spans="1:14">
      <c r="A6365">
        <v>5</v>
      </c>
      <c r="B6365" t="s">
        <v>20778</v>
      </c>
      <c r="C6365" t="s">
        <v>20777</v>
      </c>
      <c r="D6365">
        <v>4736</v>
      </c>
      <c r="E6365" s="1">
        <v>7.4320000000000004</v>
      </c>
      <c r="F6365">
        <v>4.1500000000000004</v>
      </c>
      <c r="G6365">
        <v>0.84799999999999998</v>
      </c>
      <c r="H6365">
        <v>132</v>
      </c>
      <c r="I6365">
        <v>3</v>
      </c>
      <c r="J6365">
        <v>2.3380000000000001E-2</v>
      </c>
      <c r="K6365">
        <v>1.2</v>
      </c>
      <c r="L6365">
        <v>3.5769361702127656</v>
      </c>
      <c r="M6365" s="2">
        <f t="shared" si="198"/>
        <v>10.638297872340425</v>
      </c>
      <c r="N6365" t="s">
        <v>2749</v>
      </c>
    </row>
    <row r="6366" spans="1:14">
      <c r="A6366">
        <v>6</v>
      </c>
      <c r="B6366" t="s">
        <v>20762</v>
      </c>
      <c r="C6366" t="s">
        <v>20761</v>
      </c>
      <c r="D6366">
        <v>30411</v>
      </c>
      <c r="E6366" s="1">
        <v>6.2750000000000004</v>
      </c>
      <c r="F6366">
        <v>6.7919999999999998</v>
      </c>
      <c r="G6366">
        <v>1.369</v>
      </c>
      <c r="H6366">
        <v>445</v>
      </c>
      <c r="I6366">
        <v>6.6</v>
      </c>
      <c r="J6366">
        <v>7.1779999999999997E-2</v>
      </c>
      <c r="K6366">
        <v>2.1</v>
      </c>
      <c r="L6366">
        <v>3.5769361702127656</v>
      </c>
      <c r="M6366" s="2">
        <f t="shared" si="198"/>
        <v>12.76595744680851</v>
      </c>
      <c r="N6366" t="s">
        <v>2749</v>
      </c>
    </row>
    <row r="6367" spans="1:14" ht="12.75" customHeight="1">
      <c r="A6367">
        <v>7</v>
      </c>
      <c r="B6367" t="s">
        <v>20925</v>
      </c>
      <c r="C6367" t="s">
        <v>20926</v>
      </c>
      <c r="D6367">
        <v>37539</v>
      </c>
      <c r="E6367" s="1">
        <v>5.6829999999999998</v>
      </c>
      <c r="F6367">
        <v>5.8319999999999999</v>
      </c>
      <c r="G6367">
        <v>1.224</v>
      </c>
      <c r="H6367">
        <v>624</v>
      </c>
      <c r="I6367">
        <v>8.4</v>
      </c>
      <c r="J6367">
        <v>9.1469999999999996E-2</v>
      </c>
      <c r="K6367">
        <v>2.379</v>
      </c>
      <c r="L6367">
        <v>3.5769361702127656</v>
      </c>
      <c r="M6367" s="2">
        <f t="shared" si="198"/>
        <v>14.893617021276595</v>
      </c>
      <c r="N6367" t="s">
        <v>2749</v>
      </c>
    </row>
    <row r="6368" spans="1:14">
      <c r="A6368">
        <v>8</v>
      </c>
      <c r="B6368" t="s">
        <v>10896</v>
      </c>
      <c r="C6368" t="s">
        <v>10897</v>
      </c>
      <c r="D6368">
        <v>3315</v>
      </c>
      <c r="E6368" s="1">
        <v>5.0430000000000001</v>
      </c>
      <c r="F6368">
        <v>6.1829999999999998</v>
      </c>
      <c r="G6368">
        <v>1.867</v>
      </c>
      <c r="H6368">
        <v>30</v>
      </c>
      <c r="I6368">
        <v>9.8000000000000007</v>
      </c>
      <c r="J6368">
        <v>7.1300000000000001E-3</v>
      </c>
      <c r="K6368">
        <v>2.2589999999999999</v>
      </c>
      <c r="L6368">
        <v>3.5769361702127656</v>
      </c>
      <c r="M6368" s="2">
        <f t="shared" si="198"/>
        <v>17.021276595744681</v>
      </c>
      <c r="N6368" t="s">
        <v>2749</v>
      </c>
    </row>
    <row r="6369" spans="1:14">
      <c r="A6369">
        <v>9</v>
      </c>
      <c r="B6369" t="s">
        <v>19924</v>
      </c>
      <c r="C6369" t="s">
        <v>19925</v>
      </c>
      <c r="D6369">
        <v>30585</v>
      </c>
      <c r="E6369" s="1">
        <v>4.8639999999999999</v>
      </c>
      <c r="F6369">
        <v>5.4020000000000001</v>
      </c>
      <c r="G6369">
        <v>0.93899999999999995</v>
      </c>
      <c r="H6369">
        <v>313</v>
      </c>
      <c r="I6369" t="s">
        <v>18288</v>
      </c>
      <c r="J6369">
        <v>4.7940000000000003E-2</v>
      </c>
      <c r="K6369">
        <v>2.0950000000000002</v>
      </c>
      <c r="L6369">
        <v>3.5769361702127656</v>
      </c>
      <c r="M6369" s="2">
        <f t="shared" si="198"/>
        <v>19.148936170212767</v>
      </c>
      <c r="N6369" t="s">
        <v>2749</v>
      </c>
    </row>
    <row r="6370" spans="1:14">
      <c r="A6370">
        <v>10</v>
      </c>
      <c r="B6370" t="s">
        <v>10904</v>
      </c>
      <c r="C6370" t="s">
        <v>10905</v>
      </c>
      <c r="D6370">
        <v>1284</v>
      </c>
      <c r="E6370" s="1">
        <v>4.7590000000000003</v>
      </c>
      <c r="F6370">
        <v>4.859</v>
      </c>
      <c r="G6370">
        <v>0.98199999999999998</v>
      </c>
      <c r="H6370">
        <v>113</v>
      </c>
      <c r="I6370">
        <v>2.1</v>
      </c>
      <c r="J6370">
        <v>9.6500000000000006E-3</v>
      </c>
      <c r="K6370">
        <v>2.2829999999999999</v>
      </c>
      <c r="L6370">
        <v>3.5769361702127656</v>
      </c>
      <c r="M6370" s="2">
        <f t="shared" si="198"/>
        <v>21.276595744680851</v>
      </c>
      <c r="N6370" t="s">
        <v>2749</v>
      </c>
    </row>
    <row r="6371" spans="1:14">
      <c r="A6371">
        <v>11</v>
      </c>
      <c r="B6371" t="s">
        <v>19846</v>
      </c>
      <c r="C6371" t="s">
        <v>19847</v>
      </c>
      <c r="D6371">
        <v>25716</v>
      </c>
      <c r="E6371" s="1">
        <v>4.5519999999999996</v>
      </c>
      <c r="F6371">
        <v>5.3319999999999999</v>
      </c>
      <c r="G6371">
        <v>0.76900000000000002</v>
      </c>
      <c r="H6371">
        <v>156</v>
      </c>
      <c r="I6371" t="s">
        <v>18288</v>
      </c>
      <c r="J6371">
        <v>3.8390000000000001E-2</v>
      </c>
      <c r="K6371">
        <v>2.3849999999999998</v>
      </c>
      <c r="L6371">
        <v>3.5769361702127656</v>
      </c>
      <c r="M6371" s="2">
        <f t="shared" si="198"/>
        <v>23.404255319148938</v>
      </c>
      <c r="N6371" t="s">
        <v>2749</v>
      </c>
    </row>
    <row r="6372" spans="1:14">
      <c r="A6372">
        <v>12</v>
      </c>
      <c r="B6372" t="s">
        <v>10898</v>
      </c>
      <c r="C6372" t="s">
        <v>10899</v>
      </c>
      <c r="D6372">
        <v>928</v>
      </c>
      <c r="E6372" s="1">
        <v>4.1529999999999996</v>
      </c>
      <c r="F6372">
        <v>4.7619999999999996</v>
      </c>
      <c r="G6372">
        <v>0.86699999999999999</v>
      </c>
      <c r="H6372">
        <v>75</v>
      </c>
      <c r="I6372">
        <v>3</v>
      </c>
      <c r="J6372">
        <v>5.4799999999999996E-3</v>
      </c>
      <c r="K6372">
        <v>1.726</v>
      </c>
      <c r="L6372">
        <v>3.5769361702127656</v>
      </c>
      <c r="M6372" s="2">
        <f t="shared" si="198"/>
        <v>25.531914893617021</v>
      </c>
      <c r="N6372" t="s">
        <v>2749</v>
      </c>
    </row>
    <row r="6373" spans="1:14">
      <c r="A6373">
        <v>13</v>
      </c>
      <c r="B6373" t="s">
        <v>19936</v>
      </c>
      <c r="C6373" t="s">
        <v>19937</v>
      </c>
      <c r="D6373">
        <v>8972</v>
      </c>
      <c r="E6373" s="1">
        <v>4.1100000000000003</v>
      </c>
      <c r="F6373">
        <v>4.3719999999999999</v>
      </c>
      <c r="G6373">
        <v>1.2330000000000001</v>
      </c>
      <c r="H6373">
        <v>116</v>
      </c>
      <c r="I6373">
        <v>9.6</v>
      </c>
      <c r="J6373">
        <v>1.7809999999999999E-2</v>
      </c>
      <c r="K6373">
        <v>1.619</v>
      </c>
      <c r="L6373">
        <v>3.5769361702127656</v>
      </c>
      <c r="M6373" s="2">
        <f t="shared" si="198"/>
        <v>27.659574468085108</v>
      </c>
      <c r="N6373" t="s">
        <v>2749</v>
      </c>
    </row>
    <row r="6374" spans="1:14">
      <c r="A6374">
        <v>14</v>
      </c>
      <c r="B6374" t="s">
        <v>10908</v>
      </c>
      <c r="C6374" t="s">
        <v>10909</v>
      </c>
      <c r="D6374">
        <v>6619</v>
      </c>
      <c r="E6374" s="1">
        <v>4.0940000000000003</v>
      </c>
      <c r="F6374">
        <v>4.53</v>
      </c>
      <c r="G6374">
        <v>1.4350000000000001</v>
      </c>
      <c r="H6374">
        <v>108</v>
      </c>
      <c r="I6374">
        <v>8.4</v>
      </c>
      <c r="J6374">
        <v>1.388E-2</v>
      </c>
      <c r="K6374">
        <v>1.5580000000000001</v>
      </c>
      <c r="L6374">
        <v>3.5769361702127656</v>
      </c>
      <c r="M6374" s="2">
        <f t="shared" si="198"/>
        <v>29.787234042553191</v>
      </c>
      <c r="N6374" t="s">
        <v>2749</v>
      </c>
    </row>
    <row r="6375" spans="1:14">
      <c r="A6375">
        <v>15</v>
      </c>
      <c r="B6375" t="s">
        <v>20680</v>
      </c>
      <c r="C6375" t="s">
        <v>20679</v>
      </c>
      <c r="D6375">
        <v>14417</v>
      </c>
      <c r="E6375" s="1">
        <v>4.0659999999999998</v>
      </c>
      <c r="F6375">
        <v>4.1070000000000002</v>
      </c>
      <c r="G6375">
        <v>0.89100000000000001</v>
      </c>
      <c r="H6375">
        <v>320</v>
      </c>
      <c r="I6375">
        <v>5.9</v>
      </c>
      <c r="J6375">
        <v>3.8739999999999997E-2</v>
      </c>
      <c r="K6375">
        <v>1.294</v>
      </c>
      <c r="L6375">
        <v>3.5769361702127656</v>
      </c>
      <c r="M6375" s="2">
        <f t="shared" si="198"/>
        <v>31.914893617021278</v>
      </c>
      <c r="N6375" t="s">
        <v>2749</v>
      </c>
    </row>
    <row r="6376" spans="1:14">
      <c r="A6376">
        <v>16</v>
      </c>
      <c r="B6376" t="s">
        <v>19806</v>
      </c>
      <c r="C6376" t="s">
        <v>19807</v>
      </c>
      <c r="D6376">
        <v>149</v>
      </c>
      <c r="E6376" s="1">
        <v>3.9140000000000001</v>
      </c>
      <c r="F6376">
        <v>3.9430000000000001</v>
      </c>
      <c r="G6376">
        <v>0.308</v>
      </c>
      <c r="H6376">
        <v>26</v>
      </c>
      <c r="I6376">
        <v>1.8</v>
      </c>
      <c r="J6376">
        <v>1.2099999999999999E-3</v>
      </c>
      <c r="K6376">
        <v>1.972</v>
      </c>
      <c r="L6376">
        <v>3.5769361702127656</v>
      </c>
      <c r="M6376" s="2">
        <f t="shared" si="198"/>
        <v>34.042553191489361</v>
      </c>
      <c r="N6376" t="s">
        <v>2749</v>
      </c>
    </row>
    <row r="6377" spans="1:14">
      <c r="A6377">
        <v>17</v>
      </c>
      <c r="B6377" t="s">
        <v>19956</v>
      </c>
      <c r="C6377" t="s">
        <v>19957</v>
      </c>
      <c r="D6377">
        <v>8662</v>
      </c>
      <c r="E6377" s="1">
        <v>3.4790000000000001</v>
      </c>
      <c r="F6377">
        <v>3.6960000000000002</v>
      </c>
      <c r="G6377">
        <v>0.54</v>
      </c>
      <c r="H6377">
        <v>237</v>
      </c>
      <c r="I6377">
        <v>5.8</v>
      </c>
      <c r="J6377">
        <v>2.8709999999999999E-2</v>
      </c>
      <c r="K6377">
        <v>1.385</v>
      </c>
      <c r="L6377">
        <v>3.5769361702127656</v>
      </c>
      <c r="M6377" s="2">
        <f t="shared" si="198"/>
        <v>36.170212765957451</v>
      </c>
      <c r="N6377" t="s">
        <v>2749</v>
      </c>
    </row>
    <row r="6378" spans="1:14">
      <c r="A6378">
        <v>18</v>
      </c>
      <c r="B6378" t="s">
        <v>20931</v>
      </c>
      <c r="C6378" t="s">
        <v>20932</v>
      </c>
      <c r="D6378">
        <v>5314</v>
      </c>
      <c r="E6378" s="1">
        <v>3.3479999999999999</v>
      </c>
      <c r="F6378">
        <v>3.907</v>
      </c>
      <c r="G6378">
        <v>0.66200000000000003</v>
      </c>
      <c r="H6378">
        <v>263</v>
      </c>
      <c r="I6378">
        <v>4.2</v>
      </c>
      <c r="J6378">
        <v>2.777E-2</v>
      </c>
      <c r="K6378">
        <v>1.546</v>
      </c>
      <c r="L6378">
        <v>3.5769361702127656</v>
      </c>
      <c r="M6378" s="2">
        <f t="shared" si="198"/>
        <v>38.297872340425535</v>
      </c>
      <c r="N6378" t="s">
        <v>2749</v>
      </c>
    </row>
    <row r="6379" spans="1:14">
      <c r="A6379">
        <v>19</v>
      </c>
      <c r="B6379" t="s">
        <v>10894</v>
      </c>
      <c r="C6379" t="s">
        <v>10895</v>
      </c>
      <c r="D6379">
        <v>8703</v>
      </c>
      <c r="E6379" s="1">
        <v>3.2850000000000001</v>
      </c>
      <c r="F6379">
        <v>4.4320000000000004</v>
      </c>
      <c r="G6379">
        <v>0.30299999999999999</v>
      </c>
      <c r="H6379">
        <v>254</v>
      </c>
      <c r="I6379">
        <v>4.4000000000000004</v>
      </c>
      <c r="J6379">
        <v>4.8660000000000002E-2</v>
      </c>
      <c r="K6379">
        <v>1.669</v>
      </c>
      <c r="L6379">
        <v>3.5769361702127656</v>
      </c>
      <c r="M6379" s="2">
        <f t="shared" si="198"/>
        <v>40.425531914893611</v>
      </c>
      <c r="N6379" t="s">
        <v>2749</v>
      </c>
    </row>
    <row r="6380" spans="1:14">
      <c r="A6380">
        <v>20</v>
      </c>
      <c r="B6380" t="s">
        <v>19808</v>
      </c>
      <c r="C6380" t="s">
        <v>19809</v>
      </c>
      <c r="D6380">
        <v>1759</v>
      </c>
      <c r="E6380" s="1">
        <v>3.1549999999999998</v>
      </c>
      <c r="F6380">
        <v>2.9169999999999998</v>
      </c>
      <c r="G6380">
        <v>0.5</v>
      </c>
      <c r="H6380">
        <v>46</v>
      </c>
      <c r="I6380">
        <v>6.1</v>
      </c>
      <c r="J6380">
        <v>6.0699999999999999E-3</v>
      </c>
      <c r="K6380">
        <v>1.198</v>
      </c>
      <c r="L6380">
        <v>3.5769361702127656</v>
      </c>
      <c r="M6380" s="2">
        <f t="shared" si="198"/>
        <v>42.553191489361701</v>
      </c>
      <c r="N6380" t="s">
        <v>2749</v>
      </c>
    </row>
    <row r="6381" spans="1:14">
      <c r="A6381">
        <v>21</v>
      </c>
      <c r="B6381" t="s">
        <v>14392</v>
      </c>
      <c r="C6381" t="s">
        <v>14393</v>
      </c>
      <c r="D6381">
        <v>1468</v>
      </c>
      <c r="E6381" s="1">
        <v>2.8759999999999999</v>
      </c>
      <c r="F6381">
        <v>2.839</v>
      </c>
      <c r="G6381">
        <v>1.022</v>
      </c>
      <c r="H6381">
        <v>45</v>
      </c>
      <c r="I6381">
        <v>7.2</v>
      </c>
      <c r="J6381">
        <v>3.7100000000000002E-3</v>
      </c>
      <c r="K6381">
        <v>1.002</v>
      </c>
      <c r="L6381">
        <v>3.5769361702127656</v>
      </c>
      <c r="M6381" s="2">
        <f t="shared" si="198"/>
        <v>44.680851063829785</v>
      </c>
      <c r="N6381" t="s">
        <v>2749</v>
      </c>
    </row>
    <row r="6382" spans="1:14">
      <c r="A6382">
        <v>22</v>
      </c>
      <c r="B6382" t="s">
        <v>10926</v>
      </c>
      <c r="C6382" t="s">
        <v>10927</v>
      </c>
      <c r="D6382">
        <v>1704</v>
      </c>
      <c r="E6382" s="1">
        <v>2.7930000000000001</v>
      </c>
      <c r="F6382">
        <v>3.0129999999999999</v>
      </c>
      <c r="G6382">
        <v>0.65900000000000003</v>
      </c>
      <c r="H6382">
        <v>44</v>
      </c>
      <c r="I6382">
        <v>7.4</v>
      </c>
      <c r="J6382">
        <v>4.1999999999999997E-3</v>
      </c>
      <c r="K6382">
        <v>1.0680000000000001</v>
      </c>
      <c r="L6382">
        <v>3.5769361702127656</v>
      </c>
      <c r="M6382" s="2">
        <f t="shared" si="198"/>
        <v>46.808510638297875</v>
      </c>
      <c r="N6382" t="s">
        <v>2749</v>
      </c>
    </row>
    <row r="6383" spans="1:14">
      <c r="A6383">
        <v>23</v>
      </c>
      <c r="B6383" t="s">
        <v>10922</v>
      </c>
      <c r="C6383" t="s">
        <v>10923</v>
      </c>
      <c r="D6383">
        <v>3592</v>
      </c>
      <c r="E6383" s="1">
        <v>2.782</v>
      </c>
      <c r="F6383">
        <v>2.7109999999999999</v>
      </c>
      <c r="G6383">
        <v>0.60699999999999998</v>
      </c>
      <c r="H6383">
        <v>84</v>
      </c>
      <c r="I6383">
        <v>7.2</v>
      </c>
      <c r="J6383">
        <v>8.3599999999999994E-3</v>
      </c>
      <c r="K6383">
        <v>0.89900000000000002</v>
      </c>
      <c r="L6383">
        <v>3.5769361702127656</v>
      </c>
      <c r="M6383" s="2">
        <f t="shared" si="198"/>
        <v>48.936170212765958</v>
      </c>
      <c r="N6383" t="s">
        <v>2749</v>
      </c>
    </row>
    <row r="6384" spans="1:14">
      <c r="A6384">
        <v>24</v>
      </c>
      <c r="B6384" t="s">
        <v>20849</v>
      </c>
      <c r="C6384" t="s">
        <v>20850</v>
      </c>
      <c r="D6384">
        <v>3352</v>
      </c>
      <c r="E6384" s="1">
        <v>2.7570000000000001</v>
      </c>
      <c r="F6384">
        <v>3.2130000000000001</v>
      </c>
      <c r="G6384">
        <v>0.41</v>
      </c>
      <c r="H6384">
        <v>39</v>
      </c>
      <c r="I6384" t="s">
        <v>18288</v>
      </c>
      <c r="J6384">
        <v>4.4099999999999999E-3</v>
      </c>
      <c r="K6384">
        <v>1.4470000000000001</v>
      </c>
      <c r="L6384">
        <v>3.5769361702127656</v>
      </c>
      <c r="M6384" s="2">
        <f t="shared" si="198"/>
        <v>51.063829787234042</v>
      </c>
      <c r="N6384" t="s">
        <v>2749</v>
      </c>
    </row>
    <row r="6385" spans="1:14">
      <c r="A6385">
        <v>25</v>
      </c>
      <c r="B6385" t="s">
        <v>10886</v>
      </c>
      <c r="C6385" t="s">
        <v>10887</v>
      </c>
      <c r="D6385">
        <v>9359</v>
      </c>
      <c r="E6385" s="1">
        <v>2.4809999999999999</v>
      </c>
      <c r="F6385">
        <v>2.851</v>
      </c>
      <c r="G6385">
        <v>0.69</v>
      </c>
      <c r="H6385">
        <v>187</v>
      </c>
      <c r="I6385" t="s">
        <v>18288</v>
      </c>
      <c r="J6385">
        <v>1.3169999999999999E-2</v>
      </c>
      <c r="K6385">
        <v>0.88600000000000001</v>
      </c>
      <c r="L6385">
        <v>3.5769361702127656</v>
      </c>
      <c r="M6385" s="2">
        <f t="shared" si="198"/>
        <v>53.191489361702125</v>
      </c>
      <c r="N6385" t="s">
        <v>2749</v>
      </c>
    </row>
    <row r="6386" spans="1:14">
      <c r="A6386">
        <v>26</v>
      </c>
      <c r="B6386" t="s">
        <v>10892</v>
      </c>
      <c r="C6386" t="s">
        <v>10893</v>
      </c>
      <c r="D6386">
        <v>7431</v>
      </c>
      <c r="E6386" s="1">
        <v>2.4129999999999998</v>
      </c>
      <c r="F6386">
        <v>2.3839999999999999</v>
      </c>
      <c r="G6386">
        <v>0.53600000000000003</v>
      </c>
      <c r="H6386">
        <v>207</v>
      </c>
      <c r="I6386">
        <v>9</v>
      </c>
      <c r="J6386">
        <v>1.409E-2</v>
      </c>
      <c r="K6386">
        <v>0.78400000000000003</v>
      </c>
      <c r="L6386">
        <v>3.5769361702127656</v>
      </c>
      <c r="M6386" s="2">
        <f t="shared" si="198"/>
        <v>55.319148936170215</v>
      </c>
      <c r="N6386" t="s">
        <v>2749</v>
      </c>
    </row>
    <row r="6387" spans="1:14">
      <c r="A6387">
        <v>27</v>
      </c>
      <c r="B6387" t="s">
        <v>19920</v>
      </c>
      <c r="C6387" t="s">
        <v>19921</v>
      </c>
      <c r="D6387">
        <v>3058</v>
      </c>
      <c r="E6387" s="1">
        <v>2.407</v>
      </c>
      <c r="F6387">
        <v>2.7250000000000001</v>
      </c>
      <c r="G6387">
        <v>0.64500000000000002</v>
      </c>
      <c r="H6387">
        <v>93</v>
      </c>
      <c r="I6387" t="s">
        <v>18288</v>
      </c>
      <c r="J6387">
        <v>6.7099999999999998E-3</v>
      </c>
      <c r="K6387">
        <v>1.0229999999999999</v>
      </c>
      <c r="L6387">
        <v>3.5769361702127656</v>
      </c>
      <c r="M6387" s="2">
        <f t="shared" si="198"/>
        <v>57.446808510638306</v>
      </c>
      <c r="N6387" t="s">
        <v>2749</v>
      </c>
    </row>
    <row r="6388" spans="1:14">
      <c r="A6388">
        <v>28</v>
      </c>
      <c r="B6388" t="s">
        <v>10902</v>
      </c>
      <c r="C6388" t="s">
        <v>10903</v>
      </c>
      <c r="D6388">
        <v>928</v>
      </c>
      <c r="E6388" s="1">
        <v>2.3860000000000001</v>
      </c>
      <c r="F6388">
        <v>2.9260000000000002</v>
      </c>
      <c r="G6388">
        <v>0.435</v>
      </c>
      <c r="H6388">
        <v>46</v>
      </c>
      <c r="I6388" t="s">
        <v>18288</v>
      </c>
      <c r="J6388">
        <v>2.2699999999999999E-3</v>
      </c>
      <c r="K6388">
        <v>1.0609999999999999</v>
      </c>
      <c r="L6388">
        <v>3.5769361702127656</v>
      </c>
      <c r="M6388" s="2">
        <f t="shared" si="198"/>
        <v>59.574468085106382</v>
      </c>
      <c r="N6388" t="s">
        <v>2749</v>
      </c>
    </row>
    <row r="6389" spans="1:14">
      <c r="A6389">
        <v>29</v>
      </c>
      <c r="B6389" t="s">
        <v>10914</v>
      </c>
      <c r="C6389" t="s">
        <v>10915</v>
      </c>
      <c r="D6389">
        <v>517</v>
      </c>
      <c r="E6389" s="1">
        <v>2.2589999999999999</v>
      </c>
      <c r="F6389">
        <v>1.7669999999999999</v>
      </c>
      <c r="G6389">
        <v>0.44400000000000001</v>
      </c>
      <c r="H6389">
        <v>36</v>
      </c>
      <c r="I6389">
        <v>5.6</v>
      </c>
      <c r="J6389">
        <v>1.67E-3</v>
      </c>
      <c r="K6389">
        <v>0.65300000000000002</v>
      </c>
      <c r="L6389">
        <v>3.5769361702127656</v>
      </c>
      <c r="M6389" s="2">
        <f t="shared" si="198"/>
        <v>61.702127659574465</v>
      </c>
      <c r="N6389" t="s">
        <v>2749</v>
      </c>
    </row>
    <row r="6390" spans="1:14">
      <c r="A6390">
        <v>30</v>
      </c>
      <c r="B6390" t="s">
        <v>10910</v>
      </c>
      <c r="C6390" t="s">
        <v>10911</v>
      </c>
      <c r="D6390">
        <v>427</v>
      </c>
      <c r="E6390" s="1">
        <v>2.25</v>
      </c>
      <c r="F6390">
        <v>2.714</v>
      </c>
      <c r="G6390">
        <v>0.75</v>
      </c>
      <c r="H6390">
        <v>28</v>
      </c>
      <c r="I6390">
        <v>4.5999999999999996</v>
      </c>
      <c r="J6390">
        <v>1.7799999999999999E-3</v>
      </c>
      <c r="K6390">
        <v>1.034</v>
      </c>
      <c r="L6390">
        <v>3.5769361702127656</v>
      </c>
      <c r="M6390" s="2">
        <f t="shared" si="198"/>
        <v>63.829787234042556</v>
      </c>
      <c r="N6390" t="s">
        <v>2749</v>
      </c>
    </row>
    <row r="6391" spans="1:14">
      <c r="A6391">
        <v>31</v>
      </c>
      <c r="B6391" t="s">
        <v>20458</v>
      </c>
      <c r="C6391" t="s">
        <v>20457</v>
      </c>
      <c r="D6391">
        <v>8397</v>
      </c>
      <c r="E6391" s="1">
        <v>2.145</v>
      </c>
      <c r="F6391">
        <v>2.379</v>
      </c>
      <c r="G6391">
        <v>0.312</v>
      </c>
      <c r="H6391">
        <v>48</v>
      </c>
      <c r="I6391" t="s">
        <v>18288</v>
      </c>
      <c r="J6391">
        <v>8.2900000000000005E-3</v>
      </c>
      <c r="K6391">
        <v>0.88400000000000001</v>
      </c>
      <c r="L6391">
        <v>3.5769361702127656</v>
      </c>
      <c r="M6391" s="2">
        <f t="shared" si="198"/>
        <v>65.957446808510639</v>
      </c>
      <c r="N6391" t="s">
        <v>2749</v>
      </c>
    </row>
    <row r="6392" spans="1:14">
      <c r="A6392">
        <v>32</v>
      </c>
      <c r="B6392" t="s">
        <v>19818</v>
      </c>
      <c r="C6392" t="s">
        <v>19819</v>
      </c>
      <c r="D6392">
        <v>1120</v>
      </c>
      <c r="E6392" s="1">
        <v>2.1230000000000002</v>
      </c>
      <c r="F6392">
        <v>2.2330000000000001</v>
      </c>
      <c r="G6392">
        <v>0.70899999999999996</v>
      </c>
      <c r="H6392">
        <v>55</v>
      </c>
      <c r="I6392">
        <v>5.2</v>
      </c>
      <c r="J6392">
        <v>4.4200000000000003E-3</v>
      </c>
      <c r="K6392">
        <v>0.876</v>
      </c>
      <c r="L6392">
        <v>3.5769361702127656</v>
      </c>
      <c r="M6392" s="2">
        <f t="shared" si="198"/>
        <v>68.085106382978722</v>
      </c>
      <c r="N6392" t="s">
        <v>2749</v>
      </c>
    </row>
    <row r="6393" spans="1:14">
      <c r="A6393">
        <v>33</v>
      </c>
      <c r="B6393" t="s">
        <v>10906</v>
      </c>
      <c r="C6393" t="s">
        <v>10907</v>
      </c>
      <c r="D6393">
        <v>573</v>
      </c>
      <c r="E6393" s="1">
        <v>1.9830000000000001</v>
      </c>
      <c r="F6393">
        <v>2.0129999999999999</v>
      </c>
      <c r="G6393">
        <v>0.41699999999999998</v>
      </c>
      <c r="H6393">
        <v>36</v>
      </c>
      <c r="I6393">
        <v>5.3</v>
      </c>
      <c r="J6393">
        <v>1.6999999999999999E-3</v>
      </c>
      <c r="K6393">
        <v>0.64400000000000002</v>
      </c>
      <c r="L6393">
        <v>3.5769361702127656</v>
      </c>
      <c r="M6393" s="2">
        <f t="shared" si="198"/>
        <v>70.212765957446805</v>
      </c>
      <c r="N6393" t="s">
        <v>2749</v>
      </c>
    </row>
    <row r="6394" spans="1:14">
      <c r="A6394">
        <v>34</v>
      </c>
      <c r="B6394" t="s">
        <v>10912</v>
      </c>
      <c r="C6394" t="s">
        <v>10913</v>
      </c>
      <c r="D6394">
        <v>815</v>
      </c>
      <c r="E6394" s="1">
        <v>1.796</v>
      </c>
      <c r="F6394">
        <v>1.774</v>
      </c>
      <c r="G6394">
        <v>0.625</v>
      </c>
      <c r="H6394">
        <v>32</v>
      </c>
      <c r="I6394">
        <v>6</v>
      </c>
      <c r="J6394">
        <v>2.4499999999999999E-3</v>
      </c>
      <c r="K6394">
        <v>0.64500000000000002</v>
      </c>
      <c r="L6394">
        <v>3.5769361702127656</v>
      </c>
      <c r="M6394" s="2">
        <f t="shared" si="198"/>
        <v>72.340425531914903</v>
      </c>
      <c r="N6394" t="s">
        <v>2749</v>
      </c>
    </row>
    <row r="6395" spans="1:14">
      <c r="A6395">
        <v>35</v>
      </c>
      <c r="B6395" t="s">
        <v>17084</v>
      </c>
      <c r="C6395" t="s">
        <v>17085</v>
      </c>
      <c r="D6395">
        <v>1739</v>
      </c>
      <c r="E6395" s="1">
        <v>1.6950000000000001</v>
      </c>
      <c r="F6395">
        <v>1.9730000000000001</v>
      </c>
      <c r="G6395">
        <v>0.438</v>
      </c>
      <c r="H6395">
        <v>32</v>
      </c>
      <c r="I6395">
        <v>8.5</v>
      </c>
      <c r="J6395">
        <v>3.8E-3</v>
      </c>
      <c r="K6395">
        <v>0.82399999999999995</v>
      </c>
      <c r="L6395">
        <v>3.5769361702127656</v>
      </c>
      <c r="M6395" s="2">
        <f t="shared" si="198"/>
        <v>74.468085106382972</v>
      </c>
      <c r="N6395" t="s">
        <v>2749</v>
      </c>
    </row>
    <row r="6396" spans="1:14">
      <c r="A6396">
        <v>36</v>
      </c>
      <c r="B6396" t="s">
        <v>10890</v>
      </c>
      <c r="C6396" t="s">
        <v>10891</v>
      </c>
      <c r="D6396">
        <v>669</v>
      </c>
      <c r="E6396" s="1">
        <v>1.4690000000000001</v>
      </c>
      <c r="F6396">
        <v>1.349</v>
      </c>
      <c r="G6396">
        <v>0.25</v>
      </c>
      <c r="H6396">
        <v>24</v>
      </c>
      <c r="I6396" t="s">
        <v>18288</v>
      </c>
      <c r="J6396">
        <v>9.3999999999999997E-4</v>
      </c>
      <c r="K6396">
        <v>0.41299999999999998</v>
      </c>
      <c r="L6396">
        <v>3.5769361702127656</v>
      </c>
      <c r="M6396" s="2">
        <f t="shared" si="198"/>
        <v>76.59574468085107</v>
      </c>
      <c r="N6396" t="s">
        <v>2749</v>
      </c>
    </row>
    <row r="6397" spans="1:14">
      <c r="A6397">
        <v>37</v>
      </c>
      <c r="B6397" t="s">
        <v>10924</v>
      </c>
      <c r="C6397" t="s">
        <v>10925</v>
      </c>
      <c r="D6397">
        <v>748</v>
      </c>
      <c r="E6397" s="1">
        <v>1.385</v>
      </c>
      <c r="F6397">
        <v>2.234</v>
      </c>
      <c r="I6397" t="s">
        <v>18288</v>
      </c>
      <c r="J6397">
        <v>6.4999999999999997E-4</v>
      </c>
      <c r="K6397">
        <v>0.79300000000000004</v>
      </c>
      <c r="L6397">
        <v>3.5769361702127656</v>
      </c>
      <c r="M6397" s="2">
        <f t="shared" si="198"/>
        <v>78.723404255319153</v>
      </c>
      <c r="N6397" t="s">
        <v>2749</v>
      </c>
    </row>
    <row r="6398" spans="1:14">
      <c r="A6398">
        <v>38</v>
      </c>
      <c r="B6398" t="s">
        <v>10900</v>
      </c>
      <c r="C6398" t="s">
        <v>10901</v>
      </c>
      <c r="D6398">
        <v>1597</v>
      </c>
      <c r="E6398" s="1">
        <v>1.3260000000000001</v>
      </c>
      <c r="F6398">
        <v>2.3090000000000002</v>
      </c>
      <c r="G6398">
        <v>0.5</v>
      </c>
      <c r="H6398">
        <v>38</v>
      </c>
      <c r="I6398">
        <v>7.4</v>
      </c>
      <c r="J6398">
        <v>1.5399999999999999E-3</v>
      </c>
      <c r="K6398">
        <v>0.79700000000000004</v>
      </c>
      <c r="L6398">
        <v>3.5769361702127656</v>
      </c>
      <c r="M6398" s="2">
        <f t="shared" si="198"/>
        <v>80.851063829787222</v>
      </c>
      <c r="N6398" t="s">
        <v>2749</v>
      </c>
    </row>
    <row r="6399" spans="1:14">
      <c r="A6399">
        <v>39</v>
      </c>
      <c r="B6399" t="s">
        <v>10916</v>
      </c>
      <c r="C6399" t="s">
        <v>10917</v>
      </c>
      <c r="D6399">
        <v>3686</v>
      </c>
      <c r="E6399" s="1">
        <v>1.3120000000000001</v>
      </c>
      <c r="F6399">
        <v>1.5860000000000001</v>
      </c>
      <c r="G6399">
        <v>0.25</v>
      </c>
      <c r="H6399">
        <v>176</v>
      </c>
      <c r="I6399">
        <v>10</v>
      </c>
      <c r="J6399">
        <v>5.2100000000000002E-3</v>
      </c>
      <c r="K6399">
        <v>0.44400000000000001</v>
      </c>
      <c r="L6399">
        <v>3.5769361702127656</v>
      </c>
      <c r="M6399" s="2">
        <f t="shared" si="198"/>
        <v>82.978723404255319</v>
      </c>
      <c r="N6399" t="s">
        <v>2749</v>
      </c>
    </row>
    <row r="6400" spans="1:14">
      <c r="A6400">
        <v>40</v>
      </c>
      <c r="B6400" t="s">
        <v>10920</v>
      </c>
      <c r="C6400" t="s">
        <v>10921</v>
      </c>
      <c r="D6400">
        <v>2236</v>
      </c>
      <c r="E6400" s="1">
        <v>1.2869999999999999</v>
      </c>
      <c r="F6400">
        <v>1.7430000000000001</v>
      </c>
      <c r="G6400">
        <v>0.26500000000000001</v>
      </c>
      <c r="H6400">
        <v>98</v>
      </c>
      <c r="I6400">
        <v>9.1</v>
      </c>
      <c r="J6400">
        <v>3.8999999999999998E-3</v>
      </c>
      <c r="K6400">
        <v>0.57199999999999995</v>
      </c>
      <c r="L6400">
        <v>3.5769361702127656</v>
      </c>
      <c r="M6400" s="2">
        <f t="shared" si="198"/>
        <v>85.106382978723403</v>
      </c>
      <c r="N6400" t="s">
        <v>2749</v>
      </c>
    </row>
    <row r="6401" spans="1:14">
      <c r="A6401">
        <v>41</v>
      </c>
      <c r="B6401" t="s">
        <v>16252</v>
      </c>
      <c r="C6401" t="s">
        <v>16253</v>
      </c>
      <c r="D6401">
        <v>3732</v>
      </c>
      <c r="E6401" s="1">
        <v>1.2410000000000001</v>
      </c>
      <c r="F6401">
        <v>1.877</v>
      </c>
      <c r="G6401">
        <v>0.52300000000000002</v>
      </c>
      <c r="H6401">
        <v>65</v>
      </c>
      <c r="I6401" t="s">
        <v>18288</v>
      </c>
      <c r="J6401">
        <v>4.8599999999999997E-3</v>
      </c>
      <c r="K6401">
        <v>0.81200000000000006</v>
      </c>
      <c r="L6401">
        <v>3.5769361702127656</v>
      </c>
      <c r="M6401" s="2">
        <f t="shared" si="198"/>
        <v>87.2340425531915</v>
      </c>
      <c r="N6401" t="s">
        <v>2749</v>
      </c>
    </row>
    <row r="6402" spans="1:14">
      <c r="A6402">
        <v>42</v>
      </c>
      <c r="B6402" t="s">
        <v>20366</v>
      </c>
      <c r="C6402" t="s">
        <v>20365</v>
      </c>
      <c r="D6402">
        <v>3259</v>
      </c>
      <c r="E6402" s="1">
        <v>1.153</v>
      </c>
      <c r="F6402">
        <v>1.345</v>
      </c>
      <c r="G6402">
        <v>0.14799999999999999</v>
      </c>
      <c r="H6402">
        <v>223</v>
      </c>
      <c r="I6402">
        <v>9.1999999999999993</v>
      </c>
      <c r="J6402">
        <v>3.8999999999999998E-3</v>
      </c>
      <c r="K6402">
        <v>0.29699999999999999</v>
      </c>
      <c r="L6402">
        <v>3.5769361702127656</v>
      </c>
      <c r="M6402" s="2">
        <f t="shared" si="198"/>
        <v>89.361702127659569</v>
      </c>
      <c r="N6402" t="s">
        <v>2749</v>
      </c>
    </row>
    <row r="6403" spans="1:14">
      <c r="A6403">
        <v>43</v>
      </c>
      <c r="B6403" t="s">
        <v>10888</v>
      </c>
      <c r="C6403" t="s">
        <v>10889</v>
      </c>
      <c r="D6403">
        <v>323</v>
      </c>
      <c r="E6403" s="1">
        <v>1.042</v>
      </c>
      <c r="F6403">
        <v>1.133</v>
      </c>
      <c r="G6403">
        <v>0.25</v>
      </c>
      <c r="H6403">
        <v>16</v>
      </c>
      <c r="I6403">
        <v>7.1</v>
      </c>
      <c r="J6403">
        <v>8.1999999999999998E-4</v>
      </c>
      <c r="K6403">
        <v>0.41599999999999998</v>
      </c>
      <c r="L6403">
        <v>3.5769361702127656</v>
      </c>
      <c r="M6403" s="2">
        <f t="shared" si="198"/>
        <v>91.489361702127653</v>
      </c>
      <c r="N6403" t="s">
        <v>2749</v>
      </c>
    </row>
    <row r="6404" spans="1:14">
      <c r="A6404">
        <v>44</v>
      </c>
      <c r="B6404" t="s">
        <v>19922</v>
      </c>
      <c r="C6404" t="s">
        <v>19923</v>
      </c>
      <c r="D6404">
        <v>1662</v>
      </c>
      <c r="E6404" s="1">
        <v>0.92100000000000004</v>
      </c>
      <c r="F6404">
        <v>1.4510000000000001</v>
      </c>
      <c r="G6404">
        <v>3.3000000000000002E-2</v>
      </c>
      <c r="H6404">
        <v>30</v>
      </c>
      <c r="I6404">
        <v>8.3000000000000007</v>
      </c>
      <c r="J6404">
        <v>3.64E-3</v>
      </c>
      <c r="K6404">
        <v>0.57799999999999996</v>
      </c>
      <c r="L6404">
        <v>3.5769361702127656</v>
      </c>
      <c r="M6404" s="2">
        <f t="shared" si="198"/>
        <v>93.61702127659575</v>
      </c>
      <c r="N6404" t="s">
        <v>2749</v>
      </c>
    </row>
    <row r="6405" spans="1:14">
      <c r="A6405">
        <v>45</v>
      </c>
      <c r="B6405" t="s">
        <v>14312</v>
      </c>
      <c r="C6405" t="s">
        <v>14313</v>
      </c>
      <c r="D6405">
        <v>251</v>
      </c>
      <c r="E6405" s="1">
        <v>0.68400000000000005</v>
      </c>
      <c r="F6405">
        <v>0.73199999999999998</v>
      </c>
      <c r="G6405">
        <v>0.35699999999999998</v>
      </c>
      <c r="H6405">
        <v>14</v>
      </c>
      <c r="I6405">
        <v>7.3</v>
      </c>
      <c r="J6405">
        <v>5.1000000000000004E-4</v>
      </c>
      <c r="K6405">
        <v>0.26200000000000001</v>
      </c>
      <c r="L6405">
        <v>3.5769361702127656</v>
      </c>
      <c r="M6405" s="2">
        <f t="shared" si="198"/>
        <v>95.744680851063833</v>
      </c>
      <c r="N6405" t="s">
        <v>2749</v>
      </c>
    </row>
    <row r="6406" spans="1:14">
      <c r="A6406">
        <v>46</v>
      </c>
      <c r="B6406" t="s">
        <v>19944</v>
      </c>
      <c r="C6406" t="s">
        <v>19945</v>
      </c>
      <c r="D6406">
        <v>120</v>
      </c>
      <c r="E6406" s="1">
        <v>0.44400000000000001</v>
      </c>
      <c r="F6406">
        <v>0.78200000000000003</v>
      </c>
      <c r="G6406">
        <v>0</v>
      </c>
      <c r="H6406">
        <v>6</v>
      </c>
      <c r="I6406">
        <v>4.9000000000000004</v>
      </c>
      <c r="J6406">
        <v>6.4000000000000005E-4</v>
      </c>
      <c r="K6406">
        <v>0.29299999999999998</v>
      </c>
      <c r="L6406">
        <v>3.5769361702127656</v>
      </c>
      <c r="M6406" s="2">
        <f t="shared" si="198"/>
        <v>97.872340425531917</v>
      </c>
      <c r="N6406" t="s">
        <v>2749</v>
      </c>
    </row>
    <row r="6407" spans="1:14">
      <c r="A6407">
        <v>47</v>
      </c>
      <c r="B6407" t="s">
        <v>20290</v>
      </c>
      <c r="C6407" t="s">
        <v>20289</v>
      </c>
      <c r="D6407">
        <v>311</v>
      </c>
      <c r="E6407" s="1">
        <v>0.20799999999999999</v>
      </c>
      <c r="F6407">
        <v>0.24099999999999999</v>
      </c>
      <c r="G6407">
        <v>0.14000000000000001</v>
      </c>
      <c r="H6407">
        <v>57</v>
      </c>
      <c r="I6407">
        <v>9.6</v>
      </c>
      <c r="J6407">
        <v>3.2000000000000003E-4</v>
      </c>
      <c r="K6407">
        <v>5.2999999999999999E-2</v>
      </c>
      <c r="L6407">
        <v>3.5769361702127656</v>
      </c>
      <c r="M6407" s="2">
        <f t="shared" si="198"/>
        <v>100</v>
      </c>
      <c r="N6407" t="s">
        <v>2749</v>
      </c>
    </row>
    <row r="6408" spans="1:14" s="3" customFormat="1">
      <c r="E6408" s="4"/>
      <c r="M6408" s="5"/>
    </row>
    <row r="6409" spans="1:14">
      <c r="A6409">
        <v>1</v>
      </c>
      <c r="B6409" t="s">
        <v>2876</v>
      </c>
      <c r="C6409" t="s">
        <v>2875</v>
      </c>
      <c r="D6409">
        <v>7575</v>
      </c>
      <c r="E6409" s="1">
        <v>3.0059999999999998</v>
      </c>
      <c r="F6409">
        <v>3.093</v>
      </c>
      <c r="G6409">
        <v>0.308</v>
      </c>
      <c r="H6409">
        <v>78</v>
      </c>
      <c r="I6409" t="s">
        <v>18288</v>
      </c>
      <c r="J6409">
        <v>1.064E-2</v>
      </c>
      <c r="K6409">
        <v>1.4179999999999999</v>
      </c>
      <c r="L6409">
        <f>AVERAGE(E6409:E6448)</f>
        <v>1.3956153846153847</v>
      </c>
      <c r="M6409" s="2">
        <f t="shared" ref="M6409:M6446" si="199">A6409/38*100</f>
        <v>2.6315789473684208</v>
      </c>
      <c r="N6409" t="s">
        <v>34</v>
      </c>
    </row>
    <row r="6410" spans="1:14">
      <c r="A6410">
        <v>2</v>
      </c>
      <c r="B6410" t="s">
        <v>2874</v>
      </c>
      <c r="C6410" t="s">
        <v>2873</v>
      </c>
      <c r="D6410">
        <v>1133</v>
      </c>
      <c r="E6410" s="1">
        <v>2.8610000000000002</v>
      </c>
      <c r="F6410">
        <v>3.2269999999999999</v>
      </c>
      <c r="G6410">
        <v>2.133</v>
      </c>
      <c r="H6410">
        <v>15</v>
      </c>
      <c r="I6410">
        <v>7.6</v>
      </c>
      <c r="J6410">
        <v>2.5500000000000002E-3</v>
      </c>
      <c r="K6410">
        <v>1.6519999999999999</v>
      </c>
      <c r="L6410">
        <v>1.2782631578947368</v>
      </c>
      <c r="M6410" s="2">
        <f t="shared" si="199"/>
        <v>5.2631578947368416</v>
      </c>
      <c r="N6410" t="s">
        <v>34</v>
      </c>
    </row>
    <row r="6411" spans="1:14">
      <c r="A6411">
        <v>3</v>
      </c>
      <c r="B6411" t="s">
        <v>2872</v>
      </c>
      <c r="C6411" t="s">
        <v>2871</v>
      </c>
      <c r="D6411">
        <v>1668</v>
      </c>
      <c r="E6411" s="1">
        <v>2.702</v>
      </c>
      <c r="F6411">
        <v>2.9</v>
      </c>
      <c r="G6411">
        <v>0.19</v>
      </c>
      <c r="H6411">
        <v>63</v>
      </c>
      <c r="I6411">
        <v>7.3</v>
      </c>
      <c r="J6411">
        <v>4.9800000000000001E-3</v>
      </c>
      <c r="K6411">
        <v>1.24</v>
      </c>
      <c r="L6411">
        <v>1.2782631578947368</v>
      </c>
      <c r="M6411" s="2">
        <f t="shared" si="199"/>
        <v>7.8947368421052628</v>
      </c>
      <c r="N6411" t="s">
        <v>34</v>
      </c>
    </row>
    <row r="6412" spans="1:14">
      <c r="A6412">
        <v>4</v>
      </c>
      <c r="B6412" t="s">
        <v>2870</v>
      </c>
      <c r="C6412" t="s">
        <v>2869</v>
      </c>
      <c r="D6412">
        <v>1197</v>
      </c>
      <c r="E6412" s="1">
        <v>2.589</v>
      </c>
      <c r="F6412">
        <v>3.1349999999999998</v>
      </c>
      <c r="G6412">
        <v>0.84599999999999997</v>
      </c>
      <c r="H6412">
        <v>26</v>
      </c>
      <c r="I6412">
        <v>7.1</v>
      </c>
      <c r="J6412">
        <v>2.8E-3</v>
      </c>
      <c r="K6412">
        <v>1.079</v>
      </c>
      <c r="L6412">
        <v>1.2782631578947368</v>
      </c>
      <c r="M6412" s="2">
        <f t="shared" si="199"/>
        <v>10.526315789473683</v>
      </c>
      <c r="N6412" t="s">
        <v>34</v>
      </c>
    </row>
    <row r="6413" spans="1:14">
      <c r="A6413">
        <v>5</v>
      </c>
      <c r="B6413" t="s">
        <v>1699</v>
      </c>
      <c r="C6413" t="s">
        <v>1698</v>
      </c>
      <c r="D6413">
        <v>796</v>
      </c>
      <c r="E6413" s="1">
        <v>2.4</v>
      </c>
      <c r="F6413">
        <v>4.2089999999999996</v>
      </c>
      <c r="G6413">
        <v>5.8999999999999997E-2</v>
      </c>
      <c r="H6413">
        <v>17</v>
      </c>
      <c r="I6413">
        <v>6.3</v>
      </c>
      <c r="J6413">
        <v>2.4099999999999998E-3</v>
      </c>
      <c r="K6413">
        <v>1.51</v>
      </c>
      <c r="L6413">
        <v>1.2782631578947368</v>
      </c>
      <c r="M6413" s="2">
        <f t="shared" si="199"/>
        <v>13.157894736842104</v>
      </c>
      <c r="N6413" t="s">
        <v>34</v>
      </c>
    </row>
    <row r="6414" spans="1:14">
      <c r="A6414">
        <v>6</v>
      </c>
      <c r="B6414" t="s">
        <v>12187</v>
      </c>
      <c r="C6414" t="s">
        <v>12188</v>
      </c>
      <c r="D6414">
        <v>389</v>
      </c>
      <c r="E6414" s="1">
        <v>2.1</v>
      </c>
      <c r="F6414">
        <v>1.1539999999999999</v>
      </c>
      <c r="G6414">
        <v>1.52</v>
      </c>
      <c r="H6414">
        <v>25</v>
      </c>
      <c r="I6414">
        <v>4.8</v>
      </c>
      <c r="J6414">
        <v>8.5999999999999998E-4</v>
      </c>
      <c r="K6414">
        <v>0.30399999999999999</v>
      </c>
      <c r="L6414">
        <v>1.2782631578947368</v>
      </c>
      <c r="M6414" s="2">
        <f t="shared" si="199"/>
        <v>15.789473684210526</v>
      </c>
      <c r="N6414" t="s">
        <v>34</v>
      </c>
    </row>
    <row r="6415" spans="1:14">
      <c r="A6415">
        <v>7</v>
      </c>
      <c r="B6415" t="s">
        <v>2868</v>
      </c>
      <c r="C6415" t="s">
        <v>2867</v>
      </c>
      <c r="D6415">
        <v>3669</v>
      </c>
      <c r="E6415" s="1">
        <v>1.8879999999999999</v>
      </c>
      <c r="F6415">
        <v>2.9470000000000001</v>
      </c>
      <c r="G6415">
        <v>0.12</v>
      </c>
      <c r="H6415">
        <v>108</v>
      </c>
      <c r="I6415">
        <v>7.2</v>
      </c>
      <c r="J6415">
        <v>8.8999999999999999E-3</v>
      </c>
      <c r="K6415">
        <v>1.08</v>
      </c>
      <c r="L6415">
        <v>1.2782631578947368</v>
      </c>
      <c r="M6415" s="2">
        <f t="shared" si="199"/>
        <v>18.421052631578945</v>
      </c>
      <c r="N6415" t="s">
        <v>34</v>
      </c>
    </row>
    <row r="6416" spans="1:14">
      <c r="A6416">
        <v>8</v>
      </c>
      <c r="B6416" t="s">
        <v>1689</v>
      </c>
      <c r="C6416" t="s">
        <v>1688</v>
      </c>
      <c r="D6416">
        <v>64</v>
      </c>
      <c r="E6416" s="1">
        <v>1.8260000000000001</v>
      </c>
      <c r="F6416">
        <v>1.8260000000000001</v>
      </c>
      <c r="G6416">
        <v>0.78600000000000003</v>
      </c>
      <c r="H6416">
        <v>28</v>
      </c>
      <c r="J6416">
        <v>2.2000000000000001E-4</v>
      </c>
      <c r="K6416">
        <v>0.55000000000000004</v>
      </c>
      <c r="L6416">
        <v>1.2782631578947368</v>
      </c>
      <c r="M6416" s="2">
        <f t="shared" si="199"/>
        <v>21.052631578947366</v>
      </c>
      <c r="N6416" t="s">
        <v>34</v>
      </c>
    </row>
    <row r="6417" spans="1:14">
      <c r="A6417">
        <v>9</v>
      </c>
      <c r="B6417" t="s">
        <v>15926</v>
      </c>
      <c r="C6417" t="s">
        <v>15927</v>
      </c>
      <c r="D6417">
        <v>417</v>
      </c>
      <c r="E6417" s="1">
        <v>1.7350000000000001</v>
      </c>
      <c r="G6417">
        <v>0.28599999999999998</v>
      </c>
      <c r="H6417">
        <v>28</v>
      </c>
      <c r="I6417">
        <v>6.2</v>
      </c>
      <c r="J6417">
        <v>1.0499999999999999E-3</v>
      </c>
      <c r="L6417">
        <v>1.2782631578947368</v>
      </c>
      <c r="M6417" s="2">
        <f t="shared" si="199"/>
        <v>23.684210526315788</v>
      </c>
      <c r="N6417" t="s">
        <v>34</v>
      </c>
    </row>
    <row r="6418" spans="1:14">
      <c r="A6418">
        <v>10</v>
      </c>
      <c r="B6418" t="s">
        <v>2866</v>
      </c>
      <c r="C6418" t="s">
        <v>2865</v>
      </c>
      <c r="D6418">
        <v>1273</v>
      </c>
      <c r="E6418" s="1">
        <v>1.6859999999999999</v>
      </c>
      <c r="F6418">
        <v>2.4929999999999999</v>
      </c>
      <c r="G6418">
        <v>0.6</v>
      </c>
      <c r="H6418">
        <v>35</v>
      </c>
      <c r="I6418" t="s">
        <v>18288</v>
      </c>
      <c r="J6418">
        <v>2.48E-3</v>
      </c>
      <c r="K6418">
        <v>0.96899999999999997</v>
      </c>
      <c r="L6418">
        <v>1.2782631578947368</v>
      </c>
      <c r="M6418" s="2">
        <f t="shared" si="199"/>
        <v>26.315789473684209</v>
      </c>
      <c r="N6418" t="s">
        <v>34</v>
      </c>
    </row>
    <row r="6419" spans="1:14">
      <c r="A6419">
        <v>11</v>
      </c>
      <c r="B6419" t="s">
        <v>2864</v>
      </c>
      <c r="C6419" t="s">
        <v>2863</v>
      </c>
      <c r="D6419">
        <v>401</v>
      </c>
      <c r="E6419" s="1">
        <v>1.6859999999999999</v>
      </c>
      <c r="F6419">
        <v>1.833</v>
      </c>
      <c r="G6419">
        <v>1.3460000000000001</v>
      </c>
      <c r="H6419">
        <v>26</v>
      </c>
      <c r="I6419">
        <v>6.7</v>
      </c>
      <c r="J6419">
        <v>1.0399999999999999E-3</v>
      </c>
      <c r="K6419">
        <v>0.76</v>
      </c>
      <c r="L6419">
        <v>1.2782631578947368</v>
      </c>
      <c r="M6419" s="2">
        <f t="shared" si="199"/>
        <v>28.947368421052634</v>
      </c>
      <c r="N6419" t="s">
        <v>34</v>
      </c>
    </row>
    <row r="6420" spans="1:14">
      <c r="A6420">
        <v>12</v>
      </c>
      <c r="B6420" t="s">
        <v>2862</v>
      </c>
      <c r="C6420" t="s">
        <v>2861</v>
      </c>
      <c r="D6420">
        <v>5012</v>
      </c>
      <c r="E6420" s="1">
        <v>1.61</v>
      </c>
      <c r="F6420">
        <v>2.9089999999999998</v>
      </c>
      <c r="G6420">
        <v>0.45100000000000001</v>
      </c>
      <c r="H6420">
        <v>82</v>
      </c>
      <c r="I6420">
        <v>9.5</v>
      </c>
      <c r="J6420">
        <v>8.0400000000000003E-3</v>
      </c>
      <c r="K6420">
        <v>0.98799999999999999</v>
      </c>
      <c r="L6420">
        <v>1.2782631578947368</v>
      </c>
      <c r="M6420" s="2">
        <f t="shared" si="199"/>
        <v>31.578947368421051</v>
      </c>
      <c r="N6420" t="s">
        <v>34</v>
      </c>
    </row>
    <row r="6421" spans="1:14">
      <c r="A6421">
        <v>13</v>
      </c>
      <c r="B6421" t="s">
        <v>2860</v>
      </c>
      <c r="C6421" t="s">
        <v>2859</v>
      </c>
      <c r="D6421">
        <v>1383</v>
      </c>
      <c r="E6421" s="1">
        <v>1.609</v>
      </c>
      <c r="F6421">
        <v>2.2040000000000002</v>
      </c>
      <c r="G6421">
        <v>1.054</v>
      </c>
      <c r="H6421">
        <v>37</v>
      </c>
      <c r="I6421">
        <v>9.8000000000000007</v>
      </c>
      <c r="J6421">
        <v>1.81E-3</v>
      </c>
      <c r="K6421">
        <v>0.61699999999999999</v>
      </c>
      <c r="L6421">
        <v>1.2782631578947368</v>
      </c>
      <c r="M6421" s="2">
        <f t="shared" si="199"/>
        <v>34.210526315789473</v>
      </c>
      <c r="N6421" t="s">
        <v>34</v>
      </c>
    </row>
    <row r="6422" spans="1:14">
      <c r="A6422">
        <v>14</v>
      </c>
      <c r="B6422" t="s">
        <v>2858</v>
      </c>
      <c r="C6422" t="s">
        <v>2857</v>
      </c>
      <c r="D6422">
        <v>1002</v>
      </c>
      <c r="E6422" s="1">
        <v>1.494</v>
      </c>
      <c r="F6422">
        <v>1.869</v>
      </c>
      <c r="G6422">
        <v>0.29199999999999998</v>
      </c>
      <c r="H6422">
        <v>89</v>
      </c>
      <c r="I6422">
        <v>4.9000000000000004</v>
      </c>
      <c r="J6422">
        <v>2.7599999999999999E-3</v>
      </c>
      <c r="K6422">
        <v>0.504</v>
      </c>
      <c r="L6422">
        <v>1.2782631578947368</v>
      </c>
      <c r="M6422" s="2">
        <f t="shared" si="199"/>
        <v>36.84210526315789</v>
      </c>
      <c r="N6422" t="s">
        <v>34</v>
      </c>
    </row>
    <row r="6423" spans="1:14">
      <c r="A6423">
        <v>15</v>
      </c>
      <c r="B6423" t="s">
        <v>1795</v>
      </c>
      <c r="C6423" t="s">
        <v>1794</v>
      </c>
      <c r="D6423">
        <v>955</v>
      </c>
      <c r="E6423" s="1">
        <v>1.48</v>
      </c>
      <c r="F6423">
        <v>2.3929999999999998</v>
      </c>
      <c r="G6423">
        <v>8.3000000000000004E-2</v>
      </c>
      <c r="H6423">
        <v>36</v>
      </c>
      <c r="I6423">
        <v>6.6</v>
      </c>
      <c r="J6423">
        <v>2.5799999999999998E-3</v>
      </c>
      <c r="K6423">
        <v>0.98299999999999998</v>
      </c>
      <c r="L6423">
        <v>1.2782631578947368</v>
      </c>
      <c r="M6423" s="2">
        <f t="shared" si="199"/>
        <v>39.473684210526315</v>
      </c>
      <c r="N6423" t="s">
        <v>34</v>
      </c>
    </row>
    <row r="6424" spans="1:14">
      <c r="A6424">
        <v>16</v>
      </c>
      <c r="B6424" t="s">
        <v>2856</v>
      </c>
      <c r="C6424" t="s">
        <v>2855</v>
      </c>
      <c r="D6424">
        <v>1424</v>
      </c>
      <c r="E6424" s="1">
        <v>1.4550000000000001</v>
      </c>
      <c r="F6424">
        <v>1.956</v>
      </c>
      <c r="G6424">
        <v>0.47799999999999998</v>
      </c>
      <c r="H6424">
        <v>23</v>
      </c>
      <c r="I6424" t="s">
        <v>18288</v>
      </c>
      <c r="J6424">
        <v>1.3600000000000001E-3</v>
      </c>
      <c r="K6424">
        <v>0.57199999999999995</v>
      </c>
      <c r="L6424">
        <v>1.2782631578947368</v>
      </c>
      <c r="M6424" s="2">
        <f t="shared" si="199"/>
        <v>42.105263157894733</v>
      </c>
      <c r="N6424" t="s">
        <v>34</v>
      </c>
    </row>
    <row r="6425" spans="1:14">
      <c r="A6425">
        <v>17</v>
      </c>
      <c r="B6425" t="s">
        <v>2854</v>
      </c>
      <c r="C6425" t="s">
        <v>2853</v>
      </c>
      <c r="D6425">
        <v>1202</v>
      </c>
      <c r="E6425" s="1">
        <v>1.4219999999999999</v>
      </c>
      <c r="G6425">
        <v>0.122</v>
      </c>
      <c r="H6425">
        <v>98</v>
      </c>
      <c r="I6425">
        <v>6.3</v>
      </c>
      <c r="J6425">
        <v>3.3E-3</v>
      </c>
      <c r="L6425">
        <v>1.2782631578947368</v>
      </c>
      <c r="M6425" s="2">
        <f t="shared" si="199"/>
        <v>44.736842105263158</v>
      </c>
      <c r="N6425" t="s">
        <v>34</v>
      </c>
    </row>
    <row r="6426" spans="1:14">
      <c r="A6426">
        <v>18</v>
      </c>
      <c r="B6426" t="s">
        <v>1669</v>
      </c>
      <c r="C6426" t="s">
        <v>1668</v>
      </c>
      <c r="D6426">
        <v>3260</v>
      </c>
      <c r="E6426" s="1">
        <v>1.355</v>
      </c>
      <c r="F6426">
        <v>1.9419999999999999</v>
      </c>
      <c r="G6426">
        <v>0.127</v>
      </c>
      <c r="H6426">
        <v>181</v>
      </c>
      <c r="I6426">
        <v>7.7</v>
      </c>
      <c r="J6426">
        <v>6.5900000000000004E-3</v>
      </c>
      <c r="K6426">
        <v>0.626</v>
      </c>
      <c r="L6426">
        <v>1.2782631578947368</v>
      </c>
      <c r="M6426" s="2">
        <f t="shared" si="199"/>
        <v>47.368421052631575</v>
      </c>
      <c r="N6426" t="s">
        <v>34</v>
      </c>
    </row>
    <row r="6427" spans="1:14">
      <c r="A6427">
        <v>19</v>
      </c>
      <c r="B6427" t="s">
        <v>2852</v>
      </c>
      <c r="C6427" t="s">
        <v>2851</v>
      </c>
      <c r="D6427">
        <v>1153</v>
      </c>
      <c r="E6427" s="1">
        <v>1.2330000000000001</v>
      </c>
      <c r="F6427">
        <v>1.7470000000000001</v>
      </c>
      <c r="G6427">
        <v>0.371</v>
      </c>
      <c r="H6427">
        <v>70</v>
      </c>
      <c r="I6427">
        <v>9.5</v>
      </c>
      <c r="J6427">
        <v>1.5100000000000001E-3</v>
      </c>
      <c r="K6427">
        <v>0.496</v>
      </c>
      <c r="L6427">
        <v>1.2782631578947368</v>
      </c>
      <c r="M6427" s="2">
        <f t="shared" si="199"/>
        <v>50</v>
      </c>
      <c r="N6427" t="s">
        <v>34</v>
      </c>
    </row>
    <row r="6428" spans="1:14">
      <c r="A6428">
        <v>20</v>
      </c>
      <c r="B6428" t="s">
        <v>11915</v>
      </c>
      <c r="C6428" t="s">
        <v>11916</v>
      </c>
      <c r="D6428">
        <v>407</v>
      </c>
      <c r="E6428" s="1">
        <v>1.073</v>
      </c>
      <c r="F6428">
        <v>1.5229999999999999</v>
      </c>
      <c r="G6428">
        <v>0.61099999999999999</v>
      </c>
      <c r="H6428">
        <v>18</v>
      </c>
      <c r="I6428">
        <v>7.2</v>
      </c>
      <c r="J6428">
        <v>6.3000000000000003E-4</v>
      </c>
      <c r="K6428">
        <v>0.33600000000000002</v>
      </c>
      <c r="L6428">
        <v>1.2782631578947368</v>
      </c>
      <c r="M6428" s="2">
        <f t="shared" si="199"/>
        <v>52.631578947368418</v>
      </c>
      <c r="N6428" t="s">
        <v>34</v>
      </c>
    </row>
    <row r="6429" spans="1:14">
      <c r="A6429">
        <v>21</v>
      </c>
      <c r="B6429" t="s">
        <v>2850</v>
      </c>
      <c r="C6429" t="s">
        <v>2849</v>
      </c>
      <c r="D6429">
        <v>2164</v>
      </c>
      <c r="E6429" s="1">
        <v>1.006</v>
      </c>
      <c r="F6429">
        <v>1.337</v>
      </c>
      <c r="G6429">
        <v>0.221</v>
      </c>
      <c r="H6429">
        <v>299</v>
      </c>
      <c r="I6429">
        <v>4.9000000000000004</v>
      </c>
      <c r="J6429">
        <v>5.1500000000000001E-3</v>
      </c>
      <c r="K6429">
        <v>0.32700000000000001</v>
      </c>
      <c r="L6429">
        <v>1.2782631578947368</v>
      </c>
      <c r="M6429" s="2">
        <f t="shared" si="199"/>
        <v>55.26315789473685</v>
      </c>
      <c r="N6429" t="s">
        <v>34</v>
      </c>
    </row>
    <row r="6430" spans="1:14">
      <c r="A6430">
        <v>22</v>
      </c>
      <c r="B6430" t="s">
        <v>2848</v>
      </c>
      <c r="C6430" t="s">
        <v>2847</v>
      </c>
      <c r="D6430">
        <v>1716</v>
      </c>
      <c r="E6430" s="1">
        <v>0.97799999999999998</v>
      </c>
      <c r="F6430">
        <v>1.639</v>
      </c>
      <c r="G6430">
        <v>3.1E-2</v>
      </c>
      <c r="H6430">
        <v>64</v>
      </c>
      <c r="I6430" t="s">
        <v>18288</v>
      </c>
      <c r="J6430">
        <v>2.81E-3</v>
      </c>
      <c r="K6430">
        <v>0.68899999999999995</v>
      </c>
      <c r="L6430">
        <v>1.2782631578947368</v>
      </c>
      <c r="M6430" s="2">
        <f t="shared" si="199"/>
        <v>57.894736842105267</v>
      </c>
      <c r="N6430" t="s">
        <v>34</v>
      </c>
    </row>
    <row r="6431" spans="1:14">
      <c r="A6431">
        <v>23</v>
      </c>
      <c r="B6431" t="s">
        <v>2846</v>
      </c>
      <c r="C6431" t="s">
        <v>2845</v>
      </c>
      <c r="D6431">
        <v>2007</v>
      </c>
      <c r="E6431" s="1">
        <v>0.96299999999999997</v>
      </c>
      <c r="F6431">
        <v>1.722</v>
      </c>
      <c r="G6431">
        <v>0.16200000000000001</v>
      </c>
      <c r="H6431">
        <v>68</v>
      </c>
      <c r="I6431">
        <v>9.1999999999999993</v>
      </c>
      <c r="J6431">
        <v>4.6499999999999996E-3</v>
      </c>
      <c r="K6431">
        <v>0.77500000000000002</v>
      </c>
      <c r="L6431">
        <v>1.2782631578947368</v>
      </c>
      <c r="M6431" s="2">
        <f t="shared" si="199"/>
        <v>60.526315789473685</v>
      </c>
      <c r="N6431" t="s">
        <v>34</v>
      </c>
    </row>
    <row r="6432" spans="1:14">
      <c r="A6432">
        <v>24</v>
      </c>
      <c r="B6432" t="s">
        <v>2844</v>
      </c>
      <c r="C6432" t="s">
        <v>2843</v>
      </c>
      <c r="D6432">
        <v>1510</v>
      </c>
      <c r="E6432" s="1">
        <v>0.94</v>
      </c>
      <c r="F6432">
        <v>1.6830000000000001</v>
      </c>
      <c r="G6432">
        <v>2.7E-2</v>
      </c>
      <c r="H6432">
        <v>73</v>
      </c>
      <c r="I6432">
        <v>8.6999999999999993</v>
      </c>
      <c r="J6432">
        <v>3.2399999999999998E-3</v>
      </c>
      <c r="K6432">
        <v>0.54200000000000004</v>
      </c>
      <c r="L6432">
        <v>1.2782631578947368</v>
      </c>
      <c r="M6432" s="2">
        <f t="shared" si="199"/>
        <v>63.157894736842103</v>
      </c>
      <c r="N6432" t="s">
        <v>34</v>
      </c>
    </row>
    <row r="6433" spans="1:14">
      <c r="A6433">
        <v>25</v>
      </c>
      <c r="B6433" t="s">
        <v>2842</v>
      </c>
      <c r="C6433" t="s">
        <v>2841</v>
      </c>
      <c r="D6433">
        <v>584</v>
      </c>
      <c r="E6433" s="1">
        <v>0.90700000000000003</v>
      </c>
      <c r="F6433">
        <v>1.1259999999999999</v>
      </c>
      <c r="G6433">
        <v>0.375</v>
      </c>
      <c r="H6433">
        <v>32</v>
      </c>
      <c r="I6433">
        <v>6.6</v>
      </c>
      <c r="J6433">
        <v>1.3699999999999999E-3</v>
      </c>
      <c r="K6433">
        <v>0.376</v>
      </c>
      <c r="L6433">
        <v>1.2782631578947368</v>
      </c>
      <c r="M6433" s="2">
        <f t="shared" si="199"/>
        <v>65.789473684210535</v>
      </c>
      <c r="N6433" t="s">
        <v>34</v>
      </c>
    </row>
    <row r="6434" spans="1:14">
      <c r="A6434">
        <v>26</v>
      </c>
      <c r="B6434" t="s">
        <v>2840</v>
      </c>
      <c r="C6434" t="s">
        <v>2839</v>
      </c>
      <c r="D6434">
        <v>586</v>
      </c>
      <c r="E6434" s="1">
        <v>0.83099999999999996</v>
      </c>
      <c r="F6434">
        <v>1.1319999999999999</v>
      </c>
      <c r="G6434">
        <v>6.5000000000000002E-2</v>
      </c>
      <c r="H6434">
        <v>46</v>
      </c>
      <c r="I6434">
        <v>6.6</v>
      </c>
      <c r="J6434">
        <v>1.2099999999999999E-3</v>
      </c>
      <c r="K6434">
        <v>0.314</v>
      </c>
      <c r="L6434">
        <v>1.2782631578947368</v>
      </c>
      <c r="M6434" s="2">
        <f t="shared" si="199"/>
        <v>68.421052631578945</v>
      </c>
      <c r="N6434" t="s">
        <v>34</v>
      </c>
    </row>
    <row r="6435" spans="1:14">
      <c r="A6435">
        <v>27</v>
      </c>
      <c r="B6435" t="s">
        <v>2838</v>
      </c>
      <c r="C6435" t="s">
        <v>2837</v>
      </c>
      <c r="D6435">
        <v>406</v>
      </c>
      <c r="E6435" s="1">
        <v>0.69799999999999995</v>
      </c>
      <c r="G6435">
        <v>1.429</v>
      </c>
      <c r="H6435">
        <v>35</v>
      </c>
      <c r="I6435">
        <v>6.7</v>
      </c>
      <c r="J6435">
        <v>6.9999999999999999E-4</v>
      </c>
      <c r="L6435">
        <v>1.2782631578947368</v>
      </c>
      <c r="M6435" s="2">
        <f t="shared" si="199"/>
        <v>71.05263157894737</v>
      </c>
      <c r="N6435" t="s">
        <v>34</v>
      </c>
    </row>
    <row r="6436" spans="1:14">
      <c r="A6436">
        <v>28</v>
      </c>
      <c r="B6436" t="s">
        <v>2836</v>
      </c>
      <c r="C6436" t="s">
        <v>2835</v>
      </c>
      <c r="D6436">
        <v>386</v>
      </c>
      <c r="E6436" s="1">
        <v>0.69799999999999995</v>
      </c>
      <c r="F6436">
        <v>0.89200000000000002</v>
      </c>
      <c r="G6436">
        <v>0.24</v>
      </c>
      <c r="H6436">
        <v>25</v>
      </c>
      <c r="I6436">
        <v>9</v>
      </c>
      <c r="J6436">
        <v>4.8999999999999998E-4</v>
      </c>
      <c r="K6436">
        <v>0.20200000000000001</v>
      </c>
      <c r="L6436">
        <v>1.2782631578947368</v>
      </c>
      <c r="M6436" s="2">
        <f t="shared" si="199"/>
        <v>73.68421052631578</v>
      </c>
      <c r="N6436" t="s">
        <v>34</v>
      </c>
    </row>
    <row r="6437" spans="1:14">
      <c r="A6437">
        <v>29</v>
      </c>
      <c r="B6437" t="s">
        <v>2834</v>
      </c>
      <c r="C6437" t="s">
        <v>2833</v>
      </c>
      <c r="D6437">
        <v>292</v>
      </c>
      <c r="E6437" s="1">
        <v>0.68799999999999994</v>
      </c>
      <c r="F6437">
        <v>1.024</v>
      </c>
      <c r="G6437">
        <v>0.111</v>
      </c>
      <c r="H6437">
        <v>18</v>
      </c>
      <c r="I6437" t="s">
        <v>18288</v>
      </c>
      <c r="J6437">
        <v>5.9000000000000003E-4</v>
      </c>
      <c r="K6437">
        <v>0.40899999999999997</v>
      </c>
      <c r="L6437">
        <v>1.2782631578947368</v>
      </c>
      <c r="M6437" s="2">
        <f t="shared" si="199"/>
        <v>76.31578947368422</v>
      </c>
      <c r="N6437" t="s">
        <v>34</v>
      </c>
    </row>
    <row r="6438" spans="1:14">
      <c r="A6438">
        <v>30</v>
      </c>
      <c r="B6438" t="s">
        <v>2832</v>
      </c>
      <c r="C6438" t="s">
        <v>2831</v>
      </c>
      <c r="D6438">
        <v>323</v>
      </c>
      <c r="E6438" s="1">
        <v>0.60499999999999998</v>
      </c>
      <c r="G6438">
        <v>0.54300000000000004</v>
      </c>
      <c r="H6438">
        <v>35</v>
      </c>
      <c r="I6438">
        <v>7.8</v>
      </c>
      <c r="J6438">
        <v>4.4999999999999999E-4</v>
      </c>
      <c r="L6438">
        <v>1.2782631578947368</v>
      </c>
      <c r="M6438" s="2">
        <f t="shared" si="199"/>
        <v>78.94736842105263</v>
      </c>
      <c r="N6438" t="s">
        <v>34</v>
      </c>
    </row>
    <row r="6439" spans="1:14">
      <c r="A6439">
        <v>31</v>
      </c>
      <c r="B6439" t="s">
        <v>2830</v>
      </c>
      <c r="C6439" t="s">
        <v>2829</v>
      </c>
      <c r="D6439">
        <v>100</v>
      </c>
      <c r="E6439" s="1">
        <v>0.60399999999999998</v>
      </c>
      <c r="G6439">
        <v>0</v>
      </c>
      <c r="H6439">
        <v>23</v>
      </c>
      <c r="I6439">
        <v>6.1</v>
      </c>
      <c r="J6439">
        <v>2.0000000000000001E-4</v>
      </c>
      <c r="L6439">
        <v>1.2782631578947368</v>
      </c>
      <c r="M6439" s="2">
        <f t="shared" si="199"/>
        <v>81.578947368421055</v>
      </c>
      <c r="N6439" t="s">
        <v>34</v>
      </c>
    </row>
    <row r="6440" spans="1:14">
      <c r="A6440">
        <v>32</v>
      </c>
      <c r="B6440" t="s">
        <v>2828</v>
      </c>
      <c r="C6440" t="s">
        <v>2827</v>
      </c>
      <c r="D6440">
        <v>53</v>
      </c>
      <c r="E6440" s="1">
        <v>0.53100000000000003</v>
      </c>
      <c r="G6440">
        <v>5.8999999999999997E-2</v>
      </c>
      <c r="H6440">
        <v>17</v>
      </c>
      <c r="J6440">
        <v>1.8000000000000001E-4</v>
      </c>
      <c r="L6440">
        <v>1.2782631578947368</v>
      </c>
      <c r="M6440" s="2">
        <f t="shared" si="199"/>
        <v>84.210526315789465</v>
      </c>
      <c r="N6440" t="s">
        <v>34</v>
      </c>
    </row>
    <row r="6441" spans="1:14">
      <c r="A6441">
        <v>33</v>
      </c>
      <c r="B6441" t="s">
        <v>2826</v>
      </c>
      <c r="C6441" t="s">
        <v>2825</v>
      </c>
      <c r="D6441">
        <v>568</v>
      </c>
      <c r="E6441" s="1">
        <v>0.442</v>
      </c>
      <c r="F6441">
        <v>0.49299999999999999</v>
      </c>
      <c r="G6441">
        <v>8.3000000000000004E-2</v>
      </c>
      <c r="H6441">
        <v>36</v>
      </c>
      <c r="I6441">
        <v>9.1</v>
      </c>
      <c r="J6441">
        <v>8.1999999999999998E-4</v>
      </c>
      <c r="K6441">
        <v>0.156</v>
      </c>
      <c r="L6441">
        <v>1.2782631578947368</v>
      </c>
      <c r="M6441" s="2">
        <f t="shared" si="199"/>
        <v>86.842105263157904</v>
      </c>
      <c r="N6441" t="s">
        <v>34</v>
      </c>
    </row>
    <row r="6442" spans="1:14">
      <c r="A6442">
        <v>34</v>
      </c>
      <c r="B6442" t="s">
        <v>2824</v>
      </c>
      <c r="C6442" t="s">
        <v>2823</v>
      </c>
      <c r="D6442">
        <v>376</v>
      </c>
      <c r="E6442" s="1">
        <v>0.35299999999999998</v>
      </c>
      <c r="F6442">
        <v>0.52400000000000002</v>
      </c>
      <c r="G6442">
        <v>0</v>
      </c>
      <c r="H6442">
        <v>29</v>
      </c>
      <c r="I6442" t="s">
        <v>18288</v>
      </c>
      <c r="J6442">
        <v>4.2000000000000002E-4</v>
      </c>
      <c r="K6442">
        <v>0.16900000000000001</v>
      </c>
      <c r="L6442">
        <v>1.2782631578947368</v>
      </c>
      <c r="M6442" s="2">
        <f t="shared" si="199"/>
        <v>89.473684210526315</v>
      </c>
      <c r="N6442" t="s">
        <v>34</v>
      </c>
    </row>
    <row r="6443" spans="1:14">
      <c r="A6443">
        <v>35</v>
      </c>
      <c r="B6443" t="s">
        <v>2822</v>
      </c>
      <c r="C6443" t="s">
        <v>2821</v>
      </c>
      <c r="D6443">
        <v>146</v>
      </c>
      <c r="E6443" s="1">
        <v>0.311</v>
      </c>
      <c r="F6443">
        <v>0.44</v>
      </c>
      <c r="G6443">
        <v>0</v>
      </c>
      <c r="H6443">
        <v>20</v>
      </c>
      <c r="I6443">
        <v>8.6999999999999993</v>
      </c>
      <c r="J6443">
        <v>1.9000000000000001E-4</v>
      </c>
      <c r="K6443">
        <v>8.5999999999999993E-2</v>
      </c>
      <c r="L6443">
        <v>1.2782631578947368</v>
      </c>
      <c r="M6443" s="2">
        <f t="shared" si="199"/>
        <v>92.10526315789474</v>
      </c>
      <c r="N6443" t="s">
        <v>34</v>
      </c>
    </row>
    <row r="6444" spans="1:14">
      <c r="A6444">
        <v>36</v>
      </c>
      <c r="B6444" t="s">
        <v>2820</v>
      </c>
      <c r="C6444" t="s">
        <v>2819</v>
      </c>
      <c r="D6444">
        <v>466</v>
      </c>
      <c r="E6444" s="1">
        <v>0.28399999999999997</v>
      </c>
      <c r="F6444">
        <v>0.52200000000000002</v>
      </c>
      <c r="G6444">
        <v>0</v>
      </c>
      <c r="H6444">
        <v>49</v>
      </c>
      <c r="I6444" t="s">
        <v>18288</v>
      </c>
      <c r="J6444">
        <v>8.7000000000000001E-4</v>
      </c>
      <c r="K6444">
        <v>0.24099999999999999</v>
      </c>
      <c r="L6444">
        <v>1.2782631578947368</v>
      </c>
      <c r="M6444" s="2">
        <f t="shared" si="199"/>
        <v>94.73684210526315</v>
      </c>
      <c r="N6444" t="s">
        <v>34</v>
      </c>
    </row>
    <row r="6445" spans="1:14">
      <c r="A6445">
        <v>37</v>
      </c>
      <c r="B6445" t="s">
        <v>8465</v>
      </c>
      <c r="C6445" t="s">
        <v>8464</v>
      </c>
      <c r="D6445">
        <v>222</v>
      </c>
      <c r="E6445" s="1">
        <v>0.26700000000000002</v>
      </c>
      <c r="F6445">
        <v>0.3</v>
      </c>
      <c r="G6445">
        <v>0</v>
      </c>
      <c r="H6445">
        <v>24</v>
      </c>
      <c r="I6445" t="s">
        <v>18288</v>
      </c>
      <c r="J6445">
        <v>4.4999999999999999E-4</v>
      </c>
      <c r="K6445">
        <v>0.23300000000000001</v>
      </c>
      <c r="L6445">
        <v>1.2782631578947368</v>
      </c>
      <c r="M6445" s="2">
        <f t="shared" si="199"/>
        <v>97.368421052631575</v>
      </c>
      <c r="N6445" t="s">
        <v>34</v>
      </c>
    </row>
    <row r="6446" spans="1:14">
      <c r="A6446">
        <v>38</v>
      </c>
      <c r="B6446" t="s">
        <v>2818</v>
      </c>
      <c r="C6446" t="s">
        <v>2817</v>
      </c>
      <c r="D6446">
        <v>153</v>
      </c>
      <c r="E6446" s="1">
        <v>0.25800000000000001</v>
      </c>
      <c r="G6446">
        <v>0.105</v>
      </c>
      <c r="H6446">
        <v>19</v>
      </c>
      <c r="I6446">
        <v>6.4</v>
      </c>
      <c r="J6446">
        <v>8.4999999999999995E-4</v>
      </c>
      <c r="L6446">
        <v>1.2782631578947368</v>
      </c>
      <c r="M6446" s="2">
        <f t="shared" si="199"/>
        <v>100</v>
      </c>
      <c r="N6446" t="s">
        <v>34</v>
      </c>
    </row>
    <row r="6447" spans="1:14" s="3" customFormat="1">
      <c r="E6447" s="4"/>
      <c r="M6447" s="5"/>
    </row>
    <row r="6448" spans="1:14">
      <c r="A6448">
        <v>1</v>
      </c>
      <c r="B6448" t="s">
        <v>10958</v>
      </c>
      <c r="C6448" t="s">
        <v>10959</v>
      </c>
      <c r="D6448">
        <v>1846</v>
      </c>
      <c r="E6448" s="1">
        <v>5.8550000000000004</v>
      </c>
      <c r="F6448">
        <v>7.3259999999999996</v>
      </c>
      <c r="G6448">
        <v>1.538</v>
      </c>
      <c r="H6448">
        <v>26</v>
      </c>
      <c r="I6448">
        <v>5.5</v>
      </c>
      <c r="J6448">
        <v>6.4000000000000003E-3</v>
      </c>
      <c r="K6448">
        <v>2.8279999999999998</v>
      </c>
      <c r="L6448">
        <f>AVERAGE(E6448:E6496)</f>
        <v>1.4195510204081632</v>
      </c>
      <c r="M6448" s="2">
        <f t="shared" ref="M6448:M6479" si="200">A6448/49*100</f>
        <v>2.0408163265306123</v>
      </c>
      <c r="N6448" t="s">
        <v>10968</v>
      </c>
    </row>
    <row r="6449" spans="1:14">
      <c r="A6449">
        <v>2</v>
      </c>
      <c r="B6449" t="s">
        <v>10966</v>
      </c>
      <c r="C6449" t="s">
        <v>10967</v>
      </c>
      <c r="D6449">
        <v>6783</v>
      </c>
      <c r="E6449" s="1">
        <v>2.964</v>
      </c>
      <c r="F6449">
        <v>3.3809999999999998</v>
      </c>
      <c r="G6449">
        <v>0.44400000000000001</v>
      </c>
      <c r="H6449">
        <v>306</v>
      </c>
      <c r="I6449">
        <v>4.9000000000000004</v>
      </c>
      <c r="J6449">
        <v>1.2460000000000001E-2</v>
      </c>
      <c r="K6449">
        <v>0.59099999999999997</v>
      </c>
      <c r="L6449">
        <v>1.4195510204081632</v>
      </c>
      <c r="M6449" s="2">
        <f t="shared" si="200"/>
        <v>4.0816326530612246</v>
      </c>
      <c r="N6449" t="s">
        <v>10968</v>
      </c>
    </row>
    <row r="6450" spans="1:14">
      <c r="A6450">
        <v>3</v>
      </c>
      <c r="B6450" t="s">
        <v>10968</v>
      </c>
      <c r="C6450" t="s">
        <v>10969</v>
      </c>
      <c r="D6450">
        <v>1397</v>
      </c>
      <c r="E6450" s="1">
        <v>2.8780000000000001</v>
      </c>
      <c r="F6450">
        <v>3.109</v>
      </c>
      <c r="G6450">
        <v>0.48499999999999999</v>
      </c>
      <c r="H6450">
        <v>33</v>
      </c>
      <c r="I6450" t="s">
        <v>18288</v>
      </c>
      <c r="J6450">
        <v>2.49E-3</v>
      </c>
      <c r="K6450">
        <v>1.107</v>
      </c>
      <c r="L6450">
        <v>1.4195510204081632</v>
      </c>
      <c r="M6450" s="2">
        <f t="shared" si="200"/>
        <v>6.1224489795918364</v>
      </c>
      <c r="N6450" t="s">
        <v>10968</v>
      </c>
    </row>
    <row r="6451" spans="1:14">
      <c r="A6451">
        <v>4</v>
      </c>
      <c r="B6451" t="s">
        <v>11016</v>
      </c>
      <c r="C6451" t="s">
        <v>11017</v>
      </c>
      <c r="D6451">
        <v>846</v>
      </c>
      <c r="E6451" s="1">
        <v>2.4169999999999998</v>
      </c>
      <c r="F6451">
        <v>2.5449999999999999</v>
      </c>
      <c r="G6451">
        <v>0.28599999999999998</v>
      </c>
      <c r="H6451">
        <v>14</v>
      </c>
      <c r="I6451">
        <v>7.8</v>
      </c>
      <c r="J6451">
        <v>2.1700000000000001E-3</v>
      </c>
      <c r="K6451">
        <v>0.86399999999999999</v>
      </c>
      <c r="L6451">
        <v>1.4195510204081632</v>
      </c>
      <c r="M6451" s="2">
        <f t="shared" si="200"/>
        <v>8.1632653061224492</v>
      </c>
      <c r="N6451" t="s">
        <v>10968</v>
      </c>
    </row>
    <row r="6452" spans="1:14">
      <c r="A6452">
        <v>5</v>
      </c>
      <c r="B6452" t="s">
        <v>10950</v>
      </c>
      <c r="C6452" t="s">
        <v>10951</v>
      </c>
      <c r="D6452">
        <v>16082</v>
      </c>
      <c r="E6452" s="1">
        <v>2.323</v>
      </c>
      <c r="F6452">
        <v>2.6549999999999998</v>
      </c>
      <c r="G6452">
        <v>0.371</v>
      </c>
      <c r="H6452">
        <v>167</v>
      </c>
      <c r="I6452" t="s">
        <v>18288</v>
      </c>
      <c r="J6452">
        <v>1.487E-2</v>
      </c>
      <c r="K6452">
        <v>0.94899999999999995</v>
      </c>
      <c r="L6452">
        <v>1.4195510204081632</v>
      </c>
      <c r="M6452" s="2">
        <f t="shared" si="200"/>
        <v>10.204081632653061</v>
      </c>
      <c r="N6452" t="s">
        <v>10968</v>
      </c>
    </row>
    <row r="6453" spans="1:14">
      <c r="A6453">
        <v>6</v>
      </c>
      <c r="B6453" t="s">
        <v>11012</v>
      </c>
      <c r="C6453" t="s">
        <v>11013</v>
      </c>
      <c r="D6453">
        <v>179</v>
      </c>
      <c r="E6453" s="1">
        <v>2.3199999999999998</v>
      </c>
      <c r="F6453">
        <v>4.6050000000000004</v>
      </c>
      <c r="G6453">
        <v>0.17599999999999999</v>
      </c>
      <c r="H6453">
        <v>17</v>
      </c>
      <c r="I6453">
        <v>3.2</v>
      </c>
      <c r="J6453">
        <v>9.3000000000000005E-4</v>
      </c>
      <c r="K6453">
        <v>1.393</v>
      </c>
      <c r="L6453">
        <v>1.4195510204081632</v>
      </c>
      <c r="M6453" s="2">
        <f t="shared" si="200"/>
        <v>12.244897959183673</v>
      </c>
      <c r="N6453" t="s">
        <v>10968</v>
      </c>
    </row>
    <row r="6454" spans="1:14">
      <c r="A6454">
        <v>7</v>
      </c>
      <c r="B6454" t="s">
        <v>10974</v>
      </c>
      <c r="C6454" t="s">
        <v>10975</v>
      </c>
      <c r="D6454">
        <v>6932</v>
      </c>
      <c r="E6454" s="1">
        <v>2.2770000000000001</v>
      </c>
      <c r="F6454">
        <v>2.472</v>
      </c>
      <c r="G6454">
        <v>0.40200000000000002</v>
      </c>
      <c r="H6454">
        <v>189</v>
      </c>
      <c r="I6454">
        <v>7.4</v>
      </c>
      <c r="J6454">
        <v>1.5879999999999998E-2</v>
      </c>
      <c r="K6454">
        <v>0.83499999999999996</v>
      </c>
      <c r="L6454">
        <v>1.4195510204081632</v>
      </c>
      <c r="M6454" s="2">
        <f t="shared" si="200"/>
        <v>14.285714285714285</v>
      </c>
      <c r="N6454" t="s">
        <v>10968</v>
      </c>
    </row>
    <row r="6455" spans="1:14">
      <c r="A6455">
        <v>8</v>
      </c>
      <c r="B6455" t="s">
        <v>11014</v>
      </c>
      <c r="C6455" t="s">
        <v>11015</v>
      </c>
      <c r="D6455">
        <v>2101</v>
      </c>
      <c r="E6455" s="1">
        <v>2.27</v>
      </c>
      <c r="F6455">
        <v>3.0790000000000002</v>
      </c>
      <c r="G6455">
        <v>0.42299999999999999</v>
      </c>
      <c r="H6455">
        <v>52</v>
      </c>
      <c r="I6455" t="s">
        <v>18288</v>
      </c>
      <c r="J6455">
        <v>2.96E-3</v>
      </c>
      <c r="K6455">
        <v>0.95299999999999996</v>
      </c>
      <c r="L6455">
        <v>1.4195510204081632</v>
      </c>
      <c r="M6455" s="2">
        <f t="shared" si="200"/>
        <v>16.326530612244898</v>
      </c>
      <c r="N6455" t="s">
        <v>10968</v>
      </c>
    </row>
    <row r="6456" spans="1:14">
      <c r="A6456">
        <v>9</v>
      </c>
      <c r="B6456" t="s">
        <v>10932</v>
      </c>
      <c r="C6456" t="s">
        <v>10933</v>
      </c>
      <c r="D6456">
        <v>74</v>
      </c>
      <c r="E6456" s="1">
        <v>2.2189999999999999</v>
      </c>
      <c r="F6456">
        <v>2.2189999999999999</v>
      </c>
      <c r="G6456">
        <v>0.158</v>
      </c>
      <c r="H6456">
        <v>19</v>
      </c>
      <c r="J6456">
        <v>2.9999999999999997E-4</v>
      </c>
      <c r="K6456">
        <v>0.53600000000000003</v>
      </c>
      <c r="L6456">
        <v>1.4195510204081632</v>
      </c>
      <c r="M6456" s="2">
        <f t="shared" si="200"/>
        <v>18.367346938775512</v>
      </c>
      <c r="N6456" t="s">
        <v>10968</v>
      </c>
    </row>
    <row r="6457" spans="1:14">
      <c r="A6457">
        <v>10</v>
      </c>
      <c r="B6457" t="s">
        <v>10960</v>
      </c>
      <c r="C6457" t="s">
        <v>10961</v>
      </c>
      <c r="D6457">
        <v>1769</v>
      </c>
      <c r="E6457" s="1">
        <v>2.1949999999999998</v>
      </c>
      <c r="F6457">
        <v>2.5179999999999998</v>
      </c>
      <c r="G6457">
        <v>0.25800000000000001</v>
      </c>
      <c r="H6457">
        <v>31</v>
      </c>
      <c r="I6457">
        <v>9.1999999999999993</v>
      </c>
      <c r="J6457">
        <v>3.2399999999999998E-3</v>
      </c>
      <c r="K6457">
        <v>0.96599999999999997</v>
      </c>
      <c r="L6457">
        <v>1.4195510204081632</v>
      </c>
      <c r="M6457" s="2">
        <f t="shared" si="200"/>
        <v>20.408163265306122</v>
      </c>
      <c r="N6457" t="s">
        <v>10968</v>
      </c>
    </row>
    <row r="6458" spans="1:14">
      <c r="A6458">
        <v>11</v>
      </c>
      <c r="B6458" t="s">
        <v>10938</v>
      </c>
      <c r="C6458" t="s">
        <v>10939</v>
      </c>
      <c r="D6458">
        <v>24130</v>
      </c>
      <c r="E6458" s="1">
        <v>2.0089999999999999</v>
      </c>
      <c r="F6458">
        <v>2.6240000000000001</v>
      </c>
      <c r="G6458">
        <v>0.29899999999999999</v>
      </c>
      <c r="H6458">
        <v>519</v>
      </c>
      <c r="I6458">
        <v>9.1</v>
      </c>
      <c r="J6458">
        <v>2.6239999999999999E-2</v>
      </c>
      <c r="K6458">
        <v>0.59199999999999997</v>
      </c>
      <c r="L6458">
        <v>1.4195510204081632</v>
      </c>
      <c r="M6458" s="2">
        <f t="shared" si="200"/>
        <v>22.448979591836736</v>
      </c>
      <c r="N6458" t="s">
        <v>10968</v>
      </c>
    </row>
    <row r="6459" spans="1:14">
      <c r="A6459">
        <v>12</v>
      </c>
      <c r="B6459" t="s">
        <v>11000</v>
      </c>
      <c r="C6459" t="s">
        <v>11001</v>
      </c>
      <c r="D6459">
        <v>3486</v>
      </c>
      <c r="E6459" s="1">
        <v>1.982</v>
      </c>
      <c r="F6459">
        <v>1.9870000000000001</v>
      </c>
      <c r="G6459">
        <v>0.51200000000000001</v>
      </c>
      <c r="H6459">
        <v>123</v>
      </c>
      <c r="I6459">
        <v>8.1999999999999993</v>
      </c>
      <c r="J6459">
        <v>6.6100000000000004E-3</v>
      </c>
      <c r="K6459">
        <v>0.60399999999999998</v>
      </c>
      <c r="L6459">
        <v>1.4195510204081632</v>
      </c>
      <c r="M6459" s="2">
        <f t="shared" si="200"/>
        <v>24.489795918367346</v>
      </c>
      <c r="N6459" t="s">
        <v>10968</v>
      </c>
    </row>
    <row r="6460" spans="1:14">
      <c r="A6460">
        <v>13</v>
      </c>
      <c r="B6460" t="s">
        <v>10954</v>
      </c>
      <c r="C6460" t="s">
        <v>10955</v>
      </c>
      <c r="D6460">
        <v>1458</v>
      </c>
      <c r="E6460" s="1">
        <v>1.9350000000000001</v>
      </c>
      <c r="F6460">
        <v>2.0950000000000002</v>
      </c>
      <c r="G6460">
        <v>0.34499999999999997</v>
      </c>
      <c r="H6460">
        <v>58</v>
      </c>
      <c r="I6460">
        <v>6.3</v>
      </c>
      <c r="J6460">
        <v>3.62E-3</v>
      </c>
      <c r="K6460">
        <v>0.65500000000000003</v>
      </c>
      <c r="L6460">
        <v>1.4195510204081632</v>
      </c>
      <c r="M6460" s="2">
        <f t="shared" si="200"/>
        <v>26.530612244897959</v>
      </c>
      <c r="N6460" t="s">
        <v>10968</v>
      </c>
    </row>
    <row r="6461" spans="1:14">
      <c r="A6461">
        <v>14</v>
      </c>
      <c r="B6461" t="s">
        <v>10986</v>
      </c>
      <c r="C6461" t="s">
        <v>10987</v>
      </c>
      <c r="D6461">
        <v>12323</v>
      </c>
      <c r="E6461" s="1">
        <v>1.8340000000000001</v>
      </c>
      <c r="F6461">
        <v>1.8360000000000001</v>
      </c>
      <c r="G6461">
        <v>0.46800000000000003</v>
      </c>
      <c r="H6461">
        <v>301</v>
      </c>
      <c r="I6461" t="s">
        <v>18288</v>
      </c>
      <c r="J6461">
        <v>1.7420000000000001E-2</v>
      </c>
      <c r="K6461">
        <v>0.57699999999999996</v>
      </c>
      <c r="L6461">
        <v>1.4195510204081632</v>
      </c>
      <c r="M6461" s="2">
        <f t="shared" si="200"/>
        <v>28.571428571428569</v>
      </c>
      <c r="N6461" t="s">
        <v>10968</v>
      </c>
    </row>
    <row r="6462" spans="1:14">
      <c r="A6462">
        <v>15</v>
      </c>
      <c r="B6462" t="s">
        <v>10998</v>
      </c>
      <c r="C6462" t="s">
        <v>10999</v>
      </c>
      <c r="D6462">
        <v>166</v>
      </c>
      <c r="E6462" s="1">
        <v>1.794</v>
      </c>
      <c r="F6462">
        <v>1.6240000000000001</v>
      </c>
      <c r="G6462">
        <v>0.312</v>
      </c>
      <c r="H6462">
        <v>48</v>
      </c>
      <c r="I6462">
        <v>2.2999999999999998</v>
      </c>
      <c r="J6462">
        <v>1.0499999999999999E-3</v>
      </c>
      <c r="K6462">
        <v>0.64100000000000001</v>
      </c>
      <c r="L6462">
        <v>1.4195510204081632</v>
      </c>
      <c r="M6462" s="2">
        <f t="shared" si="200"/>
        <v>30.612244897959183</v>
      </c>
      <c r="N6462" t="s">
        <v>10968</v>
      </c>
    </row>
    <row r="6463" spans="1:14">
      <c r="A6463">
        <v>16</v>
      </c>
      <c r="B6463" t="s">
        <v>10952</v>
      </c>
      <c r="C6463" t="s">
        <v>10953</v>
      </c>
      <c r="D6463">
        <v>5223</v>
      </c>
      <c r="E6463" s="1">
        <v>1.734</v>
      </c>
      <c r="F6463">
        <v>2.1030000000000002</v>
      </c>
      <c r="G6463">
        <v>0.30499999999999999</v>
      </c>
      <c r="H6463">
        <v>131</v>
      </c>
      <c r="I6463">
        <v>8.8000000000000007</v>
      </c>
      <c r="J6463">
        <v>6.3400000000000001E-3</v>
      </c>
      <c r="K6463">
        <v>0.53</v>
      </c>
      <c r="L6463">
        <v>1.4195510204081632</v>
      </c>
      <c r="M6463" s="2">
        <f t="shared" si="200"/>
        <v>32.653061224489797</v>
      </c>
      <c r="N6463" t="s">
        <v>10968</v>
      </c>
    </row>
    <row r="6464" spans="1:14">
      <c r="A6464">
        <v>17</v>
      </c>
      <c r="B6464" t="s">
        <v>10964</v>
      </c>
      <c r="C6464" t="s">
        <v>10965</v>
      </c>
      <c r="D6464">
        <v>5056</v>
      </c>
      <c r="E6464" s="1">
        <v>1.6950000000000001</v>
      </c>
      <c r="F6464">
        <v>1.8160000000000001</v>
      </c>
      <c r="G6464">
        <v>0.68400000000000005</v>
      </c>
      <c r="H6464">
        <v>196</v>
      </c>
      <c r="I6464">
        <v>7.5</v>
      </c>
      <c r="J6464">
        <v>9.58E-3</v>
      </c>
      <c r="K6464">
        <v>0.55100000000000005</v>
      </c>
      <c r="L6464">
        <v>1.4195510204081632</v>
      </c>
      <c r="M6464" s="2">
        <f t="shared" si="200"/>
        <v>34.693877551020407</v>
      </c>
      <c r="N6464" t="s">
        <v>10968</v>
      </c>
    </row>
    <row r="6465" spans="1:14">
      <c r="A6465">
        <v>18</v>
      </c>
      <c r="B6465" t="s">
        <v>10936</v>
      </c>
      <c r="C6465" t="s">
        <v>10937</v>
      </c>
      <c r="D6465">
        <v>1798</v>
      </c>
      <c r="E6465" s="1">
        <v>1.6879999999999999</v>
      </c>
      <c r="F6465">
        <v>2.0449999999999999</v>
      </c>
      <c r="G6465">
        <v>0.29199999999999998</v>
      </c>
      <c r="H6465">
        <v>65</v>
      </c>
      <c r="I6465">
        <v>6.2</v>
      </c>
      <c r="J6465">
        <v>3.8999999999999998E-3</v>
      </c>
      <c r="K6465">
        <v>0.53100000000000003</v>
      </c>
      <c r="L6465">
        <v>1.4195510204081632</v>
      </c>
      <c r="M6465" s="2">
        <f t="shared" si="200"/>
        <v>36.734693877551024</v>
      </c>
      <c r="N6465" t="s">
        <v>10968</v>
      </c>
    </row>
    <row r="6466" spans="1:14">
      <c r="A6466">
        <v>19</v>
      </c>
      <c r="B6466" t="s">
        <v>10988</v>
      </c>
      <c r="C6466" t="s">
        <v>10989</v>
      </c>
      <c r="D6466">
        <v>3471</v>
      </c>
      <c r="E6466" s="1">
        <v>1.591</v>
      </c>
      <c r="F6466">
        <v>1.9790000000000001</v>
      </c>
      <c r="G6466">
        <v>0.35799999999999998</v>
      </c>
      <c r="H6466">
        <v>106</v>
      </c>
      <c r="I6466">
        <v>9.6</v>
      </c>
      <c r="J6466">
        <v>4.3899999999999998E-3</v>
      </c>
      <c r="K6466">
        <v>0.48499999999999999</v>
      </c>
      <c r="L6466">
        <v>1.4195510204081632</v>
      </c>
      <c r="M6466" s="2">
        <f t="shared" si="200"/>
        <v>38.775510204081634</v>
      </c>
      <c r="N6466" t="s">
        <v>10968</v>
      </c>
    </row>
    <row r="6467" spans="1:14">
      <c r="A6467">
        <v>20</v>
      </c>
      <c r="B6467" t="s">
        <v>10984</v>
      </c>
      <c r="C6467" t="s">
        <v>10985</v>
      </c>
      <c r="D6467">
        <v>1063</v>
      </c>
      <c r="E6467" s="1">
        <v>1.55</v>
      </c>
      <c r="F6467">
        <v>1.554</v>
      </c>
      <c r="G6467">
        <v>5.6000000000000001E-2</v>
      </c>
      <c r="H6467">
        <v>36</v>
      </c>
      <c r="I6467" t="s">
        <v>18288</v>
      </c>
      <c r="J6467">
        <v>1.2600000000000001E-3</v>
      </c>
      <c r="K6467">
        <v>0.45700000000000002</v>
      </c>
      <c r="L6467">
        <v>1.4195510204081632</v>
      </c>
      <c r="M6467" s="2">
        <f t="shared" si="200"/>
        <v>40.816326530612244</v>
      </c>
      <c r="N6467" t="s">
        <v>10968</v>
      </c>
    </row>
    <row r="6468" spans="1:14">
      <c r="A6468">
        <v>21</v>
      </c>
      <c r="B6468" t="s">
        <v>11018</v>
      </c>
      <c r="C6468" t="s">
        <v>11019</v>
      </c>
      <c r="D6468">
        <v>6315</v>
      </c>
      <c r="E6468" s="1">
        <v>1.546</v>
      </c>
      <c r="F6468">
        <v>1.869</v>
      </c>
      <c r="G6468">
        <v>0.311</v>
      </c>
      <c r="H6468">
        <v>148</v>
      </c>
      <c r="I6468" t="s">
        <v>18288</v>
      </c>
      <c r="J6468">
        <v>7.5300000000000002E-3</v>
      </c>
      <c r="K6468">
        <v>0.60399999999999998</v>
      </c>
      <c r="L6468">
        <v>1.4195510204081632</v>
      </c>
      <c r="M6468" s="2">
        <f t="shared" si="200"/>
        <v>42.857142857142854</v>
      </c>
      <c r="N6468" t="s">
        <v>10968</v>
      </c>
    </row>
    <row r="6469" spans="1:14">
      <c r="A6469">
        <v>22</v>
      </c>
      <c r="B6469" t="s">
        <v>20392</v>
      </c>
      <c r="C6469" t="s">
        <v>20391</v>
      </c>
      <c r="D6469">
        <v>2376</v>
      </c>
      <c r="E6469" s="1">
        <v>1.5449999999999999</v>
      </c>
      <c r="F6469">
        <v>1.7829999999999999</v>
      </c>
      <c r="G6469">
        <v>0.318</v>
      </c>
      <c r="H6469">
        <v>157</v>
      </c>
      <c r="I6469" t="s">
        <v>18288</v>
      </c>
      <c r="J6469">
        <v>3.0300000000000001E-3</v>
      </c>
      <c r="K6469">
        <v>0.45100000000000001</v>
      </c>
      <c r="L6469">
        <v>1.4195510204081632</v>
      </c>
      <c r="M6469" s="2">
        <f t="shared" si="200"/>
        <v>44.897959183673471</v>
      </c>
      <c r="N6469" t="s">
        <v>10968</v>
      </c>
    </row>
    <row r="6470" spans="1:14">
      <c r="A6470">
        <v>23</v>
      </c>
      <c r="B6470" t="s">
        <v>10930</v>
      </c>
      <c r="C6470" t="s">
        <v>10931</v>
      </c>
      <c r="D6470">
        <v>4234</v>
      </c>
      <c r="E6470" s="1">
        <v>1.4219999999999999</v>
      </c>
      <c r="F6470">
        <v>1.454</v>
      </c>
      <c r="G6470">
        <v>0.32600000000000001</v>
      </c>
      <c r="H6470">
        <v>218</v>
      </c>
      <c r="I6470">
        <v>7</v>
      </c>
      <c r="J6470">
        <v>8.0099999999999998E-3</v>
      </c>
      <c r="K6470">
        <v>0.39100000000000001</v>
      </c>
      <c r="L6470">
        <v>1.4195510204081632</v>
      </c>
      <c r="M6470" s="2">
        <f t="shared" si="200"/>
        <v>46.938775510204081</v>
      </c>
      <c r="N6470" t="s">
        <v>10968</v>
      </c>
    </row>
    <row r="6471" spans="1:14">
      <c r="A6471">
        <v>24</v>
      </c>
      <c r="B6471" t="s">
        <v>18379</v>
      </c>
      <c r="C6471" t="s">
        <v>18380</v>
      </c>
      <c r="D6471">
        <v>1214</v>
      </c>
      <c r="E6471" s="1">
        <v>1.4059999999999999</v>
      </c>
      <c r="F6471">
        <v>1.67</v>
      </c>
      <c r="G6471">
        <v>0.23100000000000001</v>
      </c>
      <c r="H6471">
        <v>39</v>
      </c>
      <c r="I6471">
        <v>8.4</v>
      </c>
      <c r="J6471">
        <v>1.34E-3</v>
      </c>
      <c r="K6471">
        <v>0.38700000000000001</v>
      </c>
      <c r="L6471">
        <v>1.4195510204081632</v>
      </c>
      <c r="M6471" s="2">
        <f t="shared" si="200"/>
        <v>48.979591836734691</v>
      </c>
      <c r="N6471" t="s">
        <v>10968</v>
      </c>
    </row>
    <row r="6472" spans="1:14">
      <c r="A6472">
        <v>25</v>
      </c>
      <c r="B6472" t="s">
        <v>11002</v>
      </c>
      <c r="C6472" t="s">
        <v>11003</v>
      </c>
      <c r="D6472">
        <v>569</v>
      </c>
      <c r="E6472" s="1">
        <v>1.2609999999999999</v>
      </c>
      <c r="F6472">
        <v>1.411</v>
      </c>
      <c r="G6472">
        <v>0.22700000000000001</v>
      </c>
      <c r="H6472">
        <v>22</v>
      </c>
      <c r="I6472">
        <v>9</v>
      </c>
      <c r="J6472">
        <v>1.3699999999999999E-3</v>
      </c>
      <c r="K6472">
        <v>0.60499999999999998</v>
      </c>
      <c r="L6472">
        <v>1.4195510204081632</v>
      </c>
      <c r="M6472" s="2">
        <f t="shared" si="200"/>
        <v>51.020408163265309</v>
      </c>
      <c r="N6472" t="s">
        <v>10968</v>
      </c>
    </row>
    <row r="6473" spans="1:14">
      <c r="A6473">
        <v>26</v>
      </c>
      <c r="B6473" t="s">
        <v>11006</v>
      </c>
      <c r="C6473" t="s">
        <v>11007</v>
      </c>
      <c r="D6473">
        <v>3122</v>
      </c>
      <c r="E6473" s="1">
        <v>1.179</v>
      </c>
      <c r="F6473">
        <v>1.452</v>
      </c>
      <c r="G6473">
        <v>0.19800000000000001</v>
      </c>
      <c r="H6473">
        <v>81</v>
      </c>
      <c r="I6473">
        <v>9.6</v>
      </c>
      <c r="J6473">
        <v>4.8399999999999997E-3</v>
      </c>
      <c r="K6473">
        <v>0.42499999999999999</v>
      </c>
      <c r="L6473">
        <v>1.4195510204081632</v>
      </c>
      <c r="M6473" s="2">
        <f t="shared" si="200"/>
        <v>53.061224489795919</v>
      </c>
      <c r="N6473" t="s">
        <v>10968</v>
      </c>
    </row>
    <row r="6474" spans="1:14">
      <c r="A6474">
        <v>27</v>
      </c>
      <c r="B6474" t="s">
        <v>10956</v>
      </c>
      <c r="C6474" t="s">
        <v>10957</v>
      </c>
      <c r="D6474">
        <v>3115</v>
      </c>
      <c r="E6474" s="1">
        <v>1.135</v>
      </c>
      <c r="F6474">
        <v>1.4370000000000001</v>
      </c>
      <c r="G6474">
        <v>0.29399999999999998</v>
      </c>
      <c r="H6474">
        <v>34</v>
      </c>
      <c r="I6474" t="s">
        <v>18288</v>
      </c>
      <c r="J6474">
        <v>1.8600000000000001E-3</v>
      </c>
      <c r="K6474">
        <v>0.49199999999999999</v>
      </c>
      <c r="L6474">
        <v>1.4195510204081632</v>
      </c>
      <c r="M6474" s="2">
        <f t="shared" si="200"/>
        <v>55.102040816326522</v>
      </c>
      <c r="N6474" t="s">
        <v>10968</v>
      </c>
    </row>
    <row r="6475" spans="1:14">
      <c r="A6475">
        <v>28</v>
      </c>
      <c r="B6475" t="s">
        <v>10946</v>
      </c>
      <c r="C6475" t="s">
        <v>10947</v>
      </c>
      <c r="D6475">
        <v>564</v>
      </c>
      <c r="E6475" s="1">
        <v>1.111</v>
      </c>
      <c r="F6475">
        <v>1.4650000000000001</v>
      </c>
      <c r="G6475">
        <v>0</v>
      </c>
      <c r="H6475">
        <v>11</v>
      </c>
      <c r="I6475" t="s">
        <v>18288</v>
      </c>
      <c r="J6475">
        <v>6.3000000000000003E-4</v>
      </c>
      <c r="K6475">
        <v>0.505</v>
      </c>
      <c r="L6475">
        <v>1.4195510204081632</v>
      </c>
      <c r="M6475" s="2">
        <f t="shared" si="200"/>
        <v>57.142857142857139</v>
      </c>
      <c r="N6475" t="s">
        <v>10968</v>
      </c>
    </row>
    <row r="6476" spans="1:14">
      <c r="A6476">
        <v>29</v>
      </c>
      <c r="B6476" t="s">
        <v>10940</v>
      </c>
      <c r="C6476" t="s">
        <v>10941</v>
      </c>
      <c r="D6476">
        <v>1389</v>
      </c>
      <c r="E6476" s="1">
        <v>1.071</v>
      </c>
      <c r="F6476">
        <v>1.2909999999999999</v>
      </c>
      <c r="G6476">
        <v>0.35499999999999998</v>
      </c>
      <c r="H6476">
        <v>31</v>
      </c>
      <c r="I6476">
        <v>9.9</v>
      </c>
      <c r="J6476">
        <v>1.6199999999999999E-3</v>
      </c>
      <c r="K6476">
        <v>0.41299999999999998</v>
      </c>
      <c r="L6476">
        <v>1.4195510204081632</v>
      </c>
      <c r="M6476" s="2">
        <f t="shared" si="200"/>
        <v>59.183673469387756</v>
      </c>
      <c r="N6476" t="s">
        <v>10968</v>
      </c>
    </row>
    <row r="6477" spans="1:14">
      <c r="A6477">
        <v>30</v>
      </c>
      <c r="B6477" t="s">
        <v>10934</v>
      </c>
      <c r="C6477" t="s">
        <v>10935</v>
      </c>
      <c r="D6477">
        <v>1033</v>
      </c>
      <c r="E6477" s="1">
        <v>1.0369999999999999</v>
      </c>
      <c r="F6477">
        <v>1.157</v>
      </c>
      <c r="G6477">
        <v>0.23200000000000001</v>
      </c>
      <c r="H6477">
        <v>82</v>
      </c>
      <c r="I6477">
        <v>7.5</v>
      </c>
      <c r="J6477">
        <v>2.0200000000000001E-3</v>
      </c>
      <c r="K6477">
        <v>0.34200000000000003</v>
      </c>
      <c r="L6477">
        <v>1.4195510204081632</v>
      </c>
      <c r="M6477" s="2">
        <f t="shared" si="200"/>
        <v>61.224489795918366</v>
      </c>
      <c r="N6477" t="s">
        <v>10968</v>
      </c>
    </row>
    <row r="6478" spans="1:14">
      <c r="A6478">
        <v>31</v>
      </c>
      <c r="B6478" t="s">
        <v>10970</v>
      </c>
      <c r="C6478" t="s">
        <v>10971</v>
      </c>
      <c r="D6478">
        <v>1018</v>
      </c>
      <c r="E6478" s="1">
        <v>1.028</v>
      </c>
      <c r="F6478">
        <v>1.6</v>
      </c>
      <c r="G6478">
        <v>0.61499999999999999</v>
      </c>
      <c r="H6478">
        <v>52</v>
      </c>
      <c r="I6478">
        <v>6.5</v>
      </c>
      <c r="J6478">
        <v>2.48E-3</v>
      </c>
      <c r="K6478">
        <v>0.505</v>
      </c>
      <c r="L6478">
        <v>1.4195510204081632</v>
      </c>
      <c r="M6478" s="2">
        <f t="shared" si="200"/>
        <v>63.265306122448983</v>
      </c>
      <c r="N6478" t="s">
        <v>10968</v>
      </c>
    </row>
    <row r="6479" spans="1:14">
      <c r="A6479">
        <v>32</v>
      </c>
      <c r="B6479" t="s">
        <v>10982</v>
      </c>
      <c r="C6479" t="s">
        <v>10983</v>
      </c>
      <c r="D6479">
        <v>2275</v>
      </c>
      <c r="E6479" s="1">
        <v>0.90200000000000002</v>
      </c>
      <c r="F6479">
        <v>1.0629999999999999</v>
      </c>
      <c r="G6479">
        <v>0.28899999999999998</v>
      </c>
      <c r="H6479">
        <v>194</v>
      </c>
      <c r="I6479">
        <v>6.2</v>
      </c>
      <c r="J6479">
        <v>4.6499999999999996E-3</v>
      </c>
      <c r="K6479">
        <v>0.27600000000000002</v>
      </c>
      <c r="L6479">
        <v>1.4195510204081632</v>
      </c>
      <c r="M6479" s="2">
        <f t="shared" si="200"/>
        <v>65.306122448979593</v>
      </c>
      <c r="N6479" t="s">
        <v>10968</v>
      </c>
    </row>
    <row r="6480" spans="1:14">
      <c r="A6480">
        <v>33</v>
      </c>
      <c r="B6480" t="s">
        <v>10972</v>
      </c>
      <c r="C6480" t="s">
        <v>10973</v>
      </c>
      <c r="D6480">
        <v>2679</v>
      </c>
      <c r="E6480" s="1">
        <v>0.89700000000000002</v>
      </c>
      <c r="F6480">
        <v>1.0229999999999999</v>
      </c>
      <c r="G6480">
        <v>8.8999999999999996E-2</v>
      </c>
      <c r="H6480">
        <v>146</v>
      </c>
      <c r="I6480">
        <v>8.9</v>
      </c>
      <c r="J6480">
        <v>3.7000000000000002E-3</v>
      </c>
      <c r="K6480">
        <v>0.27400000000000002</v>
      </c>
      <c r="L6480">
        <v>1.4195510204081632</v>
      </c>
      <c r="M6480" s="2">
        <f t="shared" ref="M6480:M6496" si="201">A6480/49*100</f>
        <v>67.346938775510196</v>
      </c>
      <c r="N6480" t="s">
        <v>10968</v>
      </c>
    </row>
    <row r="6481" spans="1:14">
      <c r="A6481">
        <v>34</v>
      </c>
      <c r="B6481" t="s">
        <v>11008</v>
      </c>
      <c r="C6481" t="s">
        <v>11009</v>
      </c>
      <c r="D6481">
        <v>1648</v>
      </c>
      <c r="E6481" s="1">
        <v>0.88200000000000001</v>
      </c>
      <c r="F6481">
        <v>0.98299999999999998</v>
      </c>
      <c r="G6481">
        <v>9.5000000000000001E-2</v>
      </c>
      <c r="H6481">
        <v>42</v>
      </c>
      <c r="I6481" t="s">
        <v>18288</v>
      </c>
      <c r="J6481">
        <v>1.33E-3</v>
      </c>
      <c r="K6481">
        <v>0.31900000000000001</v>
      </c>
      <c r="L6481">
        <v>1.4195510204081632</v>
      </c>
      <c r="M6481" s="2">
        <f t="shared" si="201"/>
        <v>69.387755102040813</v>
      </c>
      <c r="N6481" t="s">
        <v>10968</v>
      </c>
    </row>
    <row r="6482" spans="1:14">
      <c r="A6482">
        <v>35</v>
      </c>
      <c r="B6482" t="s">
        <v>10990</v>
      </c>
      <c r="C6482" t="s">
        <v>10991</v>
      </c>
      <c r="D6482">
        <v>2564</v>
      </c>
      <c r="E6482" s="1">
        <v>0.86499999999999999</v>
      </c>
      <c r="F6482">
        <v>1.1879999999999999</v>
      </c>
      <c r="G6482">
        <v>1</v>
      </c>
      <c r="H6482">
        <v>110</v>
      </c>
      <c r="I6482">
        <v>9</v>
      </c>
      <c r="J6482">
        <v>3.5000000000000001E-3</v>
      </c>
      <c r="K6482">
        <v>0.34200000000000003</v>
      </c>
      <c r="L6482">
        <v>1.4195510204081632</v>
      </c>
      <c r="M6482" s="2">
        <f t="shared" si="201"/>
        <v>71.428571428571431</v>
      </c>
      <c r="N6482" t="s">
        <v>10968</v>
      </c>
    </row>
    <row r="6483" spans="1:14">
      <c r="A6483">
        <v>36</v>
      </c>
      <c r="B6483" t="s">
        <v>10962</v>
      </c>
      <c r="C6483" t="s">
        <v>10963</v>
      </c>
      <c r="D6483">
        <v>822</v>
      </c>
      <c r="E6483" s="1">
        <v>0.755</v>
      </c>
      <c r="F6483">
        <v>0.82199999999999995</v>
      </c>
      <c r="G6483">
        <v>4.2000000000000003E-2</v>
      </c>
      <c r="H6483">
        <v>24</v>
      </c>
      <c r="I6483" t="s">
        <v>18288</v>
      </c>
      <c r="J6483">
        <v>4.4999999999999999E-4</v>
      </c>
      <c r="K6483">
        <v>0.189</v>
      </c>
      <c r="L6483">
        <v>1.4195510204081632</v>
      </c>
      <c r="M6483" s="2">
        <f t="shared" si="201"/>
        <v>73.469387755102048</v>
      </c>
      <c r="N6483" t="s">
        <v>10968</v>
      </c>
    </row>
    <row r="6484" spans="1:14">
      <c r="A6484">
        <v>37</v>
      </c>
      <c r="B6484" t="s">
        <v>11004</v>
      </c>
      <c r="C6484" t="s">
        <v>11005</v>
      </c>
      <c r="D6484">
        <v>665</v>
      </c>
      <c r="E6484" s="1">
        <v>0.755</v>
      </c>
      <c r="F6484">
        <v>0.91100000000000003</v>
      </c>
      <c r="G6484">
        <v>0.16</v>
      </c>
      <c r="H6484">
        <v>81</v>
      </c>
      <c r="I6484">
        <v>6.8</v>
      </c>
      <c r="J6484">
        <v>9.3000000000000005E-4</v>
      </c>
      <c r="K6484">
        <v>0.18099999999999999</v>
      </c>
      <c r="L6484">
        <v>1.4195510204081632</v>
      </c>
      <c r="M6484" s="2">
        <f t="shared" si="201"/>
        <v>75.510204081632651</v>
      </c>
      <c r="N6484" t="s">
        <v>10968</v>
      </c>
    </row>
    <row r="6485" spans="1:14">
      <c r="A6485">
        <v>38</v>
      </c>
      <c r="B6485" t="s">
        <v>10992</v>
      </c>
      <c r="C6485" t="s">
        <v>10993</v>
      </c>
      <c r="D6485">
        <v>1570</v>
      </c>
      <c r="E6485" s="1">
        <v>0.753</v>
      </c>
      <c r="F6485">
        <v>0.98299999999999998</v>
      </c>
      <c r="G6485">
        <v>0.108</v>
      </c>
      <c r="H6485">
        <v>83</v>
      </c>
      <c r="I6485" t="s">
        <v>18288</v>
      </c>
      <c r="J6485">
        <v>2.14E-3</v>
      </c>
      <c r="K6485">
        <v>0.26600000000000001</v>
      </c>
      <c r="L6485">
        <v>1.4195510204081632</v>
      </c>
      <c r="M6485" s="2">
        <f t="shared" si="201"/>
        <v>77.551020408163268</v>
      </c>
      <c r="N6485" t="s">
        <v>10968</v>
      </c>
    </row>
    <row r="6486" spans="1:14">
      <c r="A6486">
        <v>39</v>
      </c>
      <c r="B6486" t="s">
        <v>10978</v>
      </c>
      <c r="C6486" t="s">
        <v>10979</v>
      </c>
      <c r="D6486">
        <v>113</v>
      </c>
      <c r="E6486" s="1">
        <v>0.61399999999999999</v>
      </c>
      <c r="F6486">
        <v>0.55900000000000005</v>
      </c>
      <c r="G6486">
        <v>6.6000000000000003E-2</v>
      </c>
      <c r="H6486">
        <v>76</v>
      </c>
      <c r="I6486">
        <v>2.6</v>
      </c>
      <c r="J6486">
        <v>1.1E-4</v>
      </c>
      <c r="K6486">
        <v>3.9E-2</v>
      </c>
      <c r="L6486">
        <v>1.4195510204081632</v>
      </c>
      <c r="M6486" s="2">
        <f t="shared" si="201"/>
        <v>79.591836734693871</v>
      </c>
      <c r="N6486" t="s">
        <v>10968</v>
      </c>
    </row>
    <row r="6487" spans="1:14">
      <c r="A6487">
        <v>40</v>
      </c>
      <c r="B6487" t="s">
        <v>10928</v>
      </c>
      <c r="C6487" t="s">
        <v>10929</v>
      </c>
      <c r="D6487">
        <v>195</v>
      </c>
      <c r="E6487" s="1">
        <v>0.60599999999999998</v>
      </c>
      <c r="G6487">
        <v>2.7E-2</v>
      </c>
      <c r="H6487">
        <v>37</v>
      </c>
      <c r="I6487">
        <v>6.7</v>
      </c>
      <c r="J6487">
        <v>3.8000000000000002E-4</v>
      </c>
      <c r="L6487">
        <v>1.4195510204081632</v>
      </c>
      <c r="M6487" s="2">
        <f t="shared" si="201"/>
        <v>81.632653061224488</v>
      </c>
      <c r="N6487" t="s">
        <v>10968</v>
      </c>
    </row>
    <row r="6488" spans="1:14">
      <c r="A6488">
        <v>41</v>
      </c>
      <c r="B6488" t="s">
        <v>11020</v>
      </c>
      <c r="C6488" t="s">
        <v>11021</v>
      </c>
      <c r="D6488">
        <v>284</v>
      </c>
      <c r="E6488" s="1">
        <v>0.59099999999999997</v>
      </c>
      <c r="G6488">
        <v>8.7999999999999995E-2</v>
      </c>
      <c r="H6488">
        <v>91</v>
      </c>
      <c r="I6488">
        <v>4.3</v>
      </c>
      <c r="J6488">
        <v>8.0000000000000004E-4</v>
      </c>
      <c r="L6488">
        <v>1.4195510204081632</v>
      </c>
      <c r="M6488" s="2">
        <f t="shared" si="201"/>
        <v>83.673469387755105</v>
      </c>
      <c r="N6488" t="s">
        <v>10968</v>
      </c>
    </row>
    <row r="6489" spans="1:14">
      <c r="A6489">
        <v>42</v>
      </c>
      <c r="B6489" t="s">
        <v>10942</v>
      </c>
      <c r="C6489" t="s">
        <v>10943</v>
      </c>
      <c r="D6489">
        <v>541</v>
      </c>
      <c r="E6489" s="1">
        <v>0.55400000000000005</v>
      </c>
      <c r="F6489">
        <v>0.51700000000000002</v>
      </c>
      <c r="G6489">
        <v>6.7000000000000004E-2</v>
      </c>
      <c r="H6489">
        <v>30</v>
      </c>
      <c r="I6489" t="s">
        <v>18288</v>
      </c>
      <c r="J6489">
        <v>4.4000000000000002E-4</v>
      </c>
      <c r="K6489">
        <v>0.14499999999999999</v>
      </c>
      <c r="L6489">
        <v>1.4195510204081632</v>
      </c>
      <c r="M6489" s="2">
        <f t="shared" si="201"/>
        <v>85.714285714285708</v>
      </c>
      <c r="N6489" t="s">
        <v>10968</v>
      </c>
    </row>
    <row r="6490" spans="1:14">
      <c r="A6490">
        <v>43</v>
      </c>
      <c r="B6490" t="s">
        <v>10994</v>
      </c>
      <c r="C6490" t="s">
        <v>10995</v>
      </c>
      <c r="D6490">
        <v>95</v>
      </c>
      <c r="E6490" s="1">
        <v>0.46700000000000003</v>
      </c>
      <c r="F6490">
        <v>0.623</v>
      </c>
      <c r="G6490">
        <v>9.7000000000000003E-2</v>
      </c>
      <c r="H6490">
        <v>31</v>
      </c>
      <c r="J6490">
        <v>4.6000000000000001E-4</v>
      </c>
      <c r="K6490">
        <v>0.191</v>
      </c>
      <c r="L6490">
        <v>1.4195510204081632</v>
      </c>
      <c r="M6490" s="2">
        <f t="shared" si="201"/>
        <v>87.755102040816325</v>
      </c>
      <c r="N6490" t="s">
        <v>10968</v>
      </c>
    </row>
    <row r="6491" spans="1:14">
      <c r="A6491">
        <v>44</v>
      </c>
      <c r="B6491" t="s">
        <v>10980</v>
      </c>
      <c r="C6491" t="s">
        <v>10981</v>
      </c>
      <c r="D6491">
        <v>315</v>
      </c>
      <c r="E6491" s="1">
        <v>0.432</v>
      </c>
      <c r="F6491">
        <v>0.66500000000000004</v>
      </c>
      <c r="G6491">
        <v>5.8999999999999997E-2</v>
      </c>
      <c r="H6491">
        <v>34</v>
      </c>
      <c r="I6491">
        <v>7.7</v>
      </c>
      <c r="J6491">
        <v>5.0000000000000001E-4</v>
      </c>
      <c r="K6491">
        <v>0.14399999999999999</v>
      </c>
      <c r="L6491">
        <v>1.4195510204081632</v>
      </c>
      <c r="M6491" s="2">
        <f t="shared" si="201"/>
        <v>89.795918367346943</v>
      </c>
      <c r="N6491" t="s">
        <v>10968</v>
      </c>
    </row>
    <row r="6492" spans="1:14">
      <c r="A6492">
        <v>45</v>
      </c>
      <c r="B6492" t="s">
        <v>10996</v>
      </c>
      <c r="C6492" t="s">
        <v>10997</v>
      </c>
      <c r="D6492">
        <v>109</v>
      </c>
      <c r="E6492" s="1">
        <v>0.41699999999999998</v>
      </c>
      <c r="G6492">
        <v>2.9000000000000001E-2</v>
      </c>
      <c r="H6492">
        <v>104</v>
      </c>
      <c r="I6492">
        <v>3.1</v>
      </c>
      <c r="J6492">
        <v>4.2999999999999999E-4</v>
      </c>
      <c r="L6492">
        <v>1.4195510204081632</v>
      </c>
      <c r="M6492" s="2">
        <f t="shared" si="201"/>
        <v>91.83673469387756</v>
      </c>
      <c r="N6492" t="s">
        <v>10968</v>
      </c>
    </row>
    <row r="6493" spans="1:14">
      <c r="A6493">
        <v>46</v>
      </c>
      <c r="B6493" t="s">
        <v>10948</v>
      </c>
      <c r="C6493" t="s">
        <v>10949</v>
      </c>
      <c r="D6493">
        <v>363</v>
      </c>
      <c r="E6493" s="1">
        <v>0.29399999999999998</v>
      </c>
      <c r="F6493">
        <v>0.23699999999999999</v>
      </c>
      <c r="G6493">
        <v>0.21099999999999999</v>
      </c>
      <c r="H6493">
        <v>19</v>
      </c>
      <c r="I6493" t="s">
        <v>18288</v>
      </c>
      <c r="J6493">
        <v>9.0000000000000006E-5</v>
      </c>
      <c r="K6493">
        <v>6.5000000000000002E-2</v>
      </c>
      <c r="L6493">
        <v>1.4195510204081632</v>
      </c>
      <c r="M6493" s="2">
        <f t="shared" si="201"/>
        <v>93.877551020408163</v>
      </c>
      <c r="N6493" t="s">
        <v>10968</v>
      </c>
    </row>
    <row r="6494" spans="1:14">
      <c r="A6494">
        <v>47</v>
      </c>
      <c r="B6494" t="s">
        <v>10976</v>
      </c>
      <c r="C6494" t="s">
        <v>10977</v>
      </c>
      <c r="D6494">
        <v>284</v>
      </c>
      <c r="E6494" s="1">
        <v>0.19500000000000001</v>
      </c>
      <c r="G6494">
        <v>2.7E-2</v>
      </c>
      <c r="H6494">
        <v>75</v>
      </c>
      <c r="I6494" t="s">
        <v>18288</v>
      </c>
      <c r="J6494">
        <v>1.7000000000000001E-4</v>
      </c>
      <c r="L6494">
        <v>1.4195510204081632</v>
      </c>
      <c r="M6494" s="2">
        <f t="shared" si="201"/>
        <v>95.918367346938766</v>
      </c>
      <c r="N6494" t="s">
        <v>10968</v>
      </c>
    </row>
    <row r="6495" spans="1:14">
      <c r="A6495">
        <v>48</v>
      </c>
      <c r="B6495" t="s">
        <v>10944</v>
      </c>
      <c r="C6495" t="s">
        <v>10945</v>
      </c>
      <c r="D6495">
        <v>246</v>
      </c>
      <c r="E6495" s="1">
        <v>0.16400000000000001</v>
      </c>
      <c r="G6495">
        <v>0</v>
      </c>
      <c r="H6495">
        <v>34</v>
      </c>
      <c r="I6495">
        <v>8.6999999999999993</v>
      </c>
      <c r="J6495">
        <v>2.7E-4</v>
      </c>
      <c r="L6495">
        <v>1.4195510204081632</v>
      </c>
      <c r="M6495" s="2">
        <f t="shared" si="201"/>
        <v>97.959183673469383</v>
      </c>
      <c r="N6495" t="s">
        <v>10968</v>
      </c>
    </row>
    <row r="6496" spans="1:14">
      <c r="A6496">
        <v>49</v>
      </c>
      <c r="B6496" t="s">
        <v>11010</v>
      </c>
      <c r="C6496" t="s">
        <v>11011</v>
      </c>
      <c r="D6496">
        <v>1765</v>
      </c>
      <c r="E6496" s="1">
        <v>0.14399999999999999</v>
      </c>
      <c r="F6496">
        <v>0.13700000000000001</v>
      </c>
      <c r="G6496">
        <v>0</v>
      </c>
      <c r="H6496">
        <v>122</v>
      </c>
      <c r="I6496" t="s">
        <v>18288</v>
      </c>
      <c r="J6496">
        <v>4.8999999999999998E-4</v>
      </c>
      <c r="K6496">
        <v>4.8000000000000001E-2</v>
      </c>
      <c r="L6496">
        <v>1.4195510204081632</v>
      </c>
      <c r="M6496" s="2">
        <f t="shared" si="201"/>
        <v>100</v>
      </c>
      <c r="N6496" t="s">
        <v>10968</v>
      </c>
    </row>
    <row r="6497" spans="1:14" s="3" customFormat="1">
      <c r="E6497" s="4"/>
      <c r="M6497" s="5"/>
    </row>
    <row r="6498" spans="1:14">
      <c r="A6498">
        <v>1</v>
      </c>
      <c r="B6498" t="s">
        <v>11040</v>
      </c>
      <c r="C6498" t="s">
        <v>11041</v>
      </c>
      <c r="D6498">
        <v>1046</v>
      </c>
      <c r="E6498" s="1">
        <v>5.0529999999999999</v>
      </c>
      <c r="F6498">
        <v>4.7919999999999998</v>
      </c>
      <c r="G6498">
        <v>0.26700000000000002</v>
      </c>
      <c r="H6498">
        <v>30</v>
      </c>
      <c r="I6498">
        <v>4.8</v>
      </c>
      <c r="J6498">
        <v>2.8600000000000001E-3</v>
      </c>
      <c r="K6498">
        <v>1.359</v>
      </c>
      <c r="L6498">
        <f>AVERAGE(E6498:E6621)</f>
        <v>1.4684193548387092</v>
      </c>
      <c r="M6498" s="2">
        <f t="shared" ref="M6498:M6529" si="202">A6498/124*100</f>
        <v>0.80645161290322576</v>
      </c>
      <c r="N6498" t="s">
        <v>2750</v>
      </c>
    </row>
    <row r="6499" spans="1:14">
      <c r="A6499">
        <v>2</v>
      </c>
      <c r="B6499" t="s">
        <v>11042</v>
      </c>
      <c r="C6499" t="s">
        <v>11043</v>
      </c>
      <c r="D6499">
        <v>4667</v>
      </c>
      <c r="E6499" s="1">
        <v>4.82</v>
      </c>
      <c r="F6499">
        <v>6.2610000000000001</v>
      </c>
      <c r="G6499">
        <v>0.85099999999999998</v>
      </c>
      <c r="H6499">
        <v>67</v>
      </c>
      <c r="I6499">
        <v>8</v>
      </c>
      <c r="J6499">
        <v>7.7499999999999999E-3</v>
      </c>
      <c r="K6499">
        <v>1.673</v>
      </c>
      <c r="L6499">
        <v>1.4684193548387092</v>
      </c>
      <c r="M6499" s="2">
        <f t="shared" si="202"/>
        <v>1.6129032258064515</v>
      </c>
      <c r="N6499" t="s">
        <v>2750</v>
      </c>
    </row>
    <row r="6500" spans="1:14">
      <c r="A6500">
        <v>3</v>
      </c>
      <c r="B6500" t="s">
        <v>11026</v>
      </c>
      <c r="C6500" t="s">
        <v>11027</v>
      </c>
      <c r="D6500">
        <v>220</v>
      </c>
      <c r="E6500" s="1">
        <v>4.6829999999999998</v>
      </c>
      <c r="F6500">
        <v>4.6829999999999998</v>
      </c>
      <c r="G6500">
        <v>1.125</v>
      </c>
      <c r="H6500">
        <v>24</v>
      </c>
      <c r="I6500">
        <v>2.1</v>
      </c>
      <c r="J6500">
        <v>9.7000000000000005E-4</v>
      </c>
      <c r="K6500">
        <v>1.353</v>
      </c>
      <c r="L6500">
        <v>1.4684193548387092</v>
      </c>
      <c r="M6500" s="2">
        <f t="shared" si="202"/>
        <v>2.4193548387096775</v>
      </c>
      <c r="N6500" t="s">
        <v>2750</v>
      </c>
    </row>
    <row r="6501" spans="1:14">
      <c r="A6501">
        <v>4</v>
      </c>
      <c r="B6501" t="s">
        <v>11158</v>
      </c>
      <c r="C6501" t="s">
        <v>11159</v>
      </c>
      <c r="D6501">
        <v>5656</v>
      </c>
      <c r="E6501" s="1">
        <v>4.3099999999999996</v>
      </c>
      <c r="F6501">
        <v>4.8899999999999997</v>
      </c>
      <c r="G6501">
        <v>0.52700000000000002</v>
      </c>
      <c r="H6501">
        <v>169</v>
      </c>
      <c r="I6501">
        <v>4</v>
      </c>
      <c r="J6501">
        <v>1.9369999999999998E-2</v>
      </c>
      <c r="K6501">
        <v>1.21</v>
      </c>
      <c r="L6501">
        <v>1.4684193548387092</v>
      </c>
      <c r="M6501" s="2">
        <f t="shared" si="202"/>
        <v>3.225806451612903</v>
      </c>
      <c r="N6501" t="s">
        <v>2750</v>
      </c>
    </row>
    <row r="6502" spans="1:14">
      <c r="A6502">
        <v>5</v>
      </c>
      <c r="B6502" t="s">
        <v>11172</v>
      </c>
      <c r="C6502" t="s">
        <v>11173</v>
      </c>
      <c r="D6502">
        <v>5799</v>
      </c>
      <c r="E6502" s="1">
        <v>4.1349999999999998</v>
      </c>
      <c r="F6502">
        <v>5.5</v>
      </c>
      <c r="G6502">
        <v>0.54800000000000004</v>
      </c>
      <c r="H6502">
        <v>62</v>
      </c>
      <c r="I6502">
        <v>8.1999999999999993</v>
      </c>
      <c r="J6502">
        <v>8.4899999999999993E-3</v>
      </c>
      <c r="K6502">
        <v>1.407</v>
      </c>
      <c r="L6502">
        <v>1.4684193548387092</v>
      </c>
      <c r="M6502" s="2">
        <f t="shared" si="202"/>
        <v>4.032258064516129</v>
      </c>
      <c r="N6502" t="s">
        <v>2750</v>
      </c>
    </row>
    <row r="6503" spans="1:14">
      <c r="A6503">
        <v>6</v>
      </c>
      <c r="B6503" t="s">
        <v>11064</v>
      </c>
      <c r="C6503" t="s">
        <v>11065</v>
      </c>
      <c r="D6503">
        <v>1839</v>
      </c>
      <c r="E6503" s="1">
        <v>4.1150000000000002</v>
      </c>
      <c r="F6503">
        <v>4.9939999999999998</v>
      </c>
      <c r="G6503">
        <v>0.29699999999999999</v>
      </c>
      <c r="H6503">
        <v>323</v>
      </c>
      <c r="I6503">
        <v>2.7</v>
      </c>
      <c r="J6503">
        <v>4.6600000000000001E-3</v>
      </c>
      <c r="K6503">
        <v>0.77300000000000002</v>
      </c>
      <c r="L6503">
        <v>1.4684193548387092</v>
      </c>
      <c r="M6503" s="2">
        <f t="shared" si="202"/>
        <v>4.838709677419355</v>
      </c>
      <c r="N6503" t="s">
        <v>2750</v>
      </c>
    </row>
    <row r="6504" spans="1:14">
      <c r="A6504">
        <v>7</v>
      </c>
      <c r="B6504" t="s">
        <v>21153</v>
      </c>
      <c r="C6504" t="s">
        <v>21154</v>
      </c>
      <c r="D6504">
        <v>6307</v>
      </c>
      <c r="E6504" s="1">
        <v>3.4940000000000002</v>
      </c>
      <c r="F6504">
        <v>3.5249999999999999</v>
      </c>
      <c r="G6504">
        <v>0.95299999999999996</v>
      </c>
      <c r="H6504">
        <v>213</v>
      </c>
      <c r="I6504">
        <v>5.4</v>
      </c>
      <c r="J6504">
        <v>1.2699999999999999E-2</v>
      </c>
      <c r="K6504">
        <v>0.77400000000000002</v>
      </c>
      <c r="L6504">
        <v>1.4684193548387092</v>
      </c>
      <c r="M6504" s="2">
        <f t="shared" si="202"/>
        <v>5.6451612903225801</v>
      </c>
      <c r="N6504" t="s">
        <v>2750</v>
      </c>
    </row>
    <row r="6505" spans="1:14">
      <c r="A6505">
        <v>8</v>
      </c>
      <c r="B6505" t="s">
        <v>11102</v>
      </c>
      <c r="C6505" t="s">
        <v>11103</v>
      </c>
      <c r="D6505">
        <v>17723</v>
      </c>
      <c r="E6505" s="1">
        <v>3.4249999999999998</v>
      </c>
      <c r="F6505">
        <v>3.9380000000000002</v>
      </c>
      <c r="G6505">
        <v>0.57899999999999996</v>
      </c>
      <c r="H6505">
        <v>342</v>
      </c>
      <c r="I6505">
        <v>7.4</v>
      </c>
      <c r="J6505">
        <v>3.1189999999999999E-2</v>
      </c>
      <c r="K6505">
        <v>0.99299999999999999</v>
      </c>
      <c r="L6505">
        <v>1.4684193548387092</v>
      </c>
      <c r="M6505" s="2">
        <f t="shared" si="202"/>
        <v>6.4516129032258061</v>
      </c>
      <c r="N6505" t="s">
        <v>2750</v>
      </c>
    </row>
    <row r="6506" spans="1:14">
      <c r="A6506">
        <v>9</v>
      </c>
      <c r="B6506" t="s">
        <v>16582</v>
      </c>
      <c r="C6506" t="s">
        <v>16583</v>
      </c>
      <c r="D6506">
        <v>5173</v>
      </c>
      <c r="E6506" s="1">
        <v>3.407</v>
      </c>
      <c r="F6506">
        <v>3.8940000000000001</v>
      </c>
      <c r="G6506">
        <v>0.55500000000000005</v>
      </c>
      <c r="H6506">
        <v>191</v>
      </c>
      <c r="I6506">
        <v>5.4</v>
      </c>
      <c r="J6506">
        <v>1.2659999999999999E-2</v>
      </c>
      <c r="K6506">
        <v>1.0209999999999999</v>
      </c>
      <c r="L6506">
        <v>1.4684193548387092</v>
      </c>
      <c r="M6506" s="2">
        <f t="shared" si="202"/>
        <v>7.2580645161290329</v>
      </c>
      <c r="N6506" t="s">
        <v>2750</v>
      </c>
    </row>
    <row r="6507" spans="1:14">
      <c r="A6507">
        <v>10</v>
      </c>
      <c r="B6507" t="s">
        <v>21151</v>
      </c>
      <c r="C6507" t="s">
        <v>21152</v>
      </c>
      <c r="D6507">
        <v>41375</v>
      </c>
      <c r="E6507" s="1">
        <v>3.3340000000000001</v>
      </c>
      <c r="F6507">
        <v>4.0720000000000001</v>
      </c>
      <c r="G6507">
        <v>0.58899999999999997</v>
      </c>
      <c r="H6507">
        <v>1666</v>
      </c>
      <c r="I6507">
        <v>5.2</v>
      </c>
      <c r="J6507">
        <v>9.1160000000000005E-2</v>
      </c>
      <c r="K6507">
        <v>0.85399999999999998</v>
      </c>
      <c r="L6507">
        <v>1.4684193548387092</v>
      </c>
      <c r="M6507" s="2">
        <f t="shared" si="202"/>
        <v>8.064516129032258</v>
      </c>
      <c r="N6507" t="s">
        <v>2750</v>
      </c>
    </row>
    <row r="6508" spans="1:14">
      <c r="A6508">
        <v>11</v>
      </c>
      <c r="B6508" t="s">
        <v>20069</v>
      </c>
      <c r="C6508" t="s">
        <v>20070</v>
      </c>
      <c r="D6508">
        <v>3798</v>
      </c>
      <c r="E6508" s="1">
        <v>3.222</v>
      </c>
      <c r="F6508">
        <v>2.9319999999999999</v>
      </c>
      <c r="G6508">
        <v>0.73299999999999998</v>
      </c>
      <c r="H6508">
        <v>75</v>
      </c>
      <c r="I6508">
        <v>8.5</v>
      </c>
      <c r="J6508">
        <v>6.1199999999999996E-3</v>
      </c>
      <c r="K6508">
        <v>0.91600000000000004</v>
      </c>
      <c r="L6508">
        <v>1.4684193548387092</v>
      </c>
      <c r="M6508" s="2">
        <f t="shared" si="202"/>
        <v>8.870967741935484</v>
      </c>
      <c r="N6508" t="s">
        <v>2750</v>
      </c>
    </row>
    <row r="6509" spans="1:14">
      <c r="A6509">
        <v>12</v>
      </c>
      <c r="B6509" t="s">
        <v>11066</v>
      </c>
      <c r="C6509" t="s">
        <v>11067</v>
      </c>
      <c r="D6509">
        <v>14526</v>
      </c>
      <c r="E6509" s="1">
        <v>3.01</v>
      </c>
      <c r="F6509">
        <v>3.2149999999999999</v>
      </c>
      <c r="G6509">
        <v>0.59099999999999997</v>
      </c>
      <c r="H6509">
        <v>690</v>
      </c>
      <c r="I6509">
        <v>5</v>
      </c>
      <c r="J6509">
        <v>2.8719999999999999E-2</v>
      </c>
      <c r="K6509">
        <v>0.67100000000000004</v>
      </c>
      <c r="L6509">
        <v>1.4684193548387092</v>
      </c>
      <c r="M6509" s="2">
        <f t="shared" si="202"/>
        <v>9.67741935483871</v>
      </c>
      <c r="N6509" t="s">
        <v>2750</v>
      </c>
    </row>
    <row r="6510" spans="1:14">
      <c r="A6510">
        <v>13</v>
      </c>
      <c r="B6510" t="s">
        <v>11080</v>
      </c>
      <c r="C6510" t="s">
        <v>11081</v>
      </c>
      <c r="D6510">
        <v>8180</v>
      </c>
      <c r="E6510" s="1">
        <v>3.0049999999999999</v>
      </c>
      <c r="F6510">
        <v>3.3780000000000001</v>
      </c>
      <c r="G6510">
        <v>0.55600000000000005</v>
      </c>
      <c r="H6510">
        <v>502</v>
      </c>
      <c r="I6510">
        <v>5.5</v>
      </c>
      <c r="J6510">
        <v>1.7090000000000001E-2</v>
      </c>
      <c r="K6510">
        <v>0.80900000000000005</v>
      </c>
      <c r="L6510">
        <v>1.4684193548387092</v>
      </c>
      <c r="M6510" s="2">
        <f t="shared" si="202"/>
        <v>10.483870967741936</v>
      </c>
      <c r="N6510" t="s">
        <v>2750</v>
      </c>
    </row>
    <row r="6511" spans="1:14">
      <c r="A6511">
        <v>14</v>
      </c>
      <c r="B6511" t="s">
        <v>11028</v>
      </c>
      <c r="C6511" t="s">
        <v>11029</v>
      </c>
      <c r="D6511">
        <v>1405</v>
      </c>
      <c r="E6511" s="1">
        <v>2.9580000000000002</v>
      </c>
      <c r="F6511">
        <v>3.1269999999999998</v>
      </c>
      <c r="G6511">
        <v>0.41</v>
      </c>
      <c r="H6511">
        <v>39</v>
      </c>
      <c r="I6511">
        <v>7.4</v>
      </c>
      <c r="J6511">
        <v>2.6900000000000001E-3</v>
      </c>
      <c r="K6511">
        <v>0.88800000000000001</v>
      </c>
      <c r="L6511">
        <v>1.4684193548387092</v>
      </c>
      <c r="M6511" s="2">
        <f t="shared" si="202"/>
        <v>11.29032258064516</v>
      </c>
      <c r="N6511" t="s">
        <v>2750</v>
      </c>
    </row>
    <row r="6512" spans="1:14">
      <c r="A6512">
        <v>15</v>
      </c>
      <c r="B6512" t="s">
        <v>18613</v>
      </c>
      <c r="C6512" t="s">
        <v>18612</v>
      </c>
      <c r="D6512">
        <v>76046</v>
      </c>
      <c r="E6512" s="1">
        <v>2.9060000000000001</v>
      </c>
      <c r="F6512">
        <v>3.2879999999999998</v>
      </c>
      <c r="G6512">
        <v>0.41699999999999998</v>
      </c>
      <c r="H6512">
        <v>1528</v>
      </c>
      <c r="I6512">
        <v>7.9</v>
      </c>
      <c r="J6512">
        <v>0.10718</v>
      </c>
      <c r="K6512">
        <v>0.745</v>
      </c>
      <c r="L6512">
        <v>1.4684193548387092</v>
      </c>
      <c r="M6512" s="2">
        <f t="shared" si="202"/>
        <v>12.096774193548388</v>
      </c>
      <c r="N6512" t="s">
        <v>2750</v>
      </c>
    </row>
    <row r="6513" spans="1:14">
      <c r="A6513">
        <v>16</v>
      </c>
      <c r="B6513" t="s">
        <v>11072</v>
      </c>
      <c r="C6513" t="s">
        <v>11073</v>
      </c>
      <c r="D6513">
        <v>111</v>
      </c>
      <c r="E6513" s="1">
        <v>2.806</v>
      </c>
      <c r="F6513">
        <v>2.6589999999999998</v>
      </c>
      <c r="G6513">
        <v>6.7000000000000004E-2</v>
      </c>
      <c r="H6513">
        <v>15</v>
      </c>
      <c r="I6513">
        <v>2.4</v>
      </c>
      <c r="J6513">
        <v>5.0000000000000001E-4</v>
      </c>
      <c r="K6513">
        <v>0.69699999999999995</v>
      </c>
      <c r="L6513">
        <v>1.4684193548387092</v>
      </c>
      <c r="M6513" s="2">
        <f t="shared" si="202"/>
        <v>12.903225806451612</v>
      </c>
      <c r="N6513" t="s">
        <v>2750</v>
      </c>
    </row>
    <row r="6514" spans="1:14">
      <c r="A6514">
        <v>17</v>
      </c>
      <c r="B6514" t="s">
        <v>11152</v>
      </c>
      <c r="C6514" t="s">
        <v>11153</v>
      </c>
      <c r="D6514">
        <v>12584</v>
      </c>
      <c r="E6514" s="1">
        <v>2.754</v>
      </c>
      <c r="F6514">
        <v>3.0390000000000001</v>
      </c>
      <c r="G6514">
        <v>0.48599999999999999</v>
      </c>
      <c r="H6514">
        <v>346</v>
      </c>
      <c r="I6514">
        <v>7.5</v>
      </c>
      <c r="J6514">
        <v>1.602E-2</v>
      </c>
      <c r="K6514">
        <v>0.60099999999999998</v>
      </c>
      <c r="L6514">
        <v>1.4684193548387092</v>
      </c>
      <c r="M6514" s="2">
        <f t="shared" si="202"/>
        <v>13.709677419354838</v>
      </c>
      <c r="N6514" t="s">
        <v>2750</v>
      </c>
    </row>
    <row r="6515" spans="1:14">
      <c r="A6515">
        <v>18</v>
      </c>
      <c r="B6515" t="s">
        <v>11068</v>
      </c>
      <c r="C6515" t="s">
        <v>11069</v>
      </c>
      <c r="D6515">
        <v>5632</v>
      </c>
      <c r="E6515" s="1">
        <v>2.738</v>
      </c>
      <c r="F6515">
        <v>3.0059999999999998</v>
      </c>
      <c r="G6515">
        <v>0.58799999999999997</v>
      </c>
      <c r="H6515">
        <v>468</v>
      </c>
      <c r="I6515">
        <v>4.5999999999999996</v>
      </c>
      <c r="J6515">
        <v>1.379E-2</v>
      </c>
      <c r="K6515">
        <v>0.66300000000000003</v>
      </c>
      <c r="L6515">
        <v>1.4684193548387092</v>
      </c>
      <c r="M6515" s="2">
        <f t="shared" si="202"/>
        <v>14.516129032258066</v>
      </c>
      <c r="N6515" t="s">
        <v>2750</v>
      </c>
    </row>
    <row r="6516" spans="1:14">
      <c r="A6516">
        <v>19</v>
      </c>
      <c r="B6516" t="s">
        <v>20532</v>
      </c>
      <c r="C6516" t="s">
        <v>20531</v>
      </c>
      <c r="D6516">
        <v>366</v>
      </c>
      <c r="E6516" s="1">
        <v>2.694</v>
      </c>
      <c r="F6516">
        <v>2.7040000000000002</v>
      </c>
      <c r="G6516">
        <v>0.54500000000000004</v>
      </c>
      <c r="H6516">
        <v>134</v>
      </c>
      <c r="I6516">
        <v>1.6</v>
      </c>
      <c r="J6516">
        <v>1.14E-3</v>
      </c>
      <c r="K6516">
        <v>0.60199999999999998</v>
      </c>
      <c r="L6516">
        <v>1.4684193548387092</v>
      </c>
      <c r="M6516" s="2">
        <f t="shared" si="202"/>
        <v>15.32258064516129</v>
      </c>
      <c r="N6516" t="s">
        <v>2750</v>
      </c>
    </row>
    <row r="6517" spans="1:14">
      <c r="A6517">
        <v>20</v>
      </c>
      <c r="B6517" t="s">
        <v>11130</v>
      </c>
      <c r="C6517" t="s">
        <v>11131</v>
      </c>
      <c r="D6517">
        <v>388</v>
      </c>
      <c r="E6517" s="1">
        <v>2.6320000000000001</v>
      </c>
      <c r="F6517">
        <v>2.742</v>
      </c>
      <c r="G6517">
        <v>0.32700000000000001</v>
      </c>
      <c r="H6517">
        <v>110</v>
      </c>
      <c r="I6517">
        <v>2.6</v>
      </c>
      <c r="J6517">
        <v>1.25E-3</v>
      </c>
      <c r="K6517">
        <v>0.55500000000000005</v>
      </c>
      <c r="L6517">
        <v>1.4684193548387092</v>
      </c>
      <c r="M6517" s="2">
        <f t="shared" si="202"/>
        <v>16.129032258064516</v>
      </c>
      <c r="N6517" t="s">
        <v>2750</v>
      </c>
    </row>
    <row r="6518" spans="1:14">
      <c r="A6518">
        <v>21</v>
      </c>
      <c r="B6518" t="s">
        <v>18499</v>
      </c>
      <c r="C6518" t="s">
        <v>18498</v>
      </c>
      <c r="D6518">
        <v>29407</v>
      </c>
      <c r="E6518" s="1">
        <v>2.5659999999999998</v>
      </c>
      <c r="F6518">
        <v>3.0089999999999999</v>
      </c>
      <c r="G6518">
        <v>0.40100000000000002</v>
      </c>
      <c r="H6518">
        <v>735</v>
      </c>
      <c r="I6518">
        <v>9.5</v>
      </c>
      <c r="J6518">
        <v>3.1949999999999999E-2</v>
      </c>
      <c r="K6518">
        <v>0.60099999999999998</v>
      </c>
      <c r="L6518">
        <v>1.4684193548387092</v>
      </c>
      <c r="M6518" s="2">
        <f t="shared" si="202"/>
        <v>16.93548387096774</v>
      </c>
      <c r="N6518" t="s">
        <v>2750</v>
      </c>
    </row>
    <row r="6519" spans="1:14">
      <c r="A6519">
        <v>22</v>
      </c>
      <c r="B6519" t="s">
        <v>11150</v>
      </c>
      <c r="C6519" t="s">
        <v>11151</v>
      </c>
      <c r="D6519">
        <v>8004</v>
      </c>
      <c r="E6519" s="1">
        <v>2.5459999999999998</v>
      </c>
      <c r="F6519">
        <v>3.1070000000000002</v>
      </c>
      <c r="G6519">
        <v>0.40500000000000003</v>
      </c>
      <c r="H6519">
        <v>299</v>
      </c>
      <c r="I6519">
        <v>5.6</v>
      </c>
      <c r="J6519">
        <v>1.7600000000000001E-2</v>
      </c>
      <c r="K6519">
        <v>0.749</v>
      </c>
      <c r="L6519">
        <v>1.4684193548387092</v>
      </c>
      <c r="M6519" s="2">
        <f t="shared" si="202"/>
        <v>17.741935483870968</v>
      </c>
      <c r="N6519" t="s">
        <v>2750</v>
      </c>
    </row>
    <row r="6520" spans="1:14">
      <c r="A6520">
        <v>23</v>
      </c>
      <c r="B6520" t="s">
        <v>11094</v>
      </c>
      <c r="C6520" t="s">
        <v>11095</v>
      </c>
      <c r="D6520">
        <v>2603</v>
      </c>
      <c r="E6520" s="1">
        <v>2.528</v>
      </c>
      <c r="F6520">
        <v>3.59</v>
      </c>
      <c r="G6520">
        <v>0.248</v>
      </c>
      <c r="H6520">
        <v>113</v>
      </c>
      <c r="I6520">
        <v>4.9000000000000004</v>
      </c>
      <c r="J6520">
        <v>6.4000000000000003E-3</v>
      </c>
      <c r="K6520">
        <v>0.82199999999999995</v>
      </c>
      <c r="L6520">
        <v>1.4684193548387092</v>
      </c>
      <c r="M6520" s="2">
        <f t="shared" si="202"/>
        <v>18.548387096774192</v>
      </c>
      <c r="N6520" t="s">
        <v>2750</v>
      </c>
    </row>
    <row r="6521" spans="1:14">
      <c r="A6521">
        <v>24</v>
      </c>
      <c r="B6521" t="s">
        <v>18636</v>
      </c>
      <c r="C6521" t="s">
        <v>18637</v>
      </c>
      <c r="D6521">
        <v>6155</v>
      </c>
      <c r="E6521" s="1">
        <v>2.4540000000000002</v>
      </c>
      <c r="F6521">
        <v>3.0379999999999998</v>
      </c>
      <c r="G6521">
        <v>0.54300000000000004</v>
      </c>
      <c r="H6521">
        <v>162</v>
      </c>
      <c r="I6521">
        <v>7.1</v>
      </c>
      <c r="J6521">
        <v>8.5900000000000004E-3</v>
      </c>
      <c r="K6521">
        <v>0.61599999999999999</v>
      </c>
      <c r="L6521">
        <v>1.4684193548387092</v>
      </c>
      <c r="M6521" s="2">
        <f t="shared" si="202"/>
        <v>19.35483870967742</v>
      </c>
      <c r="N6521" t="s">
        <v>2750</v>
      </c>
    </row>
    <row r="6522" spans="1:14">
      <c r="A6522">
        <v>25</v>
      </c>
      <c r="B6522" t="s">
        <v>11078</v>
      </c>
      <c r="C6522" t="s">
        <v>11079</v>
      </c>
      <c r="D6522">
        <v>3228</v>
      </c>
      <c r="E6522" s="1">
        <v>2.4300000000000002</v>
      </c>
      <c r="F6522">
        <v>2.6219999999999999</v>
      </c>
      <c r="G6522">
        <v>0.70399999999999996</v>
      </c>
      <c r="H6522">
        <v>108</v>
      </c>
      <c r="I6522">
        <v>7.3</v>
      </c>
      <c r="J6522">
        <v>5.3E-3</v>
      </c>
      <c r="K6522">
        <v>0.627</v>
      </c>
      <c r="L6522">
        <v>1.4684193548387092</v>
      </c>
      <c r="M6522" s="2">
        <f t="shared" si="202"/>
        <v>20.161290322580644</v>
      </c>
      <c r="N6522" t="s">
        <v>2750</v>
      </c>
    </row>
    <row r="6523" spans="1:14">
      <c r="A6523">
        <v>26</v>
      </c>
      <c r="B6523" t="s">
        <v>21211</v>
      </c>
      <c r="C6523" t="s">
        <v>21212</v>
      </c>
      <c r="D6523">
        <v>1569</v>
      </c>
      <c r="E6523" s="1">
        <v>2.3580000000000001</v>
      </c>
      <c r="F6523">
        <v>2.762</v>
      </c>
      <c r="G6523">
        <v>0.25</v>
      </c>
      <c r="H6523">
        <v>64</v>
      </c>
      <c r="I6523">
        <v>8.1</v>
      </c>
      <c r="J6523">
        <v>2.2699999999999999E-3</v>
      </c>
      <c r="K6523">
        <v>0.56100000000000005</v>
      </c>
      <c r="L6523">
        <v>1.4684193548387092</v>
      </c>
      <c r="M6523" s="2">
        <f t="shared" si="202"/>
        <v>20.967741935483872</v>
      </c>
      <c r="N6523" t="s">
        <v>2750</v>
      </c>
    </row>
    <row r="6524" spans="1:14">
      <c r="A6524">
        <v>27</v>
      </c>
      <c r="B6524" t="s">
        <v>11096</v>
      </c>
      <c r="C6524" t="s">
        <v>11097</v>
      </c>
      <c r="D6524">
        <v>5700</v>
      </c>
      <c r="E6524" s="1">
        <v>2.3330000000000002</v>
      </c>
      <c r="F6524">
        <v>2.8</v>
      </c>
      <c r="G6524">
        <v>0.375</v>
      </c>
      <c r="H6524">
        <v>120</v>
      </c>
      <c r="I6524">
        <v>7.7</v>
      </c>
      <c r="J6524">
        <v>8.3599999999999994E-3</v>
      </c>
      <c r="K6524">
        <v>0.72399999999999998</v>
      </c>
      <c r="L6524">
        <v>1.4684193548387092</v>
      </c>
      <c r="M6524" s="2">
        <f t="shared" si="202"/>
        <v>21.774193548387096</v>
      </c>
      <c r="N6524" t="s">
        <v>2750</v>
      </c>
    </row>
    <row r="6525" spans="1:14">
      <c r="A6525">
        <v>28</v>
      </c>
      <c r="B6525" t="s">
        <v>11092</v>
      </c>
      <c r="C6525" t="s">
        <v>11093</v>
      </c>
      <c r="D6525">
        <v>2248</v>
      </c>
      <c r="E6525" s="1">
        <v>2.2829999999999999</v>
      </c>
      <c r="F6525">
        <v>2.5649999999999999</v>
      </c>
      <c r="G6525">
        <v>0.22800000000000001</v>
      </c>
      <c r="H6525">
        <v>171</v>
      </c>
      <c r="I6525">
        <v>3.4</v>
      </c>
      <c r="J6525">
        <v>8.9599999999999992E-3</v>
      </c>
      <c r="K6525">
        <v>0.75800000000000001</v>
      </c>
      <c r="L6525">
        <v>1.4684193548387092</v>
      </c>
      <c r="M6525" s="2">
        <f t="shared" si="202"/>
        <v>22.58064516129032</v>
      </c>
      <c r="N6525" t="s">
        <v>2750</v>
      </c>
    </row>
    <row r="6526" spans="1:14">
      <c r="A6526">
        <v>29</v>
      </c>
      <c r="B6526" t="s">
        <v>11142</v>
      </c>
      <c r="C6526" t="s">
        <v>11143</v>
      </c>
      <c r="D6526">
        <v>1055</v>
      </c>
      <c r="E6526" s="1">
        <v>2.2810000000000001</v>
      </c>
      <c r="F6526">
        <v>1.756</v>
      </c>
      <c r="G6526">
        <v>0.32</v>
      </c>
      <c r="H6526">
        <v>50</v>
      </c>
      <c r="I6526">
        <v>6.9</v>
      </c>
      <c r="J6526">
        <v>1.73E-3</v>
      </c>
      <c r="K6526">
        <v>0.371</v>
      </c>
      <c r="L6526">
        <v>1.4684193548387092</v>
      </c>
      <c r="M6526" s="2">
        <f t="shared" si="202"/>
        <v>23.387096774193548</v>
      </c>
      <c r="N6526" t="s">
        <v>2750</v>
      </c>
    </row>
    <row r="6527" spans="1:14">
      <c r="A6527">
        <v>30</v>
      </c>
      <c r="B6527" t="s">
        <v>13149</v>
      </c>
      <c r="C6527" t="s">
        <v>13150</v>
      </c>
      <c r="D6527">
        <v>14629</v>
      </c>
      <c r="E6527" s="1">
        <v>2.2759999999999998</v>
      </c>
      <c r="F6527">
        <v>2.927</v>
      </c>
      <c r="G6527">
        <v>0.42</v>
      </c>
      <c r="H6527">
        <v>424</v>
      </c>
      <c r="I6527">
        <v>6.1</v>
      </c>
      <c r="J6527">
        <v>2.707E-2</v>
      </c>
      <c r="K6527">
        <v>0.64100000000000001</v>
      </c>
      <c r="L6527">
        <v>1.4684193548387092</v>
      </c>
      <c r="M6527" s="2">
        <f t="shared" si="202"/>
        <v>24.193548387096776</v>
      </c>
      <c r="N6527" t="s">
        <v>2750</v>
      </c>
    </row>
    <row r="6528" spans="1:14">
      <c r="A6528">
        <v>31</v>
      </c>
      <c r="B6528" t="s">
        <v>11054</v>
      </c>
      <c r="C6528" t="s">
        <v>11055</v>
      </c>
      <c r="D6528">
        <v>3019</v>
      </c>
      <c r="E6528" s="1">
        <v>2.266</v>
      </c>
      <c r="F6528">
        <v>2.3140000000000001</v>
      </c>
      <c r="G6528">
        <v>0.255</v>
      </c>
      <c r="H6528">
        <v>165</v>
      </c>
      <c r="I6528">
        <v>5.4</v>
      </c>
      <c r="J6528">
        <v>7.4599999999999996E-3</v>
      </c>
      <c r="K6528">
        <v>0.58399999999999996</v>
      </c>
      <c r="L6528">
        <v>1.4684193548387092</v>
      </c>
      <c r="M6528" s="2">
        <f t="shared" si="202"/>
        <v>25</v>
      </c>
      <c r="N6528" t="s">
        <v>2750</v>
      </c>
    </row>
    <row r="6529" spans="1:14">
      <c r="A6529">
        <v>32</v>
      </c>
      <c r="B6529" t="s">
        <v>21145</v>
      </c>
      <c r="C6529" t="s">
        <v>21146</v>
      </c>
      <c r="D6529">
        <v>5142</v>
      </c>
      <c r="E6529" s="1">
        <v>2.2200000000000002</v>
      </c>
      <c r="F6529">
        <v>2.4420000000000002</v>
      </c>
      <c r="G6529">
        <v>0.50800000000000001</v>
      </c>
      <c r="H6529">
        <v>197</v>
      </c>
      <c r="I6529">
        <v>7.1</v>
      </c>
      <c r="J6529">
        <v>8.7299999999999999E-3</v>
      </c>
      <c r="K6529">
        <v>0.58499999999999996</v>
      </c>
      <c r="L6529">
        <v>1.4684193548387092</v>
      </c>
      <c r="M6529" s="2">
        <f t="shared" si="202"/>
        <v>25.806451612903224</v>
      </c>
      <c r="N6529" t="s">
        <v>2750</v>
      </c>
    </row>
    <row r="6530" spans="1:14">
      <c r="A6530">
        <v>33</v>
      </c>
      <c r="B6530" t="s">
        <v>18345</v>
      </c>
      <c r="C6530" t="s">
        <v>18346</v>
      </c>
      <c r="D6530">
        <v>1736</v>
      </c>
      <c r="E6530" s="1">
        <v>2.2120000000000002</v>
      </c>
      <c r="F6530">
        <v>2.78</v>
      </c>
      <c r="G6530">
        <v>0.224</v>
      </c>
      <c r="H6530">
        <v>76</v>
      </c>
      <c r="I6530">
        <v>5.6</v>
      </c>
      <c r="J6530">
        <v>6.1399999999999996E-3</v>
      </c>
      <c r="K6530">
        <v>1.07</v>
      </c>
      <c r="L6530">
        <v>1.4684193548387092</v>
      </c>
      <c r="M6530" s="2">
        <f t="shared" ref="M6530:M6561" si="203">A6530/124*100</f>
        <v>26.612903225806448</v>
      </c>
      <c r="N6530" t="s">
        <v>2750</v>
      </c>
    </row>
    <row r="6531" spans="1:14">
      <c r="A6531">
        <v>34</v>
      </c>
      <c r="B6531" t="s">
        <v>11076</v>
      </c>
      <c r="C6531" t="s">
        <v>11077</v>
      </c>
      <c r="D6531">
        <v>1740</v>
      </c>
      <c r="E6531" s="1">
        <v>2.1059999999999999</v>
      </c>
      <c r="F6531">
        <v>2.6989999999999998</v>
      </c>
      <c r="G6531">
        <v>0.95599999999999996</v>
      </c>
      <c r="H6531">
        <v>68</v>
      </c>
      <c r="I6531">
        <v>5.4</v>
      </c>
      <c r="J6531">
        <v>5.1999999999999998E-3</v>
      </c>
      <c r="K6531">
        <v>0.86599999999999999</v>
      </c>
      <c r="L6531">
        <v>1.4684193548387092</v>
      </c>
      <c r="M6531" s="2">
        <f t="shared" si="203"/>
        <v>27.419354838709676</v>
      </c>
      <c r="N6531" t="s">
        <v>2750</v>
      </c>
    </row>
    <row r="6532" spans="1:14">
      <c r="A6532">
        <v>35</v>
      </c>
      <c r="B6532" t="s">
        <v>11114</v>
      </c>
      <c r="C6532" t="s">
        <v>11115</v>
      </c>
      <c r="D6532">
        <v>4647</v>
      </c>
      <c r="E6532" s="1">
        <v>2.0880000000000001</v>
      </c>
      <c r="F6532">
        <v>2.9710000000000001</v>
      </c>
      <c r="G6532">
        <v>0.20300000000000001</v>
      </c>
      <c r="H6532">
        <v>158</v>
      </c>
      <c r="I6532">
        <v>7.6</v>
      </c>
      <c r="J6532">
        <v>8.2199999999999999E-3</v>
      </c>
      <c r="K6532">
        <v>0.751</v>
      </c>
      <c r="L6532">
        <v>1.4684193548387092</v>
      </c>
      <c r="M6532" s="2">
        <f t="shared" si="203"/>
        <v>28.225806451612907</v>
      </c>
      <c r="N6532" t="s">
        <v>2750</v>
      </c>
    </row>
    <row r="6533" spans="1:14">
      <c r="A6533">
        <v>36</v>
      </c>
      <c r="B6533" t="s">
        <v>21181</v>
      </c>
      <c r="C6533" t="s">
        <v>21182</v>
      </c>
      <c r="D6533">
        <v>3737</v>
      </c>
      <c r="E6533" s="1">
        <v>2.0880000000000001</v>
      </c>
      <c r="F6533">
        <v>2.7429999999999999</v>
      </c>
      <c r="G6533">
        <v>0.19</v>
      </c>
      <c r="H6533">
        <v>100</v>
      </c>
      <c r="I6533">
        <v>6.2</v>
      </c>
      <c r="J6533">
        <v>7.3699999999999998E-3</v>
      </c>
      <c r="K6533">
        <v>0.66600000000000004</v>
      </c>
      <c r="L6533">
        <v>1.4684193548387092</v>
      </c>
      <c r="M6533" s="2">
        <f t="shared" si="203"/>
        <v>29.032258064516132</v>
      </c>
      <c r="N6533" t="s">
        <v>2750</v>
      </c>
    </row>
    <row r="6534" spans="1:14">
      <c r="A6534">
        <v>37</v>
      </c>
      <c r="B6534" t="s">
        <v>11088</v>
      </c>
      <c r="C6534" t="s">
        <v>11089</v>
      </c>
      <c r="D6534">
        <v>240</v>
      </c>
      <c r="E6534" s="1">
        <v>2.0720000000000001</v>
      </c>
      <c r="F6534">
        <v>2.056</v>
      </c>
      <c r="G6534">
        <v>0.32500000000000001</v>
      </c>
      <c r="H6534">
        <v>40</v>
      </c>
      <c r="I6534">
        <v>2.6</v>
      </c>
      <c r="J6534">
        <v>1.16E-3</v>
      </c>
      <c r="K6534">
        <v>0.61699999999999999</v>
      </c>
      <c r="L6534">
        <v>1.4684193548387092</v>
      </c>
      <c r="M6534" s="2">
        <f t="shared" si="203"/>
        <v>29.838709677419356</v>
      </c>
      <c r="N6534" t="s">
        <v>2750</v>
      </c>
    </row>
    <row r="6535" spans="1:14">
      <c r="A6535">
        <v>38</v>
      </c>
      <c r="B6535" t="s">
        <v>11058</v>
      </c>
      <c r="C6535" t="s">
        <v>11059</v>
      </c>
      <c r="D6535">
        <v>473</v>
      </c>
      <c r="E6535" s="1">
        <v>1.9690000000000001</v>
      </c>
      <c r="F6535">
        <v>2.069</v>
      </c>
      <c r="G6535">
        <v>0.23499999999999999</v>
      </c>
      <c r="H6535">
        <v>187</v>
      </c>
      <c r="I6535">
        <v>2.2999999999999998</v>
      </c>
      <c r="J6535">
        <v>1.6000000000000001E-3</v>
      </c>
      <c r="K6535">
        <v>0.44800000000000001</v>
      </c>
      <c r="L6535">
        <v>1.4684193548387092</v>
      </c>
      <c r="M6535" s="2">
        <f t="shared" si="203"/>
        <v>30.64516129032258</v>
      </c>
      <c r="N6535" t="s">
        <v>2750</v>
      </c>
    </row>
    <row r="6536" spans="1:14">
      <c r="A6536">
        <v>39</v>
      </c>
      <c r="B6536" t="s">
        <v>11082</v>
      </c>
      <c r="C6536" t="s">
        <v>11083</v>
      </c>
      <c r="D6536">
        <v>869</v>
      </c>
      <c r="E6536" s="1">
        <v>1.917</v>
      </c>
      <c r="F6536">
        <v>2.181</v>
      </c>
      <c r="G6536">
        <v>0.5</v>
      </c>
      <c r="H6536">
        <v>18</v>
      </c>
      <c r="I6536" t="s">
        <v>18288</v>
      </c>
      <c r="J6536">
        <v>9.7999999999999997E-4</v>
      </c>
      <c r="K6536">
        <v>0.59199999999999997</v>
      </c>
      <c r="L6536">
        <v>1.4684193548387092</v>
      </c>
      <c r="M6536" s="2">
        <f t="shared" si="203"/>
        <v>31.451612903225808</v>
      </c>
      <c r="N6536" t="s">
        <v>2750</v>
      </c>
    </row>
    <row r="6537" spans="1:14">
      <c r="A6537">
        <v>40</v>
      </c>
      <c r="B6537" t="s">
        <v>16482</v>
      </c>
      <c r="C6537" t="s">
        <v>16483</v>
      </c>
      <c r="D6537">
        <v>4703</v>
      </c>
      <c r="E6537" s="1">
        <v>1.8560000000000001</v>
      </c>
      <c r="F6537">
        <v>2.2669999999999999</v>
      </c>
      <c r="G6537">
        <v>0.309</v>
      </c>
      <c r="H6537">
        <v>68</v>
      </c>
      <c r="I6537" t="s">
        <v>18288</v>
      </c>
      <c r="J6537">
        <v>3.5300000000000002E-3</v>
      </c>
      <c r="K6537">
        <v>0.61799999999999999</v>
      </c>
      <c r="L6537">
        <v>1.4684193548387092</v>
      </c>
      <c r="M6537" s="2">
        <f t="shared" si="203"/>
        <v>32.258064516129032</v>
      </c>
      <c r="N6537" t="s">
        <v>2750</v>
      </c>
    </row>
    <row r="6538" spans="1:14">
      <c r="A6538">
        <v>41</v>
      </c>
      <c r="B6538" t="s">
        <v>17226</v>
      </c>
      <c r="C6538" t="s">
        <v>17227</v>
      </c>
      <c r="D6538">
        <v>1489</v>
      </c>
      <c r="E6538" s="1">
        <v>1.855</v>
      </c>
      <c r="F6538">
        <v>1.8540000000000001</v>
      </c>
      <c r="G6538">
        <v>0.28000000000000003</v>
      </c>
      <c r="H6538">
        <v>644</v>
      </c>
      <c r="I6538">
        <v>1.9</v>
      </c>
      <c r="J6538">
        <v>5.2500000000000003E-3</v>
      </c>
      <c r="K6538">
        <v>0.42399999999999999</v>
      </c>
      <c r="L6538">
        <v>1.4684193548387092</v>
      </c>
      <c r="M6538" s="2">
        <f t="shared" si="203"/>
        <v>33.064516129032256</v>
      </c>
      <c r="N6538" t="s">
        <v>2750</v>
      </c>
    </row>
    <row r="6539" spans="1:14">
      <c r="A6539">
        <v>42</v>
      </c>
      <c r="B6539" t="s">
        <v>16578</v>
      </c>
      <c r="C6539" t="s">
        <v>16579</v>
      </c>
      <c r="D6539">
        <v>968</v>
      </c>
      <c r="E6539" s="1">
        <v>1.855</v>
      </c>
      <c r="F6539">
        <v>2.0590000000000002</v>
      </c>
      <c r="G6539">
        <v>0.30199999999999999</v>
      </c>
      <c r="H6539">
        <v>106</v>
      </c>
      <c r="I6539">
        <v>5.2</v>
      </c>
      <c r="J6539">
        <v>2.1299999999999999E-3</v>
      </c>
      <c r="K6539">
        <v>0.47399999999999998</v>
      </c>
      <c r="L6539">
        <v>1.4684193548387092</v>
      </c>
      <c r="M6539" s="2">
        <f t="shared" si="203"/>
        <v>33.87096774193548</v>
      </c>
      <c r="N6539" t="s">
        <v>2750</v>
      </c>
    </row>
    <row r="6540" spans="1:14">
      <c r="A6540">
        <v>43</v>
      </c>
      <c r="B6540" t="s">
        <v>16534</v>
      </c>
      <c r="C6540" t="s">
        <v>16535</v>
      </c>
      <c r="D6540">
        <v>7225</v>
      </c>
      <c r="E6540" s="1">
        <v>1.853</v>
      </c>
      <c r="F6540">
        <v>2.3980000000000001</v>
      </c>
      <c r="G6540">
        <v>0.373</v>
      </c>
      <c r="H6540">
        <v>185</v>
      </c>
      <c r="I6540">
        <v>8</v>
      </c>
      <c r="J6540">
        <v>1.153E-2</v>
      </c>
      <c r="K6540">
        <v>0.66200000000000003</v>
      </c>
      <c r="L6540">
        <v>1.4684193548387092</v>
      </c>
      <c r="M6540" s="2">
        <f t="shared" si="203"/>
        <v>34.677419354838712</v>
      </c>
      <c r="N6540" t="s">
        <v>2750</v>
      </c>
    </row>
    <row r="6541" spans="1:14">
      <c r="A6541">
        <v>44</v>
      </c>
      <c r="B6541" t="s">
        <v>16636</v>
      </c>
      <c r="C6541" t="s">
        <v>16637</v>
      </c>
      <c r="D6541">
        <v>12363</v>
      </c>
      <c r="E6541" s="1">
        <v>1.8320000000000001</v>
      </c>
      <c r="F6541">
        <v>2.1749999999999998</v>
      </c>
      <c r="G6541">
        <v>0.307</v>
      </c>
      <c r="H6541">
        <v>306</v>
      </c>
      <c r="I6541">
        <v>8.5</v>
      </c>
      <c r="J6541">
        <v>1.6310000000000002E-2</v>
      </c>
      <c r="K6541">
        <v>0.53800000000000003</v>
      </c>
      <c r="L6541">
        <v>1.4684193548387092</v>
      </c>
      <c r="M6541" s="2">
        <f t="shared" si="203"/>
        <v>35.483870967741936</v>
      </c>
      <c r="N6541" t="s">
        <v>2750</v>
      </c>
    </row>
    <row r="6542" spans="1:14">
      <c r="A6542">
        <v>45</v>
      </c>
      <c r="B6542" t="s">
        <v>21143</v>
      </c>
      <c r="C6542" t="s">
        <v>21144</v>
      </c>
      <c r="D6542">
        <v>2257</v>
      </c>
      <c r="E6542" s="1">
        <v>1.8240000000000001</v>
      </c>
      <c r="F6542">
        <v>1.958</v>
      </c>
      <c r="G6542">
        <v>0.315</v>
      </c>
      <c r="H6542">
        <v>54</v>
      </c>
      <c r="I6542">
        <v>8.8000000000000007</v>
      </c>
      <c r="J6542">
        <v>2.5799999999999998E-3</v>
      </c>
      <c r="K6542">
        <v>0.51400000000000001</v>
      </c>
      <c r="L6542">
        <v>1.4684193548387092</v>
      </c>
      <c r="M6542" s="2">
        <f t="shared" si="203"/>
        <v>36.29032258064516</v>
      </c>
      <c r="N6542" t="s">
        <v>2750</v>
      </c>
    </row>
    <row r="6543" spans="1:14">
      <c r="A6543">
        <v>46</v>
      </c>
      <c r="B6543" t="s">
        <v>11126</v>
      </c>
      <c r="C6543" t="s">
        <v>11127</v>
      </c>
      <c r="D6543">
        <v>17543</v>
      </c>
      <c r="E6543" s="1">
        <v>1.7749999999999999</v>
      </c>
      <c r="F6543">
        <v>2.16</v>
      </c>
      <c r="G6543">
        <v>0.193</v>
      </c>
      <c r="H6543">
        <v>512</v>
      </c>
      <c r="I6543" t="s">
        <v>18288</v>
      </c>
      <c r="J6543">
        <v>2.035E-2</v>
      </c>
      <c r="K6543">
        <v>0.55200000000000005</v>
      </c>
      <c r="L6543">
        <v>1.4684193548387092</v>
      </c>
      <c r="M6543" s="2">
        <f t="shared" si="203"/>
        <v>37.096774193548384</v>
      </c>
      <c r="N6543" t="s">
        <v>2750</v>
      </c>
    </row>
    <row r="6544" spans="1:14">
      <c r="A6544">
        <v>47</v>
      </c>
      <c r="B6544" t="s">
        <v>18601</v>
      </c>
      <c r="C6544" t="s">
        <v>18600</v>
      </c>
      <c r="D6544">
        <v>12723</v>
      </c>
      <c r="E6544" s="1">
        <v>1.7589999999999999</v>
      </c>
      <c r="F6544">
        <v>1.77</v>
      </c>
      <c r="G6544">
        <v>0.47799999999999998</v>
      </c>
      <c r="H6544">
        <v>418</v>
      </c>
      <c r="I6544" t="s">
        <v>18288</v>
      </c>
      <c r="J6544">
        <v>1.512E-2</v>
      </c>
      <c r="K6544">
        <v>0.47</v>
      </c>
      <c r="L6544">
        <v>1.4684193548387092</v>
      </c>
      <c r="M6544" s="2">
        <f t="shared" si="203"/>
        <v>37.903225806451616</v>
      </c>
      <c r="N6544" t="s">
        <v>2750</v>
      </c>
    </row>
    <row r="6545" spans="1:14">
      <c r="A6545">
        <v>48</v>
      </c>
      <c r="B6545" t="s">
        <v>16630</v>
      </c>
      <c r="C6545" t="s">
        <v>16631</v>
      </c>
      <c r="D6545">
        <v>5666</v>
      </c>
      <c r="E6545" s="1">
        <v>1.7370000000000001</v>
      </c>
      <c r="F6545">
        <v>1.992</v>
      </c>
      <c r="G6545">
        <v>0.28799999999999998</v>
      </c>
      <c r="H6545">
        <v>257</v>
      </c>
      <c r="I6545">
        <v>7</v>
      </c>
      <c r="J6545">
        <v>1.0540000000000001E-2</v>
      </c>
      <c r="K6545">
        <v>0.53200000000000003</v>
      </c>
      <c r="L6545">
        <v>1.4684193548387092</v>
      </c>
      <c r="M6545" s="2">
        <f t="shared" si="203"/>
        <v>38.70967741935484</v>
      </c>
      <c r="N6545" t="s">
        <v>2750</v>
      </c>
    </row>
    <row r="6546" spans="1:14">
      <c r="A6546">
        <v>49</v>
      </c>
      <c r="B6546" t="s">
        <v>11062</v>
      </c>
      <c r="C6546" t="s">
        <v>11063</v>
      </c>
      <c r="D6546">
        <v>507</v>
      </c>
      <c r="E6546" s="1">
        <v>1.6419999999999999</v>
      </c>
      <c r="F6546">
        <v>2.117</v>
      </c>
      <c r="G6546">
        <v>0.13500000000000001</v>
      </c>
      <c r="H6546">
        <v>37</v>
      </c>
      <c r="I6546">
        <v>4</v>
      </c>
      <c r="J6546">
        <v>1.99E-3</v>
      </c>
      <c r="K6546">
        <v>0.55200000000000005</v>
      </c>
      <c r="L6546">
        <v>1.4684193548387092</v>
      </c>
      <c r="M6546" s="2">
        <f t="shared" si="203"/>
        <v>39.516129032258064</v>
      </c>
      <c r="N6546" t="s">
        <v>2750</v>
      </c>
    </row>
    <row r="6547" spans="1:14">
      <c r="A6547">
        <v>50</v>
      </c>
      <c r="B6547" t="s">
        <v>21355</v>
      </c>
      <c r="C6547" t="s">
        <v>21356</v>
      </c>
      <c r="D6547">
        <v>2456</v>
      </c>
      <c r="E6547" s="1">
        <v>1.6419999999999999</v>
      </c>
      <c r="F6547">
        <v>1.8540000000000001</v>
      </c>
      <c r="G6547">
        <v>0.29299999999999998</v>
      </c>
      <c r="H6547">
        <v>150</v>
      </c>
      <c r="I6547">
        <v>4.4000000000000004</v>
      </c>
      <c r="J6547">
        <v>5.8599999999999998E-3</v>
      </c>
      <c r="K6547">
        <v>0.38900000000000001</v>
      </c>
      <c r="L6547">
        <v>1.4684193548387092</v>
      </c>
      <c r="M6547" s="2">
        <f t="shared" si="203"/>
        <v>40.322580645161288</v>
      </c>
      <c r="N6547" t="s">
        <v>2750</v>
      </c>
    </row>
    <row r="6548" spans="1:14">
      <c r="A6548">
        <v>51</v>
      </c>
      <c r="B6548" t="s">
        <v>21165</v>
      </c>
      <c r="C6548" t="s">
        <v>21166</v>
      </c>
      <c r="D6548">
        <v>9895</v>
      </c>
      <c r="E6548" s="1">
        <v>1.5920000000000001</v>
      </c>
      <c r="F6548">
        <v>1.99</v>
      </c>
      <c r="G6548">
        <v>0.25800000000000001</v>
      </c>
      <c r="H6548">
        <v>233</v>
      </c>
      <c r="I6548" t="s">
        <v>18288</v>
      </c>
      <c r="J6548">
        <v>6.5399999999999998E-3</v>
      </c>
      <c r="K6548">
        <v>0.44900000000000001</v>
      </c>
      <c r="L6548">
        <v>1.4684193548387092</v>
      </c>
      <c r="M6548" s="2">
        <f t="shared" si="203"/>
        <v>41.12903225806452</v>
      </c>
      <c r="N6548" t="s">
        <v>2750</v>
      </c>
    </row>
    <row r="6549" spans="1:14">
      <c r="A6549">
        <v>52</v>
      </c>
      <c r="B6549" t="s">
        <v>11052</v>
      </c>
      <c r="C6549" t="s">
        <v>11053</v>
      </c>
      <c r="D6549">
        <v>5046</v>
      </c>
      <c r="E6549" s="1">
        <v>1.4359999999999999</v>
      </c>
      <c r="F6549">
        <v>1.863</v>
      </c>
      <c r="G6549">
        <v>0.17599999999999999</v>
      </c>
      <c r="H6549">
        <v>245</v>
      </c>
      <c r="I6549">
        <v>6.2</v>
      </c>
      <c r="J6549">
        <v>1.026E-2</v>
      </c>
      <c r="K6549">
        <v>0.46500000000000002</v>
      </c>
      <c r="L6549">
        <v>1.4684193548387092</v>
      </c>
      <c r="M6549" s="2">
        <f t="shared" si="203"/>
        <v>41.935483870967744</v>
      </c>
      <c r="N6549" t="s">
        <v>2750</v>
      </c>
    </row>
    <row r="6550" spans="1:14">
      <c r="A6550">
        <v>53</v>
      </c>
      <c r="B6550" t="s">
        <v>11048</v>
      </c>
      <c r="C6550" t="s">
        <v>11049</v>
      </c>
      <c r="D6550">
        <v>302</v>
      </c>
      <c r="E6550" s="1">
        <v>1.38</v>
      </c>
      <c r="F6550">
        <v>1.4039999999999999</v>
      </c>
      <c r="G6550">
        <v>0.182</v>
      </c>
      <c r="H6550">
        <v>44</v>
      </c>
      <c r="I6550">
        <v>3.3</v>
      </c>
      <c r="J6550">
        <v>1.25E-3</v>
      </c>
      <c r="K6550">
        <v>0.38800000000000001</v>
      </c>
      <c r="L6550">
        <v>1.4684193548387092</v>
      </c>
      <c r="M6550" s="2">
        <f t="shared" si="203"/>
        <v>42.741935483870968</v>
      </c>
      <c r="N6550" t="s">
        <v>2750</v>
      </c>
    </row>
    <row r="6551" spans="1:14">
      <c r="A6551">
        <v>54</v>
      </c>
      <c r="B6551" t="s">
        <v>18477</v>
      </c>
      <c r="C6551" t="s">
        <v>18476</v>
      </c>
      <c r="D6551">
        <v>2641</v>
      </c>
      <c r="E6551" s="1">
        <v>1.373</v>
      </c>
      <c r="F6551">
        <v>1.6279999999999999</v>
      </c>
      <c r="G6551">
        <v>0.14299999999999999</v>
      </c>
      <c r="H6551">
        <v>63</v>
      </c>
      <c r="I6551" t="s">
        <v>18288</v>
      </c>
      <c r="J6551">
        <v>3.0500000000000002E-3</v>
      </c>
      <c r="K6551">
        <v>0.49399999999999999</v>
      </c>
      <c r="L6551">
        <v>1.4684193548387092</v>
      </c>
      <c r="M6551" s="2">
        <f t="shared" si="203"/>
        <v>43.548387096774192</v>
      </c>
      <c r="N6551" t="s">
        <v>2750</v>
      </c>
    </row>
    <row r="6552" spans="1:14">
      <c r="A6552">
        <v>55</v>
      </c>
      <c r="B6552" t="s">
        <v>11034</v>
      </c>
      <c r="C6552" t="s">
        <v>11035</v>
      </c>
      <c r="D6552">
        <v>135</v>
      </c>
      <c r="E6552" s="1">
        <v>1.3169999999999999</v>
      </c>
      <c r="F6552">
        <v>1.365</v>
      </c>
      <c r="G6552">
        <v>0.129</v>
      </c>
      <c r="H6552">
        <v>31</v>
      </c>
      <c r="I6552">
        <v>3.3</v>
      </c>
      <c r="J6552">
        <v>7.7999999999999999E-4</v>
      </c>
      <c r="K6552">
        <v>0.46600000000000003</v>
      </c>
      <c r="L6552">
        <v>1.4684193548387092</v>
      </c>
      <c r="M6552" s="2">
        <f t="shared" si="203"/>
        <v>44.354838709677416</v>
      </c>
      <c r="N6552" t="s">
        <v>2750</v>
      </c>
    </row>
    <row r="6553" spans="1:14">
      <c r="A6553">
        <v>56</v>
      </c>
      <c r="B6553" t="s">
        <v>20374</v>
      </c>
      <c r="C6553" t="s">
        <v>20373</v>
      </c>
      <c r="D6553">
        <v>10782</v>
      </c>
      <c r="E6553" s="1">
        <v>1.2689999999999999</v>
      </c>
      <c r="F6553">
        <v>1.476</v>
      </c>
      <c r="G6553">
        <v>0.183</v>
      </c>
      <c r="H6553">
        <v>442</v>
      </c>
      <c r="I6553">
        <v>8.6999999999999993</v>
      </c>
      <c r="J6553">
        <v>1.7010000000000001E-2</v>
      </c>
      <c r="K6553">
        <v>0.39800000000000002</v>
      </c>
      <c r="L6553">
        <v>1.4684193548387092</v>
      </c>
      <c r="M6553" s="2">
        <f t="shared" si="203"/>
        <v>45.161290322580641</v>
      </c>
      <c r="N6553" t="s">
        <v>2750</v>
      </c>
    </row>
    <row r="6554" spans="1:14">
      <c r="A6554">
        <v>57</v>
      </c>
      <c r="B6554" t="s">
        <v>11106</v>
      </c>
      <c r="C6554" t="s">
        <v>11107</v>
      </c>
      <c r="D6554">
        <v>1594</v>
      </c>
      <c r="E6554" s="1">
        <v>1.2569999999999999</v>
      </c>
      <c r="F6554">
        <v>1.252</v>
      </c>
      <c r="G6554">
        <v>0.17899999999999999</v>
      </c>
      <c r="H6554">
        <v>151</v>
      </c>
      <c r="I6554">
        <v>7</v>
      </c>
      <c r="J6554">
        <v>2.9499999999999999E-3</v>
      </c>
      <c r="K6554">
        <v>0.308</v>
      </c>
      <c r="L6554">
        <v>1.4684193548387092</v>
      </c>
      <c r="M6554" s="2">
        <f t="shared" si="203"/>
        <v>45.967741935483872</v>
      </c>
      <c r="N6554" t="s">
        <v>2750</v>
      </c>
    </row>
    <row r="6555" spans="1:14">
      <c r="A6555">
        <v>58</v>
      </c>
      <c r="B6555" t="s">
        <v>21131</v>
      </c>
      <c r="C6555" t="s">
        <v>21132</v>
      </c>
      <c r="D6555">
        <v>5743</v>
      </c>
      <c r="E6555" s="1">
        <v>1.2509999999999999</v>
      </c>
      <c r="F6555">
        <v>1.4</v>
      </c>
      <c r="G6555">
        <v>0.156</v>
      </c>
      <c r="H6555">
        <v>45</v>
      </c>
      <c r="I6555" t="s">
        <v>18288</v>
      </c>
      <c r="J6555">
        <v>3.4499999999999999E-3</v>
      </c>
      <c r="K6555">
        <v>0.38100000000000001</v>
      </c>
      <c r="L6555">
        <v>1.4684193548387092</v>
      </c>
      <c r="M6555" s="2">
        <f t="shared" si="203"/>
        <v>46.774193548387096</v>
      </c>
      <c r="N6555" t="s">
        <v>2750</v>
      </c>
    </row>
    <row r="6556" spans="1:14">
      <c r="A6556">
        <v>59</v>
      </c>
      <c r="B6556" t="s">
        <v>21189</v>
      </c>
      <c r="C6556" t="s">
        <v>21190</v>
      </c>
      <c r="D6556">
        <v>844</v>
      </c>
      <c r="E6556" s="1">
        <v>1.242</v>
      </c>
      <c r="G6556">
        <v>8.7999999999999995E-2</v>
      </c>
      <c r="H6556">
        <v>91</v>
      </c>
      <c r="I6556">
        <v>4.9000000000000004</v>
      </c>
      <c r="J6556">
        <v>1.8600000000000001E-3</v>
      </c>
      <c r="L6556">
        <v>1.4684193548387092</v>
      </c>
      <c r="M6556" s="2">
        <f t="shared" si="203"/>
        <v>47.580645161290327</v>
      </c>
      <c r="N6556" t="s">
        <v>2750</v>
      </c>
    </row>
    <row r="6557" spans="1:14">
      <c r="A6557">
        <v>60</v>
      </c>
      <c r="B6557" t="s">
        <v>11108</v>
      </c>
      <c r="C6557" t="s">
        <v>11109</v>
      </c>
      <c r="D6557">
        <v>4321</v>
      </c>
      <c r="E6557" s="1">
        <v>1.24</v>
      </c>
      <c r="F6557">
        <v>1.4730000000000001</v>
      </c>
      <c r="G6557">
        <v>0.15</v>
      </c>
      <c r="H6557">
        <v>339</v>
      </c>
      <c r="I6557">
        <v>5.7</v>
      </c>
      <c r="J6557">
        <v>9.0100000000000006E-3</v>
      </c>
      <c r="K6557">
        <v>0.34100000000000003</v>
      </c>
      <c r="L6557">
        <v>1.4684193548387092</v>
      </c>
      <c r="M6557" s="2">
        <f t="shared" si="203"/>
        <v>48.387096774193552</v>
      </c>
      <c r="N6557" t="s">
        <v>2750</v>
      </c>
    </row>
    <row r="6558" spans="1:14">
      <c r="A6558">
        <v>61</v>
      </c>
      <c r="B6558" t="s">
        <v>21059</v>
      </c>
      <c r="C6558" t="s">
        <v>21060</v>
      </c>
      <c r="D6558">
        <v>4395</v>
      </c>
      <c r="E6558" s="1">
        <v>1.2330000000000001</v>
      </c>
      <c r="F6558">
        <v>1.3160000000000001</v>
      </c>
      <c r="G6558">
        <v>0.186</v>
      </c>
      <c r="H6558">
        <v>215</v>
      </c>
      <c r="I6558">
        <v>8.1</v>
      </c>
      <c r="J6558">
        <v>5.45E-3</v>
      </c>
      <c r="K6558">
        <v>0.3</v>
      </c>
      <c r="L6558">
        <v>1.4684193548387092</v>
      </c>
      <c r="M6558" s="2">
        <f t="shared" si="203"/>
        <v>49.193548387096776</v>
      </c>
      <c r="N6558" t="s">
        <v>2750</v>
      </c>
    </row>
    <row r="6559" spans="1:14">
      <c r="A6559">
        <v>62</v>
      </c>
      <c r="B6559" t="s">
        <v>11168</v>
      </c>
      <c r="C6559" t="s">
        <v>11169</v>
      </c>
      <c r="D6559">
        <v>2612</v>
      </c>
      <c r="E6559" s="1">
        <v>1.22</v>
      </c>
      <c r="F6559">
        <v>1.474</v>
      </c>
      <c r="G6559">
        <v>0.2</v>
      </c>
      <c r="H6559">
        <v>115</v>
      </c>
      <c r="I6559" t="s">
        <v>18288</v>
      </c>
      <c r="J6559">
        <v>1.98E-3</v>
      </c>
      <c r="K6559">
        <v>0.307</v>
      </c>
      <c r="L6559">
        <v>1.4684193548387092</v>
      </c>
      <c r="M6559" s="2">
        <f t="shared" si="203"/>
        <v>50</v>
      </c>
      <c r="N6559" t="s">
        <v>2750</v>
      </c>
    </row>
    <row r="6560" spans="1:14">
      <c r="A6560">
        <v>63</v>
      </c>
      <c r="B6560" t="s">
        <v>11164</v>
      </c>
      <c r="C6560" t="s">
        <v>11165</v>
      </c>
      <c r="D6560">
        <v>407</v>
      </c>
      <c r="E6560" s="1">
        <v>1.1930000000000001</v>
      </c>
      <c r="F6560">
        <v>1.2729999999999999</v>
      </c>
      <c r="G6560">
        <v>6.2E-2</v>
      </c>
      <c r="H6560">
        <v>16</v>
      </c>
      <c r="I6560">
        <v>8.9</v>
      </c>
      <c r="J6560">
        <v>6.7000000000000002E-4</v>
      </c>
      <c r="K6560">
        <v>0.34799999999999998</v>
      </c>
      <c r="L6560">
        <v>1.4684193548387092</v>
      </c>
      <c r="M6560" s="2">
        <f t="shared" si="203"/>
        <v>50.806451612903224</v>
      </c>
      <c r="N6560" t="s">
        <v>2750</v>
      </c>
    </row>
    <row r="6561" spans="1:14">
      <c r="A6561">
        <v>64</v>
      </c>
      <c r="B6561" t="s">
        <v>11098</v>
      </c>
      <c r="C6561" t="s">
        <v>11099</v>
      </c>
      <c r="D6561">
        <v>795</v>
      </c>
      <c r="E6561" s="1">
        <v>1.179</v>
      </c>
      <c r="F6561">
        <v>1.2110000000000001</v>
      </c>
      <c r="G6561">
        <v>0.114</v>
      </c>
      <c r="H6561">
        <v>79</v>
      </c>
      <c r="I6561">
        <v>6.1</v>
      </c>
      <c r="J6561">
        <v>1.6999999999999999E-3</v>
      </c>
      <c r="K6561">
        <v>0.30499999999999999</v>
      </c>
      <c r="L6561">
        <v>1.4684193548387092</v>
      </c>
      <c r="M6561" s="2">
        <f t="shared" si="203"/>
        <v>51.612903225806448</v>
      </c>
      <c r="N6561" t="s">
        <v>2750</v>
      </c>
    </row>
    <row r="6562" spans="1:14">
      <c r="A6562">
        <v>65</v>
      </c>
      <c r="B6562" t="s">
        <v>11128</v>
      </c>
      <c r="C6562" t="s">
        <v>11129</v>
      </c>
      <c r="D6562">
        <v>1048</v>
      </c>
      <c r="E6562" s="1">
        <v>1.123</v>
      </c>
      <c r="F6562">
        <v>0.6</v>
      </c>
      <c r="G6562">
        <v>0.16700000000000001</v>
      </c>
      <c r="H6562">
        <v>96</v>
      </c>
      <c r="I6562">
        <v>10</v>
      </c>
      <c r="J6562">
        <v>1.58E-3</v>
      </c>
      <c r="K6562">
        <v>0.14000000000000001</v>
      </c>
      <c r="L6562">
        <v>1.4684193548387092</v>
      </c>
      <c r="M6562" s="2">
        <f t="shared" ref="M6562:M6593" si="204">A6562/124*100</f>
        <v>52.419354838709673</v>
      </c>
      <c r="N6562" t="s">
        <v>2750</v>
      </c>
    </row>
    <row r="6563" spans="1:14">
      <c r="A6563">
        <v>66</v>
      </c>
      <c r="B6563" t="s">
        <v>11144</v>
      </c>
      <c r="C6563" t="s">
        <v>11145</v>
      </c>
      <c r="D6563">
        <v>1206</v>
      </c>
      <c r="E6563" s="1">
        <v>1.0509999999999999</v>
      </c>
      <c r="F6563">
        <v>1.2769999999999999</v>
      </c>
      <c r="G6563">
        <v>0.26100000000000001</v>
      </c>
      <c r="H6563">
        <v>46</v>
      </c>
      <c r="I6563" t="s">
        <v>18288</v>
      </c>
      <c r="J6563">
        <v>1.24E-3</v>
      </c>
      <c r="K6563">
        <v>0.32200000000000001</v>
      </c>
      <c r="L6563">
        <v>1.4684193548387092</v>
      </c>
      <c r="M6563" s="2">
        <f t="shared" si="204"/>
        <v>53.225806451612897</v>
      </c>
      <c r="N6563" t="s">
        <v>2750</v>
      </c>
    </row>
    <row r="6564" spans="1:14">
      <c r="A6564">
        <v>67</v>
      </c>
      <c r="B6564" t="s">
        <v>16616</v>
      </c>
      <c r="C6564" t="s">
        <v>16617</v>
      </c>
      <c r="D6564">
        <v>602</v>
      </c>
      <c r="E6564" s="1">
        <v>1</v>
      </c>
      <c r="F6564">
        <v>0.86599999999999999</v>
      </c>
      <c r="G6564">
        <v>0.105</v>
      </c>
      <c r="H6564">
        <v>38</v>
      </c>
      <c r="I6564" t="s">
        <v>18288</v>
      </c>
      <c r="J6564">
        <v>5.9000000000000003E-4</v>
      </c>
      <c r="K6564">
        <v>0.189</v>
      </c>
      <c r="L6564">
        <v>1.4684193548387092</v>
      </c>
      <c r="M6564" s="2">
        <f t="shared" si="204"/>
        <v>54.032258064516128</v>
      </c>
      <c r="N6564" t="s">
        <v>2750</v>
      </c>
    </row>
    <row r="6565" spans="1:14">
      <c r="A6565">
        <v>68</v>
      </c>
      <c r="B6565" t="s">
        <v>16584</v>
      </c>
      <c r="C6565" t="s">
        <v>16585</v>
      </c>
      <c r="D6565">
        <v>1121</v>
      </c>
      <c r="E6565" s="1">
        <v>0.97699999999999998</v>
      </c>
      <c r="F6565">
        <v>1.3979999999999999</v>
      </c>
      <c r="G6565">
        <v>3.3000000000000002E-2</v>
      </c>
      <c r="H6565">
        <v>61</v>
      </c>
      <c r="I6565">
        <v>6.4</v>
      </c>
      <c r="J6565">
        <v>1.67E-3</v>
      </c>
      <c r="K6565">
        <v>0.30399999999999999</v>
      </c>
      <c r="L6565">
        <v>1.4684193548387092</v>
      </c>
      <c r="M6565" s="2">
        <f t="shared" si="204"/>
        <v>54.838709677419352</v>
      </c>
      <c r="N6565" t="s">
        <v>2750</v>
      </c>
    </row>
    <row r="6566" spans="1:14">
      <c r="A6566">
        <v>69</v>
      </c>
      <c r="B6566" t="s">
        <v>21377</v>
      </c>
      <c r="C6566" t="s">
        <v>21378</v>
      </c>
      <c r="D6566">
        <v>1730</v>
      </c>
      <c r="E6566" s="1">
        <v>0.95599999999999996</v>
      </c>
      <c r="F6566">
        <v>0.91300000000000003</v>
      </c>
      <c r="G6566">
        <v>0.14699999999999999</v>
      </c>
      <c r="H6566">
        <v>428</v>
      </c>
      <c r="I6566">
        <v>3</v>
      </c>
      <c r="J6566">
        <v>4.8599999999999997E-3</v>
      </c>
      <c r="K6566">
        <v>0.16200000000000001</v>
      </c>
      <c r="L6566">
        <v>1.4684193548387092</v>
      </c>
      <c r="M6566" s="2">
        <f t="shared" si="204"/>
        <v>55.645161290322577</v>
      </c>
      <c r="N6566" t="s">
        <v>2750</v>
      </c>
    </row>
    <row r="6567" spans="1:14">
      <c r="A6567">
        <v>70</v>
      </c>
      <c r="B6567" t="s">
        <v>21155</v>
      </c>
      <c r="C6567" t="s">
        <v>21156</v>
      </c>
      <c r="D6567">
        <v>984</v>
      </c>
      <c r="E6567" s="1">
        <v>0.90700000000000003</v>
      </c>
      <c r="F6567">
        <v>1.046</v>
      </c>
      <c r="G6567">
        <v>1.9E-2</v>
      </c>
      <c r="H6567">
        <v>52</v>
      </c>
      <c r="I6567">
        <v>8.1999999999999993</v>
      </c>
      <c r="J6567">
        <v>1.32E-3</v>
      </c>
      <c r="K6567">
        <v>0.248</v>
      </c>
      <c r="L6567">
        <v>1.4684193548387092</v>
      </c>
      <c r="M6567" s="2">
        <f t="shared" si="204"/>
        <v>56.451612903225815</v>
      </c>
      <c r="N6567" t="s">
        <v>2750</v>
      </c>
    </row>
    <row r="6568" spans="1:14">
      <c r="A6568">
        <v>71</v>
      </c>
      <c r="B6568" t="s">
        <v>11132</v>
      </c>
      <c r="C6568" t="s">
        <v>11133</v>
      </c>
      <c r="D6568">
        <v>1075</v>
      </c>
      <c r="E6568" s="1">
        <v>0.88300000000000001</v>
      </c>
      <c r="F6568">
        <v>1.115</v>
      </c>
      <c r="G6568">
        <v>8.8999999999999996E-2</v>
      </c>
      <c r="H6568">
        <v>45</v>
      </c>
      <c r="I6568" t="s">
        <v>18288</v>
      </c>
      <c r="J6568">
        <v>1.23E-3</v>
      </c>
      <c r="K6568">
        <v>0.26800000000000002</v>
      </c>
      <c r="L6568">
        <v>1.4684193548387092</v>
      </c>
      <c r="M6568" s="2">
        <f t="shared" si="204"/>
        <v>57.258064516129039</v>
      </c>
      <c r="N6568" t="s">
        <v>2750</v>
      </c>
    </row>
    <row r="6569" spans="1:14">
      <c r="A6569">
        <v>72</v>
      </c>
      <c r="B6569" t="s">
        <v>11104</v>
      </c>
      <c r="C6569" t="s">
        <v>11105</v>
      </c>
      <c r="D6569">
        <v>918</v>
      </c>
      <c r="E6569" s="1">
        <v>0.877</v>
      </c>
      <c r="F6569">
        <v>1.1419999999999999</v>
      </c>
      <c r="G6569">
        <v>0.13800000000000001</v>
      </c>
      <c r="H6569">
        <v>116</v>
      </c>
      <c r="I6569">
        <v>5.0999999999999996</v>
      </c>
      <c r="J6569">
        <v>1.67E-3</v>
      </c>
      <c r="K6569">
        <v>0.20799999999999999</v>
      </c>
      <c r="L6569">
        <v>1.4684193548387092</v>
      </c>
      <c r="M6569" s="2">
        <f t="shared" si="204"/>
        <v>58.064516129032263</v>
      </c>
      <c r="N6569" t="s">
        <v>2750</v>
      </c>
    </row>
    <row r="6570" spans="1:14">
      <c r="A6570">
        <v>73</v>
      </c>
      <c r="B6570" t="s">
        <v>21147</v>
      </c>
      <c r="C6570" t="s">
        <v>21148</v>
      </c>
      <c r="D6570">
        <v>146</v>
      </c>
      <c r="E6570" s="1">
        <v>0.83099999999999996</v>
      </c>
      <c r="F6570">
        <v>1.1160000000000001</v>
      </c>
      <c r="G6570">
        <v>4.1000000000000002E-2</v>
      </c>
      <c r="H6570">
        <v>49</v>
      </c>
      <c r="I6570">
        <v>3</v>
      </c>
      <c r="J6570">
        <v>5.6999999999999998E-4</v>
      </c>
      <c r="K6570">
        <v>0.253</v>
      </c>
      <c r="L6570">
        <v>1.4684193548387092</v>
      </c>
      <c r="M6570" s="2">
        <f t="shared" si="204"/>
        <v>58.870967741935488</v>
      </c>
      <c r="N6570" t="s">
        <v>2750</v>
      </c>
    </row>
    <row r="6571" spans="1:14">
      <c r="A6571">
        <v>74</v>
      </c>
      <c r="B6571" t="s">
        <v>11134</v>
      </c>
      <c r="C6571" t="s">
        <v>11135</v>
      </c>
      <c r="D6571">
        <v>346</v>
      </c>
      <c r="E6571" s="1">
        <v>0.83</v>
      </c>
      <c r="F6571">
        <v>1.2649999999999999</v>
      </c>
      <c r="G6571">
        <v>0.14799999999999999</v>
      </c>
      <c r="H6571">
        <v>27</v>
      </c>
      <c r="I6571">
        <v>6.8</v>
      </c>
      <c r="J6571">
        <v>7.7999999999999999E-4</v>
      </c>
      <c r="K6571">
        <v>0.38</v>
      </c>
      <c r="L6571">
        <v>1.4684193548387092</v>
      </c>
      <c r="M6571" s="2">
        <f t="shared" si="204"/>
        <v>59.677419354838712</v>
      </c>
      <c r="N6571" t="s">
        <v>2750</v>
      </c>
    </row>
    <row r="6572" spans="1:14">
      <c r="A6572">
        <v>75</v>
      </c>
      <c r="B6572" t="s">
        <v>16638</v>
      </c>
      <c r="C6572" t="s">
        <v>16639</v>
      </c>
      <c r="D6572">
        <v>700</v>
      </c>
      <c r="E6572" s="1">
        <v>0.82</v>
      </c>
      <c r="F6572">
        <v>0.89600000000000002</v>
      </c>
      <c r="G6572">
        <v>0.20300000000000001</v>
      </c>
      <c r="H6572">
        <v>64</v>
      </c>
      <c r="I6572">
        <v>9.5</v>
      </c>
      <c r="J6572">
        <v>1.01E-3</v>
      </c>
      <c r="K6572">
        <v>0.20699999999999999</v>
      </c>
      <c r="L6572">
        <v>1.4684193548387092</v>
      </c>
      <c r="M6572" s="2">
        <f t="shared" si="204"/>
        <v>60.483870967741936</v>
      </c>
      <c r="N6572" t="s">
        <v>2750</v>
      </c>
    </row>
    <row r="6573" spans="1:14">
      <c r="A6573">
        <v>76</v>
      </c>
      <c r="B6573" t="s">
        <v>18571</v>
      </c>
      <c r="C6573" t="s">
        <v>18570</v>
      </c>
      <c r="D6573">
        <v>363</v>
      </c>
      <c r="E6573" s="1">
        <v>0.79300000000000004</v>
      </c>
      <c r="F6573">
        <v>0.93799999999999994</v>
      </c>
      <c r="G6573">
        <v>0.38900000000000001</v>
      </c>
      <c r="H6573">
        <v>36</v>
      </c>
      <c r="I6573">
        <v>6.7</v>
      </c>
      <c r="J6573">
        <v>7.2000000000000005E-4</v>
      </c>
      <c r="K6573">
        <v>0.25700000000000001</v>
      </c>
      <c r="L6573">
        <v>1.4684193548387092</v>
      </c>
      <c r="M6573" s="2">
        <f t="shared" si="204"/>
        <v>61.29032258064516</v>
      </c>
      <c r="N6573" t="s">
        <v>2750</v>
      </c>
    </row>
    <row r="6574" spans="1:14">
      <c r="A6574">
        <v>77</v>
      </c>
      <c r="B6574" t="s">
        <v>11024</v>
      </c>
      <c r="C6574" t="s">
        <v>11025</v>
      </c>
      <c r="D6574">
        <v>382</v>
      </c>
      <c r="E6574" s="1">
        <v>0.76300000000000001</v>
      </c>
      <c r="F6574">
        <v>0.80600000000000005</v>
      </c>
      <c r="G6574">
        <v>6.2E-2</v>
      </c>
      <c r="H6574">
        <v>32</v>
      </c>
      <c r="I6574">
        <v>7.9</v>
      </c>
      <c r="J6574">
        <v>6.8999999999999997E-4</v>
      </c>
      <c r="K6574">
        <v>0.254</v>
      </c>
      <c r="L6574">
        <v>1.4684193548387092</v>
      </c>
      <c r="M6574" s="2">
        <f t="shared" si="204"/>
        <v>62.096774193548384</v>
      </c>
      <c r="N6574" t="s">
        <v>2750</v>
      </c>
    </row>
    <row r="6575" spans="1:14">
      <c r="A6575">
        <v>78</v>
      </c>
      <c r="B6575" t="s">
        <v>11124</v>
      </c>
      <c r="C6575" t="s">
        <v>11125</v>
      </c>
      <c r="D6575">
        <v>749</v>
      </c>
      <c r="E6575" s="1">
        <v>0.75800000000000001</v>
      </c>
      <c r="F6575">
        <v>0.88700000000000001</v>
      </c>
      <c r="G6575">
        <v>0.188</v>
      </c>
      <c r="H6575">
        <v>48</v>
      </c>
      <c r="I6575">
        <v>8.4</v>
      </c>
      <c r="J6575">
        <v>1.1800000000000001E-3</v>
      </c>
      <c r="K6575">
        <v>0.22500000000000001</v>
      </c>
      <c r="L6575">
        <v>1.4684193548387092</v>
      </c>
      <c r="M6575" s="2">
        <f t="shared" si="204"/>
        <v>62.903225806451616</v>
      </c>
      <c r="N6575" t="s">
        <v>2750</v>
      </c>
    </row>
    <row r="6576" spans="1:14">
      <c r="A6576">
        <v>79</v>
      </c>
      <c r="B6576" t="s">
        <v>20324</v>
      </c>
      <c r="C6576" t="s">
        <v>20323</v>
      </c>
      <c r="D6576">
        <v>938</v>
      </c>
      <c r="E6576" s="1">
        <v>0.75600000000000001</v>
      </c>
      <c r="F6576">
        <v>0.94099999999999995</v>
      </c>
      <c r="G6576">
        <v>0.14899999999999999</v>
      </c>
      <c r="H6576">
        <v>87</v>
      </c>
      <c r="I6576">
        <v>7.3</v>
      </c>
      <c r="J6576">
        <v>1.5299999999999999E-3</v>
      </c>
      <c r="K6576">
        <v>0.21299999999999999</v>
      </c>
      <c r="L6576">
        <v>1.4684193548387092</v>
      </c>
      <c r="M6576" s="2">
        <f t="shared" si="204"/>
        <v>63.70967741935484</v>
      </c>
      <c r="N6576" t="s">
        <v>2750</v>
      </c>
    </row>
    <row r="6577" spans="1:14">
      <c r="A6577">
        <v>80</v>
      </c>
      <c r="B6577" t="s">
        <v>21159</v>
      </c>
      <c r="C6577" t="s">
        <v>21160</v>
      </c>
      <c r="D6577">
        <v>676</v>
      </c>
      <c r="E6577" s="1">
        <v>0.74</v>
      </c>
      <c r="F6577">
        <v>0.82</v>
      </c>
      <c r="G6577">
        <v>0.1</v>
      </c>
      <c r="H6577">
        <v>50</v>
      </c>
      <c r="I6577">
        <v>9.1999999999999993</v>
      </c>
      <c r="J6577">
        <v>7.9000000000000001E-4</v>
      </c>
      <c r="K6577">
        <v>0.17599999999999999</v>
      </c>
      <c r="L6577">
        <v>1.4684193548387092</v>
      </c>
      <c r="M6577" s="2">
        <f t="shared" si="204"/>
        <v>64.516129032258064</v>
      </c>
      <c r="N6577" t="s">
        <v>2750</v>
      </c>
    </row>
    <row r="6578" spans="1:14">
      <c r="A6578">
        <v>81</v>
      </c>
      <c r="B6578" t="s">
        <v>11112</v>
      </c>
      <c r="C6578" t="s">
        <v>11113</v>
      </c>
      <c r="D6578">
        <v>233</v>
      </c>
      <c r="E6578" s="1">
        <v>0.73699999999999999</v>
      </c>
      <c r="F6578">
        <v>0.748</v>
      </c>
      <c r="G6578">
        <v>9.5000000000000001E-2</v>
      </c>
      <c r="H6578">
        <v>42</v>
      </c>
      <c r="I6578">
        <v>7.9</v>
      </c>
      <c r="J6578">
        <v>4.0999999999999999E-4</v>
      </c>
      <c r="K6578">
        <v>0.17599999999999999</v>
      </c>
      <c r="L6578">
        <v>1.4684193548387092</v>
      </c>
      <c r="M6578" s="2">
        <f t="shared" si="204"/>
        <v>65.322580645161281</v>
      </c>
      <c r="N6578" t="s">
        <v>2750</v>
      </c>
    </row>
    <row r="6579" spans="1:14">
      <c r="A6579">
        <v>82</v>
      </c>
      <c r="B6579" t="s">
        <v>17681</v>
      </c>
      <c r="C6579" t="s">
        <v>17682</v>
      </c>
      <c r="D6579">
        <v>639</v>
      </c>
      <c r="E6579" s="1">
        <v>0.73699999999999999</v>
      </c>
      <c r="F6579">
        <v>1.179</v>
      </c>
      <c r="G6579">
        <v>0.125</v>
      </c>
      <c r="H6579">
        <v>40</v>
      </c>
      <c r="I6579">
        <v>7.7</v>
      </c>
      <c r="J6579">
        <v>8.1999999999999998E-4</v>
      </c>
      <c r="K6579">
        <v>0.24099999999999999</v>
      </c>
      <c r="L6579">
        <v>1.4684193548387092</v>
      </c>
      <c r="M6579" s="2">
        <f t="shared" si="204"/>
        <v>66.129032258064512</v>
      </c>
      <c r="N6579" t="s">
        <v>2750</v>
      </c>
    </row>
    <row r="6580" spans="1:14">
      <c r="A6580">
        <v>83</v>
      </c>
      <c r="B6580" t="s">
        <v>21149</v>
      </c>
      <c r="C6580" t="s">
        <v>21150</v>
      </c>
      <c r="D6580">
        <v>312</v>
      </c>
      <c r="E6580" s="1">
        <v>0.73</v>
      </c>
      <c r="F6580">
        <v>0.82599999999999996</v>
      </c>
      <c r="G6580">
        <v>6.9000000000000006E-2</v>
      </c>
      <c r="H6580">
        <v>29</v>
      </c>
      <c r="I6580">
        <v>9.3000000000000007</v>
      </c>
      <c r="J6580">
        <v>4.8999999999999998E-4</v>
      </c>
      <c r="K6580">
        <v>0.193</v>
      </c>
      <c r="L6580">
        <v>1.4684193548387092</v>
      </c>
      <c r="M6580" s="2">
        <f t="shared" si="204"/>
        <v>66.935483870967744</v>
      </c>
      <c r="N6580" t="s">
        <v>2750</v>
      </c>
    </row>
    <row r="6581" spans="1:14">
      <c r="A6581">
        <v>84</v>
      </c>
      <c r="B6581" t="s">
        <v>11160</v>
      </c>
      <c r="C6581" t="s">
        <v>11161</v>
      </c>
      <c r="D6581">
        <v>49</v>
      </c>
      <c r="E6581" s="1">
        <v>0.72899999999999998</v>
      </c>
      <c r="F6581">
        <v>0.627</v>
      </c>
      <c r="G6581">
        <v>8.3000000000000004E-2</v>
      </c>
      <c r="H6581">
        <v>24</v>
      </c>
      <c r="J6581">
        <v>1.9000000000000001E-4</v>
      </c>
      <c r="K6581">
        <v>0.14799999999999999</v>
      </c>
      <c r="L6581">
        <v>1.4684193548387092</v>
      </c>
      <c r="M6581" s="2">
        <f t="shared" si="204"/>
        <v>67.741935483870961</v>
      </c>
      <c r="N6581" t="s">
        <v>2750</v>
      </c>
    </row>
    <row r="6582" spans="1:14">
      <c r="A6582">
        <v>85</v>
      </c>
      <c r="B6582" t="s">
        <v>11084</v>
      </c>
      <c r="C6582" t="s">
        <v>11085</v>
      </c>
      <c r="D6582">
        <v>1040</v>
      </c>
      <c r="E6582" s="1">
        <v>0.69499999999999995</v>
      </c>
      <c r="F6582">
        <v>0.59</v>
      </c>
      <c r="G6582">
        <v>9.1999999999999998E-2</v>
      </c>
      <c r="H6582">
        <v>240</v>
      </c>
      <c r="I6582">
        <v>4.3</v>
      </c>
      <c r="J6582">
        <v>2.6700000000000001E-3</v>
      </c>
      <c r="K6582">
        <v>0.129</v>
      </c>
      <c r="L6582">
        <v>1.4684193548387092</v>
      </c>
      <c r="M6582" s="2">
        <f t="shared" si="204"/>
        <v>68.548387096774192</v>
      </c>
      <c r="N6582" t="s">
        <v>2750</v>
      </c>
    </row>
    <row r="6583" spans="1:14">
      <c r="A6583">
        <v>86</v>
      </c>
      <c r="B6583" t="s">
        <v>11046</v>
      </c>
      <c r="C6583" t="s">
        <v>11047</v>
      </c>
      <c r="D6583">
        <v>611</v>
      </c>
      <c r="E6583" s="1">
        <v>0.68500000000000005</v>
      </c>
      <c r="F6583">
        <v>0.85799999999999998</v>
      </c>
      <c r="G6583">
        <v>0.111</v>
      </c>
      <c r="H6583">
        <v>72</v>
      </c>
      <c r="I6583">
        <v>4.3</v>
      </c>
      <c r="J6583">
        <v>1.65E-3</v>
      </c>
      <c r="K6583">
        <v>0.20300000000000001</v>
      </c>
      <c r="L6583">
        <v>1.4684193548387092</v>
      </c>
      <c r="M6583" s="2">
        <f t="shared" si="204"/>
        <v>69.354838709677423</v>
      </c>
      <c r="N6583" t="s">
        <v>2750</v>
      </c>
    </row>
    <row r="6584" spans="1:14">
      <c r="A6584">
        <v>87</v>
      </c>
      <c r="B6584" t="s">
        <v>11146</v>
      </c>
      <c r="C6584" t="s">
        <v>11147</v>
      </c>
      <c r="D6584">
        <v>215</v>
      </c>
      <c r="E6584" s="1">
        <v>0.66700000000000004</v>
      </c>
      <c r="F6584">
        <v>0.433</v>
      </c>
      <c r="G6584">
        <v>0.27600000000000002</v>
      </c>
      <c r="H6584">
        <v>29</v>
      </c>
      <c r="I6584">
        <v>3.6</v>
      </c>
      <c r="J6584">
        <v>7.3999999999999999E-4</v>
      </c>
      <c r="K6584">
        <v>0.108</v>
      </c>
      <c r="L6584">
        <v>1.4684193548387092</v>
      </c>
      <c r="M6584" s="2">
        <f t="shared" si="204"/>
        <v>70.161290322580655</v>
      </c>
      <c r="N6584" t="s">
        <v>2750</v>
      </c>
    </row>
    <row r="6585" spans="1:14">
      <c r="A6585">
        <v>88</v>
      </c>
      <c r="B6585" t="s">
        <v>11032</v>
      </c>
      <c r="C6585" t="s">
        <v>11033</v>
      </c>
      <c r="D6585">
        <v>778</v>
      </c>
      <c r="E6585" s="1">
        <v>0.64</v>
      </c>
      <c r="F6585">
        <v>0.81100000000000005</v>
      </c>
      <c r="G6585">
        <v>0</v>
      </c>
      <c r="H6585">
        <v>25</v>
      </c>
      <c r="I6585" t="s">
        <v>18288</v>
      </c>
      <c r="J6585">
        <v>5.5000000000000003E-4</v>
      </c>
      <c r="K6585">
        <v>0.248</v>
      </c>
      <c r="L6585">
        <v>1.4684193548387092</v>
      </c>
      <c r="M6585" s="2">
        <f t="shared" si="204"/>
        <v>70.967741935483872</v>
      </c>
      <c r="N6585" t="s">
        <v>2750</v>
      </c>
    </row>
    <row r="6586" spans="1:14">
      <c r="A6586">
        <v>89</v>
      </c>
      <c r="B6586" t="s">
        <v>11030</v>
      </c>
      <c r="C6586" t="s">
        <v>11031</v>
      </c>
      <c r="D6586">
        <v>1150</v>
      </c>
      <c r="E6586" s="1">
        <v>0.61399999999999999</v>
      </c>
      <c r="F6586">
        <v>0.98199999999999998</v>
      </c>
      <c r="G6586">
        <v>8.1000000000000003E-2</v>
      </c>
      <c r="H6586">
        <v>99</v>
      </c>
      <c r="I6586">
        <v>7.7</v>
      </c>
      <c r="J6586">
        <v>1.64E-3</v>
      </c>
      <c r="K6586">
        <v>0.24</v>
      </c>
      <c r="L6586">
        <v>1.4684193548387092</v>
      </c>
      <c r="M6586" s="2">
        <f t="shared" si="204"/>
        <v>71.774193548387103</v>
      </c>
      <c r="N6586" t="s">
        <v>2750</v>
      </c>
    </row>
    <row r="6587" spans="1:14">
      <c r="A6587">
        <v>90</v>
      </c>
      <c r="B6587" t="s">
        <v>11120</v>
      </c>
      <c r="C6587" t="s">
        <v>11121</v>
      </c>
      <c r="D6587">
        <v>106</v>
      </c>
      <c r="E6587" s="1">
        <v>0.6</v>
      </c>
      <c r="F6587">
        <v>0.56999999999999995</v>
      </c>
      <c r="G6587">
        <v>0.111</v>
      </c>
      <c r="H6587">
        <v>27</v>
      </c>
      <c r="I6587">
        <v>4.2</v>
      </c>
      <c r="J6587">
        <v>3.1E-4</v>
      </c>
      <c r="K6587">
        <v>0.13300000000000001</v>
      </c>
      <c r="L6587">
        <v>1.4684193548387092</v>
      </c>
      <c r="M6587" s="2">
        <f t="shared" si="204"/>
        <v>72.58064516129032</v>
      </c>
      <c r="N6587" t="s">
        <v>2750</v>
      </c>
    </row>
    <row r="6588" spans="1:14">
      <c r="A6588">
        <v>91</v>
      </c>
      <c r="B6588" t="s">
        <v>13151</v>
      </c>
      <c r="C6588" t="s">
        <v>13152</v>
      </c>
      <c r="D6588">
        <v>753</v>
      </c>
      <c r="E6588" s="1">
        <v>0.55800000000000005</v>
      </c>
      <c r="F6588">
        <v>0.81599999999999995</v>
      </c>
      <c r="G6588">
        <v>8.6999999999999994E-2</v>
      </c>
      <c r="H6588">
        <v>69</v>
      </c>
      <c r="I6588">
        <v>7.3</v>
      </c>
      <c r="J6588">
        <v>1.2999999999999999E-3</v>
      </c>
      <c r="K6588">
        <v>0.192</v>
      </c>
      <c r="L6588">
        <v>1.4684193548387092</v>
      </c>
      <c r="M6588" s="2">
        <f t="shared" si="204"/>
        <v>73.387096774193552</v>
      </c>
      <c r="N6588" t="s">
        <v>2750</v>
      </c>
    </row>
    <row r="6589" spans="1:14">
      <c r="A6589">
        <v>92</v>
      </c>
      <c r="B6589" t="s">
        <v>21179</v>
      </c>
      <c r="C6589" t="s">
        <v>21180</v>
      </c>
      <c r="D6589">
        <v>1891</v>
      </c>
      <c r="E6589" s="1">
        <v>0.55300000000000005</v>
      </c>
      <c r="F6589">
        <v>0.65100000000000002</v>
      </c>
      <c r="G6589">
        <v>0.11</v>
      </c>
      <c r="H6589">
        <v>73</v>
      </c>
      <c r="I6589">
        <v>9.1999999999999993</v>
      </c>
      <c r="J6589">
        <v>1.6900000000000001E-3</v>
      </c>
      <c r="K6589">
        <v>0.13500000000000001</v>
      </c>
      <c r="L6589">
        <v>1.4684193548387092</v>
      </c>
      <c r="M6589" s="2">
        <f t="shared" si="204"/>
        <v>74.193548387096769</v>
      </c>
      <c r="N6589" t="s">
        <v>2750</v>
      </c>
    </row>
    <row r="6590" spans="1:14">
      <c r="A6590">
        <v>93</v>
      </c>
      <c r="B6590" t="s">
        <v>11044</v>
      </c>
      <c r="C6590" t="s">
        <v>11045</v>
      </c>
      <c r="D6590">
        <v>75</v>
      </c>
      <c r="E6590" s="1">
        <v>0.5</v>
      </c>
      <c r="F6590">
        <v>0.56799999999999995</v>
      </c>
      <c r="G6590">
        <v>0.16300000000000001</v>
      </c>
      <c r="H6590">
        <v>43</v>
      </c>
      <c r="J6590">
        <v>2.1000000000000001E-4</v>
      </c>
      <c r="K6590">
        <v>0.107</v>
      </c>
      <c r="L6590">
        <v>1.4684193548387092</v>
      </c>
      <c r="M6590" s="2">
        <f t="shared" si="204"/>
        <v>75</v>
      </c>
      <c r="N6590" t="s">
        <v>2750</v>
      </c>
    </row>
    <row r="6591" spans="1:14">
      <c r="A6591">
        <v>94</v>
      </c>
      <c r="B6591" t="s">
        <v>16580</v>
      </c>
      <c r="C6591" t="s">
        <v>16581</v>
      </c>
      <c r="D6591">
        <v>326</v>
      </c>
      <c r="E6591" s="1">
        <v>0.48899999999999999</v>
      </c>
      <c r="F6591">
        <v>0.66700000000000004</v>
      </c>
      <c r="G6591">
        <v>0</v>
      </c>
      <c r="H6591">
        <v>23</v>
      </c>
      <c r="I6591" t="s">
        <v>18288</v>
      </c>
      <c r="J6591">
        <v>3.3E-4</v>
      </c>
      <c r="K6591">
        <v>0.159</v>
      </c>
      <c r="L6591">
        <v>1.4684193548387092</v>
      </c>
      <c r="M6591" s="2">
        <f t="shared" si="204"/>
        <v>75.806451612903231</v>
      </c>
      <c r="N6591" t="s">
        <v>2750</v>
      </c>
    </row>
    <row r="6592" spans="1:14">
      <c r="A6592">
        <v>95</v>
      </c>
      <c r="B6592" t="s">
        <v>11022</v>
      </c>
      <c r="C6592" t="s">
        <v>11023</v>
      </c>
      <c r="D6592">
        <v>339</v>
      </c>
      <c r="E6592" s="1">
        <v>0.47499999999999998</v>
      </c>
      <c r="F6592">
        <v>0.45200000000000001</v>
      </c>
      <c r="G6592">
        <v>0.05</v>
      </c>
      <c r="H6592">
        <v>60</v>
      </c>
      <c r="I6592">
        <v>7.5</v>
      </c>
      <c r="J6592">
        <v>4.2999999999999999E-4</v>
      </c>
      <c r="K6592">
        <v>9.5000000000000001E-2</v>
      </c>
      <c r="L6592">
        <v>1.4684193548387092</v>
      </c>
      <c r="M6592" s="2">
        <f t="shared" si="204"/>
        <v>76.612903225806448</v>
      </c>
      <c r="N6592" t="s">
        <v>2750</v>
      </c>
    </row>
    <row r="6593" spans="1:14">
      <c r="A6593">
        <v>96</v>
      </c>
      <c r="B6593" t="s">
        <v>11086</v>
      </c>
      <c r="C6593" t="s">
        <v>11087</v>
      </c>
      <c r="D6593">
        <v>611</v>
      </c>
      <c r="E6593" s="1">
        <v>0.47099999999999997</v>
      </c>
      <c r="F6593">
        <v>0.66600000000000004</v>
      </c>
      <c r="G6593">
        <v>6.7000000000000004E-2</v>
      </c>
      <c r="H6593">
        <v>119</v>
      </c>
      <c r="I6593">
        <v>6.3</v>
      </c>
      <c r="J6593">
        <v>1.2600000000000001E-3</v>
      </c>
      <c r="K6593">
        <v>0.16800000000000001</v>
      </c>
      <c r="L6593">
        <v>1.4684193548387092</v>
      </c>
      <c r="M6593" s="2">
        <f t="shared" si="204"/>
        <v>77.41935483870968</v>
      </c>
      <c r="N6593" t="s">
        <v>2750</v>
      </c>
    </row>
    <row r="6594" spans="1:14">
      <c r="A6594">
        <v>97</v>
      </c>
      <c r="B6594" t="s">
        <v>11100</v>
      </c>
      <c r="C6594" t="s">
        <v>11101</v>
      </c>
      <c r="D6594">
        <v>307</v>
      </c>
      <c r="E6594" s="1">
        <v>0.46300000000000002</v>
      </c>
      <c r="F6594">
        <v>0.56799999999999995</v>
      </c>
      <c r="G6594">
        <v>4.8000000000000001E-2</v>
      </c>
      <c r="H6594">
        <v>104</v>
      </c>
      <c r="I6594">
        <v>4.3</v>
      </c>
      <c r="J6594">
        <v>9.7000000000000005E-4</v>
      </c>
      <c r="K6594">
        <v>0.13100000000000001</v>
      </c>
      <c r="L6594">
        <v>1.4684193548387092</v>
      </c>
      <c r="M6594" s="2">
        <f t="shared" ref="M6594:M6621" si="205">A6594/124*100</f>
        <v>78.225806451612897</v>
      </c>
      <c r="N6594" t="s">
        <v>2750</v>
      </c>
    </row>
    <row r="6595" spans="1:14">
      <c r="A6595">
        <v>98</v>
      </c>
      <c r="B6595" t="s">
        <v>11122</v>
      </c>
      <c r="C6595" t="s">
        <v>11123</v>
      </c>
      <c r="D6595">
        <v>770</v>
      </c>
      <c r="E6595" s="1">
        <v>0.45</v>
      </c>
      <c r="F6595">
        <v>0.56799999999999995</v>
      </c>
      <c r="G6595">
        <v>9.0999999999999998E-2</v>
      </c>
      <c r="H6595">
        <v>66</v>
      </c>
      <c r="I6595" t="s">
        <v>18288</v>
      </c>
      <c r="J6595">
        <v>1.15E-3</v>
      </c>
      <c r="K6595">
        <v>0.154</v>
      </c>
      <c r="L6595">
        <v>1.4684193548387092</v>
      </c>
      <c r="M6595" s="2">
        <f t="shared" si="205"/>
        <v>79.032258064516128</v>
      </c>
      <c r="N6595" t="s">
        <v>2750</v>
      </c>
    </row>
    <row r="6596" spans="1:14">
      <c r="A6596">
        <v>99</v>
      </c>
      <c r="B6596" t="s">
        <v>11110</v>
      </c>
      <c r="C6596" t="s">
        <v>11111</v>
      </c>
      <c r="D6596">
        <v>431</v>
      </c>
      <c r="E6596" s="1">
        <v>0.44400000000000001</v>
      </c>
      <c r="F6596">
        <v>0.48899999999999999</v>
      </c>
      <c r="G6596">
        <v>2.9000000000000001E-2</v>
      </c>
      <c r="H6596">
        <v>35</v>
      </c>
      <c r="I6596">
        <v>9.1999999999999993</v>
      </c>
      <c r="J6596">
        <v>5.1999999999999995E-4</v>
      </c>
      <c r="K6596">
        <v>0.129</v>
      </c>
      <c r="L6596">
        <v>1.4684193548387092</v>
      </c>
      <c r="M6596" s="2">
        <f t="shared" si="205"/>
        <v>79.838709677419345</v>
      </c>
      <c r="N6596" t="s">
        <v>2750</v>
      </c>
    </row>
    <row r="6597" spans="1:14">
      <c r="A6597">
        <v>100</v>
      </c>
      <c r="B6597" t="s">
        <v>11116</v>
      </c>
      <c r="C6597" t="s">
        <v>11117</v>
      </c>
      <c r="D6597">
        <v>1273</v>
      </c>
      <c r="E6597" s="1">
        <v>0.435</v>
      </c>
      <c r="F6597">
        <v>0.48399999999999999</v>
      </c>
      <c r="G6597">
        <v>8.8999999999999996E-2</v>
      </c>
      <c r="H6597">
        <v>766</v>
      </c>
      <c r="I6597">
        <v>3.3</v>
      </c>
      <c r="J6597">
        <v>2.5300000000000001E-3</v>
      </c>
      <c r="K6597">
        <v>7.2999999999999995E-2</v>
      </c>
      <c r="L6597">
        <v>1.4684193548387092</v>
      </c>
      <c r="M6597" s="2">
        <f t="shared" si="205"/>
        <v>80.645161290322577</v>
      </c>
      <c r="N6597" t="s">
        <v>2750</v>
      </c>
    </row>
    <row r="6598" spans="1:14">
      <c r="A6598">
        <v>101</v>
      </c>
      <c r="B6598" t="s">
        <v>11138</v>
      </c>
      <c r="C6598" t="s">
        <v>11139</v>
      </c>
      <c r="D6598">
        <v>233</v>
      </c>
      <c r="E6598" s="1">
        <v>0.433</v>
      </c>
      <c r="G6598">
        <v>0.13400000000000001</v>
      </c>
      <c r="H6598">
        <v>127</v>
      </c>
      <c r="I6598">
        <v>2.6</v>
      </c>
      <c r="J6598">
        <v>7.3999999999999999E-4</v>
      </c>
      <c r="L6598">
        <v>1.4684193548387092</v>
      </c>
      <c r="M6598" s="2">
        <f t="shared" si="205"/>
        <v>81.451612903225808</v>
      </c>
      <c r="N6598" t="s">
        <v>2750</v>
      </c>
    </row>
    <row r="6599" spans="1:14">
      <c r="A6599">
        <v>102</v>
      </c>
      <c r="B6599" t="s">
        <v>18426</v>
      </c>
      <c r="C6599" t="s">
        <v>18425</v>
      </c>
      <c r="D6599">
        <v>360</v>
      </c>
      <c r="E6599" s="1">
        <v>0.41499999999999998</v>
      </c>
      <c r="F6599">
        <v>0.59099999999999997</v>
      </c>
      <c r="H6599">
        <v>0</v>
      </c>
      <c r="I6599" t="s">
        <v>18288</v>
      </c>
      <c r="J6599">
        <v>3.6000000000000002E-4</v>
      </c>
      <c r="K6599">
        <v>0.188</v>
      </c>
      <c r="L6599">
        <v>1.4684193548387092</v>
      </c>
      <c r="M6599" s="2">
        <f t="shared" si="205"/>
        <v>82.258064516129039</v>
      </c>
      <c r="N6599" t="s">
        <v>2750</v>
      </c>
    </row>
    <row r="6600" spans="1:14">
      <c r="A6600">
        <v>103</v>
      </c>
      <c r="B6600" t="s">
        <v>11070</v>
      </c>
      <c r="C6600" t="s">
        <v>11071</v>
      </c>
      <c r="D6600">
        <v>169</v>
      </c>
      <c r="E6600" s="1">
        <v>0.373</v>
      </c>
      <c r="F6600">
        <v>0.39100000000000001</v>
      </c>
      <c r="G6600">
        <v>4.4999999999999998E-2</v>
      </c>
      <c r="H6600">
        <v>22</v>
      </c>
      <c r="I6600">
        <v>7.6</v>
      </c>
      <c r="J6600">
        <v>3.8000000000000002E-4</v>
      </c>
      <c r="K6600">
        <v>0.13</v>
      </c>
      <c r="L6600">
        <v>1.4684193548387092</v>
      </c>
      <c r="M6600" s="2">
        <f t="shared" si="205"/>
        <v>83.064516129032256</v>
      </c>
      <c r="N6600" t="s">
        <v>2750</v>
      </c>
    </row>
    <row r="6601" spans="1:14">
      <c r="A6601">
        <v>104</v>
      </c>
      <c r="B6601" t="s">
        <v>11090</v>
      </c>
      <c r="C6601" t="s">
        <v>11091</v>
      </c>
      <c r="D6601">
        <v>2325</v>
      </c>
      <c r="E6601" s="1">
        <v>0.36299999999999999</v>
      </c>
      <c r="F6601">
        <v>0.85399999999999998</v>
      </c>
      <c r="G6601">
        <v>0.113</v>
      </c>
      <c r="H6601">
        <v>53</v>
      </c>
      <c r="I6601" t="s">
        <v>18288</v>
      </c>
      <c r="J6601">
        <v>9.1E-4</v>
      </c>
      <c r="K6601">
        <v>0.21</v>
      </c>
      <c r="L6601">
        <v>1.4684193548387092</v>
      </c>
      <c r="M6601" s="2">
        <f t="shared" si="205"/>
        <v>83.870967741935488</v>
      </c>
      <c r="N6601" t="s">
        <v>2750</v>
      </c>
    </row>
    <row r="6602" spans="1:14">
      <c r="A6602">
        <v>105</v>
      </c>
      <c r="B6602" t="s">
        <v>11074</v>
      </c>
      <c r="C6602" t="s">
        <v>11075</v>
      </c>
      <c r="D6602">
        <v>64</v>
      </c>
      <c r="E6602" s="1">
        <v>0.33300000000000002</v>
      </c>
      <c r="F6602">
        <v>0.35399999999999998</v>
      </c>
      <c r="G6602">
        <v>1.7999999999999999E-2</v>
      </c>
      <c r="H6602">
        <v>55</v>
      </c>
      <c r="J6602">
        <v>1.2999999999999999E-4</v>
      </c>
      <c r="K6602">
        <v>0.05</v>
      </c>
      <c r="L6602">
        <v>1.4684193548387092</v>
      </c>
      <c r="M6602" s="2">
        <f t="shared" si="205"/>
        <v>84.677419354838719</v>
      </c>
      <c r="N6602" t="s">
        <v>2750</v>
      </c>
    </row>
    <row r="6603" spans="1:14">
      <c r="A6603">
        <v>106</v>
      </c>
      <c r="B6603" t="s">
        <v>11118</v>
      </c>
      <c r="C6603" t="s">
        <v>11119</v>
      </c>
      <c r="D6603">
        <v>591</v>
      </c>
      <c r="E6603" s="1">
        <v>0.33300000000000002</v>
      </c>
      <c r="F6603">
        <v>0.68799999999999994</v>
      </c>
      <c r="G6603">
        <v>4.1000000000000002E-2</v>
      </c>
      <c r="H6603">
        <v>146</v>
      </c>
      <c r="I6603">
        <v>7.6</v>
      </c>
      <c r="J6603">
        <v>7.7999999999999999E-4</v>
      </c>
      <c r="K6603">
        <v>0.14199999999999999</v>
      </c>
      <c r="L6603">
        <v>1.4684193548387092</v>
      </c>
      <c r="M6603" s="2">
        <f t="shared" si="205"/>
        <v>85.483870967741936</v>
      </c>
      <c r="N6603" t="s">
        <v>2750</v>
      </c>
    </row>
    <row r="6604" spans="1:14">
      <c r="A6604">
        <v>107</v>
      </c>
      <c r="B6604" t="s">
        <v>11038</v>
      </c>
      <c r="C6604" t="s">
        <v>11039</v>
      </c>
      <c r="D6604">
        <v>997</v>
      </c>
      <c r="E6604" s="1">
        <v>0.32600000000000001</v>
      </c>
      <c r="F6604">
        <v>0.54400000000000004</v>
      </c>
      <c r="G6604">
        <v>1.7000000000000001E-2</v>
      </c>
      <c r="H6604">
        <v>120</v>
      </c>
      <c r="I6604">
        <v>6.5</v>
      </c>
      <c r="J6604">
        <v>1.82E-3</v>
      </c>
      <c r="K6604">
        <v>0.126</v>
      </c>
      <c r="L6604">
        <v>1.4684193548387092</v>
      </c>
      <c r="M6604" s="2">
        <f t="shared" si="205"/>
        <v>86.290322580645167</v>
      </c>
      <c r="N6604" t="s">
        <v>2750</v>
      </c>
    </row>
    <row r="6605" spans="1:14">
      <c r="A6605">
        <v>108</v>
      </c>
      <c r="B6605" t="s">
        <v>18535</v>
      </c>
      <c r="C6605" t="s">
        <v>18534</v>
      </c>
      <c r="D6605">
        <v>190</v>
      </c>
      <c r="E6605" s="1">
        <v>0.32400000000000001</v>
      </c>
      <c r="F6605">
        <v>0.69499999999999995</v>
      </c>
      <c r="G6605">
        <v>0</v>
      </c>
      <c r="H6605">
        <v>6</v>
      </c>
      <c r="I6605">
        <v>7.7</v>
      </c>
      <c r="J6605">
        <v>2.9E-4</v>
      </c>
      <c r="K6605">
        <v>0.20200000000000001</v>
      </c>
      <c r="L6605">
        <v>1.4684193548387092</v>
      </c>
      <c r="M6605" s="2">
        <f t="shared" si="205"/>
        <v>87.096774193548384</v>
      </c>
      <c r="N6605" t="s">
        <v>2750</v>
      </c>
    </row>
    <row r="6606" spans="1:14">
      <c r="A6606">
        <v>109</v>
      </c>
      <c r="B6606" t="s">
        <v>11162</v>
      </c>
      <c r="C6606" t="s">
        <v>11163</v>
      </c>
      <c r="D6606">
        <v>166</v>
      </c>
      <c r="E6606" s="1">
        <v>0.30199999999999999</v>
      </c>
      <c r="F6606">
        <v>0.24399999999999999</v>
      </c>
      <c r="G6606">
        <v>0</v>
      </c>
      <c r="H6606">
        <v>24</v>
      </c>
      <c r="I6606" t="s">
        <v>18288</v>
      </c>
      <c r="J6606">
        <v>1E-4</v>
      </c>
      <c r="K6606">
        <v>4.4999999999999998E-2</v>
      </c>
      <c r="L6606">
        <v>1.4684193548387092</v>
      </c>
      <c r="M6606" s="2">
        <f t="shared" si="205"/>
        <v>87.903225806451616</v>
      </c>
      <c r="N6606" t="s">
        <v>2750</v>
      </c>
    </row>
    <row r="6607" spans="1:14">
      <c r="A6607">
        <v>110</v>
      </c>
      <c r="B6607" t="s">
        <v>11154</v>
      </c>
      <c r="C6607" t="s">
        <v>11155</v>
      </c>
      <c r="D6607">
        <v>872</v>
      </c>
      <c r="E6607" s="1">
        <v>0.27900000000000003</v>
      </c>
      <c r="F6607">
        <v>0.35499999999999998</v>
      </c>
      <c r="G6607">
        <v>5.3999999999999999E-2</v>
      </c>
      <c r="H6607">
        <v>93</v>
      </c>
      <c r="I6607" t="s">
        <v>18288</v>
      </c>
      <c r="J6607">
        <v>6.7000000000000002E-4</v>
      </c>
      <c r="K6607">
        <v>8.3000000000000004E-2</v>
      </c>
      <c r="L6607">
        <v>1.4684193548387092</v>
      </c>
      <c r="M6607" s="2">
        <f t="shared" si="205"/>
        <v>88.709677419354833</v>
      </c>
      <c r="N6607" t="s">
        <v>2750</v>
      </c>
    </row>
    <row r="6608" spans="1:14">
      <c r="A6608">
        <v>111</v>
      </c>
      <c r="B6608" t="s">
        <v>11036</v>
      </c>
      <c r="C6608" t="s">
        <v>11037</v>
      </c>
      <c r="D6608">
        <v>41</v>
      </c>
      <c r="E6608" s="1">
        <v>0.27800000000000002</v>
      </c>
      <c r="F6608">
        <v>0.47899999999999998</v>
      </c>
      <c r="G6608">
        <v>0</v>
      </c>
      <c r="H6608">
        <v>5</v>
      </c>
      <c r="J6608">
        <v>1.2E-4</v>
      </c>
      <c r="K6608">
        <v>0.14099999999999999</v>
      </c>
      <c r="L6608">
        <v>1.4684193548387092</v>
      </c>
      <c r="M6608" s="2">
        <f t="shared" si="205"/>
        <v>89.516129032258064</v>
      </c>
      <c r="N6608" t="s">
        <v>2750</v>
      </c>
    </row>
    <row r="6609" spans="1:14">
      <c r="A6609">
        <v>112</v>
      </c>
      <c r="B6609" t="s">
        <v>11170</v>
      </c>
      <c r="C6609" t="s">
        <v>11171</v>
      </c>
      <c r="D6609">
        <v>186</v>
      </c>
      <c r="E6609" s="1">
        <v>0.26900000000000002</v>
      </c>
      <c r="F6609">
        <v>0.17199999999999999</v>
      </c>
      <c r="G6609">
        <v>5.2999999999999999E-2</v>
      </c>
      <c r="H6609">
        <v>57</v>
      </c>
      <c r="I6609">
        <v>9.9</v>
      </c>
      <c r="J6609">
        <v>1.2E-4</v>
      </c>
      <c r="K6609">
        <v>2.3E-2</v>
      </c>
      <c r="L6609">
        <v>1.4684193548387092</v>
      </c>
      <c r="M6609" s="2">
        <f t="shared" si="205"/>
        <v>90.322580645161281</v>
      </c>
      <c r="N6609" t="s">
        <v>2750</v>
      </c>
    </row>
    <row r="6610" spans="1:14">
      <c r="A6610">
        <v>113</v>
      </c>
      <c r="B6610" t="s">
        <v>21123</v>
      </c>
      <c r="C6610" t="s">
        <v>21124</v>
      </c>
      <c r="D6610">
        <v>167</v>
      </c>
      <c r="E6610" s="1">
        <v>0.26700000000000002</v>
      </c>
      <c r="F6610">
        <v>0.19</v>
      </c>
      <c r="G6610">
        <v>0</v>
      </c>
      <c r="H6610">
        <v>28</v>
      </c>
      <c r="I6610" t="s">
        <v>18288</v>
      </c>
      <c r="J6610">
        <v>1.2999999999999999E-4</v>
      </c>
      <c r="K6610">
        <v>4.7E-2</v>
      </c>
      <c r="L6610">
        <v>1.4684193548387092</v>
      </c>
      <c r="M6610" s="2">
        <f t="shared" si="205"/>
        <v>91.129032258064512</v>
      </c>
      <c r="N6610" t="s">
        <v>2750</v>
      </c>
    </row>
    <row r="6611" spans="1:14">
      <c r="A6611">
        <v>114</v>
      </c>
      <c r="B6611" t="s">
        <v>11148</v>
      </c>
      <c r="C6611" t="s">
        <v>11149</v>
      </c>
      <c r="D6611">
        <v>160</v>
      </c>
      <c r="E6611" s="1">
        <v>0.248</v>
      </c>
      <c r="F6611">
        <v>0.221</v>
      </c>
      <c r="G6611">
        <v>2.7E-2</v>
      </c>
      <c r="H6611">
        <v>110</v>
      </c>
      <c r="I6611">
        <v>3.5</v>
      </c>
      <c r="J6611">
        <v>3.5E-4</v>
      </c>
      <c r="K6611">
        <v>3.9E-2</v>
      </c>
      <c r="L6611">
        <v>1.4684193548387092</v>
      </c>
      <c r="M6611" s="2">
        <f t="shared" si="205"/>
        <v>91.935483870967744</v>
      </c>
      <c r="N6611" t="s">
        <v>2750</v>
      </c>
    </row>
    <row r="6612" spans="1:14">
      <c r="A6612">
        <v>115</v>
      </c>
      <c r="B6612" t="s">
        <v>18738</v>
      </c>
      <c r="C6612" t="s">
        <v>18739</v>
      </c>
      <c r="D6612">
        <v>281</v>
      </c>
      <c r="E6612" s="1">
        <v>0.24199999999999999</v>
      </c>
      <c r="F6612">
        <v>0.214</v>
      </c>
      <c r="G6612">
        <v>4.2999999999999997E-2</v>
      </c>
      <c r="H6612">
        <v>94</v>
      </c>
      <c r="I6612">
        <v>8.6</v>
      </c>
      <c r="J6612">
        <v>4.4999999999999999E-4</v>
      </c>
      <c r="K6612">
        <v>6.4000000000000001E-2</v>
      </c>
      <c r="L6612">
        <v>1.4684193548387092</v>
      </c>
      <c r="M6612" s="2">
        <f t="shared" si="205"/>
        <v>92.741935483870961</v>
      </c>
      <c r="N6612" t="s">
        <v>2750</v>
      </c>
    </row>
    <row r="6613" spans="1:14">
      <c r="A6613">
        <v>116</v>
      </c>
      <c r="B6613" t="s">
        <v>16480</v>
      </c>
      <c r="C6613" t="s">
        <v>16481</v>
      </c>
      <c r="D6613">
        <v>208</v>
      </c>
      <c r="E6613" s="1">
        <v>0.23400000000000001</v>
      </c>
      <c r="F6613">
        <v>0.22700000000000001</v>
      </c>
      <c r="G6613">
        <v>8.3000000000000004E-2</v>
      </c>
      <c r="H6613">
        <v>84</v>
      </c>
      <c r="I6613">
        <v>4.5999999999999996</v>
      </c>
      <c r="J6613">
        <v>4.8000000000000001E-4</v>
      </c>
      <c r="K6613">
        <v>4.8000000000000001E-2</v>
      </c>
      <c r="L6613">
        <v>1.4684193548387092</v>
      </c>
      <c r="M6613" s="2">
        <f t="shared" si="205"/>
        <v>93.548387096774192</v>
      </c>
      <c r="N6613" t="s">
        <v>2750</v>
      </c>
    </row>
    <row r="6614" spans="1:14">
      <c r="A6614">
        <v>117</v>
      </c>
      <c r="B6614" t="s">
        <v>11140</v>
      </c>
      <c r="C6614" t="s">
        <v>11141</v>
      </c>
      <c r="D6614">
        <v>152</v>
      </c>
      <c r="E6614" s="1">
        <v>0.23</v>
      </c>
      <c r="F6614">
        <v>0.254</v>
      </c>
      <c r="G6614">
        <v>0</v>
      </c>
      <c r="H6614">
        <v>13</v>
      </c>
      <c r="I6614">
        <v>8.9</v>
      </c>
      <c r="J6614">
        <v>1.3999999999999999E-4</v>
      </c>
      <c r="K6614">
        <v>5.8999999999999997E-2</v>
      </c>
      <c r="L6614">
        <v>1.4684193548387092</v>
      </c>
      <c r="M6614" s="2">
        <f t="shared" si="205"/>
        <v>94.354838709677423</v>
      </c>
      <c r="N6614" t="s">
        <v>2750</v>
      </c>
    </row>
    <row r="6615" spans="1:14">
      <c r="A6615">
        <v>118</v>
      </c>
      <c r="B6615" t="s">
        <v>11060</v>
      </c>
      <c r="C6615" t="s">
        <v>11061</v>
      </c>
      <c r="D6615">
        <v>197</v>
      </c>
      <c r="E6615" s="1">
        <v>0.2</v>
      </c>
      <c r="F6615">
        <v>0.253</v>
      </c>
      <c r="G6615">
        <v>0</v>
      </c>
      <c r="H6615">
        <v>10</v>
      </c>
      <c r="I6615" t="s">
        <v>18288</v>
      </c>
      <c r="J6615">
        <v>1.2E-4</v>
      </c>
      <c r="K6615">
        <v>0.08</v>
      </c>
      <c r="L6615">
        <v>1.4684193548387092</v>
      </c>
      <c r="M6615" s="2">
        <f t="shared" si="205"/>
        <v>95.161290322580655</v>
      </c>
      <c r="N6615" t="s">
        <v>2750</v>
      </c>
    </row>
    <row r="6616" spans="1:14">
      <c r="A6616">
        <v>119</v>
      </c>
      <c r="B6616" t="s">
        <v>11174</v>
      </c>
      <c r="C6616" t="s">
        <v>11175</v>
      </c>
      <c r="D6616">
        <v>217</v>
      </c>
      <c r="E6616" s="1">
        <v>0.19</v>
      </c>
      <c r="G6616">
        <v>2.3E-2</v>
      </c>
      <c r="H6616">
        <v>86</v>
      </c>
      <c r="I6616">
        <v>5.4</v>
      </c>
      <c r="J6616">
        <v>2.5000000000000001E-4</v>
      </c>
      <c r="L6616">
        <v>1.4684193548387092</v>
      </c>
      <c r="M6616" s="2">
        <f t="shared" si="205"/>
        <v>95.967741935483872</v>
      </c>
      <c r="N6616" t="s">
        <v>2750</v>
      </c>
    </row>
    <row r="6617" spans="1:14">
      <c r="A6617">
        <v>120</v>
      </c>
      <c r="B6617" t="s">
        <v>11050</v>
      </c>
      <c r="C6617" t="s">
        <v>11051</v>
      </c>
      <c r="D6617">
        <v>226</v>
      </c>
      <c r="E6617" s="1">
        <v>0.115</v>
      </c>
      <c r="F6617">
        <v>0.2</v>
      </c>
      <c r="G6617">
        <v>1.2E-2</v>
      </c>
      <c r="H6617">
        <v>83</v>
      </c>
      <c r="I6617">
        <v>8.6999999999999993</v>
      </c>
      <c r="J6617">
        <v>2.5999999999999998E-4</v>
      </c>
      <c r="K6617">
        <v>4.2000000000000003E-2</v>
      </c>
      <c r="L6617">
        <v>1.4684193548387092</v>
      </c>
      <c r="M6617" s="2">
        <f t="shared" si="205"/>
        <v>96.774193548387103</v>
      </c>
      <c r="N6617" t="s">
        <v>2750</v>
      </c>
    </row>
    <row r="6618" spans="1:14">
      <c r="A6618">
        <v>121</v>
      </c>
      <c r="B6618" t="s">
        <v>11056</v>
      </c>
      <c r="C6618" t="s">
        <v>11057</v>
      </c>
      <c r="D6618">
        <v>403</v>
      </c>
      <c r="E6618" s="1">
        <v>0.112</v>
      </c>
      <c r="F6618">
        <v>9.6000000000000002E-2</v>
      </c>
      <c r="G6618">
        <v>3.7999999999999999E-2</v>
      </c>
      <c r="H6618">
        <v>184</v>
      </c>
      <c r="I6618" t="s">
        <v>18288</v>
      </c>
      <c r="J6618">
        <v>2.9E-4</v>
      </c>
      <c r="K6618">
        <v>1.9E-2</v>
      </c>
      <c r="L6618">
        <v>1.4684193548387092</v>
      </c>
      <c r="M6618" s="2">
        <f t="shared" si="205"/>
        <v>97.58064516129032</v>
      </c>
      <c r="N6618" t="s">
        <v>2750</v>
      </c>
    </row>
    <row r="6619" spans="1:14">
      <c r="A6619">
        <v>122</v>
      </c>
      <c r="B6619" t="s">
        <v>11136</v>
      </c>
      <c r="C6619" t="s">
        <v>11137</v>
      </c>
      <c r="D6619">
        <v>374</v>
      </c>
      <c r="E6619" s="1">
        <v>0.106</v>
      </c>
      <c r="F6619">
        <v>0.14899999999999999</v>
      </c>
      <c r="G6619">
        <v>1.0999999999999999E-2</v>
      </c>
      <c r="H6619">
        <v>91</v>
      </c>
      <c r="I6619" t="s">
        <v>18288</v>
      </c>
      <c r="J6619">
        <v>2.9999999999999997E-4</v>
      </c>
      <c r="K6619">
        <v>3.6999999999999998E-2</v>
      </c>
      <c r="L6619">
        <v>1.4684193548387092</v>
      </c>
      <c r="M6619" s="2">
        <f t="shared" si="205"/>
        <v>98.387096774193552</v>
      </c>
      <c r="N6619" t="s">
        <v>2750</v>
      </c>
    </row>
    <row r="6620" spans="1:14">
      <c r="A6620">
        <v>123</v>
      </c>
      <c r="B6620" t="s">
        <v>11166</v>
      </c>
      <c r="C6620" t="s">
        <v>11167</v>
      </c>
      <c r="D6620">
        <v>323</v>
      </c>
      <c r="E6620" s="1">
        <v>3.6999999999999998E-2</v>
      </c>
      <c r="F6620">
        <v>0.161</v>
      </c>
      <c r="I6620" t="s">
        <v>18288</v>
      </c>
      <c r="J6620">
        <v>6.0000000000000002E-5</v>
      </c>
      <c r="K6620">
        <v>3.9E-2</v>
      </c>
      <c r="L6620">
        <v>1.4684193548387092</v>
      </c>
      <c r="M6620" s="2">
        <f t="shared" si="205"/>
        <v>99.193548387096769</v>
      </c>
      <c r="N6620" t="s">
        <v>2750</v>
      </c>
    </row>
    <row r="6621" spans="1:14">
      <c r="A6621">
        <v>124</v>
      </c>
      <c r="B6621" t="s">
        <v>11156</v>
      </c>
      <c r="C6621" t="s">
        <v>11157</v>
      </c>
      <c r="D6621">
        <v>42</v>
      </c>
      <c r="E6621" s="1">
        <v>3.2000000000000001E-2</v>
      </c>
      <c r="G6621">
        <v>0.03</v>
      </c>
      <c r="H6621">
        <v>33</v>
      </c>
      <c r="J6621">
        <v>6.0000000000000002E-5</v>
      </c>
      <c r="L6621">
        <v>1.4684193548387092</v>
      </c>
      <c r="M6621" s="2">
        <f t="shared" si="205"/>
        <v>100</v>
      </c>
      <c r="N6621" t="s">
        <v>2750</v>
      </c>
    </row>
    <row r="6622" spans="1:14" s="3" customFormat="1">
      <c r="E6622" s="4"/>
      <c r="M6622" s="5"/>
    </row>
    <row r="6623" spans="1:14">
      <c r="A6623">
        <v>1</v>
      </c>
      <c r="B6623" t="s">
        <v>18622</v>
      </c>
      <c r="C6623" t="s">
        <v>18623</v>
      </c>
      <c r="D6623">
        <v>10024</v>
      </c>
      <c r="E6623" s="1">
        <v>3.4209999999999998</v>
      </c>
      <c r="F6623">
        <v>4.1180000000000003</v>
      </c>
      <c r="G6623">
        <v>0.747</v>
      </c>
      <c r="H6623">
        <v>182</v>
      </c>
      <c r="I6623">
        <v>8.4</v>
      </c>
      <c r="J6623">
        <v>1.9179999999999999E-2</v>
      </c>
      <c r="K6623">
        <v>1.3879999999999999</v>
      </c>
      <c r="L6623">
        <f>AVERAGE(E6623:E6682)</f>
        <v>1.138466666666667</v>
      </c>
      <c r="M6623" s="2">
        <f t="shared" ref="M6623:M6654" si="206">A6623/60*100</f>
        <v>1.6666666666666667</v>
      </c>
      <c r="N6623" t="s">
        <v>11218</v>
      </c>
    </row>
    <row r="6624" spans="1:14">
      <c r="A6624">
        <v>2</v>
      </c>
      <c r="B6624" t="s">
        <v>11270</v>
      </c>
      <c r="C6624" t="s">
        <v>11271</v>
      </c>
      <c r="D6624">
        <v>7170</v>
      </c>
      <c r="E6624" s="1">
        <v>2.8530000000000002</v>
      </c>
      <c r="F6624">
        <v>3.1309999999999998</v>
      </c>
      <c r="G6624">
        <v>0.67500000000000004</v>
      </c>
      <c r="H6624">
        <v>126</v>
      </c>
      <c r="I6624">
        <v>8.6</v>
      </c>
      <c r="J6624">
        <v>1.221E-2</v>
      </c>
      <c r="K6624">
        <v>0.91400000000000003</v>
      </c>
      <c r="L6624">
        <v>1.138466666666667</v>
      </c>
      <c r="M6624" s="2">
        <f t="shared" si="206"/>
        <v>3.3333333333333335</v>
      </c>
      <c r="N6624" t="s">
        <v>11218</v>
      </c>
    </row>
    <row r="6625" spans="1:14">
      <c r="A6625">
        <v>3</v>
      </c>
      <c r="B6625" t="s">
        <v>19970</v>
      </c>
      <c r="C6625" t="s">
        <v>19971</v>
      </c>
      <c r="D6625">
        <v>5961</v>
      </c>
      <c r="E6625" s="1">
        <v>2.8180000000000001</v>
      </c>
      <c r="F6625">
        <v>3.2679999999999998</v>
      </c>
      <c r="G6625">
        <v>0.59799999999999998</v>
      </c>
      <c r="H6625">
        <v>102</v>
      </c>
      <c r="I6625">
        <v>9.8000000000000007</v>
      </c>
      <c r="J6625">
        <v>9.1800000000000007E-3</v>
      </c>
      <c r="K6625">
        <v>1.054</v>
      </c>
      <c r="L6625">
        <v>1.138466666666667</v>
      </c>
      <c r="M6625" s="2">
        <f t="shared" si="206"/>
        <v>5</v>
      </c>
      <c r="N6625" t="s">
        <v>11218</v>
      </c>
    </row>
    <row r="6626" spans="1:14">
      <c r="A6626">
        <v>4</v>
      </c>
      <c r="B6626" t="s">
        <v>11206</v>
      </c>
      <c r="C6626" t="s">
        <v>11207</v>
      </c>
      <c r="D6626">
        <v>20587</v>
      </c>
      <c r="E6626" s="1">
        <v>2.766</v>
      </c>
      <c r="F6626">
        <v>2.919</v>
      </c>
      <c r="G6626">
        <v>0.45200000000000001</v>
      </c>
      <c r="H6626">
        <v>518</v>
      </c>
      <c r="I6626">
        <v>7.4</v>
      </c>
      <c r="J6626">
        <v>4.0719999999999999E-2</v>
      </c>
      <c r="K6626">
        <v>0.87</v>
      </c>
      <c r="L6626">
        <v>1.138466666666667</v>
      </c>
      <c r="M6626" s="2">
        <f t="shared" si="206"/>
        <v>6.666666666666667</v>
      </c>
      <c r="N6626" t="s">
        <v>11218</v>
      </c>
    </row>
    <row r="6627" spans="1:14">
      <c r="A6627">
        <v>5</v>
      </c>
      <c r="B6627" t="s">
        <v>11222</v>
      </c>
      <c r="C6627" t="s">
        <v>11223</v>
      </c>
      <c r="D6627">
        <v>3941</v>
      </c>
      <c r="E6627" s="1">
        <v>2.4159999999999999</v>
      </c>
      <c r="F6627">
        <v>2.411</v>
      </c>
      <c r="G6627">
        <v>0.27500000000000002</v>
      </c>
      <c r="H6627">
        <v>131</v>
      </c>
      <c r="I6627">
        <v>8.6999999999999993</v>
      </c>
      <c r="J6627">
        <v>4.2900000000000004E-3</v>
      </c>
      <c r="K6627">
        <v>0.44</v>
      </c>
      <c r="L6627">
        <v>1.138466666666667</v>
      </c>
      <c r="M6627" s="2">
        <f t="shared" si="206"/>
        <v>8.3333333333333321</v>
      </c>
      <c r="N6627" t="s">
        <v>11218</v>
      </c>
    </row>
    <row r="6628" spans="1:14">
      <c r="A6628">
        <v>6</v>
      </c>
      <c r="B6628" t="s">
        <v>11268</v>
      </c>
      <c r="C6628" t="s">
        <v>11269</v>
      </c>
      <c r="D6628">
        <v>1319</v>
      </c>
      <c r="E6628" s="1">
        <v>2.3969999999999998</v>
      </c>
      <c r="F6628">
        <v>2.9780000000000002</v>
      </c>
      <c r="G6628">
        <v>0.46800000000000003</v>
      </c>
      <c r="H6628">
        <v>111</v>
      </c>
      <c r="I6628">
        <v>3.6</v>
      </c>
      <c r="J6628">
        <v>4.2300000000000003E-3</v>
      </c>
      <c r="K6628">
        <v>0.65</v>
      </c>
      <c r="L6628">
        <v>1.138466666666667</v>
      </c>
      <c r="M6628" s="2">
        <f t="shared" si="206"/>
        <v>10</v>
      </c>
      <c r="N6628" t="s">
        <v>11218</v>
      </c>
    </row>
    <row r="6629" spans="1:14">
      <c r="A6629">
        <v>7</v>
      </c>
      <c r="B6629" t="s">
        <v>11230</v>
      </c>
      <c r="C6629" t="s">
        <v>11231</v>
      </c>
      <c r="D6629">
        <v>2439</v>
      </c>
      <c r="E6629" s="1">
        <v>2.3220000000000001</v>
      </c>
      <c r="F6629">
        <v>3.1259999999999999</v>
      </c>
      <c r="G6629">
        <v>0.26100000000000001</v>
      </c>
      <c r="H6629">
        <v>92</v>
      </c>
      <c r="I6629">
        <v>5.6</v>
      </c>
      <c r="J6629">
        <v>7.3200000000000001E-3</v>
      </c>
      <c r="K6629">
        <v>1.0109999999999999</v>
      </c>
      <c r="L6629">
        <v>1.138466666666667</v>
      </c>
      <c r="M6629" s="2">
        <f t="shared" si="206"/>
        <v>11.666666666666666</v>
      </c>
      <c r="N6629" t="s">
        <v>11218</v>
      </c>
    </row>
    <row r="6630" spans="1:14">
      <c r="A6630">
        <v>8</v>
      </c>
      <c r="B6630" t="s">
        <v>19854</v>
      </c>
      <c r="C6630" t="s">
        <v>19855</v>
      </c>
      <c r="D6630">
        <v>1151</v>
      </c>
      <c r="E6630" s="1">
        <v>2.2629999999999999</v>
      </c>
      <c r="F6630">
        <v>2.347</v>
      </c>
      <c r="G6630">
        <v>0.53800000000000003</v>
      </c>
      <c r="H6630">
        <v>52</v>
      </c>
      <c r="I6630">
        <v>5.7</v>
      </c>
      <c r="J6630">
        <v>3.2100000000000002E-3</v>
      </c>
      <c r="K6630">
        <v>0.746</v>
      </c>
      <c r="L6630">
        <v>1.138466666666667</v>
      </c>
      <c r="M6630" s="2">
        <f t="shared" si="206"/>
        <v>13.333333333333334</v>
      </c>
      <c r="N6630" t="s">
        <v>11218</v>
      </c>
    </row>
    <row r="6631" spans="1:14">
      <c r="A6631">
        <v>9</v>
      </c>
      <c r="B6631" t="s">
        <v>11200</v>
      </c>
      <c r="C6631" t="s">
        <v>11201</v>
      </c>
      <c r="D6631">
        <v>1101</v>
      </c>
      <c r="E6631" s="1">
        <v>1.9590000000000001</v>
      </c>
      <c r="F6631">
        <v>2.33</v>
      </c>
      <c r="G6631">
        <v>0.40600000000000003</v>
      </c>
      <c r="H6631">
        <v>155</v>
      </c>
      <c r="I6631">
        <v>3.6</v>
      </c>
      <c r="J6631">
        <v>4.1099999999999999E-3</v>
      </c>
      <c r="K6631">
        <v>0.67200000000000004</v>
      </c>
      <c r="L6631">
        <v>1.138466666666667</v>
      </c>
      <c r="M6631" s="2">
        <f t="shared" si="206"/>
        <v>15</v>
      </c>
      <c r="N6631" t="s">
        <v>11218</v>
      </c>
    </row>
    <row r="6632" spans="1:14">
      <c r="A6632">
        <v>10</v>
      </c>
      <c r="B6632" t="s">
        <v>11274</v>
      </c>
      <c r="C6632" t="s">
        <v>11275</v>
      </c>
      <c r="D6632">
        <v>2831</v>
      </c>
      <c r="E6632" s="1">
        <v>1.925</v>
      </c>
      <c r="F6632">
        <v>2.0720000000000001</v>
      </c>
      <c r="G6632">
        <v>0.249</v>
      </c>
      <c r="H6632">
        <v>169</v>
      </c>
      <c r="I6632">
        <v>7.9</v>
      </c>
      <c r="J6632">
        <v>5.1200000000000004E-3</v>
      </c>
      <c r="K6632">
        <v>0.59899999999999998</v>
      </c>
      <c r="L6632">
        <v>1.138466666666667</v>
      </c>
      <c r="M6632" s="2">
        <f t="shared" si="206"/>
        <v>16.666666666666664</v>
      </c>
      <c r="N6632" t="s">
        <v>11218</v>
      </c>
    </row>
    <row r="6633" spans="1:14">
      <c r="A6633">
        <v>11</v>
      </c>
      <c r="B6633" t="s">
        <v>11282</v>
      </c>
      <c r="C6633" t="s">
        <v>11283</v>
      </c>
      <c r="D6633">
        <v>2313</v>
      </c>
      <c r="E6633" s="1">
        <v>1.8839999999999999</v>
      </c>
      <c r="F6633">
        <v>2.2269999999999999</v>
      </c>
      <c r="G6633">
        <v>0.52300000000000002</v>
      </c>
      <c r="H6633">
        <v>88</v>
      </c>
      <c r="I6633" t="s">
        <v>18288</v>
      </c>
      <c r="J6633">
        <v>2.8E-3</v>
      </c>
      <c r="K6633">
        <v>0.625</v>
      </c>
      <c r="L6633">
        <v>1.138466666666667</v>
      </c>
      <c r="M6633" s="2">
        <f t="shared" si="206"/>
        <v>18.333333333333332</v>
      </c>
      <c r="N6633" t="s">
        <v>11218</v>
      </c>
    </row>
    <row r="6634" spans="1:14">
      <c r="A6634">
        <v>12</v>
      </c>
      <c r="B6634" t="s">
        <v>11218</v>
      </c>
      <c r="C6634" t="s">
        <v>11219</v>
      </c>
      <c r="D6634">
        <v>1392</v>
      </c>
      <c r="E6634" s="1">
        <v>1.677</v>
      </c>
      <c r="F6634">
        <v>1.8959999999999999</v>
      </c>
      <c r="G6634">
        <v>0.49099999999999999</v>
      </c>
      <c r="H6634">
        <v>53</v>
      </c>
      <c r="I6634">
        <v>9</v>
      </c>
      <c r="J6634">
        <v>2.6199999999999999E-3</v>
      </c>
      <c r="K6634">
        <v>0.64800000000000002</v>
      </c>
      <c r="L6634">
        <v>1.138466666666667</v>
      </c>
      <c r="M6634" s="2">
        <f t="shared" si="206"/>
        <v>20</v>
      </c>
      <c r="N6634" t="s">
        <v>11218</v>
      </c>
    </row>
    <row r="6635" spans="1:14">
      <c r="A6635">
        <v>13</v>
      </c>
      <c r="B6635" t="s">
        <v>11208</v>
      </c>
      <c r="C6635" t="s">
        <v>11209</v>
      </c>
      <c r="D6635">
        <v>704</v>
      </c>
      <c r="E6635" s="1">
        <v>1.67</v>
      </c>
      <c r="F6635">
        <v>1.641</v>
      </c>
      <c r="G6635">
        <v>0.312</v>
      </c>
      <c r="H6635">
        <v>64</v>
      </c>
      <c r="I6635">
        <v>5.4</v>
      </c>
      <c r="J6635">
        <v>1.7099999999999999E-3</v>
      </c>
      <c r="K6635">
        <v>0.437</v>
      </c>
      <c r="L6635">
        <v>1.138466666666667</v>
      </c>
      <c r="M6635" s="2">
        <f t="shared" si="206"/>
        <v>21.666666666666668</v>
      </c>
      <c r="N6635" t="s">
        <v>11218</v>
      </c>
    </row>
    <row r="6636" spans="1:14">
      <c r="A6636">
        <v>14</v>
      </c>
      <c r="B6636" t="s">
        <v>11210</v>
      </c>
      <c r="C6636" t="s">
        <v>11211</v>
      </c>
      <c r="D6636">
        <v>1187</v>
      </c>
      <c r="E6636" s="1">
        <v>1.6379999999999999</v>
      </c>
      <c r="F6636">
        <v>1.8520000000000001</v>
      </c>
      <c r="G6636">
        <v>0.36799999999999999</v>
      </c>
      <c r="H6636">
        <v>136</v>
      </c>
      <c r="I6636">
        <v>5.7</v>
      </c>
      <c r="J6636">
        <v>3.16E-3</v>
      </c>
      <c r="K6636">
        <v>0.56799999999999995</v>
      </c>
      <c r="L6636">
        <v>1.138466666666667</v>
      </c>
      <c r="M6636" s="2">
        <f t="shared" si="206"/>
        <v>23.333333333333332</v>
      </c>
      <c r="N6636" t="s">
        <v>11218</v>
      </c>
    </row>
    <row r="6637" spans="1:14">
      <c r="A6637">
        <v>15</v>
      </c>
      <c r="B6637" t="s">
        <v>11244</v>
      </c>
      <c r="C6637" t="s">
        <v>11245</v>
      </c>
      <c r="D6637">
        <v>1082</v>
      </c>
      <c r="E6637" s="1">
        <v>1.6359999999999999</v>
      </c>
      <c r="F6637">
        <v>1.472</v>
      </c>
      <c r="G6637">
        <v>0.75800000000000001</v>
      </c>
      <c r="H6637">
        <v>62</v>
      </c>
      <c r="I6637">
        <v>7.8</v>
      </c>
      <c r="J6637">
        <v>1.49E-3</v>
      </c>
      <c r="K6637">
        <v>0.34200000000000003</v>
      </c>
      <c r="L6637">
        <v>1.138466666666667</v>
      </c>
      <c r="M6637" s="2">
        <f t="shared" si="206"/>
        <v>25</v>
      </c>
      <c r="N6637" t="s">
        <v>11218</v>
      </c>
    </row>
    <row r="6638" spans="1:14">
      <c r="A6638">
        <v>16</v>
      </c>
      <c r="B6638" t="s">
        <v>11276</v>
      </c>
      <c r="C6638" t="s">
        <v>11277</v>
      </c>
      <c r="D6638">
        <v>533</v>
      </c>
      <c r="E6638" s="1">
        <v>1.6319999999999999</v>
      </c>
      <c r="G6638">
        <v>0.28000000000000003</v>
      </c>
      <c r="H6638">
        <v>50</v>
      </c>
      <c r="I6638">
        <v>5.2</v>
      </c>
      <c r="J6638">
        <v>1.06E-3</v>
      </c>
      <c r="L6638">
        <v>1.138466666666667</v>
      </c>
      <c r="M6638" s="2">
        <f t="shared" si="206"/>
        <v>26.666666666666668</v>
      </c>
      <c r="N6638" t="s">
        <v>11218</v>
      </c>
    </row>
    <row r="6639" spans="1:14">
      <c r="A6639">
        <v>17</v>
      </c>
      <c r="B6639" t="s">
        <v>11178</v>
      </c>
      <c r="C6639" t="s">
        <v>11179</v>
      </c>
      <c r="D6639">
        <v>2248</v>
      </c>
      <c r="E6639" s="1">
        <v>1.63</v>
      </c>
      <c r="F6639">
        <v>1.776</v>
      </c>
      <c r="G6639">
        <v>0.53700000000000003</v>
      </c>
      <c r="H6639">
        <v>82</v>
      </c>
      <c r="I6639">
        <v>6.6</v>
      </c>
      <c r="J6639">
        <v>4.9800000000000001E-3</v>
      </c>
      <c r="K6639">
        <v>0.55400000000000005</v>
      </c>
      <c r="L6639">
        <v>1.138466666666667</v>
      </c>
      <c r="M6639" s="2">
        <f t="shared" si="206"/>
        <v>28.333333333333332</v>
      </c>
      <c r="N6639" t="s">
        <v>11218</v>
      </c>
    </row>
    <row r="6640" spans="1:14">
      <c r="A6640">
        <v>18</v>
      </c>
      <c r="B6640" t="s">
        <v>11188</v>
      </c>
      <c r="C6640" t="s">
        <v>11189</v>
      </c>
      <c r="D6640">
        <v>10043</v>
      </c>
      <c r="E6640" s="1">
        <v>1.5589999999999999</v>
      </c>
      <c r="F6640">
        <v>1.8520000000000001</v>
      </c>
      <c r="G6640">
        <v>0.25</v>
      </c>
      <c r="H6640">
        <v>188</v>
      </c>
      <c r="I6640" t="s">
        <v>18288</v>
      </c>
      <c r="J6640">
        <v>1.3429999999999999E-2</v>
      </c>
      <c r="K6640">
        <v>0.65700000000000003</v>
      </c>
      <c r="L6640">
        <v>1.138466666666667</v>
      </c>
      <c r="M6640" s="2">
        <f t="shared" si="206"/>
        <v>30</v>
      </c>
      <c r="N6640" t="s">
        <v>11218</v>
      </c>
    </row>
    <row r="6641" spans="1:14">
      <c r="A6641">
        <v>19</v>
      </c>
      <c r="B6641" t="s">
        <v>16224</v>
      </c>
      <c r="C6641" t="s">
        <v>16225</v>
      </c>
      <c r="D6641">
        <v>4668</v>
      </c>
      <c r="E6641" s="1">
        <v>1.534</v>
      </c>
      <c r="F6641">
        <v>1.8660000000000001</v>
      </c>
      <c r="G6641">
        <v>0.27400000000000002</v>
      </c>
      <c r="H6641">
        <v>168</v>
      </c>
      <c r="I6641">
        <v>8.3000000000000007</v>
      </c>
      <c r="J6641">
        <v>8.8800000000000007E-3</v>
      </c>
      <c r="K6641">
        <v>0.61799999999999999</v>
      </c>
      <c r="L6641">
        <v>1.138466666666667</v>
      </c>
      <c r="M6641" s="2">
        <f t="shared" si="206"/>
        <v>31.666666666666664</v>
      </c>
      <c r="N6641" t="s">
        <v>11218</v>
      </c>
    </row>
    <row r="6642" spans="1:14">
      <c r="A6642">
        <v>20</v>
      </c>
      <c r="B6642" t="s">
        <v>11198</v>
      </c>
      <c r="C6642" t="s">
        <v>11199</v>
      </c>
      <c r="D6642">
        <v>598</v>
      </c>
      <c r="E6642" s="1">
        <v>1.48</v>
      </c>
      <c r="G6642">
        <v>0.40500000000000003</v>
      </c>
      <c r="H6642">
        <v>37</v>
      </c>
      <c r="I6642">
        <v>7.4</v>
      </c>
      <c r="J6642">
        <v>1.3699999999999999E-3</v>
      </c>
      <c r="L6642">
        <v>1.138466666666667</v>
      </c>
      <c r="M6642" s="2">
        <f t="shared" si="206"/>
        <v>33.333333333333329</v>
      </c>
      <c r="N6642" t="s">
        <v>11218</v>
      </c>
    </row>
    <row r="6643" spans="1:14">
      <c r="A6643">
        <v>21</v>
      </c>
      <c r="B6643" t="s">
        <v>18664</v>
      </c>
      <c r="C6643" t="s">
        <v>18665</v>
      </c>
      <c r="D6643">
        <v>2319</v>
      </c>
      <c r="E6643" s="1">
        <v>1.373</v>
      </c>
      <c r="F6643">
        <v>1.6619999999999999</v>
      </c>
      <c r="G6643">
        <v>0.184</v>
      </c>
      <c r="H6643">
        <v>114</v>
      </c>
      <c r="I6643">
        <v>9.1999999999999993</v>
      </c>
      <c r="J6643">
        <v>2.6199999999999999E-3</v>
      </c>
      <c r="K6643">
        <v>0.38300000000000001</v>
      </c>
      <c r="L6643">
        <v>1.138466666666667</v>
      </c>
      <c r="M6643" s="2">
        <f t="shared" si="206"/>
        <v>35</v>
      </c>
      <c r="N6643" t="s">
        <v>11218</v>
      </c>
    </row>
    <row r="6644" spans="1:14">
      <c r="A6644">
        <v>22</v>
      </c>
      <c r="B6644" t="s">
        <v>11232</v>
      </c>
      <c r="C6644" t="s">
        <v>11233</v>
      </c>
      <c r="D6644">
        <v>1813</v>
      </c>
      <c r="E6644" s="1">
        <v>1.244</v>
      </c>
      <c r="F6644">
        <v>1.71</v>
      </c>
      <c r="G6644">
        <v>0.26100000000000001</v>
      </c>
      <c r="H6644">
        <v>46</v>
      </c>
      <c r="I6644" t="s">
        <v>18288</v>
      </c>
      <c r="J6644">
        <v>2.2899999999999999E-3</v>
      </c>
      <c r="K6644">
        <v>0.60299999999999998</v>
      </c>
      <c r="L6644">
        <v>1.138466666666667</v>
      </c>
      <c r="M6644" s="2">
        <f t="shared" si="206"/>
        <v>36.666666666666664</v>
      </c>
      <c r="N6644" t="s">
        <v>11218</v>
      </c>
    </row>
    <row r="6645" spans="1:14">
      <c r="A6645">
        <v>23</v>
      </c>
      <c r="B6645" t="s">
        <v>11234</v>
      </c>
      <c r="C6645" t="s">
        <v>11235</v>
      </c>
      <c r="D6645">
        <v>282</v>
      </c>
      <c r="E6645" s="1">
        <v>1.204</v>
      </c>
      <c r="F6645">
        <v>1.389</v>
      </c>
      <c r="G6645">
        <v>0.107</v>
      </c>
      <c r="H6645">
        <v>28</v>
      </c>
      <c r="I6645">
        <v>6.2</v>
      </c>
      <c r="J6645">
        <v>7.7999999999999999E-4</v>
      </c>
      <c r="K6645">
        <v>0.47</v>
      </c>
      <c r="L6645">
        <v>1.138466666666667</v>
      </c>
      <c r="M6645" s="2">
        <f t="shared" si="206"/>
        <v>38.333333333333336</v>
      </c>
      <c r="N6645" t="s">
        <v>11218</v>
      </c>
    </row>
    <row r="6646" spans="1:14">
      <c r="A6646">
        <v>24</v>
      </c>
      <c r="B6646" t="s">
        <v>11254</v>
      </c>
      <c r="C6646" t="s">
        <v>11255</v>
      </c>
      <c r="D6646">
        <v>1205</v>
      </c>
      <c r="E6646" s="1">
        <v>1.1399999999999999</v>
      </c>
      <c r="F6646">
        <v>1.496</v>
      </c>
      <c r="G6646">
        <v>0.13500000000000001</v>
      </c>
      <c r="H6646">
        <v>52</v>
      </c>
      <c r="I6646">
        <v>8</v>
      </c>
      <c r="J6646">
        <v>2.3500000000000001E-3</v>
      </c>
      <c r="K6646">
        <v>0.47799999999999998</v>
      </c>
      <c r="L6646">
        <v>1.138466666666667</v>
      </c>
      <c r="M6646" s="2">
        <f t="shared" si="206"/>
        <v>40</v>
      </c>
      <c r="N6646" t="s">
        <v>11218</v>
      </c>
    </row>
    <row r="6647" spans="1:14">
      <c r="A6647">
        <v>25</v>
      </c>
      <c r="B6647" t="s">
        <v>11220</v>
      </c>
      <c r="C6647" t="s">
        <v>11221</v>
      </c>
      <c r="D6647">
        <v>75</v>
      </c>
      <c r="E6647" s="1">
        <v>1.0940000000000001</v>
      </c>
      <c r="F6647">
        <v>1.0940000000000001</v>
      </c>
      <c r="G6647">
        <v>0.08</v>
      </c>
      <c r="H6647">
        <v>25</v>
      </c>
      <c r="J6647">
        <v>3.8000000000000002E-4</v>
      </c>
      <c r="K6647">
        <v>0.34</v>
      </c>
      <c r="L6647">
        <v>1.138466666666667</v>
      </c>
      <c r="M6647" s="2">
        <f t="shared" si="206"/>
        <v>41.666666666666671</v>
      </c>
      <c r="N6647" t="s">
        <v>11218</v>
      </c>
    </row>
    <row r="6648" spans="1:14">
      <c r="A6648">
        <v>26</v>
      </c>
      <c r="B6648" t="s">
        <v>11214</v>
      </c>
      <c r="C6648" t="s">
        <v>11215</v>
      </c>
      <c r="D6648">
        <v>3517</v>
      </c>
      <c r="E6648" s="1">
        <v>1.093</v>
      </c>
      <c r="F6648">
        <v>1.8089999999999999</v>
      </c>
      <c r="G6648">
        <v>0.78900000000000003</v>
      </c>
      <c r="H6648">
        <v>57</v>
      </c>
      <c r="I6648" t="s">
        <v>18288</v>
      </c>
      <c r="J6648">
        <v>3.3400000000000001E-3</v>
      </c>
      <c r="K6648">
        <v>0.67200000000000004</v>
      </c>
      <c r="L6648">
        <v>1.138466666666667</v>
      </c>
      <c r="M6648" s="2">
        <f t="shared" si="206"/>
        <v>43.333333333333336</v>
      </c>
      <c r="N6648" t="s">
        <v>11218</v>
      </c>
    </row>
    <row r="6649" spans="1:14">
      <c r="A6649">
        <v>27</v>
      </c>
      <c r="B6649" t="s">
        <v>11252</v>
      </c>
      <c r="C6649" t="s">
        <v>11253</v>
      </c>
      <c r="D6649">
        <v>1629</v>
      </c>
      <c r="E6649" s="1">
        <v>1.0649999999999999</v>
      </c>
      <c r="F6649">
        <v>1.3520000000000001</v>
      </c>
      <c r="G6649">
        <v>0.41699999999999998</v>
      </c>
      <c r="H6649">
        <v>72</v>
      </c>
      <c r="I6649">
        <v>8.9</v>
      </c>
      <c r="J6649">
        <v>2.2599999999999999E-3</v>
      </c>
      <c r="K6649">
        <v>0.41599999999999998</v>
      </c>
      <c r="L6649">
        <v>1.138466666666667</v>
      </c>
      <c r="M6649" s="2">
        <f t="shared" si="206"/>
        <v>45</v>
      </c>
      <c r="N6649" t="s">
        <v>11218</v>
      </c>
    </row>
    <row r="6650" spans="1:14">
      <c r="A6650">
        <v>28</v>
      </c>
      <c r="B6650" t="s">
        <v>11226</v>
      </c>
      <c r="C6650" t="s">
        <v>11227</v>
      </c>
      <c r="D6650">
        <v>151</v>
      </c>
      <c r="E6650" s="1">
        <v>1.0569999999999999</v>
      </c>
      <c r="F6650">
        <v>1.105</v>
      </c>
      <c r="G6650">
        <v>7.2999999999999995E-2</v>
      </c>
      <c r="H6650">
        <v>41</v>
      </c>
      <c r="I6650">
        <v>3</v>
      </c>
      <c r="J6650">
        <v>6.7000000000000002E-4</v>
      </c>
      <c r="K6650">
        <v>0.28899999999999998</v>
      </c>
      <c r="L6650">
        <v>1.138466666666667</v>
      </c>
      <c r="M6650" s="2">
        <f t="shared" si="206"/>
        <v>46.666666666666664</v>
      </c>
      <c r="N6650" t="s">
        <v>11218</v>
      </c>
    </row>
    <row r="6651" spans="1:14">
      <c r="A6651">
        <v>29</v>
      </c>
      <c r="B6651" t="s">
        <v>11228</v>
      </c>
      <c r="C6651" t="s">
        <v>11229</v>
      </c>
      <c r="D6651">
        <v>441</v>
      </c>
      <c r="E6651" s="1">
        <v>1.0149999999999999</v>
      </c>
      <c r="F6651">
        <v>1.2629999999999999</v>
      </c>
      <c r="G6651">
        <v>0.10299999999999999</v>
      </c>
      <c r="H6651">
        <v>29</v>
      </c>
      <c r="I6651">
        <v>5.7</v>
      </c>
      <c r="J6651">
        <v>1.2999999999999999E-3</v>
      </c>
      <c r="K6651">
        <v>0.39700000000000002</v>
      </c>
      <c r="L6651">
        <v>1.138466666666667</v>
      </c>
      <c r="M6651" s="2">
        <f t="shared" si="206"/>
        <v>48.333333333333336</v>
      </c>
      <c r="N6651" t="s">
        <v>11218</v>
      </c>
    </row>
    <row r="6652" spans="1:14">
      <c r="A6652">
        <v>30</v>
      </c>
      <c r="B6652" t="s">
        <v>11180</v>
      </c>
      <c r="C6652" t="s">
        <v>11181</v>
      </c>
      <c r="D6652">
        <v>471</v>
      </c>
      <c r="E6652" s="1">
        <v>0.97</v>
      </c>
      <c r="G6652">
        <v>0.154</v>
      </c>
      <c r="H6652">
        <v>26</v>
      </c>
      <c r="I6652" t="s">
        <v>18288</v>
      </c>
      <c r="J6652">
        <v>7.9000000000000001E-4</v>
      </c>
      <c r="L6652">
        <v>1.138466666666667</v>
      </c>
      <c r="M6652" s="2">
        <f t="shared" si="206"/>
        <v>50</v>
      </c>
      <c r="N6652" t="s">
        <v>11218</v>
      </c>
    </row>
    <row r="6653" spans="1:14">
      <c r="A6653">
        <v>31</v>
      </c>
      <c r="B6653" t="s">
        <v>11272</v>
      </c>
      <c r="C6653" t="s">
        <v>11273</v>
      </c>
      <c r="D6653">
        <v>278</v>
      </c>
      <c r="E6653" s="1">
        <v>0.92</v>
      </c>
      <c r="F6653">
        <v>1.222</v>
      </c>
      <c r="G6653">
        <v>0.27300000000000002</v>
      </c>
      <c r="H6653">
        <v>11</v>
      </c>
      <c r="I6653">
        <v>9.6999999999999993</v>
      </c>
      <c r="J6653">
        <v>3.6999999999999999E-4</v>
      </c>
      <c r="K6653">
        <v>0.33800000000000002</v>
      </c>
      <c r="L6653">
        <v>1.138466666666667</v>
      </c>
      <c r="M6653" s="2">
        <f t="shared" si="206"/>
        <v>51.666666666666671</v>
      </c>
      <c r="N6653" t="s">
        <v>11218</v>
      </c>
    </row>
    <row r="6654" spans="1:14">
      <c r="A6654">
        <v>32</v>
      </c>
      <c r="B6654" t="s">
        <v>11202</v>
      </c>
      <c r="C6654" t="s">
        <v>11203</v>
      </c>
      <c r="D6654">
        <v>229</v>
      </c>
      <c r="E6654" s="1">
        <v>0.88800000000000001</v>
      </c>
      <c r="F6654">
        <v>0.91500000000000004</v>
      </c>
      <c r="G6654">
        <v>0.23899999999999999</v>
      </c>
      <c r="H6654">
        <v>109</v>
      </c>
      <c r="I6654">
        <v>2.7</v>
      </c>
      <c r="J6654">
        <v>9.7999999999999997E-4</v>
      </c>
      <c r="K6654">
        <v>0.28100000000000003</v>
      </c>
      <c r="L6654">
        <v>1.138466666666667</v>
      </c>
      <c r="M6654" s="2">
        <f t="shared" si="206"/>
        <v>53.333333333333336</v>
      </c>
      <c r="N6654" t="s">
        <v>11218</v>
      </c>
    </row>
    <row r="6655" spans="1:14">
      <c r="A6655">
        <v>33</v>
      </c>
      <c r="B6655" t="s">
        <v>11204</v>
      </c>
      <c r="C6655" t="s">
        <v>11205</v>
      </c>
      <c r="D6655">
        <v>1022</v>
      </c>
      <c r="E6655" s="1">
        <v>0.86599999999999999</v>
      </c>
      <c r="F6655">
        <v>0.81699999999999995</v>
      </c>
      <c r="G6655">
        <v>0.17299999999999999</v>
      </c>
      <c r="H6655">
        <v>52</v>
      </c>
      <c r="I6655" t="s">
        <v>18288</v>
      </c>
      <c r="J6655">
        <v>1.5900000000000001E-3</v>
      </c>
      <c r="K6655">
        <v>0.28499999999999998</v>
      </c>
      <c r="L6655">
        <v>1.138466666666667</v>
      </c>
      <c r="M6655" s="2">
        <f t="shared" ref="M6655:M6682" si="207">A6655/60*100</f>
        <v>55.000000000000007</v>
      </c>
      <c r="N6655" t="s">
        <v>11218</v>
      </c>
    </row>
    <row r="6656" spans="1:14">
      <c r="A6656">
        <v>34</v>
      </c>
      <c r="B6656" t="s">
        <v>11216</v>
      </c>
      <c r="C6656" t="s">
        <v>11217</v>
      </c>
      <c r="D6656">
        <v>88</v>
      </c>
      <c r="E6656" s="1">
        <v>0.86499999999999999</v>
      </c>
      <c r="F6656">
        <v>0.88800000000000001</v>
      </c>
      <c r="G6656">
        <v>7.0999999999999994E-2</v>
      </c>
      <c r="H6656">
        <v>56</v>
      </c>
      <c r="J6656">
        <v>4.2000000000000002E-4</v>
      </c>
      <c r="K6656">
        <v>0.27</v>
      </c>
      <c r="L6656">
        <v>1.138466666666667</v>
      </c>
      <c r="M6656" s="2">
        <f t="shared" si="207"/>
        <v>56.666666666666664</v>
      </c>
      <c r="N6656" t="s">
        <v>11218</v>
      </c>
    </row>
    <row r="6657" spans="1:14">
      <c r="A6657">
        <v>35</v>
      </c>
      <c r="B6657" t="s">
        <v>11236</v>
      </c>
      <c r="C6657" t="s">
        <v>11237</v>
      </c>
      <c r="D6657">
        <v>599</v>
      </c>
      <c r="E6657" s="1">
        <v>0.83799999999999997</v>
      </c>
      <c r="F6657">
        <v>1.077</v>
      </c>
      <c r="G6657">
        <v>0.29799999999999999</v>
      </c>
      <c r="H6657">
        <v>57</v>
      </c>
      <c r="I6657">
        <v>5.9</v>
      </c>
      <c r="J6657">
        <v>1.57E-3</v>
      </c>
      <c r="K6657">
        <v>0.32900000000000001</v>
      </c>
      <c r="L6657">
        <v>1.138466666666667</v>
      </c>
      <c r="M6657" s="2">
        <f t="shared" si="207"/>
        <v>58.333333333333336</v>
      </c>
      <c r="N6657" t="s">
        <v>11218</v>
      </c>
    </row>
    <row r="6658" spans="1:14">
      <c r="A6658">
        <v>36</v>
      </c>
      <c r="B6658" t="s">
        <v>11224</v>
      </c>
      <c r="C6658" t="s">
        <v>11225</v>
      </c>
      <c r="D6658">
        <v>1082</v>
      </c>
      <c r="E6658" s="1">
        <v>0.79500000000000004</v>
      </c>
      <c r="F6658">
        <v>1.327</v>
      </c>
      <c r="G6658">
        <v>0.152</v>
      </c>
      <c r="H6658">
        <v>33</v>
      </c>
      <c r="I6658" t="s">
        <v>18288</v>
      </c>
      <c r="J6658">
        <v>1.09E-3</v>
      </c>
      <c r="K6658">
        <v>0.36299999999999999</v>
      </c>
      <c r="L6658">
        <v>1.138466666666667</v>
      </c>
      <c r="M6658" s="2">
        <f t="shared" si="207"/>
        <v>60</v>
      </c>
      <c r="N6658" t="s">
        <v>11218</v>
      </c>
    </row>
    <row r="6659" spans="1:14">
      <c r="A6659">
        <v>37</v>
      </c>
      <c r="B6659" t="s">
        <v>11240</v>
      </c>
      <c r="C6659" t="s">
        <v>11241</v>
      </c>
      <c r="D6659">
        <v>1280</v>
      </c>
      <c r="E6659" s="1">
        <v>0.76800000000000002</v>
      </c>
      <c r="F6659">
        <v>1.0509999999999999</v>
      </c>
      <c r="G6659">
        <v>0.122</v>
      </c>
      <c r="H6659">
        <v>74</v>
      </c>
      <c r="I6659">
        <v>7.9</v>
      </c>
      <c r="J6659">
        <v>1.9599999999999999E-3</v>
      </c>
      <c r="K6659">
        <v>0.28299999999999997</v>
      </c>
      <c r="L6659">
        <v>1.138466666666667</v>
      </c>
      <c r="M6659" s="2">
        <f t="shared" si="207"/>
        <v>61.666666666666671</v>
      </c>
      <c r="N6659" t="s">
        <v>11218</v>
      </c>
    </row>
    <row r="6660" spans="1:14">
      <c r="A6660">
        <v>38</v>
      </c>
      <c r="B6660" t="s">
        <v>11262</v>
      </c>
      <c r="C6660" t="s">
        <v>11263</v>
      </c>
      <c r="D6660">
        <v>544</v>
      </c>
      <c r="E6660" s="1">
        <v>0.76</v>
      </c>
      <c r="F6660">
        <v>1.0469999999999999</v>
      </c>
      <c r="G6660">
        <v>0.17199999999999999</v>
      </c>
      <c r="H6660">
        <v>29</v>
      </c>
      <c r="I6660" t="s">
        <v>18288</v>
      </c>
      <c r="J6660">
        <v>8.3000000000000001E-4</v>
      </c>
      <c r="K6660">
        <v>0.36899999999999999</v>
      </c>
      <c r="L6660">
        <v>1.138466666666667</v>
      </c>
      <c r="M6660" s="2">
        <f t="shared" si="207"/>
        <v>63.333333333333329</v>
      </c>
      <c r="N6660" t="s">
        <v>11218</v>
      </c>
    </row>
    <row r="6661" spans="1:14">
      <c r="A6661">
        <v>39</v>
      </c>
      <c r="B6661" t="s">
        <v>11258</v>
      </c>
      <c r="C6661" t="s">
        <v>11259</v>
      </c>
      <c r="D6661">
        <v>125</v>
      </c>
      <c r="E6661" s="1">
        <v>0.72599999999999998</v>
      </c>
      <c r="G6661">
        <v>0.121</v>
      </c>
      <c r="H6661">
        <v>33</v>
      </c>
      <c r="I6661">
        <v>3.7</v>
      </c>
      <c r="J6661">
        <v>5.1999999999999995E-4</v>
      </c>
      <c r="L6661">
        <v>1.138466666666667</v>
      </c>
      <c r="M6661" s="2">
        <f t="shared" si="207"/>
        <v>65</v>
      </c>
      <c r="N6661" t="s">
        <v>11218</v>
      </c>
    </row>
    <row r="6662" spans="1:14">
      <c r="A6662">
        <v>40</v>
      </c>
      <c r="B6662" t="s">
        <v>11280</v>
      </c>
      <c r="C6662" t="s">
        <v>11281</v>
      </c>
      <c r="D6662">
        <v>1397</v>
      </c>
      <c r="E6662" s="1">
        <v>0.71699999999999997</v>
      </c>
      <c r="F6662">
        <v>0.83199999999999996</v>
      </c>
      <c r="G6662">
        <v>0.111</v>
      </c>
      <c r="H6662">
        <v>45</v>
      </c>
      <c r="I6662" t="s">
        <v>18288</v>
      </c>
      <c r="J6662">
        <v>1.1900000000000001E-3</v>
      </c>
      <c r="K6662">
        <v>0.23899999999999999</v>
      </c>
      <c r="L6662">
        <v>1.138466666666667</v>
      </c>
      <c r="M6662" s="2">
        <f t="shared" si="207"/>
        <v>66.666666666666657</v>
      </c>
      <c r="N6662" t="s">
        <v>11218</v>
      </c>
    </row>
    <row r="6663" spans="1:14">
      <c r="A6663">
        <v>41</v>
      </c>
      <c r="B6663" t="s">
        <v>16210</v>
      </c>
      <c r="C6663" t="s">
        <v>16211</v>
      </c>
      <c r="D6663">
        <v>563</v>
      </c>
      <c r="E6663" s="1">
        <v>0.70699999999999996</v>
      </c>
      <c r="F6663">
        <v>0.82199999999999995</v>
      </c>
      <c r="G6663">
        <v>0.2</v>
      </c>
      <c r="H6663">
        <v>40</v>
      </c>
      <c r="I6663" t="s">
        <v>18288</v>
      </c>
      <c r="J6663">
        <v>9.6000000000000002E-4</v>
      </c>
      <c r="K6663">
        <v>0.29599999999999999</v>
      </c>
      <c r="L6663">
        <v>1.138466666666667</v>
      </c>
      <c r="M6663" s="2">
        <f t="shared" si="207"/>
        <v>68.333333333333329</v>
      </c>
      <c r="N6663" t="s">
        <v>11218</v>
      </c>
    </row>
    <row r="6664" spans="1:14">
      <c r="A6664">
        <v>42</v>
      </c>
      <c r="B6664" t="s">
        <v>11278</v>
      </c>
      <c r="C6664" t="s">
        <v>11279</v>
      </c>
      <c r="D6664">
        <v>384</v>
      </c>
      <c r="E6664" s="1">
        <v>0.70599999999999996</v>
      </c>
      <c r="F6664">
        <v>0.82</v>
      </c>
      <c r="G6664">
        <v>0.185</v>
      </c>
      <c r="H6664">
        <v>27</v>
      </c>
      <c r="I6664">
        <v>8.8000000000000007</v>
      </c>
      <c r="J6664">
        <v>8.0000000000000004E-4</v>
      </c>
      <c r="K6664">
        <v>0.30299999999999999</v>
      </c>
      <c r="L6664">
        <v>1.138466666666667</v>
      </c>
      <c r="M6664" s="2">
        <f t="shared" si="207"/>
        <v>70</v>
      </c>
      <c r="N6664" t="s">
        <v>11218</v>
      </c>
    </row>
    <row r="6665" spans="1:14">
      <c r="A6665">
        <v>43</v>
      </c>
      <c r="B6665" t="s">
        <v>11194</v>
      </c>
      <c r="C6665" t="s">
        <v>11195</v>
      </c>
      <c r="D6665">
        <v>116</v>
      </c>
      <c r="E6665" s="1">
        <v>0.59399999999999997</v>
      </c>
      <c r="F6665">
        <v>0.80900000000000005</v>
      </c>
      <c r="G6665">
        <v>7.0999999999999994E-2</v>
      </c>
      <c r="H6665">
        <v>28</v>
      </c>
      <c r="I6665">
        <v>4</v>
      </c>
      <c r="J6665">
        <v>3.3E-4</v>
      </c>
      <c r="K6665">
        <v>0.16600000000000001</v>
      </c>
      <c r="L6665">
        <v>1.138466666666667</v>
      </c>
      <c r="M6665" s="2">
        <f t="shared" si="207"/>
        <v>71.666666666666671</v>
      </c>
      <c r="N6665" t="s">
        <v>11218</v>
      </c>
    </row>
    <row r="6666" spans="1:14">
      <c r="A6666">
        <v>44</v>
      </c>
      <c r="B6666" t="s">
        <v>11238</v>
      </c>
      <c r="C6666" t="s">
        <v>11239</v>
      </c>
      <c r="D6666">
        <v>396</v>
      </c>
      <c r="E6666" s="1">
        <v>0.53700000000000003</v>
      </c>
      <c r="F6666">
        <v>0.68400000000000005</v>
      </c>
      <c r="G6666">
        <v>0.375</v>
      </c>
      <c r="H6666">
        <v>56</v>
      </c>
      <c r="I6666">
        <v>6.9</v>
      </c>
      <c r="J6666">
        <v>6.6E-4</v>
      </c>
      <c r="K6666">
        <v>0.17499999999999999</v>
      </c>
      <c r="L6666">
        <v>1.138466666666667</v>
      </c>
      <c r="M6666" s="2">
        <f t="shared" si="207"/>
        <v>73.333333333333329</v>
      </c>
      <c r="N6666" t="s">
        <v>11218</v>
      </c>
    </row>
    <row r="6667" spans="1:14">
      <c r="A6667">
        <v>45</v>
      </c>
      <c r="B6667" t="s">
        <v>11246</v>
      </c>
      <c r="C6667" t="s">
        <v>11247</v>
      </c>
      <c r="D6667">
        <v>399</v>
      </c>
      <c r="E6667" s="1">
        <v>0.5</v>
      </c>
      <c r="F6667">
        <v>0.68700000000000006</v>
      </c>
      <c r="G6667">
        <v>0.12</v>
      </c>
      <c r="H6667">
        <v>25</v>
      </c>
      <c r="I6667">
        <v>9.8000000000000007</v>
      </c>
      <c r="J6667">
        <v>7.6999999999999996E-4</v>
      </c>
      <c r="K6667">
        <v>0.27</v>
      </c>
      <c r="L6667">
        <v>1.138466666666667</v>
      </c>
      <c r="M6667" s="2">
        <f t="shared" si="207"/>
        <v>75</v>
      </c>
      <c r="N6667" t="s">
        <v>11218</v>
      </c>
    </row>
    <row r="6668" spans="1:14">
      <c r="A6668">
        <v>46</v>
      </c>
      <c r="B6668" t="s">
        <v>11196</v>
      </c>
      <c r="C6668" t="s">
        <v>11197</v>
      </c>
      <c r="D6668">
        <v>100</v>
      </c>
      <c r="E6668" s="1">
        <v>0.44700000000000001</v>
      </c>
      <c r="F6668">
        <v>0.59099999999999997</v>
      </c>
      <c r="G6668">
        <v>0.19</v>
      </c>
      <c r="H6668">
        <v>21</v>
      </c>
      <c r="I6668">
        <v>5.5</v>
      </c>
      <c r="J6668">
        <v>2.7E-4</v>
      </c>
      <c r="K6668">
        <v>0.17499999999999999</v>
      </c>
      <c r="L6668">
        <v>1.138466666666667</v>
      </c>
      <c r="M6668" s="2">
        <f t="shared" si="207"/>
        <v>76.666666666666671</v>
      </c>
      <c r="N6668" t="s">
        <v>11218</v>
      </c>
    </row>
    <row r="6669" spans="1:14">
      <c r="A6669">
        <v>47</v>
      </c>
      <c r="B6669" t="s">
        <v>11256</v>
      </c>
      <c r="C6669" t="s">
        <v>11257</v>
      </c>
      <c r="D6669">
        <v>972</v>
      </c>
      <c r="E6669" s="1">
        <v>0.44</v>
      </c>
      <c r="F6669">
        <v>0.65500000000000003</v>
      </c>
      <c r="G6669">
        <v>0</v>
      </c>
      <c r="H6669">
        <v>16</v>
      </c>
      <c r="I6669" t="s">
        <v>18288</v>
      </c>
      <c r="J6669">
        <v>6.4999999999999997E-4</v>
      </c>
      <c r="K6669">
        <v>0.18</v>
      </c>
      <c r="L6669">
        <v>1.138466666666667</v>
      </c>
      <c r="M6669" s="2">
        <f t="shared" si="207"/>
        <v>78.333333333333329</v>
      </c>
      <c r="N6669" t="s">
        <v>11218</v>
      </c>
    </row>
    <row r="6670" spans="1:14">
      <c r="A6670">
        <v>48</v>
      </c>
      <c r="B6670" t="s">
        <v>11260</v>
      </c>
      <c r="C6670" t="s">
        <v>11261</v>
      </c>
      <c r="D6670">
        <v>80</v>
      </c>
      <c r="E6670" s="1">
        <v>0.38800000000000001</v>
      </c>
      <c r="F6670">
        <v>0.58299999999999996</v>
      </c>
      <c r="G6670">
        <v>0.4</v>
      </c>
      <c r="H6670">
        <v>25</v>
      </c>
      <c r="J6670">
        <v>3.4000000000000002E-4</v>
      </c>
      <c r="K6670">
        <v>0.16200000000000001</v>
      </c>
      <c r="L6670">
        <v>1.138466666666667</v>
      </c>
      <c r="M6670" s="2">
        <f t="shared" si="207"/>
        <v>80</v>
      </c>
      <c r="N6670" t="s">
        <v>11218</v>
      </c>
    </row>
    <row r="6671" spans="1:14">
      <c r="A6671">
        <v>49</v>
      </c>
      <c r="B6671" t="s">
        <v>11182</v>
      </c>
      <c r="C6671" t="s">
        <v>11183</v>
      </c>
      <c r="D6671">
        <v>117</v>
      </c>
      <c r="E6671" s="1">
        <v>0.379</v>
      </c>
      <c r="F6671">
        <v>0.41099999999999998</v>
      </c>
      <c r="G6671">
        <v>0</v>
      </c>
      <c r="H6671">
        <v>19</v>
      </c>
      <c r="I6671">
        <v>5.7</v>
      </c>
      <c r="J6671">
        <v>2.7E-4</v>
      </c>
      <c r="K6671">
        <v>0.10299999999999999</v>
      </c>
      <c r="L6671">
        <v>1.138466666666667</v>
      </c>
      <c r="M6671" s="2">
        <f t="shared" si="207"/>
        <v>81.666666666666671</v>
      </c>
      <c r="N6671" t="s">
        <v>11218</v>
      </c>
    </row>
    <row r="6672" spans="1:14">
      <c r="A6672">
        <v>50</v>
      </c>
      <c r="B6672" t="s">
        <v>11184</v>
      </c>
      <c r="C6672" t="s">
        <v>11185</v>
      </c>
      <c r="D6672">
        <v>187</v>
      </c>
      <c r="E6672" s="1">
        <v>0.37</v>
      </c>
      <c r="G6672">
        <v>0</v>
      </c>
      <c r="H6672">
        <v>13</v>
      </c>
      <c r="I6672" t="s">
        <v>18288</v>
      </c>
      <c r="J6672">
        <v>2.2000000000000001E-4</v>
      </c>
      <c r="L6672">
        <v>1.138466666666667</v>
      </c>
      <c r="M6672" s="2">
        <f t="shared" si="207"/>
        <v>83.333333333333343</v>
      </c>
      <c r="N6672" t="s">
        <v>11218</v>
      </c>
    </row>
    <row r="6673" spans="1:14">
      <c r="A6673">
        <v>51</v>
      </c>
      <c r="B6673" t="s">
        <v>11186</v>
      </c>
      <c r="C6673" t="s">
        <v>11187</v>
      </c>
      <c r="D6673">
        <v>151</v>
      </c>
      <c r="E6673" s="1">
        <v>0.36099999999999999</v>
      </c>
      <c r="G6673">
        <v>2.1000000000000001E-2</v>
      </c>
      <c r="H6673">
        <v>48</v>
      </c>
      <c r="I6673">
        <v>8.3000000000000007</v>
      </c>
      <c r="J6673">
        <v>2.2000000000000001E-4</v>
      </c>
      <c r="L6673">
        <v>1.138466666666667</v>
      </c>
      <c r="M6673" s="2">
        <f t="shared" si="207"/>
        <v>85</v>
      </c>
      <c r="N6673" t="s">
        <v>11218</v>
      </c>
    </row>
    <row r="6674" spans="1:14">
      <c r="A6674">
        <v>52</v>
      </c>
      <c r="B6674" t="s">
        <v>11212</v>
      </c>
      <c r="C6674" t="s">
        <v>11213</v>
      </c>
      <c r="D6674">
        <v>1800</v>
      </c>
      <c r="E6674" s="1">
        <v>0.34699999999999998</v>
      </c>
      <c r="F6674">
        <v>0.57199999999999995</v>
      </c>
      <c r="G6674">
        <v>0.35199999999999998</v>
      </c>
      <c r="H6674">
        <v>54</v>
      </c>
      <c r="I6674" t="s">
        <v>18288</v>
      </c>
      <c r="J6674">
        <v>1.7099999999999999E-3</v>
      </c>
      <c r="K6674">
        <v>0.16900000000000001</v>
      </c>
      <c r="L6674">
        <v>1.138466666666667</v>
      </c>
      <c r="M6674" s="2">
        <f t="shared" si="207"/>
        <v>86.666666666666671</v>
      </c>
      <c r="N6674" t="s">
        <v>11218</v>
      </c>
    </row>
    <row r="6675" spans="1:14">
      <c r="A6675">
        <v>53</v>
      </c>
      <c r="B6675" t="s">
        <v>11248</v>
      </c>
      <c r="C6675" t="s">
        <v>11249</v>
      </c>
      <c r="D6675">
        <v>1175</v>
      </c>
      <c r="E6675" s="1">
        <v>0.32700000000000001</v>
      </c>
      <c r="G6675">
        <v>2.5000000000000001E-2</v>
      </c>
      <c r="H6675">
        <v>120</v>
      </c>
      <c r="I6675">
        <v>7</v>
      </c>
      <c r="J6675">
        <v>1.8600000000000001E-3</v>
      </c>
      <c r="L6675">
        <v>1.138466666666667</v>
      </c>
      <c r="M6675" s="2">
        <f t="shared" si="207"/>
        <v>88.333333333333329</v>
      </c>
      <c r="N6675" t="s">
        <v>11218</v>
      </c>
    </row>
    <row r="6676" spans="1:14">
      <c r="A6676">
        <v>54</v>
      </c>
      <c r="B6676" t="s">
        <v>11192</v>
      </c>
      <c r="C6676" t="s">
        <v>11193</v>
      </c>
      <c r="D6676">
        <v>279</v>
      </c>
      <c r="E6676" s="1">
        <v>0.28599999999999998</v>
      </c>
      <c r="F6676">
        <v>0.40600000000000003</v>
      </c>
      <c r="G6676">
        <v>0.05</v>
      </c>
      <c r="H6676">
        <v>80</v>
      </c>
      <c r="I6676">
        <v>7.1</v>
      </c>
      <c r="J6676">
        <v>5.2999999999999998E-4</v>
      </c>
      <c r="K6676">
        <v>0.109</v>
      </c>
      <c r="L6676">
        <v>1.138466666666667</v>
      </c>
      <c r="M6676" s="2">
        <f t="shared" si="207"/>
        <v>90</v>
      </c>
      <c r="N6676" t="s">
        <v>11218</v>
      </c>
    </row>
    <row r="6677" spans="1:14">
      <c r="A6677">
        <v>55</v>
      </c>
      <c r="B6677" t="s">
        <v>11266</v>
      </c>
      <c r="C6677" t="s">
        <v>11267</v>
      </c>
      <c r="D6677">
        <v>344</v>
      </c>
      <c r="E6677" s="1">
        <v>0.26300000000000001</v>
      </c>
      <c r="F6677">
        <v>0.251</v>
      </c>
      <c r="G6677">
        <v>0.12</v>
      </c>
      <c r="H6677">
        <v>100</v>
      </c>
      <c r="I6677" t="s">
        <v>18288</v>
      </c>
      <c r="J6677">
        <v>1.6000000000000001E-4</v>
      </c>
      <c r="K6677">
        <v>2.1000000000000001E-2</v>
      </c>
      <c r="L6677">
        <v>1.138466666666667</v>
      </c>
      <c r="M6677" s="2">
        <f t="shared" si="207"/>
        <v>91.666666666666657</v>
      </c>
      <c r="N6677" t="s">
        <v>11218</v>
      </c>
    </row>
    <row r="6678" spans="1:14">
      <c r="A6678">
        <v>56</v>
      </c>
      <c r="B6678" t="s">
        <v>11176</v>
      </c>
      <c r="C6678" t="s">
        <v>11177</v>
      </c>
      <c r="D6678">
        <v>200</v>
      </c>
      <c r="E6678" s="1">
        <v>0.23899999999999999</v>
      </c>
      <c r="F6678">
        <v>0.29499999999999998</v>
      </c>
      <c r="G6678">
        <v>0</v>
      </c>
      <c r="H6678">
        <v>23</v>
      </c>
      <c r="I6678">
        <v>10</v>
      </c>
      <c r="J6678">
        <v>2.0000000000000001E-4</v>
      </c>
      <c r="K6678">
        <v>0.09</v>
      </c>
      <c r="L6678">
        <v>1.138466666666667</v>
      </c>
      <c r="M6678" s="2">
        <f t="shared" si="207"/>
        <v>93.333333333333329</v>
      </c>
      <c r="N6678" t="s">
        <v>11218</v>
      </c>
    </row>
    <row r="6679" spans="1:14">
      <c r="A6679">
        <v>57</v>
      </c>
      <c r="B6679" t="s">
        <v>11190</v>
      </c>
      <c r="C6679" t="s">
        <v>11191</v>
      </c>
      <c r="D6679">
        <v>274</v>
      </c>
      <c r="E6679" s="1">
        <v>0.215</v>
      </c>
      <c r="F6679">
        <v>0.373</v>
      </c>
      <c r="G6679">
        <v>3.3000000000000002E-2</v>
      </c>
      <c r="H6679">
        <v>60</v>
      </c>
      <c r="I6679">
        <v>7</v>
      </c>
      <c r="J6679">
        <v>7.1000000000000002E-4</v>
      </c>
      <c r="K6679">
        <v>0.14199999999999999</v>
      </c>
      <c r="L6679">
        <v>1.138466666666667</v>
      </c>
      <c r="M6679" s="2">
        <f t="shared" si="207"/>
        <v>95</v>
      </c>
      <c r="N6679" t="s">
        <v>11218</v>
      </c>
    </row>
    <row r="6680" spans="1:14">
      <c r="A6680">
        <v>58</v>
      </c>
      <c r="B6680" t="s">
        <v>11250</v>
      </c>
      <c r="C6680" t="s">
        <v>11251</v>
      </c>
      <c r="D6680">
        <v>34</v>
      </c>
      <c r="E6680" s="1">
        <v>0.128</v>
      </c>
      <c r="G6680">
        <v>0</v>
      </c>
      <c r="H6680">
        <v>36</v>
      </c>
      <c r="J6680">
        <v>6.0000000000000002E-5</v>
      </c>
      <c r="L6680">
        <v>1.138466666666667</v>
      </c>
      <c r="M6680" s="2">
        <f t="shared" si="207"/>
        <v>96.666666666666671</v>
      </c>
      <c r="N6680" t="s">
        <v>11218</v>
      </c>
    </row>
    <row r="6681" spans="1:14">
      <c r="A6681">
        <v>59</v>
      </c>
      <c r="B6681" t="s">
        <v>11264</v>
      </c>
      <c r="C6681" t="s">
        <v>11265</v>
      </c>
      <c r="D6681">
        <v>53</v>
      </c>
      <c r="E6681" s="1">
        <v>0.125</v>
      </c>
      <c r="G6681">
        <v>2.9000000000000001E-2</v>
      </c>
      <c r="H6681">
        <v>34</v>
      </c>
      <c r="J6681">
        <v>3.0000000000000001E-5</v>
      </c>
      <c r="L6681">
        <v>1.138466666666667</v>
      </c>
      <c r="M6681" s="2">
        <f t="shared" si="207"/>
        <v>98.333333333333329</v>
      </c>
      <c r="N6681" t="s">
        <v>11218</v>
      </c>
    </row>
    <row r="6682" spans="1:14">
      <c r="A6682">
        <v>60</v>
      </c>
      <c r="B6682" t="s">
        <v>11242</v>
      </c>
      <c r="C6682" t="s">
        <v>11243</v>
      </c>
      <c r="D6682">
        <v>74</v>
      </c>
      <c r="E6682" s="1">
        <v>7.0999999999999994E-2</v>
      </c>
      <c r="G6682">
        <v>0</v>
      </c>
      <c r="H6682">
        <v>13</v>
      </c>
      <c r="J6682">
        <v>8.0000000000000007E-5</v>
      </c>
      <c r="L6682">
        <v>1.138466666666667</v>
      </c>
      <c r="M6682" s="2">
        <f t="shared" si="207"/>
        <v>100</v>
      </c>
      <c r="N6682" t="s">
        <v>11218</v>
      </c>
    </row>
    <row r="6683" spans="1:14" s="3" customFormat="1">
      <c r="E6683" s="4"/>
      <c r="M6683" s="5"/>
    </row>
    <row r="6684" spans="1:14">
      <c r="A6684">
        <v>1</v>
      </c>
      <c r="B6684" t="s">
        <v>11350</v>
      </c>
      <c r="C6684" t="s">
        <v>11351</v>
      </c>
      <c r="D6684">
        <v>60408</v>
      </c>
      <c r="E6684" s="1">
        <v>12.821</v>
      </c>
      <c r="F6684">
        <v>12.835000000000001</v>
      </c>
      <c r="G6684">
        <v>3.4239999999999999</v>
      </c>
      <c r="H6684">
        <v>276</v>
      </c>
      <c r="I6684">
        <v>7.3</v>
      </c>
      <c r="J6684">
        <v>0.15634999999999999</v>
      </c>
      <c r="K6684">
        <v>4.6849999999999996</v>
      </c>
      <c r="L6684">
        <f>AVERAGE(E6684:E6757)</f>
        <v>3.1151621621621621</v>
      </c>
      <c r="M6684" s="2">
        <f t="shared" ref="M6684:M6715" si="208">A6684/74*100</f>
        <v>1.3513513513513513</v>
      </c>
      <c r="N6684" t="s">
        <v>2751</v>
      </c>
    </row>
    <row r="6685" spans="1:14">
      <c r="A6685">
        <v>2</v>
      </c>
      <c r="B6685" t="s">
        <v>11372</v>
      </c>
      <c r="C6685" t="s">
        <v>11373</v>
      </c>
      <c r="D6685">
        <v>50127</v>
      </c>
      <c r="E6685" s="1">
        <v>12.003</v>
      </c>
      <c r="F6685">
        <v>11.4</v>
      </c>
      <c r="G6685">
        <v>2.169</v>
      </c>
      <c r="H6685">
        <v>419</v>
      </c>
      <c r="I6685">
        <v>6.7</v>
      </c>
      <c r="J6685">
        <v>0.1226</v>
      </c>
      <c r="K6685">
        <v>3.62</v>
      </c>
      <c r="L6685">
        <v>3.1151621621621621</v>
      </c>
      <c r="M6685" s="2">
        <f t="shared" si="208"/>
        <v>2.7027027027027026</v>
      </c>
      <c r="N6685" t="s">
        <v>2751</v>
      </c>
    </row>
    <row r="6686" spans="1:14">
      <c r="A6686">
        <v>3</v>
      </c>
      <c r="B6686" t="s">
        <v>11354</v>
      </c>
      <c r="C6686" t="s">
        <v>11355</v>
      </c>
      <c r="D6686">
        <v>30719</v>
      </c>
      <c r="E6686" s="1">
        <v>10.731999999999999</v>
      </c>
      <c r="F6686">
        <v>9.9879999999999995</v>
      </c>
      <c r="G6686">
        <v>3.8210000000000002</v>
      </c>
      <c r="H6686">
        <v>190</v>
      </c>
      <c r="I6686">
        <v>8.3000000000000007</v>
      </c>
      <c r="J6686">
        <v>6.0729999999999999E-2</v>
      </c>
      <c r="K6686">
        <v>3.4319999999999999</v>
      </c>
      <c r="L6686">
        <v>3.1151621621621621</v>
      </c>
      <c r="M6686" s="2">
        <f t="shared" si="208"/>
        <v>4.0540540540540544</v>
      </c>
      <c r="N6686" t="s">
        <v>2751</v>
      </c>
    </row>
    <row r="6687" spans="1:14">
      <c r="A6687">
        <v>4</v>
      </c>
      <c r="B6687" t="s">
        <v>11406</v>
      </c>
      <c r="C6687" t="s">
        <v>11407</v>
      </c>
      <c r="D6687">
        <v>1552</v>
      </c>
      <c r="E6687" s="1">
        <v>10.426</v>
      </c>
      <c r="F6687">
        <v>9.7149999999999999</v>
      </c>
      <c r="G6687">
        <v>1.1359999999999999</v>
      </c>
      <c r="H6687">
        <v>66</v>
      </c>
      <c r="I6687">
        <v>2.2999999999999998</v>
      </c>
      <c r="J6687">
        <v>9.1199999999999996E-3</v>
      </c>
      <c r="K6687">
        <v>3.444</v>
      </c>
      <c r="L6687">
        <v>3.1151621621621621</v>
      </c>
      <c r="M6687" s="2">
        <f t="shared" si="208"/>
        <v>5.4054054054054053</v>
      </c>
      <c r="N6687" t="s">
        <v>2751</v>
      </c>
    </row>
    <row r="6688" spans="1:14">
      <c r="A6688">
        <v>5</v>
      </c>
      <c r="B6688" t="s">
        <v>11396</v>
      </c>
      <c r="C6688" t="s">
        <v>11397</v>
      </c>
      <c r="D6688">
        <v>22281</v>
      </c>
      <c r="E6688" s="1">
        <v>9.8580000000000005</v>
      </c>
      <c r="F6688">
        <v>8.8970000000000002</v>
      </c>
      <c r="G6688">
        <v>2.86</v>
      </c>
      <c r="H6688">
        <v>336</v>
      </c>
      <c r="I6688">
        <v>5.6</v>
      </c>
      <c r="J6688">
        <v>5.9029999999999999E-2</v>
      </c>
      <c r="K6688">
        <v>2.8140000000000001</v>
      </c>
      <c r="L6688">
        <v>3.1151621621621621</v>
      </c>
      <c r="M6688" s="2">
        <f t="shared" si="208"/>
        <v>6.756756756756757</v>
      </c>
      <c r="N6688" t="s">
        <v>2751</v>
      </c>
    </row>
    <row r="6689" spans="1:14">
      <c r="A6689">
        <v>6</v>
      </c>
      <c r="B6689" t="s">
        <v>11418</v>
      </c>
      <c r="C6689" t="s">
        <v>11419</v>
      </c>
      <c r="D6689">
        <v>3515</v>
      </c>
      <c r="E6689" s="1">
        <v>8.2739999999999991</v>
      </c>
      <c r="F6689">
        <v>6.8239999999999998</v>
      </c>
      <c r="G6689">
        <v>0.64900000000000002</v>
      </c>
      <c r="H6689">
        <v>37</v>
      </c>
      <c r="I6689">
        <v>8</v>
      </c>
      <c r="J6689">
        <v>7.3200000000000001E-3</v>
      </c>
      <c r="K6689">
        <v>2.1640000000000001</v>
      </c>
      <c r="L6689">
        <v>3.1151621621621621</v>
      </c>
      <c r="M6689" s="2">
        <f t="shared" si="208"/>
        <v>8.1081081081081088</v>
      </c>
      <c r="N6689" t="s">
        <v>2751</v>
      </c>
    </row>
    <row r="6690" spans="1:14">
      <c r="A6690">
        <v>7</v>
      </c>
      <c r="B6690" t="s">
        <v>11290</v>
      </c>
      <c r="C6690" t="s">
        <v>11291</v>
      </c>
      <c r="D6690">
        <v>27521</v>
      </c>
      <c r="E6690" s="1">
        <v>7.5529999999999999</v>
      </c>
      <c r="F6690">
        <v>7.0190000000000001</v>
      </c>
      <c r="G6690">
        <v>2.0739999999999998</v>
      </c>
      <c r="H6690">
        <v>188</v>
      </c>
      <c r="I6690">
        <v>7.5</v>
      </c>
      <c r="J6690">
        <v>5.9409999999999998E-2</v>
      </c>
      <c r="K6690">
        <v>2.294</v>
      </c>
      <c r="L6690">
        <v>3.1151621621621621</v>
      </c>
      <c r="M6690" s="2">
        <f t="shared" si="208"/>
        <v>9.4594594594594597</v>
      </c>
      <c r="N6690" t="s">
        <v>2751</v>
      </c>
    </row>
    <row r="6691" spans="1:14">
      <c r="A6691">
        <v>8</v>
      </c>
      <c r="B6691" t="s">
        <v>11302</v>
      </c>
      <c r="C6691" t="s">
        <v>11303</v>
      </c>
      <c r="D6691">
        <v>8295</v>
      </c>
      <c r="E6691" s="1">
        <v>6.6479999999999997</v>
      </c>
      <c r="F6691">
        <v>6.1079999999999997</v>
      </c>
      <c r="G6691">
        <v>1.458</v>
      </c>
      <c r="H6691">
        <v>179</v>
      </c>
      <c r="I6691">
        <v>4.9000000000000004</v>
      </c>
      <c r="J6691">
        <v>3.2739999999999998E-2</v>
      </c>
      <c r="K6691">
        <v>2.1970000000000001</v>
      </c>
      <c r="L6691">
        <v>3.1151621621621621</v>
      </c>
      <c r="M6691" s="2">
        <f t="shared" si="208"/>
        <v>10.810810810810811</v>
      </c>
      <c r="N6691" t="s">
        <v>2751</v>
      </c>
    </row>
    <row r="6692" spans="1:14">
      <c r="A6692">
        <v>9</v>
      </c>
      <c r="B6692" t="s">
        <v>11328</v>
      </c>
      <c r="C6692" t="s">
        <v>11329</v>
      </c>
      <c r="D6692">
        <v>8401</v>
      </c>
      <c r="E6692" s="1">
        <v>5.7350000000000003</v>
      </c>
      <c r="F6692">
        <v>5.3550000000000004</v>
      </c>
      <c r="G6692">
        <v>1.514</v>
      </c>
      <c r="H6692">
        <v>144</v>
      </c>
      <c r="I6692">
        <v>5.8</v>
      </c>
      <c r="J6692">
        <v>1.925E-2</v>
      </c>
      <c r="K6692">
        <v>1.407</v>
      </c>
      <c r="L6692">
        <v>3.1151621621621621</v>
      </c>
      <c r="M6692" s="2">
        <f t="shared" si="208"/>
        <v>12.162162162162163</v>
      </c>
      <c r="N6692" t="s">
        <v>2751</v>
      </c>
    </row>
    <row r="6693" spans="1:14">
      <c r="A6693">
        <v>10</v>
      </c>
      <c r="B6693" t="s">
        <v>11352</v>
      </c>
      <c r="C6693" t="s">
        <v>11353</v>
      </c>
      <c r="D6693">
        <v>18497</v>
      </c>
      <c r="E6693" s="1">
        <v>5.21</v>
      </c>
      <c r="F6693">
        <v>5.2759999999999998</v>
      </c>
      <c r="G6693">
        <v>2.3199999999999998</v>
      </c>
      <c r="H6693">
        <v>297</v>
      </c>
      <c r="I6693">
        <v>6.5</v>
      </c>
      <c r="J6693">
        <v>3.6150000000000002E-2</v>
      </c>
      <c r="K6693">
        <v>1.375</v>
      </c>
      <c r="L6693">
        <v>3.1151621621621621</v>
      </c>
      <c r="M6693" s="2">
        <f t="shared" si="208"/>
        <v>13.513513513513514</v>
      </c>
      <c r="N6693" t="s">
        <v>2751</v>
      </c>
    </row>
    <row r="6694" spans="1:14">
      <c r="A6694">
        <v>11</v>
      </c>
      <c r="B6694" t="s">
        <v>11376</v>
      </c>
      <c r="C6694" t="s">
        <v>11377</v>
      </c>
      <c r="D6694">
        <v>8279</v>
      </c>
      <c r="E6694" s="1">
        <v>5.1189999999999998</v>
      </c>
      <c r="F6694">
        <v>5.2329999999999997</v>
      </c>
      <c r="G6694">
        <v>1.161</v>
      </c>
      <c r="H6694">
        <v>261</v>
      </c>
      <c r="I6694">
        <v>4.0999999999999996</v>
      </c>
      <c r="J6694">
        <v>2.733E-2</v>
      </c>
      <c r="K6694">
        <v>1.44</v>
      </c>
      <c r="L6694">
        <v>3.1151621621621621</v>
      </c>
      <c r="M6694" s="2">
        <f t="shared" si="208"/>
        <v>14.864864864864865</v>
      </c>
      <c r="N6694" t="s">
        <v>2751</v>
      </c>
    </row>
    <row r="6695" spans="1:14">
      <c r="A6695">
        <v>12</v>
      </c>
      <c r="B6695" t="s">
        <v>11288</v>
      </c>
      <c r="C6695" t="s">
        <v>11289</v>
      </c>
      <c r="D6695">
        <v>13426</v>
      </c>
      <c r="E6695" s="1">
        <v>4.548</v>
      </c>
      <c r="F6695">
        <v>4.1719999999999997</v>
      </c>
      <c r="G6695">
        <v>1.855</v>
      </c>
      <c r="H6695">
        <v>283</v>
      </c>
      <c r="I6695">
        <v>6.2</v>
      </c>
      <c r="J6695">
        <v>3.0200000000000001E-2</v>
      </c>
      <c r="K6695">
        <v>1.224</v>
      </c>
      <c r="L6695">
        <v>3.1151621621621621</v>
      </c>
      <c r="M6695" s="2">
        <f t="shared" si="208"/>
        <v>16.216216216216218</v>
      </c>
      <c r="N6695" t="s">
        <v>2751</v>
      </c>
    </row>
    <row r="6696" spans="1:14">
      <c r="A6696">
        <v>13</v>
      </c>
      <c r="B6696" t="s">
        <v>11310</v>
      </c>
      <c r="C6696" t="s">
        <v>11311</v>
      </c>
      <c r="D6696">
        <v>2003</v>
      </c>
      <c r="E6696" s="1">
        <v>4.1029999999999998</v>
      </c>
      <c r="F6696">
        <v>3.7389999999999999</v>
      </c>
      <c r="G6696">
        <v>1.101</v>
      </c>
      <c r="H6696">
        <v>79</v>
      </c>
      <c r="I6696">
        <v>4</v>
      </c>
      <c r="J6696">
        <v>8.5800000000000008E-3</v>
      </c>
      <c r="K6696">
        <v>1.2390000000000001</v>
      </c>
      <c r="L6696">
        <v>3.1151621621621621</v>
      </c>
      <c r="M6696" s="2">
        <f t="shared" si="208"/>
        <v>17.567567567567568</v>
      </c>
      <c r="N6696" t="s">
        <v>2751</v>
      </c>
    </row>
    <row r="6697" spans="1:14">
      <c r="A6697">
        <v>14</v>
      </c>
      <c r="B6697" t="s">
        <v>11338</v>
      </c>
      <c r="C6697" t="s">
        <v>11339</v>
      </c>
      <c r="D6697">
        <v>1747</v>
      </c>
      <c r="E6697" s="1">
        <v>3.9889999999999999</v>
      </c>
      <c r="F6697">
        <v>3.6150000000000002</v>
      </c>
      <c r="G6697">
        <v>0.44600000000000001</v>
      </c>
      <c r="H6697">
        <v>74</v>
      </c>
      <c r="I6697">
        <v>6.7</v>
      </c>
      <c r="J6697">
        <v>3.3600000000000001E-3</v>
      </c>
      <c r="K6697">
        <v>0.95699999999999996</v>
      </c>
      <c r="L6697">
        <v>3.1151621621621621</v>
      </c>
      <c r="M6697" s="2">
        <f t="shared" si="208"/>
        <v>18.918918918918919</v>
      </c>
      <c r="N6697" t="s">
        <v>2751</v>
      </c>
    </row>
    <row r="6698" spans="1:14">
      <c r="A6698">
        <v>15</v>
      </c>
      <c r="B6698" t="s">
        <v>11404</v>
      </c>
      <c r="C6698" t="s">
        <v>11405</v>
      </c>
      <c r="D6698">
        <v>8889</v>
      </c>
      <c r="E6698" s="1">
        <v>3.944</v>
      </c>
      <c r="F6698">
        <v>3.8519999999999999</v>
      </c>
      <c r="G6698">
        <v>1.2290000000000001</v>
      </c>
      <c r="H6698">
        <v>170</v>
      </c>
      <c r="I6698">
        <v>6.2</v>
      </c>
      <c r="J6698">
        <v>2.146E-2</v>
      </c>
      <c r="K6698">
        <v>1.1579999999999999</v>
      </c>
      <c r="L6698">
        <v>3.1151621621621621</v>
      </c>
      <c r="M6698" s="2">
        <f t="shared" si="208"/>
        <v>20.27027027027027</v>
      </c>
      <c r="N6698" t="s">
        <v>2751</v>
      </c>
    </row>
    <row r="6699" spans="1:14">
      <c r="A6699">
        <v>16</v>
      </c>
      <c r="B6699" t="s">
        <v>11402</v>
      </c>
      <c r="C6699" t="s">
        <v>11403</v>
      </c>
      <c r="D6699">
        <v>4435</v>
      </c>
      <c r="E6699" s="1">
        <v>3.87</v>
      </c>
      <c r="F6699">
        <v>3.5419999999999998</v>
      </c>
      <c r="G6699">
        <v>1.349</v>
      </c>
      <c r="H6699">
        <v>186</v>
      </c>
      <c r="I6699">
        <v>3.7</v>
      </c>
      <c r="J6699">
        <v>1.6060000000000001E-2</v>
      </c>
      <c r="K6699">
        <v>1.038</v>
      </c>
      <c r="L6699">
        <v>3.1151621621621621</v>
      </c>
      <c r="M6699" s="2">
        <f t="shared" si="208"/>
        <v>21.621621621621621</v>
      </c>
      <c r="N6699" t="s">
        <v>2751</v>
      </c>
    </row>
    <row r="6700" spans="1:14">
      <c r="A6700">
        <v>17</v>
      </c>
      <c r="B6700" t="s">
        <v>11388</v>
      </c>
      <c r="C6700" t="s">
        <v>11389</v>
      </c>
      <c r="D6700">
        <v>5333</v>
      </c>
      <c r="E6700" s="1">
        <v>3.7879999999999998</v>
      </c>
      <c r="F6700">
        <v>3.6890000000000001</v>
      </c>
      <c r="G6700">
        <v>0.67900000000000005</v>
      </c>
      <c r="H6700">
        <v>140</v>
      </c>
      <c r="I6700">
        <v>5.4</v>
      </c>
      <c r="J6700">
        <v>1.439E-2</v>
      </c>
      <c r="K6700">
        <v>1.0509999999999999</v>
      </c>
      <c r="L6700">
        <v>3.1151621621621621</v>
      </c>
      <c r="M6700" s="2">
        <f t="shared" si="208"/>
        <v>22.972972972972975</v>
      </c>
      <c r="N6700" t="s">
        <v>2751</v>
      </c>
    </row>
    <row r="6701" spans="1:14">
      <c r="A6701">
        <v>18</v>
      </c>
      <c r="B6701" t="s">
        <v>11292</v>
      </c>
      <c r="C6701" t="s">
        <v>11293</v>
      </c>
      <c r="D6701">
        <v>13427</v>
      </c>
      <c r="E6701" s="1">
        <v>3.649</v>
      </c>
      <c r="F6701">
        <v>3.6219999999999999</v>
      </c>
      <c r="G6701">
        <v>0.56299999999999994</v>
      </c>
      <c r="H6701">
        <v>286</v>
      </c>
      <c r="I6701">
        <v>7.3</v>
      </c>
      <c r="J6701">
        <v>2.8709999999999999E-2</v>
      </c>
      <c r="K6701">
        <v>1.147</v>
      </c>
      <c r="L6701">
        <v>3.1151621621621621</v>
      </c>
      <c r="M6701" s="2">
        <f t="shared" si="208"/>
        <v>24.324324324324326</v>
      </c>
      <c r="N6701" t="s">
        <v>2751</v>
      </c>
    </row>
    <row r="6702" spans="1:14">
      <c r="A6702">
        <v>19</v>
      </c>
      <c r="B6702" t="s">
        <v>11360</v>
      </c>
      <c r="C6702" t="s">
        <v>11361</v>
      </c>
      <c r="D6702">
        <v>1835</v>
      </c>
      <c r="E6702" s="1">
        <v>3.5110000000000001</v>
      </c>
      <c r="F6702">
        <v>2.9889999999999999</v>
      </c>
      <c r="G6702">
        <v>0.5</v>
      </c>
      <c r="H6702">
        <v>74</v>
      </c>
      <c r="I6702">
        <v>5.0999999999999996</v>
      </c>
      <c r="J6702">
        <v>4.7699999999999999E-3</v>
      </c>
      <c r="K6702">
        <v>0.73099999999999998</v>
      </c>
      <c r="L6702">
        <v>3.1151621621621621</v>
      </c>
      <c r="M6702" s="2">
        <f t="shared" si="208"/>
        <v>25.675675675675674</v>
      </c>
      <c r="N6702" t="s">
        <v>2751</v>
      </c>
    </row>
    <row r="6703" spans="1:14">
      <c r="A6703">
        <v>20</v>
      </c>
      <c r="B6703" t="s">
        <v>11382</v>
      </c>
      <c r="C6703" t="s">
        <v>11383</v>
      </c>
      <c r="D6703">
        <v>1048</v>
      </c>
      <c r="E6703" s="1">
        <v>3.3849999999999998</v>
      </c>
      <c r="F6703">
        <v>3.2810000000000001</v>
      </c>
      <c r="G6703">
        <v>0.90200000000000002</v>
      </c>
      <c r="H6703">
        <v>133</v>
      </c>
      <c r="I6703">
        <v>2.5</v>
      </c>
      <c r="J6703">
        <v>4.5300000000000002E-3</v>
      </c>
      <c r="K6703">
        <v>0.92</v>
      </c>
      <c r="L6703">
        <v>3.1151621621621621</v>
      </c>
      <c r="M6703" s="2">
        <f t="shared" si="208"/>
        <v>27.027027027027028</v>
      </c>
      <c r="N6703" t="s">
        <v>2751</v>
      </c>
    </row>
    <row r="6704" spans="1:14">
      <c r="A6704">
        <v>21</v>
      </c>
      <c r="B6704" t="s">
        <v>11324</v>
      </c>
      <c r="C6704" t="s">
        <v>11325</v>
      </c>
      <c r="D6704">
        <v>12462</v>
      </c>
      <c r="E6704" s="1">
        <v>3.3359999999999999</v>
      </c>
      <c r="F6704">
        <v>3.2730000000000001</v>
      </c>
      <c r="G6704">
        <v>0.51500000000000001</v>
      </c>
      <c r="H6704">
        <v>171</v>
      </c>
      <c r="I6704">
        <v>9</v>
      </c>
      <c r="J6704">
        <v>2.0160000000000001E-2</v>
      </c>
      <c r="K6704">
        <v>0.97599999999999998</v>
      </c>
      <c r="L6704">
        <v>3.1151621621621621</v>
      </c>
      <c r="M6704" s="2">
        <f t="shared" si="208"/>
        <v>28.378378378378379</v>
      </c>
      <c r="N6704" t="s">
        <v>2751</v>
      </c>
    </row>
    <row r="6705" spans="1:14">
      <c r="A6705">
        <v>22</v>
      </c>
      <c r="B6705" t="s">
        <v>11386</v>
      </c>
      <c r="C6705" t="s">
        <v>11387</v>
      </c>
      <c r="D6705">
        <v>9204</v>
      </c>
      <c r="E6705" s="1">
        <v>3.3250000000000002</v>
      </c>
      <c r="F6705">
        <v>3.08</v>
      </c>
      <c r="G6705">
        <v>0.77500000000000002</v>
      </c>
      <c r="H6705">
        <v>285</v>
      </c>
      <c r="I6705">
        <v>5.4</v>
      </c>
      <c r="J6705">
        <v>2.4819999999999998E-2</v>
      </c>
      <c r="K6705">
        <v>0.85699999999999998</v>
      </c>
      <c r="L6705">
        <v>3.1151621621621621</v>
      </c>
      <c r="M6705" s="2">
        <f t="shared" si="208"/>
        <v>29.72972972972973</v>
      </c>
      <c r="N6705" t="s">
        <v>2751</v>
      </c>
    </row>
    <row r="6706" spans="1:14">
      <c r="A6706">
        <v>23</v>
      </c>
      <c r="B6706" t="s">
        <v>11380</v>
      </c>
      <c r="C6706" t="s">
        <v>11381</v>
      </c>
      <c r="D6706">
        <v>6167</v>
      </c>
      <c r="E6706" s="1">
        <v>3.2029999999999998</v>
      </c>
      <c r="F6706">
        <v>2.7879999999999998</v>
      </c>
      <c r="G6706">
        <v>0.84399999999999997</v>
      </c>
      <c r="H6706">
        <v>154</v>
      </c>
      <c r="I6706">
        <v>6.8</v>
      </c>
      <c r="J6706">
        <v>1.383E-2</v>
      </c>
      <c r="K6706">
        <v>0.86199999999999999</v>
      </c>
      <c r="L6706">
        <v>3.1151621621621621</v>
      </c>
      <c r="M6706" s="2">
        <f t="shared" si="208"/>
        <v>31.081081081081081</v>
      </c>
      <c r="N6706" t="s">
        <v>2751</v>
      </c>
    </row>
    <row r="6707" spans="1:14">
      <c r="A6707">
        <v>24</v>
      </c>
      <c r="B6707" t="s">
        <v>11318</v>
      </c>
      <c r="C6707" t="s">
        <v>11319</v>
      </c>
      <c r="D6707">
        <v>3631</v>
      </c>
      <c r="E6707" s="1">
        <v>3.1619999999999999</v>
      </c>
      <c r="F6707">
        <v>2.96</v>
      </c>
      <c r="G6707">
        <v>0.79900000000000004</v>
      </c>
      <c r="H6707">
        <v>159</v>
      </c>
      <c r="I6707">
        <v>4.9000000000000004</v>
      </c>
      <c r="J6707">
        <v>1.086E-2</v>
      </c>
      <c r="K6707">
        <v>0.84499999999999997</v>
      </c>
      <c r="L6707">
        <v>3.1151621621621621</v>
      </c>
      <c r="M6707" s="2">
        <f t="shared" si="208"/>
        <v>32.432432432432435</v>
      </c>
      <c r="N6707" t="s">
        <v>2751</v>
      </c>
    </row>
    <row r="6708" spans="1:14">
      <c r="A6708">
        <v>25</v>
      </c>
      <c r="B6708" t="s">
        <v>11296</v>
      </c>
      <c r="C6708" t="s">
        <v>11297</v>
      </c>
      <c r="D6708">
        <v>2097</v>
      </c>
      <c r="E6708" s="1">
        <v>3.1549999999999998</v>
      </c>
      <c r="F6708">
        <v>2.7290000000000001</v>
      </c>
      <c r="G6708">
        <v>0.36399999999999999</v>
      </c>
      <c r="H6708">
        <v>55</v>
      </c>
      <c r="I6708">
        <v>6.4</v>
      </c>
      <c r="J6708">
        <v>4.5700000000000003E-3</v>
      </c>
      <c r="K6708">
        <v>0.76</v>
      </c>
      <c r="L6708">
        <v>3.1151621621621621</v>
      </c>
      <c r="M6708" s="2">
        <f t="shared" si="208"/>
        <v>33.783783783783782</v>
      </c>
      <c r="N6708" t="s">
        <v>2751</v>
      </c>
    </row>
    <row r="6709" spans="1:14">
      <c r="A6709">
        <v>26</v>
      </c>
      <c r="B6709" t="s">
        <v>11400</v>
      </c>
      <c r="C6709" t="s">
        <v>11401</v>
      </c>
      <c r="D6709">
        <v>3825</v>
      </c>
      <c r="E6709" s="1">
        <v>3.0819999999999999</v>
      </c>
      <c r="F6709">
        <v>3.2509999999999999</v>
      </c>
      <c r="G6709">
        <v>0.82299999999999995</v>
      </c>
      <c r="H6709">
        <v>147</v>
      </c>
      <c r="I6709">
        <v>5.0999999999999996</v>
      </c>
      <c r="J6709">
        <v>1.213E-2</v>
      </c>
      <c r="K6709">
        <v>1.046</v>
      </c>
      <c r="L6709">
        <v>3.1151621621621621</v>
      </c>
      <c r="M6709" s="2">
        <f t="shared" si="208"/>
        <v>35.135135135135137</v>
      </c>
      <c r="N6709" t="s">
        <v>2751</v>
      </c>
    </row>
    <row r="6710" spans="1:14">
      <c r="A6710">
        <v>27</v>
      </c>
      <c r="B6710" t="s">
        <v>11346</v>
      </c>
      <c r="C6710" t="s">
        <v>11347</v>
      </c>
      <c r="D6710">
        <v>1677</v>
      </c>
      <c r="E6710" s="1">
        <v>3</v>
      </c>
      <c r="F6710">
        <v>2.7360000000000002</v>
      </c>
      <c r="G6710">
        <v>0.23499999999999999</v>
      </c>
      <c r="H6710">
        <v>51</v>
      </c>
      <c r="I6710">
        <v>7.3</v>
      </c>
      <c r="J6710">
        <v>3.9199999999999999E-3</v>
      </c>
      <c r="K6710">
        <v>0.879</v>
      </c>
      <c r="L6710">
        <v>3.1151621621621621</v>
      </c>
      <c r="M6710" s="2">
        <f t="shared" si="208"/>
        <v>36.486486486486484</v>
      </c>
      <c r="N6710" t="s">
        <v>2751</v>
      </c>
    </row>
    <row r="6711" spans="1:14">
      <c r="A6711">
        <v>28</v>
      </c>
      <c r="B6711" t="s">
        <v>11408</v>
      </c>
      <c r="C6711" t="s">
        <v>11409</v>
      </c>
      <c r="D6711">
        <v>4634</v>
      </c>
      <c r="E6711" s="1">
        <v>2.9529999999999998</v>
      </c>
      <c r="F6711">
        <v>2.9609999999999999</v>
      </c>
      <c r="G6711">
        <v>0.50600000000000001</v>
      </c>
      <c r="H6711">
        <v>174</v>
      </c>
      <c r="I6711">
        <v>5.7</v>
      </c>
      <c r="J6711">
        <v>1.153E-2</v>
      </c>
      <c r="K6711">
        <v>0.83799999999999997</v>
      </c>
      <c r="L6711">
        <v>3.1151621621621621</v>
      </c>
      <c r="M6711" s="2">
        <f t="shared" si="208"/>
        <v>37.837837837837839</v>
      </c>
      <c r="N6711" t="s">
        <v>2751</v>
      </c>
    </row>
    <row r="6712" spans="1:14">
      <c r="A6712">
        <v>29</v>
      </c>
      <c r="B6712" t="s">
        <v>14566</v>
      </c>
      <c r="C6712" t="s">
        <v>14567</v>
      </c>
      <c r="D6712">
        <v>3833</v>
      </c>
      <c r="E6712" s="1">
        <v>2.9350000000000001</v>
      </c>
      <c r="F6712">
        <v>2.98</v>
      </c>
      <c r="G6712">
        <v>0.71099999999999997</v>
      </c>
      <c r="H6712">
        <v>204</v>
      </c>
      <c r="I6712">
        <v>4.2</v>
      </c>
      <c r="J6712">
        <v>1.2529999999999999E-2</v>
      </c>
      <c r="K6712">
        <v>0.874</v>
      </c>
      <c r="L6712">
        <v>3.1151621621621621</v>
      </c>
      <c r="M6712" s="2">
        <f t="shared" si="208"/>
        <v>39.189189189189186</v>
      </c>
      <c r="N6712" t="s">
        <v>2751</v>
      </c>
    </row>
    <row r="6713" spans="1:14">
      <c r="A6713">
        <v>30</v>
      </c>
      <c r="B6713" t="s">
        <v>11304</v>
      </c>
      <c r="C6713" t="s">
        <v>11305</v>
      </c>
      <c r="D6713">
        <v>1634</v>
      </c>
      <c r="E6713" s="1">
        <v>2.8220000000000001</v>
      </c>
      <c r="G6713">
        <v>0.224</v>
      </c>
      <c r="H6713">
        <v>49</v>
      </c>
      <c r="I6713">
        <v>5.8</v>
      </c>
      <c r="J6713">
        <v>4.7800000000000004E-3</v>
      </c>
      <c r="L6713">
        <v>3.1151621621621621</v>
      </c>
      <c r="M6713" s="2">
        <f t="shared" si="208"/>
        <v>40.54054054054054</v>
      </c>
      <c r="N6713" t="s">
        <v>2751</v>
      </c>
    </row>
    <row r="6714" spans="1:14">
      <c r="A6714">
        <v>31</v>
      </c>
      <c r="B6714" t="s">
        <v>11358</v>
      </c>
      <c r="C6714" t="s">
        <v>11359</v>
      </c>
      <c r="D6714">
        <v>191</v>
      </c>
      <c r="E6714" s="1">
        <v>2.738</v>
      </c>
      <c r="F6714">
        <v>2.8479999999999999</v>
      </c>
      <c r="G6714">
        <v>0.13</v>
      </c>
      <c r="H6714">
        <v>23</v>
      </c>
      <c r="I6714">
        <v>2.7</v>
      </c>
      <c r="J6714">
        <v>9.3000000000000005E-4</v>
      </c>
      <c r="K6714">
        <v>0.8</v>
      </c>
      <c r="L6714">
        <v>3.1151621621621621</v>
      </c>
      <c r="M6714" s="2">
        <f t="shared" si="208"/>
        <v>41.891891891891895</v>
      </c>
      <c r="N6714" t="s">
        <v>2751</v>
      </c>
    </row>
    <row r="6715" spans="1:14">
      <c r="A6715">
        <v>32</v>
      </c>
      <c r="B6715" t="s">
        <v>11312</v>
      </c>
      <c r="C6715" t="s">
        <v>11313</v>
      </c>
      <c r="D6715">
        <v>1453</v>
      </c>
      <c r="E6715" s="1">
        <v>2.7250000000000001</v>
      </c>
      <c r="F6715">
        <v>2.444</v>
      </c>
      <c r="G6715">
        <v>3.9E-2</v>
      </c>
      <c r="H6715">
        <v>152</v>
      </c>
      <c r="I6715">
        <v>3.6</v>
      </c>
      <c r="J6715">
        <v>5.1700000000000001E-3</v>
      </c>
      <c r="K6715">
        <v>0.70399999999999996</v>
      </c>
      <c r="L6715">
        <v>3.1151621621621621</v>
      </c>
      <c r="M6715" s="2">
        <f t="shared" si="208"/>
        <v>43.243243243243242</v>
      </c>
      <c r="N6715" t="s">
        <v>2751</v>
      </c>
    </row>
    <row r="6716" spans="1:14">
      <c r="A6716">
        <v>33</v>
      </c>
      <c r="B6716" t="s">
        <v>11368</v>
      </c>
      <c r="C6716" t="s">
        <v>11369</v>
      </c>
      <c r="D6716">
        <v>748</v>
      </c>
      <c r="E6716" s="1">
        <v>2.6419999999999999</v>
      </c>
      <c r="F6716">
        <v>3</v>
      </c>
      <c r="G6716">
        <v>0.33300000000000002</v>
      </c>
      <c r="H6716">
        <v>51</v>
      </c>
      <c r="I6716">
        <v>3.4</v>
      </c>
      <c r="J6716">
        <v>3.7499999999999999E-3</v>
      </c>
      <c r="K6716">
        <v>0.88400000000000001</v>
      </c>
      <c r="L6716">
        <v>3.1151621621621621</v>
      </c>
      <c r="M6716" s="2">
        <f t="shared" ref="M6716:M6747" si="209">A6716/74*100</f>
        <v>44.594594594594597</v>
      </c>
      <c r="N6716" t="s">
        <v>2751</v>
      </c>
    </row>
    <row r="6717" spans="1:14">
      <c r="A6717">
        <v>34</v>
      </c>
      <c r="B6717" t="s">
        <v>11426</v>
      </c>
      <c r="C6717" t="s">
        <v>11427</v>
      </c>
      <c r="D6717">
        <v>19145</v>
      </c>
      <c r="E6717" s="1">
        <v>2.5470000000000002</v>
      </c>
      <c r="F6717">
        <v>2.5939999999999999</v>
      </c>
      <c r="G6717">
        <v>0.218</v>
      </c>
      <c r="H6717">
        <v>944</v>
      </c>
      <c r="I6717">
        <v>5</v>
      </c>
      <c r="J6717">
        <v>5.6370000000000003E-2</v>
      </c>
      <c r="K6717">
        <v>0.71599999999999997</v>
      </c>
      <c r="L6717">
        <v>3.1151621621621621</v>
      </c>
      <c r="M6717" s="2">
        <f t="shared" si="209"/>
        <v>45.945945945945951</v>
      </c>
      <c r="N6717" t="s">
        <v>2751</v>
      </c>
    </row>
    <row r="6718" spans="1:14">
      <c r="A6718">
        <v>35</v>
      </c>
      <c r="B6718" t="s">
        <v>11392</v>
      </c>
      <c r="C6718" t="s">
        <v>11393</v>
      </c>
      <c r="D6718">
        <v>7171</v>
      </c>
      <c r="E6718" s="1">
        <v>2.3610000000000002</v>
      </c>
      <c r="F6718">
        <v>2.766</v>
      </c>
      <c r="G6718">
        <v>0.498</v>
      </c>
      <c r="H6718">
        <v>307</v>
      </c>
      <c r="I6718">
        <v>4.9000000000000004</v>
      </c>
      <c r="J6718">
        <v>2.3630000000000002E-2</v>
      </c>
      <c r="K6718">
        <v>0.88300000000000001</v>
      </c>
      <c r="L6718">
        <v>3.1151621621621621</v>
      </c>
      <c r="M6718" s="2">
        <f t="shared" si="209"/>
        <v>47.297297297297298</v>
      </c>
      <c r="N6718" t="s">
        <v>2751</v>
      </c>
    </row>
    <row r="6719" spans="1:14">
      <c r="A6719">
        <v>36</v>
      </c>
      <c r="B6719" t="s">
        <v>11314</v>
      </c>
      <c r="C6719" t="s">
        <v>11315</v>
      </c>
      <c r="D6719">
        <v>11665</v>
      </c>
      <c r="E6719" s="1">
        <v>2.2599999999999998</v>
      </c>
      <c r="F6719">
        <v>1.99</v>
      </c>
      <c r="G6719">
        <v>0.54600000000000004</v>
      </c>
      <c r="H6719">
        <v>403</v>
      </c>
      <c r="I6719">
        <v>7.8</v>
      </c>
      <c r="J6719">
        <v>2.3089999999999999E-2</v>
      </c>
      <c r="K6719">
        <v>0.55800000000000005</v>
      </c>
      <c r="L6719">
        <v>3.1151621621621621</v>
      </c>
      <c r="M6719" s="2">
        <f t="shared" si="209"/>
        <v>48.648648648648653</v>
      </c>
      <c r="N6719" t="s">
        <v>2751</v>
      </c>
    </row>
    <row r="6720" spans="1:14">
      <c r="A6720">
        <v>37</v>
      </c>
      <c r="B6720" t="s">
        <v>11378</v>
      </c>
      <c r="C6720" t="s">
        <v>11379</v>
      </c>
      <c r="D6720">
        <v>3698</v>
      </c>
      <c r="E6720" s="1">
        <v>2.238</v>
      </c>
      <c r="F6720">
        <v>2.4990000000000001</v>
      </c>
      <c r="G6720">
        <v>0.38100000000000001</v>
      </c>
      <c r="H6720">
        <v>197</v>
      </c>
      <c r="I6720">
        <v>4.9000000000000004</v>
      </c>
      <c r="J6720">
        <v>1.1390000000000001E-2</v>
      </c>
      <c r="K6720">
        <v>0.73299999999999998</v>
      </c>
      <c r="L6720">
        <v>3.1151621621621621</v>
      </c>
      <c r="M6720" s="2">
        <f t="shared" si="209"/>
        <v>50</v>
      </c>
      <c r="N6720" t="s">
        <v>2751</v>
      </c>
    </row>
    <row r="6721" spans="1:14">
      <c r="A6721">
        <v>38</v>
      </c>
      <c r="B6721" t="s">
        <v>11336</v>
      </c>
      <c r="C6721" t="s">
        <v>11337</v>
      </c>
      <c r="D6721">
        <v>560</v>
      </c>
      <c r="E6721" s="1">
        <v>2.2210000000000001</v>
      </c>
      <c r="G6721">
        <v>0.25</v>
      </c>
      <c r="H6721">
        <v>60</v>
      </c>
      <c r="I6721">
        <v>3</v>
      </c>
      <c r="J6721">
        <v>3.0100000000000001E-3</v>
      </c>
      <c r="L6721">
        <v>3.1151621621621621</v>
      </c>
      <c r="M6721" s="2">
        <f t="shared" si="209"/>
        <v>51.351351351351347</v>
      </c>
      <c r="N6721" t="s">
        <v>2751</v>
      </c>
    </row>
    <row r="6722" spans="1:14">
      <c r="A6722">
        <v>39</v>
      </c>
      <c r="B6722" t="s">
        <v>11398</v>
      </c>
      <c r="C6722" t="s">
        <v>11399</v>
      </c>
      <c r="D6722">
        <v>7449</v>
      </c>
      <c r="E6722" s="1">
        <v>2.1960000000000002</v>
      </c>
      <c r="F6722">
        <v>2.38</v>
      </c>
      <c r="G6722">
        <v>0.79</v>
      </c>
      <c r="H6722">
        <v>286</v>
      </c>
      <c r="I6722">
        <v>7.2</v>
      </c>
      <c r="J6722">
        <v>1.4120000000000001E-2</v>
      </c>
      <c r="K6722">
        <v>0.65700000000000003</v>
      </c>
      <c r="L6722">
        <v>3.1151621621621621</v>
      </c>
      <c r="M6722" s="2">
        <f t="shared" si="209"/>
        <v>52.702702702702695</v>
      </c>
      <c r="N6722" t="s">
        <v>2751</v>
      </c>
    </row>
    <row r="6723" spans="1:14">
      <c r="A6723">
        <v>40</v>
      </c>
      <c r="B6723" t="s">
        <v>11416</v>
      </c>
      <c r="C6723" t="s">
        <v>11417</v>
      </c>
      <c r="D6723">
        <v>7721</v>
      </c>
      <c r="E6723" s="1">
        <v>2.1560000000000001</v>
      </c>
      <c r="F6723">
        <v>2.2330000000000001</v>
      </c>
      <c r="G6723">
        <v>0.58699999999999997</v>
      </c>
      <c r="H6723">
        <v>179</v>
      </c>
      <c r="I6723" t="s">
        <v>18288</v>
      </c>
      <c r="J6723">
        <v>1.111E-2</v>
      </c>
      <c r="K6723">
        <v>0.65700000000000003</v>
      </c>
      <c r="L6723">
        <v>3.1151621621621621</v>
      </c>
      <c r="M6723" s="2">
        <f t="shared" si="209"/>
        <v>54.054054054054056</v>
      </c>
      <c r="N6723" t="s">
        <v>2751</v>
      </c>
    </row>
    <row r="6724" spans="1:14">
      <c r="A6724">
        <v>41</v>
      </c>
      <c r="B6724" t="s">
        <v>11394</v>
      </c>
      <c r="C6724" t="s">
        <v>11395</v>
      </c>
      <c r="D6724">
        <v>2456</v>
      </c>
      <c r="E6724" s="1">
        <v>2.1480000000000001</v>
      </c>
      <c r="F6724">
        <v>2.2749999999999999</v>
      </c>
      <c r="G6724">
        <v>0.161</v>
      </c>
      <c r="H6724">
        <v>93</v>
      </c>
      <c r="I6724">
        <v>5.5</v>
      </c>
      <c r="J6724">
        <v>6.8599999999999998E-3</v>
      </c>
      <c r="K6724">
        <v>0.66</v>
      </c>
      <c r="L6724">
        <v>3.1151621621621621</v>
      </c>
      <c r="M6724" s="2">
        <f t="shared" si="209"/>
        <v>55.405405405405403</v>
      </c>
      <c r="N6724" t="s">
        <v>2751</v>
      </c>
    </row>
    <row r="6725" spans="1:14">
      <c r="A6725">
        <v>42</v>
      </c>
      <c r="B6725" t="s">
        <v>11298</v>
      </c>
      <c r="C6725" t="s">
        <v>11299</v>
      </c>
      <c r="D6725">
        <v>1613</v>
      </c>
      <c r="E6725" s="1">
        <v>2.11</v>
      </c>
      <c r="F6725">
        <v>2.5059999999999998</v>
      </c>
      <c r="G6725">
        <v>0.21</v>
      </c>
      <c r="H6725">
        <v>181</v>
      </c>
      <c r="I6725">
        <v>3.4</v>
      </c>
      <c r="J6725">
        <v>6.5500000000000003E-3</v>
      </c>
      <c r="K6725">
        <v>0.75600000000000001</v>
      </c>
      <c r="L6725">
        <v>3.1151621621621621</v>
      </c>
      <c r="M6725" s="2">
        <f t="shared" si="209"/>
        <v>56.756756756756758</v>
      </c>
      <c r="N6725" t="s">
        <v>2751</v>
      </c>
    </row>
    <row r="6726" spans="1:14">
      <c r="A6726">
        <v>43</v>
      </c>
      <c r="B6726" t="s">
        <v>11308</v>
      </c>
      <c r="C6726" t="s">
        <v>11309</v>
      </c>
      <c r="D6726">
        <v>3618</v>
      </c>
      <c r="E6726" s="1">
        <v>2.081</v>
      </c>
      <c r="F6726">
        <v>2.39</v>
      </c>
      <c r="G6726">
        <v>0.63800000000000001</v>
      </c>
      <c r="H6726">
        <v>343</v>
      </c>
      <c r="I6726">
        <v>3.9</v>
      </c>
      <c r="J6726">
        <v>1.21E-2</v>
      </c>
      <c r="K6726">
        <v>0.68700000000000006</v>
      </c>
      <c r="L6726">
        <v>3.1151621621621621</v>
      </c>
      <c r="M6726" s="2">
        <f t="shared" si="209"/>
        <v>58.108108108108105</v>
      </c>
      <c r="N6726" t="s">
        <v>2751</v>
      </c>
    </row>
    <row r="6727" spans="1:14">
      <c r="A6727">
        <v>44</v>
      </c>
      <c r="B6727" t="s">
        <v>11370</v>
      </c>
      <c r="C6727" t="s">
        <v>11371</v>
      </c>
      <c r="D6727">
        <v>2480</v>
      </c>
      <c r="E6727" s="1">
        <v>2.0720000000000001</v>
      </c>
      <c r="F6727">
        <v>1.9710000000000001</v>
      </c>
      <c r="G6727">
        <v>0.41099999999999998</v>
      </c>
      <c r="H6727">
        <v>141</v>
      </c>
      <c r="I6727">
        <v>5</v>
      </c>
      <c r="J6727">
        <v>7.4799999999999997E-3</v>
      </c>
      <c r="K6727">
        <v>0.53300000000000003</v>
      </c>
      <c r="L6727">
        <v>3.1151621621621621</v>
      </c>
      <c r="M6727" s="2">
        <f t="shared" si="209"/>
        <v>59.45945945945946</v>
      </c>
      <c r="N6727" t="s">
        <v>2751</v>
      </c>
    </row>
    <row r="6728" spans="1:14">
      <c r="A6728">
        <v>45</v>
      </c>
      <c r="B6728" t="s">
        <v>11410</v>
      </c>
      <c r="C6728" t="s">
        <v>11411</v>
      </c>
      <c r="D6728">
        <v>1477</v>
      </c>
      <c r="E6728" s="1">
        <v>2.0430000000000001</v>
      </c>
      <c r="F6728">
        <v>2.2749999999999999</v>
      </c>
      <c r="G6728">
        <v>0.39200000000000002</v>
      </c>
      <c r="H6728">
        <v>74</v>
      </c>
      <c r="I6728">
        <v>5.4</v>
      </c>
      <c r="J6728">
        <v>4.0600000000000002E-3</v>
      </c>
      <c r="K6728">
        <v>0.69</v>
      </c>
      <c r="L6728">
        <v>3.1151621621621621</v>
      </c>
      <c r="M6728" s="2">
        <f t="shared" si="209"/>
        <v>60.810810810810814</v>
      </c>
      <c r="N6728" t="s">
        <v>2751</v>
      </c>
    </row>
    <row r="6729" spans="1:14">
      <c r="A6729">
        <v>46</v>
      </c>
      <c r="B6729" t="s">
        <v>11322</v>
      </c>
      <c r="C6729" t="s">
        <v>11323</v>
      </c>
      <c r="D6729">
        <v>2402</v>
      </c>
      <c r="E6729" s="1">
        <v>1.94</v>
      </c>
      <c r="F6729">
        <v>2.1589999999999998</v>
      </c>
      <c r="G6729">
        <v>0.27400000000000002</v>
      </c>
      <c r="H6729">
        <v>95</v>
      </c>
      <c r="I6729">
        <v>9.1</v>
      </c>
      <c r="J6729">
        <v>4.3200000000000001E-3</v>
      </c>
      <c r="K6729">
        <v>0.622</v>
      </c>
      <c r="L6729">
        <v>3.1151621621621621</v>
      </c>
      <c r="M6729" s="2">
        <f t="shared" si="209"/>
        <v>62.162162162162161</v>
      </c>
      <c r="N6729" t="s">
        <v>2751</v>
      </c>
    </row>
    <row r="6730" spans="1:14">
      <c r="A6730">
        <v>47</v>
      </c>
      <c r="B6730" t="s">
        <v>11374</v>
      </c>
      <c r="C6730" t="s">
        <v>11375</v>
      </c>
      <c r="D6730">
        <v>1346</v>
      </c>
      <c r="E6730" s="1">
        <v>1.9390000000000001</v>
      </c>
      <c r="G6730">
        <v>0.28799999999999998</v>
      </c>
      <c r="H6730">
        <v>118</v>
      </c>
      <c r="I6730">
        <v>4</v>
      </c>
      <c r="J6730">
        <v>5.5599999999999998E-3</v>
      </c>
      <c r="L6730">
        <v>3.1151621621621621</v>
      </c>
      <c r="M6730" s="2">
        <f t="shared" si="209"/>
        <v>63.513513513513509</v>
      </c>
      <c r="N6730" t="s">
        <v>2751</v>
      </c>
    </row>
    <row r="6731" spans="1:14">
      <c r="A6731">
        <v>48</v>
      </c>
      <c r="B6731" t="s">
        <v>11334</v>
      </c>
      <c r="C6731" t="s">
        <v>11335</v>
      </c>
      <c r="D6731">
        <v>4867</v>
      </c>
      <c r="E6731" s="1">
        <v>1.915</v>
      </c>
      <c r="F6731">
        <v>1.865</v>
      </c>
      <c r="G6731">
        <v>0.34899999999999998</v>
      </c>
      <c r="H6731">
        <v>209</v>
      </c>
      <c r="I6731">
        <v>7.4</v>
      </c>
      <c r="J6731">
        <v>9.6699999999999998E-3</v>
      </c>
      <c r="K6731">
        <v>0.54400000000000004</v>
      </c>
      <c r="L6731">
        <v>3.1151621621621621</v>
      </c>
      <c r="M6731" s="2">
        <f t="shared" si="209"/>
        <v>64.86486486486487</v>
      </c>
      <c r="N6731" t="s">
        <v>2751</v>
      </c>
    </row>
    <row r="6732" spans="1:14">
      <c r="A6732">
        <v>49</v>
      </c>
      <c r="B6732" t="s">
        <v>11284</v>
      </c>
      <c r="C6732" t="s">
        <v>11285</v>
      </c>
      <c r="D6732">
        <v>2345</v>
      </c>
      <c r="E6732" s="1">
        <v>1.905</v>
      </c>
      <c r="F6732">
        <v>1.861</v>
      </c>
      <c r="G6732">
        <v>0.30399999999999999</v>
      </c>
      <c r="H6732">
        <v>125</v>
      </c>
      <c r="I6732">
        <v>6.6</v>
      </c>
      <c r="J6732">
        <v>4.5399999999999998E-3</v>
      </c>
      <c r="K6732">
        <v>0.46</v>
      </c>
      <c r="L6732">
        <v>3.1151621621621621</v>
      </c>
      <c r="M6732" s="2">
        <f t="shared" si="209"/>
        <v>66.21621621621621</v>
      </c>
      <c r="N6732" t="s">
        <v>2751</v>
      </c>
    </row>
    <row r="6733" spans="1:14">
      <c r="A6733">
        <v>50</v>
      </c>
      <c r="B6733" t="s">
        <v>11390</v>
      </c>
      <c r="C6733" t="s">
        <v>11391</v>
      </c>
      <c r="D6733">
        <v>732</v>
      </c>
      <c r="E6733" s="1">
        <v>1.855</v>
      </c>
      <c r="F6733">
        <v>1.9239999999999999</v>
      </c>
      <c r="G6733">
        <v>0.246</v>
      </c>
      <c r="H6733">
        <v>57</v>
      </c>
      <c r="I6733">
        <v>3.8</v>
      </c>
      <c r="J6733">
        <v>3.0400000000000002E-3</v>
      </c>
      <c r="K6733">
        <v>0.52600000000000002</v>
      </c>
      <c r="L6733">
        <v>3.1151621621621621</v>
      </c>
      <c r="M6733" s="2">
        <f t="shared" si="209"/>
        <v>67.567567567567565</v>
      </c>
      <c r="N6733" t="s">
        <v>2751</v>
      </c>
    </row>
    <row r="6734" spans="1:14">
      <c r="A6734">
        <v>51</v>
      </c>
      <c r="B6734" t="s">
        <v>11384</v>
      </c>
      <c r="C6734" t="s">
        <v>11385</v>
      </c>
      <c r="D6734">
        <v>494</v>
      </c>
      <c r="E6734" s="1">
        <v>1.853</v>
      </c>
      <c r="F6734">
        <v>1.8089999999999999</v>
      </c>
      <c r="G6734">
        <v>0.27600000000000002</v>
      </c>
      <c r="H6734">
        <v>98</v>
      </c>
      <c r="I6734">
        <v>2.8</v>
      </c>
      <c r="J6734">
        <v>2.2100000000000002E-3</v>
      </c>
      <c r="K6734">
        <v>0.49</v>
      </c>
      <c r="L6734">
        <v>3.1151621621621621</v>
      </c>
      <c r="M6734" s="2">
        <f t="shared" si="209"/>
        <v>68.918918918918919</v>
      </c>
      <c r="N6734" t="s">
        <v>2751</v>
      </c>
    </row>
    <row r="6735" spans="1:14">
      <c r="A6735">
        <v>52</v>
      </c>
      <c r="B6735" t="s">
        <v>11294</v>
      </c>
      <c r="C6735" t="s">
        <v>11295</v>
      </c>
      <c r="D6735">
        <v>730</v>
      </c>
      <c r="E6735" s="1">
        <v>1.671</v>
      </c>
      <c r="F6735">
        <v>1.7789999999999999</v>
      </c>
      <c r="G6735">
        <v>0.317</v>
      </c>
      <c r="H6735">
        <v>104</v>
      </c>
      <c r="I6735">
        <v>3.6</v>
      </c>
      <c r="J6735">
        <v>2.63E-3</v>
      </c>
      <c r="K6735">
        <v>0.48899999999999999</v>
      </c>
      <c r="L6735">
        <v>3.1151621621621621</v>
      </c>
      <c r="M6735" s="2">
        <f t="shared" si="209"/>
        <v>70.270270270270274</v>
      </c>
      <c r="N6735" t="s">
        <v>2751</v>
      </c>
    </row>
    <row r="6736" spans="1:14">
      <c r="A6736">
        <v>53</v>
      </c>
      <c r="B6736" t="s">
        <v>11414</v>
      </c>
      <c r="C6736" t="s">
        <v>11415</v>
      </c>
      <c r="D6736">
        <v>740</v>
      </c>
      <c r="E6736" s="1">
        <v>1.6519999999999999</v>
      </c>
      <c r="F6736">
        <v>1.208</v>
      </c>
      <c r="G6736">
        <v>0.3</v>
      </c>
      <c r="H6736">
        <v>60</v>
      </c>
      <c r="I6736">
        <v>4.7</v>
      </c>
      <c r="J6736">
        <v>1.6199999999999999E-3</v>
      </c>
      <c r="K6736">
        <v>0.26100000000000001</v>
      </c>
      <c r="L6736">
        <v>3.1151621621621621</v>
      </c>
      <c r="M6736" s="2">
        <f t="shared" si="209"/>
        <v>71.621621621621628</v>
      </c>
      <c r="N6736" t="s">
        <v>2751</v>
      </c>
    </row>
    <row r="6737" spans="1:14">
      <c r="A6737">
        <v>54</v>
      </c>
      <c r="B6737" t="s">
        <v>11326</v>
      </c>
      <c r="C6737" t="s">
        <v>11327</v>
      </c>
      <c r="D6737">
        <v>1592</v>
      </c>
      <c r="E6737" s="1">
        <v>1.6419999999999999</v>
      </c>
      <c r="F6737">
        <v>1.6759999999999999</v>
      </c>
      <c r="G6737">
        <v>0.34899999999999998</v>
      </c>
      <c r="H6737">
        <v>106</v>
      </c>
      <c r="I6737">
        <v>5</v>
      </c>
      <c r="J6737">
        <v>4.6899999999999997E-3</v>
      </c>
      <c r="K6737">
        <v>0.498</v>
      </c>
      <c r="L6737">
        <v>3.1151621621621621</v>
      </c>
      <c r="M6737" s="2">
        <f t="shared" si="209"/>
        <v>72.972972972972968</v>
      </c>
      <c r="N6737" t="s">
        <v>2751</v>
      </c>
    </row>
    <row r="6738" spans="1:14">
      <c r="A6738">
        <v>55</v>
      </c>
      <c r="B6738" t="s">
        <v>11344</v>
      </c>
      <c r="C6738" t="s">
        <v>11345</v>
      </c>
      <c r="D6738">
        <v>267</v>
      </c>
      <c r="E6738" s="1">
        <v>1.615</v>
      </c>
      <c r="F6738">
        <v>1.409</v>
      </c>
      <c r="G6738">
        <v>0.17499999999999999</v>
      </c>
      <c r="H6738">
        <v>183</v>
      </c>
      <c r="I6738">
        <v>2.2999999999999998</v>
      </c>
      <c r="J6738">
        <v>1.17E-3</v>
      </c>
      <c r="K6738">
        <v>0.40500000000000003</v>
      </c>
      <c r="L6738">
        <v>3.1151621621621621</v>
      </c>
      <c r="M6738" s="2">
        <f t="shared" si="209"/>
        <v>74.324324324324323</v>
      </c>
      <c r="N6738" t="s">
        <v>2751</v>
      </c>
    </row>
    <row r="6739" spans="1:14">
      <c r="A6739">
        <v>56</v>
      </c>
      <c r="B6739" t="s">
        <v>11316</v>
      </c>
      <c r="C6739" t="s">
        <v>11317</v>
      </c>
      <c r="D6739">
        <v>729</v>
      </c>
      <c r="E6739" s="1">
        <v>1.61</v>
      </c>
      <c r="F6739">
        <v>1.262</v>
      </c>
      <c r="G6739">
        <v>0.155</v>
      </c>
      <c r="H6739">
        <v>97</v>
      </c>
      <c r="I6739">
        <v>3.3</v>
      </c>
      <c r="J6739">
        <v>2.2000000000000001E-3</v>
      </c>
      <c r="K6739">
        <v>0.32200000000000001</v>
      </c>
      <c r="L6739">
        <v>3.1151621621621621</v>
      </c>
      <c r="M6739" s="2">
        <f t="shared" si="209"/>
        <v>75.675675675675677</v>
      </c>
      <c r="N6739" t="s">
        <v>2751</v>
      </c>
    </row>
    <row r="6740" spans="1:14">
      <c r="A6740">
        <v>57</v>
      </c>
      <c r="B6740" t="s">
        <v>11420</v>
      </c>
      <c r="C6740" t="s">
        <v>11421</v>
      </c>
      <c r="D6740">
        <v>774</v>
      </c>
      <c r="E6740" s="1">
        <v>1.538</v>
      </c>
      <c r="G6740">
        <v>0.29499999999999998</v>
      </c>
      <c r="H6740">
        <v>95</v>
      </c>
      <c r="I6740">
        <v>5.0999999999999996</v>
      </c>
      <c r="J6740">
        <v>1.8699999999999999E-3</v>
      </c>
      <c r="L6740">
        <v>3.1151621621621621</v>
      </c>
      <c r="M6740" s="2">
        <f t="shared" si="209"/>
        <v>77.027027027027032</v>
      </c>
      <c r="N6740" t="s">
        <v>2751</v>
      </c>
    </row>
    <row r="6741" spans="1:14">
      <c r="A6741">
        <v>58</v>
      </c>
      <c r="B6741" t="s">
        <v>11300</v>
      </c>
      <c r="C6741" t="s">
        <v>11301</v>
      </c>
      <c r="D6741">
        <v>1537</v>
      </c>
      <c r="E6741" s="1">
        <v>1.532</v>
      </c>
      <c r="F6741">
        <v>1.734</v>
      </c>
      <c r="G6741">
        <v>0.45200000000000001</v>
      </c>
      <c r="H6741">
        <v>84</v>
      </c>
      <c r="I6741">
        <v>6.4</v>
      </c>
      <c r="J6741">
        <v>3.65E-3</v>
      </c>
      <c r="K6741">
        <v>0.52400000000000002</v>
      </c>
      <c r="L6741">
        <v>3.1151621621621621</v>
      </c>
      <c r="M6741" s="2">
        <f t="shared" si="209"/>
        <v>78.378378378378372</v>
      </c>
      <c r="N6741" t="s">
        <v>2751</v>
      </c>
    </row>
    <row r="6742" spans="1:14">
      <c r="A6742">
        <v>59</v>
      </c>
      <c r="B6742" t="s">
        <v>11320</v>
      </c>
      <c r="C6742" t="s">
        <v>11321</v>
      </c>
      <c r="D6742">
        <v>1503</v>
      </c>
      <c r="E6742" s="1">
        <v>1.472</v>
      </c>
      <c r="F6742">
        <v>1.7190000000000001</v>
      </c>
      <c r="G6742">
        <v>0.17</v>
      </c>
      <c r="H6742">
        <v>53</v>
      </c>
      <c r="I6742">
        <v>7.4</v>
      </c>
      <c r="J6742">
        <v>3.3400000000000001E-3</v>
      </c>
      <c r="K6742">
        <v>0.52900000000000003</v>
      </c>
      <c r="L6742">
        <v>3.1151621621621621</v>
      </c>
      <c r="M6742" s="2">
        <f t="shared" si="209"/>
        <v>79.729729729729726</v>
      </c>
      <c r="N6742" t="s">
        <v>2751</v>
      </c>
    </row>
    <row r="6743" spans="1:14">
      <c r="A6743">
        <v>60</v>
      </c>
      <c r="B6743" t="s">
        <v>11428</v>
      </c>
      <c r="C6743" t="s">
        <v>11429</v>
      </c>
      <c r="D6743">
        <v>1142</v>
      </c>
      <c r="E6743" s="1">
        <v>1.4079999999999999</v>
      </c>
      <c r="F6743">
        <v>1.091</v>
      </c>
      <c r="G6743">
        <v>0.35699999999999998</v>
      </c>
      <c r="H6743">
        <v>84</v>
      </c>
      <c r="I6743">
        <v>6</v>
      </c>
      <c r="J6743">
        <v>2.0100000000000001E-3</v>
      </c>
      <c r="K6743">
        <v>0.23</v>
      </c>
      <c r="L6743">
        <v>3.1151621621621621</v>
      </c>
      <c r="M6743" s="2">
        <f t="shared" si="209"/>
        <v>81.081081081081081</v>
      </c>
      <c r="N6743" t="s">
        <v>2751</v>
      </c>
    </row>
    <row r="6744" spans="1:14">
      <c r="A6744">
        <v>61</v>
      </c>
      <c r="B6744" t="s">
        <v>11306</v>
      </c>
      <c r="C6744" t="s">
        <v>11307</v>
      </c>
      <c r="D6744">
        <v>201</v>
      </c>
      <c r="E6744" s="1">
        <v>1.3480000000000001</v>
      </c>
      <c r="F6744">
        <v>1.3480000000000001</v>
      </c>
      <c r="G6744">
        <v>0.36499999999999999</v>
      </c>
      <c r="H6744">
        <v>115</v>
      </c>
      <c r="I6744">
        <v>1.4</v>
      </c>
      <c r="J6744">
        <v>7.5000000000000002E-4</v>
      </c>
      <c r="K6744">
        <v>0.37</v>
      </c>
      <c r="L6744">
        <v>3.1151621621621621</v>
      </c>
      <c r="M6744" s="2">
        <f t="shared" si="209"/>
        <v>82.432432432432435</v>
      </c>
      <c r="N6744" t="s">
        <v>2751</v>
      </c>
    </row>
    <row r="6745" spans="1:14">
      <c r="A6745">
        <v>62</v>
      </c>
      <c r="B6745" t="s">
        <v>11356</v>
      </c>
      <c r="C6745" t="s">
        <v>11357</v>
      </c>
      <c r="D6745">
        <v>413</v>
      </c>
      <c r="E6745" s="1">
        <v>1.3140000000000001</v>
      </c>
      <c r="F6745">
        <v>1.226</v>
      </c>
      <c r="G6745">
        <v>0.247</v>
      </c>
      <c r="H6745">
        <v>81</v>
      </c>
      <c r="I6745">
        <v>2.6</v>
      </c>
      <c r="J6745">
        <v>1.91E-3</v>
      </c>
      <c r="K6745">
        <v>0.34200000000000003</v>
      </c>
      <c r="L6745">
        <v>3.1151621621621621</v>
      </c>
      <c r="M6745" s="2">
        <f t="shared" si="209"/>
        <v>83.78378378378379</v>
      </c>
      <c r="N6745" t="s">
        <v>2751</v>
      </c>
    </row>
    <row r="6746" spans="1:14">
      <c r="A6746">
        <v>63</v>
      </c>
      <c r="B6746" t="s">
        <v>11366</v>
      </c>
      <c r="C6746" t="s">
        <v>11367</v>
      </c>
      <c r="D6746">
        <v>1219</v>
      </c>
      <c r="E6746" s="1">
        <v>1.2589999999999999</v>
      </c>
      <c r="F6746">
        <v>1.4339999999999999</v>
      </c>
      <c r="G6746">
        <v>0.1</v>
      </c>
      <c r="H6746">
        <v>90</v>
      </c>
      <c r="I6746">
        <v>5.0999999999999996</v>
      </c>
      <c r="J6746">
        <v>3.2200000000000002E-3</v>
      </c>
      <c r="K6746">
        <v>0.35099999999999998</v>
      </c>
      <c r="L6746">
        <v>3.1151621621621621</v>
      </c>
      <c r="M6746" s="2">
        <f t="shared" si="209"/>
        <v>85.13513513513513</v>
      </c>
      <c r="N6746" t="s">
        <v>2751</v>
      </c>
    </row>
    <row r="6747" spans="1:14">
      <c r="A6747">
        <v>64</v>
      </c>
      <c r="B6747" t="s">
        <v>11362</v>
      </c>
      <c r="C6747" t="s">
        <v>11363</v>
      </c>
      <c r="D6747">
        <v>393</v>
      </c>
      <c r="E6747" s="1">
        <v>1.2450000000000001</v>
      </c>
      <c r="F6747">
        <v>1.264</v>
      </c>
      <c r="G6747">
        <v>0.25800000000000001</v>
      </c>
      <c r="H6747">
        <v>97</v>
      </c>
      <c r="I6747">
        <v>2.8</v>
      </c>
      <c r="J6747">
        <v>9.7000000000000005E-4</v>
      </c>
      <c r="K6747">
        <v>0.21</v>
      </c>
      <c r="L6747">
        <v>3.1151621621621621</v>
      </c>
      <c r="M6747" s="2">
        <f t="shared" si="209"/>
        <v>86.486486486486484</v>
      </c>
      <c r="N6747" t="s">
        <v>2751</v>
      </c>
    </row>
    <row r="6748" spans="1:14">
      <c r="A6748">
        <v>65</v>
      </c>
      <c r="B6748" t="s">
        <v>11340</v>
      </c>
      <c r="C6748" t="s">
        <v>11341</v>
      </c>
      <c r="D6748">
        <v>1365</v>
      </c>
      <c r="E6748" s="1">
        <v>1.1399999999999999</v>
      </c>
      <c r="F6748">
        <v>0.85199999999999998</v>
      </c>
      <c r="H6748">
        <v>0</v>
      </c>
      <c r="I6748">
        <v>7.3</v>
      </c>
      <c r="J6748">
        <v>2.4399999999999999E-3</v>
      </c>
      <c r="K6748">
        <v>0.22500000000000001</v>
      </c>
      <c r="L6748">
        <v>3.1151621621621621</v>
      </c>
      <c r="M6748" s="2">
        <f t="shared" ref="M6748:M6757" si="210">A6748/74*100</f>
        <v>87.837837837837839</v>
      </c>
      <c r="N6748" t="s">
        <v>2751</v>
      </c>
    </row>
    <row r="6749" spans="1:14">
      <c r="A6749">
        <v>66</v>
      </c>
      <c r="B6749" t="s">
        <v>11332</v>
      </c>
      <c r="C6749" t="s">
        <v>11333</v>
      </c>
      <c r="D6749">
        <v>113</v>
      </c>
      <c r="E6749" s="1">
        <v>0.83299999999999996</v>
      </c>
      <c r="G6749">
        <v>7.6999999999999999E-2</v>
      </c>
      <c r="H6749">
        <v>26</v>
      </c>
      <c r="I6749">
        <v>3.5</v>
      </c>
      <c r="J6749">
        <v>3.3E-4</v>
      </c>
      <c r="L6749">
        <v>3.1151621621621621</v>
      </c>
      <c r="M6749" s="2">
        <f t="shared" si="210"/>
        <v>89.189189189189193</v>
      </c>
      <c r="N6749" t="s">
        <v>2751</v>
      </c>
    </row>
    <row r="6750" spans="1:14">
      <c r="A6750">
        <v>67</v>
      </c>
      <c r="B6750" t="s">
        <v>11364</v>
      </c>
      <c r="C6750" t="s">
        <v>11365</v>
      </c>
      <c r="D6750">
        <v>5271</v>
      </c>
      <c r="E6750" s="1">
        <v>0.77400000000000002</v>
      </c>
      <c r="F6750">
        <v>0.89</v>
      </c>
      <c r="G6750">
        <v>0.155</v>
      </c>
      <c r="H6750">
        <v>588</v>
      </c>
      <c r="I6750">
        <v>8.6</v>
      </c>
      <c r="J6750">
        <v>8.5900000000000004E-3</v>
      </c>
      <c r="K6750">
        <v>0.23</v>
      </c>
      <c r="L6750">
        <v>3.1151621621621621</v>
      </c>
      <c r="M6750" s="2">
        <f t="shared" si="210"/>
        <v>90.540540540540533</v>
      </c>
      <c r="N6750" t="s">
        <v>2751</v>
      </c>
    </row>
    <row r="6751" spans="1:14">
      <c r="A6751">
        <v>68</v>
      </c>
      <c r="B6751" t="s">
        <v>11286</v>
      </c>
      <c r="C6751" t="s">
        <v>11287</v>
      </c>
      <c r="D6751">
        <v>410</v>
      </c>
      <c r="E6751" s="1">
        <v>0.58099999999999996</v>
      </c>
      <c r="F6751">
        <v>0.60599999999999998</v>
      </c>
      <c r="G6751">
        <v>7.4999999999999997E-2</v>
      </c>
      <c r="H6751">
        <v>40</v>
      </c>
      <c r="I6751">
        <v>7.3</v>
      </c>
      <c r="J6751">
        <v>8.1999999999999998E-4</v>
      </c>
      <c r="K6751">
        <v>0.16800000000000001</v>
      </c>
      <c r="L6751">
        <v>3.1151621621621621</v>
      </c>
      <c r="M6751" s="2">
        <f t="shared" si="210"/>
        <v>91.891891891891902</v>
      </c>
      <c r="N6751" t="s">
        <v>2751</v>
      </c>
    </row>
    <row r="6752" spans="1:14">
      <c r="A6752">
        <v>69</v>
      </c>
      <c r="B6752" t="s">
        <v>11342</v>
      </c>
      <c r="C6752" t="s">
        <v>11343</v>
      </c>
      <c r="D6752">
        <v>465</v>
      </c>
      <c r="E6752" s="1">
        <v>0.56699999999999995</v>
      </c>
      <c r="G6752">
        <v>0.216</v>
      </c>
      <c r="H6752">
        <v>74</v>
      </c>
      <c r="I6752">
        <v>5.4</v>
      </c>
      <c r="J6752">
        <v>9.2000000000000003E-4</v>
      </c>
      <c r="L6752">
        <v>3.1151621621621621</v>
      </c>
      <c r="M6752" s="2">
        <f t="shared" si="210"/>
        <v>93.243243243243242</v>
      </c>
      <c r="N6752" t="s">
        <v>2751</v>
      </c>
    </row>
    <row r="6753" spans="1:14">
      <c r="A6753">
        <v>70</v>
      </c>
      <c r="B6753" t="s">
        <v>11422</v>
      </c>
      <c r="C6753" t="s">
        <v>11423</v>
      </c>
      <c r="D6753">
        <v>411</v>
      </c>
      <c r="E6753" s="1">
        <v>0.48399999999999999</v>
      </c>
      <c r="F6753">
        <v>0.68899999999999995</v>
      </c>
      <c r="G6753">
        <v>2.1999999999999999E-2</v>
      </c>
      <c r="H6753">
        <v>92</v>
      </c>
      <c r="I6753">
        <v>5.3</v>
      </c>
      <c r="J6753">
        <v>8.1999999999999998E-4</v>
      </c>
      <c r="K6753">
        <v>0.14299999999999999</v>
      </c>
      <c r="L6753">
        <v>3.1151621621621621</v>
      </c>
      <c r="M6753" s="2">
        <f t="shared" si="210"/>
        <v>94.594594594594597</v>
      </c>
      <c r="N6753" t="s">
        <v>2751</v>
      </c>
    </row>
    <row r="6754" spans="1:14">
      <c r="A6754">
        <v>71</v>
      </c>
      <c r="B6754" t="s">
        <v>11348</v>
      </c>
      <c r="C6754" t="s">
        <v>11349</v>
      </c>
      <c r="D6754">
        <v>249</v>
      </c>
      <c r="E6754" s="1">
        <v>0.46899999999999997</v>
      </c>
      <c r="F6754">
        <v>0.623</v>
      </c>
      <c r="G6754">
        <v>0.161</v>
      </c>
      <c r="H6754">
        <v>31</v>
      </c>
      <c r="I6754">
        <v>6.9</v>
      </c>
      <c r="J6754">
        <v>4.0999999999999999E-4</v>
      </c>
      <c r="K6754">
        <v>0.14000000000000001</v>
      </c>
      <c r="L6754">
        <v>3.1151621621621621</v>
      </c>
      <c r="M6754" s="2">
        <f t="shared" si="210"/>
        <v>95.945945945945937</v>
      </c>
      <c r="N6754" t="s">
        <v>2751</v>
      </c>
    </row>
    <row r="6755" spans="1:14">
      <c r="A6755">
        <v>72</v>
      </c>
      <c r="B6755" t="s">
        <v>11330</v>
      </c>
      <c r="C6755" t="s">
        <v>11331</v>
      </c>
      <c r="D6755">
        <v>26</v>
      </c>
      <c r="E6755" s="1">
        <v>0.13300000000000001</v>
      </c>
      <c r="G6755">
        <v>8.1000000000000003E-2</v>
      </c>
      <c r="H6755">
        <v>37</v>
      </c>
      <c r="J6755">
        <v>6.0000000000000002E-5</v>
      </c>
      <c r="L6755">
        <v>3.1151621621621621</v>
      </c>
      <c r="M6755" s="2">
        <f t="shared" si="210"/>
        <v>97.297297297297305</v>
      </c>
      <c r="N6755" t="s">
        <v>2751</v>
      </c>
    </row>
    <row r="6756" spans="1:14">
      <c r="A6756">
        <v>73</v>
      </c>
      <c r="B6756" t="s">
        <v>11412</v>
      </c>
      <c r="C6756" t="s">
        <v>11413</v>
      </c>
      <c r="D6756">
        <v>25</v>
      </c>
      <c r="E6756" s="1">
        <v>7.6999999999999999E-2</v>
      </c>
      <c r="F6756">
        <v>8.8999999999999996E-2</v>
      </c>
      <c r="G6756">
        <v>1.6E-2</v>
      </c>
      <c r="H6756">
        <v>62</v>
      </c>
      <c r="J6756">
        <v>4.0000000000000003E-5</v>
      </c>
      <c r="K6756">
        <v>8.9999999999999993E-3</v>
      </c>
      <c r="L6756">
        <v>3.1151621621621621</v>
      </c>
      <c r="M6756" s="2">
        <f t="shared" si="210"/>
        <v>98.648648648648646</v>
      </c>
      <c r="N6756" t="s">
        <v>2751</v>
      </c>
    </row>
    <row r="6757" spans="1:14">
      <c r="A6757">
        <v>74</v>
      </c>
      <c r="B6757" t="s">
        <v>11424</v>
      </c>
      <c r="C6757" t="s">
        <v>11425</v>
      </c>
      <c r="D6757">
        <v>44</v>
      </c>
      <c r="E6757" s="1">
        <v>7.3999999999999996E-2</v>
      </c>
      <c r="F6757">
        <v>5.5E-2</v>
      </c>
      <c r="G6757">
        <v>0.97399999999999998</v>
      </c>
      <c r="H6757">
        <v>39</v>
      </c>
      <c r="J6757">
        <v>1.0000000000000001E-5</v>
      </c>
      <c r="K6757">
        <v>6.0000000000000001E-3</v>
      </c>
      <c r="L6757">
        <v>3.1151621621621621</v>
      </c>
      <c r="M6757" s="2">
        <f t="shared" si="210"/>
        <v>100</v>
      </c>
      <c r="N6757" t="s">
        <v>2751</v>
      </c>
    </row>
    <row r="6758" spans="1:14" s="3" customFormat="1">
      <c r="E6758" s="4"/>
      <c r="M6758" s="5"/>
    </row>
    <row r="6759" spans="1:14">
      <c r="A6759">
        <v>1</v>
      </c>
      <c r="B6759" t="s">
        <v>11562</v>
      </c>
      <c r="C6759" t="s">
        <v>11563</v>
      </c>
      <c r="D6759">
        <v>23358</v>
      </c>
      <c r="E6759" s="1">
        <v>41.063000000000002</v>
      </c>
      <c r="F6759">
        <v>36.4</v>
      </c>
      <c r="G6759">
        <v>6.3140000000000001</v>
      </c>
      <c r="H6759">
        <v>70</v>
      </c>
      <c r="I6759">
        <v>4.9000000000000004</v>
      </c>
      <c r="J6759">
        <v>0.12497999999999999</v>
      </c>
      <c r="K6759">
        <v>18.754999999999999</v>
      </c>
      <c r="L6759">
        <f>AVERAGE(E6759:E6919)</f>
        <v>3.6925776397515522</v>
      </c>
      <c r="M6759" s="2">
        <f t="shared" ref="M6759:M6790" si="211">A6759/161*100</f>
        <v>0.6211180124223602</v>
      </c>
      <c r="N6759" t="s">
        <v>2752</v>
      </c>
    </row>
    <row r="6760" spans="1:14">
      <c r="A6760">
        <v>2</v>
      </c>
      <c r="B6760" t="s">
        <v>11560</v>
      </c>
      <c r="C6760" t="s">
        <v>11561</v>
      </c>
      <c r="D6760">
        <v>81183</v>
      </c>
      <c r="E6760" s="1">
        <v>35.209000000000003</v>
      </c>
      <c r="F6760">
        <v>34.520000000000003</v>
      </c>
      <c r="G6760">
        <v>5.5110000000000001</v>
      </c>
      <c r="H6760">
        <v>225</v>
      </c>
      <c r="I6760">
        <v>6.8</v>
      </c>
      <c r="J6760">
        <v>0.30954999999999999</v>
      </c>
      <c r="K6760">
        <v>17.442</v>
      </c>
      <c r="L6760">
        <v>3.6925776397515522</v>
      </c>
      <c r="M6760" s="2">
        <f t="shared" si="211"/>
        <v>1.2422360248447204</v>
      </c>
      <c r="N6760" t="s">
        <v>2752</v>
      </c>
    </row>
    <row r="6761" spans="1:14">
      <c r="A6761">
        <v>3</v>
      </c>
      <c r="B6761" t="s">
        <v>11442</v>
      </c>
      <c r="C6761" t="s">
        <v>11443</v>
      </c>
      <c r="D6761">
        <v>6772</v>
      </c>
      <c r="E6761" s="1">
        <v>17.436</v>
      </c>
      <c r="F6761">
        <v>21.789000000000001</v>
      </c>
      <c r="G6761">
        <v>0.312</v>
      </c>
      <c r="H6761">
        <v>32</v>
      </c>
      <c r="I6761">
        <v>8</v>
      </c>
      <c r="J6761">
        <v>2.2950000000000002E-2</v>
      </c>
      <c r="K6761">
        <v>11.478999999999999</v>
      </c>
      <c r="L6761">
        <v>3.6925776397515522</v>
      </c>
      <c r="M6761" s="2">
        <f t="shared" si="211"/>
        <v>1.8633540372670807</v>
      </c>
      <c r="N6761" t="s">
        <v>2752</v>
      </c>
    </row>
    <row r="6762" spans="1:14">
      <c r="A6762">
        <v>4</v>
      </c>
      <c r="B6762" t="s">
        <v>16254</v>
      </c>
      <c r="C6762" t="s">
        <v>16255</v>
      </c>
      <c r="D6762">
        <v>24279</v>
      </c>
      <c r="E6762" s="1">
        <v>15.388999999999999</v>
      </c>
      <c r="F6762">
        <v>17.111999999999998</v>
      </c>
      <c r="G6762">
        <v>2.9740000000000002</v>
      </c>
      <c r="H6762">
        <v>76</v>
      </c>
      <c r="I6762">
        <v>8.9</v>
      </c>
      <c r="J6762">
        <v>5.2339999999999998E-2</v>
      </c>
      <c r="K6762">
        <v>7.28</v>
      </c>
      <c r="L6762">
        <v>3.6925776397515522</v>
      </c>
      <c r="M6762" s="2">
        <f t="shared" si="211"/>
        <v>2.4844720496894408</v>
      </c>
      <c r="N6762" t="s">
        <v>2752</v>
      </c>
    </row>
    <row r="6763" spans="1:14">
      <c r="A6763">
        <v>5</v>
      </c>
      <c r="B6763" t="s">
        <v>20824</v>
      </c>
      <c r="C6763" t="s">
        <v>20823</v>
      </c>
      <c r="D6763">
        <v>28856</v>
      </c>
      <c r="E6763" s="1">
        <v>14.397</v>
      </c>
      <c r="F6763">
        <v>14.103999999999999</v>
      </c>
      <c r="G6763">
        <v>3.4159999999999999</v>
      </c>
      <c r="H6763">
        <v>238</v>
      </c>
      <c r="I6763">
        <v>5.7</v>
      </c>
      <c r="J6763">
        <v>0.13258</v>
      </c>
      <c r="K6763">
        <v>7.492</v>
      </c>
      <c r="L6763">
        <v>3.6925776397515522</v>
      </c>
      <c r="M6763" s="2">
        <f t="shared" si="211"/>
        <v>3.1055900621118013</v>
      </c>
      <c r="N6763" t="s">
        <v>2752</v>
      </c>
    </row>
    <row r="6764" spans="1:14">
      <c r="A6764">
        <v>6</v>
      </c>
      <c r="B6764" t="s">
        <v>17098</v>
      </c>
      <c r="C6764" t="s">
        <v>17099</v>
      </c>
      <c r="D6764">
        <v>57627</v>
      </c>
      <c r="E6764" s="1">
        <v>12.444000000000001</v>
      </c>
      <c r="F6764">
        <v>12.741</v>
      </c>
      <c r="G6764">
        <v>2.149</v>
      </c>
      <c r="H6764">
        <v>249</v>
      </c>
      <c r="I6764">
        <v>8.9</v>
      </c>
      <c r="J6764">
        <v>0.17305000000000001</v>
      </c>
      <c r="K6764">
        <v>7.1449999999999996</v>
      </c>
      <c r="L6764">
        <v>3.6925776397515522</v>
      </c>
      <c r="M6764" s="2">
        <f t="shared" si="211"/>
        <v>3.7267080745341614</v>
      </c>
      <c r="N6764" t="s">
        <v>2752</v>
      </c>
    </row>
    <row r="6765" spans="1:14">
      <c r="A6765">
        <v>7</v>
      </c>
      <c r="B6765" t="s">
        <v>11432</v>
      </c>
      <c r="C6765" t="s">
        <v>11433</v>
      </c>
      <c r="D6765">
        <v>34687</v>
      </c>
      <c r="E6765" s="1">
        <v>11.202</v>
      </c>
      <c r="F6765">
        <v>12.512</v>
      </c>
      <c r="G6765">
        <v>2.1880000000000002</v>
      </c>
      <c r="H6765">
        <v>223</v>
      </c>
      <c r="I6765">
        <v>8.6</v>
      </c>
      <c r="J6765">
        <v>9.9320000000000006E-2</v>
      </c>
      <c r="K6765">
        <v>5.9870000000000001</v>
      </c>
      <c r="L6765">
        <v>3.6925776397515522</v>
      </c>
      <c r="M6765" s="2">
        <f t="shared" si="211"/>
        <v>4.3478260869565215</v>
      </c>
      <c r="N6765" t="s">
        <v>2752</v>
      </c>
    </row>
    <row r="6766" spans="1:14">
      <c r="A6766">
        <v>8</v>
      </c>
      <c r="B6766" t="s">
        <v>20810</v>
      </c>
      <c r="C6766" t="s">
        <v>20809</v>
      </c>
      <c r="D6766">
        <v>32168</v>
      </c>
      <c r="E6766" s="1">
        <v>10.353</v>
      </c>
      <c r="F6766">
        <v>11.221</v>
      </c>
      <c r="G6766">
        <v>1.5609999999999999</v>
      </c>
      <c r="H6766">
        <v>294</v>
      </c>
      <c r="I6766">
        <v>6.3</v>
      </c>
      <c r="J6766">
        <v>9.572E-2</v>
      </c>
      <c r="K6766">
        <v>4.0519999999999996</v>
      </c>
      <c r="L6766">
        <v>3.6925776397515522</v>
      </c>
      <c r="M6766" s="2">
        <f t="shared" si="211"/>
        <v>4.9689440993788816</v>
      </c>
      <c r="N6766" t="s">
        <v>2752</v>
      </c>
    </row>
    <row r="6767" spans="1:14">
      <c r="A6767">
        <v>9</v>
      </c>
      <c r="B6767" t="s">
        <v>16594</v>
      </c>
      <c r="C6767" t="s">
        <v>16595</v>
      </c>
      <c r="D6767">
        <v>17478</v>
      </c>
      <c r="E6767" s="1">
        <v>10.288</v>
      </c>
      <c r="F6767">
        <v>8.9589999999999996</v>
      </c>
      <c r="G6767">
        <v>1.468</v>
      </c>
      <c r="H6767">
        <v>154</v>
      </c>
      <c r="I6767">
        <v>5.6</v>
      </c>
      <c r="J6767">
        <v>8.6069999999999994E-2</v>
      </c>
      <c r="K6767">
        <v>4.6879999999999997</v>
      </c>
      <c r="L6767">
        <v>3.6925776397515522</v>
      </c>
      <c r="M6767" s="2">
        <f t="shared" si="211"/>
        <v>5.5900621118012426</v>
      </c>
      <c r="N6767" t="s">
        <v>2752</v>
      </c>
    </row>
    <row r="6768" spans="1:14">
      <c r="A6768">
        <v>10</v>
      </c>
      <c r="B6768" t="s">
        <v>15348</v>
      </c>
      <c r="C6768" t="s">
        <v>15349</v>
      </c>
      <c r="D6768">
        <v>10798</v>
      </c>
      <c r="E6768" s="1">
        <v>9.7720000000000002</v>
      </c>
      <c r="F6768">
        <v>9.3249999999999993</v>
      </c>
      <c r="G6768">
        <v>2.101</v>
      </c>
      <c r="H6768">
        <v>69</v>
      </c>
      <c r="I6768">
        <v>8.3000000000000007</v>
      </c>
      <c r="J6768">
        <v>3.279E-2</v>
      </c>
      <c r="K6768">
        <v>4.7460000000000004</v>
      </c>
      <c r="L6768">
        <v>3.6925776397515522</v>
      </c>
      <c r="M6768" s="2">
        <f t="shared" si="211"/>
        <v>6.2111801242236027</v>
      </c>
      <c r="N6768" t="s">
        <v>2752</v>
      </c>
    </row>
    <row r="6769" spans="1:14">
      <c r="A6769">
        <v>11</v>
      </c>
      <c r="B6769" t="s">
        <v>11444</v>
      </c>
      <c r="C6769" t="s">
        <v>11445</v>
      </c>
      <c r="D6769">
        <v>2327</v>
      </c>
      <c r="E6769" s="1">
        <v>9.5</v>
      </c>
      <c r="F6769">
        <v>14.125</v>
      </c>
      <c r="G6769">
        <v>0.6</v>
      </c>
      <c r="H6769">
        <v>20</v>
      </c>
      <c r="I6769">
        <v>4.9000000000000004</v>
      </c>
      <c r="J6769">
        <v>1.1950000000000001E-2</v>
      </c>
      <c r="K6769">
        <v>7.0970000000000004</v>
      </c>
      <c r="L6769">
        <v>3.6925776397515522</v>
      </c>
      <c r="M6769" s="2">
        <f t="shared" si="211"/>
        <v>6.8322981366459627</v>
      </c>
      <c r="N6769" t="s">
        <v>2752</v>
      </c>
    </row>
    <row r="6770" spans="1:14">
      <c r="A6770">
        <v>12</v>
      </c>
      <c r="B6770" t="s">
        <v>15336</v>
      </c>
      <c r="C6770" t="s">
        <v>15337</v>
      </c>
      <c r="D6770">
        <v>22212</v>
      </c>
      <c r="E6770" s="1">
        <v>8.5169999999999995</v>
      </c>
      <c r="F6770">
        <v>9.44</v>
      </c>
      <c r="G6770">
        <v>1.204</v>
      </c>
      <c r="H6770">
        <v>691</v>
      </c>
      <c r="I6770">
        <v>3.4</v>
      </c>
      <c r="J6770">
        <v>0.17455999999999999</v>
      </c>
      <c r="K6770">
        <v>4.9690000000000003</v>
      </c>
      <c r="L6770">
        <v>3.6925776397515522</v>
      </c>
      <c r="M6770" s="2">
        <f t="shared" si="211"/>
        <v>7.4534161490683228</v>
      </c>
      <c r="N6770" t="s">
        <v>2752</v>
      </c>
    </row>
    <row r="6771" spans="1:14">
      <c r="A6771">
        <v>13</v>
      </c>
      <c r="B6771" t="s">
        <v>20782</v>
      </c>
      <c r="C6771" t="s">
        <v>20781</v>
      </c>
      <c r="D6771">
        <v>36041</v>
      </c>
      <c r="E6771" s="1">
        <v>7.6920000000000002</v>
      </c>
      <c r="F6771">
        <v>7.5410000000000004</v>
      </c>
      <c r="G6771">
        <v>1.554</v>
      </c>
      <c r="H6771">
        <v>478</v>
      </c>
      <c r="I6771">
        <v>6.6</v>
      </c>
      <c r="J6771">
        <v>0.11302</v>
      </c>
      <c r="K6771">
        <v>3.0819999999999999</v>
      </c>
      <c r="L6771">
        <v>3.6925776397515522</v>
      </c>
      <c r="M6771" s="2">
        <f t="shared" si="211"/>
        <v>8.0745341614906838</v>
      </c>
      <c r="N6771" t="s">
        <v>2752</v>
      </c>
    </row>
    <row r="6772" spans="1:14">
      <c r="A6772">
        <v>14</v>
      </c>
      <c r="B6772" t="s">
        <v>17072</v>
      </c>
      <c r="C6772" t="s">
        <v>17073</v>
      </c>
      <c r="D6772">
        <v>8178</v>
      </c>
      <c r="E6772" s="1">
        <v>7.47</v>
      </c>
      <c r="F6772">
        <v>8.2089999999999996</v>
      </c>
      <c r="G6772">
        <v>1.538</v>
      </c>
      <c r="H6772">
        <v>80</v>
      </c>
      <c r="I6772">
        <v>6.8</v>
      </c>
      <c r="J6772">
        <v>3.354E-2</v>
      </c>
      <c r="K6772">
        <v>4.3860000000000001</v>
      </c>
      <c r="L6772">
        <v>3.6925776397515522</v>
      </c>
      <c r="M6772" s="2">
        <f t="shared" si="211"/>
        <v>8.695652173913043</v>
      </c>
      <c r="N6772" t="s">
        <v>2752</v>
      </c>
    </row>
    <row r="6773" spans="1:14">
      <c r="A6773">
        <v>15</v>
      </c>
      <c r="B6773" t="s">
        <v>20776</v>
      </c>
      <c r="C6773" t="s">
        <v>20775</v>
      </c>
      <c r="D6773">
        <v>60526</v>
      </c>
      <c r="E6773" s="1">
        <v>7.3570000000000002</v>
      </c>
      <c r="F6773">
        <v>7.18</v>
      </c>
      <c r="G6773">
        <v>2.218</v>
      </c>
      <c r="H6773">
        <v>458</v>
      </c>
      <c r="I6773">
        <v>7.7</v>
      </c>
      <c r="J6773">
        <v>0.14510999999999999</v>
      </c>
      <c r="K6773">
        <v>2.7669999999999999</v>
      </c>
      <c r="L6773">
        <v>3.6925776397515522</v>
      </c>
      <c r="M6773" s="2">
        <f t="shared" si="211"/>
        <v>9.316770186335404</v>
      </c>
      <c r="N6773" t="s">
        <v>2752</v>
      </c>
    </row>
    <row r="6774" spans="1:14">
      <c r="A6774">
        <v>16</v>
      </c>
      <c r="B6774" t="s">
        <v>16670</v>
      </c>
      <c r="C6774" t="s">
        <v>16671</v>
      </c>
      <c r="D6774">
        <v>12759</v>
      </c>
      <c r="E6774" s="1">
        <v>7.0410000000000004</v>
      </c>
      <c r="F6774">
        <v>6.4569999999999999</v>
      </c>
      <c r="G6774">
        <v>1.6759999999999999</v>
      </c>
      <c r="H6774">
        <v>219</v>
      </c>
      <c r="I6774">
        <v>4.8</v>
      </c>
      <c r="J6774">
        <v>4.0759999999999998E-2</v>
      </c>
      <c r="K6774">
        <v>1.9750000000000001</v>
      </c>
      <c r="L6774">
        <v>3.6925776397515522</v>
      </c>
      <c r="M6774" s="2">
        <f t="shared" si="211"/>
        <v>9.9378881987577632</v>
      </c>
      <c r="N6774" t="s">
        <v>2752</v>
      </c>
    </row>
    <row r="6775" spans="1:14">
      <c r="A6775">
        <v>17</v>
      </c>
      <c r="B6775" t="s">
        <v>16794</v>
      </c>
      <c r="C6775" t="s">
        <v>16795</v>
      </c>
      <c r="D6775">
        <v>1641</v>
      </c>
      <c r="E6775" s="1">
        <v>6.7279999999999998</v>
      </c>
      <c r="F6775">
        <v>6.3979999999999997</v>
      </c>
      <c r="G6775">
        <v>1.171</v>
      </c>
      <c r="H6775">
        <v>82</v>
      </c>
      <c r="I6775">
        <v>2.5</v>
      </c>
      <c r="J6775">
        <v>1.0749999999999999E-2</v>
      </c>
      <c r="K6775">
        <v>2.5449999999999999</v>
      </c>
      <c r="L6775">
        <v>3.6925776397515522</v>
      </c>
      <c r="M6775" s="2">
        <f t="shared" si="211"/>
        <v>10.559006211180124</v>
      </c>
      <c r="N6775" t="s">
        <v>2752</v>
      </c>
    </row>
    <row r="6776" spans="1:14">
      <c r="A6776">
        <v>18</v>
      </c>
      <c r="B6776" t="s">
        <v>16676</v>
      </c>
      <c r="C6776" t="s">
        <v>16677</v>
      </c>
      <c r="D6776">
        <v>2736</v>
      </c>
      <c r="E6776" s="1">
        <v>6.4260000000000002</v>
      </c>
      <c r="F6776">
        <v>8.202</v>
      </c>
      <c r="G6776">
        <v>1</v>
      </c>
      <c r="H6776">
        <v>22</v>
      </c>
      <c r="I6776">
        <v>6.1</v>
      </c>
      <c r="J6776">
        <v>7.3400000000000002E-3</v>
      </c>
      <c r="K6776">
        <v>2.5670000000000002</v>
      </c>
      <c r="L6776">
        <v>3.6925776397515522</v>
      </c>
      <c r="M6776" s="2">
        <f t="shared" si="211"/>
        <v>11.180124223602485</v>
      </c>
      <c r="N6776" t="s">
        <v>2752</v>
      </c>
    </row>
    <row r="6777" spans="1:14">
      <c r="A6777">
        <v>19</v>
      </c>
      <c r="B6777" t="s">
        <v>11540</v>
      </c>
      <c r="C6777" t="s">
        <v>11541</v>
      </c>
      <c r="D6777">
        <v>11563</v>
      </c>
      <c r="E6777" s="1">
        <v>5.7030000000000003</v>
      </c>
      <c r="F6777">
        <v>5.7930000000000001</v>
      </c>
      <c r="G6777">
        <v>1.353</v>
      </c>
      <c r="H6777">
        <v>116</v>
      </c>
      <c r="I6777">
        <v>7.9</v>
      </c>
      <c r="J6777">
        <v>2.7570000000000001E-2</v>
      </c>
      <c r="K6777">
        <v>2.3959999999999999</v>
      </c>
      <c r="L6777">
        <v>3.6925776397515522</v>
      </c>
      <c r="M6777" s="2">
        <f t="shared" si="211"/>
        <v>11.801242236024844</v>
      </c>
      <c r="N6777" t="s">
        <v>2752</v>
      </c>
    </row>
    <row r="6778" spans="1:14">
      <c r="A6778">
        <v>20</v>
      </c>
      <c r="B6778" t="s">
        <v>11504</v>
      </c>
      <c r="C6778" t="s">
        <v>11505</v>
      </c>
      <c r="D6778">
        <v>4119</v>
      </c>
      <c r="E6778" s="1">
        <v>5.56</v>
      </c>
      <c r="F6778">
        <v>5.0350000000000001</v>
      </c>
      <c r="G6778">
        <v>1.554</v>
      </c>
      <c r="H6778">
        <v>121</v>
      </c>
      <c r="I6778">
        <v>4</v>
      </c>
      <c r="J6778">
        <v>1.8519999999999998E-2</v>
      </c>
      <c r="K6778">
        <v>2.0310000000000001</v>
      </c>
      <c r="L6778">
        <v>3.6925776397515522</v>
      </c>
      <c r="M6778" s="2">
        <f t="shared" si="211"/>
        <v>12.422360248447205</v>
      </c>
      <c r="N6778" t="s">
        <v>2752</v>
      </c>
    </row>
    <row r="6779" spans="1:14">
      <c r="A6779">
        <v>21</v>
      </c>
      <c r="B6779" t="s">
        <v>11468</v>
      </c>
      <c r="C6779" t="s">
        <v>11469</v>
      </c>
      <c r="D6779">
        <v>1362</v>
      </c>
      <c r="E6779" s="1">
        <v>5.3179999999999996</v>
      </c>
      <c r="F6779">
        <v>4.3220000000000001</v>
      </c>
      <c r="G6779">
        <v>0.61</v>
      </c>
      <c r="H6779">
        <v>41</v>
      </c>
      <c r="I6779">
        <v>4.3</v>
      </c>
      <c r="J6779">
        <v>4.2100000000000002E-3</v>
      </c>
      <c r="K6779">
        <v>1.1539999999999999</v>
      </c>
      <c r="L6779">
        <v>3.6925776397515522</v>
      </c>
      <c r="M6779" s="2">
        <f t="shared" si="211"/>
        <v>13.043478260869565</v>
      </c>
      <c r="N6779" t="s">
        <v>2752</v>
      </c>
    </row>
    <row r="6780" spans="1:14">
      <c r="A6780">
        <v>22</v>
      </c>
      <c r="B6780" t="s">
        <v>11522</v>
      </c>
      <c r="C6780" t="s">
        <v>11523</v>
      </c>
      <c r="D6780">
        <v>11082</v>
      </c>
      <c r="E6780" s="1">
        <v>5.2130000000000001</v>
      </c>
      <c r="F6780">
        <v>5.7610000000000001</v>
      </c>
      <c r="G6780">
        <v>1.754</v>
      </c>
      <c r="H6780">
        <v>224</v>
      </c>
      <c r="I6780">
        <v>5.3</v>
      </c>
      <c r="J6780">
        <v>3.6970000000000003E-2</v>
      </c>
      <c r="K6780">
        <v>2.1150000000000002</v>
      </c>
      <c r="L6780">
        <v>3.6925776397515522</v>
      </c>
      <c r="M6780" s="2">
        <f t="shared" si="211"/>
        <v>13.664596273291925</v>
      </c>
      <c r="N6780" t="s">
        <v>2752</v>
      </c>
    </row>
    <row r="6781" spans="1:14">
      <c r="A6781">
        <v>23</v>
      </c>
      <c r="B6781" t="s">
        <v>11566</v>
      </c>
      <c r="C6781" t="s">
        <v>11567</v>
      </c>
      <c r="D6781">
        <v>2084</v>
      </c>
      <c r="E6781" s="1">
        <v>5.1340000000000003</v>
      </c>
      <c r="F6781">
        <v>4.4550000000000001</v>
      </c>
      <c r="G6781">
        <v>1.123</v>
      </c>
      <c r="H6781">
        <v>65</v>
      </c>
      <c r="I6781">
        <v>5.2</v>
      </c>
      <c r="J6781">
        <v>6.0000000000000001E-3</v>
      </c>
      <c r="K6781">
        <v>1.351</v>
      </c>
      <c r="L6781">
        <v>3.6925776397515522</v>
      </c>
      <c r="M6781" s="2">
        <f t="shared" si="211"/>
        <v>14.285714285714285</v>
      </c>
      <c r="N6781" t="s">
        <v>2752</v>
      </c>
    </row>
    <row r="6782" spans="1:14">
      <c r="A6782">
        <v>24</v>
      </c>
      <c r="B6782" t="s">
        <v>19924</v>
      </c>
      <c r="C6782" t="s">
        <v>19925</v>
      </c>
      <c r="D6782">
        <v>30585</v>
      </c>
      <c r="E6782" s="1">
        <v>4.8639999999999999</v>
      </c>
      <c r="F6782">
        <v>5.4020000000000001</v>
      </c>
      <c r="G6782">
        <v>0.93899999999999995</v>
      </c>
      <c r="H6782">
        <v>313</v>
      </c>
      <c r="I6782" t="s">
        <v>18288</v>
      </c>
      <c r="J6782">
        <v>4.7940000000000003E-2</v>
      </c>
      <c r="K6782">
        <v>2.0950000000000002</v>
      </c>
      <c r="L6782">
        <v>3.6925776397515522</v>
      </c>
      <c r="M6782" s="2">
        <f t="shared" si="211"/>
        <v>14.906832298136646</v>
      </c>
      <c r="N6782" t="s">
        <v>2752</v>
      </c>
    </row>
    <row r="6783" spans="1:14">
      <c r="A6783">
        <v>25</v>
      </c>
      <c r="B6783" t="s">
        <v>11430</v>
      </c>
      <c r="C6783" t="s">
        <v>11431</v>
      </c>
      <c r="D6783">
        <v>1198</v>
      </c>
      <c r="E6783" s="1">
        <v>4.8499999999999996</v>
      </c>
      <c r="F6783">
        <v>4.1020000000000003</v>
      </c>
      <c r="G6783">
        <v>0</v>
      </c>
      <c r="H6783">
        <v>10</v>
      </c>
      <c r="I6783">
        <v>5.9</v>
      </c>
      <c r="J6783">
        <v>5.0899999999999999E-3</v>
      </c>
      <c r="K6783">
        <v>1.974</v>
      </c>
      <c r="L6783">
        <v>3.6925776397515522</v>
      </c>
      <c r="M6783" s="2">
        <f t="shared" si="211"/>
        <v>15.527950310559005</v>
      </c>
      <c r="N6783" t="s">
        <v>2752</v>
      </c>
    </row>
    <row r="6784" spans="1:14">
      <c r="A6784">
        <v>26</v>
      </c>
      <c r="B6784" t="s">
        <v>11542</v>
      </c>
      <c r="C6784" t="s">
        <v>11543</v>
      </c>
      <c r="D6784">
        <v>6118</v>
      </c>
      <c r="E6784" s="1">
        <v>4.7679999999999998</v>
      </c>
      <c r="F6784">
        <v>5.0119999999999996</v>
      </c>
      <c r="G6784">
        <v>1.081</v>
      </c>
      <c r="H6784">
        <v>123</v>
      </c>
      <c r="I6784">
        <v>5.8</v>
      </c>
      <c r="J6784">
        <v>1.831E-2</v>
      </c>
      <c r="K6784">
        <v>1.7310000000000001</v>
      </c>
      <c r="L6784">
        <v>3.6925776397515522</v>
      </c>
      <c r="M6784" s="2">
        <f t="shared" si="211"/>
        <v>16.149068322981368</v>
      </c>
      <c r="N6784" t="s">
        <v>2752</v>
      </c>
    </row>
    <row r="6785" spans="1:14">
      <c r="A6785">
        <v>27</v>
      </c>
      <c r="B6785" t="s">
        <v>10904</v>
      </c>
      <c r="C6785" t="s">
        <v>10905</v>
      </c>
      <c r="D6785">
        <v>1284</v>
      </c>
      <c r="E6785" s="1">
        <v>4.7590000000000003</v>
      </c>
      <c r="F6785">
        <v>4.859</v>
      </c>
      <c r="G6785">
        <v>0.98199999999999998</v>
      </c>
      <c r="H6785">
        <v>113</v>
      </c>
      <c r="I6785">
        <v>2.1</v>
      </c>
      <c r="J6785">
        <v>9.6500000000000006E-3</v>
      </c>
      <c r="K6785">
        <v>2.2829999999999999</v>
      </c>
      <c r="L6785">
        <v>3.6925776397515522</v>
      </c>
      <c r="M6785" s="2">
        <f t="shared" si="211"/>
        <v>16.770186335403729</v>
      </c>
      <c r="N6785" t="s">
        <v>2752</v>
      </c>
    </row>
    <row r="6786" spans="1:14">
      <c r="A6786">
        <v>28</v>
      </c>
      <c r="B6786" t="s">
        <v>11518</v>
      </c>
      <c r="C6786" t="s">
        <v>11519</v>
      </c>
      <c r="D6786">
        <v>9114</v>
      </c>
      <c r="E6786" s="1">
        <v>4.633</v>
      </c>
      <c r="F6786">
        <v>4.4880000000000004</v>
      </c>
      <c r="G6786">
        <v>1.2689999999999999</v>
      </c>
      <c r="H6786">
        <v>156</v>
      </c>
      <c r="I6786">
        <v>9.1999999999999993</v>
      </c>
      <c r="J6786">
        <v>2.1229999999999999E-2</v>
      </c>
      <c r="K6786">
        <v>1.8069999999999999</v>
      </c>
      <c r="L6786">
        <v>3.6925776397515522</v>
      </c>
      <c r="M6786" s="2">
        <f t="shared" si="211"/>
        <v>17.391304347826086</v>
      </c>
      <c r="N6786" t="s">
        <v>2752</v>
      </c>
    </row>
    <row r="6787" spans="1:14">
      <c r="A6787">
        <v>29</v>
      </c>
      <c r="B6787" t="s">
        <v>11438</v>
      </c>
      <c r="C6787" t="s">
        <v>11439</v>
      </c>
      <c r="D6787">
        <v>1268</v>
      </c>
      <c r="E6787" s="1">
        <v>4.4400000000000004</v>
      </c>
      <c r="F6787">
        <v>4.0979999999999999</v>
      </c>
      <c r="G6787">
        <v>0.73299999999999998</v>
      </c>
      <c r="H6787">
        <v>30</v>
      </c>
      <c r="I6787">
        <v>5</v>
      </c>
      <c r="J6787">
        <v>5.0200000000000002E-3</v>
      </c>
      <c r="K6787">
        <v>1.5649999999999999</v>
      </c>
      <c r="L6787">
        <v>3.6925776397515522</v>
      </c>
      <c r="M6787" s="2">
        <f t="shared" si="211"/>
        <v>18.012422360248447</v>
      </c>
      <c r="N6787" t="s">
        <v>2752</v>
      </c>
    </row>
    <row r="6788" spans="1:14">
      <c r="A6788">
        <v>30</v>
      </c>
      <c r="B6788" t="s">
        <v>11476</v>
      </c>
      <c r="C6788" t="s">
        <v>11477</v>
      </c>
      <c r="D6788">
        <v>1998</v>
      </c>
      <c r="E6788" s="1">
        <v>4.4249999999999998</v>
      </c>
      <c r="F6788">
        <v>5.46</v>
      </c>
      <c r="G6788">
        <v>0.82099999999999995</v>
      </c>
      <c r="H6788">
        <v>39</v>
      </c>
      <c r="I6788">
        <v>6.8</v>
      </c>
      <c r="J6788">
        <v>5.3600000000000002E-3</v>
      </c>
      <c r="K6788">
        <v>1.8759999999999999</v>
      </c>
      <c r="L6788">
        <v>3.6925776397515522</v>
      </c>
      <c r="M6788" s="2">
        <f t="shared" si="211"/>
        <v>18.633540372670808</v>
      </c>
      <c r="N6788" t="s">
        <v>2752</v>
      </c>
    </row>
    <row r="6789" spans="1:14">
      <c r="A6789">
        <v>31</v>
      </c>
      <c r="B6789" t="s">
        <v>16538</v>
      </c>
      <c r="C6789" t="s">
        <v>16539</v>
      </c>
      <c r="D6789">
        <v>18388</v>
      </c>
      <c r="E6789" s="1">
        <v>4.3970000000000002</v>
      </c>
      <c r="F6789">
        <v>4.6150000000000002</v>
      </c>
      <c r="G6789">
        <v>0.53600000000000003</v>
      </c>
      <c r="H6789">
        <v>812</v>
      </c>
      <c r="I6789">
        <v>3.6</v>
      </c>
      <c r="J6789">
        <v>8.5709999999999995E-2</v>
      </c>
      <c r="K6789">
        <v>1.462</v>
      </c>
      <c r="L6789">
        <v>3.6925776397515522</v>
      </c>
      <c r="M6789" s="2">
        <f t="shared" si="211"/>
        <v>19.254658385093169</v>
      </c>
      <c r="N6789" t="s">
        <v>2752</v>
      </c>
    </row>
    <row r="6790" spans="1:14">
      <c r="A6790">
        <v>32</v>
      </c>
      <c r="B6790" t="s">
        <v>11512</v>
      </c>
      <c r="C6790" t="s">
        <v>11513</v>
      </c>
      <c r="D6790">
        <v>43653</v>
      </c>
      <c r="E6790" s="1">
        <v>4.3890000000000002</v>
      </c>
      <c r="F6790">
        <v>4.3840000000000003</v>
      </c>
      <c r="G6790">
        <v>1.2050000000000001</v>
      </c>
      <c r="H6790">
        <v>298</v>
      </c>
      <c r="I6790" t="s">
        <v>18288</v>
      </c>
      <c r="J6790">
        <v>7.1639999999999995E-2</v>
      </c>
      <c r="K6790">
        <v>1.89</v>
      </c>
      <c r="L6790">
        <v>3.6925776397515522</v>
      </c>
      <c r="M6790" s="2">
        <f t="shared" si="211"/>
        <v>19.875776397515526</v>
      </c>
      <c r="N6790" t="s">
        <v>2752</v>
      </c>
    </row>
    <row r="6791" spans="1:14">
      <c r="A6791">
        <v>33</v>
      </c>
      <c r="B6791" t="s">
        <v>20700</v>
      </c>
      <c r="C6791" t="s">
        <v>20699</v>
      </c>
      <c r="D6791">
        <v>9317</v>
      </c>
      <c r="E6791" s="1">
        <v>4.3209999999999997</v>
      </c>
      <c r="F6791">
        <v>4.0220000000000002</v>
      </c>
      <c r="G6791">
        <v>1.2889999999999999</v>
      </c>
      <c r="H6791">
        <v>142</v>
      </c>
      <c r="I6791">
        <v>7.7</v>
      </c>
      <c r="J6791">
        <v>1.61E-2</v>
      </c>
      <c r="K6791">
        <v>1.133</v>
      </c>
      <c r="L6791">
        <v>3.6925776397515522</v>
      </c>
      <c r="M6791" s="2">
        <f t="shared" ref="M6791:M6822" si="212">A6791/161*100</f>
        <v>20.496894409937887</v>
      </c>
      <c r="N6791" t="s">
        <v>2752</v>
      </c>
    </row>
    <row r="6792" spans="1:14">
      <c r="A6792">
        <v>34</v>
      </c>
      <c r="B6792" t="s">
        <v>20698</v>
      </c>
      <c r="C6792" t="s">
        <v>20697</v>
      </c>
      <c r="D6792">
        <v>7172</v>
      </c>
      <c r="E6792" s="1">
        <v>4.319</v>
      </c>
      <c r="F6792">
        <v>3.923</v>
      </c>
      <c r="G6792">
        <v>1.4370000000000001</v>
      </c>
      <c r="H6792">
        <v>206</v>
      </c>
      <c r="I6792">
        <v>4.9000000000000004</v>
      </c>
      <c r="J6792">
        <v>2.5440000000000001E-2</v>
      </c>
      <c r="K6792">
        <v>1.464</v>
      </c>
      <c r="L6792">
        <v>3.6925776397515522</v>
      </c>
      <c r="M6792" s="2">
        <f t="shared" si="212"/>
        <v>21.118012422360248</v>
      </c>
      <c r="N6792" t="s">
        <v>2752</v>
      </c>
    </row>
    <row r="6793" spans="1:14">
      <c r="A6793">
        <v>35</v>
      </c>
      <c r="B6793" t="s">
        <v>11474</v>
      </c>
      <c r="C6793" t="s">
        <v>11475</v>
      </c>
      <c r="D6793">
        <v>5101</v>
      </c>
      <c r="E6793" s="1">
        <v>4.274</v>
      </c>
      <c r="F6793">
        <v>4.0209999999999999</v>
      </c>
      <c r="G6793">
        <v>0.59799999999999998</v>
      </c>
      <c r="H6793">
        <v>97</v>
      </c>
      <c r="I6793">
        <v>5.0999999999999996</v>
      </c>
      <c r="J6793">
        <v>2.5819999999999999E-2</v>
      </c>
      <c r="K6793">
        <v>1.9039999999999999</v>
      </c>
      <c r="L6793">
        <v>3.6925776397515522</v>
      </c>
      <c r="M6793" s="2">
        <f t="shared" si="212"/>
        <v>21.739130434782609</v>
      </c>
      <c r="N6793" t="s">
        <v>2752</v>
      </c>
    </row>
    <row r="6794" spans="1:14">
      <c r="A6794">
        <v>36</v>
      </c>
      <c r="B6794" t="s">
        <v>16540</v>
      </c>
      <c r="C6794" t="s">
        <v>16541</v>
      </c>
      <c r="D6794">
        <v>1121</v>
      </c>
      <c r="E6794" s="1">
        <v>4.21</v>
      </c>
      <c r="F6794">
        <v>3.7229999999999999</v>
      </c>
      <c r="G6794">
        <v>0.64</v>
      </c>
      <c r="H6794">
        <v>50</v>
      </c>
      <c r="I6794">
        <v>4.0999999999999996</v>
      </c>
      <c r="J6794">
        <v>4.79E-3</v>
      </c>
      <c r="K6794">
        <v>1.353</v>
      </c>
      <c r="L6794">
        <v>3.6925776397515522</v>
      </c>
      <c r="M6794" s="2">
        <f t="shared" si="212"/>
        <v>22.36024844720497</v>
      </c>
      <c r="N6794" t="s">
        <v>2752</v>
      </c>
    </row>
    <row r="6795" spans="1:14">
      <c r="A6795">
        <v>37</v>
      </c>
      <c r="B6795" t="s">
        <v>11478</v>
      </c>
      <c r="C6795" t="s">
        <v>11479</v>
      </c>
      <c r="D6795">
        <v>305</v>
      </c>
      <c r="E6795" s="1">
        <v>4.1900000000000004</v>
      </c>
      <c r="F6795">
        <v>4.1760000000000002</v>
      </c>
      <c r="G6795">
        <v>1.105</v>
      </c>
      <c r="H6795">
        <v>19</v>
      </c>
      <c r="I6795">
        <v>2.6</v>
      </c>
      <c r="J6795">
        <v>2.6700000000000001E-3</v>
      </c>
      <c r="K6795">
        <v>2.2389999999999999</v>
      </c>
      <c r="L6795">
        <v>3.6925776397515522</v>
      </c>
      <c r="M6795" s="2">
        <f t="shared" si="212"/>
        <v>22.981366459627328</v>
      </c>
      <c r="N6795" t="s">
        <v>2752</v>
      </c>
    </row>
    <row r="6796" spans="1:14">
      <c r="A6796">
        <v>38</v>
      </c>
      <c r="B6796" t="s">
        <v>19936</v>
      </c>
      <c r="C6796" t="s">
        <v>19937</v>
      </c>
      <c r="D6796">
        <v>8972</v>
      </c>
      <c r="E6796" s="1">
        <v>4.1100000000000003</v>
      </c>
      <c r="F6796">
        <v>4.3719999999999999</v>
      </c>
      <c r="G6796">
        <v>1.2330000000000001</v>
      </c>
      <c r="H6796">
        <v>116</v>
      </c>
      <c r="I6796">
        <v>9.6</v>
      </c>
      <c r="J6796">
        <v>1.7809999999999999E-2</v>
      </c>
      <c r="K6796">
        <v>1.619</v>
      </c>
      <c r="L6796">
        <v>3.6925776397515522</v>
      </c>
      <c r="M6796" s="2">
        <f t="shared" si="212"/>
        <v>23.602484472049689</v>
      </c>
      <c r="N6796" t="s">
        <v>2752</v>
      </c>
    </row>
    <row r="6797" spans="1:14">
      <c r="A6797">
        <v>39</v>
      </c>
      <c r="B6797" t="s">
        <v>12738</v>
      </c>
      <c r="C6797" t="s">
        <v>12739</v>
      </c>
      <c r="D6797">
        <v>4237</v>
      </c>
      <c r="E6797" s="1">
        <v>4.07</v>
      </c>
      <c r="F6797">
        <v>3.415</v>
      </c>
      <c r="G6797">
        <v>0.93799999999999994</v>
      </c>
      <c r="H6797">
        <v>113</v>
      </c>
      <c r="I6797">
        <v>6.4</v>
      </c>
      <c r="J6797">
        <v>9.6699999999999998E-3</v>
      </c>
      <c r="K6797">
        <v>1.0109999999999999</v>
      </c>
      <c r="L6797">
        <v>3.6925776397515522</v>
      </c>
      <c r="M6797" s="2">
        <f t="shared" si="212"/>
        <v>24.22360248447205</v>
      </c>
      <c r="N6797" t="s">
        <v>2752</v>
      </c>
    </row>
    <row r="6798" spans="1:14">
      <c r="A6798">
        <v>40</v>
      </c>
      <c r="B6798" t="s">
        <v>20680</v>
      </c>
      <c r="C6798" t="s">
        <v>20679</v>
      </c>
      <c r="D6798">
        <v>14417</v>
      </c>
      <c r="E6798" s="1">
        <v>4.0659999999999998</v>
      </c>
      <c r="F6798">
        <v>4.1070000000000002</v>
      </c>
      <c r="G6798">
        <v>0.89100000000000001</v>
      </c>
      <c r="H6798">
        <v>320</v>
      </c>
      <c r="I6798">
        <v>5.9</v>
      </c>
      <c r="J6798">
        <v>3.8739999999999997E-2</v>
      </c>
      <c r="K6798">
        <v>1.294</v>
      </c>
      <c r="L6798">
        <v>3.6925776397515522</v>
      </c>
      <c r="M6798" s="2">
        <f t="shared" si="212"/>
        <v>24.844720496894411</v>
      </c>
      <c r="N6798" t="s">
        <v>2752</v>
      </c>
    </row>
    <row r="6799" spans="1:14">
      <c r="A6799">
        <v>41</v>
      </c>
      <c r="B6799" t="s">
        <v>17156</v>
      </c>
      <c r="C6799" t="s">
        <v>17157</v>
      </c>
      <c r="D6799">
        <v>2176</v>
      </c>
      <c r="E6799" s="1">
        <v>4.0250000000000004</v>
      </c>
      <c r="F6799">
        <v>4.1849999999999996</v>
      </c>
      <c r="G6799">
        <v>1.038</v>
      </c>
      <c r="H6799">
        <v>79</v>
      </c>
      <c r="I6799">
        <v>3.9</v>
      </c>
      <c r="J6799">
        <v>8.6899999999999998E-3</v>
      </c>
      <c r="K6799">
        <v>1.3069999999999999</v>
      </c>
      <c r="L6799">
        <v>3.6925776397515522</v>
      </c>
      <c r="M6799" s="2">
        <f t="shared" si="212"/>
        <v>25.465838509316768</v>
      </c>
      <c r="N6799" t="s">
        <v>2752</v>
      </c>
    </row>
    <row r="6800" spans="1:14">
      <c r="A6800">
        <v>42</v>
      </c>
      <c r="B6800" t="s">
        <v>16598</v>
      </c>
      <c r="C6800" t="s">
        <v>16599</v>
      </c>
      <c r="D6800">
        <v>6017</v>
      </c>
      <c r="E6800" s="1">
        <v>4.0190000000000001</v>
      </c>
      <c r="F6800">
        <v>3.742</v>
      </c>
      <c r="G6800">
        <v>0.77500000000000002</v>
      </c>
      <c r="H6800">
        <v>120</v>
      </c>
      <c r="I6800">
        <v>7.8</v>
      </c>
      <c r="J6800">
        <v>1.1469999999999999E-2</v>
      </c>
      <c r="K6800">
        <v>1.097</v>
      </c>
      <c r="L6800">
        <v>3.6925776397515522</v>
      </c>
      <c r="M6800" s="2">
        <f t="shared" si="212"/>
        <v>26.086956521739129</v>
      </c>
      <c r="N6800" t="s">
        <v>2752</v>
      </c>
    </row>
    <row r="6801" spans="1:14">
      <c r="A6801">
        <v>43</v>
      </c>
      <c r="B6801" t="s">
        <v>11502</v>
      </c>
      <c r="C6801" t="s">
        <v>11503</v>
      </c>
      <c r="D6801">
        <v>2983</v>
      </c>
      <c r="E6801" s="1">
        <v>4.0149999999999997</v>
      </c>
      <c r="F6801">
        <v>3.4750000000000001</v>
      </c>
      <c r="G6801">
        <v>0.48599999999999999</v>
      </c>
      <c r="H6801">
        <v>74</v>
      </c>
      <c r="I6801">
        <v>5.2</v>
      </c>
      <c r="J6801">
        <v>1.494E-2</v>
      </c>
      <c r="K6801">
        <v>1.88</v>
      </c>
      <c r="L6801">
        <v>3.6925776397515522</v>
      </c>
      <c r="M6801" s="2">
        <f t="shared" si="212"/>
        <v>26.70807453416149</v>
      </c>
      <c r="N6801" t="s">
        <v>2752</v>
      </c>
    </row>
    <row r="6802" spans="1:14">
      <c r="A6802">
        <v>44</v>
      </c>
      <c r="B6802" t="s">
        <v>11464</v>
      </c>
      <c r="C6802" t="s">
        <v>11465</v>
      </c>
      <c r="D6802">
        <v>5165</v>
      </c>
      <c r="E6802" s="1">
        <v>3.944</v>
      </c>
      <c r="F6802">
        <v>3.2440000000000002</v>
      </c>
      <c r="G6802">
        <v>0.83499999999999996</v>
      </c>
      <c r="H6802">
        <v>158</v>
      </c>
      <c r="I6802">
        <v>7</v>
      </c>
      <c r="J6802">
        <v>1.457E-2</v>
      </c>
      <c r="K6802">
        <v>1.23</v>
      </c>
      <c r="L6802">
        <v>3.6925776397515522</v>
      </c>
      <c r="M6802" s="2">
        <f t="shared" si="212"/>
        <v>27.329192546583851</v>
      </c>
      <c r="N6802" t="s">
        <v>2752</v>
      </c>
    </row>
    <row r="6803" spans="1:14">
      <c r="A6803">
        <v>45</v>
      </c>
      <c r="B6803" t="s">
        <v>16672</v>
      </c>
      <c r="C6803" t="s">
        <v>16673</v>
      </c>
      <c r="D6803">
        <v>8743</v>
      </c>
      <c r="E6803" s="1">
        <v>3.9020000000000001</v>
      </c>
      <c r="F6803">
        <v>3.6030000000000002</v>
      </c>
      <c r="G6803">
        <v>1.369</v>
      </c>
      <c r="H6803">
        <v>111</v>
      </c>
      <c r="I6803">
        <v>7.9</v>
      </c>
      <c r="J6803">
        <v>1.524E-2</v>
      </c>
      <c r="K6803">
        <v>1.1459999999999999</v>
      </c>
      <c r="L6803">
        <v>3.6925776397515522</v>
      </c>
      <c r="M6803" s="2">
        <f t="shared" si="212"/>
        <v>27.950310559006208</v>
      </c>
      <c r="N6803" t="s">
        <v>2752</v>
      </c>
    </row>
    <row r="6804" spans="1:14">
      <c r="A6804">
        <v>46</v>
      </c>
      <c r="B6804" t="s">
        <v>11486</v>
      </c>
      <c r="C6804" t="s">
        <v>11487</v>
      </c>
      <c r="D6804">
        <v>1461</v>
      </c>
      <c r="E6804" s="1">
        <v>3.8610000000000002</v>
      </c>
      <c r="F6804">
        <v>3.6869999999999998</v>
      </c>
      <c r="G6804">
        <v>0.70199999999999996</v>
      </c>
      <c r="H6804">
        <v>124</v>
      </c>
      <c r="I6804">
        <v>3</v>
      </c>
      <c r="J6804">
        <v>3.3800000000000002E-3</v>
      </c>
      <c r="K6804">
        <v>0.51900000000000002</v>
      </c>
      <c r="L6804">
        <v>3.6925776397515522</v>
      </c>
      <c r="M6804" s="2">
        <f t="shared" si="212"/>
        <v>28.571428571428569</v>
      </c>
      <c r="N6804" t="s">
        <v>2752</v>
      </c>
    </row>
    <row r="6805" spans="1:14">
      <c r="A6805">
        <v>47</v>
      </c>
      <c r="B6805" t="s">
        <v>14490</v>
      </c>
      <c r="C6805" t="s">
        <v>14491</v>
      </c>
      <c r="D6805">
        <v>3175</v>
      </c>
      <c r="E6805" s="1">
        <v>3.7080000000000002</v>
      </c>
      <c r="F6805">
        <v>3.38</v>
      </c>
      <c r="G6805">
        <v>0.38700000000000001</v>
      </c>
      <c r="H6805">
        <v>75</v>
      </c>
      <c r="I6805">
        <v>8.5</v>
      </c>
      <c r="J6805">
        <v>6.1799999999999997E-3</v>
      </c>
      <c r="K6805">
        <v>0.97699999999999998</v>
      </c>
      <c r="L6805">
        <v>3.6925776397515522</v>
      </c>
      <c r="M6805" s="2">
        <f t="shared" si="212"/>
        <v>29.19254658385093</v>
      </c>
      <c r="N6805" t="s">
        <v>2752</v>
      </c>
    </row>
    <row r="6806" spans="1:14">
      <c r="A6806">
        <v>48</v>
      </c>
      <c r="B6806" t="s">
        <v>11498</v>
      </c>
      <c r="C6806" t="s">
        <v>11499</v>
      </c>
      <c r="D6806">
        <v>3181</v>
      </c>
      <c r="E6806" s="1">
        <v>3.6749999999999998</v>
      </c>
      <c r="F6806">
        <v>3.4750000000000001</v>
      </c>
      <c r="G6806">
        <v>1.024</v>
      </c>
      <c r="H6806">
        <v>83</v>
      </c>
      <c r="I6806">
        <v>6</v>
      </c>
      <c r="J6806">
        <v>9.3500000000000007E-3</v>
      </c>
      <c r="K6806">
        <v>1.228</v>
      </c>
      <c r="L6806">
        <v>3.6925776397515522</v>
      </c>
      <c r="M6806" s="2">
        <f t="shared" si="212"/>
        <v>29.813664596273291</v>
      </c>
      <c r="N6806" t="s">
        <v>2752</v>
      </c>
    </row>
    <row r="6807" spans="1:14">
      <c r="A6807">
        <v>49</v>
      </c>
      <c r="B6807" t="s">
        <v>18618</v>
      </c>
      <c r="C6807" t="s">
        <v>18619</v>
      </c>
      <c r="D6807">
        <v>20361</v>
      </c>
      <c r="E6807" s="1">
        <v>3.6579999999999999</v>
      </c>
      <c r="F6807">
        <v>4.0549999999999997</v>
      </c>
      <c r="G6807">
        <v>0.66300000000000003</v>
      </c>
      <c r="H6807">
        <v>267</v>
      </c>
      <c r="I6807">
        <v>9.5</v>
      </c>
      <c r="J6807">
        <v>2.154E-2</v>
      </c>
      <c r="K6807">
        <v>0.999</v>
      </c>
      <c r="L6807">
        <v>3.6925776397515522</v>
      </c>
      <c r="M6807" s="2">
        <f t="shared" si="212"/>
        <v>30.434782608695656</v>
      </c>
      <c r="N6807" t="s">
        <v>2752</v>
      </c>
    </row>
    <row r="6808" spans="1:14">
      <c r="A6808">
        <v>50</v>
      </c>
      <c r="B6808" t="s">
        <v>16690</v>
      </c>
      <c r="C6808" t="s">
        <v>16691</v>
      </c>
      <c r="D6808">
        <v>2996</v>
      </c>
      <c r="E6808" s="1">
        <v>3.6080000000000001</v>
      </c>
      <c r="F6808">
        <v>3.855</v>
      </c>
      <c r="G6808">
        <v>0.753</v>
      </c>
      <c r="H6808">
        <v>93</v>
      </c>
      <c r="I6808">
        <v>4.5</v>
      </c>
      <c r="J6808">
        <v>9.5600000000000008E-3</v>
      </c>
      <c r="K6808">
        <v>1.0109999999999999</v>
      </c>
      <c r="L6808">
        <v>3.6925776397515522</v>
      </c>
      <c r="M6808" s="2">
        <f t="shared" si="212"/>
        <v>31.05590062111801</v>
      </c>
      <c r="N6808" t="s">
        <v>2752</v>
      </c>
    </row>
    <row r="6809" spans="1:14">
      <c r="A6809">
        <v>51</v>
      </c>
      <c r="B6809" t="s">
        <v>14568</v>
      </c>
      <c r="C6809" t="s">
        <v>14569</v>
      </c>
      <c r="D6809">
        <v>1137</v>
      </c>
      <c r="E6809" s="1">
        <v>3.5750000000000002</v>
      </c>
      <c r="F6809">
        <v>3.3679999999999999</v>
      </c>
      <c r="G6809">
        <v>0.65900000000000003</v>
      </c>
      <c r="H6809">
        <v>41</v>
      </c>
      <c r="I6809">
        <v>4.7</v>
      </c>
      <c r="J6809">
        <v>4.4099999999999999E-3</v>
      </c>
      <c r="K6809">
        <v>1.232</v>
      </c>
      <c r="L6809">
        <v>3.6925776397515522</v>
      </c>
      <c r="M6809" s="2">
        <f t="shared" si="212"/>
        <v>31.677018633540371</v>
      </c>
      <c r="N6809" t="s">
        <v>2752</v>
      </c>
    </row>
    <row r="6810" spans="1:14">
      <c r="A6810">
        <v>52</v>
      </c>
      <c r="B6810" t="s">
        <v>11496</v>
      </c>
      <c r="C6810" t="s">
        <v>11497</v>
      </c>
      <c r="D6810">
        <v>4898</v>
      </c>
      <c r="E6810" s="1">
        <v>3.5459999999999998</v>
      </c>
      <c r="F6810">
        <v>3.5880000000000001</v>
      </c>
      <c r="G6810">
        <v>1.109</v>
      </c>
      <c r="H6810">
        <v>110</v>
      </c>
      <c r="I6810">
        <v>7.4</v>
      </c>
      <c r="J6810">
        <v>1.2370000000000001E-2</v>
      </c>
      <c r="K6810">
        <v>1.351</v>
      </c>
      <c r="L6810">
        <v>3.6925776397515522</v>
      </c>
      <c r="M6810" s="2">
        <f t="shared" si="212"/>
        <v>32.298136645962735</v>
      </c>
      <c r="N6810" t="s">
        <v>2752</v>
      </c>
    </row>
    <row r="6811" spans="1:14">
      <c r="A6811">
        <v>53</v>
      </c>
      <c r="B6811" t="s">
        <v>11558</v>
      </c>
      <c r="C6811" t="s">
        <v>11559</v>
      </c>
      <c r="D6811">
        <v>3063</v>
      </c>
      <c r="E6811" s="1">
        <v>3.5</v>
      </c>
      <c r="F6811">
        <v>3.714</v>
      </c>
      <c r="G6811">
        <v>0.86899999999999999</v>
      </c>
      <c r="H6811">
        <v>84</v>
      </c>
      <c r="I6811">
        <v>7.1</v>
      </c>
      <c r="J6811">
        <v>5.7400000000000003E-3</v>
      </c>
      <c r="K6811">
        <v>0.96599999999999997</v>
      </c>
      <c r="L6811">
        <v>3.6925776397515522</v>
      </c>
      <c r="M6811" s="2">
        <f t="shared" si="212"/>
        <v>32.919254658385093</v>
      </c>
      <c r="N6811" t="s">
        <v>2752</v>
      </c>
    </row>
    <row r="6812" spans="1:14">
      <c r="A6812">
        <v>54</v>
      </c>
      <c r="B6812" t="s">
        <v>19956</v>
      </c>
      <c r="C6812" t="s">
        <v>19957</v>
      </c>
      <c r="D6812">
        <v>8662</v>
      </c>
      <c r="E6812" s="1">
        <v>3.4790000000000001</v>
      </c>
      <c r="F6812">
        <v>3.6960000000000002</v>
      </c>
      <c r="G6812">
        <v>0.54</v>
      </c>
      <c r="H6812">
        <v>237</v>
      </c>
      <c r="I6812">
        <v>5.8</v>
      </c>
      <c r="J6812">
        <v>2.8709999999999999E-2</v>
      </c>
      <c r="K6812">
        <v>1.385</v>
      </c>
      <c r="L6812">
        <v>3.6925776397515522</v>
      </c>
      <c r="M6812" s="2">
        <f t="shared" si="212"/>
        <v>33.540372670807457</v>
      </c>
      <c r="N6812" t="s">
        <v>2752</v>
      </c>
    </row>
    <row r="6813" spans="1:14">
      <c r="A6813">
        <v>55</v>
      </c>
      <c r="B6813" t="s">
        <v>11454</v>
      </c>
      <c r="C6813" t="s">
        <v>11455</v>
      </c>
      <c r="D6813">
        <v>1106</v>
      </c>
      <c r="E6813" s="1">
        <v>3.4660000000000002</v>
      </c>
      <c r="F6813">
        <v>3.8069999999999999</v>
      </c>
      <c r="G6813">
        <v>0.26600000000000001</v>
      </c>
      <c r="H6813">
        <v>64</v>
      </c>
      <c r="I6813">
        <v>3.1</v>
      </c>
      <c r="J6813">
        <v>6.8799999999999998E-3</v>
      </c>
      <c r="K6813">
        <v>1.3759999999999999</v>
      </c>
      <c r="L6813">
        <v>3.6925776397515522</v>
      </c>
      <c r="M6813" s="2">
        <f t="shared" si="212"/>
        <v>34.161490683229815</v>
      </c>
      <c r="N6813" t="s">
        <v>2752</v>
      </c>
    </row>
    <row r="6814" spans="1:14">
      <c r="A6814">
        <v>56</v>
      </c>
      <c r="B6814" t="s">
        <v>11514</v>
      </c>
      <c r="C6814" t="s">
        <v>11515</v>
      </c>
      <c r="D6814">
        <v>905</v>
      </c>
      <c r="E6814" s="1">
        <v>3.3969999999999998</v>
      </c>
      <c r="F6814">
        <v>3.544</v>
      </c>
      <c r="G6814">
        <v>0.71399999999999997</v>
      </c>
      <c r="H6814">
        <v>77</v>
      </c>
      <c r="I6814">
        <v>2.7</v>
      </c>
      <c r="J6814">
        <v>6.28E-3</v>
      </c>
      <c r="K6814">
        <v>1.4990000000000001</v>
      </c>
      <c r="L6814">
        <v>3.6925776397515522</v>
      </c>
      <c r="M6814" s="2">
        <f t="shared" si="212"/>
        <v>34.782608695652172</v>
      </c>
      <c r="N6814" t="s">
        <v>2752</v>
      </c>
    </row>
    <row r="6815" spans="1:14">
      <c r="A6815">
        <v>57</v>
      </c>
      <c r="B6815" t="s">
        <v>20630</v>
      </c>
      <c r="C6815" t="s">
        <v>20629</v>
      </c>
      <c r="D6815">
        <v>3493</v>
      </c>
      <c r="E6815" s="1">
        <v>3.34</v>
      </c>
      <c r="F6815">
        <v>3.488</v>
      </c>
      <c r="G6815">
        <v>0.91500000000000004</v>
      </c>
      <c r="H6815">
        <v>47</v>
      </c>
      <c r="I6815" t="s">
        <v>18288</v>
      </c>
      <c r="J6815">
        <v>7.2300000000000003E-3</v>
      </c>
      <c r="K6815">
        <v>1.611</v>
      </c>
      <c r="L6815">
        <v>3.6925776397515522</v>
      </c>
      <c r="M6815" s="2">
        <f t="shared" si="212"/>
        <v>35.403726708074537</v>
      </c>
      <c r="N6815" t="s">
        <v>2752</v>
      </c>
    </row>
    <row r="6816" spans="1:14">
      <c r="A6816">
        <v>58</v>
      </c>
      <c r="B6816" t="s">
        <v>11500</v>
      </c>
      <c r="C6816" t="s">
        <v>11501</v>
      </c>
      <c r="D6816">
        <v>606</v>
      </c>
      <c r="E6816" s="1">
        <v>3.3290000000000002</v>
      </c>
      <c r="F6816">
        <v>2.859</v>
      </c>
      <c r="G6816">
        <v>0.59599999999999997</v>
      </c>
      <c r="H6816">
        <v>52</v>
      </c>
      <c r="I6816">
        <v>3.3</v>
      </c>
      <c r="J6816">
        <v>2.4399999999999999E-3</v>
      </c>
      <c r="K6816">
        <v>0.72499999999999998</v>
      </c>
      <c r="L6816">
        <v>3.6925776397515522</v>
      </c>
      <c r="M6816" s="2">
        <f t="shared" si="212"/>
        <v>36.024844720496894</v>
      </c>
      <c r="N6816" t="s">
        <v>2752</v>
      </c>
    </row>
    <row r="6817" spans="1:14">
      <c r="A6817">
        <v>59</v>
      </c>
      <c r="B6817" t="s">
        <v>11488</v>
      </c>
      <c r="C6817" t="s">
        <v>11489</v>
      </c>
      <c r="D6817">
        <v>1305</v>
      </c>
      <c r="E6817" s="1">
        <v>3.2919999999999998</v>
      </c>
      <c r="F6817">
        <v>3.762</v>
      </c>
      <c r="G6817">
        <v>0.60699999999999998</v>
      </c>
      <c r="H6817">
        <v>56</v>
      </c>
      <c r="I6817">
        <v>4.5</v>
      </c>
      <c r="J6817">
        <v>3.7299999999999998E-3</v>
      </c>
      <c r="K6817">
        <v>1.0309999999999999</v>
      </c>
      <c r="L6817">
        <v>3.6925776397515522</v>
      </c>
      <c r="M6817" s="2">
        <f t="shared" si="212"/>
        <v>36.645962732919259</v>
      </c>
      <c r="N6817" t="s">
        <v>2752</v>
      </c>
    </row>
    <row r="6818" spans="1:14">
      <c r="A6818">
        <v>60</v>
      </c>
      <c r="B6818" t="s">
        <v>10894</v>
      </c>
      <c r="C6818" t="s">
        <v>10895</v>
      </c>
      <c r="D6818">
        <v>8703</v>
      </c>
      <c r="E6818" s="1">
        <v>3.2850000000000001</v>
      </c>
      <c r="F6818">
        <v>4.4320000000000004</v>
      </c>
      <c r="G6818">
        <v>0.30299999999999999</v>
      </c>
      <c r="H6818">
        <v>254</v>
      </c>
      <c r="I6818">
        <v>4.4000000000000004</v>
      </c>
      <c r="J6818">
        <v>4.8660000000000002E-2</v>
      </c>
      <c r="K6818">
        <v>1.669</v>
      </c>
      <c r="L6818">
        <v>3.6925776397515522</v>
      </c>
      <c r="M6818" s="2">
        <f t="shared" si="212"/>
        <v>37.267080745341616</v>
      </c>
      <c r="N6818" t="s">
        <v>2752</v>
      </c>
    </row>
    <row r="6819" spans="1:14">
      <c r="A6819">
        <v>61</v>
      </c>
      <c r="B6819" t="s">
        <v>11490</v>
      </c>
      <c r="C6819" t="s">
        <v>11491</v>
      </c>
      <c r="D6819">
        <v>4076</v>
      </c>
      <c r="E6819" s="1">
        <v>3.2629999999999999</v>
      </c>
      <c r="F6819">
        <v>3.379</v>
      </c>
      <c r="G6819">
        <v>0.42299999999999999</v>
      </c>
      <c r="H6819">
        <v>104</v>
      </c>
      <c r="I6819">
        <v>5.7</v>
      </c>
      <c r="J6819">
        <v>1.1440000000000001E-2</v>
      </c>
      <c r="K6819">
        <v>1.0489999999999999</v>
      </c>
      <c r="L6819">
        <v>3.6925776397515522</v>
      </c>
      <c r="M6819" s="2">
        <f t="shared" si="212"/>
        <v>37.888198757763973</v>
      </c>
      <c r="N6819" t="s">
        <v>2752</v>
      </c>
    </row>
    <row r="6820" spans="1:14">
      <c r="A6820">
        <v>62</v>
      </c>
      <c r="B6820" t="s">
        <v>18624</v>
      </c>
      <c r="C6820" t="s">
        <v>18625</v>
      </c>
      <c r="D6820">
        <v>3453</v>
      </c>
      <c r="E6820" s="1">
        <v>3.2509999999999999</v>
      </c>
      <c r="F6820">
        <v>3.3039999999999998</v>
      </c>
      <c r="G6820">
        <v>0.48</v>
      </c>
      <c r="H6820">
        <v>227</v>
      </c>
      <c r="I6820">
        <v>6.1</v>
      </c>
      <c r="J6820">
        <v>7.0800000000000004E-3</v>
      </c>
      <c r="K6820">
        <v>0.83599999999999997</v>
      </c>
      <c r="L6820">
        <v>3.6925776397515522</v>
      </c>
      <c r="M6820" s="2">
        <f t="shared" si="212"/>
        <v>38.509316770186338</v>
      </c>
      <c r="N6820" t="s">
        <v>2752</v>
      </c>
    </row>
    <row r="6821" spans="1:14">
      <c r="A6821">
        <v>63</v>
      </c>
      <c r="B6821" t="s">
        <v>11436</v>
      </c>
      <c r="C6821" t="s">
        <v>11437</v>
      </c>
      <c r="D6821">
        <v>4452</v>
      </c>
      <c r="E6821" s="1">
        <v>3.2309999999999999</v>
      </c>
      <c r="F6821">
        <v>3.395</v>
      </c>
      <c r="G6821">
        <v>0.66700000000000004</v>
      </c>
      <c r="H6821">
        <v>108</v>
      </c>
      <c r="I6821">
        <v>4.9000000000000004</v>
      </c>
      <c r="J6821">
        <v>1.6060000000000001E-2</v>
      </c>
      <c r="K6821">
        <v>1.123</v>
      </c>
      <c r="L6821">
        <v>3.6925776397515522</v>
      </c>
      <c r="M6821" s="2">
        <f t="shared" si="212"/>
        <v>39.130434782608695</v>
      </c>
      <c r="N6821" t="s">
        <v>2752</v>
      </c>
    </row>
    <row r="6822" spans="1:14">
      <c r="A6822">
        <v>64</v>
      </c>
      <c r="B6822" t="s">
        <v>19808</v>
      </c>
      <c r="C6822" t="s">
        <v>19809</v>
      </c>
      <c r="D6822">
        <v>1759</v>
      </c>
      <c r="E6822" s="1">
        <v>3.1549999999999998</v>
      </c>
      <c r="F6822">
        <v>2.9169999999999998</v>
      </c>
      <c r="G6822">
        <v>0.5</v>
      </c>
      <c r="H6822">
        <v>46</v>
      </c>
      <c r="I6822">
        <v>6.1</v>
      </c>
      <c r="J6822">
        <v>6.0699999999999999E-3</v>
      </c>
      <c r="K6822">
        <v>1.198</v>
      </c>
      <c r="L6822">
        <v>3.6925776397515522</v>
      </c>
      <c r="M6822" s="2">
        <f t="shared" si="212"/>
        <v>39.751552795031053</v>
      </c>
      <c r="N6822" t="s">
        <v>2752</v>
      </c>
    </row>
    <row r="6823" spans="1:14">
      <c r="A6823">
        <v>65</v>
      </c>
      <c r="B6823" t="s">
        <v>16596</v>
      </c>
      <c r="C6823" t="s">
        <v>16597</v>
      </c>
      <c r="D6823">
        <v>9661</v>
      </c>
      <c r="E6823" s="1">
        <v>3.01</v>
      </c>
      <c r="F6823">
        <v>2.9980000000000002</v>
      </c>
      <c r="G6823">
        <v>0.46500000000000002</v>
      </c>
      <c r="H6823">
        <v>99</v>
      </c>
      <c r="I6823" t="s">
        <v>18288</v>
      </c>
      <c r="J6823">
        <v>1.132E-2</v>
      </c>
      <c r="K6823">
        <v>1.0780000000000001</v>
      </c>
      <c r="L6823">
        <v>3.6925776397515522</v>
      </c>
      <c r="M6823" s="2">
        <f t="shared" ref="M6823:M6854" si="213">A6823/161*100</f>
        <v>40.372670807453417</v>
      </c>
      <c r="N6823" t="s">
        <v>2752</v>
      </c>
    </row>
    <row r="6824" spans="1:14">
      <c r="A6824">
        <v>66</v>
      </c>
      <c r="B6824" t="s">
        <v>16544</v>
      </c>
      <c r="C6824" t="s">
        <v>16545</v>
      </c>
      <c r="D6824">
        <v>2700</v>
      </c>
      <c r="E6824" s="1">
        <v>2.9449999999999998</v>
      </c>
      <c r="F6824">
        <v>2.8050000000000002</v>
      </c>
      <c r="G6824">
        <v>0.42499999999999999</v>
      </c>
      <c r="H6824">
        <v>106</v>
      </c>
      <c r="I6824">
        <v>6.1</v>
      </c>
      <c r="J6824">
        <v>6.1199999999999996E-3</v>
      </c>
      <c r="K6824">
        <v>0.76600000000000001</v>
      </c>
      <c r="L6824">
        <v>3.6925776397515522</v>
      </c>
      <c r="M6824" s="2">
        <f t="shared" si="213"/>
        <v>40.993788819875775</v>
      </c>
      <c r="N6824" t="s">
        <v>2752</v>
      </c>
    </row>
    <row r="6825" spans="1:14">
      <c r="A6825">
        <v>67</v>
      </c>
      <c r="B6825" t="s">
        <v>11524</v>
      </c>
      <c r="C6825" t="s">
        <v>11525</v>
      </c>
      <c r="D6825">
        <v>3694</v>
      </c>
      <c r="E6825" s="1">
        <v>2.8940000000000001</v>
      </c>
      <c r="F6825">
        <v>2.93</v>
      </c>
      <c r="G6825">
        <v>0.83099999999999996</v>
      </c>
      <c r="H6825">
        <v>89</v>
      </c>
      <c r="I6825">
        <v>9</v>
      </c>
      <c r="J6825">
        <v>5.0200000000000002E-3</v>
      </c>
      <c r="K6825">
        <v>0.77</v>
      </c>
      <c r="L6825">
        <v>3.6925776397515522</v>
      </c>
      <c r="M6825" s="2">
        <f t="shared" si="213"/>
        <v>41.614906832298139</v>
      </c>
      <c r="N6825" t="s">
        <v>2752</v>
      </c>
    </row>
    <row r="6826" spans="1:14">
      <c r="A6826">
        <v>68</v>
      </c>
      <c r="B6826" t="s">
        <v>20568</v>
      </c>
      <c r="C6826" t="s">
        <v>20567</v>
      </c>
      <c r="D6826">
        <v>3272</v>
      </c>
      <c r="E6826" s="1">
        <v>2.8809999999999998</v>
      </c>
      <c r="F6826">
        <v>2.91</v>
      </c>
      <c r="G6826">
        <v>0.34799999999999998</v>
      </c>
      <c r="H6826">
        <v>69</v>
      </c>
      <c r="I6826">
        <v>6.8</v>
      </c>
      <c r="J6826">
        <v>7.5500000000000003E-3</v>
      </c>
      <c r="K6826">
        <v>0.90100000000000002</v>
      </c>
      <c r="L6826">
        <v>3.6925776397515522</v>
      </c>
      <c r="M6826" s="2">
        <f t="shared" si="213"/>
        <v>42.236024844720497</v>
      </c>
      <c r="N6826" t="s">
        <v>2752</v>
      </c>
    </row>
    <row r="6827" spans="1:14">
      <c r="A6827">
        <v>69</v>
      </c>
      <c r="B6827" t="s">
        <v>20564</v>
      </c>
      <c r="C6827" t="s">
        <v>20563</v>
      </c>
      <c r="D6827">
        <v>605</v>
      </c>
      <c r="E6827" s="1">
        <v>2.875</v>
      </c>
      <c r="F6827">
        <v>2.6560000000000001</v>
      </c>
      <c r="G6827">
        <v>0.41699999999999998</v>
      </c>
      <c r="H6827">
        <v>36</v>
      </c>
      <c r="I6827">
        <v>3.8</v>
      </c>
      <c r="J6827">
        <v>2.1900000000000001E-3</v>
      </c>
      <c r="K6827">
        <v>0.69499999999999995</v>
      </c>
      <c r="L6827">
        <v>3.6925776397515522</v>
      </c>
      <c r="M6827" s="2">
        <f t="shared" si="213"/>
        <v>42.857142857142854</v>
      </c>
      <c r="N6827" t="s">
        <v>2752</v>
      </c>
    </row>
    <row r="6828" spans="1:14">
      <c r="A6828">
        <v>70</v>
      </c>
      <c r="B6828" t="s">
        <v>18503</v>
      </c>
      <c r="C6828" t="s">
        <v>18502</v>
      </c>
      <c r="D6828">
        <v>1539</v>
      </c>
      <c r="E6828" s="1">
        <v>2.859</v>
      </c>
      <c r="F6828">
        <v>2.5070000000000001</v>
      </c>
      <c r="G6828">
        <v>0.27500000000000002</v>
      </c>
      <c r="H6828">
        <v>40</v>
      </c>
      <c r="I6828">
        <v>9.1</v>
      </c>
      <c r="J6828">
        <v>2.8300000000000001E-3</v>
      </c>
      <c r="K6828">
        <v>0.73099999999999998</v>
      </c>
      <c r="L6828">
        <v>3.6925776397515522</v>
      </c>
      <c r="M6828" s="2">
        <f t="shared" si="213"/>
        <v>43.478260869565219</v>
      </c>
      <c r="N6828" t="s">
        <v>2752</v>
      </c>
    </row>
    <row r="6829" spans="1:14">
      <c r="A6829">
        <v>71</v>
      </c>
      <c r="B6829" t="s">
        <v>20562</v>
      </c>
      <c r="C6829" t="s">
        <v>20561</v>
      </c>
      <c r="D6829">
        <v>2722</v>
      </c>
      <c r="E6829" s="1">
        <v>2.847</v>
      </c>
      <c r="F6829">
        <v>2.9969999999999999</v>
      </c>
      <c r="G6829">
        <v>0.51400000000000001</v>
      </c>
      <c r="H6829">
        <v>74</v>
      </c>
      <c r="I6829">
        <v>6.7</v>
      </c>
      <c r="J6829">
        <v>8.4899999999999993E-3</v>
      </c>
      <c r="K6829">
        <v>1.26</v>
      </c>
      <c r="L6829">
        <v>3.6925776397515522</v>
      </c>
      <c r="M6829" s="2">
        <f t="shared" si="213"/>
        <v>44.099378881987576</v>
      </c>
      <c r="N6829" t="s">
        <v>2752</v>
      </c>
    </row>
    <row r="6830" spans="1:14">
      <c r="A6830">
        <v>72</v>
      </c>
      <c r="B6830" t="s">
        <v>20558</v>
      </c>
      <c r="C6830" t="s">
        <v>20557</v>
      </c>
      <c r="D6830">
        <v>5295</v>
      </c>
      <c r="E6830" s="1">
        <v>2.8340000000000001</v>
      </c>
      <c r="F6830">
        <v>2.9409999999999998</v>
      </c>
      <c r="G6830">
        <v>0.57899999999999996</v>
      </c>
      <c r="H6830">
        <v>273</v>
      </c>
      <c r="I6830">
        <v>5.6</v>
      </c>
      <c r="J6830">
        <v>1.3010000000000001E-2</v>
      </c>
      <c r="K6830">
        <v>0.81699999999999995</v>
      </c>
      <c r="L6830">
        <v>3.6925776397515522</v>
      </c>
      <c r="M6830" s="2">
        <f t="shared" si="213"/>
        <v>44.720496894409941</v>
      </c>
      <c r="N6830" t="s">
        <v>2752</v>
      </c>
    </row>
    <row r="6831" spans="1:14">
      <c r="A6831">
        <v>73</v>
      </c>
      <c r="B6831" t="s">
        <v>11450</v>
      </c>
      <c r="C6831" t="s">
        <v>11451</v>
      </c>
      <c r="D6831">
        <v>2064</v>
      </c>
      <c r="E6831" s="1">
        <v>2.8079999999999998</v>
      </c>
      <c r="F6831">
        <v>2.758</v>
      </c>
      <c r="G6831">
        <v>0.18099999999999999</v>
      </c>
      <c r="H6831">
        <v>105</v>
      </c>
      <c r="I6831">
        <v>4.5</v>
      </c>
      <c r="J6831">
        <v>7.1900000000000002E-3</v>
      </c>
      <c r="K6831">
        <v>0.85599999999999998</v>
      </c>
      <c r="L6831">
        <v>3.6925776397515522</v>
      </c>
      <c r="M6831" s="2">
        <f t="shared" si="213"/>
        <v>45.341614906832298</v>
      </c>
      <c r="N6831" t="s">
        <v>2752</v>
      </c>
    </row>
    <row r="6832" spans="1:14">
      <c r="A6832">
        <v>74</v>
      </c>
      <c r="B6832" t="s">
        <v>17178</v>
      </c>
      <c r="C6832" t="s">
        <v>17179</v>
      </c>
      <c r="D6832">
        <v>4514</v>
      </c>
      <c r="E6832" s="1">
        <v>2.806</v>
      </c>
      <c r="F6832">
        <v>3.4780000000000002</v>
      </c>
      <c r="G6832">
        <v>0.52300000000000002</v>
      </c>
      <c r="H6832">
        <v>107</v>
      </c>
      <c r="I6832">
        <v>6</v>
      </c>
      <c r="J6832">
        <v>1.2449999999999999E-2</v>
      </c>
      <c r="K6832">
        <v>1.105</v>
      </c>
      <c r="L6832">
        <v>3.6925776397515522</v>
      </c>
      <c r="M6832" s="2">
        <f t="shared" si="213"/>
        <v>45.962732919254655</v>
      </c>
      <c r="N6832" t="s">
        <v>2752</v>
      </c>
    </row>
    <row r="6833" spans="1:14">
      <c r="A6833">
        <v>75</v>
      </c>
      <c r="B6833" t="s">
        <v>16546</v>
      </c>
      <c r="C6833" t="s">
        <v>16547</v>
      </c>
      <c r="D6833">
        <v>365</v>
      </c>
      <c r="E6833" s="1">
        <v>2.7440000000000002</v>
      </c>
      <c r="F6833">
        <v>2.7519999999999998</v>
      </c>
      <c r="G6833">
        <v>0.36399999999999999</v>
      </c>
      <c r="H6833">
        <v>55</v>
      </c>
      <c r="I6833">
        <v>2.2000000000000002</v>
      </c>
      <c r="J6833">
        <v>1.2899999999999999E-3</v>
      </c>
      <c r="K6833">
        <v>0.58699999999999997</v>
      </c>
      <c r="L6833">
        <v>3.6925776397515522</v>
      </c>
      <c r="M6833" s="2">
        <f t="shared" si="213"/>
        <v>46.58385093167702</v>
      </c>
      <c r="N6833" t="s">
        <v>2752</v>
      </c>
    </row>
    <row r="6834" spans="1:14">
      <c r="A6834">
        <v>76</v>
      </c>
      <c r="B6834" t="s">
        <v>17100</v>
      </c>
      <c r="C6834" t="s">
        <v>17101</v>
      </c>
      <c r="D6834">
        <v>3972</v>
      </c>
      <c r="E6834" s="1">
        <v>2.7309999999999999</v>
      </c>
      <c r="F6834">
        <v>2.8410000000000002</v>
      </c>
      <c r="G6834">
        <v>0.49299999999999999</v>
      </c>
      <c r="H6834">
        <v>75</v>
      </c>
      <c r="I6834">
        <v>7.6</v>
      </c>
      <c r="J6834">
        <v>1.167E-2</v>
      </c>
      <c r="K6834">
        <v>1.3049999999999999</v>
      </c>
      <c r="L6834">
        <v>3.6925776397515522</v>
      </c>
      <c r="M6834" s="2">
        <f t="shared" si="213"/>
        <v>47.204968944099377</v>
      </c>
      <c r="N6834" t="s">
        <v>2752</v>
      </c>
    </row>
    <row r="6835" spans="1:14">
      <c r="A6835">
        <v>77</v>
      </c>
      <c r="B6835" t="s">
        <v>16686</v>
      </c>
      <c r="C6835" t="s">
        <v>16687</v>
      </c>
      <c r="D6835">
        <v>890</v>
      </c>
      <c r="E6835" s="1">
        <v>2.73</v>
      </c>
      <c r="F6835">
        <v>2.5179999999999998</v>
      </c>
      <c r="G6835">
        <v>0.49299999999999999</v>
      </c>
      <c r="H6835">
        <v>67</v>
      </c>
      <c r="I6835">
        <v>3</v>
      </c>
      <c r="J6835">
        <v>3.3700000000000002E-3</v>
      </c>
      <c r="K6835">
        <v>0.75900000000000001</v>
      </c>
      <c r="L6835">
        <v>3.6925776397515522</v>
      </c>
      <c r="M6835" s="2">
        <f t="shared" si="213"/>
        <v>47.826086956521742</v>
      </c>
      <c r="N6835" t="s">
        <v>2752</v>
      </c>
    </row>
    <row r="6836" spans="1:14">
      <c r="A6836">
        <v>78</v>
      </c>
      <c r="B6836" t="s">
        <v>15338</v>
      </c>
      <c r="C6836" t="s">
        <v>15339</v>
      </c>
      <c r="D6836">
        <v>5218</v>
      </c>
      <c r="E6836" s="1">
        <v>2.6829999999999998</v>
      </c>
      <c r="F6836">
        <v>2.3340000000000001</v>
      </c>
      <c r="G6836">
        <v>0.56799999999999995</v>
      </c>
      <c r="H6836">
        <v>213</v>
      </c>
      <c r="I6836">
        <v>6.7</v>
      </c>
      <c r="J6836">
        <v>1.159E-2</v>
      </c>
      <c r="K6836">
        <v>0.66900000000000004</v>
      </c>
      <c r="L6836">
        <v>3.6925776397515522</v>
      </c>
      <c r="M6836" s="2">
        <f t="shared" si="213"/>
        <v>48.447204968944099</v>
      </c>
      <c r="N6836" t="s">
        <v>2752</v>
      </c>
    </row>
    <row r="6837" spans="1:14">
      <c r="A6837">
        <v>79</v>
      </c>
      <c r="B6837" t="s">
        <v>20091</v>
      </c>
      <c r="C6837" t="s">
        <v>20092</v>
      </c>
      <c r="D6837">
        <v>3356</v>
      </c>
      <c r="E6837" s="1">
        <v>2.6059999999999999</v>
      </c>
      <c r="F6837">
        <v>2.9849999999999999</v>
      </c>
      <c r="G6837">
        <v>0.627</v>
      </c>
      <c r="H6837">
        <v>75</v>
      </c>
      <c r="I6837">
        <v>9.4</v>
      </c>
      <c r="J6837">
        <v>6.8999999999999999E-3</v>
      </c>
      <c r="K6837">
        <v>1.214</v>
      </c>
      <c r="L6837">
        <v>3.6925776397515522</v>
      </c>
      <c r="M6837" s="2">
        <f t="shared" si="213"/>
        <v>49.068322981366457</v>
      </c>
      <c r="N6837" t="s">
        <v>2752</v>
      </c>
    </row>
    <row r="6838" spans="1:14">
      <c r="A6838">
        <v>80</v>
      </c>
      <c r="B6838" t="s">
        <v>18501</v>
      </c>
      <c r="C6838" t="s">
        <v>18500</v>
      </c>
      <c r="D6838">
        <v>3284</v>
      </c>
      <c r="E6838" s="1">
        <v>2.5840000000000001</v>
      </c>
      <c r="F6838">
        <v>2.6669999999999998</v>
      </c>
      <c r="G6838">
        <v>0.35899999999999999</v>
      </c>
      <c r="H6838">
        <v>128</v>
      </c>
      <c r="I6838">
        <v>6.4</v>
      </c>
      <c r="J6838">
        <v>6.13E-3</v>
      </c>
      <c r="K6838">
        <v>0.63600000000000001</v>
      </c>
      <c r="L6838">
        <v>3.6925776397515522</v>
      </c>
      <c r="M6838" s="2">
        <f t="shared" si="213"/>
        <v>49.689440993788821</v>
      </c>
      <c r="N6838" t="s">
        <v>2752</v>
      </c>
    </row>
    <row r="6839" spans="1:14">
      <c r="A6839">
        <v>81</v>
      </c>
      <c r="B6839" t="s">
        <v>19812</v>
      </c>
      <c r="C6839" t="s">
        <v>19813</v>
      </c>
      <c r="D6839">
        <v>3610</v>
      </c>
      <c r="E6839" s="1">
        <v>2.5840000000000001</v>
      </c>
      <c r="F6839">
        <v>2.7309999999999999</v>
      </c>
      <c r="G6839">
        <v>0.55300000000000005</v>
      </c>
      <c r="H6839">
        <v>85</v>
      </c>
      <c r="I6839">
        <v>8.1</v>
      </c>
      <c r="J6839">
        <v>1.115E-2</v>
      </c>
      <c r="K6839">
        <v>1.403</v>
      </c>
      <c r="L6839">
        <v>3.6925776397515522</v>
      </c>
      <c r="M6839" s="2">
        <f t="shared" si="213"/>
        <v>50.310559006211179</v>
      </c>
      <c r="N6839" t="s">
        <v>2752</v>
      </c>
    </row>
    <row r="6840" spans="1:14">
      <c r="A6840">
        <v>82</v>
      </c>
      <c r="B6840" t="s">
        <v>15342</v>
      </c>
      <c r="C6840" t="s">
        <v>15343</v>
      </c>
      <c r="D6840">
        <v>417</v>
      </c>
      <c r="E6840" s="1">
        <v>2.57</v>
      </c>
      <c r="F6840">
        <v>2.6669999999999998</v>
      </c>
      <c r="G6840">
        <v>0.94899999999999995</v>
      </c>
      <c r="H6840">
        <v>39</v>
      </c>
      <c r="I6840">
        <v>2.4</v>
      </c>
      <c r="J6840">
        <v>2.2599999999999999E-3</v>
      </c>
      <c r="K6840">
        <v>0.91500000000000004</v>
      </c>
      <c r="L6840">
        <v>3.6925776397515522</v>
      </c>
      <c r="M6840" s="2">
        <f t="shared" si="213"/>
        <v>50.931677018633536</v>
      </c>
      <c r="N6840" t="s">
        <v>2752</v>
      </c>
    </row>
    <row r="6841" spans="1:14">
      <c r="A6841">
        <v>83</v>
      </c>
      <c r="B6841" t="s">
        <v>11452</v>
      </c>
      <c r="C6841" t="s">
        <v>11453</v>
      </c>
      <c r="D6841">
        <v>2258</v>
      </c>
      <c r="E6841" s="1">
        <v>2.536</v>
      </c>
      <c r="F6841">
        <v>2.649</v>
      </c>
      <c r="G6841">
        <v>0.187</v>
      </c>
      <c r="H6841">
        <v>123</v>
      </c>
      <c r="I6841">
        <v>3.6</v>
      </c>
      <c r="J6841">
        <v>1.047E-2</v>
      </c>
      <c r="K6841">
        <v>0.83799999999999997</v>
      </c>
      <c r="L6841">
        <v>3.6925776397515522</v>
      </c>
      <c r="M6841" s="2">
        <f t="shared" si="213"/>
        <v>51.552795031055901</v>
      </c>
      <c r="N6841" t="s">
        <v>2752</v>
      </c>
    </row>
    <row r="6842" spans="1:14">
      <c r="A6842">
        <v>84</v>
      </c>
      <c r="B6842" t="s">
        <v>20500</v>
      </c>
      <c r="C6842" t="s">
        <v>20499</v>
      </c>
      <c r="D6842">
        <v>919</v>
      </c>
      <c r="E6842" s="1">
        <v>2.4750000000000001</v>
      </c>
      <c r="F6842">
        <v>2.8420000000000001</v>
      </c>
      <c r="G6842">
        <v>0.13300000000000001</v>
      </c>
      <c r="H6842">
        <v>60</v>
      </c>
      <c r="I6842">
        <v>3.8</v>
      </c>
      <c r="J6842">
        <v>4.4299999999999999E-3</v>
      </c>
      <c r="K6842">
        <v>0.88600000000000001</v>
      </c>
      <c r="L6842">
        <v>3.6925776397515522</v>
      </c>
      <c r="M6842" s="2">
        <f t="shared" si="213"/>
        <v>52.173913043478258</v>
      </c>
      <c r="N6842" t="s">
        <v>2752</v>
      </c>
    </row>
    <row r="6843" spans="1:14">
      <c r="A6843">
        <v>85</v>
      </c>
      <c r="B6843" t="s">
        <v>11568</v>
      </c>
      <c r="C6843" t="s">
        <v>11569</v>
      </c>
      <c r="D6843">
        <v>276</v>
      </c>
      <c r="E6843" s="1">
        <v>2.4630000000000001</v>
      </c>
      <c r="F6843">
        <v>3.64</v>
      </c>
      <c r="G6843">
        <v>0.2</v>
      </c>
      <c r="H6843">
        <v>15</v>
      </c>
      <c r="I6843">
        <v>3.4</v>
      </c>
      <c r="J6843">
        <v>1.5100000000000001E-3</v>
      </c>
      <c r="K6843">
        <v>1.151</v>
      </c>
      <c r="L6843">
        <v>3.6925776397515522</v>
      </c>
      <c r="M6843" s="2">
        <f t="shared" si="213"/>
        <v>52.795031055900623</v>
      </c>
      <c r="N6843" t="s">
        <v>2752</v>
      </c>
    </row>
    <row r="6844" spans="1:14">
      <c r="A6844">
        <v>86</v>
      </c>
      <c r="B6844" t="s">
        <v>11480</v>
      </c>
      <c r="C6844" t="s">
        <v>11481</v>
      </c>
      <c r="D6844">
        <v>399</v>
      </c>
      <c r="E6844" s="1">
        <v>2.4329999999999998</v>
      </c>
      <c r="F6844">
        <v>3.1269999999999998</v>
      </c>
      <c r="G6844">
        <v>0.63800000000000001</v>
      </c>
      <c r="H6844">
        <v>47</v>
      </c>
      <c r="I6844">
        <v>2.5</v>
      </c>
      <c r="J6844">
        <v>2.4099999999999998E-3</v>
      </c>
      <c r="K6844">
        <v>1.1619999999999999</v>
      </c>
      <c r="L6844">
        <v>3.6925776397515522</v>
      </c>
      <c r="M6844" s="2">
        <f t="shared" si="213"/>
        <v>53.41614906832298</v>
      </c>
      <c r="N6844" t="s">
        <v>2752</v>
      </c>
    </row>
    <row r="6845" spans="1:14">
      <c r="A6845">
        <v>87</v>
      </c>
      <c r="B6845" t="s">
        <v>20490</v>
      </c>
      <c r="C6845" t="s">
        <v>20489</v>
      </c>
      <c r="D6845">
        <v>3160</v>
      </c>
      <c r="E6845" s="1">
        <v>2.419</v>
      </c>
      <c r="F6845">
        <v>2.6429999999999998</v>
      </c>
      <c r="G6845">
        <v>0.82399999999999995</v>
      </c>
      <c r="H6845">
        <v>68</v>
      </c>
      <c r="I6845">
        <v>9.4</v>
      </c>
      <c r="J6845">
        <v>5.8799999999999998E-3</v>
      </c>
      <c r="K6845">
        <v>0.96599999999999997</v>
      </c>
      <c r="L6845">
        <v>3.6925776397515522</v>
      </c>
      <c r="M6845" s="2">
        <f t="shared" si="213"/>
        <v>54.037267080745345</v>
      </c>
      <c r="N6845" t="s">
        <v>2752</v>
      </c>
    </row>
    <row r="6846" spans="1:14">
      <c r="A6846">
        <v>88</v>
      </c>
      <c r="B6846" t="s">
        <v>11470</v>
      </c>
      <c r="C6846" t="s">
        <v>11471</v>
      </c>
      <c r="D6846">
        <v>3020</v>
      </c>
      <c r="E6846" s="1">
        <v>2.41</v>
      </c>
      <c r="F6846">
        <v>2.27</v>
      </c>
      <c r="G6846">
        <v>0.6</v>
      </c>
      <c r="H6846">
        <v>25</v>
      </c>
      <c r="I6846" t="s">
        <v>18288</v>
      </c>
      <c r="J6846">
        <v>3.2299999999999998E-3</v>
      </c>
      <c r="K6846">
        <v>0.73099999999999998</v>
      </c>
      <c r="L6846">
        <v>3.6925776397515522</v>
      </c>
      <c r="M6846" s="2">
        <f t="shared" si="213"/>
        <v>54.658385093167702</v>
      </c>
      <c r="N6846" t="s">
        <v>2752</v>
      </c>
    </row>
    <row r="6847" spans="1:14">
      <c r="A6847">
        <v>89</v>
      </c>
      <c r="B6847" t="s">
        <v>19920</v>
      </c>
      <c r="C6847" t="s">
        <v>19921</v>
      </c>
      <c r="D6847">
        <v>3058</v>
      </c>
      <c r="E6847" s="1">
        <v>2.407</v>
      </c>
      <c r="F6847">
        <v>2.7250000000000001</v>
      </c>
      <c r="G6847">
        <v>0.64500000000000002</v>
      </c>
      <c r="H6847">
        <v>93</v>
      </c>
      <c r="I6847" t="s">
        <v>18288</v>
      </c>
      <c r="J6847">
        <v>6.7099999999999998E-3</v>
      </c>
      <c r="K6847">
        <v>1.0229999999999999</v>
      </c>
      <c r="L6847">
        <v>3.6925776397515522</v>
      </c>
      <c r="M6847" s="2">
        <f t="shared" si="213"/>
        <v>55.279503105590067</v>
      </c>
      <c r="N6847" t="s">
        <v>2752</v>
      </c>
    </row>
    <row r="6848" spans="1:14">
      <c r="A6848">
        <v>90</v>
      </c>
      <c r="B6848" t="s">
        <v>11268</v>
      </c>
      <c r="C6848" t="s">
        <v>11269</v>
      </c>
      <c r="D6848">
        <v>1319</v>
      </c>
      <c r="E6848" s="1">
        <v>2.3969999999999998</v>
      </c>
      <c r="F6848">
        <v>2.9780000000000002</v>
      </c>
      <c r="G6848">
        <v>0.46800000000000003</v>
      </c>
      <c r="H6848">
        <v>111</v>
      </c>
      <c r="I6848">
        <v>3.6</v>
      </c>
      <c r="J6848">
        <v>4.2300000000000003E-3</v>
      </c>
      <c r="K6848">
        <v>0.65</v>
      </c>
      <c r="L6848">
        <v>3.6925776397515522</v>
      </c>
      <c r="M6848" s="2">
        <f t="shared" si="213"/>
        <v>55.900621118012417</v>
      </c>
      <c r="N6848" t="s">
        <v>2752</v>
      </c>
    </row>
    <row r="6849" spans="1:14">
      <c r="A6849">
        <v>91</v>
      </c>
      <c r="B6849" t="s">
        <v>11538</v>
      </c>
      <c r="C6849" t="s">
        <v>11539</v>
      </c>
      <c r="D6849">
        <v>2904</v>
      </c>
      <c r="E6849" s="1">
        <v>2.3650000000000002</v>
      </c>
      <c r="F6849">
        <v>2.3639999999999999</v>
      </c>
      <c r="G6849">
        <v>0.68500000000000005</v>
      </c>
      <c r="H6849">
        <v>124</v>
      </c>
      <c r="I6849">
        <v>5.2</v>
      </c>
      <c r="J6849">
        <v>9.0299999999999998E-3</v>
      </c>
      <c r="K6849">
        <v>0.76400000000000001</v>
      </c>
      <c r="L6849">
        <v>3.6925776397515522</v>
      </c>
      <c r="M6849" s="2">
        <f t="shared" si="213"/>
        <v>56.521739130434781</v>
      </c>
      <c r="N6849" t="s">
        <v>2752</v>
      </c>
    </row>
    <row r="6850" spans="1:14">
      <c r="A6850">
        <v>92</v>
      </c>
      <c r="B6850" t="s">
        <v>15340</v>
      </c>
      <c r="C6850" t="s">
        <v>15341</v>
      </c>
      <c r="D6850">
        <v>1091</v>
      </c>
      <c r="E6850" s="1">
        <v>2.3650000000000002</v>
      </c>
      <c r="F6850">
        <v>2.2799999999999998</v>
      </c>
      <c r="G6850">
        <v>0.25</v>
      </c>
      <c r="H6850">
        <v>44</v>
      </c>
      <c r="I6850">
        <v>5.8</v>
      </c>
      <c r="J6850">
        <v>3.3500000000000001E-3</v>
      </c>
      <c r="K6850">
        <v>0.78700000000000003</v>
      </c>
      <c r="L6850">
        <v>3.6925776397515522</v>
      </c>
      <c r="M6850" s="2">
        <f t="shared" si="213"/>
        <v>57.142857142857139</v>
      </c>
      <c r="N6850" t="s">
        <v>2752</v>
      </c>
    </row>
    <row r="6851" spans="1:14">
      <c r="A6851">
        <v>93</v>
      </c>
      <c r="B6851" t="s">
        <v>11554</v>
      </c>
      <c r="C6851" t="s">
        <v>11555</v>
      </c>
      <c r="D6851">
        <v>245</v>
      </c>
      <c r="E6851" s="1">
        <v>2.36</v>
      </c>
      <c r="F6851">
        <v>2.2770000000000001</v>
      </c>
      <c r="G6851">
        <v>0.26700000000000002</v>
      </c>
      <c r="H6851">
        <v>45</v>
      </c>
      <c r="I6851">
        <v>2.9</v>
      </c>
      <c r="J6851">
        <v>1.47E-3</v>
      </c>
      <c r="K6851">
        <v>0.83199999999999996</v>
      </c>
      <c r="L6851">
        <v>3.6925776397515522</v>
      </c>
      <c r="M6851" s="2">
        <f t="shared" si="213"/>
        <v>57.763975155279503</v>
      </c>
      <c r="N6851" t="s">
        <v>2752</v>
      </c>
    </row>
    <row r="6852" spans="1:14">
      <c r="A6852">
        <v>94</v>
      </c>
      <c r="B6852" t="s">
        <v>20484</v>
      </c>
      <c r="C6852" t="s">
        <v>20483</v>
      </c>
      <c r="D6852">
        <v>2712</v>
      </c>
      <c r="E6852" s="1">
        <v>2.3439999999999999</v>
      </c>
      <c r="F6852">
        <v>2.3959999999999999</v>
      </c>
      <c r="G6852">
        <v>0.60099999999999998</v>
      </c>
      <c r="H6852">
        <v>218</v>
      </c>
      <c r="I6852">
        <v>7</v>
      </c>
      <c r="J6852">
        <v>4.8700000000000002E-3</v>
      </c>
      <c r="K6852">
        <v>0.59399999999999997</v>
      </c>
      <c r="L6852">
        <v>3.6925776397515522</v>
      </c>
      <c r="M6852" s="2">
        <f t="shared" si="213"/>
        <v>58.385093167701861</v>
      </c>
      <c r="N6852" t="s">
        <v>2752</v>
      </c>
    </row>
    <row r="6853" spans="1:14">
      <c r="A6853">
        <v>95</v>
      </c>
      <c r="B6853" t="s">
        <v>11434</v>
      </c>
      <c r="C6853" t="s">
        <v>11435</v>
      </c>
      <c r="D6853">
        <v>7811</v>
      </c>
      <c r="E6853" s="1">
        <v>2.3039999999999998</v>
      </c>
      <c r="F6853">
        <v>2.3330000000000002</v>
      </c>
      <c r="G6853">
        <v>0.25700000000000001</v>
      </c>
      <c r="H6853">
        <v>421</v>
      </c>
      <c r="I6853">
        <v>5.3</v>
      </c>
      <c r="J6853">
        <v>2.8070000000000001E-2</v>
      </c>
      <c r="K6853">
        <v>0.84299999999999997</v>
      </c>
      <c r="L6853">
        <v>3.6925776397515522</v>
      </c>
      <c r="M6853" s="2">
        <f t="shared" si="213"/>
        <v>59.006211180124225</v>
      </c>
      <c r="N6853" t="s">
        <v>2752</v>
      </c>
    </row>
    <row r="6854" spans="1:14">
      <c r="A6854">
        <v>96</v>
      </c>
      <c r="B6854" t="s">
        <v>16586</v>
      </c>
      <c r="C6854" t="s">
        <v>16587</v>
      </c>
      <c r="D6854">
        <v>463</v>
      </c>
      <c r="E6854" s="1">
        <v>2.2349999999999999</v>
      </c>
      <c r="F6854">
        <v>1.865</v>
      </c>
      <c r="G6854">
        <v>0.25</v>
      </c>
      <c r="H6854">
        <v>4</v>
      </c>
      <c r="I6854" t="s">
        <v>18288</v>
      </c>
      <c r="J6854">
        <v>5.4000000000000001E-4</v>
      </c>
      <c r="K6854">
        <v>0.59299999999999997</v>
      </c>
      <c r="L6854">
        <v>3.6925776397515522</v>
      </c>
      <c r="M6854" s="2">
        <f t="shared" si="213"/>
        <v>59.627329192546583</v>
      </c>
      <c r="N6854" t="s">
        <v>2752</v>
      </c>
    </row>
    <row r="6855" spans="1:14">
      <c r="A6855">
        <v>97</v>
      </c>
      <c r="B6855" t="s">
        <v>16674</v>
      </c>
      <c r="C6855" t="s">
        <v>16675</v>
      </c>
      <c r="D6855">
        <v>6043</v>
      </c>
      <c r="E6855" s="1">
        <v>2.2200000000000002</v>
      </c>
      <c r="F6855">
        <v>2.843</v>
      </c>
      <c r="G6855">
        <v>0.86499999999999999</v>
      </c>
      <c r="H6855">
        <v>156</v>
      </c>
      <c r="I6855">
        <v>7.6</v>
      </c>
      <c r="J6855">
        <v>9.58E-3</v>
      </c>
      <c r="K6855">
        <v>0.67700000000000005</v>
      </c>
      <c r="L6855">
        <v>3.6925776397515522</v>
      </c>
      <c r="M6855" s="2">
        <f t="shared" ref="M6855:M6886" si="214">A6855/161*100</f>
        <v>60.248447204968947</v>
      </c>
      <c r="N6855" t="s">
        <v>2752</v>
      </c>
    </row>
    <row r="6856" spans="1:14">
      <c r="A6856">
        <v>98</v>
      </c>
      <c r="B6856" t="s">
        <v>11440</v>
      </c>
      <c r="C6856" t="s">
        <v>11441</v>
      </c>
      <c r="D6856">
        <v>2301</v>
      </c>
      <c r="E6856" s="1">
        <v>2.2149999999999999</v>
      </c>
      <c r="F6856">
        <v>2.0609999999999999</v>
      </c>
      <c r="G6856">
        <v>0.35399999999999998</v>
      </c>
      <c r="H6856">
        <v>48</v>
      </c>
      <c r="I6856">
        <v>8.8000000000000007</v>
      </c>
      <c r="J6856">
        <v>4.4299999999999999E-3</v>
      </c>
      <c r="K6856">
        <v>0.69599999999999995</v>
      </c>
      <c r="L6856">
        <v>3.6925776397515522</v>
      </c>
      <c r="M6856" s="2">
        <f t="shared" si="214"/>
        <v>60.869565217391312</v>
      </c>
      <c r="N6856" t="s">
        <v>2752</v>
      </c>
    </row>
    <row r="6857" spans="1:14">
      <c r="A6857">
        <v>99</v>
      </c>
      <c r="B6857" t="s">
        <v>11494</v>
      </c>
      <c r="C6857" t="s">
        <v>11495</v>
      </c>
      <c r="D6857">
        <v>19514</v>
      </c>
      <c r="E6857" s="1">
        <v>2.1960000000000002</v>
      </c>
      <c r="F6857">
        <v>2.371</v>
      </c>
      <c r="G6857">
        <v>0.40400000000000003</v>
      </c>
      <c r="H6857">
        <v>879</v>
      </c>
      <c r="I6857" t="s">
        <v>18288</v>
      </c>
      <c r="J6857">
        <v>1.7999999999999999E-2</v>
      </c>
      <c r="K6857">
        <v>0.73</v>
      </c>
      <c r="L6857">
        <v>3.6925776397515522</v>
      </c>
      <c r="M6857" s="2">
        <f t="shared" si="214"/>
        <v>61.490683229813669</v>
      </c>
      <c r="N6857" t="s">
        <v>2752</v>
      </c>
    </row>
    <row r="6858" spans="1:14">
      <c r="A6858">
        <v>100</v>
      </c>
      <c r="B6858" t="s">
        <v>20859</v>
      </c>
      <c r="C6858" t="s">
        <v>20860</v>
      </c>
      <c r="D6858">
        <v>3401</v>
      </c>
      <c r="E6858" s="1">
        <v>2.1829999999999998</v>
      </c>
      <c r="F6858">
        <v>1.921</v>
      </c>
      <c r="G6858">
        <v>0.26400000000000001</v>
      </c>
      <c r="H6858">
        <v>140</v>
      </c>
      <c r="I6858">
        <v>5</v>
      </c>
      <c r="J6858">
        <v>1.098E-2</v>
      </c>
      <c r="K6858">
        <v>0.56999999999999995</v>
      </c>
      <c r="L6858">
        <v>3.6925776397515522</v>
      </c>
      <c r="M6858" s="2">
        <f t="shared" si="214"/>
        <v>62.11180124223602</v>
      </c>
      <c r="N6858" t="s">
        <v>2752</v>
      </c>
    </row>
    <row r="6859" spans="1:14">
      <c r="A6859">
        <v>101</v>
      </c>
      <c r="B6859" t="s">
        <v>16644</v>
      </c>
      <c r="C6859" t="s">
        <v>16645</v>
      </c>
      <c r="D6859">
        <v>2993</v>
      </c>
      <c r="E6859" s="1">
        <v>2.1629999999999998</v>
      </c>
      <c r="F6859">
        <v>2.5070000000000001</v>
      </c>
      <c r="G6859">
        <v>0.50700000000000001</v>
      </c>
      <c r="H6859">
        <v>69</v>
      </c>
      <c r="I6859">
        <v>6.8</v>
      </c>
      <c r="J6859">
        <v>5.8100000000000001E-3</v>
      </c>
      <c r="K6859">
        <v>0.68600000000000005</v>
      </c>
      <c r="L6859">
        <v>3.6925776397515522</v>
      </c>
      <c r="M6859" s="2">
        <f t="shared" si="214"/>
        <v>62.732919254658384</v>
      </c>
      <c r="N6859" t="s">
        <v>2752</v>
      </c>
    </row>
    <row r="6860" spans="1:14">
      <c r="A6860">
        <v>102</v>
      </c>
      <c r="B6860" t="s">
        <v>11544</v>
      </c>
      <c r="C6860" t="s">
        <v>11545</v>
      </c>
      <c r="D6860">
        <v>498</v>
      </c>
      <c r="E6860" s="1">
        <v>2.1589999999999998</v>
      </c>
      <c r="F6860">
        <v>1.8939999999999999</v>
      </c>
      <c r="G6860">
        <v>0.105</v>
      </c>
      <c r="H6860">
        <v>38</v>
      </c>
      <c r="I6860">
        <v>7.3</v>
      </c>
      <c r="J6860">
        <v>1.65E-3</v>
      </c>
      <c r="K6860">
        <v>0.76600000000000001</v>
      </c>
      <c r="L6860">
        <v>3.6925776397515522</v>
      </c>
      <c r="M6860" s="2">
        <f t="shared" si="214"/>
        <v>63.354037267080741</v>
      </c>
      <c r="N6860" t="s">
        <v>2752</v>
      </c>
    </row>
    <row r="6861" spans="1:14">
      <c r="A6861">
        <v>103</v>
      </c>
      <c r="B6861" t="s">
        <v>20458</v>
      </c>
      <c r="C6861" t="s">
        <v>20457</v>
      </c>
      <c r="D6861">
        <v>8397</v>
      </c>
      <c r="E6861" s="1">
        <v>2.145</v>
      </c>
      <c r="F6861">
        <v>2.379</v>
      </c>
      <c r="G6861">
        <v>0.312</v>
      </c>
      <c r="H6861">
        <v>48</v>
      </c>
      <c r="I6861" t="s">
        <v>18288</v>
      </c>
      <c r="J6861">
        <v>8.2900000000000005E-3</v>
      </c>
      <c r="K6861">
        <v>0.88400000000000001</v>
      </c>
      <c r="L6861">
        <v>3.6925776397515522</v>
      </c>
      <c r="M6861" s="2">
        <f t="shared" si="214"/>
        <v>63.975155279503106</v>
      </c>
      <c r="N6861" t="s">
        <v>2752</v>
      </c>
    </row>
    <row r="6862" spans="1:14">
      <c r="A6862">
        <v>104</v>
      </c>
      <c r="B6862" t="s">
        <v>16564</v>
      </c>
      <c r="C6862" t="s">
        <v>16565</v>
      </c>
      <c r="D6862">
        <v>1245</v>
      </c>
      <c r="E6862" s="1">
        <v>2.14</v>
      </c>
      <c r="F6862">
        <v>2.4790000000000001</v>
      </c>
      <c r="G6862">
        <v>0.19800000000000001</v>
      </c>
      <c r="H6862">
        <v>81</v>
      </c>
      <c r="I6862">
        <v>4.5999999999999996</v>
      </c>
      <c r="J6862">
        <v>4.0200000000000001E-3</v>
      </c>
      <c r="K6862">
        <v>0.69099999999999995</v>
      </c>
      <c r="L6862">
        <v>3.6925776397515522</v>
      </c>
      <c r="M6862" s="2">
        <f t="shared" si="214"/>
        <v>64.596273291925471</v>
      </c>
      <c r="N6862" t="s">
        <v>2752</v>
      </c>
    </row>
    <row r="6863" spans="1:14">
      <c r="A6863">
        <v>105</v>
      </c>
      <c r="B6863" t="s">
        <v>20450</v>
      </c>
      <c r="C6863" t="s">
        <v>20449</v>
      </c>
      <c r="D6863">
        <v>860</v>
      </c>
      <c r="E6863" s="1">
        <v>2.0760000000000001</v>
      </c>
      <c r="F6863">
        <v>1.8740000000000001</v>
      </c>
      <c r="G6863">
        <v>0.35899999999999999</v>
      </c>
      <c r="H6863">
        <v>64</v>
      </c>
      <c r="I6863">
        <v>3.5</v>
      </c>
      <c r="J6863">
        <v>4.1399999999999996E-3</v>
      </c>
      <c r="K6863">
        <v>0.54300000000000004</v>
      </c>
      <c r="L6863">
        <v>3.6925776397515522</v>
      </c>
      <c r="M6863" s="2">
        <f t="shared" si="214"/>
        <v>65.217391304347828</v>
      </c>
      <c r="N6863" t="s">
        <v>2752</v>
      </c>
    </row>
    <row r="6864" spans="1:14">
      <c r="A6864">
        <v>106</v>
      </c>
      <c r="B6864" t="s">
        <v>16554</v>
      </c>
      <c r="C6864" t="s">
        <v>16555</v>
      </c>
      <c r="D6864">
        <v>691</v>
      </c>
      <c r="E6864" s="1">
        <v>2.0649999999999999</v>
      </c>
      <c r="F6864">
        <v>2.7770000000000001</v>
      </c>
      <c r="G6864">
        <v>0.28599999999999998</v>
      </c>
      <c r="H6864">
        <v>28</v>
      </c>
      <c r="I6864">
        <v>7.4</v>
      </c>
      <c r="J6864">
        <v>1.5499999999999999E-3</v>
      </c>
      <c r="K6864">
        <v>0.86099999999999999</v>
      </c>
      <c r="L6864">
        <v>3.6925776397515522</v>
      </c>
      <c r="M6864" s="2">
        <f t="shared" si="214"/>
        <v>65.838509316770185</v>
      </c>
      <c r="N6864" t="s">
        <v>2752</v>
      </c>
    </row>
    <row r="6865" spans="1:14">
      <c r="A6865">
        <v>107</v>
      </c>
      <c r="B6865" t="s">
        <v>15346</v>
      </c>
      <c r="C6865" t="s">
        <v>15347</v>
      </c>
      <c r="D6865">
        <v>410</v>
      </c>
      <c r="E6865" s="1">
        <v>2.0070000000000001</v>
      </c>
      <c r="F6865">
        <v>2.0169999999999999</v>
      </c>
      <c r="G6865">
        <v>0.64400000000000002</v>
      </c>
      <c r="H6865">
        <v>73</v>
      </c>
      <c r="I6865">
        <v>2.2999999999999998</v>
      </c>
      <c r="J6865">
        <v>2.0500000000000002E-3</v>
      </c>
      <c r="K6865">
        <v>0.64900000000000002</v>
      </c>
      <c r="L6865">
        <v>3.6925776397515522</v>
      </c>
      <c r="M6865" s="2">
        <f t="shared" si="214"/>
        <v>66.459627329192557</v>
      </c>
      <c r="N6865" t="s">
        <v>2752</v>
      </c>
    </row>
    <row r="6866" spans="1:14">
      <c r="A6866">
        <v>108</v>
      </c>
      <c r="B6866" t="s">
        <v>11506</v>
      </c>
      <c r="C6866" t="s">
        <v>11507</v>
      </c>
      <c r="D6866">
        <v>2298</v>
      </c>
      <c r="E6866" s="1">
        <v>2</v>
      </c>
      <c r="F6866">
        <v>1.929</v>
      </c>
      <c r="G6866">
        <v>0.17899999999999999</v>
      </c>
      <c r="H6866">
        <v>28</v>
      </c>
      <c r="I6866" t="s">
        <v>18288</v>
      </c>
      <c r="J6866">
        <v>2.49E-3</v>
      </c>
      <c r="K6866">
        <v>0.78</v>
      </c>
      <c r="L6866">
        <v>3.6925776397515522</v>
      </c>
      <c r="M6866" s="2">
        <f t="shared" si="214"/>
        <v>67.080745341614914</v>
      </c>
      <c r="N6866" t="s">
        <v>2752</v>
      </c>
    </row>
    <row r="6867" spans="1:14">
      <c r="A6867">
        <v>109</v>
      </c>
      <c r="B6867" t="s">
        <v>11536</v>
      </c>
      <c r="C6867" t="s">
        <v>11537</v>
      </c>
      <c r="D6867">
        <v>6579</v>
      </c>
      <c r="E6867" s="1">
        <v>1.9950000000000001</v>
      </c>
      <c r="F6867">
        <v>2.4380000000000002</v>
      </c>
      <c r="G6867">
        <v>0.375</v>
      </c>
      <c r="H6867">
        <v>96</v>
      </c>
      <c r="I6867" t="s">
        <v>18288</v>
      </c>
      <c r="J6867">
        <v>7.4999999999999997E-3</v>
      </c>
      <c r="K6867">
        <v>0.84399999999999997</v>
      </c>
      <c r="L6867">
        <v>3.6925776397515522</v>
      </c>
      <c r="M6867" s="2">
        <f t="shared" si="214"/>
        <v>67.701863354037258</v>
      </c>
      <c r="N6867" t="s">
        <v>2752</v>
      </c>
    </row>
    <row r="6868" spans="1:14">
      <c r="A6868">
        <v>110</v>
      </c>
      <c r="B6868" t="s">
        <v>11448</v>
      </c>
      <c r="C6868" t="s">
        <v>11449</v>
      </c>
      <c r="D6868">
        <v>717</v>
      </c>
      <c r="E6868" s="1">
        <v>1.9710000000000001</v>
      </c>
      <c r="F6868">
        <v>2.464</v>
      </c>
      <c r="G6868">
        <v>0.122</v>
      </c>
      <c r="H6868">
        <v>49</v>
      </c>
      <c r="I6868">
        <v>4.4000000000000004</v>
      </c>
      <c r="J6868">
        <v>2.5300000000000001E-3</v>
      </c>
      <c r="K6868">
        <v>0.69699999999999995</v>
      </c>
      <c r="L6868">
        <v>3.6925776397515522</v>
      </c>
      <c r="M6868" s="2">
        <f t="shared" si="214"/>
        <v>68.322981366459629</v>
      </c>
      <c r="N6868" t="s">
        <v>2752</v>
      </c>
    </row>
    <row r="6869" spans="1:14">
      <c r="A6869">
        <v>111</v>
      </c>
      <c r="B6869" t="s">
        <v>11484</v>
      </c>
      <c r="C6869" t="s">
        <v>11485</v>
      </c>
      <c r="D6869">
        <v>1039</v>
      </c>
      <c r="E6869" s="1">
        <v>1.9350000000000001</v>
      </c>
      <c r="F6869">
        <v>1.9219999999999999</v>
      </c>
      <c r="G6869">
        <v>0.26100000000000001</v>
      </c>
      <c r="H6869">
        <v>88</v>
      </c>
      <c r="I6869">
        <v>3.9</v>
      </c>
      <c r="J6869">
        <v>3.8700000000000002E-3</v>
      </c>
      <c r="K6869">
        <v>0.61899999999999999</v>
      </c>
      <c r="L6869">
        <v>3.6925776397515522</v>
      </c>
      <c r="M6869" s="2">
        <f t="shared" si="214"/>
        <v>68.944099378881987</v>
      </c>
      <c r="N6869" t="s">
        <v>2752</v>
      </c>
    </row>
    <row r="6870" spans="1:14">
      <c r="A6870">
        <v>112</v>
      </c>
      <c r="B6870" t="s">
        <v>11456</v>
      </c>
      <c r="C6870" t="s">
        <v>11457</v>
      </c>
      <c r="D6870">
        <v>3601</v>
      </c>
      <c r="E6870" s="1">
        <v>1.929</v>
      </c>
      <c r="F6870">
        <v>1.536</v>
      </c>
      <c r="H6870">
        <v>0</v>
      </c>
      <c r="I6870">
        <v>8.6999999999999993</v>
      </c>
      <c r="J6870">
        <v>6.11E-3</v>
      </c>
      <c r="K6870">
        <v>0.47599999999999998</v>
      </c>
      <c r="L6870">
        <v>3.6925776397515522</v>
      </c>
      <c r="M6870" s="2">
        <f t="shared" si="214"/>
        <v>69.565217391304344</v>
      </c>
      <c r="N6870" t="s">
        <v>2752</v>
      </c>
    </row>
    <row r="6871" spans="1:14">
      <c r="A6871">
        <v>113</v>
      </c>
      <c r="B6871" t="s">
        <v>11458</v>
      </c>
      <c r="C6871" t="s">
        <v>11459</v>
      </c>
      <c r="D6871">
        <v>174</v>
      </c>
      <c r="E6871" s="1">
        <v>1.915</v>
      </c>
      <c r="F6871">
        <v>1.915</v>
      </c>
      <c r="G6871">
        <v>0.246</v>
      </c>
      <c r="H6871">
        <v>69</v>
      </c>
      <c r="I6871">
        <v>1.4</v>
      </c>
      <c r="J6871">
        <v>1.06E-3</v>
      </c>
      <c r="K6871">
        <v>0.73599999999999999</v>
      </c>
      <c r="L6871">
        <v>3.6925776397515522</v>
      </c>
      <c r="M6871" s="2">
        <f t="shared" si="214"/>
        <v>70.186335403726702</v>
      </c>
      <c r="N6871" t="s">
        <v>2752</v>
      </c>
    </row>
    <row r="6872" spans="1:14">
      <c r="A6872">
        <v>114</v>
      </c>
      <c r="B6872" t="s">
        <v>16620</v>
      </c>
      <c r="C6872" t="s">
        <v>16621</v>
      </c>
      <c r="D6872">
        <v>852</v>
      </c>
      <c r="E6872" s="1">
        <v>1.847</v>
      </c>
      <c r="F6872">
        <v>1.6020000000000001</v>
      </c>
      <c r="G6872">
        <v>0.27500000000000002</v>
      </c>
      <c r="H6872">
        <v>51</v>
      </c>
      <c r="I6872">
        <v>5</v>
      </c>
      <c r="J6872">
        <v>1.9400000000000001E-3</v>
      </c>
      <c r="K6872">
        <v>0.376</v>
      </c>
      <c r="L6872">
        <v>3.6925776397515522</v>
      </c>
      <c r="M6872" s="2">
        <f t="shared" si="214"/>
        <v>70.807453416149073</v>
      </c>
      <c r="N6872" t="s">
        <v>2752</v>
      </c>
    </row>
    <row r="6873" spans="1:14">
      <c r="A6873">
        <v>115</v>
      </c>
      <c r="B6873" t="s">
        <v>17074</v>
      </c>
      <c r="C6873" t="s">
        <v>17075</v>
      </c>
      <c r="D6873">
        <v>2986</v>
      </c>
      <c r="E6873" s="1">
        <v>1.839</v>
      </c>
      <c r="F6873">
        <v>1.885</v>
      </c>
      <c r="G6873">
        <v>0.28799999999999998</v>
      </c>
      <c r="H6873">
        <v>73</v>
      </c>
      <c r="I6873">
        <v>6.4</v>
      </c>
      <c r="J6873">
        <v>7.7799999999999996E-3</v>
      </c>
      <c r="K6873">
        <v>0.627</v>
      </c>
      <c r="L6873">
        <v>3.6925776397515522</v>
      </c>
      <c r="M6873" s="2">
        <f t="shared" si="214"/>
        <v>71.428571428571431</v>
      </c>
      <c r="N6873" t="s">
        <v>2752</v>
      </c>
    </row>
    <row r="6874" spans="1:14">
      <c r="A6874">
        <v>116</v>
      </c>
      <c r="B6874" t="s">
        <v>11530</v>
      </c>
      <c r="C6874" t="s">
        <v>11531</v>
      </c>
      <c r="D6874">
        <v>1976</v>
      </c>
      <c r="E6874" s="1">
        <v>1.823</v>
      </c>
      <c r="F6874">
        <v>1.8640000000000001</v>
      </c>
      <c r="G6874">
        <v>0.218</v>
      </c>
      <c r="H6874">
        <v>202</v>
      </c>
      <c r="I6874">
        <v>5.9</v>
      </c>
      <c r="J6874">
        <v>4.4600000000000004E-3</v>
      </c>
      <c r="K6874">
        <v>0.496</v>
      </c>
      <c r="L6874">
        <v>3.6925776397515522</v>
      </c>
      <c r="M6874" s="2">
        <f t="shared" si="214"/>
        <v>72.049689440993788</v>
      </c>
      <c r="N6874" t="s">
        <v>2752</v>
      </c>
    </row>
    <row r="6875" spans="1:14">
      <c r="A6875">
        <v>117</v>
      </c>
      <c r="B6875" t="s">
        <v>11492</v>
      </c>
      <c r="C6875" t="s">
        <v>11493</v>
      </c>
      <c r="D6875">
        <v>205</v>
      </c>
      <c r="E6875" s="1">
        <v>1.794</v>
      </c>
      <c r="F6875">
        <v>1.794</v>
      </c>
      <c r="G6875">
        <v>0.56100000000000005</v>
      </c>
      <c r="H6875">
        <v>164</v>
      </c>
      <c r="I6875">
        <v>1.1000000000000001</v>
      </c>
      <c r="J6875">
        <v>9.8999999999999999E-4</v>
      </c>
      <c r="K6875">
        <v>0.89800000000000002</v>
      </c>
      <c r="L6875">
        <v>3.6925776397515522</v>
      </c>
      <c r="M6875" s="2">
        <f t="shared" si="214"/>
        <v>72.67080745341616</v>
      </c>
      <c r="N6875" t="s">
        <v>2752</v>
      </c>
    </row>
    <row r="6876" spans="1:14">
      <c r="A6876">
        <v>118</v>
      </c>
      <c r="B6876" t="s">
        <v>15352</v>
      </c>
      <c r="C6876" t="s">
        <v>15353</v>
      </c>
      <c r="D6876">
        <v>1904</v>
      </c>
      <c r="E6876" s="1">
        <v>1.7689999999999999</v>
      </c>
      <c r="F6876">
        <v>1.72</v>
      </c>
      <c r="G6876">
        <v>0.45</v>
      </c>
      <c r="H6876">
        <v>151</v>
      </c>
      <c r="I6876">
        <v>5.0999999999999996</v>
      </c>
      <c r="J6876">
        <v>4.8300000000000001E-3</v>
      </c>
      <c r="K6876">
        <v>0.439</v>
      </c>
      <c r="L6876">
        <v>3.6925776397515522</v>
      </c>
      <c r="M6876" s="2">
        <f t="shared" si="214"/>
        <v>73.291925465838517</v>
      </c>
      <c r="N6876" t="s">
        <v>2752</v>
      </c>
    </row>
    <row r="6877" spans="1:14">
      <c r="A6877">
        <v>119</v>
      </c>
      <c r="B6877" t="s">
        <v>11552</v>
      </c>
      <c r="C6877" t="s">
        <v>11553</v>
      </c>
      <c r="D6877">
        <v>221</v>
      </c>
      <c r="E6877" s="1">
        <v>1.7050000000000001</v>
      </c>
      <c r="F6877">
        <v>1.6359999999999999</v>
      </c>
      <c r="G6877">
        <v>0.191</v>
      </c>
      <c r="H6877">
        <v>110</v>
      </c>
      <c r="I6877">
        <v>2.2000000000000002</v>
      </c>
      <c r="J6877">
        <v>6.6E-4</v>
      </c>
      <c r="K6877">
        <v>0.31</v>
      </c>
      <c r="L6877">
        <v>3.6925776397515522</v>
      </c>
      <c r="M6877" s="2">
        <f t="shared" si="214"/>
        <v>73.91304347826086</v>
      </c>
      <c r="N6877" t="s">
        <v>2752</v>
      </c>
    </row>
    <row r="6878" spans="1:14">
      <c r="A6878">
        <v>120</v>
      </c>
      <c r="B6878" t="s">
        <v>11556</v>
      </c>
      <c r="C6878" t="s">
        <v>11557</v>
      </c>
      <c r="D6878">
        <v>382</v>
      </c>
      <c r="E6878" s="1">
        <v>1.6919999999999999</v>
      </c>
      <c r="F6878">
        <v>1.8169999999999999</v>
      </c>
      <c r="G6878">
        <v>0.39300000000000002</v>
      </c>
      <c r="H6878">
        <v>28</v>
      </c>
      <c r="I6878">
        <v>4</v>
      </c>
      <c r="J6878">
        <v>1.4E-3</v>
      </c>
      <c r="K6878">
        <v>0.47299999999999998</v>
      </c>
      <c r="L6878">
        <v>3.6925776397515522</v>
      </c>
      <c r="M6878" s="2">
        <f t="shared" si="214"/>
        <v>74.534161490683232</v>
      </c>
      <c r="N6878" t="s">
        <v>2752</v>
      </c>
    </row>
    <row r="6879" spans="1:14">
      <c r="A6879">
        <v>121</v>
      </c>
      <c r="B6879" t="s">
        <v>11482</v>
      </c>
      <c r="C6879" t="s">
        <v>11483</v>
      </c>
      <c r="D6879">
        <v>1004</v>
      </c>
      <c r="E6879" s="1">
        <v>1.6850000000000001</v>
      </c>
      <c r="F6879">
        <v>1.925</v>
      </c>
      <c r="G6879">
        <v>0.191</v>
      </c>
      <c r="H6879">
        <v>141</v>
      </c>
      <c r="I6879">
        <v>3.5</v>
      </c>
      <c r="J6879">
        <v>6.1799999999999997E-3</v>
      </c>
      <c r="K6879">
        <v>0.82299999999999995</v>
      </c>
      <c r="L6879">
        <v>3.6925776397515522</v>
      </c>
      <c r="M6879" s="2">
        <f t="shared" si="214"/>
        <v>75.155279503105589</v>
      </c>
      <c r="N6879" t="s">
        <v>2752</v>
      </c>
    </row>
    <row r="6880" spans="1:14">
      <c r="A6880">
        <v>122</v>
      </c>
      <c r="B6880" t="s">
        <v>11510</v>
      </c>
      <c r="C6880" t="s">
        <v>11511</v>
      </c>
      <c r="D6880">
        <v>3283</v>
      </c>
      <c r="E6880" s="1">
        <v>1.681</v>
      </c>
      <c r="F6880">
        <v>2.085</v>
      </c>
      <c r="G6880">
        <v>0.104</v>
      </c>
      <c r="H6880">
        <v>48</v>
      </c>
      <c r="I6880">
        <v>8.5</v>
      </c>
      <c r="J6880">
        <v>7.0699999999999999E-3</v>
      </c>
      <c r="K6880">
        <v>0.7</v>
      </c>
      <c r="L6880">
        <v>3.6925776397515522</v>
      </c>
      <c r="M6880" s="2">
        <f t="shared" si="214"/>
        <v>75.776397515527947</v>
      </c>
      <c r="N6880" t="s">
        <v>2752</v>
      </c>
    </row>
    <row r="6881" spans="1:14">
      <c r="A6881">
        <v>123</v>
      </c>
      <c r="B6881" t="s">
        <v>16592</v>
      </c>
      <c r="C6881" t="s">
        <v>16593</v>
      </c>
      <c r="D6881">
        <v>4971</v>
      </c>
      <c r="E6881" s="1">
        <v>1.6679999999999999</v>
      </c>
      <c r="F6881">
        <v>1.9910000000000001</v>
      </c>
      <c r="G6881">
        <v>0.27</v>
      </c>
      <c r="H6881">
        <v>89</v>
      </c>
      <c r="I6881" t="s">
        <v>18288</v>
      </c>
      <c r="J6881">
        <v>5.2599999999999999E-3</v>
      </c>
      <c r="K6881">
        <v>0.55500000000000005</v>
      </c>
      <c r="L6881">
        <v>3.6925776397515522</v>
      </c>
      <c r="M6881" s="2">
        <f t="shared" si="214"/>
        <v>76.397515527950304</v>
      </c>
      <c r="N6881" t="s">
        <v>2752</v>
      </c>
    </row>
    <row r="6882" spans="1:14">
      <c r="A6882">
        <v>124</v>
      </c>
      <c r="B6882" t="s">
        <v>19810</v>
      </c>
      <c r="C6882" t="s">
        <v>19811</v>
      </c>
      <c r="D6882">
        <v>1578</v>
      </c>
      <c r="E6882" s="1">
        <v>1.64</v>
      </c>
      <c r="F6882">
        <v>1.9670000000000001</v>
      </c>
      <c r="G6882">
        <v>0.25700000000000001</v>
      </c>
      <c r="H6882">
        <v>35</v>
      </c>
      <c r="I6882">
        <v>6.3</v>
      </c>
      <c r="J6882">
        <v>5.13E-3</v>
      </c>
      <c r="K6882">
        <v>0.81100000000000005</v>
      </c>
      <c r="L6882">
        <v>3.6925776397515522</v>
      </c>
      <c r="M6882" s="2">
        <f t="shared" si="214"/>
        <v>77.018633540372676</v>
      </c>
      <c r="N6882" t="s">
        <v>2752</v>
      </c>
    </row>
    <row r="6883" spans="1:14">
      <c r="A6883">
        <v>125</v>
      </c>
      <c r="B6883" t="s">
        <v>15350</v>
      </c>
      <c r="C6883" t="s">
        <v>15351</v>
      </c>
      <c r="D6883">
        <v>1312</v>
      </c>
      <c r="E6883" s="1">
        <v>1.635</v>
      </c>
      <c r="F6883">
        <v>2.0129999999999999</v>
      </c>
      <c r="G6883">
        <v>0.35099999999999998</v>
      </c>
      <c r="H6883">
        <v>74</v>
      </c>
      <c r="I6883">
        <v>5.5</v>
      </c>
      <c r="J6883">
        <v>5.6899999999999997E-3</v>
      </c>
      <c r="K6883">
        <v>0.86899999999999999</v>
      </c>
      <c r="L6883">
        <v>3.6925776397515522</v>
      </c>
      <c r="M6883" s="2">
        <f t="shared" si="214"/>
        <v>77.639751552795033</v>
      </c>
      <c r="N6883" t="s">
        <v>2752</v>
      </c>
    </row>
    <row r="6884" spans="1:14">
      <c r="A6884">
        <v>126</v>
      </c>
      <c r="B6884" t="s">
        <v>11520</v>
      </c>
      <c r="C6884" t="s">
        <v>11521</v>
      </c>
      <c r="D6884">
        <v>1336</v>
      </c>
      <c r="E6884" s="1">
        <v>1.569</v>
      </c>
      <c r="F6884">
        <v>1.9019999999999999</v>
      </c>
      <c r="G6884">
        <v>0.32100000000000001</v>
      </c>
      <c r="H6884">
        <v>28</v>
      </c>
      <c r="I6884">
        <v>9</v>
      </c>
      <c r="J6884">
        <v>3.9199999999999999E-3</v>
      </c>
      <c r="K6884">
        <v>0.876</v>
      </c>
      <c r="L6884">
        <v>3.6925776397515522</v>
      </c>
      <c r="M6884" s="2">
        <f t="shared" si="214"/>
        <v>78.260869565217391</v>
      </c>
      <c r="N6884" t="s">
        <v>2752</v>
      </c>
    </row>
    <row r="6885" spans="1:14">
      <c r="A6885">
        <v>127</v>
      </c>
      <c r="B6885" t="s">
        <v>20979</v>
      </c>
      <c r="C6885" t="s">
        <v>20980</v>
      </c>
      <c r="D6885">
        <v>1901</v>
      </c>
      <c r="E6885" s="1">
        <v>1.522</v>
      </c>
      <c r="F6885">
        <v>1.38</v>
      </c>
      <c r="G6885">
        <v>0.42099999999999999</v>
      </c>
      <c r="H6885">
        <v>19</v>
      </c>
      <c r="I6885" t="s">
        <v>18288</v>
      </c>
      <c r="J6885">
        <v>1.7700000000000001E-3</v>
      </c>
      <c r="K6885">
        <v>0.52600000000000002</v>
      </c>
      <c r="L6885">
        <v>3.6925776397515522</v>
      </c>
      <c r="M6885" s="2">
        <f t="shared" si="214"/>
        <v>78.881987577639762</v>
      </c>
      <c r="N6885" t="s">
        <v>2752</v>
      </c>
    </row>
    <row r="6886" spans="1:14">
      <c r="A6886">
        <v>128</v>
      </c>
      <c r="B6886" t="s">
        <v>11534</v>
      </c>
      <c r="C6886" t="s">
        <v>11535</v>
      </c>
      <c r="D6886">
        <v>828</v>
      </c>
      <c r="E6886" s="1">
        <v>1.454</v>
      </c>
      <c r="G6886">
        <v>0.65400000000000003</v>
      </c>
      <c r="H6886">
        <v>78</v>
      </c>
      <c r="I6886">
        <v>5</v>
      </c>
      <c r="J6886">
        <v>2.1800000000000001E-3</v>
      </c>
      <c r="L6886">
        <v>3.6925776397515522</v>
      </c>
      <c r="M6886" s="2">
        <f t="shared" si="214"/>
        <v>79.503105590062106</v>
      </c>
      <c r="N6886" t="s">
        <v>2752</v>
      </c>
    </row>
    <row r="6887" spans="1:14">
      <c r="A6887">
        <v>129</v>
      </c>
      <c r="B6887" t="s">
        <v>11508</v>
      </c>
      <c r="C6887" t="s">
        <v>11509</v>
      </c>
      <c r="D6887">
        <v>607</v>
      </c>
      <c r="E6887" s="1">
        <v>1.444</v>
      </c>
      <c r="F6887">
        <v>1.345</v>
      </c>
      <c r="G6887">
        <v>0.22800000000000001</v>
      </c>
      <c r="H6887">
        <v>250</v>
      </c>
      <c r="I6887">
        <v>2.2999999999999998</v>
      </c>
      <c r="J6887">
        <v>2.2000000000000001E-3</v>
      </c>
      <c r="K6887">
        <v>0.30599999999999999</v>
      </c>
      <c r="L6887">
        <v>3.6925776397515522</v>
      </c>
      <c r="M6887" s="2">
        <f t="shared" ref="M6887:M6919" si="215">A6887/161*100</f>
        <v>80.124223602484463</v>
      </c>
      <c r="N6887" t="s">
        <v>2752</v>
      </c>
    </row>
    <row r="6888" spans="1:14">
      <c r="A6888">
        <v>130</v>
      </c>
      <c r="B6888" t="s">
        <v>11528</v>
      </c>
      <c r="C6888" t="s">
        <v>11529</v>
      </c>
      <c r="D6888">
        <v>610</v>
      </c>
      <c r="E6888" s="1">
        <v>1.355</v>
      </c>
      <c r="F6888">
        <v>1.3979999999999999</v>
      </c>
      <c r="G6888">
        <v>0.35699999999999998</v>
      </c>
      <c r="H6888">
        <v>84</v>
      </c>
      <c r="I6888">
        <v>4.0999999999999996</v>
      </c>
      <c r="J6888">
        <v>1.7700000000000001E-3</v>
      </c>
      <c r="K6888">
        <v>0.30599999999999999</v>
      </c>
      <c r="L6888">
        <v>3.6925776397515522</v>
      </c>
      <c r="M6888" s="2">
        <f t="shared" si="215"/>
        <v>80.745341614906835</v>
      </c>
      <c r="N6888" t="s">
        <v>2752</v>
      </c>
    </row>
    <row r="6889" spans="1:14">
      <c r="A6889">
        <v>131</v>
      </c>
      <c r="B6889" t="s">
        <v>11548</v>
      </c>
      <c r="C6889" t="s">
        <v>11549</v>
      </c>
      <c r="D6889">
        <v>149</v>
      </c>
      <c r="E6889" s="1">
        <v>1.339</v>
      </c>
      <c r="F6889">
        <v>1.321</v>
      </c>
      <c r="G6889">
        <v>0.26700000000000002</v>
      </c>
      <c r="H6889">
        <v>30</v>
      </c>
      <c r="I6889">
        <v>2.6</v>
      </c>
      <c r="J6889">
        <v>6.0999999999999997E-4</v>
      </c>
      <c r="K6889">
        <v>0.32700000000000001</v>
      </c>
      <c r="L6889">
        <v>3.6925776397515522</v>
      </c>
      <c r="M6889" s="2">
        <f t="shared" si="215"/>
        <v>81.366459627329192</v>
      </c>
      <c r="N6889" t="s">
        <v>2752</v>
      </c>
    </row>
    <row r="6890" spans="1:14">
      <c r="A6890">
        <v>132</v>
      </c>
      <c r="B6890" t="s">
        <v>16528</v>
      </c>
      <c r="C6890" t="s">
        <v>16529</v>
      </c>
      <c r="D6890">
        <v>311</v>
      </c>
      <c r="E6890" s="1">
        <v>1.3120000000000001</v>
      </c>
      <c r="I6890" t="s">
        <v>18288</v>
      </c>
      <c r="J6890">
        <v>6.3000000000000003E-4</v>
      </c>
      <c r="L6890">
        <v>3.6925776397515522</v>
      </c>
      <c r="M6890" s="2">
        <f t="shared" si="215"/>
        <v>81.987577639751549</v>
      </c>
      <c r="N6890" t="s">
        <v>2752</v>
      </c>
    </row>
    <row r="6891" spans="1:14">
      <c r="A6891">
        <v>133</v>
      </c>
      <c r="B6891" t="s">
        <v>11546</v>
      </c>
      <c r="C6891" t="s">
        <v>11547</v>
      </c>
      <c r="D6891">
        <v>146</v>
      </c>
      <c r="E6891" s="1">
        <v>1.3120000000000001</v>
      </c>
      <c r="G6891">
        <v>0.17599999999999999</v>
      </c>
      <c r="H6891">
        <v>17</v>
      </c>
      <c r="I6891">
        <v>3.1</v>
      </c>
      <c r="J6891">
        <v>6.8000000000000005E-4</v>
      </c>
      <c r="L6891">
        <v>3.6925776397515522</v>
      </c>
      <c r="M6891" s="2">
        <f t="shared" si="215"/>
        <v>82.608695652173907</v>
      </c>
      <c r="N6891" t="s">
        <v>2752</v>
      </c>
    </row>
    <row r="6892" spans="1:14">
      <c r="A6892">
        <v>134</v>
      </c>
      <c r="B6892" t="s">
        <v>11570</v>
      </c>
      <c r="C6892" t="s">
        <v>15335</v>
      </c>
      <c r="D6892">
        <v>1530</v>
      </c>
      <c r="E6892" s="1">
        <v>1.276</v>
      </c>
      <c r="F6892">
        <v>1.5469999999999999</v>
      </c>
      <c r="G6892">
        <v>0.32700000000000001</v>
      </c>
      <c r="H6892">
        <v>52</v>
      </c>
      <c r="I6892" t="s">
        <v>18288</v>
      </c>
      <c r="J6892">
        <v>2.2499999999999998E-3</v>
      </c>
      <c r="K6892">
        <v>0.52400000000000002</v>
      </c>
      <c r="L6892">
        <v>3.6925776397515522</v>
      </c>
      <c r="M6892" s="2">
        <f t="shared" si="215"/>
        <v>83.229813664596278</v>
      </c>
      <c r="N6892" t="s">
        <v>2752</v>
      </c>
    </row>
    <row r="6893" spans="1:14">
      <c r="A6893">
        <v>135</v>
      </c>
      <c r="B6893" t="s">
        <v>16252</v>
      </c>
      <c r="C6893" t="s">
        <v>16253</v>
      </c>
      <c r="D6893">
        <v>3732</v>
      </c>
      <c r="E6893" s="1">
        <v>1.2410000000000001</v>
      </c>
      <c r="F6893">
        <v>1.877</v>
      </c>
      <c r="G6893">
        <v>0.52300000000000002</v>
      </c>
      <c r="H6893">
        <v>65</v>
      </c>
      <c r="I6893" t="s">
        <v>18288</v>
      </c>
      <c r="J6893">
        <v>4.8599999999999997E-3</v>
      </c>
      <c r="K6893">
        <v>0.81200000000000006</v>
      </c>
      <c r="L6893">
        <v>3.6925776397515522</v>
      </c>
      <c r="M6893" s="2">
        <f t="shared" si="215"/>
        <v>83.850931677018636</v>
      </c>
      <c r="N6893" t="s">
        <v>2752</v>
      </c>
    </row>
    <row r="6894" spans="1:14">
      <c r="A6894">
        <v>136</v>
      </c>
      <c r="B6894" t="s">
        <v>16684</v>
      </c>
      <c r="C6894" t="s">
        <v>16685</v>
      </c>
      <c r="D6894">
        <v>242</v>
      </c>
      <c r="E6894" s="1">
        <v>1.135</v>
      </c>
      <c r="F6894">
        <v>1.248</v>
      </c>
      <c r="G6894">
        <v>0.17399999999999999</v>
      </c>
      <c r="H6894">
        <v>23</v>
      </c>
      <c r="I6894">
        <v>4.5999999999999996</v>
      </c>
      <c r="J6894">
        <v>8.0000000000000004E-4</v>
      </c>
      <c r="K6894">
        <v>0.378</v>
      </c>
      <c r="L6894">
        <v>3.6925776397515522</v>
      </c>
      <c r="M6894" s="2">
        <f t="shared" si="215"/>
        <v>84.472049689440993</v>
      </c>
      <c r="N6894" t="s">
        <v>2752</v>
      </c>
    </row>
    <row r="6895" spans="1:14">
      <c r="A6895">
        <v>137</v>
      </c>
      <c r="B6895" t="s">
        <v>20362</v>
      </c>
      <c r="C6895" t="s">
        <v>20361</v>
      </c>
      <c r="D6895">
        <v>780</v>
      </c>
      <c r="E6895" s="1">
        <v>1.1319999999999999</v>
      </c>
      <c r="F6895">
        <v>1.349</v>
      </c>
      <c r="G6895">
        <v>0.20699999999999999</v>
      </c>
      <c r="H6895">
        <v>29</v>
      </c>
      <c r="I6895">
        <v>7.1</v>
      </c>
      <c r="J6895">
        <v>1.74E-3</v>
      </c>
      <c r="K6895">
        <v>0.46200000000000002</v>
      </c>
      <c r="L6895">
        <v>3.6925776397515522</v>
      </c>
      <c r="M6895" s="2">
        <f t="shared" si="215"/>
        <v>85.093167701863365</v>
      </c>
      <c r="N6895" t="s">
        <v>2752</v>
      </c>
    </row>
    <row r="6896" spans="1:14">
      <c r="A6896">
        <v>138</v>
      </c>
      <c r="B6896" t="s">
        <v>11564</v>
      </c>
      <c r="C6896" t="s">
        <v>11565</v>
      </c>
      <c r="D6896">
        <v>425</v>
      </c>
      <c r="E6896" s="1">
        <v>1.07</v>
      </c>
      <c r="F6896">
        <v>1.1619999999999999</v>
      </c>
      <c r="G6896">
        <v>0.42199999999999999</v>
      </c>
      <c r="H6896">
        <v>45</v>
      </c>
      <c r="I6896">
        <v>5.3</v>
      </c>
      <c r="J6896">
        <v>1.47E-3</v>
      </c>
      <c r="K6896">
        <v>0.44</v>
      </c>
      <c r="L6896">
        <v>3.6925776397515522</v>
      </c>
      <c r="M6896" s="2">
        <f t="shared" si="215"/>
        <v>85.714285714285708</v>
      </c>
      <c r="N6896" t="s">
        <v>2752</v>
      </c>
    </row>
    <row r="6897" spans="1:14">
      <c r="A6897">
        <v>139</v>
      </c>
      <c r="B6897" t="s">
        <v>20342</v>
      </c>
      <c r="C6897" t="s">
        <v>20341</v>
      </c>
      <c r="D6897">
        <v>1576</v>
      </c>
      <c r="E6897" s="1">
        <v>0.99399999999999999</v>
      </c>
      <c r="F6897">
        <v>1.109</v>
      </c>
      <c r="G6897">
        <v>7.0000000000000007E-2</v>
      </c>
      <c r="H6897">
        <v>486</v>
      </c>
      <c r="I6897">
        <v>3.4</v>
      </c>
      <c r="J6897">
        <v>4.5799999999999999E-3</v>
      </c>
      <c r="K6897">
        <v>0.24</v>
      </c>
      <c r="L6897">
        <v>3.6925776397515522</v>
      </c>
      <c r="M6897" s="2">
        <f t="shared" si="215"/>
        <v>86.335403726708066</v>
      </c>
      <c r="N6897" t="s">
        <v>2752</v>
      </c>
    </row>
    <row r="6898" spans="1:14">
      <c r="A6898">
        <v>140</v>
      </c>
      <c r="B6898" t="s">
        <v>11516</v>
      </c>
      <c r="C6898" t="s">
        <v>11517</v>
      </c>
      <c r="D6898">
        <v>1601</v>
      </c>
      <c r="E6898" s="1">
        <v>0.96399999999999997</v>
      </c>
      <c r="F6898">
        <v>1.4339999999999999</v>
      </c>
      <c r="G6898">
        <v>0.17399999999999999</v>
      </c>
      <c r="H6898">
        <v>23</v>
      </c>
      <c r="I6898" t="s">
        <v>18288</v>
      </c>
      <c r="J6898">
        <v>8.8000000000000003E-4</v>
      </c>
      <c r="K6898">
        <v>0.34499999999999997</v>
      </c>
      <c r="L6898">
        <v>3.6925776397515522</v>
      </c>
      <c r="M6898" s="2">
        <f t="shared" si="215"/>
        <v>86.956521739130437</v>
      </c>
      <c r="N6898" t="s">
        <v>2752</v>
      </c>
    </row>
    <row r="6899" spans="1:14">
      <c r="A6899">
        <v>141</v>
      </c>
      <c r="B6899" t="s">
        <v>20340</v>
      </c>
      <c r="C6899" t="s">
        <v>20339</v>
      </c>
      <c r="D6899">
        <v>1107</v>
      </c>
      <c r="E6899" s="1">
        <v>0.93799999999999994</v>
      </c>
      <c r="F6899">
        <v>1.0649999999999999</v>
      </c>
      <c r="G6899">
        <v>0.161</v>
      </c>
      <c r="H6899">
        <v>87</v>
      </c>
      <c r="I6899">
        <v>8.3000000000000007</v>
      </c>
      <c r="J6899">
        <v>1.6199999999999999E-3</v>
      </c>
      <c r="K6899">
        <v>0.23100000000000001</v>
      </c>
      <c r="L6899">
        <v>3.6925776397515522</v>
      </c>
      <c r="M6899" s="2">
        <f t="shared" si="215"/>
        <v>87.577639751552795</v>
      </c>
      <c r="N6899" t="s">
        <v>2752</v>
      </c>
    </row>
    <row r="6900" spans="1:14">
      <c r="A6900">
        <v>142</v>
      </c>
      <c r="B6900" t="s">
        <v>20338</v>
      </c>
      <c r="C6900" t="s">
        <v>20337</v>
      </c>
      <c r="D6900">
        <v>361</v>
      </c>
      <c r="E6900" s="1">
        <v>0.92300000000000004</v>
      </c>
      <c r="F6900">
        <v>1.173</v>
      </c>
      <c r="G6900">
        <v>0.17699999999999999</v>
      </c>
      <c r="H6900">
        <v>62</v>
      </c>
      <c r="I6900">
        <v>8.4</v>
      </c>
      <c r="J6900">
        <v>4.0999999999999999E-4</v>
      </c>
      <c r="K6900">
        <v>0.311</v>
      </c>
      <c r="L6900">
        <v>3.6925776397515522</v>
      </c>
      <c r="M6900" s="2">
        <f t="shared" si="215"/>
        <v>88.198757763975152</v>
      </c>
      <c r="N6900" t="s">
        <v>2752</v>
      </c>
    </row>
    <row r="6901" spans="1:14">
      <c r="A6901">
        <v>143</v>
      </c>
      <c r="B6901" t="s">
        <v>19922</v>
      </c>
      <c r="C6901" t="s">
        <v>19923</v>
      </c>
      <c r="D6901">
        <v>1662</v>
      </c>
      <c r="E6901" s="1">
        <v>0.92100000000000004</v>
      </c>
      <c r="F6901">
        <v>1.4510000000000001</v>
      </c>
      <c r="G6901">
        <v>3.3000000000000002E-2</v>
      </c>
      <c r="H6901">
        <v>30</v>
      </c>
      <c r="I6901">
        <v>8.3000000000000007</v>
      </c>
      <c r="J6901">
        <v>3.64E-3</v>
      </c>
      <c r="K6901">
        <v>0.57799999999999996</v>
      </c>
      <c r="L6901">
        <v>3.6925776397515522</v>
      </c>
      <c r="M6901" s="2">
        <f t="shared" si="215"/>
        <v>88.81987577639751</v>
      </c>
      <c r="N6901" t="s">
        <v>2752</v>
      </c>
    </row>
    <row r="6902" spans="1:14">
      <c r="A6902">
        <v>144</v>
      </c>
      <c r="B6902" t="s">
        <v>11532</v>
      </c>
      <c r="C6902" t="s">
        <v>11533</v>
      </c>
      <c r="D6902">
        <v>821</v>
      </c>
      <c r="E6902" s="1">
        <v>0.876</v>
      </c>
      <c r="F6902">
        <v>1.129</v>
      </c>
      <c r="G6902">
        <v>7.8E-2</v>
      </c>
      <c r="H6902">
        <v>64</v>
      </c>
      <c r="I6902">
        <v>6.6</v>
      </c>
      <c r="J6902">
        <v>2.0300000000000001E-3</v>
      </c>
      <c r="K6902">
        <v>0.34</v>
      </c>
      <c r="L6902">
        <v>3.6925776397515522</v>
      </c>
      <c r="M6902" s="2">
        <f t="shared" si="215"/>
        <v>89.440993788819881</v>
      </c>
      <c r="N6902" t="s">
        <v>2752</v>
      </c>
    </row>
    <row r="6903" spans="1:14">
      <c r="A6903">
        <v>145</v>
      </c>
      <c r="B6903" t="s">
        <v>11466</v>
      </c>
      <c r="C6903" t="s">
        <v>11467</v>
      </c>
      <c r="D6903">
        <v>80</v>
      </c>
      <c r="E6903" s="1">
        <v>0.755</v>
      </c>
      <c r="F6903">
        <v>0.69799999999999995</v>
      </c>
      <c r="G6903">
        <v>0.24</v>
      </c>
      <c r="H6903">
        <v>25</v>
      </c>
      <c r="J6903">
        <v>3.8000000000000002E-4</v>
      </c>
      <c r="K6903">
        <v>0.20300000000000001</v>
      </c>
      <c r="L6903">
        <v>3.6925776397515522</v>
      </c>
      <c r="M6903" s="2">
        <f t="shared" si="215"/>
        <v>90.062111801242239</v>
      </c>
      <c r="N6903" t="s">
        <v>2752</v>
      </c>
    </row>
    <row r="6904" spans="1:14">
      <c r="A6904">
        <v>146</v>
      </c>
      <c r="B6904" t="s">
        <v>20322</v>
      </c>
      <c r="C6904" t="s">
        <v>20321</v>
      </c>
      <c r="D6904">
        <v>1509</v>
      </c>
      <c r="E6904" s="1">
        <v>0.74399999999999999</v>
      </c>
      <c r="F6904">
        <v>0.89900000000000002</v>
      </c>
      <c r="G6904">
        <v>0.16300000000000001</v>
      </c>
      <c r="H6904">
        <v>135</v>
      </c>
      <c r="I6904">
        <v>6.7</v>
      </c>
      <c r="J6904">
        <v>2.7200000000000002E-3</v>
      </c>
      <c r="K6904">
        <v>0.22500000000000001</v>
      </c>
      <c r="L6904">
        <v>3.6925776397515522</v>
      </c>
      <c r="M6904" s="2">
        <f t="shared" si="215"/>
        <v>90.683229813664596</v>
      </c>
      <c r="N6904" t="s">
        <v>2752</v>
      </c>
    </row>
    <row r="6905" spans="1:14">
      <c r="A6905">
        <v>147</v>
      </c>
      <c r="B6905" t="s">
        <v>20885</v>
      </c>
      <c r="C6905" t="s">
        <v>20886</v>
      </c>
      <c r="D6905">
        <v>352</v>
      </c>
      <c r="E6905" s="1">
        <v>0.70799999999999996</v>
      </c>
      <c r="F6905">
        <v>0.67700000000000005</v>
      </c>
      <c r="G6905">
        <v>0.19</v>
      </c>
      <c r="H6905">
        <v>253</v>
      </c>
      <c r="I6905">
        <v>2</v>
      </c>
      <c r="J6905">
        <v>1.2999999999999999E-3</v>
      </c>
      <c r="K6905">
        <v>0.16500000000000001</v>
      </c>
      <c r="L6905">
        <v>3.6925776397515522</v>
      </c>
      <c r="M6905" s="2">
        <f t="shared" si="215"/>
        <v>91.304347826086953</v>
      </c>
      <c r="N6905" t="s">
        <v>2752</v>
      </c>
    </row>
    <row r="6906" spans="1:14">
      <c r="A6906">
        <v>148</v>
      </c>
      <c r="B6906" t="s">
        <v>11460</v>
      </c>
      <c r="C6906" t="s">
        <v>11461</v>
      </c>
      <c r="D6906">
        <v>888</v>
      </c>
      <c r="E6906" s="1">
        <v>0.63200000000000001</v>
      </c>
      <c r="F6906">
        <v>0.77500000000000002</v>
      </c>
      <c r="G6906">
        <v>0.16300000000000001</v>
      </c>
      <c r="H6906">
        <v>49</v>
      </c>
      <c r="I6906" t="s">
        <v>18288</v>
      </c>
      <c r="J6906">
        <v>6.8999999999999997E-4</v>
      </c>
      <c r="K6906">
        <v>0.152</v>
      </c>
      <c r="L6906">
        <v>3.6925776397515522</v>
      </c>
      <c r="M6906" s="2">
        <f t="shared" si="215"/>
        <v>91.925465838509311</v>
      </c>
      <c r="N6906" t="s">
        <v>2752</v>
      </c>
    </row>
    <row r="6907" spans="1:14">
      <c r="A6907">
        <v>149</v>
      </c>
      <c r="B6907" t="s">
        <v>20300</v>
      </c>
      <c r="C6907" t="s">
        <v>20299</v>
      </c>
      <c r="D6907">
        <v>138</v>
      </c>
      <c r="E6907" s="1">
        <v>0.497</v>
      </c>
      <c r="F6907">
        <v>0.47299999999999998</v>
      </c>
      <c r="G6907">
        <v>8.4000000000000005E-2</v>
      </c>
      <c r="H6907">
        <v>83</v>
      </c>
      <c r="I6907">
        <v>2.6</v>
      </c>
      <c r="J6907">
        <v>4.6000000000000001E-4</v>
      </c>
      <c r="K6907">
        <v>9.5000000000000001E-2</v>
      </c>
      <c r="L6907">
        <v>3.6925776397515522</v>
      </c>
      <c r="M6907" s="2">
        <f t="shared" si="215"/>
        <v>92.546583850931668</v>
      </c>
      <c r="N6907" t="s">
        <v>2752</v>
      </c>
    </row>
    <row r="6908" spans="1:14">
      <c r="A6908">
        <v>150</v>
      </c>
      <c r="B6908" t="s">
        <v>11256</v>
      </c>
      <c r="C6908" t="s">
        <v>11257</v>
      </c>
      <c r="D6908">
        <v>972</v>
      </c>
      <c r="E6908" s="1">
        <v>0.44</v>
      </c>
      <c r="F6908">
        <v>0.65500000000000003</v>
      </c>
      <c r="G6908">
        <v>0</v>
      </c>
      <c r="H6908">
        <v>16</v>
      </c>
      <c r="I6908" t="s">
        <v>18288</v>
      </c>
      <c r="J6908">
        <v>6.4999999999999997E-4</v>
      </c>
      <c r="K6908">
        <v>0.18</v>
      </c>
      <c r="L6908">
        <v>3.6925776397515522</v>
      </c>
      <c r="M6908" s="2">
        <f t="shared" si="215"/>
        <v>93.16770186335404</v>
      </c>
      <c r="N6908" t="s">
        <v>2752</v>
      </c>
    </row>
    <row r="6909" spans="1:14">
      <c r="A6909">
        <v>151</v>
      </c>
      <c r="B6909" t="s">
        <v>15344</v>
      </c>
      <c r="C6909" t="s">
        <v>15345</v>
      </c>
      <c r="D6909">
        <v>1216</v>
      </c>
      <c r="E6909" s="1">
        <v>0.42699999999999999</v>
      </c>
      <c r="F6909">
        <v>0.434</v>
      </c>
      <c r="G6909">
        <v>8.6999999999999994E-2</v>
      </c>
      <c r="H6909">
        <v>172</v>
      </c>
      <c r="I6909">
        <v>7.9</v>
      </c>
      <c r="J6909">
        <v>1.67E-3</v>
      </c>
      <c r="K6909">
        <v>9.4E-2</v>
      </c>
      <c r="L6909">
        <v>3.6925776397515522</v>
      </c>
      <c r="M6909" s="2">
        <f t="shared" si="215"/>
        <v>93.788819875776397</v>
      </c>
      <c r="N6909" t="s">
        <v>2752</v>
      </c>
    </row>
    <row r="6910" spans="1:14">
      <c r="A6910">
        <v>152</v>
      </c>
      <c r="B6910" t="s">
        <v>11462</v>
      </c>
      <c r="C6910" t="s">
        <v>11463</v>
      </c>
      <c r="D6910">
        <v>478</v>
      </c>
      <c r="E6910" s="1">
        <v>0.378</v>
      </c>
      <c r="F6910">
        <v>0.46</v>
      </c>
      <c r="G6910">
        <v>8.7999999999999995E-2</v>
      </c>
      <c r="H6910">
        <v>57</v>
      </c>
      <c r="I6910">
        <v>9.6</v>
      </c>
      <c r="J6910">
        <v>1.08E-3</v>
      </c>
      <c r="K6910">
        <v>0.20699999999999999</v>
      </c>
      <c r="L6910">
        <v>3.6925776397515522</v>
      </c>
      <c r="M6910" s="2">
        <f t="shared" si="215"/>
        <v>94.409937888198755</v>
      </c>
      <c r="N6910" t="s">
        <v>2752</v>
      </c>
    </row>
    <row r="6911" spans="1:14">
      <c r="A6911">
        <v>153</v>
      </c>
      <c r="B6911" t="s">
        <v>18726</v>
      </c>
      <c r="C6911" t="s">
        <v>18727</v>
      </c>
      <c r="D6911">
        <v>119</v>
      </c>
      <c r="E6911" s="1">
        <v>0.372</v>
      </c>
      <c r="G6911">
        <v>6.3E-2</v>
      </c>
      <c r="H6911">
        <v>63</v>
      </c>
      <c r="I6911">
        <v>3.6</v>
      </c>
      <c r="J6911">
        <v>1.2999999999999999E-4</v>
      </c>
      <c r="L6911">
        <v>3.6925776397515522</v>
      </c>
      <c r="M6911" s="2">
        <f t="shared" si="215"/>
        <v>95.031055900621126</v>
      </c>
      <c r="N6911" t="s">
        <v>2752</v>
      </c>
    </row>
    <row r="6912" spans="1:14">
      <c r="A6912">
        <v>154</v>
      </c>
      <c r="B6912" t="s">
        <v>16588</v>
      </c>
      <c r="C6912" t="s">
        <v>16589</v>
      </c>
      <c r="D6912">
        <v>396</v>
      </c>
      <c r="E6912" s="1">
        <v>0.316</v>
      </c>
      <c r="F6912">
        <v>0.53700000000000003</v>
      </c>
      <c r="G6912">
        <v>0</v>
      </c>
      <c r="H6912">
        <v>47</v>
      </c>
      <c r="I6912">
        <v>9.1999999999999993</v>
      </c>
      <c r="J6912">
        <v>5.9999999999999995E-4</v>
      </c>
      <c r="K6912">
        <v>0.14699999999999999</v>
      </c>
      <c r="L6912">
        <v>3.6925776397515522</v>
      </c>
      <c r="M6912" s="2">
        <f t="shared" si="215"/>
        <v>95.652173913043484</v>
      </c>
      <c r="N6912" t="s">
        <v>2752</v>
      </c>
    </row>
    <row r="6913" spans="1:14">
      <c r="A6913">
        <v>155</v>
      </c>
      <c r="B6913" t="s">
        <v>17076</v>
      </c>
      <c r="C6913" t="s">
        <v>17077</v>
      </c>
      <c r="D6913">
        <v>684</v>
      </c>
      <c r="E6913" s="1">
        <v>0.30599999999999999</v>
      </c>
      <c r="G6913">
        <v>2.9000000000000001E-2</v>
      </c>
      <c r="H6913">
        <v>34</v>
      </c>
      <c r="I6913" t="s">
        <v>18288</v>
      </c>
      <c r="J6913">
        <v>3.6000000000000002E-4</v>
      </c>
      <c r="L6913">
        <v>3.6925776397515522</v>
      </c>
      <c r="M6913" s="2">
        <f t="shared" si="215"/>
        <v>96.273291925465841</v>
      </c>
      <c r="N6913" t="s">
        <v>2752</v>
      </c>
    </row>
    <row r="6914" spans="1:14">
      <c r="A6914">
        <v>156</v>
      </c>
      <c r="B6914" t="s">
        <v>11472</v>
      </c>
      <c r="C6914" t="s">
        <v>11473</v>
      </c>
      <c r="D6914">
        <v>168</v>
      </c>
      <c r="E6914" s="1">
        <v>0.29399999999999998</v>
      </c>
      <c r="F6914">
        <v>0.27800000000000002</v>
      </c>
      <c r="G6914">
        <v>5.8000000000000003E-2</v>
      </c>
      <c r="H6914">
        <v>52</v>
      </c>
      <c r="I6914">
        <v>5.9</v>
      </c>
      <c r="J6914">
        <v>2.5000000000000001E-4</v>
      </c>
      <c r="K6914">
        <v>4.7E-2</v>
      </c>
      <c r="L6914">
        <v>3.6925776397515522</v>
      </c>
      <c r="M6914" s="2">
        <f t="shared" si="215"/>
        <v>96.894409937888199</v>
      </c>
      <c r="N6914" t="s">
        <v>2752</v>
      </c>
    </row>
    <row r="6915" spans="1:14">
      <c r="A6915">
        <v>157</v>
      </c>
      <c r="B6915" t="s">
        <v>11526</v>
      </c>
      <c r="C6915" t="s">
        <v>11527</v>
      </c>
      <c r="D6915">
        <v>108</v>
      </c>
      <c r="E6915" s="1">
        <v>0.187</v>
      </c>
      <c r="G6915">
        <v>0</v>
      </c>
      <c r="H6915">
        <v>33</v>
      </c>
      <c r="I6915">
        <v>6.6</v>
      </c>
      <c r="J6915">
        <v>1.4999999999999999E-4</v>
      </c>
      <c r="L6915">
        <v>3.6925776397515522</v>
      </c>
      <c r="M6915" s="2">
        <f t="shared" si="215"/>
        <v>97.515527950310556</v>
      </c>
      <c r="N6915" t="s">
        <v>2752</v>
      </c>
    </row>
    <row r="6916" spans="1:14">
      <c r="A6916">
        <v>158</v>
      </c>
      <c r="B6916" t="s">
        <v>11550</v>
      </c>
      <c r="C6916" t="s">
        <v>11551</v>
      </c>
      <c r="D6916">
        <v>22</v>
      </c>
      <c r="E6916" s="1">
        <v>9.4E-2</v>
      </c>
      <c r="G6916">
        <v>3.4000000000000002E-2</v>
      </c>
      <c r="H6916">
        <v>29</v>
      </c>
      <c r="J6916">
        <v>1E-4</v>
      </c>
      <c r="L6916">
        <v>3.6925776397515522</v>
      </c>
      <c r="M6916" s="2">
        <f t="shared" si="215"/>
        <v>98.136645962732914</v>
      </c>
      <c r="N6916" t="s">
        <v>2752</v>
      </c>
    </row>
    <row r="6917" spans="1:14">
      <c r="A6917">
        <v>159</v>
      </c>
      <c r="B6917" t="s">
        <v>16590</v>
      </c>
      <c r="C6917" t="s">
        <v>16591</v>
      </c>
      <c r="D6917">
        <v>125</v>
      </c>
      <c r="E6917" s="1">
        <v>8.4000000000000005E-2</v>
      </c>
      <c r="F6917">
        <v>6.5000000000000002E-2</v>
      </c>
      <c r="G6917">
        <v>0.02</v>
      </c>
      <c r="H6917">
        <v>247</v>
      </c>
      <c r="I6917">
        <v>3.8</v>
      </c>
      <c r="J6917">
        <v>4.0000000000000002E-4</v>
      </c>
      <c r="K6917">
        <v>1.6E-2</v>
      </c>
      <c r="L6917">
        <v>3.6925776397515522</v>
      </c>
      <c r="M6917" s="2">
        <f t="shared" si="215"/>
        <v>98.757763975155271</v>
      </c>
      <c r="N6917" t="s">
        <v>2752</v>
      </c>
    </row>
    <row r="6918" spans="1:14">
      <c r="A6918">
        <v>160</v>
      </c>
      <c r="B6918" t="s">
        <v>11446</v>
      </c>
      <c r="C6918" t="s">
        <v>11447</v>
      </c>
      <c r="D6918">
        <v>28</v>
      </c>
      <c r="E6918" s="1">
        <v>7.6999999999999999E-2</v>
      </c>
      <c r="F6918">
        <v>0.20200000000000001</v>
      </c>
      <c r="G6918">
        <v>0</v>
      </c>
      <c r="H6918">
        <v>25</v>
      </c>
      <c r="J6918">
        <v>5.0000000000000002E-5</v>
      </c>
      <c r="K6918">
        <v>2.8000000000000001E-2</v>
      </c>
      <c r="L6918">
        <v>3.6925776397515522</v>
      </c>
      <c r="M6918" s="2">
        <f t="shared" si="215"/>
        <v>99.378881987577643</v>
      </c>
      <c r="N6918" t="s">
        <v>2752</v>
      </c>
    </row>
    <row r="6919" spans="1:14">
      <c r="A6919">
        <v>161</v>
      </c>
      <c r="B6919" t="s">
        <v>16600</v>
      </c>
      <c r="C6919" t="s">
        <v>16601</v>
      </c>
      <c r="D6919">
        <v>7</v>
      </c>
      <c r="E6919" s="1">
        <v>0</v>
      </c>
      <c r="H6919">
        <v>33</v>
      </c>
      <c r="J6919">
        <v>0</v>
      </c>
      <c r="L6919">
        <v>3.6925776397515522</v>
      </c>
      <c r="M6919" s="2">
        <f t="shared" si="215"/>
        <v>100</v>
      </c>
      <c r="N6919" t="s">
        <v>2752</v>
      </c>
    </row>
    <row r="6920" spans="1:14" s="3" customFormat="1">
      <c r="E6920" s="4"/>
      <c r="M6920" s="5"/>
    </row>
    <row r="6921" spans="1:14">
      <c r="A6921">
        <v>1</v>
      </c>
      <c r="B6921" t="s">
        <v>15362</v>
      </c>
      <c r="C6921" t="s">
        <v>15363</v>
      </c>
      <c r="D6921">
        <v>1114</v>
      </c>
      <c r="E6921" s="1">
        <v>14.368</v>
      </c>
      <c r="F6921">
        <v>18.196000000000002</v>
      </c>
      <c r="G6921">
        <v>4.476</v>
      </c>
      <c r="H6921">
        <v>21</v>
      </c>
      <c r="I6921">
        <v>2.7</v>
      </c>
      <c r="J6921">
        <v>8.3499999999999998E-3</v>
      </c>
      <c r="K6921">
        <v>8.5009999999999994</v>
      </c>
      <c r="L6921">
        <f>AVERAGE(E6921:E6996)</f>
        <v>2.015657894736842</v>
      </c>
      <c r="M6921" s="2">
        <f t="shared" ref="M6921:M6952" si="216">A6921/76*100</f>
        <v>1.3157894736842104</v>
      </c>
      <c r="N6921" t="s">
        <v>2753</v>
      </c>
    </row>
    <row r="6922" spans="1:14">
      <c r="A6922">
        <v>2</v>
      </c>
      <c r="B6922" t="s">
        <v>15472</v>
      </c>
      <c r="C6922" t="s">
        <v>15473</v>
      </c>
      <c r="D6922">
        <v>6461</v>
      </c>
      <c r="E6922" s="1">
        <v>13.906000000000001</v>
      </c>
      <c r="F6922">
        <v>13.333</v>
      </c>
      <c r="G6922">
        <v>2.08</v>
      </c>
      <c r="H6922">
        <v>25</v>
      </c>
      <c r="I6922" t="s">
        <v>18288</v>
      </c>
      <c r="J6922">
        <v>1.303E-2</v>
      </c>
      <c r="K6922">
        <v>7.7370000000000001</v>
      </c>
      <c r="L6922">
        <v>2.015657894736842</v>
      </c>
      <c r="M6922" s="2">
        <f t="shared" si="216"/>
        <v>2.6315789473684208</v>
      </c>
      <c r="N6922" t="s">
        <v>2753</v>
      </c>
    </row>
    <row r="6923" spans="1:14">
      <c r="A6923">
        <v>3</v>
      </c>
      <c r="B6923" t="s">
        <v>15434</v>
      </c>
      <c r="C6923" t="s">
        <v>15435</v>
      </c>
      <c r="D6923">
        <v>9868</v>
      </c>
      <c r="E6923" s="1">
        <v>4.7140000000000004</v>
      </c>
      <c r="F6923">
        <v>4.8899999999999997</v>
      </c>
      <c r="G6923">
        <v>0.74099999999999999</v>
      </c>
      <c r="H6923">
        <v>85</v>
      </c>
      <c r="I6923" t="s">
        <v>18288</v>
      </c>
      <c r="J6923">
        <v>1.521E-2</v>
      </c>
      <c r="K6923">
        <v>2.0350000000000001</v>
      </c>
      <c r="L6923">
        <v>2.015657894736842</v>
      </c>
      <c r="M6923" s="2">
        <f t="shared" si="216"/>
        <v>3.9473684210526314</v>
      </c>
      <c r="N6923" t="s">
        <v>2753</v>
      </c>
    </row>
    <row r="6924" spans="1:14">
      <c r="A6924">
        <v>4</v>
      </c>
      <c r="B6924" t="s">
        <v>15386</v>
      </c>
      <c r="C6924" t="s">
        <v>15387</v>
      </c>
      <c r="D6924">
        <v>38993</v>
      </c>
      <c r="E6924" s="1">
        <v>4.3490000000000002</v>
      </c>
      <c r="F6924">
        <v>4.6360000000000001</v>
      </c>
      <c r="G6924">
        <v>0.85799999999999998</v>
      </c>
      <c r="H6924">
        <v>514</v>
      </c>
      <c r="I6924">
        <v>8.6999999999999993</v>
      </c>
      <c r="J6924">
        <v>0.11022</v>
      </c>
      <c r="K6924">
        <v>2.3660000000000001</v>
      </c>
      <c r="L6924">
        <v>2.015657894736842</v>
      </c>
      <c r="M6924" s="2">
        <f t="shared" si="216"/>
        <v>5.2631578947368416</v>
      </c>
      <c r="N6924" t="s">
        <v>2753</v>
      </c>
    </row>
    <row r="6925" spans="1:14">
      <c r="A6925">
        <v>5</v>
      </c>
      <c r="B6925" t="s">
        <v>15482</v>
      </c>
      <c r="C6925" t="s">
        <v>15483</v>
      </c>
      <c r="D6925">
        <v>1144</v>
      </c>
      <c r="E6925" s="1">
        <v>4.125</v>
      </c>
      <c r="F6925">
        <v>5.133</v>
      </c>
      <c r="G6925">
        <v>0.72699999999999998</v>
      </c>
      <c r="H6925">
        <v>55</v>
      </c>
      <c r="I6925">
        <v>5.9</v>
      </c>
      <c r="J6925">
        <v>5.2100000000000002E-3</v>
      </c>
      <c r="K6925">
        <v>2.8279999999999998</v>
      </c>
      <c r="L6925">
        <v>2.015657894736842</v>
      </c>
      <c r="M6925" s="2">
        <f t="shared" si="216"/>
        <v>6.5789473684210522</v>
      </c>
      <c r="N6925" t="s">
        <v>2753</v>
      </c>
    </row>
    <row r="6926" spans="1:14">
      <c r="A6926">
        <v>6</v>
      </c>
      <c r="B6926" t="s">
        <v>15404</v>
      </c>
      <c r="C6926" t="s">
        <v>15405</v>
      </c>
      <c r="D6926">
        <v>41795</v>
      </c>
      <c r="E6926" s="1">
        <v>3.8839999999999999</v>
      </c>
      <c r="F6926">
        <v>4.4139999999999997</v>
      </c>
      <c r="G6926">
        <v>0.84899999999999998</v>
      </c>
      <c r="H6926">
        <v>450</v>
      </c>
      <c r="I6926" t="s">
        <v>18288</v>
      </c>
      <c r="J6926">
        <v>6.8720000000000003E-2</v>
      </c>
      <c r="K6926">
        <v>1.8149999999999999</v>
      </c>
      <c r="L6926">
        <v>2.015657894736842</v>
      </c>
      <c r="M6926" s="2">
        <f t="shared" si="216"/>
        <v>7.8947368421052628</v>
      </c>
      <c r="N6926" t="s">
        <v>2753</v>
      </c>
    </row>
    <row r="6927" spans="1:14">
      <c r="A6927">
        <v>7</v>
      </c>
      <c r="B6927" t="s">
        <v>15444</v>
      </c>
      <c r="C6927" t="s">
        <v>15445</v>
      </c>
      <c r="D6927">
        <v>9063</v>
      </c>
      <c r="E6927" s="1">
        <v>3.7789999999999999</v>
      </c>
      <c r="F6927">
        <v>4.2460000000000004</v>
      </c>
      <c r="G6927">
        <v>0.80800000000000005</v>
      </c>
      <c r="H6927">
        <v>276</v>
      </c>
      <c r="I6927">
        <v>6</v>
      </c>
      <c r="J6927">
        <v>2.349E-2</v>
      </c>
      <c r="K6927">
        <v>1.3240000000000001</v>
      </c>
      <c r="L6927">
        <v>2.015657894736842</v>
      </c>
      <c r="M6927" s="2">
        <f t="shared" si="216"/>
        <v>9.2105263157894726</v>
      </c>
      <c r="N6927" t="s">
        <v>2753</v>
      </c>
    </row>
    <row r="6928" spans="1:14">
      <c r="A6928">
        <v>8</v>
      </c>
      <c r="B6928" t="s">
        <v>15484</v>
      </c>
      <c r="C6928" t="s">
        <v>15485</v>
      </c>
      <c r="D6928">
        <v>6455</v>
      </c>
      <c r="E6928" s="1">
        <v>3.4870000000000001</v>
      </c>
      <c r="F6928">
        <v>3.8559999999999999</v>
      </c>
      <c r="G6928">
        <v>0.44400000000000001</v>
      </c>
      <c r="H6928">
        <v>90</v>
      </c>
      <c r="I6928" t="s">
        <v>18288</v>
      </c>
      <c r="J6928">
        <v>1.188E-2</v>
      </c>
      <c r="K6928">
        <v>1.5529999999999999</v>
      </c>
      <c r="L6928">
        <v>2.015657894736842</v>
      </c>
      <c r="M6928" s="2">
        <f t="shared" si="216"/>
        <v>10.526315789473683</v>
      </c>
      <c r="N6928" t="s">
        <v>2753</v>
      </c>
    </row>
    <row r="6929" spans="1:14">
      <c r="A6929">
        <v>9</v>
      </c>
      <c r="B6929" t="s">
        <v>15382</v>
      </c>
      <c r="C6929" t="s">
        <v>15383</v>
      </c>
      <c r="D6929">
        <v>11711</v>
      </c>
      <c r="E6929" s="1">
        <v>3.476</v>
      </c>
      <c r="F6929">
        <v>3.7909999999999999</v>
      </c>
      <c r="G6929">
        <v>0.81</v>
      </c>
      <c r="H6929">
        <v>121</v>
      </c>
      <c r="I6929" t="s">
        <v>18288</v>
      </c>
      <c r="J6929">
        <v>1.3650000000000001E-2</v>
      </c>
      <c r="K6929">
        <v>1.5629999999999999</v>
      </c>
      <c r="L6929">
        <v>2.015657894736842</v>
      </c>
      <c r="M6929" s="2">
        <f t="shared" si="216"/>
        <v>11.842105263157894</v>
      </c>
      <c r="N6929" t="s">
        <v>2753</v>
      </c>
    </row>
    <row r="6930" spans="1:14">
      <c r="A6930">
        <v>10</v>
      </c>
      <c r="B6930" t="s">
        <v>17293</v>
      </c>
      <c r="C6930" t="s">
        <v>17294</v>
      </c>
      <c r="D6930">
        <v>19794</v>
      </c>
      <c r="E6930" s="1">
        <v>3.4670000000000001</v>
      </c>
      <c r="F6930">
        <v>3.6120000000000001</v>
      </c>
      <c r="G6930">
        <v>0.754</v>
      </c>
      <c r="H6930">
        <v>411</v>
      </c>
      <c r="I6930">
        <v>8.1</v>
      </c>
      <c r="J6930">
        <v>3.0849999999999999E-2</v>
      </c>
      <c r="K6930">
        <v>0.92600000000000005</v>
      </c>
      <c r="L6930">
        <v>2.015657894736842</v>
      </c>
      <c r="M6930" s="2">
        <f t="shared" si="216"/>
        <v>13.157894736842104</v>
      </c>
      <c r="N6930" t="s">
        <v>2753</v>
      </c>
    </row>
    <row r="6931" spans="1:14">
      <c r="A6931">
        <v>11</v>
      </c>
      <c r="B6931" t="s">
        <v>15390</v>
      </c>
      <c r="C6931" t="s">
        <v>15391</v>
      </c>
      <c r="D6931">
        <v>1153</v>
      </c>
      <c r="E6931" s="1">
        <v>3.1560000000000001</v>
      </c>
      <c r="F6931">
        <v>3.6120000000000001</v>
      </c>
      <c r="G6931">
        <v>2.5750000000000002</v>
      </c>
      <c r="H6931">
        <v>40</v>
      </c>
      <c r="I6931">
        <v>4.8</v>
      </c>
      <c r="J6931">
        <v>5.8900000000000003E-3</v>
      </c>
      <c r="K6931">
        <v>1.786</v>
      </c>
      <c r="L6931">
        <v>2.015657894736842</v>
      </c>
      <c r="M6931" s="2">
        <f t="shared" si="216"/>
        <v>14.473684210526317</v>
      </c>
      <c r="N6931" t="s">
        <v>2753</v>
      </c>
    </row>
    <row r="6932" spans="1:14">
      <c r="A6932">
        <v>12</v>
      </c>
      <c r="B6932" t="s">
        <v>15378</v>
      </c>
      <c r="C6932" t="s">
        <v>15379</v>
      </c>
      <c r="D6932">
        <v>19219</v>
      </c>
      <c r="E6932" s="1">
        <v>3.1539999999999999</v>
      </c>
      <c r="F6932">
        <v>4.0510000000000002</v>
      </c>
      <c r="G6932">
        <v>0.68799999999999994</v>
      </c>
      <c r="H6932">
        <v>346</v>
      </c>
      <c r="I6932" t="s">
        <v>18288</v>
      </c>
      <c r="J6932">
        <v>3.5189999999999999E-2</v>
      </c>
      <c r="K6932">
        <v>1.5640000000000001</v>
      </c>
      <c r="L6932">
        <v>2.015657894736842</v>
      </c>
      <c r="M6932" s="2">
        <f t="shared" si="216"/>
        <v>15.789473684210526</v>
      </c>
      <c r="N6932" t="s">
        <v>2753</v>
      </c>
    </row>
    <row r="6933" spans="1:14">
      <c r="A6933">
        <v>13</v>
      </c>
      <c r="B6933" t="s">
        <v>15474</v>
      </c>
      <c r="C6933" t="s">
        <v>15475</v>
      </c>
      <c r="D6933">
        <v>3044</v>
      </c>
      <c r="E6933" s="1">
        <v>3.1190000000000002</v>
      </c>
      <c r="F6933">
        <v>4.375</v>
      </c>
      <c r="I6933">
        <v>9.3000000000000007</v>
      </c>
      <c r="J6933">
        <v>5.8500000000000002E-3</v>
      </c>
      <c r="K6933">
        <v>2.3159999999999998</v>
      </c>
      <c r="L6933">
        <v>2.015657894736842</v>
      </c>
      <c r="M6933" s="2">
        <f t="shared" si="216"/>
        <v>17.105263157894736</v>
      </c>
      <c r="N6933" t="s">
        <v>2753</v>
      </c>
    </row>
    <row r="6934" spans="1:14">
      <c r="A6934">
        <v>14</v>
      </c>
      <c r="B6934" t="s">
        <v>15476</v>
      </c>
      <c r="C6934" t="s">
        <v>15477</v>
      </c>
      <c r="D6934">
        <v>1739</v>
      </c>
      <c r="E6934" s="1">
        <v>3.036</v>
      </c>
      <c r="F6934">
        <v>2.8460000000000001</v>
      </c>
      <c r="G6934">
        <v>0.83799999999999997</v>
      </c>
      <c r="H6934">
        <v>74</v>
      </c>
      <c r="I6934">
        <v>5.4</v>
      </c>
      <c r="J6934">
        <v>7.9299999999999995E-3</v>
      </c>
      <c r="K6934">
        <v>1.4490000000000001</v>
      </c>
      <c r="L6934">
        <v>2.015657894736842</v>
      </c>
      <c r="M6934" s="2">
        <f t="shared" si="216"/>
        <v>18.421052631578945</v>
      </c>
      <c r="N6934" t="s">
        <v>2753</v>
      </c>
    </row>
    <row r="6935" spans="1:14">
      <c r="A6935">
        <v>15</v>
      </c>
      <c r="B6935" t="s">
        <v>15432</v>
      </c>
      <c r="C6935" t="s">
        <v>15433</v>
      </c>
      <c r="D6935">
        <v>1808</v>
      </c>
      <c r="E6935" s="1">
        <v>2.9670000000000001</v>
      </c>
      <c r="F6935">
        <v>2.5270000000000001</v>
      </c>
      <c r="G6935">
        <v>0.64</v>
      </c>
      <c r="H6935">
        <v>86</v>
      </c>
      <c r="I6935">
        <v>7.6</v>
      </c>
      <c r="J6935">
        <v>4.79E-3</v>
      </c>
      <c r="K6935">
        <v>0.97299999999999998</v>
      </c>
      <c r="L6935">
        <v>2.015657894736842</v>
      </c>
      <c r="M6935" s="2">
        <f t="shared" si="216"/>
        <v>19.736842105263158</v>
      </c>
      <c r="N6935" t="s">
        <v>2753</v>
      </c>
    </row>
    <row r="6936" spans="1:14">
      <c r="A6936">
        <v>16</v>
      </c>
      <c r="B6936" t="s">
        <v>15394</v>
      </c>
      <c r="C6936" t="s">
        <v>15395</v>
      </c>
      <c r="D6936">
        <v>7612</v>
      </c>
      <c r="E6936" s="1">
        <v>2.9390000000000001</v>
      </c>
      <c r="F6936">
        <v>3.4969999999999999</v>
      </c>
      <c r="G6936">
        <v>0.63700000000000001</v>
      </c>
      <c r="H6936">
        <v>259</v>
      </c>
      <c r="I6936">
        <v>5.6</v>
      </c>
      <c r="J6936">
        <v>3.5459999999999998E-2</v>
      </c>
      <c r="K6936">
        <v>1.8069999999999999</v>
      </c>
      <c r="L6936">
        <v>2.015657894736842</v>
      </c>
      <c r="M6936" s="2">
        <f t="shared" si="216"/>
        <v>21.052631578947366</v>
      </c>
      <c r="N6936" t="s">
        <v>2753</v>
      </c>
    </row>
    <row r="6937" spans="1:14">
      <c r="A6937">
        <v>17</v>
      </c>
      <c r="B6937" t="s">
        <v>15414</v>
      </c>
      <c r="C6937" t="s">
        <v>15415</v>
      </c>
      <c r="D6937">
        <v>17223</v>
      </c>
      <c r="E6937" s="1">
        <v>2.8530000000000002</v>
      </c>
      <c r="F6937">
        <v>2.82</v>
      </c>
      <c r="G6937">
        <v>0.48899999999999999</v>
      </c>
      <c r="H6937">
        <v>456</v>
      </c>
      <c r="I6937">
        <v>9</v>
      </c>
      <c r="J6937">
        <v>4.7809999999999998E-2</v>
      </c>
      <c r="K6937">
        <v>1.373</v>
      </c>
      <c r="L6937">
        <v>2.015657894736842</v>
      </c>
      <c r="M6937" s="2">
        <f t="shared" si="216"/>
        <v>22.368421052631579</v>
      </c>
      <c r="N6937" t="s">
        <v>2753</v>
      </c>
    </row>
    <row r="6938" spans="1:14">
      <c r="A6938">
        <v>18</v>
      </c>
      <c r="B6938" t="s">
        <v>15430</v>
      </c>
      <c r="C6938" t="s">
        <v>15431</v>
      </c>
      <c r="D6938">
        <v>2031</v>
      </c>
      <c r="E6938" s="1">
        <v>2.8079999999999998</v>
      </c>
      <c r="F6938">
        <v>2.8980000000000001</v>
      </c>
      <c r="G6938">
        <v>0.89100000000000001</v>
      </c>
      <c r="H6938">
        <v>64</v>
      </c>
      <c r="I6938">
        <v>6</v>
      </c>
      <c r="J6938">
        <v>6.4799999999999996E-3</v>
      </c>
      <c r="K6938">
        <v>1.113</v>
      </c>
      <c r="L6938">
        <v>2.015657894736842</v>
      </c>
      <c r="M6938" s="2">
        <f t="shared" si="216"/>
        <v>23.684210526315788</v>
      </c>
      <c r="N6938" t="s">
        <v>2753</v>
      </c>
    </row>
    <row r="6939" spans="1:14">
      <c r="A6939">
        <v>19</v>
      </c>
      <c r="B6939" t="s">
        <v>15452</v>
      </c>
      <c r="C6939" t="s">
        <v>15453</v>
      </c>
      <c r="D6939">
        <v>4288</v>
      </c>
      <c r="E6939" s="1">
        <v>2.8</v>
      </c>
      <c r="F6939">
        <v>2.778</v>
      </c>
      <c r="G6939">
        <v>0.55200000000000005</v>
      </c>
      <c r="H6939">
        <v>143</v>
      </c>
      <c r="I6939">
        <v>7.2</v>
      </c>
      <c r="J6939">
        <v>1.197E-2</v>
      </c>
      <c r="K6939">
        <v>1.089</v>
      </c>
      <c r="L6939">
        <v>2.015657894736842</v>
      </c>
      <c r="M6939" s="2">
        <f t="shared" si="216"/>
        <v>25</v>
      </c>
      <c r="N6939" t="s">
        <v>2753</v>
      </c>
    </row>
    <row r="6940" spans="1:14">
      <c r="A6940">
        <v>20</v>
      </c>
      <c r="B6940" t="s">
        <v>15486</v>
      </c>
      <c r="C6940" t="s">
        <v>15487</v>
      </c>
      <c r="D6940">
        <v>17827</v>
      </c>
      <c r="E6940" s="1">
        <v>2.6840000000000002</v>
      </c>
      <c r="F6940">
        <v>2.9470000000000001</v>
      </c>
      <c r="G6940">
        <v>0.51</v>
      </c>
      <c r="H6940">
        <v>302</v>
      </c>
      <c r="I6940" t="s">
        <v>18288</v>
      </c>
      <c r="J6940">
        <v>2.7560000000000001E-2</v>
      </c>
      <c r="K6940">
        <v>1.1830000000000001</v>
      </c>
      <c r="L6940">
        <v>2.015657894736842</v>
      </c>
      <c r="M6940" s="2">
        <f t="shared" si="216"/>
        <v>26.315789473684209</v>
      </c>
      <c r="N6940" t="s">
        <v>2753</v>
      </c>
    </row>
    <row r="6941" spans="1:14">
      <c r="A6941">
        <v>21</v>
      </c>
      <c r="B6941" t="s">
        <v>15462</v>
      </c>
      <c r="C6941" t="s">
        <v>15463</v>
      </c>
      <c r="D6941">
        <v>8053</v>
      </c>
      <c r="E6941" s="1">
        <v>2.5179999999999998</v>
      </c>
      <c r="F6941">
        <v>2.7869999999999999</v>
      </c>
      <c r="G6941">
        <v>0.50800000000000001</v>
      </c>
      <c r="H6941">
        <v>130</v>
      </c>
      <c r="I6941" t="s">
        <v>18288</v>
      </c>
      <c r="J6941">
        <v>1.1560000000000001E-2</v>
      </c>
      <c r="K6941">
        <v>0.94299999999999995</v>
      </c>
      <c r="L6941">
        <v>2.015657894736842</v>
      </c>
      <c r="M6941" s="2">
        <f t="shared" si="216"/>
        <v>27.631578947368425</v>
      </c>
      <c r="N6941" t="s">
        <v>2753</v>
      </c>
    </row>
    <row r="6942" spans="1:14">
      <c r="A6942">
        <v>22</v>
      </c>
      <c r="B6942" t="s">
        <v>15388</v>
      </c>
      <c r="C6942" t="s">
        <v>15389</v>
      </c>
      <c r="D6942">
        <v>5448</v>
      </c>
      <c r="E6942" s="1">
        <v>2.4929999999999999</v>
      </c>
      <c r="F6942">
        <v>2.4569999999999999</v>
      </c>
      <c r="G6942">
        <v>1.6579999999999999</v>
      </c>
      <c r="H6942">
        <v>76</v>
      </c>
      <c r="I6942" t="s">
        <v>18288</v>
      </c>
      <c r="J6942">
        <v>5.4099999999999999E-3</v>
      </c>
      <c r="K6942">
        <v>0.88200000000000001</v>
      </c>
      <c r="L6942">
        <v>2.015657894736842</v>
      </c>
      <c r="M6942" s="2">
        <f t="shared" si="216"/>
        <v>28.947368421052634</v>
      </c>
      <c r="N6942" t="s">
        <v>2753</v>
      </c>
    </row>
    <row r="6943" spans="1:14">
      <c r="A6943">
        <v>23</v>
      </c>
      <c r="B6943" t="s">
        <v>15466</v>
      </c>
      <c r="C6943" t="s">
        <v>15467</v>
      </c>
      <c r="D6943">
        <v>6201</v>
      </c>
      <c r="E6943" s="1">
        <v>2.383</v>
      </c>
      <c r="F6943">
        <v>2.4980000000000002</v>
      </c>
      <c r="G6943">
        <v>0.47899999999999998</v>
      </c>
      <c r="H6943">
        <v>94</v>
      </c>
      <c r="I6943" t="s">
        <v>18288</v>
      </c>
      <c r="J6943">
        <v>1.7270000000000001E-2</v>
      </c>
      <c r="K6943">
        <v>1.409</v>
      </c>
      <c r="L6943">
        <v>2.015657894736842</v>
      </c>
      <c r="M6943" s="2">
        <f t="shared" si="216"/>
        <v>30.263157894736842</v>
      </c>
      <c r="N6943" t="s">
        <v>2753</v>
      </c>
    </row>
    <row r="6944" spans="1:14">
      <c r="A6944">
        <v>24</v>
      </c>
      <c r="B6944" t="s">
        <v>15410</v>
      </c>
      <c r="C6944" t="s">
        <v>15411</v>
      </c>
      <c r="D6944">
        <v>587</v>
      </c>
      <c r="E6944" s="1">
        <v>2.379</v>
      </c>
      <c r="F6944">
        <v>2.0449999999999999</v>
      </c>
      <c r="G6944">
        <v>0.56499999999999995</v>
      </c>
      <c r="H6944">
        <v>23</v>
      </c>
      <c r="I6944">
        <v>5.5</v>
      </c>
      <c r="J6944">
        <v>3.0400000000000002E-3</v>
      </c>
      <c r="K6944">
        <v>1.1259999999999999</v>
      </c>
      <c r="L6944">
        <v>2.015657894736842</v>
      </c>
      <c r="M6944" s="2">
        <f t="shared" si="216"/>
        <v>31.578947368421051</v>
      </c>
      <c r="N6944" t="s">
        <v>2753</v>
      </c>
    </row>
    <row r="6945" spans="1:14">
      <c r="A6945">
        <v>25</v>
      </c>
      <c r="B6945" t="s">
        <v>15358</v>
      </c>
      <c r="C6945" t="s">
        <v>15359</v>
      </c>
      <c r="D6945">
        <v>13052</v>
      </c>
      <c r="E6945" s="1">
        <v>2.2040000000000002</v>
      </c>
      <c r="F6945">
        <v>2.23</v>
      </c>
      <c r="G6945">
        <v>0.45100000000000001</v>
      </c>
      <c r="H6945">
        <v>215</v>
      </c>
      <c r="I6945" t="s">
        <v>18288</v>
      </c>
      <c r="J6945">
        <v>1.6729999999999998E-2</v>
      </c>
      <c r="K6945">
        <v>0.89100000000000001</v>
      </c>
      <c r="L6945">
        <v>2.015657894736842</v>
      </c>
      <c r="M6945" s="2">
        <f t="shared" si="216"/>
        <v>32.894736842105267</v>
      </c>
      <c r="N6945" t="s">
        <v>2753</v>
      </c>
    </row>
    <row r="6946" spans="1:14">
      <c r="A6946">
        <v>26</v>
      </c>
      <c r="B6946" t="s">
        <v>15446</v>
      </c>
      <c r="C6946" t="s">
        <v>15447</v>
      </c>
      <c r="D6946">
        <v>232</v>
      </c>
      <c r="E6946" s="1">
        <v>2.169</v>
      </c>
      <c r="F6946">
        <v>2.2160000000000002</v>
      </c>
      <c r="G6946">
        <v>0.48599999999999999</v>
      </c>
      <c r="H6946">
        <v>35</v>
      </c>
      <c r="I6946">
        <v>2.5</v>
      </c>
      <c r="J6946">
        <v>1.83E-3</v>
      </c>
      <c r="K6946">
        <v>1.077</v>
      </c>
      <c r="L6946">
        <v>2.015657894736842</v>
      </c>
      <c r="M6946" s="2">
        <f t="shared" si="216"/>
        <v>34.210526315789473</v>
      </c>
      <c r="N6946" t="s">
        <v>2753</v>
      </c>
    </row>
    <row r="6947" spans="1:14">
      <c r="A6947">
        <v>27</v>
      </c>
      <c r="B6947" t="s">
        <v>15454</v>
      </c>
      <c r="C6947" t="s">
        <v>15455</v>
      </c>
      <c r="D6947">
        <v>1906</v>
      </c>
      <c r="E6947" s="1">
        <v>2.1469999999999998</v>
      </c>
      <c r="F6947">
        <v>2.0659999999999998</v>
      </c>
      <c r="G6947">
        <v>0.59299999999999997</v>
      </c>
      <c r="H6947">
        <v>54</v>
      </c>
      <c r="I6947">
        <v>9.9</v>
      </c>
      <c r="J6947">
        <v>2.7899999999999999E-3</v>
      </c>
      <c r="K6947">
        <v>0.66100000000000003</v>
      </c>
      <c r="L6947">
        <v>2.015657894736842</v>
      </c>
      <c r="M6947" s="2">
        <f t="shared" si="216"/>
        <v>35.526315789473685</v>
      </c>
      <c r="N6947" t="s">
        <v>2753</v>
      </c>
    </row>
    <row r="6948" spans="1:14">
      <c r="A6948">
        <v>28</v>
      </c>
      <c r="B6948" t="s">
        <v>15428</v>
      </c>
      <c r="C6948" t="s">
        <v>15429</v>
      </c>
      <c r="D6948">
        <v>2432</v>
      </c>
      <c r="E6948" s="1">
        <v>1.952</v>
      </c>
      <c r="F6948">
        <v>2.3279999999999998</v>
      </c>
      <c r="G6948">
        <v>0.378</v>
      </c>
      <c r="H6948">
        <v>135</v>
      </c>
      <c r="I6948">
        <v>9.4</v>
      </c>
      <c r="J6948">
        <v>3.31E-3</v>
      </c>
      <c r="K6948">
        <v>0.58399999999999996</v>
      </c>
      <c r="L6948">
        <v>2.015657894736842</v>
      </c>
      <c r="M6948" s="2">
        <f t="shared" si="216"/>
        <v>36.84210526315789</v>
      </c>
      <c r="N6948" t="s">
        <v>2753</v>
      </c>
    </row>
    <row r="6949" spans="1:14">
      <c r="A6949">
        <v>29</v>
      </c>
      <c r="B6949" t="s">
        <v>15374</v>
      </c>
      <c r="C6949" t="s">
        <v>15375</v>
      </c>
      <c r="D6949">
        <v>12187</v>
      </c>
      <c r="E6949" s="1">
        <v>1.94</v>
      </c>
      <c r="F6949">
        <v>2.262</v>
      </c>
      <c r="G6949">
        <v>0.36699999999999999</v>
      </c>
      <c r="H6949">
        <v>215</v>
      </c>
      <c r="I6949" t="s">
        <v>18288</v>
      </c>
      <c r="J6949">
        <v>2.0910000000000002E-2</v>
      </c>
      <c r="K6949">
        <v>1.0580000000000001</v>
      </c>
      <c r="L6949">
        <v>2.015657894736842</v>
      </c>
      <c r="M6949" s="2">
        <f t="shared" si="216"/>
        <v>38.15789473684211</v>
      </c>
      <c r="N6949" t="s">
        <v>2753</v>
      </c>
    </row>
    <row r="6950" spans="1:14">
      <c r="A6950">
        <v>30</v>
      </c>
      <c r="B6950" t="s">
        <v>13431</v>
      </c>
      <c r="C6950" t="s">
        <v>13432</v>
      </c>
      <c r="D6950">
        <v>2579</v>
      </c>
      <c r="E6950" s="1">
        <v>1.823</v>
      </c>
      <c r="F6950">
        <v>1.9810000000000001</v>
      </c>
      <c r="G6950">
        <v>0.41599999999999998</v>
      </c>
      <c r="H6950">
        <v>231</v>
      </c>
      <c r="I6950">
        <v>4.3</v>
      </c>
      <c r="J6950">
        <v>1.042E-2</v>
      </c>
      <c r="K6950">
        <v>0.66200000000000003</v>
      </c>
      <c r="L6950">
        <v>2.015657894736842</v>
      </c>
      <c r="M6950" s="2">
        <f t="shared" si="216"/>
        <v>39.473684210526315</v>
      </c>
      <c r="N6950" t="s">
        <v>2753</v>
      </c>
    </row>
    <row r="6951" spans="1:14">
      <c r="A6951">
        <v>31</v>
      </c>
      <c r="B6951" t="s">
        <v>15384</v>
      </c>
      <c r="C6951" t="s">
        <v>15385</v>
      </c>
      <c r="D6951">
        <v>722</v>
      </c>
      <c r="E6951" s="1">
        <v>1.734</v>
      </c>
      <c r="F6951">
        <v>2.1070000000000002</v>
      </c>
      <c r="G6951">
        <v>6.2E-2</v>
      </c>
      <c r="H6951">
        <v>16</v>
      </c>
      <c r="I6951">
        <v>9.8000000000000007</v>
      </c>
      <c r="J6951">
        <v>2.5000000000000001E-3</v>
      </c>
      <c r="K6951">
        <v>1.169</v>
      </c>
      <c r="L6951">
        <v>2.015657894736842</v>
      </c>
      <c r="M6951" s="2">
        <f t="shared" si="216"/>
        <v>40.789473684210527</v>
      </c>
      <c r="N6951" t="s">
        <v>2753</v>
      </c>
    </row>
    <row r="6952" spans="1:14">
      <c r="A6952">
        <v>32</v>
      </c>
      <c r="B6952" t="s">
        <v>15418</v>
      </c>
      <c r="C6952" t="s">
        <v>15419</v>
      </c>
      <c r="D6952">
        <v>11805</v>
      </c>
      <c r="E6952" s="1">
        <v>1.7230000000000001</v>
      </c>
      <c r="F6952">
        <v>1.9330000000000001</v>
      </c>
      <c r="G6952">
        <v>0.20899999999999999</v>
      </c>
      <c r="H6952">
        <v>301</v>
      </c>
      <c r="I6952" t="s">
        <v>18288</v>
      </c>
      <c r="J6952">
        <v>1.7860000000000001E-2</v>
      </c>
      <c r="K6952">
        <v>0.72899999999999998</v>
      </c>
      <c r="L6952">
        <v>2.015657894736842</v>
      </c>
      <c r="M6952" s="2">
        <f t="shared" si="216"/>
        <v>42.105263157894733</v>
      </c>
      <c r="N6952" t="s">
        <v>2753</v>
      </c>
    </row>
    <row r="6953" spans="1:14">
      <c r="A6953">
        <v>33</v>
      </c>
      <c r="B6953" t="s">
        <v>15364</v>
      </c>
      <c r="C6953" t="s">
        <v>15365</v>
      </c>
      <c r="D6953">
        <v>7135</v>
      </c>
      <c r="E6953" s="1">
        <v>1.708</v>
      </c>
      <c r="F6953">
        <v>2.3039999999999998</v>
      </c>
      <c r="G6953">
        <v>0.42799999999999999</v>
      </c>
      <c r="H6953">
        <v>222</v>
      </c>
      <c r="I6953">
        <v>8.1</v>
      </c>
      <c r="J6953">
        <v>1.478E-2</v>
      </c>
      <c r="K6953">
        <v>0.749</v>
      </c>
      <c r="L6953">
        <v>2.015657894736842</v>
      </c>
      <c r="M6953" s="2">
        <f t="shared" ref="M6953:M6984" si="217">A6953/76*100</f>
        <v>43.421052631578952</v>
      </c>
      <c r="N6953" t="s">
        <v>2753</v>
      </c>
    </row>
    <row r="6954" spans="1:14">
      <c r="A6954">
        <v>34</v>
      </c>
      <c r="B6954" t="s">
        <v>15456</v>
      </c>
      <c r="C6954" t="s">
        <v>15457</v>
      </c>
      <c r="D6954">
        <v>1370</v>
      </c>
      <c r="E6954" s="1">
        <v>1.681</v>
      </c>
      <c r="F6954">
        <v>1.5649999999999999</v>
      </c>
      <c r="G6954">
        <v>0.26100000000000001</v>
      </c>
      <c r="H6954">
        <v>46</v>
      </c>
      <c r="I6954" t="s">
        <v>18288</v>
      </c>
      <c r="J6954">
        <v>2.1800000000000001E-3</v>
      </c>
      <c r="K6954">
        <v>0.54100000000000004</v>
      </c>
      <c r="L6954">
        <v>2.015657894736842</v>
      </c>
      <c r="M6954" s="2">
        <f t="shared" si="217"/>
        <v>44.736842105263158</v>
      </c>
      <c r="N6954" t="s">
        <v>2753</v>
      </c>
    </row>
    <row r="6955" spans="1:14">
      <c r="A6955">
        <v>35</v>
      </c>
      <c r="B6955" t="s">
        <v>15468</v>
      </c>
      <c r="C6955" t="s">
        <v>15469</v>
      </c>
      <c r="D6955">
        <v>3873</v>
      </c>
      <c r="E6955" s="1">
        <v>1.617</v>
      </c>
      <c r="F6955">
        <v>1.67</v>
      </c>
      <c r="G6955">
        <v>0.19</v>
      </c>
      <c r="H6955">
        <v>137</v>
      </c>
      <c r="I6955" t="s">
        <v>18288</v>
      </c>
      <c r="J6955">
        <v>7.3899999999999999E-3</v>
      </c>
      <c r="K6955">
        <v>0.76</v>
      </c>
      <c r="L6955">
        <v>2.015657894736842</v>
      </c>
      <c r="M6955" s="2">
        <f t="shared" si="217"/>
        <v>46.05263157894737</v>
      </c>
      <c r="N6955" t="s">
        <v>2753</v>
      </c>
    </row>
    <row r="6956" spans="1:14">
      <c r="A6956">
        <v>36</v>
      </c>
      <c r="B6956" t="s">
        <v>15368</v>
      </c>
      <c r="C6956" t="s">
        <v>15369</v>
      </c>
      <c r="D6956">
        <v>706</v>
      </c>
      <c r="E6956" s="1">
        <v>1.5269999999999999</v>
      </c>
      <c r="F6956">
        <v>1.6639999999999999</v>
      </c>
      <c r="G6956">
        <v>0.67900000000000005</v>
      </c>
      <c r="H6956">
        <v>28</v>
      </c>
      <c r="I6956" t="s">
        <v>18288</v>
      </c>
      <c r="J6956">
        <v>1.23E-3</v>
      </c>
      <c r="K6956">
        <v>0.52400000000000002</v>
      </c>
      <c r="L6956">
        <v>2.015657894736842</v>
      </c>
      <c r="M6956" s="2">
        <f t="shared" si="217"/>
        <v>47.368421052631575</v>
      </c>
      <c r="N6956" t="s">
        <v>2753</v>
      </c>
    </row>
    <row r="6957" spans="1:14">
      <c r="A6957">
        <v>37</v>
      </c>
      <c r="B6957" t="s">
        <v>15400</v>
      </c>
      <c r="C6957" t="s">
        <v>15401</v>
      </c>
      <c r="D6957">
        <v>301</v>
      </c>
      <c r="E6957" s="1">
        <v>1.5</v>
      </c>
      <c r="F6957">
        <v>2.5659999999999998</v>
      </c>
      <c r="G6957">
        <v>0.5</v>
      </c>
      <c r="H6957">
        <v>8</v>
      </c>
      <c r="I6957">
        <v>6.4</v>
      </c>
      <c r="J6957">
        <v>9.5E-4</v>
      </c>
      <c r="K6957">
        <v>1.02</v>
      </c>
      <c r="L6957">
        <v>2.015657894736842</v>
      </c>
      <c r="M6957" s="2">
        <f t="shared" si="217"/>
        <v>48.684210526315788</v>
      </c>
      <c r="N6957" t="s">
        <v>2753</v>
      </c>
    </row>
    <row r="6958" spans="1:14">
      <c r="A6958">
        <v>38</v>
      </c>
      <c r="B6958" t="s">
        <v>15424</v>
      </c>
      <c r="C6958" t="s">
        <v>15425</v>
      </c>
      <c r="D6958">
        <v>5444</v>
      </c>
      <c r="E6958" s="1">
        <v>1.417</v>
      </c>
      <c r="F6958">
        <v>1.625</v>
      </c>
      <c r="G6958">
        <v>0.47799999999999998</v>
      </c>
      <c r="H6958">
        <v>207</v>
      </c>
      <c r="I6958">
        <v>9.3000000000000007</v>
      </c>
      <c r="J6958">
        <v>1.422E-2</v>
      </c>
      <c r="K6958">
        <v>0.77100000000000002</v>
      </c>
      <c r="L6958">
        <v>2.015657894736842</v>
      </c>
      <c r="M6958" s="2">
        <f t="shared" si="217"/>
        <v>50</v>
      </c>
      <c r="N6958" t="s">
        <v>2753</v>
      </c>
    </row>
    <row r="6959" spans="1:14">
      <c r="A6959">
        <v>39</v>
      </c>
      <c r="B6959" t="s">
        <v>15460</v>
      </c>
      <c r="C6959" t="s">
        <v>15461</v>
      </c>
      <c r="D6959">
        <v>1291</v>
      </c>
      <c r="E6959" s="1">
        <v>1.409</v>
      </c>
      <c r="F6959">
        <v>1.419</v>
      </c>
      <c r="G6959">
        <v>0.35</v>
      </c>
      <c r="H6959">
        <v>60</v>
      </c>
      <c r="I6959">
        <v>6.9</v>
      </c>
      <c r="J6959">
        <v>4.3E-3</v>
      </c>
      <c r="K6959">
        <v>0.66300000000000003</v>
      </c>
      <c r="L6959">
        <v>2.015657894736842</v>
      </c>
      <c r="M6959" s="2">
        <f t="shared" si="217"/>
        <v>51.315789473684212</v>
      </c>
      <c r="N6959" t="s">
        <v>2753</v>
      </c>
    </row>
    <row r="6960" spans="1:14">
      <c r="A6960">
        <v>40</v>
      </c>
      <c r="B6960" t="s">
        <v>15448</v>
      </c>
      <c r="C6960" t="s">
        <v>15449</v>
      </c>
      <c r="D6960">
        <v>461</v>
      </c>
      <c r="E6960" s="1">
        <v>1.407</v>
      </c>
      <c r="F6960">
        <v>1.5580000000000001</v>
      </c>
      <c r="G6960">
        <v>8.3000000000000004E-2</v>
      </c>
      <c r="H6960">
        <v>48</v>
      </c>
      <c r="I6960">
        <v>5.9</v>
      </c>
      <c r="J6960">
        <v>1.6000000000000001E-3</v>
      </c>
      <c r="K6960">
        <v>0.621</v>
      </c>
      <c r="L6960">
        <v>2.015657894736842</v>
      </c>
      <c r="M6960" s="2">
        <f t="shared" si="217"/>
        <v>52.631578947368418</v>
      </c>
      <c r="N6960" t="s">
        <v>2753</v>
      </c>
    </row>
    <row r="6961" spans="1:14">
      <c r="A6961">
        <v>41</v>
      </c>
      <c r="B6961" t="s">
        <v>15438</v>
      </c>
      <c r="C6961" t="s">
        <v>15439</v>
      </c>
      <c r="D6961">
        <v>772</v>
      </c>
      <c r="E6961" s="1">
        <v>1.3879999999999999</v>
      </c>
      <c r="F6961">
        <v>1.3879999999999999</v>
      </c>
      <c r="G6961">
        <v>0.377</v>
      </c>
      <c r="H6961">
        <v>53</v>
      </c>
      <c r="I6961">
        <v>7.8</v>
      </c>
      <c r="J6961">
        <v>2.1900000000000001E-3</v>
      </c>
      <c r="K6961">
        <v>0.63800000000000001</v>
      </c>
      <c r="L6961">
        <v>2.015657894736842</v>
      </c>
      <c r="M6961" s="2">
        <f t="shared" si="217"/>
        <v>53.94736842105263</v>
      </c>
      <c r="N6961" t="s">
        <v>2753</v>
      </c>
    </row>
    <row r="6962" spans="1:14">
      <c r="A6962">
        <v>42</v>
      </c>
      <c r="B6962" t="s">
        <v>15478</v>
      </c>
      <c r="C6962" t="s">
        <v>15479</v>
      </c>
      <c r="D6962">
        <v>74</v>
      </c>
      <c r="E6962" s="1">
        <v>1.371</v>
      </c>
      <c r="F6962">
        <v>1.4</v>
      </c>
      <c r="G6962">
        <v>0.45800000000000002</v>
      </c>
      <c r="H6962">
        <v>24</v>
      </c>
      <c r="J6962">
        <v>4.6000000000000001E-4</v>
      </c>
      <c r="K6962">
        <v>0.749</v>
      </c>
      <c r="L6962">
        <v>2.015657894736842</v>
      </c>
      <c r="M6962" s="2">
        <f t="shared" si="217"/>
        <v>55.26315789473685</v>
      </c>
      <c r="N6962" t="s">
        <v>2753</v>
      </c>
    </row>
    <row r="6963" spans="1:14">
      <c r="A6963">
        <v>43</v>
      </c>
      <c r="B6963" t="s">
        <v>18978</v>
      </c>
      <c r="C6963" t="s">
        <v>18979</v>
      </c>
      <c r="D6963">
        <v>469</v>
      </c>
      <c r="E6963" s="1">
        <v>1.37</v>
      </c>
      <c r="F6963">
        <v>1.4630000000000001</v>
      </c>
      <c r="G6963">
        <v>0.56200000000000006</v>
      </c>
      <c r="H6963">
        <v>48</v>
      </c>
      <c r="I6963">
        <v>4.5</v>
      </c>
      <c r="J6963">
        <v>2.3400000000000001E-3</v>
      </c>
      <c r="K6963">
        <v>0.65700000000000003</v>
      </c>
      <c r="L6963">
        <v>2.015657894736842</v>
      </c>
      <c r="M6963" s="2">
        <f t="shared" si="217"/>
        <v>56.578947368421048</v>
      </c>
      <c r="N6963" t="s">
        <v>2753</v>
      </c>
    </row>
    <row r="6964" spans="1:14">
      <c r="A6964">
        <v>44</v>
      </c>
      <c r="B6964" t="s">
        <v>15416</v>
      </c>
      <c r="C6964" t="s">
        <v>15417</v>
      </c>
      <c r="D6964">
        <v>2140</v>
      </c>
      <c r="E6964" s="1">
        <v>1.36</v>
      </c>
      <c r="F6964">
        <v>1.5049999999999999</v>
      </c>
      <c r="G6964">
        <v>0.28399999999999997</v>
      </c>
      <c r="H6964">
        <v>81</v>
      </c>
      <c r="I6964" t="s">
        <v>18288</v>
      </c>
      <c r="J6964">
        <v>5.0499999999999998E-3</v>
      </c>
      <c r="K6964">
        <v>0.79100000000000004</v>
      </c>
      <c r="L6964">
        <v>2.015657894736842</v>
      </c>
      <c r="M6964" s="2">
        <f t="shared" si="217"/>
        <v>57.894736842105267</v>
      </c>
      <c r="N6964" t="s">
        <v>2753</v>
      </c>
    </row>
    <row r="6965" spans="1:14">
      <c r="A6965">
        <v>45</v>
      </c>
      <c r="B6965" t="s">
        <v>15376</v>
      </c>
      <c r="C6965" t="s">
        <v>15377</v>
      </c>
      <c r="D6965">
        <v>552</v>
      </c>
      <c r="E6965" s="1">
        <v>1.351</v>
      </c>
      <c r="F6965">
        <v>1.778</v>
      </c>
      <c r="G6965">
        <v>0.24299999999999999</v>
      </c>
      <c r="H6965">
        <v>37</v>
      </c>
      <c r="I6965">
        <v>5.9</v>
      </c>
      <c r="J6965">
        <v>2.2699999999999999E-3</v>
      </c>
      <c r="K6965">
        <v>0.84599999999999997</v>
      </c>
      <c r="L6965">
        <v>2.015657894736842</v>
      </c>
      <c r="M6965" s="2">
        <f t="shared" si="217"/>
        <v>59.210526315789465</v>
      </c>
      <c r="N6965" t="s">
        <v>2753</v>
      </c>
    </row>
    <row r="6966" spans="1:14">
      <c r="A6966">
        <v>46</v>
      </c>
      <c r="B6966" t="s">
        <v>18984</v>
      </c>
      <c r="C6966" t="s">
        <v>18985</v>
      </c>
      <c r="D6966">
        <v>685</v>
      </c>
      <c r="E6966" s="1">
        <v>1.1859999999999999</v>
      </c>
      <c r="F6966">
        <v>1.099</v>
      </c>
      <c r="G6966">
        <v>0.35499999999999998</v>
      </c>
      <c r="H6966">
        <v>31</v>
      </c>
      <c r="I6966" t="s">
        <v>18288</v>
      </c>
      <c r="J6966">
        <v>1.6000000000000001E-3</v>
      </c>
      <c r="K6966">
        <v>0.60099999999999998</v>
      </c>
      <c r="L6966">
        <v>2.015657894736842</v>
      </c>
      <c r="M6966" s="2">
        <f t="shared" si="217"/>
        <v>60.526315789473685</v>
      </c>
      <c r="N6966" t="s">
        <v>2753</v>
      </c>
    </row>
    <row r="6967" spans="1:14">
      <c r="A6967">
        <v>47</v>
      </c>
      <c r="B6967" t="s">
        <v>15360</v>
      </c>
      <c r="C6967" t="s">
        <v>15361</v>
      </c>
      <c r="D6967">
        <v>778</v>
      </c>
      <c r="E6967" s="1">
        <v>1.1379999999999999</v>
      </c>
      <c r="F6967">
        <v>0.873</v>
      </c>
      <c r="G6967">
        <v>0.755</v>
      </c>
      <c r="H6967">
        <v>110</v>
      </c>
      <c r="I6967">
        <v>6.7</v>
      </c>
      <c r="J6967">
        <v>2.1800000000000001E-3</v>
      </c>
      <c r="K6967">
        <v>0.42699999999999999</v>
      </c>
      <c r="L6967">
        <v>2.015657894736842</v>
      </c>
      <c r="M6967" s="2">
        <f t="shared" si="217"/>
        <v>61.842105263157897</v>
      </c>
      <c r="N6967" t="s">
        <v>2753</v>
      </c>
    </row>
    <row r="6968" spans="1:14">
      <c r="A6968">
        <v>48</v>
      </c>
      <c r="B6968" t="s">
        <v>15458</v>
      </c>
      <c r="C6968" t="s">
        <v>15459</v>
      </c>
      <c r="D6968">
        <v>468</v>
      </c>
      <c r="E6968" s="1">
        <v>1.123</v>
      </c>
      <c r="F6968">
        <v>1.325</v>
      </c>
      <c r="G6968">
        <v>0.216</v>
      </c>
      <c r="H6968">
        <v>51</v>
      </c>
      <c r="I6968">
        <v>3.9</v>
      </c>
      <c r="J6968">
        <v>2.3700000000000001E-3</v>
      </c>
      <c r="K6968">
        <v>0.56999999999999995</v>
      </c>
      <c r="L6968">
        <v>2.015657894736842</v>
      </c>
      <c r="M6968" s="2">
        <f t="shared" si="217"/>
        <v>63.157894736842103</v>
      </c>
      <c r="N6968" t="s">
        <v>2753</v>
      </c>
    </row>
    <row r="6969" spans="1:14">
      <c r="A6969">
        <v>49</v>
      </c>
      <c r="B6969" t="s">
        <v>15470</v>
      </c>
      <c r="C6969" t="s">
        <v>15471</v>
      </c>
      <c r="D6969">
        <v>4183</v>
      </c>
      <c r="E6969" s="1">
        <v>1.0649999999999999</v>
      </c>
      <c r="F6969">
        <v>3.198</v>
      </c>
      <c r="G6969">
        <v>0.05</v>
      </c>
      <c r="H6969">
        <v>80</v>
      </c>
      <c r="I6969">
        <v>8.8000000000000007</v>
      </c>
      <c r="J6969">
        <v>9.75E-3</v>
      </c>
      <c r="K6969">
        <v>1.252</v>
      </c>
      <c r="L6969">
        <v>2.015657894736842</v>
      </c>
      <c r="M6969" s="2">
        <f t="shared" si="217"/>
        <v>64.473684210526315</v>
      </c>
      <c r="N6969" t="s">
        <v>2753</v>
      </c>
    </row>
    <row r="6970" spans="1:14">
      <c r="A6970">
        <v>50</v>
      </c>
      <c r="B6970" t="s">
        <v>15450</v>
      </c>
      <c r="C6970" t="s">
        <v>15451</v>
      </c>
      <c r="D6970">
        <v>627</v>
      </c>
      <c r="E6970" s="1">
        <v>1.0549999999999999</v>
      </c>
      <c r="F6970">
        <v>1.139</v>
      </c>
      <c r="G6970">
        <v>0.27800000000000002</v>
      </c>
      <c r="H6970">
        <v>18</v>
      </c>
      <c r="I6970" t="s">
        <v>18288</v>
      </c>
      <c r="J6970">
        <v>1.1100000000000001E-3</v>
      </c>
      <c r="K6970">
        <v>0.51700000000000002</v>
      </c>
      <c r="L6970">
        <v>2.015657894736842</v>
      </c>
      <c r="M6970" s="2">
        <f t="shared" si="217"/>
        <v>65.789473684210535</v>
      </c>
      <c r="N6970" t="s">
        <v>2753</v>
      </c>
    </row>
    <row r="6971" spans="1:14">
      <c r="A6971">
        <v>51</v>
      </c>
      <c r="B6971" t="s">
        <v>15402</v>
      </c>
      <c r="C6971" t="s">
        <v>15403</v>
      </c>
      <c r="D6971">
        <v>398</v>
      </c>
      <c r="E6971" s="1">
        <v>1</v>
      </c>
      <c r="F6971">
        <v>1.238</v>
      </c>
      <c r="G6971">
        <v>0.12</v>
      </c>
      <c r="H6971">
        <v>25</v>
      </c>
      <c r="I6971">
        <v>6.4</v>
      </c>
      <c r="J6971">
        <v>7.7999999999999999E-4</v>
      </c>
      <c r="K6971">
        <v>0.30299999999999999</v>
      </c>
      <c r="L6971">
        <v>2.015657894736842</v>
      </c>
      <c r="M6971" s="2">
        <f t="shared" si="217"/>
        <v>67.10526315789474</v>
      </c>
      <c r="N6971" t="s">
        <v>2753</v>
      </c>
    </row>
    <row r="6972" spans="1:14">
      <c r="A6972">
        <v>52</v>
      </c>
      <c r="B6972" t="s">
        <v>18990</v>
      </c>
      <c r="C6972" t="s">
        <v>18991</v>
      </c>
      <c r="D6972">
        <v>3254</v>
      </c>
      <c r="E6972" s="1">
        <v>1</v>
      </c>
      <c r="F6972">
        <v>1.026</v>
      </c>
      <c r="G6972">
        <v>0.40699999999999997</v>
      </c>
      <c r="H6972">
        <v>113</v>
      </c>
      <c r="I6972" t="s">
        <v>18288</v>
      </c>
      <c r="J6972">
        <v>4.4400000000000004E-3</v>
      </c>
      <c r="K6972">
        <v>0.43099999999999999</v>
      </c>
      <c r="L6972">
        <v>2.015657894736842</v>
      </c>
      <c r="M6972" s="2">
        <f t="shared" si="217"/>
        <v>68.421052631578945</v>
      </c>
      <c r="N6972" t="s">
        <v>2753</v>
      </c>
    </row>
    <row r="6973" spans="1:14">
      <c r="A6973">
        <v>53</v>
      </c>
      <c r="B6973" t="s">
        <v>15480</v>
      </c>
      <c r="C6973" t="s">
        <v>15481</v>
      </c>
      <c r="D6973">
        <v>603</v>
      </c>
      <c r="E6973" s="1">
        <v>0.97499999999999998</v>
      </c>
      <c r="F6973">
        <v>0.98899999999999999</v>
      </c>
      <c r="G6973">
        <v>0.26200000000000001</v>
      </c>
      <c r="H6973">
        <v>61</v>
      </c>
      <c r="I6973">
        <v>8.6</v>
      </c>
      <c r="J6973">
        <v>1.1299999999999999E-3</v>
      </c>
      <c r="K6973">
        <v>0.34699999999999998</v>
      </c>
      <c r="L6973">
        <v>2.015657894736842</v>
      </c>
      <c r="M6973" s="2">
        <f t="shared" si="217"/>
        <v>69.73684210526315</v>
      </c>
      <c r="N6973" t="s">
        <v>2753</v>
      </c>
    </row>
    <row r="6974" spans="1:14">
      <c r="A6974">
        <v>54</v>
      </c>
      <c r="B6974" t="s">
        <v>15356</v>
      </c>
      <c r="C6974" t="s">
        <v>15357</v>
      </c>
      <c r="D6974">
        <v>364</v>
      </c>
      <c r="E6974" s="1">
        <v>0.91</v>
      </c>
      <c r="F6974">
        <v>0.93799999999999994</v>
      </c>
      <c r="G6974">
        <v>0.19500000000000001</v>
      </c>
      <c r="H6974">
        <v>87</v>
      </c>
      <c r="I6974">
        <v>4.0999999999999996</v>
      </c>
      <c r="J6974">
        <v>2.0999999999999999E-3</v>
      </c>
      <c r="K6974">
        <v>0.41199999999999998</v>
      </c>
      <c r="L6974">
        <v>2.015657894736842</v>
      </c>
      <c r="M6974" s="2">
        <f t="shared" si="217"/>
        <v>71.05263157894737</v>
      </c>
      <c r="N6974" t="s">
        <v>2753</v>
      </c>
    </row>
    <row r="6975" spans="1:14">
      <c r="A6975">
        <v>55</v>
      </c>
      <c r="B6975" t="s">
        <v>17557</v>
      </c>
      <c r="C6975" t="s">
        <v>17558</v>
      </c>
      <c r="D6975">
        <v>322</v>
      </c>
      <c r="E6975" s="1">
        <v>0.81799999999999995</v>
      </c>
      <c r="F6975">
        <v>1.0589999999999999</v>
      </c>
      <c r="G6975">
        <v>6.7000000000000004E-2</v>
      </c>
      <c r="H6975">
        <v>15</v>
      </c>
      <c r="I6975">
        <v>7.6</v>
      </c>
      <c r="J6975">
        <v>8.1999999999999998E-4</v>
      </c>
      <c r="K6975">
        <v>0.45900000000000002</v>
      </c>
      <c r="L6975">
        <v>2.015657894736842</v>
      </c>
      <c r="M6975" s="2">
        <f t="shared" si="217"/>
        <v>72.368421052631575</v>
      </c>
      <c r="N6975" t="s">
        <v>2753</v>
      </c>
    </row>
    <row r="6976" spans="1:14">
      <c r="A6976">
        <v>56</v>
      </c>
      <c r="B6976" t="s">
        <v>15464</v>
      </c>
      <c r="C6976" t="s">
        <v>15465</v>
      </c>
      <c r="D6976">
        <v>262</v>
      </c>
      <c r="E6976" s="1">
        <v>0.77600000000000002</v>
      </c>
      <c r="F6976">
        <v>0.76500000000000001</v>
      </c>
      <c r="G6976">
        <v>0.13</v>
      </c>
      <c r="H6976">
        <v>23</v>
      </c>
      <c r="I6976">
        <v>8.6</v>
      </c>
      <c r="J6976">
        <v>6.3000000000000003E-4</v>
      </c>
      <c r="K6976">
        <v>0.3</v>
      </c>
      <c r="L6976">
        <v>2.015657894736842</v>
      </c>
      <c r="M6976" s="2">
        <f t="shared" si="217"/>
        <v>73.68421052631578</v>
      </c>
      <c r="N6976" t="s">
        <v>2753</v>
      </c>
    </row>
    <row r="6977" spans="1:14">
      <c r="A6977">
        <v>57</v>
      </c>
      <c r="B6977" t="s">
        <v>15398</v>
      </c>
      <c r="C6977" t="s">
        <v>15399</v>
      </c>
      <c r="D6977">
        <v>1100</v>
      </c>
      <c r="E6977" s="1">
        <v>0.75800000000000001</v>
      </c>
      <c r="F6977">
        <v>1.08</v>
      </c>
      <c r="G6977">
        <v>1.07</v>
      </c>
      <c r="H6977">
        <v>57</v>
      </c>
      <c r="I6977">
        <v>9.9</v>
      </c>
      <c r="J6977">
        <v>1.7799999999999999E-3</v>
      </c>
      <c r="K6977">
        <v>0.44900000000000001</v>
      </c>
      <c r="L6977">
        <v>2.015657894736842</v>
      </c>
      <c r="M6977" s="2">
        <f t="shared" si="217"/>
        <v>75</v>
      </c>
      <c r="N6977" t="s">
        <v>2753</v>
      </c>
    </row>
    <row r="6978" spans="1:14">
      <c r="A6978">
        <v>58</v>
      </c>
      <c r="B6978" t="s">
        <v>15420</v>
      </c>
      <c r="C6978" t="s">
        <v>15421</v>
      </c>
      <c r="D6978">
        <v>492</v>
      </c>
      <c r="E6978" s="1">
        <v>0.746</v>
      </c>
      <c r="F6978">
        <v>0.872</v>
      </c>
      <c r="G6978">
        <v>7.3999999999999996E-2</v>
      </c>
      <c r="H6978">
        <v>27</v>
      </c>
      <c r="I6978" t="s">
        <v>18288</v>
      </c>
      <c r="J6978">
        <v>8.9999999999999998E-4</v>
      </c>
      <c r="K6978">
        <v>0.34799999999999998</v>
      </c>
      <c r="L6978">
        <v>2.015657894736842</v>
      </c>
      <c r="M6978" s="2">
        <f t="shared" si="217"/>
        <v>76.31578947368422</v>
      </c>
      <c r="N6978" t="s">
        <v>2753</v>
      </c>
    </row>
    <row r="6979" spans="1:14">
      <c r="A6979">
        <v>59</v>
      </c>
      <c r="B6979" t="s">
        <v>17559</v>
      </c>
      <c r="C6979" t="s">
        <v>17560</v>
      </c>
      <c r="D6979">
        <v>275</v>
      </c>
      <c r="E6979" s="1">
        <v>0.72099999999999997</v>
      </c>
      <c r="F6979">
        <v>0.76700000000000002</v>
      </c>
      <c r="G6979">
        <v>0.108</v>
      </c>
      <c r="H6979">
        <v>83</v>
      </c>
      <c r="I6979">
        <v>4.4000000000000004</v>
      </c>
      <c r="J6979">
        <v>1.1299999999999999E-3</v>
      </c>
      <c r="K6979">
        <v>0.26800000000000002</v>
      </c>
      <c r="L6979">
        <v>2.015657894736842</v>
      </c>
      <c r="M6979" s="2">
        <f t="shared" si="217"/>
        <v>77.631578947368425</v>
      </c>
      <c r="N6979" t="s">
        <v>2753</v>
      </c>
    </row>
    <row r="6980" spans="1:14">
      <c r="A6980">
        <v>60</v>
      </c>
      <c r="B6980" t="s">
        <v>15380</v>
      </c>
      <c r="C6980" t="s">
        <v>15381</v>
      </c>
      <c r="D6980">
        <v>2322</v>
      </c>
      <c r="E6980" s="1">
        <v>0.66700000000000004</v>
      </c>
      <c r="F6980">
        <v>0.84599999999999997</v>
      </c>
      <c r="G6980">
        <v>0.19600000000000001</v>
      </c>
      <c r="H6980">
        <v>423</v>
      </c>
      <c r="I6980">
        <v>5</v>
      </c>
      <c r="J6980">
        <v>2.7299999999999998E-3</v>
      </c>
      <c r="K6980">
        <v>0.105</v>
      </c>
      <c r="L6980">
        <v>2.015657894736842</v>
      </c>
      <c r="M6980" s="2">
        <f t="shared" si="217"/>
        <v>78.94736842105263</v>
      </c>
      <c r="N6980" t="s">
        <v>2753</v>
      </c>
    </row>
    <row r="6981" spans="1:14">
      <c r="A6981">
        <v>61</v>
      </c>
      <c r="B6981" t="s">
        <v>15392</v>
      </c>
      <c r="C6981" t="s">
        <v>15393</v>
      </c>
      <c r="D6981">
        <v>510</v>
      </c>
      <c r="E6981" s="1">
        <v>0.66700000000000004</v>
      </c>
      <c r="F6981">
        <v>0.78900000000000003</v>
      </c>
      <c r="G6981">
        <v>7.3999999999999996E-2</v>
      </c>
      <c r="H6981">
        <v>27</v>
      </c>
      <c r="I6981">
        <v>9.6</v>
      </c>
      <c r="J6981">
        <v>1.01E-3</v>
      </c>
      <c r="K6981">
        <v>0.378</v>
      </c>
      <c r="L6981">
        <v>2.015657894736842</v>
      </c>
      <c r="M6981" s="2">
        <f t="shared" si="217"/>
        <v>80.26315789473685</v>
      </c>
      <c r="N6981" t="s">
        <v>2753</v>
      </c>
    </row>
    <row r="6982" spans="1:14">
      <c r="A6982">
        <v>62</v>
      </c>
      <c r="B6982" t="s">
        <v>15372</v>
      </c>
      <c r="C6982" t="s">
        <v>15373</v>
      </c>
      <c r="D6982">
        <v>318</v>
      </c>
      <c r="E6982" s="1">
        <v>0.64600000000000002</v>
      </c>
      <c r="F6982">
        <v>0.57999999999999996</v>
      </c>
      <c r="G6982">
        <v>0.88900000000000001</v>
      </c>
      <c r="H6982">
        <v>36</v>
      </c>
      <c r="I6982" t="s">
        <v>18288</v>
      </c>
      <c r="J6982">
        <v>4.6999999999999999E-4</v>
      </c>
      <c r="K6982">
        <v>0.17899999999999999</v>
      </c>
      <c r="L6982">
        <v>2.015657894736842</v>
      </c>
      <c r="M6982" s="2">
        <f t="shared" si="217"/>
        <v>81.578947368421055</v>
      </c>
      <c r="N6982" t="s">
        <v>2753</v>
      </c>
    </row>
    <row r="6983" spans="1:14">
      <c r="A6983">
        <v>63</v>
      </c>
      <c r="B6983" t="s">
        <v>15396</v>
      </c>
      <c r="C6983" t="s">
        <v>15397</v>
      </c>
      <c r="D6983">
        <v>941</v>
      </c>
      <c r="E6983" s="1">
        <v>0.47099999999999997</v>
      </c>
      <c r="F6983">
        <v>0.55700000000000005</v>
      </c>
      <c r="G6983">
        <v>0.08</v>
      </c>
      <c r="H6983">
        <v>87</v>
      </c>
      <c r="I6983" t="s">
        <v>18288</v>
      </c>
      <c r="J6983">
        <v>2.2399999999999998E-3</v>
      </c>
      <c r="K6983">
        <v>0.246</v>
      </c>
      <c r="L6983">
        <v>2.015657894736842</v>
      </c>
      <c r="M6983" s="2">
        <f t="shared" si="217"/>
        <v>82.89473684210526</v>
      </c>
      <c r="N6983" t="s">
        <v>2753</v>
      </c>
    </row>
    <row r="6984" spans="1:14">
      <c r="A6984">
        <v>64</v>
      </c>
      <c r="B6984" t="s">
        <v>15422</v>
      </c>
      <c r="C6984" t="s">
        <v>15423</v>
      </c>
      <c r="D6984">
        <v>472</v>
      </c>
      <c r="E6984" s="1">
        <v>0.40200000000000002</v>
      </c>
      <c r="F6984">
        <v>0.442</v>
      </c>
      <c r="G6984">
        <v>6.6000000000000003E-2</v>
      </c>
      <c r="H6984">
        <v>76</v>
      </c>
      <c r="I6984">
        <v>6.4</v>
      </c>
      <c r="J6984">
        <v>1.49E-3</v>
      </c>
      <c r="K6984">
        <v>0.17699999999999999</v>
      </c>
      <c r="L6984">
        <v>2.015657894736842</v>
      </c>
      <c r="M6984" s="2">
        <f t="shared" si="217"/>
        <v>84.210526315789465</v>
      </c>
      <c r="N6984" t="s">
        <v>2753</v>
      </c>
    </row>
    <row r="6985" spans="1:14">
      <c r="A6985">
        <v>65</v>
      </c>
      <c r="B6985" t="s">
        <v>17999</v>
      </c>
      <c r="C6985" t="s">
        <v>18000</v>
      </c>
      <c r="D6985">
        <v>111</v>
      </c>
      <c r="E6985" s="1">
        <v>0.4</v>
      </c>
      <c r="F6985">
        <v>0.40899999999999997</v>
      </c>
      <c r="G6985">
        <v>0.25</v>
      </c>
      <c r="H6985">
        <v>4</v>
      </c>
      <c r="I6985">
        <v>6.8</v>
      </c>
      <c r="J6985">
        <v>6.7000000000000002E-4</v>
      </c>
      <c r="K6985">
        <v>0.34899999999999998</v>
      </c>
      <c r="L6985">
        <v>2.015657894736842</v>
      </c>
      <c r="M6985" s="2">
        <f t="shared" ref="M6985:M6996" si="218">A6985/76*100</f>
        <v>85.526315789473685</v>
      </c>
      <c r="N6985" t="s">
        <v>2753</v>
      </c>
    </row>
    <row r="6986" spans="1:14">
      <c r="A6986">
        <v>66</v>
      </c>
      <c r="B6986" t="s">
        <v>15366</v>
      </c>
      <c r="C6986" t="s">
        <v>15367</v>
      </c>
      <c r="D6986">
        <v>239</v>
      </c>
      <c r="E6986" s="1">
        <v>0.39800000000000002</v>
      </c>
      <c r="F6986">
        <v>0.47599999999999998</v>
      </c>
      <c r="G6986">
        <v>0.17</v>
      </c>
      <c r="H6986">
        <v>53</v>
      </c>
      <c r="I6986">
        <v>7.1</v>
      </c>
      <c r="J6986">
        <v>3.6999999999999999E-4</v>
      </c>
      <c r="K6986">
        <v>0.10199999999999999</v>
      </c>
      <c r="L6986">
        <v>2.015657894736842</v>
      </c>
      <c r="M6986" s="2">
        <f t="shared" si="218"/>
        <v>86.842105263157904</v>
      </c>
      <c r="N6986" t="s">
        <v>2753</v>
      </c>
    </row>
    <row r="6987" spans="1:14">
      <c r="A6987">
        <v>67</v>
      </c>
      <c r="B6987" t="s">
        <v>15408</v>
      </c>
      <c r="C6987" t="s">
        <v>15409</v>
      </c>
      <c r="D6987">
        <v>88</v>
      </c>
      <c r="E6987" s="1">
        <v>0.38500000000000001</v>
      </c>
      <c r="F6987">
        <v>0.71899999999999997</v>
      </c>
      <c r="G6987">
        <v>0</v>
      </c>
      <c r="H6987">
        <v>9</v>
      </c>
      <c r="J6987">
        <v>3.5E-4</v>
      </c>
      <c r="K6987">
        <v>0.35399999999999998</v>
      </c>
      <c r="L6987">
        <v>2.015657894736842</v>
      </c>
      <c r="M6987" s="2">
        <f t="shared" si="218"/>
        <v>88.157894736842096</v>
      </c>
      <c r="N6987" t="s">
        <v>2753</v>
      </c>
    </row>
    <row r="6988" spans="1:14">
      <c r="A6988">
        <v>68</v>
      </c>
      <c r="B6988" t="s">
        <v>15354</v>
      </c>
      <c r="C6988" t="s">
        <v>15355</v>
      </c>
      <c r="D6988">
        <v>111</v>
      </c>
      <c r="E6988" s="1">
        <v>0.34699999999999998</v>
      </c>
      <c r="F6988">
        <v>0.315</v>
      </c>
      <c r="G6988">
        <v>5.7000000000000002E-2</v>
      </c>
      <c r="H6988">
        <v>35</v>
      </c>
      <c r="I6988">
        <v>5.5</v>
      </c>
      <c r="J6988">
        <v>2.7999999999999998E-4</v>
      </c>
      <c r="K6988">
        <v>9.0999999999999998E-2</v>
      </c>
      <c r="L6988">
        <v>2.015657894736842</v>
      </c>
      <c r="M6988" s="2">
        <f t="shared" si="218"/>
        <v>89.473684210526315</v>
      </c>
      <c r="N6988" t="s">
        <v>2753</v>
      </c>
    </row>
    <row r="6989" spans="1:14">
      <c r="A6989">
        <v>69</v>
      </c>
      <c r="B6989" t="s">
        <v>19016</v>
      </c>
      <c r="C6989" t="s">
        <v>19017</v>
      </c>
      <c r="D6989">
        <v>130</v>
      </c>
      <c r="E6989" s="1">
        <v>0.33900000000000002</v>
      </c>
      <c r="F6989">
        <v>0.44400000000000001</v>
      </c>
      <c r="G6989">
        <v>5.7000000000000002E-2</v>
      </c>
      <c r="H6989">
        <v>35</v>
      </c>
      <c r="I6989">
        <v>5.7</v>
      </c>
      <c r="J6989">
        <v>7.5000000000000002E-4</v>
      </c>
      <c r="K6989">
        <v>0.26700000000000002</v>
      </c>
      <c r="L6989">
        <v>2.015657894736842</v>
      </c>
      <c r="M6989" s="2">
        <f t="shared" si="218"/>
        <v>90.789473684210535</v>
      </c>
      <c r="N6989" t="s">
        <v>2753</v>
      </c>
    </row>
    <row r="6990" spans="1:14">
      <c r="A6990">
        <v>70</v>
      </c>
      <c r="B6990" t="s">
        <v>15412</v>
      </c>
      <c r="C6990" t="s">
        <v>15413</v>
      </c>
      <c r="D6990">
        <v>788</v>
      </c>
      <c r="E6990" s="1">
        <v>0.33200000000000002</v>
      </c>
      <c r="F6990">
        <v>0.38300000000000001</v>
      </c>
      <c r="G6990">
        <v>0.10199999999999999</v>
      </c>
      <c r="H6990">
        <v>127</v>
      </c>
      <c r="I6990" t="s">
        <v>18288</v>
      </c>
      <c r="J6990">
        <v>1.42E-3</v>
      </c>
      <c r="K6990">
        <v>0.127</v>
      </c>
      <c r="L6990">
        <v>2.015657894736842</v>
      </c>
      <c r="M6990" s="2">
        <f t="shared" si="218"/>
        <v>92.10526315789474</v>
      </c>
      <c r="N6990" t="s">
        <v>2753</v>
      </c>
    </row>
    <row r="6991" spans="1:14">
      <c r="A6991">
        <v>71</v>
      </c>
      <c r="B6991" t="s">
        <v>15426</v>
      </c>
      <c r="C6991" t="s">
        <v>15427</v>
      </c>
      <c r="D6991">
        <v>58</v>
      </c>
      <c r="E6991" s="1">
        <v>0.309</v>
      </c>
      <c r="F6991">
        <v>0.51900000000000002</v>
      </c>
      <c r="G6991">
        <v>6.9000000000000006E-2</v>
      </c>
      <c r="H6991">
        <v>29</v>
      </c>
      <c r="J6991">
        <v>4.2000000000000002E-4</v>
      </c>
      <c r="K6991">
        <v>0.22800000000000001</v>
      </c>
      <c r="L6991">
        <v>2.015657894736842</v>
      </c>
      <c r="M6991" s="2">
        <f t="shared" si="218"/>
        <v>93.421052631578945</v>
      </c>
      <c r="N6991" t="s">
        <v>2753</v>
      </c>
    </row>
    <row r="6992" spans="1:14">
      <c r="A6992">
        <v>72</v>
      </c>
      <c r="B6992" t="s">
        <v>15406</v>
      </c>
      <c r="C6992" t="s">
        <v>15407</v>
      </c>
      <c r="D6992">
        <v>328</v>
      </c>
      <c r="E6992" s="1">
        <v>0.218</v>
      </c>
      <c r="F6992">
        <v>0.46200000000000002</v>
      </c>
      <c r="G6992">
        <v>0.107</v>
      </c>
      <c r="H6992">
        <v>28</v>
      </c>
      <c r="I6992">
        <v>10</v>
      </c>
      <c r="J6992">
        <v>5.0000000000000001E-4</v>
      </c>
      <c r="K6992">
        <v>0.20100000000000001</v>
      </c>
      <c r="L6992">
        <v>2.015657894736842</v>
      </c>
      <c r="M6992" s="2">
        <f t="shared" si="218"/>
        <v>94.73684210526315</v>
      </c>
      <c r="N6992" t="s">
        <v>2753</v>
      </c>
    </row>
    <row r="6993" spans="1:14">
      <c r="A6993">
        <v>73</v>
      </c>
      <c r="B6993" t="s">
        <v>15436</v>
      </c>
      <c r="C6993" t="s">
        <v>15437</v>
      </c>
      <c r="D6993">
        <v>80</v>
      </c>
      <c r="E6993" s="1">
        <v>0.20899999999999999</v>
      </c>
      <c r="F6993">
        <v>0.2</v>
      </c>
      <c r="G6993">
        <v>0</v>
      </c>
      <c r="H6993">
        <v>19</v>
      </c>
      <c r="J6993">
        <v>1.7000000000000001E-4</v>
      </c>
      <c r="K6993">
        <v>8.5999999999999993E-2</v>
      </c>
      <c r="L6993">
        <v>2.015657894736842</v>
      </c>
      <c r="M6993" s="2">
        <f t="shared" si="218"/>
        <v>96.05263157894737</v>
      </c>
      <c r="N6993" t="s">
        <v>2753</v>
      </c>
    </row>
    <row r="6994" spans="1:14">
      <c r="A6994">
        <v>74</v>
      </c>
      <c r="B6994" t="s">
        <v>15440</v>
      </c>
      <c r="C6994" t="s">
        <v>15441</v>
      </c>
      <c r="D6994">
        <v>186</v>
      </c>
      <c r="E6994" s="1">
        <v>0.2</v>
      </c>
      <c r="F6994">
        <v>0.41399999999999998</v>
      </c>
      <c r="G6994">
        <v>0</v>
      </c>
      <c r="H6994">
        <v>30</v>
      </c>
      <c r="I6994">
        <v>8.4</v>
      </c>
      <c r="J6994">
        <v>5.9000000000000003E-4</v>
      </c>
      <c r="K6994">
        <v>0.19900000000000001</v>
      </c>
      <c r="L6994">
        <v>2.015657894736842</v>
      </c>
      <c r="M6994" s="2">
        <f t="shared" si="218"/>
        <v>97.368421052631575</v>
      </c>
      <c r="N6994" t="s">
        <v>2753</v>
      </c>
    </row>
    <row r="6995" spans="1:14">
      <c r="A6995">
        <v>75</v>
      </c>
      <c r="B6995" t="s">
        <v>15442</v>
      </c>
      <c r="C6995" t="s">
        <v>15443</v>
      </c>
      <c r="D6995">
        <v>287</v>
      </c>
      <c r="E6995" s="1">
        <v>0.151</v>
      </c>
      <c r="F6995">
        <v>0.28399999999999997</v>
      </c>
      <c r="G6995">
        <v>3.2000000000000001E-2</v>
      </c>
      <c r="H6995">
        <v>31</v>
      </c>
      <c r="I6995" t="s">
        <v>18288</v>
      </c>
      <c r="J6995">
        <v>3.6000000000000002E-4</v>
      </c>
      <c r="K6995">
        <v>0.104</v>
      </c>
      <c r="L6995">
        <v>2.015657894736842</v>
      </c>
      <c r="M6995" s="2">
        <f t="shared" si="218"/>
        <v>98.68421052631578</v>
      </c>
      <c r="N6995" t="s">
        <v>2753</v>
      </c>
    </row>
    <row r="6996" spans="1:14">
      <c r="A6996">
        <v>76</v>
      </c>
      <c r="B6996" t="s">
        <v>15370</v>
      </c>
      <c r="C6996" t="s">
        <v>15371</v>
      </c>
      <c r="D6996">
        <v>33</v>
      </c>
      <c r="E6996" s="1">
        <v>0.13600000000000001</v>
      </c>
      <c r="G6996">
        <v>2.9000000000000001E-2</v>
      </c>
      <c r="H6996">
        <v>34</v>
      </c>
      <c r="J6996">
        <v>4.0000000000000003E-5</v>
      </c>
      <c r="L6996">
        <v>2.015657894736842</v>
      </c>
      <c r="M6996" s="2">
        <f t="shared" si="218"/>
        <v>100</v>
      </c>
      <c r="N6996" t="s">
        <v>2753</v>
      </c>
    </row>
    <row r="6997" spans="1:14" s="3" customFormat="1">
      <c r="E6997" s="4"/>
      <c r="M6997" s="5"/>
    </row>
    <row r="6998" spans="1:14">
      <c r="A6998">
        <v>1</v>
      </c>
      <c r="B6998" t="s">
        <v>10738</v>
      </c>
      <c r="C6998" t="s">
        <v>10739</v>
      </c>
      <c r="D6998">
        <v>4587</v>
      </c>
      <c r="E6998" s="1">
        <v>5.2359999999999998</v>
      </c>
      <c r="F6998">
        <v>6.9009999999999998</v>
      </c>
      <c r="G6998">
        <v>0.88200000000000001</v>
      </c>
      <c r="H6998">
        <v>85</v>
      </c>
      <c r="I6998">
        <v>5.6</v>
      </c>
      <c r="J6998">
        <v>1.4590000000000001E-2</v>
      </c>
      <c r="K6998">
        <v>2.4319999999999999</v>
      </c>
      <c r="L6998">
        <f>AVERAGE(E6998:E7071)</f>
        <v>1.3413972602739734</v>
      </c>
      <c r="M6998" s="2">
        <f t="shared" ref="M6998:M7029" si="219">A6998/72*100</f>
        <v>1.3888888888888888</v>
      </c>
      <c r="N6998" t="s">
        <v>2890</v>
      </c>
    </row>
    <row r="6999" spans="1:14">
      <c r="A6999">
        <v>2</v>
      </c>
      <c r="B6999" t="s">
        <v>2960</v>
      </c>
      <c r="C6999" t="s">
        <v>2959</v>
      </c>
      <c r="D6999">
        <v>3059</v>
      </c>
      <c r="E6999" s="1">
        <v>4.4889999999999999</v>
      </c>
      <c r="F6999">
        <v>5.0629999999999997</v>
      </c>
      <c r="G6999">
        <v>0.64600000000000002</v>
      </c>
      <c r="H6999">
        <v>48</v>
      </c>
      <c r="I6999">
        <v>7.7</v>
      </c>
      <c r="J6999">
        <v>8.1799999999999998E-3</v>
      </c>
      <c r="K6999">
        <v>2.0819999999999999</v>
      </c>
      <c r="L6999">
        <v>1.2597083333333343</v>
      </c>
      <c r="M6999" s="2">
        <f t="shared" si="219"/>
        <v>2.7777777777777777</v>
      </c>
      <c r="N6999" t="s">
        <v>2890</v>
      </c>
    </row>
    <row r="7000" spans="1:14">
      <c r="A7000">
        <v>3</v>
      </c>
      <c r="B7000" t="s">
        <v>2958</v>
      </c>
      <c r="C7000" t="s">
        <v>2957</v>
      </c>
      <c r="D7000">
        <v>2244</v>
      </c>
      <c r="E7000" s="1">
        <v>4.1219999999999999</v>
      </c>
      <c r="F7000">
        <v>4.2750000000000004</v>
      </c>
      <c r="G7000">
        <v>1.1020000000000001</v>
      </c>
      <c r="H7000">
        <v>49</v>
      </c>
      <c r="I7000">
        <v>8.1</v>
      </c>
      <c r="J7000">
        <v>5.5399999999999998E-3</v>
      </c>
      <c r="K7000">
        <v>1.849</v>
      </c>
      <c r="L7000">
        <v>1.2597083333333343</v>
      </c>
      <c r="M7000" s="2">
        <f t="shared" si="219"/>
        <v>4.1666666666666661</v>
      </c>
      <c r="N7000" t="s">
        <v>2890</v>
      </c>
    </row>
    <row r="7001" spans="1:14">
      <c r="A7001">
        <v>4</v>
      </c>
      <c r="B7001" t="s">
        <v>5984</v>
      </c>
      <c r="C7001" t="s">
        <v>5983</v>
      </c>
      <c r="D7001">
        <v>1560</v>
      </c>
      <c r="E7001" s="1">
        <v>3.3889999999999998</v>
      </c>
      <c r="F7001">
        <v>4.8970000000000002</v>
      </c>
      <c r="G7001">
        <v>0.5</v>
      </c>
      <c r="H7001">
        <v>16</v>
      </c>
      <c r="I7001" t="s">
        <v>18288</v>
      </c>
      <c r="J7001">
        <v>2.5999999999999999E-3</v>
      </c>
      <c r="K7001">
        <v>1.704</v>
      </c>
      <c r="L7001">
        <v>1.2597083333333343</v>
      </c>
      <c r="M7001" s="2">
        <f t="shared" si="219"/>
        <v>5.5555555555555554</v>
      </c>
      <c r="N7001" t="s">
        <v>2890</v>
      </c>
    </row>
    <row r="7002" spans="1:14">
      <c r="A7002">
        <v>5</v>
      </c>
      <c r="B7002" t="s">
        <v>2956</v>
      </c>
      <c r="C7002" t="s">
        <v>2955</v>
      </c>
      <c r="D7002">
        <v>1544</v>
      </c>
      <c r="E7002" s="1">
        <v>2.7789999999999999</v>
      </c>
      <c r="F7002">
        <v>3.15</v>
      </c>
      <c r="G7002">
        <v>0.77500000000000002</v>
      </c>
      <c r="H7002">
        <v>218</v>
      </c>
      <c r="I7002">
        <v>3.6</v>
      </c>
      <c r="J7002">
        <v>2.7599999999999999E-3</v>
      </c>
      <c r="K7002">
        <v>0.59099999999999997</v>
      </c>
      <c r="L7002">
        <v>1.2597083333333343</v>
      </c>
      <c r="M7002" s="2">
        <f t="shared" si="219"/>
        <v>6.9444444444444446</v>
      </c>
      <c r="N7002" t="s">
        <v>2890</v>
      </c>
    </row>
    <row r="7003" spans="1:14">
      <c r="A7003">
        <v>6</v>
      </c>
      <c r="B7003" t="s">
        <v>5970</v>
      </c>
      <c r="C7003" t="s">
        <v>5969</v>
      </c>
      <c r="D7003">
        <v>1533</v>
      </c>
      <c r="E7003" s="1">
        <v>2.6</v>
      </c>
      <c r="F7003">
        <v>3.9550000000000001</v>
      </c>
      <c r="G7003">
        <v>0.61199999999999999</v>
      </c>
      <c r="H7003">
        <v>49</v>
      </c>
      <c r="I7003">
        <v>6.2</v>
      </c>
      <c r="J7003">
        <v>4.8999999999999998E-3</v>
      </c>
      <c r="K7003">
        <v>1.569</v>
      </c>
      <c r="L7003">
        <v>1.2597083333333343</v>
      </c>
      <c r="M7003" s="2">
        <f t="shared" si="219"/>
        <v>8.3333333333333321</v>
      </c>
      <c r="N7003" t="s">
        <v>2890</v>
      </c>
    </row>
    <row r="7004" spans="1:14">
      <c r="A7004">
        <v>7</v>
      </c>
      <c r="B7004" t="s">
        <v>2954</v>
      </c>
      <c r="C7004" t="s">
        <v>2953</v>
      </c>
      <c r="D7004">
        <v>1943</v>
      </c>
      <c r="E7004" s="1">
        <v>2.4300000000000002</v>
      </c>
      <c r="F7004">
        <v>2.9359999999999999</v>
      </c>
      <c r="G7004">
        <v>0.309</v>
      </c>
      <c r="H7004">
        <v>81</v>
      </c>
      <c r="I7004">
        <v>7</v>
      </c>
      <c r="J7004">
        <v>6.3800000000000003E-3</v>
      </c>
      <c r="K7004">
        <v>1.2949999999999999</v>
      </c>
      <c r="L7004">
        <v>1.2597083333333343</v>
      </c>
      <c r="M7004" s="2">
        <f t="shared" si="219"/>
        <v>9.7222222222222232</v>
      </c>
      <c r="N7004" t="s">
        <v>2890</v>
      </c>
    </row>
    <row r="7005" spans="1:14">
      <c r="A7005">
        <v>8</v>
      </c>
      <c r="B7005" t="s">
        <v>2952</v>
      </c>
      <c r="C7005" t="s">
        <v>2951</v>
      </c>
      <c r="D7005">
        <v>2555</v>
      </c>
      <c r="E7005" s="1">
        <v>2.4249999999999998</v>
      </c>
      <c r="F7005">
        <v>2.7069999999999999</v>
      </c>
      <c r="G7005">
        <v>0.36899999999999999</v>
      </c>
      <c r="H7005">
        <v>122</v>
      </c>
      <c r="I7005">
        <v>5.2</v>
      </c>
      <c r="J7005">
        <v>9.9399999999999992E-3</v>
      </c>
      <c r="K7005">
        <v>1.0840000000000001</v>
      </c>
      <c r="L7005">
        <v>1.2597083333333343</v>
      </c>
      <c r="M7005" s="2">
        <f t="shared" si="219"/>
        <v>11.111111111111111</v>
      </c>
      <c r="N7005" t="s">
        <v>2890</v>
      </c>
    </row>
    <row r="7006" spans="1:14">
      <c r="A7006">
        <v>9</v>
      </c>
      <c r="B7006" t="s">
        <v>19976</v>
      </c>
      <c r="C7006" t="s">
        <v>19977</v>
      </c>
      <c r="D7006">
        <v>5333</v>
      </c>
      <c r="E7006" s="1">
        <v>2.3140000000000001</v>
      </c>
      <c r="F7006">
        <v>3.137</v>
      </c>
      <c r="G7006">
        <v>0.39100000000000001</v>
      </c>
      <c r="H7006">
        <v>174</v>
      </c>
      <c r="I7006">
        <v>6.8</v>
      </c>
      <c r="J7006">
        <v>9.58E-3</v>
      </c>
      <c r="K7006">
        <v>0.78700000000000003</v>
      </c>
      <c r="L7006">
        <v>1.2597083333333343</v>
      </c>
      <c r="M7006" s="2">
        <f t="shared" si="219"/>
        <v>12.5</v>
      </c>
      <c r="N7006" t="s">
        <v>2890</v>
      </c>
    </row>
    <row r="7007" spans="1:14">
      <c r="A7007">
        <v>10</v>
      </c>
      <c r="B7007" t="s">
        <v>2950</v>
      </c>
      <c r="C7007" t="s">
        <v>2949</v>
      </c>
      <c r="D7007">
        <v>3237</v>
      </c>
      <c r="E7007" s="1">
        <v>2.11</v>
      </c>
      <c r="F7007">
        <v>2.593</v>
      </c>
      <c r="G7007">
        <v>0.34399999999999997</v>
      </c>
      <c r="H7007">
        <v>93</v>
      </c>
      <c r="I7007" t="s">
        <v>18288</v>
      </c>
      <c r="J7007">
        <v>4.96E-3</v>
      </c>
      <c r="K7007">
        <v>0.99199999999999999</v>
      </c>
      <c r="L7007">
        <v>1.2597083333333343</v>
      </c>
      <c r="M7007" s="2">
        <f t="shared" si="219"/>
        <v>13.888888888888889</v>
      </c>
      <c r="N7007" t="s">
        <v>2890</v>
      </c>
    </row>
    <row r="7008" spans="1:14">
      <c r="A7008">
        <v>11</v>
      </c>
      <c r="B7008" t="s">
        <v>2948</v>
      </c>
      <c r="C7008" t="s">
        <v>2947</v>
      </c>
      <c r="D7008">
        <v>1612</v>
      </c>
      <c r="E7008" s="1">
        <v>2.1080000000000001</v>
      </c>
      <c r="F7008">
        <v>2.85</v>
      </c>
      <c r="G7008">
        <v>0.28299999999999997</v>
      </c>
      <c r="H7008">
        <v>46</v>
      </c>
      <c r="I7008">
        <v>7.1</v>
      </c>
      <c r="J7008">
        <v>4.8799999999999998E-3</v>
      </c>
      <c r="K7008">
        <v>1.306</v>
      </c>
      <c r="L7008">
        <v>1.2597083333333343</v>
      </c>
      <c r="M7008" s="2">
        <f t="shared" si="219"/>
        <v>15.277777777777779</v>
      </c>
      <c r="N7008" t="s">
        <v>2890</v>
      </c>
    </row>
    <row r="7009" spans="1:14">
      <c r="A7009">
        <v>12</v>
      </c>
      <c r="B7009" t="s">
        <v>6552</v>
      </c>
      <c r="C7009" t="s">
        <v>6551</v>
      </c>
      <c r="D7009">
        <v>1873</v>
      </c>
      <c r="E7009" s="1">
        <v>1.9910000000000001</v>
      </c>
      <c r="F7009">
        <v>2.4550000000000001</v>
      </c>
      <c r="G7009">
        <v>0.57099999999999995</v>
      </c>
      <c r="H7009">
        <v>63</v>
      </c>
      <c r="I7009">
        <v>7.7</v>
      </c>
      <c r="J7009">
        <v>5.7499999999999999E-3</v>
      </c>
      <c r="K7009">
        <v>1.1930000000000001</v>
      </c>
      <c r="L7009">
        <v>1.2597083333333343</v>
      </c>
      <c r="M7009" s="2">
        <f t="shared" si="219"/>
        <v>16.666666666666664</v>
      </c>
      <c r="N7009" t="s">
        <v>2890</v>
      </c>
    </row>
    <row r="7010" spans="1:14">
      <c r="A7010">
        <v>13</v>
      </c>
      <c r="B7010" t="s">
        <v>5932</v>
      </c>
      <c r="C7010" t="s">
        <v>5931</v>
      </c>
      <c r="D7010">
        <v>1575</v>
      </c>
      <c r="E7010" s="1">
        <v>1.9419999999999999</v>
      </c>
      <c r="F7010">
        <v>2.52</v>
      </c>
      <c r="G7010">
        <v>0.56799999999999995</v>
      </c>
      <c r="H7010">
        <v>118</v>
      </c>
      <c r="I7010">
        <v>4.9000000000000004</v>
      </c>
      <c r="J7010">
        <v>4.5100000000000001E-3</v>
      </c>
      <c r="K7010">
        <v>0.74299999999999999</v>
      </c>
      <c r="L7010">
        <v>1.2597083333333343</v>
      </c>
      <c r="M7010" s="2">
        <f t="shared" si="219"/>
        <v>18.055555555555554</v>
      </c>
      <c r="N7010" t="s">
        <v>2890</v>
      </c>
    </row>
    <row r="7011" spans="1:14">
      <c r="A7011">
        <v>14</v>
      </c>
      <c r="B7011" t="s">
        <v>8553</v>
      </c>
      <c r="C7011" t="s">
        <v>8552</v>
      </c>
      <c r="D7011">
        <v>727</v>
      </c>
      <c r="E7011" s="1">
        <v>1.863</v>
      </c>
      <c r="F7011">
        <v>2.266</v>
      </c>
      <c r="G7011">
        <v>1.107</v>
      </c>
      <c r="H7011">
        <v>28</v>
      </c>
      <c r="I7011">
        <v>6.5</v>
      </c>
      <c r="J7011">
        <v>2.81E-3</v>
      </c>
      <c r="K7011">
        <v>1.254</v>
      </c>
      <c r="L7011">
        <v>1.2597083333333343</v>
      </c>
      <c r="M7011" s="2">
        <f t="shared" si="219"/>
        <v>19.444444444444446</v>
      </c>
      <c r="N7011" t="s">
        <v>2890</v>
      </c>
    </row>
    <row r="7012" spans="1:14">
      <c r="A7012">
        <v>15</v>
      </c>
      <c r="B7012" t="s">
        <v>1797</v>
      </c>
      <c r="C7012" t="s">
        <v>1796</v>
      </c>
      <c r="D7012">
        <v>554</v>
      </c>
      <c r="E7012" s="1">
        <v>1.861</v>
      </c>
      <c r="F7012">
        <v>2.0539999999999998</v>
      </c>
      <c r="G7012">
        <v>0.66</v>
      </c>
      <c r="H7012">
        <v>47</v>
      </c>
      <c r="I7012">
        <v>4.5999999999999996</v>
      </c>
      <c r="J7012">
        <v>2.65E-3</v>
      </c>
      <c r="K7012">
        <v>0.90300000000000002</v>
      </c>
      <c r="L7012">
        <v>1.2597083333333343</v>
      </c>
      <c r="M7012" s="2">
        <f t="shared" si="219"/>
        <v>20.833333333333336</v>
      </c>
      <c r="N7012" t="s">
        <v>2890</v>
      </c>
    </row>
    <row r="7013" spans="1:14">
      <c r="A7013">
        <v>16</v>
      </c>
      <c r="B7013" t="s">
        <v>5920</v>
      </c>
      <c r="C7013" t="s">
        <v>5919</v>
      </c>
      <c r="D7013">
        <v>218</v>
      </c>
      <c r="E7013" s="1">
        <v>1.764</v>
      </c>
      <c r="F7013">
        <v>1.9410000000000001</v>
      </c>
      <c r="G7013">
        <v>0.74099999999999999</v>
      </c>
      <c r="H7013">
        <v>27</v>
      </c>
      <c r="I7013">
        <v>2.9</v>
      </c>
      <c r="J7013">
        <v>1.5399999999999999E-3</v>
      </c>
      <c r="K7013">
        <v>0.86099999999999999</v>
      </c>
      <c r="L7013">
        <v>1.2597083333333343</v>
      </c>
      <c r="M7013" s="2">
        <f t="shared" si="219"/>
        <v>22.222222222222221</v>
      </c>
      <c r="N7013" t="s">
        <v>2890</v>
      </c>
    </row>
    <row r="7014" spans="1:14">
      <c r="A7014">
        <v>17</v>
      </c>
      <c r="B7014" t="s">
        <v>2946</v>
      </c>
      <c r="C7014" t="s">
        <v>2945</v>
      </c>
      <c r="D7014">
        <v>855</v>
      </c>
      <c r="E7014" s="1">
        <v>1.764</v>
      </c>
      <c r="F7014">
        <v>2.2189999999999999</v>
      </c>
      <c r="G7014">
        <v>0.182</v>
      </c>
      <c r="H7014">
        <v>44</v>
      </c>
      <c r="I7014">
        <v>5.3</v>
      </c>
      <c r="J7014">
        <v>3.31E-3</v>
      </c>
      <c r="K7014">
        <v>0.879</v>
      </c>
      <c r="L7014">
        <v>1.2597083333333343</v>
      </c>
      <c r="M7014" s="2">
        <f t="shared" si="219"/>
        <v>23.611111111111111</v>
      </c>
      <c r="N7014" t="s">
        <v>2890</v>
      </c>
    </row>
    <row r="7015" spans="1:14">
      <c r="A7015">
        <v>18</v>
      </c>
      <c r="B7015" t="s">
        <v>2944</v>
      </c>
      <c r="C7015" t="s">
        <v>2943</v>
      </c>
      <c r="D7015">
        <v>932</v>
      </c>
      <c r="E7015" s="1">
        <v>1.6970000000000001</v>
      </c>
      <c r="F7015">
        <v>1.8120000000000001</v>
      </c>
      <c r="G7015">
        <v>0.91100000000000003</v>
      </c>
      <c r="H7015">
        <v>56</v>
      </c>
      <c r="I7015">
        <v>6.3</v>
      </c>
      <c r="J7015">
        <v>2.32E-3</v>
      </c>
      <c r="K7015">
        <v>0.60799999999999998</v>
      </c>
      <c r="L7015">
        <v>1.2597083333333343</v>
      </c>
      <c r="M7015" s="2">
        <f t="shared" si="219"/>
        <v>25</v>
      </c>
      <c r="N7015" t="s">
        <v>2890</v>
      </c>
    </row>
    <row r="7016" spans="1:14">
      <c r="A7016">
        <v>19</v>
      </c>
      <c r="B7016" t="s">
        <v>2942</v>
      </c>
      <c r="C7016" t="s">
        <v>2941</v>
      </c>
      <c r="D7016">
        <v>1302</v>
      </c>
      <c r="E7016" s="1">
        <v>1.6850000000000001</v>
      </c>
      <c r="F7016">
        <v>1.958</v>
      </c>
      <c r="G7016">
        <v>0.48199999999999998</v>
      </c>
      <c r="H7016">
        <v>56</v>
      </c>
      <c r="I7016">
        <v>7.5</v>
      </c>
      <c r="J7016">
        <v>3.32E-3</v>
      </c>
      <c r="K7016">
        <v>0.79600000000000004</v>
      </c>
      <c r="L7016">
        <v>1.2597083333333343</v>
      </c>
      <c r="M7016" s="2">
        <f t="shared" si="219"/>
        <v>26.388888888888889</v>
      </c>
      <c r="N7016" t="s">
        <v>2890</v>
      </c>
    </row>
    <row r="7017" spans="1:14">
      <c r="A7017">
        <v>20</v>
      </c>
      <c r="B7017" t="s">
        <v>6546</v>
      </c>
      <c r="C7017" t="s">
        <v>6545</v>
      </c>
      <c r="D7017">
        <v>655</v>
      </c>
      <c r="E7017" s="1">
        <v>1.6739999999999999</v>
      </c>
      <c r="F7017">
        <v>1.986</v>
      </c>
      <c r="G7017">
        <v>0.14799999999999999</v>
      </c>
      <c r="H7017">
        <v>54</v>
      </c>
      <c r="I7017">
        <v>4.8</v>
      </c>
      <c r="J7017">
        <v>2.2300000000000002E-3</v>
      </c>
      <c r="K7017">
        <v>0.61399999999999999</v>
      </c>
      <c r="L7017">
        <v>1.2597083333333343</v>
      </c>
      <c r="M7017" s="2">
        <f t="shared" si="219"/>
        <v>27.777777777777779</v>
      </c>
      <c r="N7017" t="s">
        <v>2890</v>
      </c>
    </row>
    <row r="7018" spans="1:14">
      <c r="A7018">
        <v>21</v>
      </c>
      <c r="B7018" t="s">
        <v>2940</v>
      </c>
      <c r="C7018" t="s">
        <v>2939</v>
      </c>
      <c r="D7018">
        <v>1144</v>
      </c>
      <c r="E7018" s="1">
        <v>1.635</v>
      </c>
      <c r="F7018">
        <v>2.21</v>
      </c>
      <c r="G7018">
        <v>0.5</v>
      </c>
      <c r="H7018">
        <v>36</v>
      </c>
      <c r="I7018" t="s">
        <v>18288</v>
      </c>
      <c r="J7018">
        <v>2.0600000000000002E-3</v>
      </c>
      <c r="K7018">
        <v>0.94899999999999995</v>
      </c>
      <c r="L7018">
        <v>1.2597083333333343</v>
      </c>
      <c r="M7018" s="2">
        <f t="shared" si="219"/>
        <v>29.166666666666668</v>
      </c>
      <c r="N7018" t="s">
        <v>2890</v>
      </c>
    </row>
    <row r="7019" spans="1:14">
      <c r="A7019">
        <v>22</v>
      </c>
      <c r="B7019" t="s">
        <v>6544</v>
      </c>
      <c r="C7019" t="s">
        <v>6543</v>
      </c>
      <c r="D7019">
        <v>4823</v>
      </c>
      <c r="E7019" s="1">
        <v>1.63</v>
      </c>
      <c r="F7019">
        <v>2.3159999999999998</v>
      </c>
      <c r="G7019">
        <v>0.51600000000000001</v>
      </c>
      <c r="H7019">
        <v>159</v>
      </c>
      <c r="I7019">
        <v>7.3</v>
      </c>
      <c r="J7019">
        <v>1.26E-2</v>
      </c>
      <c r="K7019">
        <v>0.92600000000000005</v>
      </c>
      <c r="L7019">
        <v>1.2597083333333343</v>
      </c>
      <c r="M7019" s="2">
        <f t="shared" si="219"/>
        <v>30.555555555555557</v>
      </c>
      <c r="N7019" t="s">
        <v>2890</v>
      </c>
    </row>
    <row r="7020" spans="1:14">
      <c r="A7020">
        <v>23</v>
      </c>
      <c r="B7020" t="s">
        <v>4821</v>
      </c>
      <c r="C7020" t="s">
        <v>4820</v>
      </c>
      <c r="D7020">
        <v>449</v>
      </c>
      <c r="E7020" s="1">
        <v>1.63</v>
      </c>
      <c r="F7020">
        <v>1.5640000000000001</v>
      </c>
      <c r="G7020">
        <v>1.4359999999999999</v>
      </c>
      <c r="H7020">
        <v>39</v>
      </c>
      <c r="I7020">
        <v>3.5</v>
      </c>
      <c r="J7020">
        <v>1.65E-3</v>
      </c>
      <c r="K7020">
        <v>0.499</v>
      </c>
      <c r="L7020">
        <v>1.2597083333333343</v>
      </c>
      <c r="M7020" s="2">
        <f t="shared" si="219"/>
        <v>31.944444444444443</v>
      </c>
      <c r="N7020" t="s">
        <v>2890</v>
      </c>
    </row>
    <row r="7021" spans="1:14">
      <c r="A7021">
        <v>24</v>
      </c>
      <c r="B7021" t="s">
        <v>6542</v>
      </c>
      <c r="C7021" t="s">
        <v>6541</v>
      </c>
      <c r="D7021">
        <v>363</v>
      </c>
      <c r="E7021" s="1">
        <v>1.6220000000000001</v>
      </c>
      <c r="F7021">
        <v>1.843</v>
      </c>
      <c r="G7021">
        <v>8.6999999999999994E-2</v>
      </c>
      <c r="H7021">
        <v>23</v>
      </c>
      <c r="I7021">
        <v>5.5</v>
      </c>
      <c r="J7021">
        <v>1.67E-3</v>
      </c>
      <c r="K7021">
        <v>0.82599999999999996</v>
      </c>
      <c r="L7021">
        <v>1.2597083333333343</v>
      </c>
      <c r="M7021" s="2">
        <f t="shared" si="219"/>
        <v>33.333333333333329</v>
      </c>
      <c r="N7021" t="s">
        <v>2890</v>
      </c>
    </row>
    <row r="7022" spans="1:14">
      <c r="A7022">
        <v>25</v>
      </c>
      <c r="B7022" t="s">
        <v>15126</v>
      </c>
      <c r="C7022" t="s">
        <v>15127</v>
      </c>
      <c r="D7022">
        <v>2284</v>
      </c>
      <c r="E7022" s="1">
        <v>1.613</v>
      </c>
      <c r="F7022">
        <v>1.984</v>
      </c>
      <c r="G7022">
        <v>0.26800000000000002</v>
      </c>
      <c r="H7022">
        <v>112</v>
      </c>
      <c r="I7022">
        <v>8.5</v>
      </c>
      <c r="J7022">
        <v>3.7699999999999999E-3</v>
      </c>
      <c r="K7022">
        <v>0.56000000000000005</v>
      </c>
      <c r="L7022">
        <v>1.2597083333333343</v>
      </c>
      <c r="M7022" s="2">
        <f t="shared" si="219"/>
        <v>34.722222222222221</v>
      </c>
      <c r="N7022" t="s">
        <v>2890</v>
      </c>
    </row>
    <row r="7023" spans="1:14">
      <c r="A7023">
        <v>26</v>
      </c>
      <c r="B7023" t="s">
        <v>2938</v>
      </c>
      <c r="C7023" t="s">
        <v>2937</v>
      </c>
      <c r="D7023">
        <v>1942</v>
      </c>
      <c r="E7023" s="1">
        <v>1.5429999999999999</v>
      </c>
      <c r="F7023">
        <v>2.056</v>
      </c>
      <c r="G7023">
        <v>0.82599999999999996</v>
      </c>
      <c r="H7023">
        <v>69</v>
      </c>
      <c r="I7023">
        <v>7.9</v>
      </c>
      <c r="J7023">
        <v>4.6299999999999996E-3</v>
      </c>
      <c r="K7023">
        <v>0.877</v>
      </c>
      <c r="L7023">
        <v>1.2597083333333343</v>
      </c>
      <c r="M7023" s="2">
        <f t="shared" si="219"/>
        <v>36.111111111111107</v>
      </c>
      <c r="N7023" t="s">
        <v>2890</v>
      </c>
    </row>
    <row r="7024" spans="1:14">
      <c r="A7024">
        <v>27</v>
      </c>
      <c r="B7024" t="s">
        <v>5904</v>
      </c>
      <c r="C7024" t="s">
        <v>5903</v>
      </c>
      <c r="D7024">
        <v>961</v>
      </c>
      <c r="E7024" s="1">
        <v>1.5409999999999999</v>
      </c>
      <c r="F7024">
        <v>1.7310000000000001</v>
      </c>
      <c r="G7024">
        <v>0.22500000000000001</v>
      </c>
      <c r="H7024">
        <v>40</v>
      </c>
      <c r="I7024">
        <v>9</v>
      </c>
      <c r="J7024">
        <v>2.2499999999999998E-3</v>
      </c>
      <c r="K7024">
        <v>0.68799999999999994</v>
      </c>
      <c r="L7024">
        <v>1.2597083333333343</v>
      </c>
      <c r="M7024" s="2">
        <f t="shared" si="219"/>
        <v>37.5</v>
      </c>
      <c r="N7024" t="s">
        <v>2890</v>
      </c>
    </row>
    <row r="7025" spans="1:14">
      <c r="A7025">
        <v>28</v>
      </c>
      <c r="B7025" t="s">
        <v>2936</v>
      </c>
      <c r="C7025" t="s">
        <v>2935</v>
      </c>
      <c r="D7025">
        <v>1335</v>
      </c>
      <c r="E7025" s="1">
        <v>1.5</v>
      </c>
      <c r="F7025">
        <v>1.8140000000000001</v>
      </c>
      <c r="G7025">
        <v>0.36</v>
      </c>
      <c r="H7025">
        <v>25</v>
      </c>
      <c r="I7025" t="s">
        <v>18288</v>
      </c>
      <c r="J7025">
        <v>1.58E-3</v>
      </c>
      <c r="K7025">
        <v>0.76400000000000001</v>
      </c>
      <c r="L7025">
        <v>1.2597083333333343</v>
      </c>
      <c r="M7025" s="2">
        <f t="shared" si="219"/>
        <v>38.888888888888893</v>
      </c>
      <c r="N7025" t="s">
        <v>2890</v>
      </c>
    </row>
    <row r="7026" spans="1:14">
      <c r="A7026">
        <v>29</v>
      </c>
      <c r="B7026" t="s">
        <v>5890</v>
      </c>
      <c r="C7026" t="s">
        <v>5889</v>
      </c>
      <c r="D7026">
        <v>2767</v>
      </c>
      <c r="E7026" s="1">
        <v>1.4650000000000001</v>
      </c>
      <c r="F7026">
        <v>2.165</v>
      </c>
      <c r="G7026">
        <v>0.31</v>
      </c>
      <c r="H7026">
        <v>84</v>
      </c>
      <c r="I7026">
        <v>7.9</v>
      </c>
      <c r="J7026">
        <v>5.8199999999999997E-3</v>
      </c>
      <c r="K7026">
        <v>0.78300000000000003</v>
      </c>
      <c r="L7026">
        <v>1.2597083333333343</v>
      </c>
      <c r="M7026" s="2">
        <f t="shared" si="219"/>
        <v>40.277777777777779</v>
      </c>
      <c r="N7026" t="s">
        <v>2890</v>
      </c>
    </row>
    <row r="7027" spans="1:14">
      <c r="A7027">
        <v>30</v>
      </c>
      <c r="B7027" t="s">
        <v>2934</v>
      </c>
      <c r="C7027" t="s">
        <v>2933</v>
      </c>
      <c r="D7027">
        <v>449</v>
      </c>
      <c r="E7027" s="1">
        <v>1.3660000000000001</v>
      </c>
      <c r="F7027">
        <v>1.7729999999999999</v>
      </c>
      <c r="G7027">
        <v>0.19</v>
      </c>
      <c r="H7027">
        <v>21</v>
      </c>
      <c r="I7027">
        <v>7.4</v>
      </c>
      <c r="J7027">
        <v>1.1299999999999999E-3</v>
      </c>
      <c r="K7027">
        <v>0.66600000000000004</v>
      </c>
      <c r="L7027">
        <v>1.2597083333333343</v>
      </c>
      <c r="M7027" s="2">
        <f t="shared" si="219"/>
        <v>41.666666666666671</v>
      </c>
      <c r="N7027" t="s">
        <v>2890</v>
      </c>
    </row>
    <row r="7028" spans="1:14">
      <c r="A7028">
        <v>31</v>
      </c>
      <c r="B7028" t="s">
        <v>2932</v>
      </c>
      <c r="C7028" t="s">
        <v>2931</v>
      </c>
      <c r="D7028">
        <v>1294</v>
      </c>
      <c r="E7028" s="1">
        <v>1.266</v>
      </c>
      <c r="F7028">
        <v>2.2879999999999998</v>
      </c>
      <c r="G7028">
        <v>0.439</v>
      </c>
      <c r="H7028">
        <v>41</v>
      </c>
      <c r="I7028" t="s">
        <v>18288</v>
      </c>
      <c r="J7028">
        <v>2.3400000000000001E-3</v>
      </c>
      <c r="K7028">
        <v>0.81699999999999995</v>
      </c>
      <c r="L7028">
        <v>1.2597083333333343</v>
      </c>
      <c r="M7028" s="2">
        <f t="shared" si="219"/>
        <v>43.055555555555557</v>
      </c>
      <c r="N7028" t="s">
        <v>2890</v>
      </c>
    </row>
    <row r="7029" spans="1:14">
      <c r="A7029">
        <v>32</v>
      </c>
      <c r="B7029" t="s">
        <v>2930</v>
      </c>
      <c r="C7029" t="s">
        <v>2929</v>
      </c>
      <c r="D7029">
        <v>557</v>
      </c>
      <c r="E7029" s="1">
        <v>1.2629999999999999</v>
      </c>
      <c r="F7029">
        <v>0.97799999999999998</v>
      </c>
      <c r="G7029">
        <v>0.86199999999999999</v>
      </c>
      <c r="H7029">
        <v>29</v>
      </c>
      <c r="I7029" t="s">
        <v>18288</v>
      </c>
      <c r="J7029">
        <v>6.6E-4</v>
      </c>
      <c r="K7029">
        <v>0.27700000000000002</v>
      </c>
      <c r="L7029">
        <v>1.2597083333333343</v>
      </c>
      <c r="M7029" s="2">
        <f t="shared" si="219"/>
        <v>44.444444444444443</v>
      </c>
      <c r="N7029" t="s">
        <v>2890</v>
      </c>
    </row>
    <row r="7030" spans="1:14">
      <c r="A7030">
        <v>33</v>
      </c>
      <c r="B7030" t="s">
        <v>15502</v>
      </c>
      <c r="C7030" t="s">
        <v>15503</v>
      </c>
      <c r="D7030">
        <v>241</v>
      </c>
      <c r="E7030" s="1">
        <v>1.1359999999999999</v>
      </c>
      <c r="F7030">
        <v>1.073</v>
      </c>
      <c r="G7030">
        <v>0.05</v>
      </c>
      <c r="H7030">
        <v>20</v>
      </c>
      <c r="I7030">
        <v>6.2</v>
      </c>
      <c r="J7030">
        <v>6.2E-4</v>
      </c>
      <c r="K7030">
        <v>0.32700000000000001</v>
      </c>
      <c r="L7030">
        <v>1.2597083333333343</v>
      </c>
      <c r="M7030" s="2">
        <f t="shared" ref="M7030:M7061" si="220">A7030/72*100</f>
        <v>45.833333333333329</v>
      </c>
      <c r="N7030" t="s">
        <v>2890</v>
      </c>
    </row>
    <row r="7031" spans="1:14">
      <c r="A7031">
        <v>34</v>
      </c>
      <c r="B7031" t="s">
        <v>2928</v>
      </c>
      <c r="C7031" t="s">
        <v>2927</v>
      </c>
      <c r="D7031">
        <v>311</v>
      </c>
      <c r="E7031" s="1">
        <v>0.92200000000000004</v>
      </c>
      <c r="G7031">
        <v>0.379</v>
      </c>
      <c r="H7031">
        <v>29</v>
      </c>
      <c r="I7031">
        <v>4.9000000000000004</v>
      </c>
      <c r="J7031">
        <v>1.49E-3</v>
      </c>
      <c r="L7031">
        <v>1.2597083333333343</v>
      </c>
      <c r="M7031" s="2">
        <f t="shared" si="220"/>
        <v>47.222222222222221</v>
      </c>
      <c r="N7031" t="s">
        <v>2890</v>
      </c>
    </row>
    <row r="7032" spans="1:14">
      <c r="A7032">
        <v>35</v>
      </c>
      <c r="B7032" t="s">
        <v>6266</v>
      </c>
      <c r="C7032" t="s">
        <v>6265</v>
      </c>
      <c r="D7032">
        <v>517</v>
      </c>
      <c r="E7032" s="1">
        <v>0.91800000000000004</v>
      </c>
      <c r="F7032">
        <v>1.2629999999999999</v>
      </c>
      <c r="G7032">
        <v>9.8000000000000004E-2</v>
      </c>
      <c r="H7032">
        <v>41</v>
      </c>
      <c r="I7032">
        <v>7.2</v>
      </c>
      <c r="J7032">
        <v>7.2000000000000005E-4</v>
      </c>
      <c r="K7032">
        <v>0.26200000000000001</v>
      </c>
      <c r="L7032">
        <v>1.2597083333333343</v>
      </c>
      <c r="M7032" s="2">
        <f t="shared" si="220"/>
        <v>48.611111111111107</v>
      </c>
      <c r="N7032" t="s">
        <v>2890</v>
      </c>
    </row>
    <row r="7033" spans="1:14">
      <c r="A7033">
        <v>36</v>
      </c>
      <c r="B7033" t="s">
        <v>2926</v>
      </c>
      <c r="C7033" t="s">
        <v>2925</v>
      </c>
      <c r="D7033">
        <v>558</v>
      </c>
      <c r="E7033" s="1">
        <v>0.90600000000000003</v>
      </c>
      <c r="G7033">
        <v>0.122</v>
      </c>
      <c r="H7033">
        <v>49</v>
      </c>
      <c r="I7033">
        <v>6.3</v>
      </c>
      <c r="J7033">
        <v>1.3500000000000001E-3</v>
      </c>
      <c r="L7033">
        <v>1.2597083333333343</v>
      </c>
      <c r="M7033" s="2">
        <f t="shared" si="220"/>
        <v>50</v>
      </c>
      <c r="N7033" t="s">
        <v>2890</v>
      </c>
    </row>
    <row r="7034" spans="1:14">
      <c r="A7034">
        <v>37</v>
      </c>
      <c r="B7034" t="s">
        <v>6496</v>
      </c>
      <c r="C7034" t="s">
        <v>6495</v>
      </c>
      <c r="D7034">
        <v>825</v>
      </c>
      <c r="E7034" s="1">
        <v>0.90100000000000002</v>
      </c>
      <c r="F7034">
        <v>1.155</v>
      </c>
      <c r="G7034">
        <v>2.3E-2</v>
      </c>
      <c r="H7034">
        <v>88</v>
      </c>
      <c r="I7034">
        <v>7.3</v>
      </c>
      <c r="J7034">
        <v>2.3900000000000002E-3</v>
      </c>
      <c r="K7034">
        <v>0.48</v>
      </c>
      <c r="L7034">
        <v>1.2597083333333343</v>
      </c>
      <c r="M7034" s="2">
        <f t="shared" si="220"/>
        <v>51.388888888888886</v>
      </c>
      <c r="N7034" t="s">
        <v>2890</v>
      </c>
    </row>
    <row r="7035" spans="1:14">
      <c r="A7035">
        <v>38</v>
      </c>
      <c r="B7035" t="s">
        <v>2924</v>
      </c>
      <c r="C7035" t="s">
        <v>2923</v>
      </c>
      <c r="D7035">
        <v>531</v>
      </c>
      <c r="E7035" s="1">
        <v>0.89100000000000001</v>
      </c>
      <c r="F7035">
        <v>0.91</v>
      </c>
      <c r="G7035">
        <v>0.2</v>
      </c>
      <c r="H7035">
        <v>25</v>
      </c>
      <c r="I7035" t="s">
        <v>18288</v>
      </c>
      <c r="J7035">
        <v>7.5000000000000002E-4</v>
      </c>
      <c r="K7035">
        <v>0.32400000000000001</v>
      </c>
      <c r="L7035">
        <v>1.2597083333333343</v>
      </c>
      <c r="M7035" s="2">
        <f t="shared" si="220"/>
        <v>52.777777777777779</v>
      </c>
      <c r="N7035" t="s">
        <v>2890</v>
      </c>
    </row>
    <row r="7036" spans="1:14">
      <c r="A7036">
        <v>39</v>
      </c>
      <c r="B7036" t="s">
        <v>2922</v>
      </c>
      <c r="C7036" t="s">
        <v>2921</v>
      </c>
      <c r="D7036">
        <v>464</v>
      </c>
      <c r="E7036" s="1">
        <v>0.86</v>
      </c>
      <c r="G7036">
        <v>1.1719999999999999</v>
      </c>
      <c r="H7036">
        <v>29</v>
      </c>
      <c r="I7036">
        <v>5</v>
      </c>
      <c r="J7036">
        <v>1.56E-3</v>
      </c>
      <c r="L7036">
        <v>1.2597083333333343</v>
      </c>
      <c r="M7036" s="2">
        <f t="shared" si="220"/>
        <v>54.166666666666664</v>
      </c>
      <c r="N7036" t="s">
        <v>2890</v>
      </c>
    </row>
    <row r="7037" spans="1:14">
      <c r="A7037">
        <v>40</v>
      </c>
      <c r="B7037" t="s">
        <v>2920</v>
      </c>
      <c r="C7037" t="s">
        <v>2919</v>
      </c>
      <c r="D7037">
        <v>580</v>
      </c>
      <c r="E7037" s="1">
        <v>0.83299999999999996</v>
      </c>
      <c r="F7037">
        <v>1.3220000000000001</v>
      </c>
      <c r="G7037">
        <v>0.128</v>
      </c>
      <c r="H7037">
        <v>39</v>
      </c>
      <c r="I7037">
        <v>6.8</v>
      </c>
      <c r="J7037">
        <v>1.74E-3</v>
      </c>
      <c r="K7037">
        <v>0.54100000000000004</v>
      </c>
      <c r="L7037">
        <v>1.2597083333333343</v>
      </c>
      <c r="M7037" s="2">
        <f t="shared" si="220"/>
        <v>55.555555555555557</v>
      </c>
      <c r="N7037" t="s">
        <v>2890</v>
      </c>
    </row>
    <row r="7038" spans="1:14">
      <c r="A7038">
        <v>41</v>
      </c>
      <c r="B7038" t="s">
        <v>2918</v>
      </c>
      <c r="C7038" t="s">
        <v>2917</v>
      </c>
      <c r="D7038">
        <v>285</v>
      </c>
      <c r="E7038" s="1">
        <v>0.78300000000000003</v>
      </c>
      <c r="F7038">
        <v>1.204</v>
      </c>
      <c r="G7038">
        <v>3.1E-2</v>
      </c>
      <c r="H7038">
        <v>32</v>
      </c>
      <c r="I7038">
        <v>5.4</v>
      </c>
      <c r="J7038">
        <v>1.0300000000000001E-3</v>
      </c>
      <c r="K7038">
        <v>0.38700000000000001</v>
      </c>
      <c r="L7038">
        <v>1.2597083333333343</v>
      </c>
      <c r="M7038" s="2">
        <f t="shared" si="220"/>
        <v>56.944444444444443</v>
      </c>
      <c r="N7038" t="s">
        <v>2890</v>
      </c>
    </row>
    <row r="7039" spans="1:14">
      <c r="A7039">
        <v>42</v>
      </c>
      <c r="B7039" t="s">
        <v>4799</v>
      </c>
      <c r="C7039" t="s">
        <v>4798</v>
      </c>
      <c r="D7039">
        <v>274</v>
      </c>
      <c r="E7039" s="1">
        <v>0.77100000000000002</v>
      </c>
      <c r="F7039">
        <v>1.008</v>
      </c>
      <c r="G7039">
        <v>0.40899999999999997</v>
      </c>
      <c r="H7039">
        <v>22</v>
      </c>
      <c r="I7039">
        <v>6.2</v>
      </c>
      <c r="J7039">
        <v>8.0999999999999996E-4</v>
      </c>
      <c r="K7039">
        <v>0.38300000000000001</v>
      </c>
      <c r="L7039">
        <v>1.2597083333333343</v>
      </c>
      <c r="M7039" s="2">
        <f t="shared" si="220"/>
        <v>58.333333333333336</v>
      </c>
      <c r="N7039" t="s">
        <v>2890</v>
      </c>
    </row>
    <row r="7040" spans="1:14">
      <c r="A7040">
        <v>43</v>
      </c>
      <c r="B7040" t="s">
        <v>15528</v>
      </c>
      <c r="C7040" t="s">
        <v>15529</v>
      </c>
      <c r="D7040">
        <v>165</v>
      </c>
      <c r="E7040" s="1">
        <v>0.76900000000000002</v>
      </c>
      <c r="F7040">
        <v>0.625</v>
      </c>
      <c r="G7040">
        <v>0.36399999999999999</v>
      </c>
      <c r="H7040">
        <v>66</v>
      </c>
      <c r="I7040">
        <v>2.5</v>
      </c>
      <c r="J7040">
        <v>5.5000000000000003E-4</v>
      </c>
      <c r="K7040">
        <v>0.152</v>
      </c>
      <c r="L7040">
        <v>1.2597083333333343</v>
      </c>
      <c r="M7040" s="2">
        <f t="shared" si="220"/>
        <v>59.722222222222221</v>
      </c>
      <c r="N7040" t="s">
        <v>2890</v>
      </c>
    </row>
    <row r="7041" spans="1:14">
      <c r="A7041">
        <v>44</v>
      </c>
      <c r="B7041" t="s">
        <v>5776</v>
      </c>
      <c r="C7041" t="s">
        <v>2056</v>
      </c>
      <c r="D7041">
        <v>650</v>
      </c>
      <c r="E7041" s="1">
        <v>0.753</v>
      </c>
      <c r="F7041">
        <v>1.236</v>
      </c>
      <c r="G7041">
        <v>0.69</v>
      </c>
      <c r="H7041">
        <v>42</v>
      </c>
      <c r="I7041">
        <v>6.5</v>
      </c>
      <c r="J7041">
        <v>1.9E-3</v>
      </c>
      <c r="K7041">
        <v>0.48099999999999998</v>
      </c>
      <c r="L7041">
        <v>1.2597083333333343</v>
      </c>
      <c r="M7041" s="2">
        <f t="shared" si="220"/>
        <v>61.111111111111114</v>
      </c>
      <c r="N7041" t="s">
        <v>2890</v>
      </c>
    </row>
    <row r="7042" spans="1:14">
      <c r="A7042">
        <v>45</v>
      </c>
      <c r="B7042" t="s">
        <v>2916</v>
      </c>
      <c r="C7042" t="s">
        <v>2915</v>
      </c>
      <c r="D7042">
        <v>323</v>
      </c>
      <c r="E7042" s="1">
        <v>0.74399999999999999</v>
      </c>
      <c r="F7042">
        <v>1.038</v>
      </c>
      <c r="G7042">
        <v>0.159</v>
      </c>
      <c r="H7042">
        <v>44</v>
      </c>
      <c r="I7042">
        <v>4.9000000000000004</v>
      </c>
      <c r="J7042">
        <v>1.32E-3</v>
      </c>
      <c r="K7042">
        <v>0.41499999999999998</v>
      </c>
      <c r="L7042">
        <v>1.2597083333333343</v>
      </c>
      <c r="M7042" s="2">
        <f t="shared" si="220"/>
        <v>62.5</v>
      </c>
      <c r="N7042" t="s">
        <v>2890</v>
      </c>
    </row>
    <row r="7043" spans="1:14">
      <c r="A7043">
        <v>46</v>
      </c>
      <c r="B7043" t="s">
        <v>6488</v>
      </c>
      <c r="C7043" t="s">
        <v>6487</v>
      </c>
      <c r="D7043">
        <v>238</v>
      </c>
      <c r="E7043" s="1">
        <v>0.69399999999999995</v>
      </c>
      <c r="G7043">
        <v>0</v>
      </c>
      <c r="H7043">
        <v>24</v>
      </c>
      <c r="I7043">
        <v>6.1</v>
      </c>
      <c r="J7043">
        <v>6.8000000000000005E-4</v>
      </c>
      <c r="L7043">
        <v>1.2597083333333343</v>
      </c>
      <c r="M7043" s="2">
        <f t="shared" si="220"/>
        <v>63.888888888888886</v>
      </c>
      <c r="N7043" t="s">
        <v>2890</v>
      </c>
    </row>
    <row r="7044" spans="1:14">
      <c r="A7044">
        <v>47</v>
      </c>
      <c r="B7044" t="s">
        <v>2914</v>
      </c>
      <c r="C7044" t="s">
        <v>2913</v>
      </c>
      <c r="D7044">
        <v>405</v>
      </c>
      <c r="E7044" s="1">
        <v>0.66200000000000003</v>
      </c>
      <c r="F7044">
        <v>0.97599999999999998</v>
      </c>
      <c r="G7044">
        <v>6.5000000000000002E-2</v>
      </c>
      <c r="H7044">
        <v>31</v>
      </c>
      <c r="I7044">
        <v>7.9</v>
      </c>
      <c r="J7044">
        <v>1.08E-3</v>
      </c>
      <c r="K7044">
        <v>0.36299999999999999</v>
      </c>
      <c r="L7044">
        <v>1.2597083333333343</v>
      </c>
      <c r="M7044" s="2">
        <f t="shared" si="220"/>
        <v>65.277777777777786</v>
      </c>
      <c r="N7044" t="s">
        <v>2890</v>
      </c>
    </row>
    <row r="7045" spans="1:14">
      <c r="A7045">
        <v>48</v>
      </c>
      <c r="B7045" t="s">
        <v>2912</v>
      </c>
      <c r="C7045" t="s">
        <v>2911</v>
      </c>
      <c r="D7045">
        <v>382</v>
      </c>
      <c r="E7045" s="1">
        <v>0.63800000000000001</v>
      </c>
      <c r="F7045">
        <v>1.1399999999999999</v>
      </c>
      <c r="G7045">
        <v>1.0369999999999999</v>
      </c>
      <c r="H7045">
        <v>27</v>
      </c>
      <c r="I7045">
        <v>6.6</v>
      </c>
      <c r="J7045">
        <v>7.7999999999999999E-4</v>
      </c>
      <c r="K7045">
        <v>0.38900000000000001</v>
      </c>
      <c r="L7045">
        <v>1.2597083333333343</v>
      </c>
      <c r="M7045" s="2">
        <f t="shared" si="220"/>
        <v>66.666666666666657</v>
      </c>
      <c r="N7045" t="s">
        <v>2890</v>
      </c>
    </row>
    <row r="7046" spans="1:14">
      <c r="A7046">
        <v>49</v>
      </c>
      <c r="B7046" t="s">
        <v>6486</v>
      </c>
      <c r="C7046" t="s">
        <v>6485</v>
      </c>
      <c r="D7046">
        <v>171</v>
      </c>
      <c r="E7046" s="1">
        <v>0.629</v>
      </c>
      <c r="F7046">
        <v>1.0389999999999999</v>
      </c>
      <c r="G7046">
        <v>0.33300000000000002</v>
      </c>
      <c r="H7046">
        <v>21</v>
      </c>
      <c r="I7046">
        <v>5.9</v>
      </c>
      <c r="J7046">
        <v>5.5999999999999995E-4</v>
      </c>
      <c r="K7046">
        <v>0.41299999999999998</v>
      </c>
      <c r="L7046">
        <v>1.2597083333333343</v>
      </c>
      <c r="M7046" s="2">
        <f t="shared" si="220"/>
        <v>68.055555555555557</v>
      </c>
      <c r="N7046" t="s">
        <v>2890</v>
      </c>
    </row>
    <row r="7047" spans="1:14">
      <c r="A7047">
        <v>50</v>
      </c>
      <c r="B7047" t="s">
        <v>2910</v>
      </c>
      <c r="C7047" t="s">
        <v>2909</v>
      </c>
      <c r="D7047">
        <v>665</v>
      </c>
      <c r="E7047" s="1">
        <v>0.61499999999999999</v>
      </c>
      <c r="F7047">
        <v>1.61</v>
      </c>
      <c r="G7047">
        <v>4.2999999999999997E-2</v>
      </c>
      <c r="H7047">
        <v>23</v>
      </c>
      <c r="I7047">
        <v>8.1</v>
      </c>
      <c r="J7047">
        <v>1.24E-3</v>
      </c>
      <c r="K7047">
        <v>0.59899999999999998</v>
      </c>
      <c r="L7047">
        <v>1.2597083333333343</v>
      </c>
      <c r="M7047" s="2">
        <f t="shared" si="220"/>
        <v>69.444444444444443</v>
      </c>
      <c r="N7047" t="s">
        <v>2890</v>
      </c>
    </row>
    <row r="7048" spans="1:14">
      <c r="A7048">
        <v>51</v>
      </c>
      <c r="B7048" t="s">
        <v>2908</v>
      </c>
      <c r="C7048" t="s">
        <v>2907</v>
      </c>
      <c r="D7048">
        <v>385</v>
      </c>
      <c r="E7048" s="1">
        <v>0.61099999999999999</v>
      </c>
      <c r="G7048">
        <v>0</v>
      </c>
      <c r="H7048">
        <v>17</v>
      </c>
      <c r="I7048">
        <v>9.9</v>
      </c>
      <c r="J7048">
        <v>3.8000000000000002E-4</v>
      </c>
      <c r="L7048">
        <v>1.2597083333333343</v>
      </c>
      <c r="M7048" s="2">
        <f t="shared" si="220"/>
        <v>70.833333333333343</v>
      </c>
      <c r="N7048" t="s">
        <v>2890</v>
      </c>
    </row>
    <row r="7049" spans="1:14">
      <c r="A7049">
        <v>52</v>
      </c>
      <c r="B7049" t="s">
        <v>2906</v>
      </c>
      <c r="C7049" t="s">
        <v>2905</v>
      </c>
      <c r="D7049">
        <v>197</v>
      </c>
      <c r="E7049" s="1">
        <v>0.61099999999999999</v>
      </c>
      <c r="F7049">
        <v>0.51</v>
      </c>
      <c r="G7049">
        <v>0.23499999999999999</v>
      </c>
      <c r="H7049">
        <v>17</v>
      </c>
      <c r="I7049">
        <v>9.6999999999999993</v>
      </c>
      <c r="J7049">
        <v>3.4000000000000002E-4</v>
      </c>
      <c r="K7049">
        <v>0.19400000000000001</v>
      </c>
      <c r="L7049">
        <v>1.2597083333333343</v>
      </c>
      <c r="M7049" s="2">
        <f t="shared" si="220"/>
        <v>72.222222222222214</v>
      </c>
      <c r="N7049" t="s">
        <v>2890</v>
      </c>
    </row>
    <row r="7050" spans="1:14">
      <c r="A7050">
        <v>53</v>
      </c>
      <c r="B7050" t="s">
        <v>6476</v>
      </c>
      <c r="C7050" t="s">
        <v>6475</v>
      </c>
      <c r="D7050">
        <v>343</v>
      </c>
      <c r="E7050" s="1">
        <v>0.57999999999999996</v>
      </c>
      <c r="F7050">
        <v>0.95</v>
      </c>
      <c r="G7050">
        <v>0.34300000000000003</v>
      </c>
      <c r="H7050">
        <v>35</v>
      </c>
      <c r="I7050">
        <v>6.3</v>
      </c>
      <c r="J7050">
        <v>6.6E-4</v>
      </c>
      <c r="K7050">
        <v>0.23599999999999999</v>
      </c>
      <c r="L7050">
        <v>1.2597083333333343</v>
      </c>
      <c r="M7050" s="2">
        <f t="shared" si="220"/>
        <v>73.611111111111114</v>
      </c>
      <c r="N7050" t="s">
        <v>2890</v>
      </c>
    </row>
    <row r="7051" spans="1:14">
      <c r="A7051">
        <v>54</v>
      </c>
      <c r="B7051" t="s">
        <v>6472</v>
      </c>
      <c r="C7051" t="s">
        <v>6471</v>
      </c>
      <c r="D7051">
        <v>1077</v>
      </c>
      <c r="E7051" s="1">
        <v>0.56200000000000006</v>
      </c>
      <c r="F7051">
        <v>0.95199999999999996</v>
      </c>
      <c r="G7051">
        <v>0.36</v>
      </c>
      <c r="H7051">
        <v>100</v>
      </c>
      <c r="I7051">
        <v>6.7</v>
      </c>
      <c r="J7051">
        <v>2.15E-3</v>
      </c>
      <c r="K7051">
        <v>0.27700000000000002</v>
      </c>
      <c r="L7051">
        <v>1.2597083333333343</v>
      </c>
      <c r="M7051" s="2">
        <f t="shared" si="220"/>
        <v>75</v>
      </c>
      <c r="N7051" t="s">
        <v>2890</v>
      </c>
    </row>
    <row r="7052" spans="1:14">
      <c r="A7052">
        <v>55</v>
      </c>
      <c r="B7052" t="s">
        <v>2904</v>
      </c>
      <c r="C7052" t="s">
        <v>2903</v>
      </c>
      <c r="D7052">
        <v>341</v>
      </c>
      <c r="E7052" s="1">
        <v>0.54</v>
      </c>
      <c r="F7052">
        <v>0.76500000000000001</v>
      </c>
      <c r="G7052">
        <v>9.5000000000000001E-2</v>
      </c>
      <c r="H7052">
        <v>21</v>
      </c>
      <c r="I7052" t="s">
        <v>18288</v>
      </c>
      <c r="J7052">
        <v>5.1999999999999995E-4</v>
      </c>
      <c r="K7052">
        <v>0.222</v>
      </c>
      <c r="L7052">
        <v>1.2597083333333343</v>
      </c>
      <c r="M7052" s="2">
        <f t="shared" si="220"/>
        <v>76.388888888888886</v>
      </c>
      <c r="N7052" t="s">
        <v>2890</v>
      </c>
    </row>
    <row r="7053" spans="1:14">
      <c r="A7053">
        <v>56</v>
      </c>
      <c r="B7053" t="s">
        <v>2902</v>
      </c>
      <c r="C7053" t="s">
        <v>2901</v>
      </c>
      <c r="D7053">
        <v>88</v>
      </c>
      <c r="E7053" s="1">
        <v>0.5</v>
      </c>
      <c r="G7053">
        <v>0.17399999999999999</v>
      </c>
      <c r="H7053">
        <v>23</v>
      </c>
      <c r="J7053">
        <v>1.7000000000000001E-4</v>
      </c>
      <c r="L7053">
        <v>1.2597083333333343</v>
      </c>
      <c r="M7053" s="2">
        <f t="shared" si="220"/>
        <v>77.777777777777786</v>
      </c>
      <c r="N7053" t="s">
        <v>2890</v>
      </c>
    </row>
    <row r="7054" spans="1:14">
      <c r="A7054">
        <v>57</v>
      </c>
      <c r="B7054" t="s">
        <v>2900</v>
      </c>
      <c r="C7054" t="s">
        <v>2899</v>
      </c>
      <c r="D7054">
        <v>983</v>
      </c>
      <c r="E7054" s="1">
        <v>0.45600000000000002</v>
      </c>
      <c r="F7054">
        <v>0.65600000000000003</v>
      </c>
      <c r="G7054">
        <v>2.8000000000000001E-2</v>
      </c>
      <c r="H7054">
        <v>36</v>
      </c>
      <c r="I7054" t="s">
        <v>18288</v>
      </c>
      <c r="J7054">
        <v>7.2999999999999996E-4</v>
      </c>
      <c r="K7054">
        <v>0.27600000000000002</v>
      </c>
      <c r="L7054">
        <v>1.2597083333333343</v>
      </c>
      <c r="M7054" s="2">
        <f t="shared" si="220"/>
        <v>79.166666666666657</v>
      </c>
      <c r="N7054" t="s">
        <v>2890</v>
      </c>
    </row>
    <row r="7055" spans="1:14">
      <c r="A7055">
        <v>58</v>
      </c>
      <c r="B7055" t="s">
        <v>2898</v>
      </c>
      <c r="C7055" t="s">
        <v>2897</v>
      </c>
      <c r="D7055">
        <v>259</v>
      </c>
      <c r="E7055" s="1">
        <v>0.42399999999999999</v>
      </c>
      <c r="F7055">
        <v>0.61899999999999999</v>
      </c>
      <c r="G7055">
        <v>0.156</v>
      </c>
      <c r="H7055">
        <v>32</v>
      </c>
      <c r="I7055">
        <v>9.4</v>
      </c>
      <c r="J7055">
        <v>4.0000000000000002E-4</v>
      </c>
      <c r="K7055">
        <v>0.17199999999999999</v>
      </c>
      <c r="L7055">
        <v>1.2597083333333343</v>
      </c>
      <c r="M7055" s="2">
        <f t="shared" si="220"/>
        <v>80.555555555555557</v>
      </c>
      <c r="N7055" t="s">
        <v>2890</v>
      </c>
    </row>
    <row r="7056" spans="1:14">
      <c r="A7056">
        <v>59</v>
      </c>
      <c r="B7056" t="s">
        <v>15500</v>
      </c>
      <c r="C7056" t="s">
        <v>15501</v>
      </c>
      <c r="D7056">
        <v>111</v>
      </c>
      <c r="E7056" s="1">
        <v>0.4</v>
      </c>
      <c r="G7056">
        <v>8.3000000000000004E-2</v>
      </c>
      <c r="H7056">
        <v>12</v>
      </c>
      <c r="I7056">
        <v>6.3</v>
      </c>
      <c r="J7056">
        <v>2.9999999999999997E-4</v>
      </c>
      <c r="L7056">
        <v>1.2597083333333343</v>
      </c>
      <c r="M7056" s="2">
        <f t="shared" si="220"/>
        <v>81.944444444444443</v>
      </c>
      <c r="N7056" t="s">
        <v>2890</v>
      </c>
    </row>
    <row r="7057" spans="1:14">
      <c r="A7057">
        <v>60</v>
      </c>
      <c r="B7057" t="s">
        <v>2896</v>
      </c>
      <c r="C7057" t="s">
        <v>2895</v>
      </c>
      <c r="D7057">
        <v>40</v>
      </c>
      <c r="E7057" s="1">
        <v>0.39100000000000001</v>
      </c>
      <c r="G7057">
        <v>8.3000000000000004E-2</v>
      </c>
      <c r="H7057">
        <v>12</v>
      </c>
      <c r="J7057">
        <v>1.2999999999999999E-4</v>
      </c>
      <c r="L7057">
        <v>1.2597083333333343</v>
      </c>
      <c r="M7057" s="2">
        <f t="shared" si="220"/>
        <v>83.333333333333343</v>
      </c>
      <c r="N7057" t="s">
        <v>2890</v>
      </c>
    </row>
    <row r="7058" spans="1:14">
      <c r="A7058">
        <v>61</v>
      </c>
      <c r="B7058" t="s">
        <v>2894</v>
      </c>
      <c r="C7058" t="s">
        <v>2893</v>
      </c>
      <c r="D7058">
        <v>330</v>
      </c>
      <c r="E7058" s="1">
        <v>0.378</v>
      </c>
      <c r="F7058">
        <v>0.71699999999999997</v>
      </c>
      <c r="G7058">
        <v>1.2170000000000001</v>
      </c>
      <c r="H7058">
        <v>23</v>
      </c>
      <c r="I7058">
        <v>10</v>
      </c>
      <c r="J7058">
        <v>4.4000000000000002E-4</v>
      </c>
      <c r="K7058">
        <v>0.23899999999999999</v>
      </c>
      <c r="L7058">
        <v>1.2597083333333343</v>
      </c>
      <c r="M7058" s="2">
        <f t="shared" si="220"/>
        <v>84.722222222222214</v>
      </c>
      <c r="N7058" t="s">
        <v>2890</v>
      </c>
    </row>
    <row r="7059" spans="1:14">
      <c r="A7059">
        <v>62</v>
      </c>
      <c r="B7059" t="s">
        <v>2892</v>
      </c>
      <c r="C7059" t="s">
        <v>2891</v>
      </c>
      <c r="D7059">
        <v>52</v>
      </c>
      <c r="E7059" s="1">
        <v>0.36699999999999999</v>
      </c>
      <c r="F7059">
        <v>0.27200000000000002</v>
      </c>
      <c r="G7059">
        <v>0</v>
      </c>
      <c r="H7059">
        <v>38</v>
      </c>
      <c r="J7059">
        <v>6.9999999999999994E-5</v>
      </c>
      <c r="K7059">
        <v>2.5999999999999999E-2</v>
      </c>
      <c r="L7059">
        <v>1.2597083333333343</v>
      </c>
      <c r="M7059" s="2">
        <f t="shared" si="220"/>
        <v>86.111111111111114</v>
      </c>
      <c r="N7059" t="s">
        <v>2890</v>
      </c>
    </row>
    <row r="7060" spans="1:14">
      <c r="A7060">
        <v>63</v>
      </c>
      <c r="B7060" t="s">
        <v>2890</v>
      </c>
      <c r="C7060" t="s">
        <v>2889</v>
      </c>
      <c r="D7060">
        <v>228</v>
      </c>
      <c r="E7060" s="1">
        <v>0.35099999999999998</v>
      </c>
      <c r="F7060">
        <v>0.51900000000000002</v>
      </c>
      <c r="G7060">
        <v>0.42899999999999999</v>
      </c>
      <c r="H7060">
        <v>14</v>
      </c>
      <c r="I7060" t="s">
        <v>18288</v>
      </c>
      <c r="J7060">
        <v>3.1E-4</v>
      </c>
      <c r="K7060">
        <v>0.16600000000000001</v>
      </c>
      <c r="L7060">
        <v>1.2597083333333343</v>
      </c>
      <c r="M7060" s="2">
        <f t="shared" si="220"/>
        <v>87.5</v>
      </c>
      <c r="N7060" t="s">
        <v>2890</v>
      </c>
    </row>
    <row r="7061" spans="1:14">
      <c r="A7061">
        <v>64</v>
      </c>
      <c r="B7061" t="s">
        <v>2888</v>
      </c>
      <c r="C7061" t="s">
        <v>2887</v>
      </c>
      <c r="D7061">
        <v>109</v>
      </c>
      <c r="E7061" s="1">
        <v>0.308</v>
      </c>
      <c r="F7061">
        <v>0.54500000000000004</v>
      </c>
      <c r="G7061">
        <v>0</v>
      </c>
      <c r="H7061">
        <v>13</v>
      </c>
      <c r="I7061">
        <v>9.1999999999999993</v>
      </c>
      <c r="J7061">
        <v>2.4000000000000001E-4</v>
      </c>
      <c r="K7061">
        <v>0.21</v>
      </c>
      <c r="L7061">
        <v>1.2597083333333343</v>
      </c>
      <c r="M7061" s="2">
        <f t="shared" si="220"/>
        <v>88.888888888888886</v>
      </c>
      <c r="N7061" t="s">
        <v>2890</v>
      </c>
    </row>
    <row r="7062" spans="1:14">
      <c r="A7062">
        <v>65</v>
      </c>
      <c r="B7062" t="s">
        <v>1739</v>
      </c>
      <c r="C7062" t="s">
        <v>1738</v>
      </c>
      <c r="D7062">
        <v>173</v>
      </c>
      <c r="E7062" s="1">
        <v>0.255</v>
      </c>
      <c r="G7062">
        <v>0.46200000000000002</v>
      </c>
      <c r="H7062">
        <v>26</v>
      </c>
      <c r="I7062">
        <v>5.9</v>
      </c>
      <c r="J7062">
        <v>6.9999999999999999E-4</v>
      </c>
      <c r="L7062">
        <v>1.2597083333333343</v>
      </c>
      <c r="M7062" s="2">
        <f t="shared" ref="M7062:M7069" si="221">A7062/72*100</f>
        <v>90.277777777777786</v>
      </c>
      <c r="N7062" t="s">
        <v>2890</v>
      </c>
    </row>
    <row r="7063" spans="1:14">
      <c r="A7063">
        <v>66</v>
      </c>
      <c r="B7063" t="s">
        <v>2886</v>
      </c>
      <c r="C7063" t="s">
        <v>2885</v>
      </c>
      <c r="D7063">
        <v>102</v>
      </c>
      <c r="E7063" s="1">
        <v>0.25</v>
      </c>
      <c r="G7063">
        <v>0.27300000000000002</v>
      </c>
      <c r="H7063">
        <v>11</v>
      </c>
      <c r="I7063" t="s">
        <v>18288</v>
      </c>
      <c r="J7063">
        <v>5.0000000000000002E-5</v>
      </c>
      <c r="L7063">
        <v>1.2597083333333343</v>
      </c>
      <c r="M7063" s="2">
        <f t="shared" si="221"/>
        <v>91.666666666666657</v>
      </c>
      <c r="N7063" t="s">
        <v>2890</v>
      </c>
    </row>
    <row r="7064" spans="1:14">
      <c r="A7064">
        <v>67</v>
      </c>
      <c r="B7064" t="s">
        <v>15550</v>
      </c>
      <c r="C7064" t="s">
        <v>15551</v>
      </c>
      <c r="D7064">
        <v>63</v>
      </c>
      <c r="E7064" s="1">
        <v>0.24</v>
      </c>
      <c r="G7064">
        <v>0</v>
      </c>
      <c r="H7064">
        <v>30</v>
      </c>
      <c r="J7064">
        <v>1.8000000000000001E-4</v>
      </c>
      <c r="L7064">
        <v>1.2597083333333343</v>
      </c>
      <c r="M7064" s="2">
        <f t="shared" si="221"/>
        <v>93.055555555555557</v>
      </c>
      <c r="N7064" t="s">
        <v>2890</v>
      </c>
    </row>
    <row r="7065" spans="1:14">
      <c r="A7065">
        <v>68</v>
      </c>
      <c r="B7065" t="s">
        <v>2884</v>
      </c>
      <c r="C7065" t="s">
        <v>2883</v>
      </c>
      <c r="D7065">
        <v>119</v>
      </c>
      <c r="E7065" s="1">
        <v>0.182</v>
      </c>
      <c r="F7065">
        <v>0.48299999999999998</v>
      </c>
      <c r="G7065">
        <v>0</v>
      </c>
      <c r="H7065">
        <v>20</v>
      </c>
      <c r="I7065">
        <v>8.1</v>
      </c>
      <c r="J7065">
        <v>2.7E-4</v>
      </c>
      <c r="K7065">
        <v>0.17499999999999999</v>
      </c>
      <c r="L7065">
        <v>1.2597083333333343</v>
      </c>
      <c r="M7065" s="2">
        <f t="shared" si="221"/>
        <v>94.444444444444443</v>
      </c>
      <c r="N7065" t="s">
        <v>2890</v>
      </c>
    </row>
    <row r="7066" spans="1:14">
      <c r="A7066">
        <v>69</v>
      </c>
      <c r="B7066" t="s">
        <v>2882</v>
      </c>
      <c r="C7066" t="s">
        <v>2881</v>
      </c>
      <c r="D7066">
        <v>87</v>
      </c>
      <c r="E7066" s="1">
        <v>0.17899999999999999</v>
      </c>
      <c r="F7066">
        <v>0.19700000000000001</v>
      </c>
      <c r="G7066">
        <v>0</v>
      </c>
      <c r="H7066">
        <v>36</v>
      </c>
      <c r="J7066">
        <v>3.3E-4</v>
      </c>
      <c r="K7066">
        <v>6.9000000000000006E-2</v>
      </c>
      <c r="L7066">
        <v>1.2597083333333343</v>
      </c>
      <c r="M7066" s="2">
        <f t="shared" si="221"/>
        <v>95.833333333333343</v>
      </c>
      <c r="N7066" t="s">
        <v>2890</v>
      </c>
    </row>
    <row r="7067" spans="1:14">
      <c r="A7067">
        <v>70</v>
      </c>
      <c r="B7067" t="s">
        <v>2880</v>
      </c>
      <c r="C7067" t="s">
        <v>2879</v>
      </c>
      <c r="D7067">
        <v>125</v>
      </c>
      <c r="E7067" s="1">
        <v>0.154</v>
      </c>
      <c r="F7067">
        <v>0.26100000000000001</v>
      </c>
      <c r="I7067" t="s">
        <v>18288</v>
      </c>
      <c r="J7067">
        <v>1.2E-4</v>
      </c>
      <c r="K7067">
        <v>9.6000000000000002E-2</v>
      </c>
      <c r="L7067">
        <v>1.2597083333333343</v>
      </c>
      <c r="M7067" s="2">
        <f t="shared" si="221"/>
        <v>97.222222222222214</v>
      </c>
      <c r="N7067" t="s">
        <v>2890</v>
      </c>
    </row>
    <row r="7068" spans="1:14">
      <c r="A7068">
        <v>71</v>
      </c>
      <c r="B7068" t="s">
        <v>2878</v>
      </c>
      <c r="C7068" t="s">
        <v>2877</v>
      </c>
      <c r="D7068">
        <v>107</v>
      </c>
      <c r="E7068" s="1">
        <v>0.115</v>
      </c>
      <c r="F7068">
        <v>0.156</v>
      </c>
      <c r="G7068">
        <v>2.9000000000000001E-2</v>
      </c>
      <c r="H7068">
        <v>105</v>
      </c>
      <c r="I7068">
        <v>4.9000000000000004</v>
      </c>
      <c r="J7068">
        <v>2.9999999999999997E-4</v>
      </c>
      <c r="K7068">
        <v>4.3999999999999997E-2</v>
      </c>
      <c r="L7068">
        <v>1.2597083333333343</v>
      </c>
      <c r="M7068" s="2">
        <f t="shared" si="221"/>
        <v>98.611111111111114</v>
      </c>
      <c r="N7068" t="s">
        <v>2890</v>
      </c>
    </row>
    <row r="7069" spans="1:14">
      <c r="A7069">
        <v>72</v>
      </c>
      <c r="B7069" t="s">
        <v>1825</v>
      </c>
      <c r="C7069" t="s">
        <v>1824</v>
      </c>
      <c r="D7069">
        <v>17</v>
      </c>
      <c r="E7069" s="1">
        <v>0.10299999999999999</v>
      </c>
      <c r="G7069">
        <v>0.2</v>
      </c>
      <c r="H7069">
        <v>10</v>
      </c>
      <c r="J7069">
        <v>0</v>
      </c>
      <c r="L7069">
        <v>1.2597083333333343</v>
      </c>
      <c r="M7069" s="2">
        <f t="shared" si="221"/>
        <v>100</v>
      </c>
      <c r="N7069" t="s">
        <v>2890</v>
      </c>
    </row>
    <row r="7070" spans="1:14" s="3" customFormat="1">
      <c r="E7070" s="4"/>
      <c r="M7070" s="5"/>
    </row>
    <row r="7071" spans="1:14">
      <c r="A7071">
        <v>1</v>
      </c>
      <c r="B7071" t="s">
        <v>19934</v>
      </c>
      <c r="C7071" t="s">
        <v>19935</v>
      </c>
      <c r="D7071">
        <v>5276</v>
      </c>
      <c r="E7071" s="1">
        <v>7.2229999999999999</v>
      </c>
      <c r="F7071">
        <v>7.2839999999999998</v>
      </c>
      <c r="G7071">
        <v>1.9350000000000001</v>
      </c>
      <c r="H7071">
        <v>108</v>
      </c>
      <c r="I7071">
        <v>5.6</v>
      </c>
      <c r="J7071">
        <v>1.891E-2</v>
      </c>
      <c r="K7071">
        <v>2.891</v>
      </c>
      <c r="L7071">
        <f>AVERAGE(E7071:E7115)</f>
        <v>2.0739111111111113</v>
      </c>
      <c r="M7071" s="2">
        <f t="shared" ref="M7071:M7115" si="222">A7071/45*100</f>
        <v>2.2222222222222223</v>
      </c>
      <c r="N7071" t="s">
        <v>2754</v>
      </c>
    </row>
    <row r="7072" spans="1:14">
      <c r="A7072">
        <v>2</v>
      </c>
      <c r="B7072" t="s">
        <v>19952</v>
      </c>
      <c r="C7072" t="s">
        <v>19953</v>
      </c>
      <c r="D7072">
        <v>10682</v>
      </c>
      <c r="E7072" s="1">
        <v>4.8630000000000004</v>
      </c>
      <c r="F7072">
        <v>4.9790000000000001</v>
      </c>
      <c r="G7072">
        <v>1.399</v>
      </c>
      <c r="H7072">
        <v>183</v>
      </c>
      <c r="I7072">
        <v>6.8</v>
      </c>
      <c r="J7072">
        <v>2.589E-2</v>
      </c>
      <c r="K7072">
        <v>1.7090000000000001</v>
      </c>
      <c r="L7072">
        <v>2.0739111111111113</v>
      </c>
      <c r="M7072" s="2">
        <f t="shared" si="222"/>
        <v>4.4444444444444446</v>
      </c>
      <c r="N7072" t="s">
        <v>2754</v>
      </c>
    </row>
    <row r="7073" spans="1:14">
      <c r="A7073">
        <v>3</v>
      </c>
      <c r="B7073" t="s">
        <v>15548</v>
      </c>
      <c r="C7073" t="s">
        <v>15549</v>
      </c>
      <c r="D7073">
        <v>13483</v>
      </c>
      <c r="E7073" s="1">
        <v>4.0759999999999996</v>
      </c>
      <c r="F7073">
        <v>5.04</v>
      </c>
      <c r="G7073">
        <v>1.004</v>
      </c>
      <c r="H7073">
        <v>265</v>
      </c>
      <c r="I7073">
        <v>6.5</v>
      </c>
      <c r="J7073">
        <v>4.308E-2</v>
      </c>
      <c r="K7073">
        <v>2.1120000000000001</v>
      </c>
      <c r="L7073">
        <v>2.0739111111111113</v>
      </c>
      <c r="M7073" s="2">
        <f t="shared" si="222"/>
        <v>6.666666666666667</v>
      </c>
      <c r="N7073" t="s">
        <v>2754</v>
      </c>
    </row>
    <row r="7074" spans="1:14">
      <c r="A7074">
        <v>4</v>
      </c>
      <c r="B7074" t="s">
        <v>15542</v>
      </c>
      <c r="C7074" t="s">
        <v>15543</v>
      </c>
      <c r="D7074">
        <v>1290</v>
      </c>
      <c r="E7074" s="1">
        <v>4.0149999999999997</v>
      </c>
      <c r="F7074">
        <v>3.9129999999999998</v>
      </c>
      <c r="G7074">
        <v>0.51200000000000001</v>
      </c>
      <c r="H7074">
        <v>121</v>
      </c>
      <c r="I7074">
        <v>3.3</v>
      </c>
      <c r="J7074">
        <v>7.7200000000000003E-3</v>
      </c>
      <c r="K7074">
        <v>1.601</v>
      </c>
      <c r="L7074">
        <v>2.0739111111111113</v>
      </c>
      <c r="M7074" s="2">
        <f t="shared" si="222"/>
        <v>8.8888888888888893</v>
      </c>
      <c r="N7074" t="s">
        <v>2754</v>
      </c>
    </row>
    <row r="7075" spans="1:14">
      <c r="A7075">
        <v>5</v>
      </c>
      <c r="B7075" t="s">
        <v>15496</v>
      </c>
      <c r="C7075" t="s">
        <v>15497</v>
      </c>
      <c r="D7075">
        <v>868</v>
      </c>
      <c r="E7075" s="1">
        <v>3.77</v>
      </c>
      <c r="F7075">
        <v>4.5350000000000001</v>
      </c>
      <c r="G7075">
        <v>0.85499999999999998</v>
      </c>
      <c r="H7075">
        <v>110</v>
      </c>
      <c r="I7075">
        <v>2.2999999999999998</v>
      </c>
      <c r="J7075">
        <v>6.9100000000000003E-3</v>
      </c>
      <c r="K7075">
        <v>2.3180000000000001</v>
      </c>
      <c r="L7075">
        <v>2.0739111111111113</v>
      </c>
      <c r="M7075" s="2">
        <f t="shared" si="222"/>
        <v>11.111111111111111</v>
      </c>
      <c r="N7075" t="s">
        <v>2754</v>
      </c>
    </row>
    <row r="7076" spans="1:14">
      <c r="A7076">
        <v>6</v>
      </c>
      <c r="B7076" t="s">
        <v>15540</v>
      </c>
      <c r="C7076" t="s">
        <v>15541</v>
      </c>
      <c r="D7076">
        <v>2275</v>
      </c>
      <c r="E7076" s="1">
        <v>3.419</v>
      </c>
      <c r="F7076">
        <v>3.69</v>
      </c>
      <c r="G7076">
        <v>0.316</v>
      </c>
      <c r="H7076">
        <v>38</v>
      </c>
      <c r="I7076">
        <v>8.5</v>
      </c>
      <c r="J7076">
        <v>4.2700000000000004E-3</v>
      </c>
      <c r="K7076">
        <v>1.3240000000000001</v>
      </c>
      <c r="L7076">
        <v>2.0739111111111113</v>
      </c>
      <c r="M7076" s="2">
        <f t="shared" si="222"/>
        <v>13.333333333333334</v>
      </c>
      <c r="N7076" t="s">
        <v>2754</v>
      </c>
    </row>
    <row r="7077" spans="1:14">
      <c r="A7077">
        <v>7</v>
      </c>
      <c r="B7077" t="s">
        <v>15522</v>
      </c>
      <c r="C7077" t="s">
        <v>15523</v>
      </c>
      <c r="D7077">
        <v>2496</v>
      </c>
      <c r="E7077" s="1">
        <v>3.3130000000000002</v>
      </c>
      <c r="F7077">
        <v>4.0259999999999998</v>
      </c>
      <c r="G7077">
        <v>0.47</v>
      </c>
      <c r="H7077">
        <v>100</v>
      </c>
      <c r="I7077">
        <v>5.9</v>
      </c>
      <c r="J7077">
        <v>6.4799999999999996E-3</v>
      </c>
      <c r="K7077">
        <v>1.2070000000000001</v>
      </c>
      <c r="L7077">
        <v>2.0739111111111113</v>
      </c>
      <c r="M7077" s="2">
        <f t="shared" si="222"/>
        <v>15.555555555555555</v>
      </c>
      <c r="N7077" t="s">
        <v>2754</v>
      </c>
    </row>
    <row r="7078" spans="1:14">
      <c r="A7078">
        <v>8</v>
      </c>
      <c r="B7078" t="s">
        <v>15516</v>
      </c>
      <c r="C7078" t="s">
        <v>15517</v>
      </c>
      <c r="D7078">
        <v>4748</v>
      </c>
      <c r="E7078" s="1">
        <v>3.218</v>
      </c>
      <c r="F7078">
        <v>3.3140000000000001</v>
      </c>
      <c r="G7078">
        <v>0.48799999999999999</v>
      </c>
      <c r="H7078">
        <v>129</v>
      </c>
      <c r="I7078">
        <v>7.8</v>
      </c>
      <c r="J7078">
        <v>1.14E-2</v>
      </c>
      <c r="K7078">
        <v>1.282</v>
      </c>
      <c r="L7078">
        <v>2.0739111111111113</v>
      </c>
      <c r="M7078" s="2">
        <f t="shared" si="222"/>
        <v>17.777777777777779</v>
      </c>
      <c r="N7078" t="s">
        <v>2754</v>
      </c>
    </row>
    <row r="7079" spans="1:14">
      <c r="A7079">
        <v>9</v>
      </c>
      <c r="B7079" t="s">
        <v>15514</v>
      </c>
      <c r="C7079" t="s">
        <v>15515</v>
      </c>
      <c r="D7079">
        <v>5213</v>
      </c>
      <c r="E7079" s="1">
        <v>3.1549999999999998</v>
      </c>
      <c r="F7079">
        <v>4.476</v>
      </c>
      <c r="G7079">
        <v>0.99299999999999999</v>
      </c>
      <c r="H7079">
        <v>136</v>
      </c>
      <c r="I7079">
        <v>6</v>
      </c>
      <c r="J7079">
        <v>1.7409999999999998E-2</v>
      </c>
      <c r="K7079">
        <v>1.7949999999999999</v>
      </c>
      <c r="L7079">
        <v>2.0739111111111113</v>
      </c>
      <c r="M7079" s="2">
        <f t="shared" si="222"/>
        <v>20</v>
      </c>
      <c r="N7079" t="s">
        <v>2754</v>
      </c>
    </row>
    <row r="7080" spans="1:14">
      <c r="A7080">
        <v>10</v>
      </c>
      <c r="B7080" t="s">
        <v>15534</v>
      </c>
      <c r="C7080" t="s">
        <v>15535</v>
      </c>
      <c r="D7080">
        <v>1435</v>
      </c>
      <c r="E7080" s="1">
        <v>3.0489999999999999</v>
      </c>
      <c r="F7080">
        <v>3.452</v>
      </c>
      <c r="G7080">
        <v>0.375</v>
      </c>
      <c r="H7080">
        <v>32</v>
      </c>
      <c r="I7080">
        <v>8.3000000000000007</v>
      </c>
      <c r="J7080">
        <v>3.0500000000000002E-3</v>
      </c>
      <c r="K7080">
        <v>1.1910000000000001</v>
      </c>
      <c r="L7080">
        <v>2.0739111111111113</v>
      </c>
      <c r="M7080" s="2">
        <f t="shared" si="222"/>
        <v>22.222222222222221</v>
      </c>
      <c r="N7080" t="s">
        <v>2754</v>
      </c>
    </row>
    <row r="7081" spans="1:14">
      <c r="A7081">
        <v>11</v>
      </c>
      <c r="B7081" t="s">
        <v>19974</v>
      </c>
      <c r="C7081" t="s">
        <v>19975</v>
      </c>
      <c r="D7081">
        <v>4856</v>
      </c>
      <c r="E7081" s="1">
        <v>2.8969999999999998</v>
      </c>
      <c r="F7081">
        <v>3.7250000000000001</v>
      </c>
      <c r="G7081">
        <v>0.48099999999999998</v>
      </c>
      <c r="H7081">
        <v>106</v>
      </c>
      <c r="I7081">
        <v>7.3</v>
      </c>
      <c r="J7081">
        <v>1.1050000000000001E-2</v>
      </c>
      <c r="K7081">
        <v>1.1890000000000001</v>
      </c>
      <c r="L7081">
        <v>2.0739111111111113</v>
      </c>
      <c r="M7081" s="2">
        <f t="shared" si="222"/>
        <v>24.444444444444443</v>
      </c>
      <c r="N7081" t="s">
        <v>2754</v>
      </c>
    </row>
    <row r="7082" spans="1:14">
      <c r="A7082">
        <v>12</v>
      </c>
      <c r="B7082" t="s">
        <v>15526</v>
      </c>
      <c r="C7082" t="s">
        <v>15527</v>
      </c>
      <c r="D7082">
        <v>4740</v>
      </c>
      <c r="E7082" s="1">
        <v>2.8820000000000001</v>
      </c>
      <c r="F7082">
        <v>3.1349999999999998</v>
      </c>
      <c r="G7082">
        <v>0.755</v>
      </c>
      <c r="H7082">
        <v>102</v>
      </c>
      <c r="I7082" t="s">
        <v>18288</v>
      </c>
      <c r="J7082">
        <v>1.218E-2</v>
      </c>
      <c r="K7082">
        <v>1.488</v>
      </c>
      <c r="L7082">
        <v>2.0739111111111113</v>
      </c>
      <c r="M7082" s="2">
        <f t="shared" si="222"/>
        <v>26.666666666666668</v>
      </c>
      <c r="N7082" t="s">
        <v>2754</v>
      </c>
    </row>
    <row r="7083" spans="1:14">
      <c r="A7083">
        <v>13</v>
      </c>
      <c r="B7083" t="s">
        <v>15518</v>
      </c>
      <c r="C7083" t="s">
        <v>15519</v>
      </c>
      <c r="D7083">
        <v>771</v>
      </c>
      <c r="E7083" s="1">
        <v>2.8740000000000001</v>
      </c>
      <c r="F7083">
        <v>2.8149999999999999</v>
      </c>
      <c r="G7083">
        <v>0.85699999999999998</v>
      </c>
      <c r="H7083">
        <v>182</v>
      </c>
      <c r="I7083">
        <v>1.9</v>
      </c>
      <c r="J7083">
        <v>2.2699999999999999E-3</v>
      </c>
      <c r="K7083">
        <v>0.59899999999999998</v>
      </c>
      <c r="L7083">
        <v>2.0739111111111113</v>
      </c>
      <c r="M7083" s="2">
        <f t="shared" si="222"/>
        <v>28.888888888888886</v>
      </c>
      <c r="N7083" t="s">
        <v>2754</v>
      </c>
    </row>
    <row r="7084" spans="1:14">
      <c r="A7084">
        <v>14</v>
      </c>
      <c r="B7084" t="s">
        <v>15532</v>
      </c>
      <c r="C7084" t="s">
        <v>15533</v>
      </c>
      <c r="D7084">
        <v>15433</v>
      </c>
      <c r="E7084" s="1">
        <v>2.7450000000000001</v>
      </c>
      <c r="F7084">
        <v>3.2149999999999999</v>
      </c>
      <c r="G7084">
        <v>0.69699999999999995</v>
      </c>
      <c r="H7084">
        <v>327</v>
      </c>
      <c r="I7084">
        <v>7.9</v>
      </c>
      <c r="J7084">
        <v>3.5990000000000001E-2</v>
      </c>
      <c r="K7084">
        <v>1.202</v>
      </c>
      <c r="L7084">
        <v>2.0739111111111113</v>
      </c>
      <c r="M7084" s="2">
        <f t="shared" si="222"/>
        <v>31.111111111111111</v>
      </c>
      <c r="N7084" t="s">
        <v>2754</v>
      </c>
    </row>
    <row r="7085" spans="1:14">
      <c r="A7085">
        <v>15</v>
      </c>
      <c r="B7085" t="s">
        <v>15510</v>
      </c>
      <c r="C7085" t="s">
        <v>15511</v>
      </c>
      <c r="D7085">
        <v>10466</v>
      </c>
      <c r="E7085" s="1">
        <v>2.552</v>
      </c>
      <c r="F7085">
        <v>3.0659999999999998</v>
      </c>
      <c r="G7085">
        <v>0.59499999999999997</v>
      </c>
      <c r="H7085">
        <v>383</v>
      </c>
      <c r="I7085">
        <v>6.3</v>
      </c>
      <c r="J7085">
        <v>2.682E-2</v>
      </c>
      <c r="K7085">
        <v>0.98899999999999999</v>
      </c>
      <c r="L7085">
        <v>2.0739111111111113</v>
      </c>
      <c r="M7085" s="2">
        <f t="shared" si="222"/>
        <v>33.333333333333329</v>
      </c>
      <c r="N7085" t="s">
        <v>2754</v>
      </c>
    </row>
    <row r="7086" spans="1:14">
      <c r="A7086">
        <v>16</v>
      </c>
      <c r="B7086" t="s">
        <v>15490</v>
      </c>
      <c r="C7086" t="s">
        <v>15491</v>
      </c>
      <c r="D7086">
        <v>195</v>
      </c>
      <c r="E7086" s="1">
        <v>2.52</v>
      </c>
      <c r="F7086">
        <v>2.8969999999999998</v>
      </c>
      <c r="G7086">
        <v>0.69199999999999995</v>
      </c>
      <c r="H7086">
        <v>39</v>
      </c>
      <c r="I7086">
        <v>2.1</v>
      </c>
      <c r="J7086">
        <v>1.24E-3</v>
      </c>
      <c r="K7086">
        <v>1.22</v>
      </c>
      <c r="L7086">
        <v>2.0739111111111113</v>
      </c>
      <c r="M7086" s="2">
        <f t="shared" si="222"/>
        <v>35.555555555555557</v>
      </c>
      <c r="N7086" t="s">
        <v>2754</v>
      </c>
    </row>
    <row r="7087" spans="1:14">
      <c r="A7087">
        <v>17</v>
      </c>
      <c r="B7087" t="s">
        <v>15498</v>
      </c>
      <c r="C7087" t="s">
        <v>15499</v>
      </c>
      <c r="D7087">
        <v>6181</v>
      </c>
      <c r="E7087" s="1">
        <v>2.4900000000000002</v>
      </c>
      <c r="F7087">
        <v>2.74</v>
      </c>
      <c r="G7087">
        <v>0.623</v>
      </c>
      <c r="H7087">
        <v>138</v>
      </c>
      <c r="I7087">
        <v>8.9</v>
      </c>
      <c r="J7087">
        <v>1.268E-2</v>
      </c>
      <c r="K7087">
        <v>0.94799999999999995</v>
      </c>
      <c r="L7087">
        <v>2.0739111111111113</v>
      </c>
      <c r="M7087" s="2">
        <f t="shared" si="222"/>
        <v>37.777777777777779</v>
      </c>
      <c r="N7087" t="s">
        <v>2754</v>
      </c>
    </row>
    <row r="7088" spans="1:14">
      <c r="A7088">
        <v>18</v>
      </c>
      <c r="B7088" t="s">
        <v>15494</v>
      </c>
      <c r="C7088" t="s">
        <v>15495</v>
      </c>
      <c r="D7088">
        <v>1944</v>
      </c>
      <c r="E7088" s="1">
        <v>2.4569999999999999</v>
      </c>
      <c r="F7088">
        <v>3.1320000000000001</v>
      </c>
      <c r="G7088">
        <v>0.60899999999999999</v>
      </c>
      <c r="H7088">
        <v>46</v>
      </c>
      <c r="I7088">
        <v>7.8</v>
      </c>
      <c r="J7088">
        <v>5.1200000000000004E-3</v>
      </c>
      <c r="K7088">
        <v>1.2490000000000001</v>
      </c>
      <c r="L7088">
        <v>2.0739111111111113</v>
      </c>
      <c r="M7088" s="2">
        <f t="shared" si="222"/>
        <v>40</v>
      </c>
      <c r="N7088" t="s">
        <v>2754</v>
      </c>
    </row>
    <row r="7089" spans="1:14">
      <c r="A7089">
        <v>19</v>
      </c>
      <c r="B7089" t="s">
        <v>19976</v>
      </c>
      <c r="C7089" t="s">
        <v>19977</v>
      </c>
      <c r="D7089">
        <v>5333</v>
      </c>
      <c r="E7089" s="1">
        <v>2.3140000000000001</v>
      </c>
      <c r="F7089">
        <v>3.137</v>
      </c>
      <c r="G7089">
        <v>0.39100000000000001</v>
      </c>
      <c r="H7089">
        <v>174</v>
      </c>
      <c r="I7089">
        <v>6.8</v>
      </c>
      <c r="J7089">
        <v>9.58E-3</v>
      </c>
      <c r="K7089">
        <v>0.78700000000000003</v>
      </c>
      <c r="L7089">
        <v>2.0739111111111113</v>
      </c>
      <c r="M7089" s="2">
        <f t="shared" si="222"/>
        <v>42.222222222222221</v>
      </c>
      <c r="N7089" t="s">
        <v>2754</v>
      </c>
    </row>
    <row r="7090" spans="1:14">
      <c r="A7090">
        <v>20</v>
      </c>
      <c r="B7090" t="s">
        <v>15546</v>
      </c>
      <c r="C7090" t="s">
        <v>15547</v>
      </c>
      <c r="D7090">
        <v>6053</v>
      </c>
      <c r="E7090" s="1">
        <v>2.2040000000000002</v>
      </c>
      <c r="F7090">
        <v>2.8109999999999999</v>
      </c>
      <c r="G7090">
        <v>0.377</v>
      </c>
      <c r="H7090">
        <v>106</v>
      </c>
      <c r="I7090" t="s">
        <v>18288</v>
      </c>
      <c r="J7090">
        <v>9.8399999999999998E-3</v>
      </c>
      <c r="K7090">
        <v>1.177</v>
      </c>
      <c r="L7090">
        <v>2.0739111111111113</v>
      </c>
      <c r="M7090" s="2">
        <f t="shared" si="222"/>
        <v>44.444444444444443</v>
      </c>
      <c r="N7090" t="s">
        <v>2754</v>
      </c>
    </row>
    <row r="7091" spans="1:14">
      <c r="A7091">
        <v>21</v>
      </c>
      <c r="B7091" t="s">
        <v>15544</v>
      </c>
      <c r="C7091" t="s">
        <v>15545</v>
      </c>
      <c r="D7091">
        <v>5559</v>
      </c>
      <c r="E7091" s="1">
        <v>1.962</v>
      </c>
      <c r="F7091">
        <v>2.15</v>
      </c>
      <c r="G7091">
        <v>0.71</v>
      </c>
      <c r="H7091">
        <v>442</v>
      </c>
      <c r="I7091">
        <v>5.5</v>
      </c>
      <c r="J7091">
        <v>1.5679999999999999E-2</v>
      </c>
      <c r="K7091">
        <v>0.72299999999999998</v>
      </c>
      <c r="L7091">
        <v>2.0739111111111113</v>
      </c>
      <c r="M7091" s="2">
        <f t="shared" si="222"/>
        <v>46.666666666666664</v>
      </c>
      <c r="N7091" t="s">
        <v>2754</v>
      </c>
    </row>
    <row r="7092" spans="1:14">
      <c r="A7092">
        <v>22</v>
      </c>
      <c r="B7092" t="s">
        <v>15492</v>
      </c>
      <c r="C7092" t="s">
        <v>15493</v>
      </c>
      <c r="D7092">
        <v>3006</v>
      </c>
      <c r="E7092" s="1">
        <v>1.87</v>
      </c>
      <c r="G7092">
        <v>1.361</v>
      </c>
      <c r="H7092">
        <v>36</v>
      </c>
      <c r="I7092">
        <v>9.3000000000000007</v>
      </c>
      <c r="J7092">
        <v>7.43E-3</v>
      </c>
      <c r="L7092">
        <v>2.0739111111111113</v>
      </c>
      <c r="M7092" s="2">
        <f t="shared" si="222"/>
        <v>48.888888888888886</v>
      </c>
      <c r="N7092" t="s">
        <v>2754</v>
      </c>
    </row>
    <row r="7093" spans="1:14">
      <c r="A7093">
        <v>23</v>
      </c>
      <c r="B7093" t="s">
        <v>15536</v>
      </c>
      <c r="C7093" t="s">
        <v>15537</v>
      </c>
      <c r="D7093">
        <v>5028</v>
      </c>
      <c r="E7093" s="1">
        <v>1.802</v>
      </c>
      <c r="F7093">
        <v>2.0419999999999998</v>
      </c>
      <c r="G7093">
        <v>0.19500000000000001</v>
      </c>
      <c r="H7093">
        <v>87</v>
      </c>
      <c r="I7093" t="s">
        <v>18288</v>
      </c>
      <c r="J7093">
        <v>4.96E-3</v>
      </c>
      <c r="K7093">
        <v>0.59199999999999997</v>
      </c>
      <c r="L7093">
        <v>2.0739111111111113</v>
      </c>
      <c r="M7093" s="2">
        <f t="shared" si="222"/>
        <v>51.111111111111107</v>
      </c>
      <c r="N7093" t="s">
        <v>2754</v>
      </c>
    </row>
    <row r="7094" spans="1:14">
      <c r="A7094">
        <v>24</v>
      </c>
      <c r="B7094" t="s">
        <v>15504</v>
      </c>
      <c r="C7094" t="s">
        <v>15505</v>
      </c>
      <c r="D7094">
        <v>1112</v>
      </c>
      <c r="E7094" s="1">
        <v>1.667</v>
      </c>
      <c r="F7094">
        <v>1.389</v>
      </c>
      <c r="G7094">
        <v>0.75800000000000001</v>
      </c>
      <c r="H7094">
        <v>33</v>
      </c>
      <c r="I7094" t="s">
        <v>18288</v>
      </c>
      <c r="J7094">
        <v>1.2899999999999999E-3</v>
      </c>
      <c r="K7094">
        <v>0.58299999999999996</v>
      </c>
      <c r="L7094">
        <v>2.0739111111111113</v>
      </c>
      <c r="M7094" s="2">
        <f t="shared" si="222"/>
        <v>53.333333333333336</v>
      </c>
      <c r="N7094" t="s">
        <v>2754</v>
      </c>
    </row>
    <row r="7095" spans="1:14">
      <c r="A7095">
        <v>25</v>
      </c>
      <c r="B7095" t="s">
        <v>14404</v>
      </c>
      <c r="C7095" t="s">
        <v>14405</v>
      </c>
      <c r="D7095">
        <v>1830</v>
      </c>
      <c r="E7095" s="1">
        <v>1.63</v>
      </c>
      <c r="F7095">
        <v>1.7789999999999999</v>
      </c>
      <c r="G7095">
        <v>0.14099999999999999</v>
      </c>
      <c r="H7095">
        <v>64</v>
      </c>
      <c r="I7095">
        <v>8.8000000000000007</v>
      </c>
      <c r="J7095">
        <v>3.9899999999999996E-3</v>
      </c>
      <c r="K7095">
        <v>0.69899999999999995</v>
      </c>
      <c r="L7095">
        <v>2.0739111111111113</v>
      </c>
      <c r="M7095" s="2">
        <f t="shared" si="222"/>
        <v>55.555555555555557</v>
      </c>
      <c r="N7095" t="s">
        <v>2754</v>
      </c>
    </row>
    <row r="7096" spans="1:14">
      <c r="A7096">
        <v>26</v>
      </c>
      <c r="B7096" t="s">
        <v>15126</v>
      </c>
      <c r="C7096" t="s">
        <v>15127</v>
      </c>
      <c r="D7096">
        <v>2284</v>
      </c>
      <c r="E7096" s="1">
        <v>1.613</v>
      </c>
      <c r="F7096">
        <v>1.984</v>
      </c>
      <c r="G7096">
        <v>0.26800000000000002</v>
      </c>
      <c r="H7096">
        <v>112</v>
      </c>
      <c r="I7096">
        <v>8.5</v>
      </c>
      <c r="J7096">
        <v>3.7699999999999999E-3</v>
      </c>
      <c r="K7096">
        <v>0.56000000000000005</v>
      </c>
      <c r="L7096">
        <v>2.0739111111111113</v>
      </c>
      <c r="M7096" s="2">
        <f t="shared" si="222"/>
        <v>57.777777777777771</v>
      </c>
      <c r="N7096" t="s">
        <v>2754</v>
      </c>
    </row>
    <row r="7097" spans="1:14">
      <c r="A7097">
        <v>27</v>
      </c>
      <c r="B7097" t="s">
        <v>15538</v>
      </c>
      <c r="C7097" t="s">
        <v>15539</v>
      </c>
      <c r="D7097">
        <v>369</v>
      </c>
      <c r="E7097" s="1">
        <v>1.44</v>
      </c>
      <c r="F7097">
        <v>1.2430000000000001</v>
      </c>
      <c r="G7097">
        <v>0.25</v>
      </c>
      <c r="H7097">
        <v>28</v>
      </c>
      <c r="I7097">
        <v>7.1</v>
      </c>
      <c r="J7097">
        <v>6.4000000000000005E-4</v>
      </c>
      <c r="K7097">
        <v>0.34300000000000003</v>
      </c>
      <c r="L7097">
        <v>2.0739111111111113</v>
      </c>
      <c r="M7097" s="2">
        <f t="shared" si="222"/>
        <v>60</v>
      </c>
      <c r="N7097" t="s">
        <v>2754</v>
      </c>
    </row>
    <row r="7098" spans="1:14">
      <c r="A7098">
        <v>28</v>
      </c>
      <c r="B7098" t="s">
        <v>15512</v>
      </c>
      <c r="C7098" t="s">
        <v>15513</v>
      </c>
      <c r="D7098">
        <v>254</v>
      </c>
      <c r="E7098" s="1">
        <v>1.4330000000000001</v>
      </c>
      <c r="F7098">
        <v>1.405</v>
      </c>
      <c r="G7098">
        <v>0.22700000000000001</v>
      </c>
      <c r="H7098">
        <v>44</v>
      </c>
      <c r="I7098">
        <v>3.8</v>
      </c>
      <c r="J7098">
        <v>7.6999999999999996E-4</v>
      </c>
      <c r="K7098">
        <v>0.33300000000000002</v>
      </c>
      <c r="L7098">
        <v>2.0739111111111113</v>
      </c>
      <c r="M7098" s="2">
        <f t="shared" si="222"/>
        <v>62.222222222222221</v>
      </c>
      <c r="N7098" t="s">
        <v>2754</v>
      </c>
    </row>
    <row r="7099" spans="1:14">
      <c r="A7099">
        <v>29</v>
      </c>
      <c r="B7099" t="s">
        <v>14418</v>
      </c>
      <c r="C7099" t="s">
        <v>14419</v>
      </c>
      <c r="D7099">
        <v>2476</v>
      </c>
      <c r="E7099" s="1">
        <v>1.429</v>
      </c>
      <c r="F7099">
        <v>1.776</v>
      </c>
      <c r="G7099">
        <v>0.23899999999999999</v>
      </c>
      <c r="H7099">
        <v>46</v>
      </c>
      <c r="I7099" t="s">
        <v>18288</v>
      </c>
      <c r="J7099">
        <v>3.5999999999999999E-3</v>
      </c>
      <c r="K7099">
        <v>0.65500000000000003</v>
      </c>
      <c r="L7099">
        <v>2.0739111111111113</v>
      </c>
      <c r="M7099" s="2">
        <f t="shared" si="222"/>
        <v>64.444444444444443</v>
      </c>
      <c r="N7099" t="s">
        <v>2754</v>
      </c>
    </row>
    <row r="7100" spans="1:14">
      <c r="A7100">
        <v>30</v>
      </c>
      <c r="B7100" t="s">
        <v>15520</v>
      </c>
      <c r="C7100" t="s">
        <v>15521</v>
      </c>
      <c r="D7100">
        <v>200</v>
      </c>
      <c r="E7100" s="1">
        <v>1.222</v>
      </c>
      <c r="F7100">
        <v>1.464</v>
      </c>
      <c r="G7100">
        <v>0.60699999999999998</v>
      </c>
      <c r="H7100">
        <v>28</v>
      </c>
      <c r="I7100">
        <v>2.9</v>
      </c>
      <c r="J7100">
        <v>7.6000000000000004E-4</v>
      </c>
      <c r="K7100">
        <v>0.34799999999999998</v>
      </c>
      <c r="L7100">
        <v>2.0739111111111113</v>
      </c>
      <c r="M7100" s="2">
        <f t="shared" si="222"/>
        <v>66.666666666666657</v>
      </c>
      <c r="N7100" t="s">
        <v>2754</v>
      </c>
    </row>
    <row r="7101" spans="1:14">
      <c r="A7101">
        <v>31</v>
      </c>
      <c r="B7101" t="s">
        <v>14420</v>
      </c>
      <c r="C7101" t="s">
        <v>14421</v>
      </c>
      <c r="D7101">
        <v>1614</v>
      </c>
      <c r="E7101" s="1">
        <v>1.208</v>
      </c>
      <c r="F7101">
        <v>1.5569999999999999</v>
      </c>
      <c r="G7101">
        <v>0.80400000000000005</v>
      </c>
      <c r="H7101">
        <v>51</v>
      </c>
      <c r="I7101" t="s">
        <v>18288</v>
      </c>
      <c r="J7101">
        <v>1.67E-3</v>
      </c>
      <c r="K7101">
        <v>0.49099999999999999</v>
      </c>
      <c r="L7101">
        <v>2.0739111111111113</v>
      </c>
      <c r="M7101" s="2">
        <f t="shared" si="222"/>
        <v>68.888888888888886</v>
      </c>
      <c r="N7101" t="s">
        <v>2754</v>
      </c>
    </row>
    <row r="7102" spans="1:14">
      <c r="A7102">
        <v>32</v>
      </c>
      <c r="B7102" t="s">
        <v>15502</v>
      </c>
      <c r="C7102" t="s">
        <v>15503</v>
      </c>
      <c r="D7102">
        <v>241</v>
      </c>
      <c r="E7102" s="1">
        <v>1.1359999999999999</v>
      </c>
      <c r="F7102">
        <v>1.073</v>
      </c>
      <c r="G7102">
        <v>0.05</v>
      </c>
      <c r="H7102">
        <v>20</v>
      </c>
      <c r="I7102">
        <v>6.2</v>
      </c>
      <c r="J7102">
        <v>6.2E-4</v>
      </c>
      <c r="K7102">
        <v>0.32700000000000001</v>
      </c>
      <c r="L7102">
        <v>2.0739111111111113</v>
      </c>
      <c r="M7102" s="2">
        <f t="shared" si="222"/>
        <v>71.111111111111114</v>
      </c>
      <c r="N7102" t="s">
        <v>2754</v>
      </c>
    </row>
    <row r="7103" spans="1:14">
      <c r="A7103">
        <v>33</v>
      </c>
      <c r="B7103" t="s">
        <v>15068</v>
      </c>
      <c r="C7103" t="s">
        <v>15069</v>
      </c>
      <c r="D7103">
        <v>329</v>
      </c>
      <c r="E7103" s="1">
        <v>1</v>
      </c>
      <c r="F7103">
        <v>1.218</v>
      </c>
      <c r="G7103">
        <v>0.33300000000000002</v>
      </c>
      <c r="H7103">
        <v>24</v>
      </c>
      <c r="I7103">
        <v>7.5</v>
      </c>
      <c r="J7103">
        <v>8.0999999999999996E-4</v>
      </c>
      <c r="K7103">
        <v>0.41799999999999998</v>
      </c>
      <c r="L7103">
        <v>2.0739111111111113</v>
      </c>
      <c r="M7103" s="2">
        <f t="shared" si="222"/>
        <v>73.333333333333329</v>
      </c>
      <c r="N7103" t="s">
        <v>2754</v>
      </c>
    </row>
    <row r="7104" spans="1:14">
      <c r="A7104">
        <v>34</v>
      </c>
      <c r="B7104" t="s">
        <v>10850</v>
      </c>
      <c r="C7104" t="s">
        <v>10851</v>
      </c>
      <c r="D7104">
        <v>613</v>
      </c>
      <c r="E7104" s="1">
        <v>0.94699999999999995</v>
      </c>
      <c r="F7104">
        <v>1.0669999999999999</v>
      </c>
      <c r="G7104">
        <v>0.14299999999999999</v>
      </c>
      <c r="H7104">
        <v>28</v>
      </c>
      <c r="I7104" t="s">
        <v>18288</v>
      </c>
      <c r="J7104">
        <v>1.01E-3</v>
      </c>
      <c r="K7104">
        <v>0.38700000000000001</v>
      </c>
      <c r="L7104">
        <v>2.0739111111111113</v>
      </c>
      <c r="M7104" s="2">
        <f t="shared" si="222"/>
        <v>75.555555555555557</v>
      </c>
      <c r="N7104" t="s">
        <v>2754</v>
      </c>
    </row>
    <row r="7105" spans="1:14">
      <c r="A7105">
        <v>35</v>
      </c>
      <c r="B7105" t="s">
        <v>10842</v>
      </c>
      <c r="C7105" t="s">
        <v>10843</v>
      </c>
      <c r="D7105">
        <v>935</v>
      </c>
      <c r="E7105" s="1">
        <v>0.93400000000000005</v>
      </c>
      <c r="F7105">
        <v>0.96299999999999997</v>
      </c>
      <c r="G7105">
        <v>0.32100000000000001</v>
      </c>
      <c r="H7105">
        <v>53</v>
      </c>
      <c r="I7105" t="s">
        <v>18288</v>
      </c>
      <c r="J7105">
        <v>1.2700000000000001E-3</v>
      </c>
      <c r="K7105">
        <v>0.33100000000000002</v>
      </c>
      <c r="L7105">
        <v>2.0739111111111113</v>
      </c>
      <c r="M7105" s="2">
        <f t="shared" si="222"/>
        <v>77.777777777777786</v>
      </c>
      <c r="N7105" t="s">
        <v>2754</v>
      </c>
    </row>
    <row r="7106" spans="1:14">
      <c r="A7106">
        <v>36</v>
      </c>
      <c r="B7106" t="s">
        <v>15524</v>
      </c>
      <c r="C7106" t="s">
        <v>15525</v>
      </c>
      <c r="D7106">
        <v>483</v>
      </c>
      <c r="E7106" s="1">
        <v>0.90700000000000003</v>
      </c>
      <c r="F7106">
        <v>1.01</v>
      </c>
      <c r="G7106">
        <v>0.14799999999999999</v>
      </c>
      <c r="H7106">
        <v>81</v>
      </c>
      <c r="I7106">
        <v>4.5999999999999996</v>
      </c>
      <c r="J7106">
        <v>1.25E-3</v>
      </c>
      <c r="K7106">
        <v>0.24</v>
      </c>
      <c r="L7106">
        <v>2.0739111111111113</v>
      </c>
      <c r="M7106" s="2">
        <f t="shared" si="222"/>
        <v>80</v>
      </c>
      <c r="N7106" t="s">
        <v>2754</v>
      </c>
    </row>
    <row r="7107" spans="1:14">
      <c r="A7107">
        <v>37</v>
      </c>
      <c r="B7107" t="s">
        <v>15552</v>
      </c>
      <c r="C7107" t="s">
        <v>15553</v>
      </c>
      <c r="D7107">
        <v>1114</v>
      </c>
      <c r="E7107" s="1">
        <v>0.82099999999999995</v>
      </c>
      <c r="F7107">
        <v>0.74099999999999999</v>
      </c>
      <c r="G7107">
        <v>0.11799999999999999</v>
      </c>
      <c r="H7107">
        <v>51</v>
      </c>
      <c r="I7107" t="s">
        <v>18288</v>
      </c>
      <c r="J7107">
        <v>1.1999999999999999E-3</v>
      </c>
      <c r="K7107">
        <v>0.254</v>
      </c>
      <c r="L7107">
        <v>2.0739111111111113</v>
      </c>
      <c r="M7107" s="2">
        <f t="shared" si="222"/>
        <v>82.222222222222214</v>
      </c>
      <c r="N7107" t="s">
        <v>2754</v>
      </c>
    </row>
    <row r="7108" spans="1:14">
      <c r="A7108">
        <v>38</v>
      </c>
      <c r="B7108" t="s">
        <v>15528</v>
      </c>
      <c r="C7108" t="s">
        <v>15529</v>
      </c>
      <c r="D7108">
        <v>165</v>
      </c>
      <c r="E7108" s="1">
        <v>0.76900000000000002</v>
      </c>
      <c r="F7108">
        <v>0.625</v>
      </c>
      <c r="G7108">
        <v>0.36399999999999999</v>
      </c>
      <c r="H7108">
        <v>66</v>
      </c>
      <c r="I7108">
        <v>2.5</v>
      </c>
      <c r="J7108">
        <v>5.5000000000000003E-4</v>
      </c>
      <c r="K7108">
        <v>0.152</v>
      </c>
      <c r="L7108">
        <v>2.0739111111111113</v>
      </c>
      <c r="M7108" s="2">
        <f t="shared" si="222"/>
        <v>84.444444444444443</v>
      </c>
      <c r="N7108" t="s">
        <v>2754</v>
      </c>
    </row>
    <row r="7109" spans="1:14">
      <c r="A7109">
        <v>39</v>
      </c>
      <c r="B7109" t="s">
        <v>15508</v>
      </c>
      <c r="C7109" t="s">
        <v>15509</v>
      </c>
      <c r="D7109">
        <v>175</v>
      </c>
      <c r="E7109" s="1">
        <v>0.64600000000000002</v>
      </c>
      <c r="F7109">
        <v>0.78700000000000003</v>
      </c>
      <c r="G7109">
        <v>0.28000000000000003</v>
      </c>
      <c r="H7109">
        <v>25</v>
      </c>
      <c r="I7109">
        <v>5.7</v>
      </c>
      <c r="J7109">
        <v>5.1000000000000004E-4</v>
      </c>
      <c r="K7109">
        <v>0.26700000000000002</v>
      </c>
      <c r="L7109">
        <v>2.0739111111111113</v>
      </c>
      <c r="M7109" s="2">
        <f t="shared" si="222"/>
        <v>86.666666666666671</v>
      </c>
      <c r="N7109" t="s">
        <v>2754</v>
      </c>
    </row>
    <row r="7110" spans="1:14">
      <c r="A7110">
        <v>40</v>
      </c>
      <c r="B7110" t="s">
        <v>15530</v>
      </c>
      <c r="C7110" t="s">
        <v>15531</v>
      </c>
      <c r="D7110">
        <v>78</v>
      </c>
      <c r="E7110" s="1">
        <v>0.629</v>
      </c>
      <c r="F7110">
        <v>0.63200000000000001</v>
      </c>
      <c r="G7110">
        <v>6.2E-2</v>
      </c>
      <c r="H7110">
        <v>16</v>
      </c>
      <c r="J7110">
        <v>2.9999999999999997E-4</v>
      </c>
      <c r="K7110">
        <v>0.183</v>
      </c>
      <c r="L7110">
        <v>2.0739111111111113</v>
      </c>
      <c r="M7110" s="2">
        <f t="shared" si="222"/>
        <v>88.888888888888886</v>
      </c>
      <c r="N7110" t="s">
        <v>2754</v>
      </c>
    </row>
    <row r="7111" spans="1:14">
      <c r="A7111">
        <v>41</v>
      </c>
      <c r="B7111" t="s">
        <v>15506</v>
      </c>
      <c r="C7111" t="s">
        <v>15507</v>
      </c>
      <c r="D7111">
        <v>241</v>
      </c>
      <c r="E7111" s="1">
        <v>0.60499999999999998</v>
      </c>
      <c r="F7111">
        <v>0.53100000000000003</v>
      </c>
      <c r="G7111">
        <v>0</v>
      </c>
      <c r="H7111">
        <v>10</v>
      </c>
      <c r="I7111" t="s">
        <v>18288</v>
      </c>
      <c r="J7111">
        <v>2.9E-4</v>
      </c>
      <c r="K7111">
        <v>0.128</v>
      </c>
      <c r="L7111">
        <v>2.0739111111111113</v>
      </c>
      <c r="M7111" s="2">
        <f t="shared" si="222"/>
        <v>91.111111111111114</v>
      </c>
      <c r="N7111" t="s">
        <v>2754</v>
      </c>
    </row>
    <row r="7112" spans="1:14">
      <c r="A7112">
        <v>42</v>
      </c>
      <c r="B7112" t="s">
        <v>10774</v>
      </c>
      <c r="C7112" t="s">
        <v>10775</v>
      </c>
      <c r="D7112">
        <v>4205</v>
      </c>
      <c r="E7112" s="1">
        <v>0.496</v>
      </c>
      <c r="F7112">
        <v>0.78800000000000003</v>
      </c>
      <c r="G7112">
        <v>0.26</v>
      </c>
      <c r="H7112">
        <v>177</v>
      </c>
      <c r="I7112">
        <v>7.7</v>
      </c>
      <c r="J7112">
        <v>8.7200000000000003E-3</v>
      </c>
      <c r="K7112">
        <v>0.255</v>
      </c>
      <c r="L7112">
        <v>2.0739111111111113</v>
      </c>
      <c r="M7112" s="2">
        <f t="shared" si="222"/>
        <v>93.333333333333329</v>
      </c>
      <c r="N7112" t="s">
        <v>2754</v>
      </c>
    </row>
    <row r="7113" spans="1:14">
      <c r="A7113">
        <v>43</v>
      </c>
      <c r="B7113" t="s">
        <v>15488</v>
      </c>
      <c r="C7113" t="s">
        <v>15489</v>
      </c>
      <c r="D7113">
        <v>69</v>
      </c>
      <c r="E7113" s="1">
        <v>0.48399999999999999</v>
      </c>
      <c r="F7113">
        <v>0.59699999999999998</v>
      </c>
      <c r="G7113">
        <v>0.23499999999999999</v>
      </c>
      <c r="H7113">
        <v>17</v>
      </c>
      <c r="J7113">
        <v>1E-4</v>
      </c>
      <c r="K7113">
        <v>8.3000000000000004E-2</v>
      </c>
      <c r="L7113">
        <v>2.0739111111111113</v>
      </c>
      <c r="M7113" s="2">
        <f t="shared" si="222"/>
        <v>95.555555555555557</v>
      </c>
      <c r="N7113" t="s">
        <v>2754</v>
      </c>
    </row>
    <row r="7114" spans="1:14">
      <c r="A7114">
        <v>44</v>
      </c>
      <c r="B7114" t="s">
        <v>15500</v>
      </c>
      <c r="C7114" t="s">
        <v>15501</v>
      </c>
      <c r="D7114">
        <v>111</v>
      </c>
      <c r="E7114" s="1">
        <v>0.4</v>
      </c>
      <c r="G7114">
        <v>8.3000000000000004E-2</v>
      </c>
      <c r="H7114">
        <v>12</v>
      </c>
      <c r="I7114">
        <v>6.3</v>
      </c>
      <c r="J7114">
        <v>2.9999999999999997E-4</v>
      </c>
      <c r="L7114">
        <v>2.0739111111111113</v>
      </c>
      <c r="M7114" s="2">
        <f t="shared" si="222"/>
        <v>97.777777777777771</v>
      </c>
      <c r="N7114" t="s">
        <v>2754</v>
      </c>
    </row>
    <row r="7115" spans="1:14">
      <c r="A7115">
        <v>45</v>
      </c>
      <c r="B7115" t="s">
        <v>15550</v>
      </c>
      <c r="C7115" t="s">
        <v>15551</v>
      </c>
      <c r="D7115">
        <v>63</v>
      </c>
      <c r="E7115" s="1">
        <v>0.24</v>
      </c>
      <c r="G7115">
        <v>0</v>
      </c>
      <c r="H7115">
        <v>30</v>
      </c>
      <c r="J7115">
        <v>1.8000000000000001E-4</v>
      </c>
      <c r="L7115">
        <v>2.0739111111111113</v>
      </c>
      <c r="M7115" s="2">
        <f t="shared" si="222"/>
        <v>100</v>
      </c>
      <c r="N7115" t="s">
        <v>2754</v>
      </c>
    </row>
    <row r="7116" spans="1:14" s="3" customFormat="1">
      <c r="E7116" s="4"/>
      <c r="M7116" s="5"/>
    </row>
    <row r="7117" spans="1:14">
      <c r="A7117">
        <v>1</v>
      </c>
      <c r="B7117" t="s">
        <v>15590</v>
      </c>
      <c r="C7117" t="s">
        <v>15591</v>
      </c>
      <c r="D7117">
        <v>25445</v>
      </c>
      <c r="E7117" s="1">
        <v>4.0869999999999997</v>
      </c>
      <c r="F7117">
        <v>4.66</v>
      </c>
      <c r="G7117">
        <v>0.97099999999999997</v>
      </c>
      <c r="H7117">
        <v>276</v>
      </c>
      <c r="I7117" t="s">
        <v>18288</v>
      </c>
      <c r="J7117">
        <v>5.808E-2</v>
      </c>
      <c r="K7117">
        <v>2.3570000000000002</v>
      </c>
      <c r="L7117">
        <f>AVERAGE(E7117:E7230)</f>
        <v>2.4440530973451327</v>
      </c>
      <c r="M7117" s="2">
        <f t="shared" ref="M7117:M7163" si="223">A7117/47*100</f>
        <v>2.1276595744680851</v>
      </c>
      <c r="N7117" t="s">
        <v>15590</v>
      </c>
    </row>
    <row r="7118" spans="1:14">
      <c r="A7118">
        <v>2</v>
      </c>
      <c r="B7118" t="s">
        <v>15602</v>
      </c>
      <c r="C7118" t="s">
        <v>15603</v>
      </c>
      <c r="D7118">
        <v>3679</v>
      </c>
      <c r="E7118" s="1">
        <v>3.4</v>
      </c>
      <c r="F7118">
        <v>3.8919999999999999</v>
      </c>
      <c r="G7118">
        <v>0.627</v>
      </c>
      <c r="H7118">
        <v>51</v>
      </c>
      <c r="I7118" t="s">
        <v>18288</v>
      </c>
      <c r="J7118">
        <v>5.3200000000000001E-3</v>
      </c>
      <c r="K7118">
        <v>1.2090000000000001</v>
      </c>
      <c r="L7118">
        <v>1.3602553191489362</v>
      </c>
      <c r="M7118" s="2">
        <f t="shared" si="223"/>
        <v>4.2553191489361701</v>
      </c>
      <c r="N7118" t="s">
        <v>15590</v>
      </c>
    </row>
    <row r="7119" spans="1:14">
      <c r="A7119">
        <v>3</v>
      </c>
      <c r="B7119" t="s">
        <v>15596</v>
      </c>
      <c r="C7119" t="s">
        <v>15597</v>
      </c>
      <c r="D7119">
        <v>2271</v>
      </c>
      <c r="E7119" s="1">
        <v>3.359</v>
      </c>
      <c r="F7119">
        <v>2.6629999999999998</v>
      </c>
      <c r="G7119">
        <v>0.52500000000000002</v>
      </c>
      <c r="H7119">
        <v>99</v>
      </c>
      <c r="I7119">
        <v>8.3000000000000007</v>
      </c>
      <c r="J7119">
        <v>4.2100000000000002E-3</v>
      </c>
      <c r="K7119">
        <v>0.83399999999999996</v>
      </c>
      <c r="L7119">
        <v>1.3602553191489362</v>
      </c>
      <c r="M7119" s="2">
        <f t="shared" si="223"/>
        <v>6.3829787234042552</v>
      </c>
      <c r="N7119" t="s">
        <v>15590</v>
      </c>
    </row>
    <row r="7120" spans="1:14">
      <c r="A7120">
        <v>4</v>
      </c>
      <c r="B7120" t="s">
        <v>15534</v>
      </c>
      <c r="C7120" t="s">
        <v>15535</v>
      </c>
      <c r="D7120">
        <v>1435</v>
      </c>
      <c r="E7120" s="1">
        <v>3.0489999999999999</v>
      </c>
      <c r="F7120">
        <v>3.452</v>
      </c>
      <c r="G7120">
        <v>0.375</v>
      </c>
      <c r="H7120">
        <v>32</v>
      </c>
      <c r="I7120">
        <v>8.3000000000000007</v>
      </c>
      <c r="J7120">
        <v>3.0500000000000002E-3</v>
      </c>
      <c r="K7120">
        <v>1.1910000000000001</v>
      </c>
      <c r="L7120">
        <v>1.3602553191489362</v>
      </c>
      <c r="M7120" s="2">
        <f t="shared" si="223"/>
        <v>8.5106382978723403</v>
      </c>
      <c r="N7120" t="s">
        <v>15590</v>
      </c>
    </row>
    <row r="7121" spans="1:14">
      <c r="A7121">
        <v>5</v>
      </c>
      <c r="B7121" t="s">
        <v>15598</v>
      </c>
      <c r="C7121" t="s">
        <v>15599</v>
      </c>
      <c r="D7121">
        <v>5459</v>
      </c>
      <c r="E7121" s="1">
        <v>2.6920000000000002</v>
      </c>
      <c r="F7121">
        <v>3.4460000000000002</v>
      </c>
      <c r="G7121">
        <v>0.6</v>
      </c>
      <c r="H7121">
        <v>40</v>
      </c>
      <c r="I7121" t="s">
        <v>18288</v>
      </c>
      <c r="J7121">
        <v>4.5799999999999999E-3</v>
      </c>
      <c r="K7121">
        <v>1.282</v>
      </c>
      <c r="L7121">
        <v>1.3602553191489362</v>
      </c>
      <c r="M7121" s="2">
        <f t="shared" si="223"/>
        <v>10.638297872340425</v>
      </c>
      <c r="N7121" t="s">
        <v>15590</v>
      </c>
    </row>
    <row r="7122" spans="1:14">
      <c r="A7122">
        <v>6</v>
      </c>
      <c r="B7122" t="s">
        <v>15628</v>
      </c>
      <c r="C7122" t="s">
        <v>15629</v>
      </c>
      <c r="D7122">
        <v>5691</v>
      </c>
      <c r="E7122" s="1">
        <v>2.6110000000000002</v>
      </c>
      <c r="F7122">
        <v>2.8410000000000002</v>
      </c>
      <c r="G7122">
        <v>0.624</v>
      </c>
      <c r="H7122">
        <v>93</v>
      </c>
      <c r="I7122" t="s">
        <v>18288</v>
      </c>
      <c r="J7122">
        <v>7.6600000000000001E-3</v>
      </c>
      <c r="K7122">
        <v>1.1200000000000001</v>
      </c>
      <c r="L7122">
        <v>1.3602553191489362</v>
      </c>
      <c r="M7122" s="2">
        <f t="shared" si="223"/>
        <v>12.76595744680851</v>
      </c>
      <c r="N7122" t="s">
        <v>15590</v>
      </c>
    </row>
    <row r="7123" spans="1:14">
      <c r="A7123">
        <v>7</v>
      </c>
      <c r="B7123" t="s">
        <v>15608</v>
      </c>
      <c r="C7123" t="s">
        <v>15609</v>
      </c>
      <c r="D7123">
        <v>298</v>
      </c>
      <c r="E7123" s="1">
        <v>2.4289999999999998</v>
      </c>
      <c r="F7123">
        <v>2.3450000000000002</v>
      </c>
      <c r="G7123">
        <v>0.57099999999999995</v>
      </c>
      <c r="H7123">
        <v>14</v>
      </c>
      <c r="I7123" t="s">
        <v>18288</v>
      </c>
      <c r="J7123">
        <v>4.0999999999999999E-4</v>
      </c>
      <c r="K7123">
        <v>0.81499999999999995</v>
      </c>
      <c r="L7123">
        <v>1.3602553191489362</v>
      </c>
      <c r="M7123" s="2">
        <f t="shared" si="223"/>
        <v>14.893617021276595</v>
      </c>
      <c r="N7123" t="s">
        <v>15590</v>
      </c>
    </row>
    <row r="7124" spans="1:14">
      <c r="A7124">
        <v>8</v>
      </c>
      <c r="B7124" t="s">
        <v>15610</v>
      </c>
      <c r="C7124" t="s">
        <v>15611</v>
      </c>
      <c r="D7124">
        <v>1539</v>
      </c>
      <c r="E7124" s="1">
        <v>2.4169999999999998</v>
      </c>
      <c r="F7124">
        <v>2.5880000000000001</v>
      </c>
      <c r="G7124">
        <v>0.53</v>
      </c>
      <c r="H7124">
        <v>66</v>
      </c>
      <c r="I7124">
        <v>6.1</v>
      </c>
      <c r="J7124">
        <v>3.7399999999999998E-3</v>
      </c>
      <c r="K7124">
        <v>0.76500000000000001</v>
      </c>
      <c r="L7124">
        <v>1.3602553191489362</v>
      </c>
      <c r="M7124" s="2">
        <f t="shared" si="223"/>
        <v>17.021276595744681</v>
      </c>
      <c r="N7124" t="s">
        <v>15590</v>
      </c>
    </row>
    <row r="7125" spans="1:14">
      <c r="A7125">
        <v>9</v>
      </c>
      <c r="B7125" t="s">
        <v>15410</v>
      </c>
      <c r="C7125" t="s">
        <v>15411</v>
      </c>
      <c r="D7125">
        <v>587</v>
      </c>
      <c r="E7125" s="1">
        <v>2.379</v>
      </c>
      <c r="F7125">
        <v>2.0449999999999999</v>
      </c>
      <c r="G7125">
        <v>0.56499999999999995</v>
      </c>
      <c r="H7125">
        <v>23</v>
      </c>
      <c r="I7125">
        <v>5.5</v>
      </c>
      <c r="J7125">
        <v>3.0400000000000002E-3</v>
      </c>
      <c r="K7125">
        <v>1.1259999999999999</v>
      </c>
      <c r="L7125">
        <v>1.3602553191489362</v>
      </c>
      <c r="M7125" s="2">
        <f t="shared" si="223"/>
        <v>19.148936170212767</v>
      </c>
      <c r="N7125" t="s">
        <v>15590</v>
      </c>
    </row>
    <row r="7126" spans="1:14">
      <c r="A7126">
        <v>10</v>
      </c>
      <c r="B7126" t="s">
        <v>15446</v>
      </c>
      <c r="C7126" t="s">
        <v>15447</v>
      </c>
      <c r="D7126">
        <v>232</v>
      </c>
      <c r="E7126" s="1">
        <v>2.169</v>
      </c>
      <c r="F7126">
        <v>2.2160000000000002</v>
      </c>
      <c r="G7126">
        <v>0.48599999999999999</v>
      </c>
      <c r="H7126">
        <v>35</v>
      </c>
      <c r="I7126">
        <v>2.5</v>
      </c>
      <c r="J7126">
        <v>1.83E-3</v>
      </c>
      <c r="K7126">
        <v>1.077</v>
      </c>
      <c r="L7126">
        <v>1.3602553191489362</v>
      </c>
      <c r="M7126" s="2">
        <f t="shared" si="223"/>
        <v>21.276595744680851</v>
      </c>
      <c r="N7126" t="s">
        <v>15590</v>
      </c>
    </row>
    <row r="7127" spans="1:14">
      <c r="A7127">
        <v>11</v>
      </c>
      <c r="B7127" t="s">
        <v>15626</v>
      </c>
      <c r="C7127" t="s">
        <v>15627</v>
      </c>
      <c r="D7127">
        <v>7046</v>
      </c>
      <c r="E7127" s="1">
        <v>1.802</v>
      </c>
      <c r="F7127">
        <v>2.5640000000000001</v>
      </c>
      <c r="G7127">
        <v>1.0309999999999999</v>
      </c>
      <c r="H7127">
        <v>193</v>
      </c>
      <c r="I7127" t="s">
        <v>18288</v>
      </c>
      <c r="J7127">
        <v>1.106E-2</v>
      </c>
      <c r="K7127">
        <v>0.93100000000000005</v>
      </c>
      <c r="L7127">
        <v>1.3602553191489362</v>
      </c>
      <c r="M7127" s="2">
        <f t="shared" si="223"/>
        <v>23.404255319148938</v>
      </c>
      <c r="N7127" t="s">
        <v>15590</v>
      </c>
    </row>
    <row r="7128" spans="1:14">
      <c r="A7128">
        <v>12</v>
      </c>
      <c r="B7128" t="s">
        <v>15616</v>
      </c>
      <c r="C7128" t="s">
        <v>15617</v>
      </c>
      <c r="D7128">
        <v>2761</v>
      </c>
      <c r="E7128" s="1">
        <v>1.7849999999999999</v>
      </c>
      <c r="F7128">
        <v>2.1160000000000001</v>
      </c>
      <c r="G7128">
        <v>0.52900000000000003</v>
      </c>
      <c r="H7128">
        <v>70</v>
      </c>
      <c r="I7128" t="s">
        <v>18288</v>
      </c>
      <c r="J7128">
        <v>5.0699999999999999E-3</v>
      </c>
      <c r="K7128">
        <v>0.82099999999999995</v>
      </c>
      <c r="L7128">
        <v>1.3602553191489362</v>
      </c>
      <c r="M7128" s="2">
        <f t="shared" si="223"/>
        <v>25.531914893617021</v>
      </c>
      <c r="N7128" t="s">
        <v>15590</v>
      </c>
    </row>
    <row r="7129" spans="1:14">
      <c r="A7129">
        <v>13</v>
      </c>
      <c r="B7129" t="s">
        <v>15578</v>
      </c>
      <c r="C7129" t="s">
        <v>15579</v>
      </c>
      <c r="D7129">
        <v>1222</v>
      </c>
      <c r="E7129" s="1">
        <v>1.7709999999999999</v>
      </c>
      <c r="F7129">
        <v>1.8560000000000001</v>
      </c>
      <c r="G7129">
        <v>0.42499999999999999</v>
      </c>
      <c r="H7129">
        <v>40</v>
      </c>
      <c r="I7129">
        <v>9.1999999999999993</v>
      </c>
      <c r="J7129">
        <v>1.91E-3</v>
      </c>
      <c r="K7129">
        <v>0.625</v>
      </c>
      <c r="L7129">
        <v>1.3602553191489362</v>
      </c>
      <c r="M7129" s="2">
        <f t="shared" si="223"/>
        <v>27.659574468085108</v>
      </c>
      <c r="N7129" t="s">
        <v>15590</v>
      </c>
    </row>
    <row r="7130" spans="1:14">
      <c r="A7130">
        <v>14</v>
      </c>
      <c r="B7130" t="s">
        <v>15612</v>
      </c>
      <c r="C7130" t="s">
        <v>15613</v>
      </c>
      <c r="D7130">
        <v>979</v>
      </c>
      <c r="E7130" s="1">
        <v>1.7549999999999999</v>
      </c>
      <c r="F7130">
        <v>1.627</v>
      </c>
      <c r="G7130">
        <v>1.216</v>
      </c>
      <c r="H7130">
        <v>51</v>
      </c>
      <c r="I7130" t="s">
        <v>18288</v>
      </c>
      <c r="J7130">
        <v>1.5499999999999999E-3</v>
      </c>
      <c r="K7130">
        <v>0.53300000000000003</v>
      </c>
      <c r="L7130">
        <v>1.3602553191489362</v>
      </c>
      <c r="M7130" s="2">
        <f t="shared" si="223"/>
        <v>29.787234042553191</v>
      </c>
      <c r="N7130" t="s">
        <v>15590</v>
      </c>
    </row>
    <row r="7131" spans="1:14">
      <c r="A7131">
        <v>15</v>
      </c>
      <c r="B7131" t="s">
        <v>15604</v>
      </c>
      <c r="C7131" t="s">
        <v>15605</v>
      </c>
      <c r="D7131">
        <v>3932</v>
      </c>
      <c r="E7131" s="1">
        <v>1.742</v>
      </c>
      <c r="F7131">
        <v>2.698</v>
      </c>
      <c r="G7131">
        <v>0.25800000000000001</v>
      </c>
      <c r="H7131">
        <v>66</v>
      </c>
      <c r="I7131" t="s">
        <v>18288</v>
      </c>
      <c r="J7131">
        <v>5.8300000000000001E-3</v>
      </c>
      <c r="K7131">
        <v>1.105</v>
      </c>
      <c r="L7131">
        <v>1.3602553191489362</v>
      </c>
      <c r="M7131" s="2">
        <f t="shared" si="223"/>
        <v>31.914893617021278</v>
      </c>
      <c r="N7131" t="s">
        <v>15590</v>
      </c>
    </row>
    <row r="7132" spans="1:14">
      <c r="A7132">
        <v>16</v>
      </c>
      <c r="B7132" t="s">
        <v>15504</v>
      </c>
      <c r="C7132" t="s">
        <v>15505</v>
      </c>
      <c r="D7132">
        <v>1112</v>
      </c>
      <c r="E7132" s="1">
        <v>1.667</v>
      </c>
      <c r="F7132">
        <v>1.389</v>
      </c>
      <c r="G7132">
        <v>0.75800000000000001</v>
      </c>
      <c r="H7132">
        <v>33</v>
      </c>
      <c r="I7132" t="s">
        <v>18288</v>
      </c>
      <c r="J7132">
        <v>1.2899999999999999E-3</v>
      </c>
      <c r="K7132">
        <v>0.58299999999999996</v>
      </c>
      <c r="L7132">
        <v>1.3602553191489362</v>
      </c>
      <c r="M7132" s="2">
        <f t="shared" si="223"/>
        <v>34.042553191489361</v>
      </c>
      <c r="N7132" t="s">
        <v>15590</v>
      </c>
    </row>
    <row r="7133" spans="1:14">
      <c r="A7133">
        <v>17</v>
      </c>
      <c r="B7133" t="s">
        <v>15574</v>
      </c>
      <c r="C7133" t="s">
        <v>15575</v>
      </c>
      <c r="D7133">
        <v>2094</v>
      </c>
      <c r="E7133" s="1">
        <v>1.63</v>
      </c>
      <c r="F7133">
        <v>2.024</v>
      </c>
      <c r="G7133">
        <v>0.71499999999999997</v>
      </c>
      <c r="H7133">
        <v>123</v>
      </c>
      <c r="I7133">
        <v>7.2</v>
      </c>
      <c r="J7133">
        <v>3.9699999999999996E-3</v>
      </c>
      <c r="K7133">
        <v>0.60099999999999998</v>
      </c>
      <c r="L7133">
        <v>1.3602553191489362</v>
      </c>
      <c r="M7133" s="2">
        <f t="shared" si="223"/>
        <v>36.170212765957451</v>
      </c>
      <c r="N7133" t="s">
        <v>15590</v>
      </c>
    </row>
    <row r="7134" spans="1:14">
      <c r="A7134">
        <v>18</v>
      </c>
      <c r="B7134" t="s">
        <v>15592</v>
      </c>
      <c r="C7134" t="s">
        <v>15593</v>
      </c>
      <c r="D7134">
        <v>515</v>
      </c>
      <c r="E7134" s="1">
        <v>1.3779999999999999</v>
      </c>
      <c r="F7134">
        <v>1.1639999999999999</v>
      </c>
      <c r="G7134">
        <v>5.8999999999999997E-2</v>
      </c>
      <c r="H7134">
        <v>17</v>
      </c>
      <c r="I7134">
        <v>9.6</v>
      </c>
      <c r="J7134">
        <v>9.5E-4</v>
      </c>
      <c r="K7134">
        <v>0.46500000000000002</v>
      </c>
      <c r="L7134">
        <v>1.3602553191489362</v>
      </c>
      <c r="M7134" s="2">
        <f t="shared" si="223"/>
        <v>38.297872340425535</v>
      </c>
      <c r="N7134" t="s">
        <v>15590</v>
      </c>
    </row>
    <row r="7135" spans="1:14">
      <c r="A7135">
        <v>19</v>
      </c>
      <c r="B7135" t="s">
        <v>15558</v>
      </c>
      <c r="C7135" t="s">
        <v>15559</v>
      </c>
      <c r="D7135">
        <v>102</v>
      </c>
      <c r="E7135" s="1">
        <v>1.375</v>
      </c>
      <c r="F7135">
        <v>1.621</v>
      </c>
      <c r="G7135">
        <v>0.28599999999999998</v>
      </c>
      <c r="H7135">
        <v>28</v>
      </c>
      <c r="I7135">
        <v>2.6</v>
      </c>
      <c r="J7135">
        <v>5.5999999999999995E-4</v>
      </c>
      <c r="K7135">
        <v>0.54700000000000004</v>
      </c>
      <c r="L7135">
        <v>1.3602553191489362</v>
      </c>
      <c r="M7135" s="2">
        <f t="shared" si="223"/>
        <v>40.425531914893611</v>
      </c>
      <c r="N7135" t="s">
        <v>15590</v>
      </c>
    </row>
    <row r="7136" spans="1:14">
      <c r="A7136">
        <v>20</v>
      </c>
      <c r="B7136" t="s">
        <v>15580</v>
      </c>
      <c r="C7136" t="s">
        <v>15581</v>
      </c>
      <c r="D7136">
        <v>437</v>
      </c>
      <c r="E7136" s="1">
        <v>1.262</v>
      </c>
      <c r="F7136">
        <v>1.653</v>
      </c>
      <c r="G7136">
        <v>0.46700000000000003</v>
      </c>
      <c r="H7136">
        <v>30</v>
      </c>
      <c r="I7136">
        <v>5.3</v>
      </c>
      <c r="J7136">
        <v>1.6100000000000001E-3</v>
      </c>
      <c r="K7136">
        <v>0.63900000000000001</v>
      </c>
      <c r="L7136">
        <v>1.3602553191489362</v>
      </c>
      <c r="M7136" s="2">
        <f t="shared" si="223"/>
        <v>42.553191489361701</v>
      </c>
      <c r="N7136" t="s">
        <v>15590</v>
      </c>
    </row>
    <row r="7137" spans="1:14">
      <c r="A7137">
        <v>21</v>
      </c>
      <c r="B7137" t="s">
        <v>15634</v>
      </c>
      <c r="C7137" t="s">
        <v>15635</v>
      </c>
      <c r="D7137">
        <v>344</v>
      </c>
      <c r="E7137" s="1">
        <v>1.2</v>
      </c>
      <c r="F7137">
        <v>1.694</v>
      </c>
      <c r="G7137">
        <v>0.42299999999999999</v>
      </c>
      <c r="H7137">
        <v>26</v>
      </c>
      <c r="I7137">
        <v>4.2</v>
      </c>
      <c r="J7137">
        <v>2.2399999999999998E-3</v>
      </c>
      <c r="K7137">
        <v>0.65200000000000002</v>
      </c>
      <c r="L7137">
        <v>1.3602553191489362</v>
      </c>
      <c r="M7137" s="2">
        <f t="shared" si="223"/>
        <v>44.680851063829785</v>
      </c>
      <c r="N7137" t="s">
        <v>15590</v>
      </c>
    </row>
    <row r="7138" spans="1:14">
      <c r="A7138">
        <v>22</v>
      </c>
      <c r="B7138" t="s">
        <v>15560</v>
      </c>
      <c r="C7138" t="s">
        <v>15561</v>
      </c>
      <c r="D7138">
        <v>274</v>
      </c>
      <c r="E7138" s="1">
        <v>1.18</v>
      </c>
      <c r="F7138">
        <v>0.81699999999999995</v>
      </c>
      <c r="G7138">
        <v>0.3</v>
      </c>
      <c r="H7138">
        <v>20</v>
      </c>
      <c r="I7138" t="s">
        <v>18288</v>
      </c>
      <c r="J7138">
        <v>5.9000000000000003E-4</v>
      </c>
      <c r="K7138">
        <v>0.32500000000000001</v>
      </c>
      <c r="L7138">
        <v>1.3602553191489362</v>
      </c>
      <c r="M7138" s="2">
        <f t="shared" si="223"/>
        <v>46.808510638297875</v>
      </c>
      <c r="N7138" t="s">
        <v>15590</v>
      </c>
    </row>
    <row r="7139" spans="1:14">
      <c r="A7139">
        <v>23</v>
      </c>
      <c r="B7139" t="s">
        <v>15600</v>
      </c>
      <c r="C7139" t="s">
        <v>15601</v>
      </c>
      <c r="D7139">
        <v>143</v>
      </c>
      <c r="E7139" s="1">
        <v>1.1519999999999999</v>
      </c>
      <c r="F7139">
        <v>1.1499999999999999</v>
      </c>
      <c r="G7139">
        <v>0.32</v>
      </c>
      <c r="H7139">
        <v>25</v>
      </c>
      <c r="I7139">
        <v>4.5999999999999996</v>
      </c>
      <c r="J7139">
        <v>5.5000000000000003E-4</v>
      </c>
      <c r="K7139">
        <v>0.39100000000000001</v>
      </c>
      <c r="L7139">
        <v>1.3602553191489362</v>
      </c>
      <c r="M7139" s="2">
        <f t="shared" si="223"/>
        <v>48.936170212765958</v>
      </c>
      <c r="N7139" t="s">
        <v>15590</v>
      </c>
    </row>
    <row r="7140" spans="1:14">
      <c r="A7140">
        <v>24</v>
      </c>
      <c r="B7140" t="s">
        <v>15554</v>
      </c>
      <c r="C7140" t="s">
        <v>15555</v>
      </c>
      <c r="D7140">
        <v>741</v>
      </c>
      <c r="E7140" s="1">
        <v>1.133</v>
      </c>
      <c r="F7140">
        <v>1.1339999999999999</v>
      </c>
      <c r="G7140">
        <v>2.0619999999999998</v>
      </c>
      <c r="H7140">
        <v>32</v>
      </c>
      <c r="I7140" t="s">
        <v>18288</v>
      </c>
      <c r="J7140">
        <v>1E-3</v>
      </c>
      <c r="K7140">
        <v>0.38200000000000001</v>
      </c>
      <c r="L7140">
        <v>1.3602553191489362</v>
      </c>
      <c r="M7140" s="2">
        <f t="shared" si="223"/>
        <v>51.063829787234042</v>
      </c>
      <c r="N7140" t="s">
        <v>15590</v>
      </c>
    </row>
    <row r="7141" spans="1:14">
      <c r="A7141">
        <v>25</v>
      </c>
      <c r="B7141" t="s">
        <v>15556</v>
      </c>
      <c r="C7141" t="s">
        <v>15557</v>
      </c>
      <c r="D7141">
        <v>4026</v>
      </c>
      <c r="E7141" s="1">
        <v>1.117</v>
      </c>
      <c r="F7141">
        <v>1.4810000000000001</v>
      </c>
      <c r="G7141">
        <v>0.308</v>
      </c>
      <c r="H7141">
        <v>315</v>
      </c>
      <c r="I7141">
        <v>5.5</v>
      </c>
      <c r="J7141">
        <v>6.6E-3</v>
      </c>
      <c r="K7141">
        <v>0.253</v>
      </c>
      <c r="L7141">
        <v>1.3602553191489362</v>
      </c>
      <c r="M7141" s="2">
        <f t="shared" si="223"/>
        <v>53.191489361702125</v>
      </c>
      <c r="N7141" t="s">
        <v>15590</v>
      </c>
    </row>
    <row r="7142" spans="1:14">
      <c r="A7142">
        <v>26</v>
      </c>
      <c r="B7142" t="s">
        <v>15632</v>
      </c>
      <c r="C7142" t="s">
        <v>15633</v>
      </c>
      <c r="D7142">
        <v>167</v>
      </c>
      <c r="E7142" s="1">
        <v>1.0589999999999999</v>
      </c>
      <c r="F7142">
        <v>1.212</v>
      </c>
      <c r="G7142">
        <v>0</v>
      </c>
      <c r="H7142">
        <v>3</v>
      </c>
      <c r="I7142">
        <v>5.3</v>
      </c>
      <c r="J7142">
        <v>8.1999999999999998E-4</v>
      </c>
      <c r="K7142">
        <v>0.47</v>
      </c>
      <c r="L7142">
        <v>1.3602553191489362</v>
      </c>
      <c r="M7142" s="2">
        <f t="shared" si="223"/>
        <v>55.319148936170215</v>
      </c>
      <c r="N7142" t="s">
        <v>15590</v>
      </c>
    </row>
    <row r="7143" spans="1:14">
      <c r="A7143">
        <v>27</v>
      </c>
      <c r="B7143" t="s">
        <v>15582</v>
      </c>
      <c r="C7143" t="s">
        <v>15583</v>
      </c>
      <c r="D7143">
        <v>204</v>
      </c>
      <c r="E7143" s="1">
        <v>1.0409999999999999</v>
      </c>
      <c r="F7143">
        <v>0.94599999999999995</v>
      </c>
      <c r="G7143">
        <v>0.14899999999999999</v>
      </c>
      <c r="H7143">
        <v>47</v>
      </c>
      <c r="I7143">
        <v>6.4</v>
      </c>
      <c r="J7143">
        <v>5.2999999999999998E-4</v>
      </c>
      <c r="K7143">
        <v>0.32900000000000001</v>
      </c>
      <c r="L7143">
        <v>1.3602553191489362</v>
      </c>
      <c r="M7143" s="2">
        <f t="shared" si="223"/>
        <v>57.446808510638306</v>
      </c>
      <c r="N7143" t="s">
        <v>15590</v>
      </c>
    </row>
    <row r="7144" spans="1:14">
      <c r="A7144">
        <v>28</v>
      </c>
      <c r="B7144" t="s">
        <v>15618</v>
      </c>
      <c r="C7144" t="s">
        <v>15619</v>
      </c>
      <c r="D7144">
        <v>363</v>
      </c>
      <c r="E7144" s="1">
        <v>0.96599999999999997</v>
      </c>
      <c r="F7144">
        <v>1</v>
      </c>
      <c r="G7144">
        <v>0.625</v>
      </c>
      <c r="H7144">
        <v>24</v>
      </c>
      <c r="I7144">
        <v>6.5</v>
      </c>
      <c r="J7144">
        <v>8.0999999999999996E-4</v>
      </c>
      <c r="K7144">
        <v>0.30299999999999999</v>
      </c>
      <c r="L7144">
        <v>1.3602553191489362</v>
      </c>
      <c r="M7144" s="2">
        <f t="shared" si="223"/>
        <v>59.574468085106382</v>
      </c>
      <c r="N7144" t="s">
        <v>15590</v>
      </c>
    </row>
    <row r="7145" spans="1:14">
      <c r="A7145">
        <v>29</v>
      </c>
      <c r="B7145" t="s">
        <v>15622</v>
      </c>
      <c r="C7145" t="s">
        <v>15623</v>
      </c>
      <c r="D7145">
        <v>586</v>
      </c>
      <c r="E7145" s="1">
        <v>0.88200000000000001</v>
      </c>
      <c r="F7145">
        <v>0.82399999999999995</v>
      </c>
      <c r="G7145">
        <v>0.16700000000000001</v>
      </c>
      <c r="H7145">
        <v>6</v>
      </c>
      <c r="I7145" t="s">
        <v>18288</v>
      </c>
      <c r="J7145">
        <v>8.8999999999999995E-4</v>
      </c>
      <c r="K7145">
        <v>0.33200000000000002</v>
      </c>
      <c r="L7145">
        <v>1.3602553191489362</v>
      </c>
      <c r="M7145" s="2">
        <f t="shared" si="223"/>
        <v>61.702127659574465</v>
      </c>
      <c r="N7145" t="s">
        <v>15590</v>
      </c>
    </row>
    <row r="7146" spans="1:14">
      <c r="A7146">
        <v>30</v>
      </c>
      <c r="B7146" t="s">
        <v>12924</v>
      </c>
      <c r="C7146" t="s">
        <v>12925</v>
      </c>
      <c r="D7146">
        <v>844</v>
      </c>
      <c r="E7146" s="1">
        <v>0.84799999999999998</v>
      </c>
      <c r="F7146">
        <v>0.96399999999999997</v>
      </c>
      <c r="G7146">
        <v>8.5999999999999993E-2</v>
      </c>
      <c r="H7146">
        <v>58</v>
      </c>
      <c r="I7146">
        <v>6.9</v>
      </c>
      <c r="J7146">
        <v>3.81E-3</v>
      </c>
      <c r="K7146">
        <v>0.55200000000000005</v>
      </c>
      <c r="L7146">
        <v>1.3602553191489362</v>
      </c>
      <c r="M7146" s="2">
        <f t="shared" si="223"/>
        <v>63.829787234042556</v>
      </c>
      <c r="N7146" t="s">
        <v>15590</v>
      </c>
    </row>
    <row r="7147" spans="1:14">
      <c r="A7147">
        <v>31</v>
      </c>
      <c r="B7147" t="s">
        <v>15562</v>
      </c>
      <c r="C7147" t="s">
        <v>15563</v>
      </c>
      <c r="D7147">
        <v>162</v>
      </c>
      <c r="E7147" s="1">
        <v>0.84599999999999997</v>
      </c>
      <c r="G7147">
        <v>0.222</v>
      </c>
      <c r="H7147">
        <v>9</v>
      </c>
      <c r="I7147">
        <v>9.6999999999999993</v>
      </c>
      <c r="J7147">
        <v>3.6000000000000002E-4</v>
      </c>
      <c r="L7147">
        <v>1.3602553191489362</v>
      </c>
      <c r="M7147" s="2">
        <f t="shared" si="223"/>
        <v>65.957446808510639</v>
      </c>
      <c r="N7147" t="s">
        <v>15590</v>
      </c>
    </row>
    <row r="7148" spans="1:14">
      <c r="A7148">
        <v>32</v>
      </c>
      <c r="B7148" t="s">
        <v>15564</v>
      </c>
      <c r="C7148" t="s">
        <v>15565</v>
      </c>
      <c r="D7148">
        <v>137</v>
      </c>
      <c r="E7148" s="1">
        <v>0.78600000000000003</v>
      </c>
      <c r="G7148">
        <v>0</v>
      </c>
      <c r="H7148">
        <v>6</v>
      </c>
      <c r="I7148" t="s">
        <v>18288</v>
      </c>
      <c r="J7148">
        <v>2.0000000000000001E-4</v>
      </c>
      <c r="L7148">
        <v>1.3602553191489362</v>
      </c>
      <c r="M7148" s="2">
        <f t="shared" si="223"/>
        <v>68.085106382978722</v>
      </c>
      <c r="N7148" t="s">
        <v>15590</v>
      </c>
    </row>
    <row r="7149" spans="1:14">
      <c r="A7149">
        <v>33</v>
      </c>
      <c r="B7149" t="s">
        <v>15586</v>
      </c>
      <c r="C7149" t="s">
        <v>15587</v>
      </c>
      <c r="D7149">
        <v>477</v>
      </c>
      <c r="E7149" s="1">
        <v>0.76100000000000001</v>
      </c>
      <c r="F7149">
        <v>0.84299999999999997</v>
      </c>
      <c r="G7149">
        <v>0.4</v>
      </c>
      <c r="H7149">
        <v>40</v>
      </c>
      <c r="I7149">
        <v>7.4</v>
      </c>
      <c r="J7149">
        <v>8.0000000000000004E-4</v>
      </c>
      <c r="K7149">
        <v>0.26600000000000001</v>
      </c>
      <c r="L7149">
        <v>1.3602553191489362</v>
      </c>
      <c r="M7149" s="2">
        <f t="shared" si="223"/>
        <v>70.212765957446805</v>
      </c>
      <c r="N7149" t="s">
        <v>15590</v>
      </c>
    </row>
    <row r="7150" spans="1:14">
      <c r="A7150">
        <v>34</v>
      </c>
      <c r="B7150" t="s">
        <v>15572</v>
      </c>
      <c r="C7150" t="s">
        <v>15573</v>
      </c>
      <c r="D7150">
        <v>98</v>
      </c>
      <c r="E7150" s="1">
        <v>0.71899999999999997</v>
      </c>
      <c r="G7150">
        <v>0.14299999999999999</v>
      </c>
      <c r="H7150">
        <v>14</v>
      </c>
      <c r="J7150">
        <v>5.0000000000000001E-4</v>
      </c>
      <c r="L7150">
        <v>1.3602553191489362</v>
      </c>
      <c r="M7150" s="2">
        <f t="shared" si="223"/>
        <v>72.340425531914903</v>
      </c>
      <c r="N7150" t="s">
        <v>15590</v>
      </c>
    </row>
    <row r="7151" spans="1:14">
      <c r="A7151">
        <v>35</v>
      </c>
      <c r="B7151" t="s">
        <v>15614</v>
      </c>
      <c r="C7151" t="s">
        <v>15615</v>
      </c>
      <c r="D7151">
        <v>275</v>
      </c>
      <c r="E7151" s="1">
        <v>0.625</v>
      </c>
      <c r="F7151">
        <v>0.56000000000000005</v>
      </c>
      <c r="G7151">
        <v>6.7000000000000004E-2</v>
      </c>
      <c r="H7151">
        <v>15</v>
      </c>
      <c r="I7151" t="s">
        <v>18288</v>
      </c>
      <c r="J7151">
        <v>2.0000000000000001E-4</v>
      </c>
      <c r="K7151">
        <v>0.23300000000000001</v>
      </c>
      <c r="L7151">
        <v>1.3602553191489362</v>
      </c>
      <c r="M7151" s="2">
        <f t="shared" si="223"/>
        <v>74.468085106382972</v>
      </c>
      <c r="N7151" t="s">
        <v>15590</v>
      </c>
    </row>
    <row r="7152" spans="1:14">
      <c r="A7152">
        <v>36</v>
      </c>
      <c r="B7152" t="s">
        <v>15630</v>
      </c>
      <c r="C7152" t="s">
        <v>15631</v>
      </c>
      <c r="D7152">
        <v>472</v>
      </c>
      <c r="E7152" s="1">
        <v>0.55300000000000005</v>
      </c>
      <c r="F7152">
        <v>0.78100000000000003</v>
      </c>
      <c r="G7152">
        <v>0.188</v>
      </c>
      <c r="H7152">
        <v>32</v>
      </c>
      <c r="I7152">
        <v>8.1999999999999993</v>
      </c>
      <c r="J7152">
        <v>1.1199999999999999E-3</v>
      </c>
      <c r="K7152">
        <v>0.29799999999999999</v>
      </c>
      <c r="L7152">
        <v>1.3602553191489362</v>
      </c>
      <c r="M7152" s="2">
        <f t="shared" si="223"/>
        <v>76.59574468085107</v>
      </c>
      <c r="N7152" t="s">
        <v>15590</v>
      </c>
    </row>
    <row r="7153" spans="1:14">
      <c r="A7153">
        <v>37</v>
      </c>
      <c r="B7153" t="s">
        <v>15620</v>
      </c>
      <c r="C7153" t="s">
        <v>15621</v>
      </c>
      <c r="D7153">
        <v>697</v>
      </c>
      <c r="E7153" s="1">
        <v>0.51700000000000002</v>
      </c>
      <c r="F7153">
        <v>0.76</v>
      </c>
      <c r="G7153">
        <v>0.44800000000000001</v>
      </c>
      <c r="H7153">
        <v>29</v>
      </c>
      <c r="I7153" t="s">
        <v>18288</v>
      </c>
      <c r="J7153">
        <v>6.4999999999999997E-4</v>
      </c>
      <c r="K7153">
        <v>0.25600000000000001</v>
      </c>
      <c r="L7153">
        <v>1.3602553191489362</v>
      </c>
      <c r="M7153" s="2">
        <f t="shared" si="223"/>
        <v>78.723404255319153</v>
      </c>
      <c r="N7153" t="s">
        <v>15590</v>
      </c>
    </row>
    <row r="7154" spans="1:14">
      <c r="A7154">
        <v>38</v>
      </c>
      <c r="B7154" t="s">
        <v>15568</v>
      </c>
      <c r="C7154" t="s">
        <v>15569</v>
      </c>
      <c r="D7154">
        <v>102</v>
      </c>
      <c r="E7154" s="1">
        <v>0.5</v>
      </c>
      <c r="H7154">
        <v>0</v>
      </c>
      <c r="I7154" t="s">
        <v>18288</v>
      </c>
      <c r="J7154">
        <v>5.0000000000000002E-5</v>
      </c>
      <c r="L7154">
        <v>1.3602553191489362</v>
      </c>
      <c r="M7154" s="2">
        <f t="shared" si="223"/>
        <v>80.851063829787222</v>
      </c>
      <c r="N7154" t="s">
        <v>15590</v>
      </c>
    </row>
    <row r="7155" spans="1:14">
      <c r="A7155">
        <v>39</v>
      </c>
      <c r="B7155" t="s">
        <v>15624</v>
      </c>
      <c r="C7155" t="s">
        <v>15625</v>
      </c>
      <c r="D7155">
        <v>299</v>
      </c>
      <c r="E7155" s="1">
        <v>0.5</v>
      </c>
      <c r="F7155">
        <v>0.55600000000000005</v>
      </c>
      <c r="G7155">
        <v>0.111</v>
      </c>
      <c r="H7155">
        <v>9</v>
      </c>
      <c r="I7155" t="s">
        <v>18288</v>
      </c>
      <c r="J7155">
        <v>3.6999999999999999E-4</v>
      </c>
      <c r="K7155">
        <v>0.25800000000000001</v>
      </c>
      <c r="L7155">
        <v>1.3602553191489362</v>
      </c>
      <c r="M7155" s="2">
        <f t="shared" si="223"/>
        <v>82.978723404255319</v>
      </c>
      <c r="N7155" t="s">
        <v>15590</v>
      </c>
    </row>
    <row r="7156" spans="1:14">
      <c r="A7156">
        <v>40</v>
      </c>
      <c r="B7156" t="s">
        <v>15606</v>
      </c>
      <c r="C7156" t="s">
        <v>15607</v>
      </c>
      <c r="D7156">
        <v>1152</v>
      </c>
      <c r="E7156" s="1">
        <v>0.47499999999999998</v>
      </c>
      <c r="F7156">
        <v>0.60399999999999998</v>
      </c>
      <c r="G7156">
        <v>0.71899999999999997</v>
      </c>
      <c r="H7156">
        <v>32</v>
      </c>
      <c r="I7156" t="s">
        <v>18288</v>
      </c>
      <c r="J7156">
        <v>5.6999999999999998E-4</v>
      </c>
      <c r="K7156">
        <v>0.23300000000000001</v>
      </c>
      <c r="L7156">
        <v>1.3602553191489362</v>
      </c>
      <c r="M7156" s="2">
        <f t="shared" si="223"/>
        <v>85.106382978723403</v>
      </c>
      <c r="N7156" t="s">
        <v>15590</v>
      </c>
    </row>
    <row r="7157" spans="1:14">
      <c r="A7157">
        <v>41</v>
      </c>
      <c r="B7157" t="s">
        <v>15570</v>
      </c>
      <c r="C7157" t="s">
        <v>15571</v>
      </c>
      <c r="D7157">
        <v>133</v>
      </c>
      <c r="E7157" s="1">
        <v>0.45800000000000002</v>
      </c>
      <c r="F7157">
        <v>0.44600000000000001</v>
      </c>
      <c r="G7157">
        <v>0</v>
      </c>
      <c r="H7157">
        <v>35</v>
      </c>
      <c r="I7157" t="s">
        <v>18288</v>
      </c>
      <c r="J7157">
        <v>2.7E-4</v>
      </c>
      <c r="K7157">
        <v>0.16700000000000001</v>
      </c>
      <c r="L7157">
        <v>1.3602553191489362</v>
      </c>
      <c r="M7157" s="2">
        <f t="shared" si="223"/>
        <v>87.2340425531915</v>
      </c>
      <c r="N7157" t="s">
        <v>15590</v>
      </c>
    </row>
    <row r="7158" spans="1:14">
      <c r="A7158">
        <v>42</v>
      </c>
      <c r="B7158" t="s">
        <v>15588</v>
      </c>
      <c r="C7158" t="s">
        <v>15589</v>
      </c>
      <c r="D7158">
        <v>58</v>
      </c>
      <c r="E7158" s="1">
        <v>0.45700000000000002</v>
      </c>
      <c r="F7158">
        <v>0.43099999999999999</v>
      </c>
      <c r="G7158">
        <v>0</v>
      </c>
      <c r="H7158">
        <v>21</v>
      </c>
      <c r="J7158">
        <v>3.3E-4</v>
      </c>
      <c r="K7158">
        <v>0.17299999999999999</v>
      </c>
      <c r="L7158">
        <v>1.3602553191489362</v>
      </c>
      <c r="M7158" s="2">
        <f t="shared" si="223"/>
        <v>89.361702127659569</v>
      </c>
      <c r="N7158" t="s">
        <v>15590</v>
      </c>
    </row>
    <row r="7159" spans="1:14">
      <c r="A7159">
        <v>43</v>
      </c>
      <c r="B7159" t="s">
        <v>15566</v>
      </c>
      <c r="C7159" t="s">
        <v>15567</v>
      </c>
      <c r="D7159">
        <v>75</v>
      </c>
      <c r="E7159" s="1">
        <v>0.37</v>
      </c>
      <c r="F7159">
        <v>0.54800000000000004</v>
      </c>
      <c r="G7159">
        <v>0</v>
      </c>
      <c r="H7159">
        <v>18</v>
      </c>
      <c r="J7159">
        <v>2.4000000000000001E-4</v>
      </c>
      <c r="K7159">
        <v>0.16500000000000001</v>
      </c>
      <c r="L7159">
        <v>1.3602553191489362</v>
      </c>
      <c r="M7159" s="2">
        <f t="shared" si="223"/>
        <v>91.489361702127653</v>
      </c>
      <c r="N7159" t="s">
        <v>15590</v>
      </c>
    </row>
    <row r="7160" spans="1:14">
      <c r="A7160">
        <v>44</v>
      </c>
      <c r="B7160" t="s">
        <v>15584</v>
      </c>
      <c r="C7160" t="s">
        <v>15585</v>
      </c>
      <c r="D7160">
        <v>315</v>
      </c>
      <c r="E7160" s="1">
        <v>0.318</v>
      </c>
      <c r="F7160">
        <v>0.35899999999999999</v>
      </c>
      <c r="G7160">
        <v>0.04</v>
      </c>
      <c r="H7160">
        <v>50</v>
      </c>
      <c r="I7160">
        <v>8.1999999999999993</v>
      </c>
      <c r="J7160">
        <v>7.6000000000000004E-4</v>
      </c>
      <c r="K7160">
        <v>0.128</v>
      </c>
      <c r="L7160">
        <v>1.3602553191489362</v>
      </c>
      <c r="M7160" s="2">
        <f t="shared" si="223"/>
        <v>93.61702127659575</v>
      </c>
      <c r="N7160" t="s">
        <v>15590</v>
      </c>
    </row>
    <row r="7161" spans="1:14">
      <c r="A7161">
        <v>45</v>
      </c>
      <c r="B7161" t="s">
        <v>15576</v>
      </c>
      <c r="C7161" t="s">
        <v>15577</v>
      </c>
      <c r="D7161">
        <v>234</v>
      </c>
      <c r="E7161" s="1">
        <v>0.29199999999999998</v>
      </c>
      <c r="G7161">
        <v>0.25</v>
      </c>
      <c r="H7161">
        <v>16</v>
      </c>
      <c r="I7161" t="s">
        <v>18288</v>
      </c>
      <c r="J7161">
        <v>2.3000000000000001E-4</v>
      </c>
      <c r="L7161">
        <v>1.3602553191489362</v>
      </c>
      <c r="M7161" s="2">
        <f t="shared" si="223"/>
        <v>95.744680851063833</v>
      </c>
      <c r="N7161" t="s">
        <v>15590</v>
      </c>
    </row>
    <row r="7162" spans="1:14">
      <c r="A7162">
        <v>46</v>
      </c>
      <c r="B7162" t="s">
        <v>15594</v>
      </c>
      <c r="C7162" t="s">
        <v>15595</v>
      </c>
      <c r="D7162">
        <v>150</v>
      </c>
      <c r="E7162" s="1">
        <v>0.26700000000000002</v>
      </c>
      <c r="F7162">
        <v>0.14499999999999999</v>
      </c>
      <c r="G7162">
        <v>9.5000000000000001E-2</v>
      </c>
      <c r="H7162">
        <v>21</v>
      </c>
      <c r="I7162" t="s">
        <v>18288</v>
      </c>
      <c r="J7162">
        <v>1.2999999999999999E-4</v>
      </c>
      <c r="K7162">
        <v>0.04</v>
      </c>
      <c r="L7162">
        <v>1.3602553191489362</v>
      </c>
      <c r="M7162" s="2">
        <f t="shared" si="223"/>
        <v>97.872340425531917</v>
      </c>
      <c r="N7162" t="s">
        <v>15590</v>
      </c>
    </row>
    <row r="7163" spans="1:14">
      <c r="A7163">
        <v>47</v>
      </c>
      <c r="B7163" t="s">
        <v>15442</v>
      </c>
      <c r="C7163" t="s">
        <v>15443</v>
      </c>
      <c r="D7163">
        <v>287</v>
      </c>
      <c r="E7163" s="1">
        <v>0.151</v>
      </c>
      <c r="F7163">
        <v>0.28399999999999997</v>
      </c>
      <c r="G7163">
        <v>3.2000000000000001E-2</v>
      </c>
      <c r="H7163">
        <v>31</v>
      </c>
      <c r="I7163" t="s">
        <v>18288</v>
      </c>
      <c r="J7163">
        <v>3.6000000000000002E-4</v>
      </c>
      <c r="K7163">
        <v>0.104</v>
      </c>
      <c r="L7163">
        <v>1.3602553191489362</v>
      </c>
      <c r="M7163" s="2">
        <f t="shared" si="223"/>
        <v>100</v>
      </c>
      <c r="N7163" t="s">
        <v>15590</v>
      </c>
    </row>
    <row r="7164" spans="1:14" s="3" customFormat="1">
      <c r="E7164" s="4"/>
      <c r="M7164" s="5"/>
    </row>
    <row r="7165" spans="1:14">
      <c r="A7165">
        <v>1</v>
      </c>
      <c r="B7165" t="s">
        <v>15782</v>
      </c>
      <c r="C7165" t="s">
        <v>15783</v>
      </c>
      <c r="D7165">
        <v>7451</v>
      </c>
      <c r="E7165" s="1">
        <v>12.367000000000001</v>
      </c>
      <c r="F7165">
        <v>12.904999999999999</v>
      </c>
      <c r="G7165">
        <v>2.4460000000000002</v>
      </c>
      <c r="H7165">
        <v>148</v>
      </c>
      <c r="I7165">
        <v>2.9</v>
      </c>
      <c r="J7165">
        <v>7.6560000000000003E-2</v>
      </c>
      <c r="K7165">
        <v>7.952</v>
      </c>
      <c r="L7165">
        <f>AVERAGE(E7165:E7336)</f>
        <v>1.8757251461988291</v>
      </c>
      <c r="M7165" s="2">
        <f t="shared" ref="M7165:M7196" si="224">A7165/170*100</f>
        <v>0.58823529411764708</v>
      </c>
      <c r="N7165" t="s">
        <v>2755</v>
      </c>
    </row>
    <row r="7166" spans="1:14">
      <c r="A7166">
        <v>2</v>
      </c>
      <c r="B7166" t="s">
        <v>18920</v>
      </c>
      <c r="C7166" t="s">
        <v>18921</v>
      </c>
      <c r="D7166">
        <v>4653</v>
      </c>
      <c r="E7166" s="1">
        <v>8.8330000000000002</v>
      </c>
      <c r="F7166">
        <v>9.8610000000000007</v>
      </c>
      <c r="G7166">
        <v>1.5189999999999999</v>
      </c>
      <c r="H7166">
        <v>27</v>
      </c>
      <c r="I7166" t="s">
        <v>18288</v>
      </c>
      <c r="J7166">
        <v>1.115E-2</v>
      </c>
      <c r="K7166">
        <v>5.8869999999999996</v>
      </c>
      <c r="L7166">
        <v>1.8504882352941165</v>
      </c>
      <c r="M7166" s="2">
        <f t="shared" si="224"/>
        <v>1.1764705882352942</v>
      </c>
      <c r="N7166" t="s">
        <v>2755</v>
      </c>
    </row>
    <row r="7167" spans="1:14">
      <c r="A7167">
        <v>3</v>
      </c>
      <c r="B7167" t="s">
        <v>15726</v>
      </c>
      <c r="C7167" t="s">
        <v>15727</v>
      </c>
      <c r="D7167">
        <v>4394</v>
      </c>
      <c r="E7167" s="1">
        <v>7.3959999999999999</v>
      </c>
      <c r="F7167">
        <v>6.1710000000000003</v>
      </c>
      <c r="G7167">
        <v>2.1339999999999999</v>
      </c>
      <c r="H7167">
        <v>157</v>
      </c>
      <c r="I7167">
        <v>3.4</v>
      </c>
      <c r="J7167">
        <v>1.315E-2</v>
      </c>
      <c r="K7167">
        <v>1.5780000000000001</v>
      </c>
      <c r="L7167">
        <v>1.8504882352941165</v>
      </c>
      <c r="M7167" s="2">
        <f t="shared" si="224"/>
        <v>1.7647058823529411</v>
      </c>
      <c r="N7167" t="s">
        <v>2755</v>
      </c>
    </row>
    <row r="7168" spans="1:14">
      <c r="A7168">
        <v>4</v>
      </c>
      <c r="B7168" t="s">
        <v>15688</v>
      </c>
      <c r="C7168" t="s">
        <v>15689</v>
      </c>
      <c r="D7168">
        <v>6204</v>
      </c>
      <c r="E7168" s="1">
        <v>7.3390000000000004</v>
      </c>
      <c r="F7168">
        <v>8.7590000000000003</v>
      </c>
      <c r="G7168">
        <v>1.0489999999999999</v>
      </c>
      <c r="H7168">
        <v>81</v>
      </c>
      <c r="I7168">
        <v>7.5</v>
      </c>
      <c r="J7168">
        <v>1.738E-2</v>
      </c>
      <c r="K7168">
        <v>3.798</v>
      </c>
      <c r="L7168">
        <v>1.8504882352941165</v>
      </c>
      <c r="M7168" s="2">
        <f t="shared" si="224"/>
        <v>2.3529411764705883</v>
      </c>
      <c r="N7168" t="s">
        <v>2755</v>
      </c>
    </row>
    <row r="7169" spans="1:14">
      <c r="A7169">
        <v>5</v>
      </c>
      <c r="B7169" t="s">
        <v>15720</v>
      </c>
      <c r="C7169" t="s">
        <v>15721</v>
      </c>
      <c r="D7169">
        <v>626</v>
      </c>
      <c r="E7169" s="1">
        <v>5.03</v>
      </c>
      <c r="F7169">
        <v>4.5</v>
      </c>
      <c r="G7169">
        <v>0.84599999999999997</v>
      </c>
      <c r="H7169">
        <v>91</v>
      </c>
      <c r="I7169">
        <v>2</v>
      </c>
      <c r="J7169">
        <v>4.5599999999999998E-3</v>
      </c>
      <c r="K7169">
        <v>2.1309999999999998</v>
      </c>
      <c r="L7169">
        <v>1.8504882352941165</v>
      </c>
      <c r="M7169" s="2">
        <f t="shared" si="224"/>
        <v>2.9411764705882351</v>
      </c>
      <c r="N7169" t="s">
        <v>2755</v>
      </c>
    </row>
    <row r="7170" spans="1:14">
      <c r="A7170">
        <v>6</v>
      </c>
      <c r="B7170" t="s">
        <v>10736</v>
      </c>
      <c r="C7170" t="s">
        <v>10737</v>
      </c>
      <c r="D7170">
        <v>9505</v>
      </c>
      <c r="E7170" s="1">
        <v>4.6820000000000004</v>
      </c>
      <c r="F7170">
        <v>5.8460000000000001</v>
      </c>
      <c r="G7170">
        <v>0.75</v>
      </c>
      <c r="H7170">
        <v>124</v>
      </c>
      <c r="I7170">
        <v>8.8000000000000007</v>
      </c>
      <c r="J7170">
        <v>2.248E-2</v>
      </c>
      <c r="K7170">
        <v>2.66</v>
      </c>
      <c r="L7170">
        <v>1.8504882352941165</v>
      </c>
      <c r="M7170" s="2">
        <f t="shared" si="224"/>
        <v>3.5294117647058822</v>
      </c>
      <c r="N7170" t="s">
        <v>2755</v>
      </c>
    </row>
    <row r="7171" spans="1:14">
      <c r="A7171">
        <v>7</v>
      </c>
      <c r="B7171" t="s">
        <v>15798</v>
      </c>
      <c r="C7171" t="s">
        <v>15799</v>
      </c>
      <c r="D7171">
        <v>8624</v>
      </c>
      <c r="E7171" s="1">
        <v>4.4409999999999998</v>
      </c>
      <c r="F7171">
        <v>4.9180000000000001</v>
      </c>
      <c r="G7171">
        <v>1.181</v>
      </c>
      <c r="H7171">
        <v>160</v>
      </c>
      <c r="I7171">
        <v>8</v>
      </c>
      <c r="J7171">
        <v>1.396E-2</v>
      </c>
      <c r="K7171">
        <v>1.256</v>
      </c>
      <c r="L7171">
        <v>1.8504882352941165</v>
      </c>
      <c r="M7171" s="2">
        <f t="shared" si="224"/>
        <v>4.117647058823529</v>
      </c>
      <c r="N7171" t="s">
        <v>2755</v>
      </c>
    </row>
    <row r="7172" spans="1:14">
      <c r="A7172">
        <v>8</v>
      </c>
      <c r="B7172" t="s">
        <v>15710</v>
      </c>
      <c r="C7172" t="s">
        <v>15711</v>
      </c>
      <c r="D7172">
        <v>13572</v>
      </c>
      <c r="E7172" s="1">
        <v>4.2859999999999996</v>
      </c>
      <c r="F7172">
        <v>4.4939999999999998</v>
      </c>
      <c r="G7172">
        <v>0.623</v>
      </c>
      <c r="H7172">
        <v>114</v>
      </c>
      <c r="I7172" t="s">
        <v>18288</v>
      </c>
      <c r="J7172">
        <v>1.8669999999999999E-2</v>
      </c>
      <c r="K7172">
        <v>1.9610000000000001</v>
      </c>
      <c r="L7172">
        <v>1.8504882352941165</v>
      </c>
      <c r="M7172" s="2">
        <f t="shared" si="224"/>
        <v>4.7058823529411766</v>
      </c>
      <c r="N7172" t="s">
        <v>2755</v>
      </c>
    </row>
    <row r="7173" spans="1:14">
      <c r="A7173">
        <v>9</v>
      </c>
      <c r="B7173" t="s">
        <v>15548</v>
      </c>
      <c r="C7173" t="s">
        <v>15549</v>
      </c>
      <c r="D7173">
        <v>13483</v>
      </c>
      <c r="E7173" s="1">
        <v>4.0759999999999996</v>
      </c>
      <c r="F7173">
        <v>5.04</v>
      </c>
      <c r="G7173">
        <v>1.004</v>
      </c>
      <c r="H7173">
        <v>265</v>
      </c>
      <c r="I7173">
        <v>6.5</v>
      </c>
      <c r="J7173">
        <v>4.308E-2</v>
      </c>
      <c r="K7173">
        <v>2.1120000000000001</v>
      </c>
      <c r="L7173">
        <v>1.8504882352941165</v>
      </c>
      <c r="M7173" s="2">
        <f t="shared" si="224"/>
        <v>5.2941176470588234</v>
      </c>
      <c r="N7173" t="s">
        <v>2755</v>
      </c>
    </row>
    <row r="7174" spans="1:14">
      <c r="A7174">
        <v>10</v>
      </c>
      <c r="B7174" t="s">
        <v>15542</v>
      </c>
      <c r="C7174" t="s">
        <v>15543</v>
      </c>
      <c r="D7174">
        <v>1290</v>
      </c>
      <c r="E7174" s="1">
        <v>4.0149999999999997</v>
      </c>
      <c r="F7174">
        <v>3.9129999999999998</v>
      </c>
      <c r="G7174">
        <v>0.51200000000000001</v>
      </c>
      <c r="H7174">
        <v>121</v>
      </c>
      <c r="I7174">
        <v>3.3</v>
      </c>
      <c r="J7174">
        <v>7.7200000000000003E-3</v>
      </c>
      <c r="K7174">
        <v>1.601</v>
      </c>
      <c r="L7174">
        <v>1.8504882352941165</v>
      </c>
      <c r="M7174" s="2">
        <f t="shared" si="224"/>
        <v>5.8823529411764701</v>
      </c>
      <c r="N7174" t="s">
        <v>2755</v>
      </c>
    </row>
    <row r="7175" spans="1:14">
      <c r="A7175">
        <v>11</v>
      </c>
      <c r="B7175" t="s">
        <v>15714</v>
      </c>
      <c r="C7175" t="s">
        <v>15715</v>
      </c>
      <c r="D7175">
        <v>64112</v>
      </c>
      <c r="E7175" s="1">
        <v>3.9820000000000002</v>
      </c>
      <c r="F7175">
        <v>4.07</v>
      </c>
      <c r="G7175">
        <v>0.68300000000000005</v>
      </c>
      <c r="H7175">
        <v>1052</v>
      </c>
      <c r="I7175">
        <v>7.1</v>
      </c>
      <c r="J7175">
        <v>0.23180000000000001</v>
      </c>
      <c r="K7175">
        <v>2.1269999999999998</v>
      </c>
      <c r="L7175">
        <v>1.8504882352941165</v>
      </c>
      <c r="M7175" s="2">
        <f t="shared" si="224"/>
        <v>6.4705882352941186</v>
      </c>
      <c r="N7175" t="s">
        <v>2755</v>
      </c>
    </row>
    <row r="7176" spans="1:14">
      <c r="A7176">
        <v>12</v>
      </c>
      <c r="B7176" t="s">
        <v>15496</v>
      </c>
      <c r="C7176" t="s">
        <v>15497</v>
      </c>
      <c r="D7176">
        <v>868</v>
      </c>
      <c r="E7176" s="1">
        <v>3.77</v>
      </c>
      <c r="F7176">
        <v>4.5350000000000001</v>
      </c>
      <c r="G7176">
        <v>0.85499999999999998</v>
      </c>
      <c r="H7176">
        <v>110</v>
      </c>
      <c r="I7176">
        <v>2.2999999999999998</v>
      </c>
      <c r="J7176">
        <v>6.9100000000000003E-3</v>
      </c>
      <c r="K7176">
        <v>2.3180000000000001</v>
      </c>
      <c r="L7176">
        <v>1.8504882352941165</v>
      </c>
      <c r="M7176" s="2">
        <f t="shared" si="224"/>
        <v>7.0588235294117645</v>
      </c>
      <c r="N7176" t="s">
        <v>2755</v>
      </c>
    </row>
    <row r="7177" spans="1:14">
      <c r="A7177">
        <v>13</v>
      </c>
      <c r="B7177" t="s">
        <v>19866</v>
      </c>
      <c r="C7177" t="s">
        <v>19867</v>
      </c>
      <c r="D7177">
        <v>4590</v>
      </c>
      <c r="E7177" s="1">
        <v>3.754</v>
      </c>
      <c r="F7177">
        <v>4.1779999999999999</v>
      </c>
      <c r="G7177">
        <v>0.63100000000000001</v>
      </c>
      <c r="H7177">
        <v>350</v>
      </c>
      <c r="I7177">
        <v>3.1</v>
      </c>
      <c r="J7177">
        <v>2.794E-2</v>
      </c>
      <c r="K7177">
        <v>1.6970000000000001</v>
      </c>
      <c r="L7177">
        <v>1.8504882352941165</v>
      </c>
      <c r="M7177" s="2">
        <f t="shared" si="224"/>
        <v>7.6470588235294121</v>
      </c>
      <c r="N7177" t="s">
        <v>2755</v>
      </c>
    </row>
    <row r="7178" spans="1:14">
      <c r="A7178">
        <v>14</v>
      </c>
      <c r="B7178" t="s">
        <v>15644</v>
      </c>
      <c r="C7178" t="s">
        <v>15645</v>
      </c>
      <c r="D7178">
        <v>6143</v>
      </c>
      <c r="E7178" s="1">
        <v>3.6</v>
      </c>
      <c r="F7178">
        <v>4.5629999999999997</v>
      </c>
      <c r="G7178">
        <v>0.39100000000000001</v>
      </c>
      <c r="H7178">
        <v>23</v>
      </c>
      <c r="I7178" t="s">
        <v>18288</v>
      </c>
      <c r="J7178">
        <v>6.3699999999999998E-3</v>
      </c>
      <c r="K7178">
        <v>1.9850000000000001</v>
      </c>
      <c r="L7178">
        <v>1.8504882352941165</v>
      </c>
      <c r="M7178" s="2">
        <f t="shared" si="224"/>
        <v>8.235294117647058</v>
      </c>
      <c r="N7178" t="s">
        <v>2755</v>
      </c>
    </row>
    <row r="7179" spans="1:14">
      <c r="A7179">
        <v>15</v>
      </c>
      <c r="B7179" t="s">
        <v>15732</v>
      </c>
      <c r="C7179" t="s">
        <v>15733</v>
      </c>
      <c r="D7179">
        <v>5365</v>
      </c>
      <c r="E7179" s="1">
        <v>3.5870000000000002</v>
      </c>
      <c r="F7179">
        <v>3.984</v>
      </c>
      <c r="G7179">
        <v>0.875</v>
      </c>
      <c r="H7179">
        <v>313</v>
      </c>
      <c r="I7179">
        <v>4.0999999999999996</v>
      </c>
      <c r="J7179">
        <v>2.0559999999999998E-2</v>
      </c>
      <c r="K7179">
        <v>1.3480000000000001</v>
      </c>
      <c r="L7179">
        <v>1.8504882352941165</v>
      </c>
      <c r="M7179" s="2">
        <f t="shared" si="224"/>
        <v>8.8235294117647065</v>
      </c>
      <c r="N7179" t="s">
        <v>2755</v>
      </c>
    </row>
    <row r="7180" spans="1:14">
      <c r="A7180">
        <v>16</v>
      </c>
      <c r="B7180" t="s">
        <v>15670</v>
      </c>
      <c r="C7180" t="s">
        <v>15671</v>
      </c>
      <c r="D7180">
        <v>1392</v>
      </c>
      <c r="E7180" s="1">
        <v>3.556</v>
      </c>
      <c r="F7180">
        <v>4.2309999999999999</v>
      </c>
      <c r="G7180">
        <v>0.72399999999999998</v>
      </c>
      <c r="H7180">
        <v>134</v>
      </c>
      <c r="I7180">
        <v>3.2</v>
      </c>
      <c r="J7180">
        <v>1.1339999999999999E-2</v>
      </c>
      <c r="K7180">
        <v>2.2309999999999999</v>
      </c>
      <c r="L7180">
        <v>1.8504882352941165</v>
      </c>
      <c r="M7180" s="2">
        <f t="shared" si="224"/>
        <v>9.4117647058823533</v>
      </c>
      <c r="N7180" t="s">
        <v>2755</v>
      </c>
    </row>
    <row r="7181" spans="1:14">
      <c r="A7181">
        <v>17</v>
      </c>
      <c r="B7181" t="s">
        <v>14430</v>
      </c>
      <c r="C7181" t="s">
        <v>14431</v>
      </c>
      <c r="D7181">
        <v>6997</v>
      </c>
      <c r="E7181" s="1">
        <v>3.5310000000000001</v>
      </c>
      <c r="F7181">
        <v>4.077</v>
      </c>
      <c r="G7181">
        <v>0.71699999999999997</v>
      </c>
      <c r="H7181">
        <v>145</v>
      </c>
      <c r="I7181">
        <v>9</v>
      </c>
      <c r="J7181">
        <v>1.363E-2</v>
      </c>
      <c r="K7181">
        <v>1.583</v>
      </c>
      <c r="L7181">
        <v>1.8504882352941165</v>
      </c>
      <c r="M7181" s="2">
        <f t="shared" si="224"/>
        <v>10</v>
      </c>
      <c r="N7181" t="s">
        <v>2755</v>
      </c>
    </row>
    <row r="7182" spans="1:14">
      <c r="A7182">
        <v>18</v>
      </c>
      <c r="B7182" t="s">
        <v>15540</v>
      </c>
      <c r="C7182" t="s">
        <v>15541</v>
      </c>
      <c r="D7182">
        <v>2275</v>
      </c>
      <c r="E7182" s="1">
        <v>3.419</v>
      </c>
      <c r="F7182">
        <v>3.69</v>
      </c>
      <c r="G7182">
        <v>0.316</v>
      </c>
      <c r="H7182">
        <v>38</v>
      </c>
      <c r="I7182">
        <v>8.5</v>
      </c>
      <c r="J7182">
        <v>4.2700000000000004E-3</v>
      </c>
      <c r="K7182">
        <v>1.3240000000000001</v>
      </c>
      <c r="L7182">
        <v>1.8504882352941165</v>
      </c>
      <c r="M7182" s="2">
        <f t="shared" si="224"/>
        <v>10.588235294117647</v>
      </c>
      <c r="N7182" t="s">
        <v>2755</v>
      </c>
    </row>
    <row r="7183" spans="1:14">
      <c r="A7183">
        <v>19</v>
      </c>
      <c r="B7183" t="s">
        <v>15642</v>
      </c>
      <c r="C7183" t="s">
        <v>15643</v>
      </c>
      <c r="D7183">
        <v>370</v>
      </c>
      <c r="E7183" s="1">
        <v>3.3330000000000002</v>
      </c>
      <c r="F7183">
        <v>1.5529999999999999</v>
      </c>
      <c r="G7183">
        <v>0.33300000000000002</v>
      </c>
      <c r="H7183">
        <v>3</v>
      </c>
      <c r="I7183" t="s">
        <v>18288</v>
      </c>
      <c r="J7183">
        <v>6.2E-4</v>
      </c>
      <c r="K7183">
        <v>0.92400000000000004</v>
      </c>
      <c r="L7183">
        <v>1.8504882352941165</v>
      </c>
      <c r="M7183" s="2">
        <f t="shared" si="224"/>
        <v>11.176470588235295</v>
      </c>
      <c r="N7183" t="s">
        <v>2755</v>
      </c>
    </row>
    <row r="7184" spans="1:14">
      <c r="A7184">
        <v>20</v>
      </c>
      <c r="B7184" t="s">
        <v>15522</v>
      </c>
      <c r="C7184" t="s">
        <v>15523</v>
      </c>
      <c r="D7184">
        <v>2496</v>
      </c>
      <c r="E7184" s="1">
        <v>3.3130000000000002</v>
      </c>
      <c r="F7184">
        <v>4.0259999999999998</v>
      </c>
      <c r="G7184">
        <v>0.47</v>
      </c>
      <c r="H7184">
        <v>100</v>
      </c>
      <c r="I7184">
        <v>5.9</v>
      </c>
      <c r="J7184">
        <v>6.4799999999999996E-3</v>
      </c>
      <c r="K7184">
        <v>1.2070000000000001</v>
      </c>
      <c r="L7184">
        <v>1.8504882352941165</v>
      </c>
      <c r="M7184" s="2">
        <f t="shared" si="224"/>
        <v>11.76470588235294</v>
      </c>
      <c r="N7184" t="s">
        <v>2755</v>
      </c>
    </row>
    <row r="7185" spans="1:14">
      <c r="A7185">
        <v>21</v>
      </c>
      <c r="B7185" t="s">
        <v>15792</v>
      </c>
      <c r="C7185" t="s">
        <v>15793</v>
      </c>
      <c r="D7185">
        <v>5818</v>
      </c>
      <c r="E7185" s="1">
        <v>3.2959999999999998</v>
      </c>
      <c r="F7185">
        <v>3.883</v>
      </c>
      <c r="G7185">
        <v>0.47099999999999997</v>
      </c>
      <c r="H7185">
        <v>70</v>
      </c>
      <c r="I7185">
        <v>9.1</v>
      </c>
      <c r="J7185">
        <v>1.52E-2</v>
      </c>
      <c r="K7185">
        <v>2.1040000000000001</v>
      </c>
      <c r="L7185">
        <v>1.8504882352941165</v>
      </c>
      <c r="M7185" s="2">
        <f t="shared" si="224"/>
        <v>12.352941176470589</v>
      </c>
      <c r="N7185" t="s">
        <v>2755</v>
      </c>
    </row>
    <row r="7186" spans="1:14">
      <c r="A7186">
        <v>22</v>
      </c>
      <c r="B7186" t="s">
        <v>15516</v>
      </c>
      <c r="C7186" t="s">
        <v>15517</v>
      </c>
      <c r="D7186">
        <v>4748</v>
      </c>
      <c r="E7186" s="1">
        <v>3.218</v>
      </c>
      <c r="F7186">
        <v>3.3140000000000001</v>
      </c>
      <c r="G7186">
        <v>0.48799999999999999</v>
      </c>
      <c r="H7186">
        <v>129</v>
      </c>
      <c r="I7186">
        <v>7.8</v>
      </c>
      <c r="J7186">
        <v>1.14E-2</v>
      </c>
      <c r="K7186">
        <v>1.282</v>
      </c>
      <c r="L7186">
        <v>1.8504882352941165</v>
      </c>
      <c r="M7186" s="2">
        <f t="shared" si="224"/>
        <v>12.941176470588237</v>
      </c>
      <c r="N7186" t="s">
        <v>2755</v>
      </c>
    </row>
    <row r="7187" spans="1:14">
      <c r="A7187">
        <v>23</v>
      </c>
      <c r="B7187" t="s">
        <v>15760</v>
      </c>
      <c r="C7187" t="s">
        <v>15761</v>
      </c>
      <c r="D7187">
        <v>161862</v>
      </c>
      <c r="E7187" s="1">
        <v>3.1739999999999999</v>
      </c>
      <c r="F7187">
        <v>3.5459999999999998</v>
      </c>
      <c r="G7187">
        <v>0.75800000000000001</v>
      </c>
      <c r="H7187">
        <v>2753</v>
      </c>
      <c r="I7187">
        <v>10</v>
      </c>
      <c r="J7187">
        <v>0.34451999999999999</v>
      </c>
      <c r="K7187">
        <v>1.4710000000000001</v>
      </c>
      <c r="L7187">
        <v>1.8504882352941165</v>
      </c>
      <c r="M7187" s="2">
        <f t="shared" si="224"/>
        <v>13.529411764705882</v>
      </c>
      <c r="N7187" t="s">
        <v>2755</v>
      </c>
    </row>
    <row r="7188" spans="1:14">
      <c r="A7188">
        <v>24</v>
      </c>
      <c r="B7188" t="s">
        <v>15514</v>
      </c>
      <c r="C7188" t="s">
        <v>15515</v>
      </c>
      <c r="D7188">
        <v>5213</v>
      </c>
      <c r="E7188" s="1">
        <v>3.1549999999999998</v>
      </c>
      <c r="F7188">
        <v>4.476</v>
      </c>
      <c r="G7188">
        <v>0.99299999999999999</v>
      </c>
      <c r="H7188">
        <v>136</v>
      </c>
      <c r="I7188">
        <v>6</v>
      </c>
      <c r="J7188">
        <v>1.7409999999999998E-2</v>
      </c>
      <c r="K7188">
        <v>1.7949999999999999</v>
      </c>
      <c r="L7188">
        <v>1.8504882352941165</v>
      </c>
      <c r="M7188" s="2">
        <f t="shared" si="224"/>
        <v>14.117647058823529</v>
      </c>
      <c r="N7188" t="s">
        <v>2755</v>
      </c>
    </row>
    <row r="7189" spans="1:14">
      <c r="A7189">
        <v>25</v>
      </c>
      <c r="B7189" t="s">
        <v>20937</v>
      </c>
      <c r="C7189" t="s">
        <v>20938</v>
      </c>
      <c r="D7189">
        <v>1077</v>
      </c>
      <c r="E7189" s="1">
        <v>3.0419999999999998</v>
      </c>
      <c r="F7189">
        <v>3.6970000000000001</v>
      </c>
      <c r="G7189">
        <v>0.6</v>
      </c>
      <c r="H7189">
        <v>40</v>
      </c>
      <c r="I7189">
        <v>4.7</v>
      </c>
      <c r="J7189">
        <v>5.13E-3</v>
      </c>
      <c r="K7189">
        <v>1.5549999999999999</v>
      </c>
      <c r="L7189">
        <v>1.8504882352941165</v>
      </c>
      <c r="M7189" s="2">
        <f t="shared" si="224"/>
        <v>14.705882352941178</v>
      </c>
      <c r="N7189" t="s">
        <v>2755</v>
      </c>
    </row>
    <row r="7190" spans="1:14">
      <c r="A7190">
        <v>26</v>
      </c>
      <c r="B7190" t="s">
        <v>12864</v>
      </c>
      <c r="C7190" t="s">
        <v>12865</v>
      </c>
      <c r="D7190">
        <v>3955</v>
      </c>
      <c r="E7190" s="1">
        <v>2.976</v>
      </c>
      <c r="F7190">
        <v>3.157</v>
      </c>
      <c r="G7190">
        <v>0.94699999999999995</v>
      </c>
      <c r="H7190">
        <v>133</v>
      </c>
      <c r="I7190">
        <v>6.6</v>
      </c>
      <c r="J7190">
        <v>6.0899999999999999E-3</v>
      </c>
      <c r="K7190">
        <v>0.63300000000000001</v>
      </c>
      <c r="L7190">
        <v>1.8504882352941165</v>
      </c>
      <c r="M7190" s="2">
        <f t="shared" si="224"/>
        <v>15.294117647058824</v>
      </c>
      <c r="N7190" t="s">
        <v>2755</v>
      </c>
    </row>
    <row r="7191" spans="1:14">
      <c r="A7191">
        <v>27</v>
      </c>
      <c r="B7191" t="s">
        <v>13283</v>
      </c>
      <c r="C7191" t="s">
        <v>13284</v>
      </c>
      <c r="D7191">
        <v>25961</v>
      </c>
      <c r="E7191" s="1">
        <v>2.964</v>
      </c>
      <c r="F7191">
        <v>3.6539999999999999</v>
      </c>
      <c r="G7191">
        <v>0.48899999999999999</v>
      </c>
      <c r="H7191">
        <v>644</v>
      </c>
      <c r="I7191">
        <v>8.3000000000000007</v>
      </c>
      <c r="J7191">
        <v>4.6260000000000003E-2</v>
      </c>
      <c r="K7191">
        <v>1.1339999999999999</v>
      </c>
      <c r="L7191">
        <v>1.8504882352941165</v>
      </c>
      <c r="M7191" s="2">
        <f t="shared" si="224"/>
        <v>15.882352941176469</v>
      </c>
      <c r="N7191" t="s">
        <v>2755</v>
      </c>
    </row>
    <row r="7192" spans="1:14">
      <c r="A7192">
        <v>28</v>
      </c>
      <c r="B7192" t="s">
        <v>15766</v>
      </c>
      <c r="C7192" t="s">
        <v>15767</v>
      </c>
      <c r="D7192">
        <v>3345</v>
      </c>
      <c r="E7192" s="1">
        <v>2.9390000000000001</v>
      </c>
      <c r="F7192">
        <v>3.3119999999999998</v>
      </c>
      <c r="G7192">
        <v>0.80600000000000005</v>
      </c>
      <c r="H7192">
        <v>98</v>
      </c>
      <c r="I7192">
        <v>7.4</v>
      </c>
      <c r="J7192">
        <v>9.2300000000000004E-3</v>
      </c>
      <c r="K7192">
        <v>1.323</v>
      </c>
      <c r="L7192">
        <v>1.8504882352941165</v>
      </c>
      <c r="M7192" s="2">
        <f t="shared" si="224"/>
        <v>16.470588235294116</v>
      </c>
      <c r="N7192" t="s">
        <v>2755</v>
      </c>
    </row>
    <row r="7193" spans="1:14">
      <c r="A7193">
        <v>29</v>
      </c>
      <c r="B7193" t="s">
        <v>15682</v>
      </c>
      <c r="C7193" t="s">
        <v>15683</v>
      </c>
      <c r="D7193">
        <v>2427</v>
      </c>
      <c r="E7193" s="1">
        <v>2.9209999999999998</v>
      </c>
      <c r="F7193">
        <v>1.7030000000000001</v>
      </c>
      <c r="G7193">
        <v>0.34899999999999998</v>
      </c>
      <c r="H7193">
        <v>129</v>
      </c>
      <c r="I7193">
        <v>5.5</v>
      </c>
      <c r="J7193">
        <v>1.2529999999999999E-2</v>
      </c>
      <c r="K7193">
        <v>0.99099999999999999</v>
      </c>
      <c r="L7193">
        <v>1.8504882352941165</v>
      </c>
      <c r="M7193" s="2">
        <f t="shared" si="224"/>
        <v>17.058823529411764</v>
      </c>
      <c r="N7193" t="s">
        <v>2755</v>
      </c>
    </row>
    <row r="7194" spans="1:14">
      <c r="A7194">
        <v>30</v>
      </c>
      <c r="B7194" t="s">
        <v>15662</v>
      </c>
      <c r="C7194" t="s">
        <v>15663</v>
      </c>
      <c r="D7194">
        <v>1651</v>
      </c>
      <c r="E7194" s="1">
        <v>2.9119999999999999</v>
      </c>
      <c r="F7194">
        <v>3.0049999999999999</v>
      </c>
      <c r="G7194">
        <v>0.68600000000000005</v>
      </c>
      <c r="H7194">
        <v>35</v>
      </c>
      <c r="I7194">
        <v>8.3000000000000007</v>
      </c>
      <c r="J7194">
        <v>4.3200000000000001E-3</v>
      </c>
      <c r="K7194">
        <v>1.2689999999999999</v>
      </c>
      <c r="L7194">
        <v>1.8504882352941165</v>
      </c>
      <c r="M7194" s="2">
        <f t="shared" si="224"/>
        <v>17.647058823529413</v>
      </c>
      <c r="N7194" t="s">
        <v>2755</v>
      </c>
    </row>
    <row r="7195" spans="1:14">
      <c r="A7195">
        <v>31</v>
      </c>
      <c r="B7195" t="s">
        <v>19974</v>
      </c>
      <c r="C7195" t="s">
        <v>19975</v>
      </c>
      <c r="D7195">
        <v>4856</v>
      </c>
      <c r="E7195" s="1">
        <v>2.8969999999999998</v>
      </c>
      <c r="F7195">
        <v>3.7250000000000001</v>
      </c>
      <c r="G7195">
        <v>0.48099999999999998</v>
      </c>
      <c r="H7195">
        <v>106</v>
      </c>
      <c r="I7195">
        <v>7.3</v>
      </c>
      <c r="J7195">
        <v>1.1050000000000001E-2</v>
      </c>
      <c r="K7195">
        <v>1.1890000000000001</v>
      </c>
      <c r="L7195">
        <v>1.8504882352941165</v>
      </c>
      <c r="M7195" s="2">
        <f t="shared" si="224"/>
        <v>18.235294117647058</v>
      </c>
      <c r="N7195" t="s">
        <v>2755</v>
      </c>
    </row>
    <row r="7196" spans="1:14">
      <c r="A7196">
        <v>32</v>
      </c>
      <c r="B7196" t="s">
        <v>10776</v>
      </c>
      <c r="C7196" t="s">
        <v>10777</v>
      </c>
      <c r="D7196">
        <v>3954</v>
      </c>
      <c r="E7196" s="1">
        <v>2.8849999999999998</v>
      </c>
      <c r="F7196">
        <v>2.8730000000000002</v>
      </c>
      <c r="G7196">
        <v>0.53500000000000003</v>
      </c>
      <c r="H7196">
        <v>99</v>
      </c>
      <c r="I7196">
        <v>8.6999999999999993</v>
      </c>
      <c r="J7196">
        <v>8.0499999999999999E-3</v>
      </c>
      <c r="K7196">
        <v>0.98899999999999999</v>
      </c>
      <c r="L7196">
        <v>1.8504882352941165</v>
      </c>
      <c r="M7196" s="2">
        <f t="shared" si="224"/>
        <v>18.823529411764707</v>
      </c>
      <c r="N7196" t="s">
        <v>2755</v>
      </c>
    </row>
    <row r="7197" spans="1:14">
      <c r="A7197">
        <v>33</v>
      </c>
      <c r="B7197" t="s">
        <v>15526</v>
      </c>
      <c r="C7197" t="s">
        <v>15527</v>
      </c>
      <c r="D7197">
        <v>4740</v>
      </c>
      <c r="E7197" s="1">
        <v>2.8820000000000001</v>
      </c>
      <c r="F7197">
        <v>3.1349999999999998</v>
      </c>
      <c r="G7197">
        <v>0.755</v>
      </c>
      <c r="H7197">
        <v>102</v>
      </c>
      <c r="I7197" t="s">
        <v>18288</v>
      </c>
      <c r="J7197">
        <v>1.218E-2</v>
      </c>
      <c r="K7197">
        <v>1.488</v>
      </c>
      <c r="L7197">
        <v>1.8504882352941165</v>
      </c>
      <c r="M7197" s="2">
        <f t="shared" ref="M7197:M7228" si="225">A7197/170*100</f>
        <v>19.411764705882355</v>
      </c>
      <c r="N7197" t="s">
        <v>2755</v>
      </c>
    </row>
    <row r="7198" spans="1:14">
      <c r="A7198">
        <v>34</v>
      </c>
      <c r="B7198" t="s">
        <v>15812</v>
      </c>
      <c r="C7198" t="s">
        <v>15813</v>
      </c>
      <c r="D7198">
        <v>2583</v>
      </c>
      <c r="E7198" s="1">
        <v>2.83</v>
      </c>
      <c r="F7198">
        <v>2.6339999999999999</v>
      </c>
      <c r="G7198">
        <v>0.56899999999999995</v>
      </c>
      <c r="H7198">
        <v>58</v>
      </c>
      <c r="I7198">
        <v>9.9</v>
      </c>
      <c r="J7198">
        <v>5.8300000000000001E-3</v>
      </c>
      <c r="K7198">
        <v>1.1160000000000001</v>
      </c>
      <c r="L7198">
        <v>1.8504882352941165</v>
      </c>
      <c r="M7198" s="2">
        <f t="shared" si="225"/>
        <v>20</v>
      </c>
      <c r="N7198" t="s">
        <v>2755</v>
      </c>
    </row>
    <row r="7199" spans="1:14">
      <c r="A7199">
        <v>35</v>
      </c>
      <c r="B7199" t="s">
        <v>18952</v>
      </c>
      <c r="C7199" t="s">
        <v>18953</v>
      </c>
      <c r="D7199">
        <v>1730</v>
      </c>
      <c r="E7199" s="1">
        <v>2.8029999999999999</v>
      </c>
      <c r="F7199">
        <v>2.8889999999999998</v>
      </c>
      <c r="G7199">
        <v>1.1120000000000001</v>
      </c>
      <c r="H7199">
        <v>98</v>
      </c>
      <c r="I7199">
        <v>4.9000000000000004</v>
      </c>
      <c r="J7199">
        <v>6.1599999999999997E-3</v>
      </c>
      <c r="K7199">
        <v>1.0249999999999999</v>
      </c>
      <c r="L7199">
        <v>1.8504882352941165</v>
      </c>
      <c r="M7199" s="2">
        <f t="shared" si="225"/>
        <v>20.588235294117645</v>
      </c>
      <c r="N7199" t="s">
        <v>2755</v>
      </c>
    </row>
    <row r="7200" spans="1:14">
      <c r="A7200">
        <v>36</v>
      </c>
      <c r="B7200" t="s">
        <v>15724</v>
      </c>
      <c r="C7200" t="s">
        <v>15725</v>
      </c>
      <c r="D7200">
        <v>782</v>
      </c>
      <c r="E7200" s="1">
        <v>2.77</v>
      </c>
      <c r="F7200">
        <v>2.6150000000000002</v>
      </c>
      <c r="G7200">
        <v>0.82599999999999996</v>
      </c>
      <c r="H7200">
        <v>23</v>
      </c>
      <c r="I7200">
        <v>5.2</v>
      </c>
      <c r="J7200">
        <v>2.5899999999999999E-3</v>
      </c>
      <c r="K7200">
        <v>0.91900000000000004</v>
      </c>
      <c r="L7200">
        <v>1.8504882352941165</v>
      </c>
      <c r="M7200" s="2">
        <f t="shared" si="225"/>
        <v>21.176470588235293</v>
      </c>
      <c r="N7200" t="s">
        <v>2755</v>
      </c>
    </row>
    <row r="7201" spans="1:14">
      <c r="A7201">
        <v>37</v>
      </c>
      <c r="B7201" t="s">
        <v>15532</v>
      </c>
      <c r="C7201" t="s">
        <v>15533</v>
      </c>
      <c r="D7201">
        <v>15433</v>
      </c>
      <c r="E7201" s="1">
        <v>2.7450000000000001</v>
      </c>
      <c r="F7201">
        <v>3.2149999999999999</v>
      </c>
      <c r="G7201">
        <v>0.69699999999999995</v>
      </c>
      <c r="H7201">
        <v>327</v>
      </c>
      <c r="I7201">
        <v>7.9</v>
      </c>
      <c r="J7201">
        <v>3.5990000000000001E-2</v>
      </c>
      <c r="K7201">
        <v>1.202</v>
      </c>
      <c r="L7201">
        <v>1.8504882352941165</v>
      </c>
      <c r="M7201" s="2">
        <f t="shared" si="225"/>
        <v>21.764705882352942</v>
      </c>
      <c r="N7201" t="s">
        <v>2755</v>
      </c>
    </row>
    <row r="7202" spans="1:14">
      <c r="A7202">
        <v>38</v>
      </c>
      <c r="B7202" t="s">
        <v>15776</v>
      </c>
      <c r="C7202" t="s">
        <v>15777</v>
      </c>
      <c r="D7202">
        <v>9072</v>
      </c>
      <c r="E7202" s="1">
        <v>2.7320000000000002</v>
      </c>
      <c r="F7202">
        <v>2.9550000000000001</v>
      </c>
      <c r="G7202">
        <v>0.41499999999999998</v>
      </c>
      <c r="H7202">
        <v>130</v>
      </c>
      <c r="I7202" t="s">
        <v>18288</v>
      </c>
      <c r="J7202">
        <v>1.443E-2</v>
      </c>
      <c r="K7202">
        <v>1.1319999999999999</v>
      </c>
      <c r="L7202">
        <v>1.8504882352941165</v>
      </c>
      <c r="M7202" s="2">
        <f t="shared" si="225"/>
        <v>22.352941176470591</v>
      </c>
      <c r="N7202" t="s">
        <v>2755</v>
      </c>
    </row>
    <row r="7203" spans="1:14">
      <c r="A7203">
        <v>39</v>
      </c>
      <c r="B7203" t="s">
        <v>15764</v>
      </c>
      <c r="C7203" t="s">
        <v>15765</v>
      </c>
      <c r="D7203">
        <v>4346</v>
      </c>
      <c r="E7203" s="1">
        <v>2.6549999999999998</v>
      </c>
      <c r="F7203">
        <v>2.6080000000000001</v>
      </c>
      <c r="G7203">
        <v>0.72799999999999998</v>
      </c>
      <c r="H7203">
        <v>114</v>
      </c>
      <c r="I7203">
        <v>6.4</v>
      </c>
      <c r="J7203">
        <v>1.482E-2</v>
      </c>
      <c r="K7203">
        <v>1.107</v>
      </c>
      <c r="L7203">
        <v>1.8504882352941165</v>
      </c>
      <c r="M7203" s="2">
        <f t="shared" si="225"/>
        <v>22.941176470588236</v>
      </c>
      <c r="N7203" t="s">
        <v>2755</v>
      </c>
    </row>
    <row r="7204" spans="1:14">
      <c r="A7204">
        <v>40</v>
      </c>
      <c r="B7204" t="s">
        <v>15660</v>
      </c>
      <c r="C7204" t="s">
        <v>15661</v>
      </c>
      <c r="D7204">
        <v>3807</v>
      </c>
      <c r="E7204" s="1">
        <v>2.653</v>
      </c>
      <c r="F7204">
        <v>2.7719999999999998</v>
      </c>
      <c r="G7204">
        <v>0.57699999999999996</v>
      </c>
      <c r="H7204">
        <v>142</v>
      </c>
      <c r="I7204" t="s">
        <v>18288</v>
      </c>
      <c r="J7204">
        <v>7.7200000000000003E-3</v>
      </c>
      <c r="K7204">
        <v>1.2270000000000001</v>
      </c>
      <c r="L7204">
        <v>1.8504882352941165</v>
      </c>
      <c r="M7204" s="2">
        <f t="shared" si="225"/>
        <v>23.52941176470588</v>
      </c>
      <c r="N7204" t="s">
        <v>2755</v>
      </c>
    </row>
    <row r="7205" spans="1:14">
      <c r="A7205">
        <v>41</v>
      </c>
      <c r="B7205" t="s">
        <v>15758</v>
      </c>
      <c r="C7205" t="s">
        <v>15759</v>
      </c>
      <c r="D7205">
        <v>6204</v>
      </c>
      <c r="E7205" s="1">
        <v>2.5830000000000002</v>
      </c>
      <c r="F7205">
        <v>3.4569999999999999</v>
      </c>
      <c r="G7205">
        <v>0.49299999999999999</v>
      </c>
      <c r="H7205">
        <v>67</v>
      </c>
      <c r="I7205" t="s">
        <v>18288</v>
      </c>
      <c r="J7205">
        <v>1.1379999999999999E-2</v>
      </c>
      <c r="K7205">
        <v>1.41</v>
      </c>
      <c r="L7205">
        <v>1.8504882352941165</v>
      </c>
      <c r="M7205" s="2">
        <f t="shared" si="225"/>
        <v>24.117647058823529</v>
      </c>
      <c r="N7205" t="s">
        <v>2755</v>
      </c>
    </row>
    <row r="7206" spans="1:14">
      <c r="A7206">
        <v>42</v>
      </c>
      <c r="B7206" t="s">
        <v>15510</v>
      </c>
      <c r="C7206" t="s">
        <v>15511</v>
      </c>
      <c r="D7206">
        <v>10466</v>
      </c>
      <c r="E7206" s="1">
        <v>2.552</v>
      </c>
      <c r="F7206">
        <v>3.0659999999999998</v>
      </c>
      <c r="G7206">
        <v>0.59499999999999997</v>
      </c>
      <c r="H7206">
        <v>383</v>
      </c>
      <c r="I7206">
        <v>6.3</v>
      </c>
      <c r="J7206">
        <v>2.682E-2</v>
      </c>
      <c r="K7206">
        <v>0.98899999999999999</v>
      </c>
      <c r="L7206">
        <v>1.8504882352941165</v>
      </c>
      <c r="M7206" s="2">
        <f t="shared" si="225"/>
        <v>24.705882352941178</v>
      </c>
      <c r="N7206" t="s">
        <v>2755</v>
      </c>
    </row>
    <row r="7207" spans="1:14">
      <c r="A7207">
        <v>43</v>
      </c>
      <c r="B7207" t="s">
        <v>15498</v>
      </c>
      <c r="C7207" t="s">
        <v>15499</v>
      </c>
      <c r="D7207">
        <v>6181</v>
      </c>
      <c r="E7207" s="1">
        <v>2.4900000000000002</v>
      </c>
      <c r="F7207">
        <v>2.74</v>
      </c>
      <c r="G7207">
        <v>0.623</v>
      </c>
      <c r="H7207">
        <v>138</v>
      </c>
      <c r="I7207">
        <v>8.9</v>
      </c>
      <c r="J7207">
        <v>1.268E-2</v>
      </c>
      <c r="K7207">
        <v>0.94799999999999995</v>
      </c>
      <c r="L7207">
        <v>1.8504882352941165</v>
      </c>
      <c r="M7207" s="2">
        <f t="shared" si="225"/>
        <v>25.294117647058822</v>
      </c>
      <c r="N7207" t="s">
        <v>2755</v>
      </c>
    </row>
    <row r="7208" spans="1:14">
      <c r="A7208">
        <v>44</v>
      </c>
      <c r="B7208" t="s">
        <v>15494</v>
      </c>
      <c r="C7208" t="s">
        <v>15495</v>
      </c>
      <c r="D7208">
        <v>1944</v>
      </c>
      <c r="E7208" s="1">
        <v>2.4569999999999999</v>
      </c>
      <c r="F7208">
        <v>3.1320000000000001</v>
      </c>
      <c r="G7208">
        <v>0.60899999999999999</v>
      </c>
      <c r="H7208">
        <v>46</v>
      </c>
      <c r="I7208">
        <v>7.8</v>
      </c>
      <c r="J7208">
        <v>5.1200000000000004E-3</v>
      </c>
      <c r="K7208">
        <v>1.2490000000000001</v>
      </c>
      <c r="L7208">
        <v>1.8504882352941165</v>
      </c>
      <c r="M7208" s="2">
        <f t="shared" si="225"/>
        <v>25.882352941176475</v>
      </c>
      <c r="N7208" t="s">
        <v>2755</v>
      </c>
    </row>
    <row r="7209" spans="1:14">
      <c r="A7209">
        <v>45</v>
      </c>
      <c r="B7209" t="s">
        <v>15748</v>
      </c>
      <c r="C7209" t="s">
        <v>15749</v>
      </c>
      <c r="D7209">
        <v>4328</v>
      </c>
      <c r="E7209" s="1">
        <v>2.379</v>
      </c>
      <c r="F7209">
        <v>2.714</v>
      </c>
      <c r="G7209">
        <v>0.59399999999999997</v>
      </c>
      <c r="H7209">
        <v>298</v>
      </c>
      <c r="I7209">
        <v>5.9</v>
      </c>
      <c r="J7209">
        <v>1.0959999999999999E-2</v>
      </c>
      <c r="K7209">
        <v>0.84199999999999997</v>
      </c>
      <c r="L7209">
        <v>1.8504882352941165</v>
      </c>
      <c r="M7209" s="2">
        <f t="shared" si="225"/>
        <v>26.47058823529412</v>
      </c>
      <c r="N7209" t="s">
        <v>2755</v>
      </c>
    </row>
    <row r="7210" spans="1:14">
      <c r="A7210">
        <v>46</v>
      </c>
      <c r="B7210" t="s">
        <v>15770</v>
      </c>
      <c r="C7210" t="s">
        <v>15771</v>
      </c>
      <c r="D7210">
        <v>7498</v>
      </c>
      <c r="E7210" s="1">
        <v>2.2850000000000001</v>
      </c>
      <c r="F7210">
        <v>2.4500000000000002</v>
      </c>
      <c r="G7210">
        <v>0.85799999999999998</v>
      </c>
      <c r="H7210">
        <v>134</v>
      </c>
      <c r="I7210" t="s">
        <v>18288</v>
      </c>
      <c r="J7210">
        <v>9.9399999999999992E-3</v>
      </c>
      <c r="K7210">
        <v>0.88</v>
      </c>
      <c r="L7210">
        <v>1.8504882352941165</v>
      </c>
      <c r="M7210" s="2">
        <f t="shared" si="225"/>
        <v>27.058823529411764</v>
      </c>
      <c r="N7210" t="s">
        <v>2755</v>
      </c>
    </row>
    <row r="7211" spans="1:14">
      <c r="A7211">
        <v>47</v>
      </c>
      <c r="B7211" t="s">
        <v>15674</v>
      </c>
      <c r="C7211" t="s">
        <v>15675</v>
      </c>
      <c r="D7211">
        <v>545</v>
      </c>
      <c r="E7211" s="1">
        <v>2.2719999999999998</v>
      </c>
      <c r="F7211">
        <v>1.8859999999999999</v>
      </c>
      <c r="G7211">
        <v>0.16800000000000001</v>
      </c>
      <c r="H7211">
        <v>380</v>
      </c>
      <c r="I7211">
        <v>2.2000000000000002</v>
      </c>
      <c r="J7211">
        <v>3.4000000000000002E-4</v>
      </c>
      <c r="K7211">
        <v>7.5999999999999998E-2</v>
      </c>
      <c r="L7211">
        <v>1.8504882352941165</v>
      </c>
      <c r="M7211" s="2">
        <f t="shared" si="225"/>
        <v>27.647058823529413</v>
      </c>
      <c r="N7211" t="s">
        <v>2755</v>
      </c>
    </row>
    <row r="7212" spans="1:14">
      <c r="A7212">
        <v>48</v>
      </c>
      <c r="B7212" t="s">
        <v>15708</v>
      </c>
      <c r="C7212" t="s">
        <v>15709</v>
      </c>
      <c r="D7212">
        <v>3164</v>
      </c>
      <c r="E7212" s="1">
        <v>2.27</v>
      </c>
      <c r="F7212">
        <v>2.5379999999999998</v>
      </c>
      <c r="G7212">
        <v>0.60599999999999998</v>
      </c>
      <c r="H7212">
        <v>71</v>
      </c>
      <c r="I7212" t="s">
        <v>18288</v>
      </c>
      <c r="J7212">
        <v>5.0499999999999998E-3</v>
      </c>
      <c r="K7212">
        <v>0.94499999999999995</v>
      </c>
      <c r="L7212">
        <v>1.8504882352941165</v>
      </c>
      <c r="M7212" s="2">
        <f t="shared" si="225"/>
        <v>28.235294117647058</v>
      </c>
      <c r="N7212" t="s">
        <v>2755</v>
      </c>
    </row>
    <row r="7213" spans="1:14">
      <c r="A7213">
        <v>49</v>
      </c>
      <c r="B7213" t="s">
        <v>15734</v>
      </c>
      <c r="C7213" t="s">
        <v>15735</v>
      </c>
      <c r="D7213">
        <v>2672</v>
      </c>
      <c r="E7213" s="1">
        <v>2.2610000000000001</v>
      </c>
      <c r="F7213">
        <v>2.532</v>
      </c>
      <c r="G7213">
        <v>0.48399999999999999</v>
      </c>
      <c r="H7213">
        <v>122</v>
      </c>
      <c r="I7213">
        <v>6.1</v>
      </c>
      <c r="J7213">
        <v>7.6899999999999998E-3</v>
      </c>
      <c r="K7213">
        <v>0.877</v>
      </c>
      <c r="L7213">
        <v>1.8504882352941165</v>
      </c>
      <c r="M7213" s="2">
        <f t="shared" si="225"/>
        <v>28.823529411764703</v>
      </c>
      <c r="N7213" t="s">
        <v>2755</v>
      </c>
    </row>
    <row r="7214" spans="1:14">
      <c r="A7214">
        <v>50</v>
      </c>
      <c r="B7214" t="s">
        <v>10824</v>
      </c>
      <c r="C7214" t="s">
        <v>10825</v>
      </c>
      <c r="D7214">
        <v>3325</v>
      </c>
      <c r="E7214" s="1">
        <v>2.2090000000000001</v>
      </c>
      <c r="F7214">
        <v>2.56</v>
      </c>
      <c r="G7214">
        <v>0.28399999999999997</v>
      </c>
      <c r="H7214">
        <v>95</v>
      </c>
      <c r="I7214">
        <v>8.6</v>
      </c>
      <c r="J7214">
        <v>6.9499999999999996E-3</v>
      </c>
      <c r="K7214">
        <v>0.83399999999999996</v>
      </c>
      <c r="L7214">
        <v>1.8504882352941165</v>
      </c>
      <c r="M7214" s="2">
        <f t="shared" si="225"/>
        <v>29.411764705882355</v>
      </c>
      <c r="N7214" t="s">
        <v>2755</v>
      </c>
    </row>
    <row r="7215" spans="1:14">
      <c r="A7215">
        <v>51</v>
      </c>
      <c r="B7215" t="s">
        <v>15546</v>
      </c>
      <c r="C7215" t="s">
        <v>15547</v>
      </c>
      <c r="D7215">
        <v>6053</v>
      </c>
      <c r="E7215" s="1">
        <v>2.2040000000000002</v>
      </c>
      <c r="F7215">
        <v>2.8109999999999999</v>
      </c>
      <c r="G7215">
        <v>0.377</v>
      </c>
      <c r="H7215">
        <v>106</v>
      </c>
      <c r="I7215" t="s">
        <v>18288</v>
      </c>
      <c r="J7215">
        <v>9.8399999999999998E-3</v>
      </c>
      <c r="K7215">
        <v>1.177</v>
      </c>
      <c r="L7215">
        <v>1.8504882352941165</v>
      </c>
      <c r="M7215" s="2">
        <f t="shared" si="225"/>
        <v>30</v>
      </c>
      <c r="N7215" t="s">
        <v>2755</v>
      </c>
    </row>
    <row r="7216" spans="1:14">
      <c r="A7216">
        <v>52</v>
      </c>
      <c r="B7216" t="s">
        <v>15772</v>
      </c>
      <c r="C7216" t="s">
        <v>15773</v>
      </c>
      <c r="D7216">
        <v>9135</v>
      </c>
      <c r="E7216" s="1">
        <v>2.1930000000000001</v>
      </c>
      <c r="F7216">
        <v>2.58</v>
      </c>
      <c r="G7216">
        <v>0.48199999999999998</v>
      </c>
      <c r="H7216">
        <v>164</v>
      </c>
      <c r="I7216">
        <v>8.9</v>
      </c>
      <c r="J7216">
        <v>2.0729999999999998E-2</v>
      </c>
      <c r="K7216">
        <v>1.0229999999999999</v>
      </c>
      <c r="L7216">
        <v>1.8504882352941165</v>
      </c>
      <c r="M7216" s="2">
        <f t="shared" si="225"/>
        <v>30.588235294117649</v>
      </c>
      <c r="N7216" t="s">
        <v>2755</v>
      </c>
    </row>
    <row r="7217" spans="1:14">
      <c r="A7217">
        <v>53</v>
      </c>
      <c r="B7217" t="s">
        <v>17551</v>
      </c>
      <c r="C7217" t="s">
        <v>17552</v>
      </c>
      <c r="D7217">
        <v>1139</v>
      </c>
      <c r="E7217" s="1">
        <v>2.1589999999999998</v>
      </c>
      <c r="F7217">
        <v>2.4369999999999998</v>
      </c>
      <c r="G7217">
        <v>0.34399999999999997</v>
      </c>
      <c r="H7217">
        <v>61</v>
      </c>
      <c r="I7217">
        <v>5.5</v>
      </c>
      <c r="J7217">
        <v>3.6800000000000001E-3</v>
      </c>
      <c r="K7217">
        <v>0.85499999999999998</v>
      </c>
      <c r="L7217">
        <v>1.8504882352941165</v>
      </c>
      <c r="M7217" s="2">
        <f t="shared" si="225"/>
        <v>31.176470588235293</v>
      </c>
      <c r="N7217" t="s">
        <v>2755</v>
      </c>
    </row>
    <row r="7218" spans="1:14">
      <c r="A7218">
        <v>54</v>
      </c>
      <c r="B7218" t="s">
        <v>15728</v>
      </c>
      <c r="C7218" t="s">
        <v>15729</v>
      </c>
      <c r="D7218">
        <v>4176</v>
      </c>
      <c r="E7218" s="1">
        <v>2.1320000000000001</v>
      </c>
      <c r="F7218">
        <v>2.387</v>
      </c>
      <c r="G7218">
        <v>0.252</v>
      </c>
      <c r="H7218">
        <v>107</v>
      </c>
      <c r="I7218" t="s">
        <v>18288</v>
      </c>
      <c r="J7218">
        <v>6.4599999999999996E-3</v>
      </c>
      <c r="K7218">
        <v>0.85799999999999998</v>
      </c>
      <c r="L7218">
        <v>1.8504882352941165</v>
      </c>
      <c r="M7218" s="2">
        <f t="shared" si="225"/>
        <v>31.764705882352938</v>
      </c>
      <c r="N7218" t="s">
        <v>2755</v>
      </c>
    </row>
    <row r="7219" spans="1:14">
      <c r="A7219">
        <v>55</v>
      </c>
      <c r="B7219" t="s">
        <v>15778</v>
      </c>
      <c r="C7219" t="s">
        <v>15779</v>
      </c>
      <c r="D7219">
        <v>3535</v>
      </c>
      <c r="E7219" s="1">
        <v>2.1110000000000002</v>
      </c>
      <c r="F7219">
        <v>2.3969999999999998</v>
      </c>
      <c r="G7219">
        <v>0.78400000000000003</v>
      </c>
      <c r="H7219">
        <v>134</v>
      </c>
      <c r="I7219">
        <v>8</v>
      </c>
      <c r="J7219">
        <v>9.2099999999999994E-3</v>
      </c>
      <c r="K7219">
        <v>1.0149999999999999</v>
      </c>
      <c r="L7219">
        <v>1.8504882352941165</v>
      </c>
      <c r="M7219" s="2">
        <f t="shared" si="225"/>
        <v>32.352941176470587</v>
      </c>
      <c r="N7219" t="s">
        <v>2755</v>
      </c>
    </row>
    <row r="7220" spans="1:14">
      <c r="A7220">
        <v>56</v>
      </c>
      <c r="B7220" t="s">
        <v>17563</v>
      </c>
      <c r="C7220" t="s">
        <v>17564</v>
      </c>
      <c r="D7220">
        <v>760</v>
      </c>
      <c r="E7220" s="1">
        <v>2.093</v>
      </c>
      <c r="F7220">
        <v>2.3580000000000001</v>
      </c>
      <c r="G7220">
        <v>0.51200000000000001</v>
      </c>
      <c r="H7220">
        <v>41</v>
      </c>
      <c r="I7220">
        <v>4.8</v>
      </c>
      <c r="J7220">
        <v>2.2100000000000002E-3</v>
      </c>
      <c r="K7220">
        <v>0.65200000000000002</v>
      </c>
      <c r="L7220">
        <v>1.8504882352941165</v>
      </c>
      <c r="M7220" s="2">
        <f t="shared" si="225"/>
        <v>32.941176470588232</v>
      </c>
      <c r="N7220" t="s">
        <v>2755</v>
      </c>
    </row>
    <row r="7221" spans="1:14">
      <c r="A7221">
        <v>57</v>
      </c>
      <c r="B7221" t="s">
        <v>15722</v>
      </c>
      <c r="C7221" t="s">
        <v>15723</v>
      </c>
      <c r="D7221">
        <v>742</v>
      </c>
      <c r="E7221" s="1">
        <v>2.0230000000000001</v>
      </c>
      <c r="F7221">
        <v>2.3730000000000002</v>
      </c>
      <c r="G7221">
        <v>0.47599999999999998</v>
      </c>
      <c r="H7221">
        <v>84</v>
      </c>
      <c r="I7221">
        <v>3.7</v>
      </c>
      <c r="J7221">
        <v>4.2599999999999999E-3</v>
      </c>
      <c r="K7221">
        <v>0.97599999999999998</v>
      </c>
      <c r="L7221">
        <v>1.8504882352941165</v>
      </c>
      <c r="M7221" s="2">
        <f t="shared" si="225"/>
        <v>33.529411764705877</v>
      </c>
      <c r="N7221" t="s">
        <v>2755</v>
      </c>
    </row>
    <row r="7222" spans="1:14">
      <c r="A7222">
        <v>58</v>
      </c>
      <c r="B7222" t="s">
        <v>15544</v>
      </c>
      <c r="C7222" t="s">
        <v>15545</v>
      </c>
      <c r="D7222">
        <v>5559</v>
      </c>
      <c r="E7222" s="1">
        <v>1.962</v>
      </c>
      <c r="F7222">
        <v>2.15</v>
      </c>
      <c r="G7222">
        <v>0.71</v>
      </c>
      <c r="H7222">
        <v>442</v>
      </c>
      <c r="I7222">
        <v>5.5</v>
      </c>
      <c r="J7222">
        <v>1.5679999999999999E-2</v>
      </c>
      <c r="K7222">
        <v>0.72299999999999998</v>
      </c>
      <c r="L7222">
        <v>1.8504882352941165</v>
      </c>
      <c r="M7222" s="2">
        <f t="shared" si="225"/>
        <v>34.117647058823529</v>
      </c>
      <c r="N7222" t="s">
        <v>2755</v>
      </c>
    </row>
    <row r="7223" spans="1:14">
      <c r="A7223">
        <v>59</v>
      </c>
      <c r="B7223" t="s">
        <v>17509</v>
      </c>
      <c r="C7223" t="s">
        <v>17510</v>
      </c>
      <c r="D7223">
        <v>3322</v>
      </c>
      <c r="E7223" s="1">
        <v>1.956</v>
      </c>
      <c r="F7223">
        <v>2.1320000000000001</v>
      </c>
      <c r="G7223">
        <v>6.6000000000000003E-2</v>
      </c>
      <c r="H7223">
        <v>91</v>
      </c>
      <c r="I7223">
        <v>8.5</v>
      </c>
      <c r="J7223">
        <v>6.8799999999999998E-3</v>
      </c>
      <c r="K7223">
        <v>0.73799999999999999</v>
      </c>
      <c r="L7223">
        <v>1.8504882352941165</v>
      </c>
      <c r="M7223" s="2">
        <f t="shared" si="225"/>
        <v>34.705882352941174</v>
      </c>
      <c r="N7223" t="s">
        <v>2755</v>
      </c>
    </row>
    <row r="7224" spans="1:14">
      <c r="A7224">
        <v>60</v>
      </c>
      <c r="B7224" t="s">
        <v>15746</v>
      </c>
      <c r="C7224" t="s">
        <v>15747</v>
      </c>
      <c r="D7224">
        <v>7487</v>
      </c>
      <c r="E7224" s="1">
        <v>1.889</v>
      </c>
      <c r="F7224">
        <v>2.2450000000000001</v>
      </c>
      <c r="G7224">
        <v>0.35899999999999999</v>
      </c>
      <c r="H7224">
        <v>357</v>
      </c>
      <c r="I7224">
        <v>7</v>
      </c>
      <c r="J7224">
        <v>1.72E-2</v>
      </c>
      <c r="K7224">
        <v>0.67900000000000005</v>
      </c>
      <c r="L7224">
        <v>1.8504882352941165</v>
      </c>
      <c r="M7224" s="2">
        <f t="shared" si="225"/>
        <v>35.294117647058826</v>
      </c>
      <c r="N7224" t="s">
        <v>2755</v>
      </c>
    </row>
    <row r="7225" spans="1:14">
      <c r="A7225">
        <v>61</v>
      </c>
      <c r="B7225" t="s">
        <v>15666</v>
      </c>
      <c r="C7225" t="s">
        <v>15667</v>
      </c>
      <c r="D7225">
        <v>4618</v>
      </c>
      <c r="E7225" s="1">
        <v>1.881</v>
      </c>
      <c r="F7225">
        <v>2.528</v>
      </c>
      <c r="G7225">
        <v>0.45</v>
      </c>
      <c r="H7225">
        <v>140</v>
      </c>
      <c r="I7225">
        <v>9</v>
      </c>
      <c r="J7225">
        <v>7.8300000000000002E-3</v>
      </c>
      <c r="K7225">
        <v>0.78900000000000003</v>
      </c>
      <c r="L7225">
        <v>1.8504882352941165</v>
      </c>
      <c r="M7225" s="2">
        <f t="shared" si="225"/>
        <v>35.882352941176471</v>
      </c>
      <c r="N7225" t="s">
        <v>2755</v>
      </c>
    </row>
    <row r="7226" spans="1:14">
      <c r="A7226">
        <v>62</v>
      </c>
      <c r="B7226" t="s">
        <v>15492</v>
      </c>
      <c r="C7226" t="s">
        <v>15493</v>
      </c>
      <c r="D7226">
        <v>3006</v>
      </c>
      <c r="E7226" s="1">
        <v>1.87</v>
      </c>
      <c r="G7226">
        <v>1.361</v>
      </c>
      <c r="H7226">
        <v>36</v>
      </c>
      <c r="I7226">
        <v>9.3000000000000007</v>
      </c>
      <c r="J7226">
        <v>7.43E-3</v>
      </c>
      <c r="L7226">
        <v>1.8504882352941165</v>
      </c>
      <c r="M7226" s="2">
        <f t="shared" si="225"/>
        <v>36.470588235294116</v>
      </c>
      <c r="N7226" t="s">
        <v>2755</v>
      </c>
    </row>
    <row r="7227" spans="1:14">
      <c r="A7227">
        <v>63</v>
      </c>
      <c r="B7227" t="s">
        <v>15694</v>
      </c>
      <c r="C7227" t="s">
        <v>15695</v>
      </c>
      <c r="D7227">
        <v>1208</v>
      </c>
      <c r="E7227" s="1">
        <v>1.8520000000000001</v>
      </c>
      <c r="F7227">
        <v>1.8720000000000001</v>
      </c>
      <c r="G7227">
        <v>1.214</v>
      </c>
      <c r="H7227">
        <v>42</v>
      </c>
      <c r="I7227">
        <v>9.5</v>
      </c>
      <c r="J7227">
        <v>2.4599999999999999E-3</v>
      </c>
      <c r="K7227">
        <v>0.71899999999999997</v>
      </c>
      <c r="L7227">
        <v>1.8504882352941165</v>
      </c>
      <c r="M7227" s="2">
        <f t="shared" si="225"/>
        <v>37.058823529411768</v>
      </c>
      <c r="N7227" t="s">
        <v>2755</v>
      </c>
    </row>
    <row r="7228" spans="1:14">
      <c r="A7228">
        <v>64</v>
      </c>
      <c r="B7228" t="s">
        <v>15248</v>
      </c>
      <c r="C7228" t="s">
        <v>15249</v>
      </c>
      <c r="D7228">
        <v>4660</v>
      </c>
      <c r="E7228" s="1">
        <v>1.8340000000000001</v>
      </c>
      <c r="F7228">
        <v>1.992</v>
      </c>
      <c r="G7228">
        <v>0.247</v>
      </c>
      <c r="H7228">
        <v>316</v>
      </c>
      <c r="I7228">
        <v>8</v>
      </c>
      <c r="J7228">
        <v>9.8799999999999999E-3</v>
      </c>
      <c r="K7228">
        <v>0.67</v>
      </c>
      <c r="L7228">
        <v>1.8504882352941165</v>
      </c>
      <c r="M7228" s="2">
        <f t="shared" si="225"/>
        <v>37.647058823529413</v>
      </c>
      <c r="N7228" t="s">
        <v>2755</v>
      </c>
    </row>
    <row r="7229" spans="1:14">
      <c r="A7229">
        <v>65</v>
      </c>
      <c r="B7229" t="s">
        <v>15536</v>
      </c>
      <c r="C7229" t="s">
        <v>15537</v>
      </c>
      <c r="D7229">
        <v>5028</v>
      </c>
      <c r="E7229" s="1">
        <v>1.802</v>
      </c>
      <c r="F7229">
        <v>2.0419999999999998</v>
      </c>
      <c r="G7229">
        <v>0.19500000000000001</v>
      </c>
      <c r="H7229">
        <v>87</v>
      </c>
      <c r="I7229" t="s">
        <v>18288</v>
      </c>
      <c r="J7229">
        <v>4.96E-3</v>
      </c>
      <c r="K7229">
        <v>0.59199999999999997</v>
      </c>
      <c r="L7229">
        <v>1.8504882352941165</v>
      </c>
      <c r="M7229" s="2">
        <f t="shared" ref="M7229:M7260" si="226">A7229/170*100</f>
        <v>38.235294117647058</v>
      </c>
      <c r="N7229" t="s">
        <v>2755</v>
      </c>
    </row>
    <row r="7230" spans="1:14">
      <c r="A7230">
        <v>66</v>
      </c>
      <c r="B7230" t="s">
        <v>12806</v>
      </c>
      <c r="C7230" t="s">
        <v>12807</v>
      </c>
      <c r="D7230">
        <v>7081</v>
      </c>
      <c r="E7230" s="1">
        <v>1.768</v>
      </c>
      <c r="F7230">
        <v>2.4550000000000001</v>
      </c>
      <c r="G7230">
        <v>0.41299999999999998</v>
      </c>
      <c r="H7230">
        <v>92</v>
      </c>
      <c r="I7230" t="s">
        <v>18288</v>
      </c>
      <c r="J7230">
        <v>6.3299999999999997E-3</v>
      </c>
      <c r="K7230">
        <v>1.0189999999999999</v>
      </c>
      <c r="L7230">
        <v>1.8504882352941165</v>
      </c>
      <c r="M7230" s="2">
        <f t="shared" si="226"/>
        <v>38.82352941176471</v>
      </c>
      <c r="N7230" t="s">
        <v>2755</v>
      </c>
    </row>
    <row r="7231" spans="1:14">
      <c r="A7231">
        <v>67</v>
      </c>
      <c r="B7231" t="s">
        <v>15784</v>
      </c>
      <c r="C7231" t="s">
        <v>15785</v>
      </c>
      <c r="D7231">
        <v>2933</v>
      </c>
      <c r="E7231" s="1">
        <v>1.7509999999999999</v>
      </c>
      <c r="F7231">
        <v>2.1110000000000002</v>
      </c>
      <c r="G7231">
        <v>0.24199999999999999</v>
      </c>
      <c r="H7231">
        <v>298</v>
      </c>
      <c r="I7231">
        <v>3.9</v>
      </c>
      <c r="J7231">
        <v>1.0160000000000001E-2</v>
      </c>
      <c r="K7231">
        <v>0.64500000000000002</v>
      </c>
      <c r="L7231">
        <v>1.8504882352941165</v>
      </c>
      <c r="M7231" s="2">
        <f t="shared" si="226"/>
        <v>39.411764705882355</v>
      </c>
      <c r="N7231" t="s">
        <v>2755</v>
      </c>
    </row>
    <row r="7232" spans="1:14">
      <c r="A7232">
        <v>68</v>
      </c>
      <c r="B7232" t="s">
        <v>12854</v>
      </c>
      <c r="C7232" t="s">
        <v>12855</v>
      </c>
      <c r="D7232">
        <v>1080</v>
      </c>
      <c r="E7232" s="1">
        <v>1.74</v>
      </c>
      <c r="F7232">
        <v>1.9790000000000001</v>
      </c>
      <c r="G7232">
        <v>0.4</v>
      </c>
      <c r="H7232">
        <v>25</v>
      </c>
      <c r="I7232">
        <v>9.8000000000000007</v>
      </c>
      <c r="J7232">
        <v>1.8699999999999999E-3</v>
      </c>
      <c r="K7232">
        <v>0.74199999999999999</v>
      </c>
      <c r="L7232">
        <v>1.8504882352941165</v>
      </c>
      <c r="M7232" s="2">
        <f t="shared" si="226"/>
        <v>40</v>
      </c>
      <c r="N7232" t="s">
        <v>2755</v>
      </c>
    </row>
    <row r="7233" spans="1:14">
      <c r="A7233">
        <v>69</v>
      </c>
      <c r="B7233" t="s">
        <v>15680</v>
      </c>
      <c r="C7233" t="s">
        <v>15681</v>
      </c>
      <c r="D7233">
        <v>506</v>
      </c>
      <c r="E7233" s="1">
        <v>1.7090000000000001</v>
      </c>
      <c r="F7233">
        <v>1.538</v>
      </c>
      <c r="G7233">
        <v>0</v>
      </c>
      <c r="H7233">
        <v>18</v>
      </c>
      <c r="I7233">
        <v>7.3</v>
      </c>
      <c r="J7233">
        <v>1.4300000000000001E-3</v>
      </c>
      <c r="K7233">
        <v>0.78300000000000003</v>
      </c>
      <c r="L7233">
        <v>1.8504882352941165</v>
      </c>
      <c r="M7233" s="2">
        <f t="shared" si="226"/>
        <v>40.588235294117645</v>
      </c>
      <c r="N7233" t="s">
        <v>2755</v>
      </c>
    </row>
    <row r="7234" spans="1:14">
      <c r="A7234">
        <v>70</v>
      </c>
      <c r="B7234" t="s">
        <v>15730</v>
      </c>
      <c r="C7234" t="s">
        <v>15731</v>
      </c>
      <c r="D7234">
        <v>2737</v>
      </c>
      <c r="E7234" s="1">
        <v>1.675</v>
      </c>
      <c r="F7234">
        <v>1.798</v>
      </c>
      <c r="G7234">
        <v>0.23899999999999999</v>
      </c>
      <c r="H7234">
        <v>109</v>
      </c>
      <c r="I7234">
        <v>6.7</v>
      </c>
      <c r="J7234">
        <v>7.0000000000000001E-3</v>
      </c>
      <c r="K7234">
        <v>0.629</v>
      </c>
      <c r="L7234">
        <v>1.8504882352941165</v>
      </c>
      <c r="M7234" s="2">
        <f t="shared" si="226"/>
        <v>41.17647058823529</v>
      </c>
      <c r="N7234" t="s">
        <v>2755</v>
      </c>
    </row>
    <row r="7235" spans="1:14">
      <c r="A7235">
        <v>71</v>
      </c>
      <c r="B7235" t="s">
        <v>15706</v>
      </c>
      <c r="C7235" t="s">
        <v>15707</v>
      </c>
      <c r="D7235">
        <v>1017</v>
      </c>
      <c r="E7235" s="1">
        <v>1.659</v>
      </c>
      <c r="F7235">
        <v>1.746</v>
      </c>
      <c r="G7235">
        <v>0.69399999999999995</v>
      </c>
      <c r="H7235">
        <v>36</v>
      </c>
      <c r="I7235">
        <v>9.8000000000000007</v>
      </c>
      <c r="J7235">
        <v>2.0400000000000001E-3</v>
      </c>
      <c r="K7235">
        <v>0.65600000000000003</v>
      </c>
      <c r="L7235">
        <v>1.8504882352941165</v>
      </c>
      <c r="M7235" s="2">
        <f t="shared" si="226"/>
        <v>41.764705882352942</v>
      </c>
      <c r="N7235" t="s">
        <v>2755</v>
      </c>
    </row>
    <row r="7236" spans="1:14">
      <c r="A7236">
        <v>72</v>
      </c>
      <c r="B7236" t="s">
        <v>15700</v>
      </c>
      <c r="C7236" t="s">
        <v>15701</v>
      </c>
      <c r="D7236">
        <v>311</v>
      </c>
      <c r="E7236" s="1">
        <v>1.653</v>
      </c>
      <c r="F7236">
        <v>1.3919999999999999</v>
      </c>
      <c r="G7236">
        <v>0.111</v>
      </c>
      <c r="H7236">
        <v>27</v>
      </c>
      <c r="I7236">
        <v>4.4000000000000004</v>
      </c>
      <c r="J7236">
        <v>1.74E-3</v>
      </c>
      <c r="K7236">
        <v>0.67</v>
      </c>
      <c r="L7236">
        <v>1.8504882352941165</v>
      </c>
      <c r="M7236" s="2">
        <f t="shared" si="226"/>
        <v>42.352941176470587</v>
      </c>
      <c r="N7236" t="s">
        <v>2755</v>
      </c>
    </row>
    <row r="7237" spans="1:14">
      <c r="A7237">
        <v>73</v>
      </c>
      <c r="B7237" t="s">
        <v>15786</v>
      </c>
      <c r="C7237" t="s">
        <v>15787</v>
      </c>
      <c r="D7237">
        <v>2943</v>
      </c>
      <c r="E7237" s="1">
        <v>1.639</v>
      </c>
      <c r="F7237">
        <v>1.9890000000000001</v>
      </c>
      <c r="G7237">
        <v>0.436</v>
      </c>
      <c r="H7237">
        <v>427</v>
      </c>
      <c r="I7237">
        <v>5.0999999999999996</v>
      </c>
      <c r="J7237">
        <v>8.0999999999999996E-3</v>
      </c>
      <c r="K7237">
        <v>0.58199999999999996</v>
      </c>
      <c r="L7237">
        <v>1.8504882352941165</v>
      </c>
      <c r="M7237" s="2">
        <f t="shared" si="226"/>
        <v>42.941176470588232</v>
      </c>
      <c r="N7237" t="s">
        <v>2755</v>
      </c>
    </row>
    <row r="7238" spans="1:14">
      <c r="A7238">
        <v>74</v>
      </c>
      <c r="B7238" t="s">
        <v>14404</v>
      </c>
      <c r="C7238" t="s">
        <v>14405</v>
      </c>
      <c r="D7238">
        <v>1830</v>
      </c>
      <c r="E7238" s="1">
        <v>1.63</v>
      </c>
      <c r="F7238">
        <v>1.7789999999999999</v>
      </c>
      <c r="G7238">
        <v>0.14099999999999999</v>
      </c>
      <c r="H7238">
        <v>64</v>
      </c>
      <c r="I7238">
        <v>8.8000000000000007</v>
      </c>
      <c r="J7238">
        <v>3.9899999999999996E-3</v>
      </c>
      <c r="K7238">
        <v>0.69899999999999995</v>
      </c>
      <c r="L7238">
        <v>1.8504882352941165</v>
      </c>
      <c r="M7238" s="2">
        <f t="shared" si="226"/>
        <v>43.529411764705884</v>
      </c>
      <c r="N7238" t="s">
        <v>2755</v>
      </c>
    </row>
    <row r="7239" spans="1:14">
      <c r="A7239">
        <v>75</v>
      </c>
      <c r="B7239" t="s">
        <v>16234</v>
      </c>
      <c r="C7239" t="s">
        <v>16235</v>
      </c>
      <c r="D7239">
        <v>898</v>
      </c>
      <c r="E7239" s="1">
        <v>1.6220000000000001</v>
      </c>
      <c r="F7239">
        <v>1.6870000000000001</v>
      </c>
      <c r="G7239">
        <v>0.312</v>
      </c>
      <c r="H7239">
        <v>32</v>
      </c>
      <c r="I7239" t="s">
        <v>18288</v>
      </c>
      <c r="J7239">
        <v>1.98E-3</v>
      </c>
      <c r="K7239">
        <v>0.67900000000000005</v>
      </c>
      <c r="L7239">
        <v>1.8504882352941165</v>
      </c>
      <c r="M7239" s="2">
        <f t="shared" si="226"/>
        <v>44.117647058823529</v>
      </c>
      <c r="N7239" t="s">
        <v>2755</v>
      </c>
    </row>
    <row r="7240" spans="1:14">
      <c r="A7240">
        <v>76</v>
      </c>
      <c r="B7240" t="s">
        <v>10734</v>
      </c>
      <c r="C7240" t="s">
        <v>10735</v>
      </c>
      <c r="D7240">
        <v>1629</v>
      </c>
      <c r="E7240" s="1">
        <v>1.6080000000000001</v>
      </c>
      <c r="F7240">
        <v>2.0619999999999998</v>
      </c>
      <c r="G7240">
        <v>0.41499999999999998</v>
      </c>
      <c r="H7240">
        <v>82</v>
      </c>
      <c r="I7240">
        <v>8.1999999999999993</v>
      </c>
      <c r="J7240">
        <v>3.5500000000000002E-3</v>
      </c>
      <c r="K7240">
        <v>0.74099999999999999</v>
      </c>
      <c r="L7240">
        <v>1.8504882352941165</v>
      </c>
      <c r="M7240" s="2">
        <f t="shared" si="226"/>
        <v>44.705882352941181</v>
      </c>
      <c r="N7240" t="s">
        <v>2755</v>
      </c>
    </row>
    <row r="7241" spans="1:14">
      <c r="A7241">
        <v>77</v>
      </c>
      <c r="B7241" t="s">
        <v>15638</v>
      </c>
      <c r="C7241" t="s">
        <v>15639</v>
      </c>
      <c r="D7241">
        <v>2030</v>
      </c>
      <c r="E7241" s="1">
        <v>1.5680000000000001</v>
      </c>
      <c r="F7241">
        <v>1.401</v>
      </c>
      <c r="G7241">
        <v>0.216</v>
      </c>
      <c r="H7241">
        <v>134</v>
      </c>
      <c r="I7241">
        <v>7</v>
      </c>
      <c r="J7241">
        <v>3.4399999999999999E-3</v>
      </c>
      <c r="K7241">
        <v>0.32100000000000001</v>
      </c>
      <c r="L7241">
        <v>1.8504882352941165</v>
      </c>
      <c r="M7241" s="2">
        <f t="shared" si="226"/>
        <v>45.294117647058826</v>
      </c>
      <c r="N7241" t="s">
        <v>2755</v>
      </c>
    </row>
    <row r="7242" spans="1:14">
      <c r="A7242">
        <v>78</v>
      </c>
      <c r="B7242" t="s">
        <v>17539</v>
      </c>
      <c r="C7242" t="s">
        <v>17540</v>
      </c>
      <c r="D7242">
        <v>600</v>
      </c>
      <c r="E7242" s="1">
        <v>1.56</v>
      </c>
      <c r="F7242">
        <v>1.6919999999999999</v>
      </c>
      <c r="G7242">
        <v>0.155</v>
      </c>
      <c r="H7242">
        <v>84</v>
      </c>
      <c r="I7242">
        <v>3.6</v>
      </c>
      <c r="J7242">
        <v>3.48E-3</v>
      </c>
      <c r="K7242">
        <v>0.76200000000000001</v>
      </c>
      <c r="L7242">
        <v>1.8504882352941165</v>
      </c>
      <c r="M7242" s="2">
        <f t="shared" si="226"/>
        <v>45.882352941176471</v>
      </c>
      <c r="N7242" t="s">
        <v>2755</v>
      </c>
    </row>
    <row r="7243" spans="1:14">
      <c r="A7243">
        <v>79</v>
      </c>
      <c r="B7243" t="s">
        <v>15768</v>
      </c>
      <c r="C7243" t="s">
        <v>15769</v>
      </c>
      <c r="D7243">
        <v>1642</v>
      </c>
      <c r="E7243" s="1">
        <v>1.5329999999999999</v>
      </c>
      <c r="F7243">
        <v>1.5669999999999999</v>
      </c>
      <c r="G7243">
        <v>0.21199999999999999</v>
      </c>
      <c r="H7243">
        <v>85</v>
      </c>
      <c r="I7243">
        <v>8.6999999999999993</v>
      </c>
      <c r="J7243">
        <v>2.7299999999999998E-3</v>
      </c>
      <c r="K7243">
        <v>0.498</v>
      </c>
      <c r="L7243">
        <v>1.8504882352941165</v>
      </c>
      <c r="M7243" s="2">
        <f t="shared" si="226"/>
        <v>46.470588235294116</v>
      </c>
      <c r="N7243" t="s">
        <v>2755</v>
      </c>
    </row>
    <row r="7244" spans="1:14">
      <c r="A7244">
        <v>80</v>
      </c>
      <c r="B7244" t="s">
        <v>18972</v>
      </c>
      <c r="C7244" t="s">
        <v>18973</v>
      </c>
      <c r="D7244">
        <v>5348</v>
      </c>
      <c r="E7244" s="1">
        <v>1.518</v>
      </c>
      <c r="F7244">
        <v>1.6339999999999999</v>
      </c>
      <c r="G7244">
        <v>0.26200000000000001</v>
      </c>
      <c r="H7244">
        <v>141</v>
      </c>
      <c r="I7244">
        <v>7.3</v>
      </c>
      <c r="J7244">
        <v>1.762E-2</v>
      </c>
      <c r="K7244">
        <v>0.77200000000000002</v>
      </c>
      <c r="L7244">
        <v>1.8504882352941165</v>
      </c>
      <c r="M7244" s="2">
        <f t="shared" si="226"/>
        <v>47.058823529411761</v>
      </c>
      <c r="N7244" t="s">
        <v>2755</v>
      </c>
    </row>
    <row r="7245" spans="1:14">
      <c r="A7245">
        <v>81</v>
      </c>
      <c r="B7245" t="s">
        <v>17997</v>
      </c>
      <c r="C7245" t="s">
        <v>17998</v>
      </c>
      <c r="D7245">
        <v>512</v>
      </c>
      <c r="E7245" s="1">
        <v>1.5</v>
      </c>
      <c r="F7245">
        <v>1.25</v>
      </c>
      <c r="G7245">
        <v>0.20599999999999999</v>
      </c>
      <c r="H7245">
        <v>34</v>
      </c>
      <c r="I7245">
        <v>8.4</v>
      </c>
      <c r="J7245">
        <v>1.5299999999999999E-3</v>
      </c>
      <c r="K7245">
        <v>0.621</v>
      </c>
      <c r="L7245">
        <v>1.8504882352941165</v>
      </c>
      <c r="M7245" s="2">
        <f t="shared" si="226"/>
        <v>47.647058823529406</v>
      </c>
      <c r="N7245" t="s">
        <v>2755</v>
      </c>
    </row>
    <row r="7246" spans="1:14">
      <c r="A7246">
        <v>82</v>
      </c>
      <c r="B7246" t="s">
        <v>15648</v>
      </c>
      <c r="C7246" t="s">
        <v>15649</v>
      </c>
      <c r="D7246">
        <v>317</v>
      </c>
      <c r="E7246" s="1">
        <v>1.4890000000000001</v>
      </c>
      <c r="F7246">
        <v>1.3460000000000001</v>
      </c>
      <c r="G7246">
        <v>0.12</v>
      </c>
      <c r="H7246">
        <v>25</v>
      </c>
      <c r="I7246">
        <v>6.6</v>
      </c>
      <c r="J7246">
        <v>5.9999999999999995E-4</v>
      </c>
      <c r="K7246">
        <v>0.32900000000000001</v>
      </c>
      <c r="L7246">
        <v>1.8504882352941165</v>
      </c>
      <c r="M7246" s="2">
        <f t="shared" si="226"/>
        <v>48.235294117647058</v>
      </c>
      <c r="N7246" t="s">
        <v>2755</v>
      </c>
    </row>
    <row r="7247" spans="1:14">
      <c r="A7247">
        <v>83</v>
      </c>
      <c r="B7247" t="s">
        <v>17549</v>
      </c>
      <c r="C7247" t="s">
        <v>17550</v>
      </c>
      <c r="D7247">
        <v>4873</v>
      </c>
      <c r="E7247" s="1">
        <v>1.4810000000000001</v>
      </c>
      <c r="F7247">
        <v>1.6319999999999999</v>
      </c>
      <c r="G7247">
        <v>0.29599999999999999</v>
      </c>
      <c r="H7247">
        <v>98</v>
      </c>
      <c r="I7247" t="s">
        <v>18288</v>
      </c>
      <c r="J7247">
        <v>6.2300000000000003E-3</v>
      </c>
      <c r="K7247">
        <v>0.93500000000000005</v>
      </c>
      <c r="L7247">
        <v>1.8504882352941165</v>
      </c>
      <c r="M7247" s="2">
        <f t="shared" si="226"/>
        <v>48.823529411764703</v>
      </c>
      <c r="N7247" t="s">
        <v>2755</v>
      </c>
    </row>
    <row r="7248" spans="1:14">
      <c r="A7248">
        <v>84</v>
      </c>
      <c r="B7248" t="s">
        <v>15650</v>
      </c>
      <c r="C7248" t="s">
        <v>15651</v>
      </c>
      <c r="D7248">
        <v>1653</v>
      </c>
      <c r="E7248" s="1">
        <v>1.468</v>
      </c>
      <c r="F7248">
        <v>1.4490000000000001</v>
      </c>
      <c r="G7248">
        <v>0.60899999999999999</v>
      </c>
      <c r="H7248">
        <v>64</v>
      </c>
      <c r="I7248" t="s">
        <v>18288</v>
      </c>
      <c r="J7248">
        <v>3.2100000000000002E-3</v>
      </c>
      <c r="K7248">
        <v>0.56599999999999995</v>
      </c>
      <c r="L7248">
        <v>1.8504882352941165</v>
      </c>
      <c r="M7248" s="2">
        <f t="shared" si="226"/>
        <v>49.411764705882355</v>
      </c>
      <c r="N7248" t="s">
        <v>2755</v>
      </c>
    </row>
    <row r="7249" spans="1:14">
      <c r="A7249">
        <v>85</v>
      </c>
      <c r="B7249" t="s">
        <v>18974</v>
      </c>
      <c r="C7249" t="s">
        <v>18975</v>
      </c>
      <c r="D7249">
        <v>349</v>
      </c>
      <c r="E7249" s="1">
        <v>1.452</v>
      </c>
      <c r="F7249">
        <v>1.1399999999999999</v>
      </c>
      <c r="G7249">
        <v>0.189</v>
      </c>
      <c r="H7249">
        <v>37</v>
      </c>
      <c r="I7249">
        <v>5.3</v>
      </c>
      <c r="J7249">
        <v>9.3000000000000005E-4</v>
      </c>
      <c r="K7249">
        <v>0.33900000000000002</v>
      </c>
      <c r="L7249">
        <v>1.8504882352941165</v>
      </c>
      <c r="M7249" s="2">
        <f t="shared" si="226"/>
        <v>50</v>
      </c>
      <c r="N7249" t="s">
        <v>2755</v>
      </c>
    </row>
    <row r="7250" spans="1:14">
      <c r="A7250">
        <v>86</v>
      </c>
      <c r="B7250" t="s">
        <v>14468</v>
      </c>
      <c r="C7250" t="s">
        <v>14469</v>
      </c>
      <c r="D7250">
        <v>1609</v>
      </c>
      <c r="E7250" s="1">
        <v>1.4450000000000001</v>
      </c>
      <c r="F7250">
        <v>1.4710000000000001</v>
      </c>
      <c r="G7250">
        <v>0.318</v>
      </c>
      <c r="H7250">
        <v>617</v>
      </c>
      <c r="I7250">
        <v>2.1</v>
      </c>
      <c r="J7250">
        <v>6.0200000000000002E-3</v>
      </c>
      <c r="K7250">
        <v>0.35899999999999999</v>
      </c>
      <c r="L7250">
        <v>1.8504882352941165</v>
      </c>
      <c r="M7250" s="2">
        <f t="shared" si="226"/>
        <v>50.588235294117645</v>
      </c>
      <c r="N7250" t="s">
        <v>2755</v>
      </c>
    </row>
    <row r="7251" spans="1:14">
      <c r="A7251">
        <v>87</v>
      </c>
      <c r="B7251" t="s">
        <v>15780</v>
      </c>
      <c r="C7251" t="s">
        <v>15781</v>
      </c>
      <c r="D7251">
        <v>357</v>
      </c>
      <c r="E7251" s="1">
        <v>1.44</v>
      </c>
      <c r="F7251">
        <v>1.7529999999999999</v>
      </c>
      <c r="G7251">
        <v>0.30599999999999999</v>
      </c>
      <c r="H7251">
        <v>49</v>
      </c>
      <c r="I7251">
        <v>3.2</v>
      </c>
      <c r="J7251">
        <v>2.49E-3</v>
      </c>
      <c r="K7251">
        <v>0.73099999999999998</v>
      </c>
      <c r="L7251">
        <v>1.8504882352941165</v>
      </c>
      <c r="M7251" s="2">
        <f t="shared" si="226"/>
        <v>51.17647058823529</v>
      </c>
      <c r="N7251" t="s">
        <v>2755</v>
      </c>
    </row>
    <row r="7252" spans="1:14">
      <c r="A7252">
        <v>88</v>
      </c>
      <c r="B7252" t="s">
        <v>15538</v>
      </c>
      <c r="C7252" t="s">
        <v>15539</v>
      </c>
      <c r="D7252">
        <v>369</v>
      </c>
      <c r="E7252" s="1">
        <v>1.44</v>
      </c>
      <c r="F7252">
        <v>1.2430000000000001</v>
      </c>
      <c r="G7252">
        <v>0.25</v>
      </c>
      <c r="H7252">
        <v>28</v>
      </c>
      <c r="I7252">
        <v>7.1</v>
      </c>
      <c r="J7252">
        <v>6.4000000000000005E-4</v>
      </c>
      <c r="K7252">
        <v>0.34300000000000003</v>
      </c>
      <c r="L7252">
        <v>1.8504882352941165</v>
      </c>
      <c r="M7252" s="2">
        <f t="shared" si="226"/>
        <v>51.764705882352949</v>
      </c>
      <c r="N7252" t="s">
        <v>2755</v>
      </c>
    </row>
    <row r="7253" spans="1:14">
      <c r="A7253">
        <v>89</v>
      </c>
      <c r="B7253" t="s">
        <v>15280</v>
      </c>
      <c r="C7253" t="s">
        <v>15281</v>
      </c>
      <c r="D7253">
        <v>605</v>
      </c>
      <c r="E7253" s="1">
        <v>1.4219999999999999</v>
      </c>
      <c r="F7253">
        <v>1.6879999999999999</v>
      </c>
      <c r="G7253">
        <v>0.221</v>
      </c>
      <c r="H7253">
        <v>68</v>
      </c>
      <c r="I7253">
        <v>4.9000000000000004</v>
      </c>
      <c r="J7253">
        <v>2.7399999999999998E-3</v>
      </c>
      <c r="K7253">
        <v>0.78600000000000003</v>
      </c>
      <c r="L7253">
        <v>1.8504882352941165</v>
      </c>
      <c r="M7253" s="2">
        <f t="shared" si="226"/>
        <v>52.352941176470594</v>
      </c>
      <c r="N7253" t="s">
        <v>2755</v>
      </c>
    </row>
    <row r="7254" spans="1:14">
      <c r="A7254">
        <v>90</v>
      </c>
      <c r="B7254" t="s">
        <v>17543</v>
      </c>
      <c r="C7254" t="s">
        <v>17544</v>
      </c>
      <c r="D7254">
        <v>4262</v>
      </c>
      <c r="E7254" s="1">
        <v>1.403</v>
      </c>
      <c r="F7254">
        <v>1.9770000000000001</v>
      </c>
      <c r="G7254">
        <v>0.28699999999999998</v>
      </c>
      <c r="H7254">
        <v>164</v>
      </c>
      <c r="I7254">
        <v>8.5</v>
      </c>
      <c r="J7254">
        <v>7.8200000000000006E-3</v>
      </c>
      <c r="K7254">
        <v>0.69799999999999995</v>
      </c>
      <c r="L7254">
        <v>1.8504882352941165</v>
      </c>
      <c r="M7254" s="2">
        <f t="shared" si="226"/>
        <v>52.941176470588239</v>
      </c>
      <c r="N7254" t="s">
        <v>2755</v>
      </c>
    </row>
    <row r="7255" spans="1:14">
      <c r="A7255">
        <v>91</v>
      </c>
      <c r="B7255" t="s">
        <v>15672</v>
      </c>
      <c r="C7255" t="s">
        <v>15673</v>
      </c>
      <c r="D7255">
        <v>1599</v>
      </c>
      <c r="E7255" s="1">
        <v>1.401</v>
      </c>
      <c r="F7255">
        <v>1.917</v>
      </c>
      <c r="G7255">
        <v>0.57399999999999995</v>
      </c>
      <c r="H7255">
        <v>68</v>
      </c>
      <c r="I7255">
        <v>5.6</v>
      </c>
      <c r="J7255">
        <v>5.7800000000000004E-3</v>
      </c>
      <c r="K7255">
        <v>0.78100000000000003</v>
      </c>
      <c r="L7255">
        <v>1.8504882352941165</v>
      </c>
      <c r="M7255" s="2">
        <f t="shared" si="226"/>
        <v>53.529411764705884</v>
      </c>
      <c r="N7255" t="s">
        <v>2755</v>
      </c>
    </row>
    <row r="7256" spans="1:14">
      <c r="A7256">
        <v>92</v>
      </c>
      <c r="B7256" t="s">
        <v>15664</v>
      </c>
      <c r="C7256" t="s">
        <v>15665</v>
      </c>
      <c r="D7256">
        <v>4547</v>
      </c>
      <c r="E7256" s="1">
        <v>1.3660000000000001</v>
      </c>
      <c r="F7256">
        <v>1.3129999999999999</v>
      </c>
      <c r="G7256">
        <v>0.41</v>
      </c>
      <c r="H7256">
        <v>83</v>
      </c>
      <c r="I7256" t="s">
        <v>18288</v>
      </c>
      <c r="J7256">
        <v>3.8800000000000002E-3</v>
      </c>
      <c r="K7256">
        <v>0.53700000000000003</v>
      </c>
      <c r="L7256">
        <v>1.8504882352941165</v>
      </c>
      <c r="M7256" s="2">
        <f t="shared" si="226"/>
        <v>54.117647058823529</v>
      </c>
      <c r="N7256" t="s">
        <v>2755</v>
      </c>
    </row>
    <row r="7257" spans="1:14">
      <c r="A7257">
        <v>93</v>
      </c>
      <c r="B7257" t="s">
        <v>15736</v>
      </c>
      <c r="C7257" t="s">
        <v>15737</v>
      </c>
      <c r="D7257">
        <v>239</v>
      </c>
      <c r="E7257" s="1">
        <v>1.3440000000000001</v>
      </c>
      <c r="F7257">
        <v>1.9359999999999999</v>
      </c>
      <c r="G7257">
        <v>0.35499999999999998</v>
      </c>
      <c r="H7257">
        <v>31</v>
      </c>
      <c r="I7257">
        <v>4.5</v>
      </c>
      <c r="J7257">
        <v>7.7999999999999999E-4</v>
      </c>
      <c r="K7257">
        <v>0.57299999999999995</v>
      </c>
      <c r="L7257">
        <v>1.8504882352941165</v>
      </c>
      <c r="M7257" s="2">
        <f t="shared" si="226"/>
        <v>54.705882352941181</v>
      </c>
      <c r="N7257" t="s">
        <v>2755</v>
      </c>
    </row>
    <row r="7258" spans="1:14">
      <c r="A7258">
        <v>94</v>
      </c>
      <c r="B7258" t="s">
        <v>15744</v>
      </c>
      <c r="C7258" t="s">
        <v>15745</v>
      </c>
      <c r="D7258">
        <v>1933</v>
      </c>
      <c r="E7258" s="1">
        <v>1.327</v>
      </c>
      <c r="F7258">
        <v>1.8480000000000001</v>
      </c>
      <c r="G7258">
        <v>0.28000000000000003</v>
      </c>
      <c r="H7258">
        <v>157</v>
      </c>
      <c r="I7258">
        <v>6.8</v>
      </c>
      <c r="J7258">
        <v>5.7000000000000002E-3</v>
      </c>
      <c r="K7258">
        <v>0.75800000000000001</v>
      </c>
      <c r="L7258">
        <v>1.8504882352941165</v>
      </c>
      <c r="M7258" s="2">
        <f t="shared" si="226"/>
        <v>55.294117647058826</v>
      </c>
      <c r="N7258" t="s">
        <v>2755</v>
      </c>
    </row>
    <row r="7259" spans="1:14">
      <c r="A7259">
        <v>95</v>
      </c>
      <c r="B7259" t="s">
        <v>13223</v>
      </c>
      <c r="C7259" t="s">
        <v>13224</v>
      </c>
      <c r="D7259">
        <v>1670</v>
      </c>
      <c r="E7259" s="1">
        <v>1.2929999999999999</v>
      </c>
      <c r="F7259">
        <v>1.4239999999999999</v>
      </c>
      <c r="G7259">
        <v>0.182</v>
      </c>
      <c r="H7259">
        <v>121</v>
      </c>
      <c r="I7259">
        <v>7</v>
      </c>
      <c r="J7259">
        <v>3.5899999999999999E-3</v>
      </c>
      <c r="K7259">
        <v>0.40200000000000002</v>
      </c>
      <c r="L7259">
        <v>1.8504882352941165</v>
      </c>
      <c r="M7259" s="2">
        <f t="shared" si="226"/>
        <v>55.882352941176471</v>
      </c>
      <c r="N7259" t="s">
        <v>2755</v>
      </c>
    </row>
    <row r="7260" spans="1:14">
      <c r="A7260">
        <v>96</v>
      </c>
      <c r="B7260" t="s">
        <v>17234</v>
      </c>
      <c r="C7260" t="s">
        <v>17235</v>
      </c>
      <c r="D7260">
        <v>1787</v>
      </c>
      <c r="E7260" s="1">
        <v>1.2869999999999999</v>
      </c>
      <c r="F7260">
        <v>1.5920000000000001</v>
      </c>
      <c r="G7260">
        <v>0.30299999999999999</v>
      </c>
      <c r="H7260">
        <v>66</v>
      </c>
      <c r="I7260" t="s">
        <v>18288</v>
      </c>
      <c r="J7260">
        <v>3.2699999999999999E-3</v>
      </c>
      <c r="K7260">
        <v>0.61299999999999999</v>
      </c>
      <c r="L7260">
        <v>1.8504882352941165</v>
      </c>
      <c r="M7260" s="2">
        <f t="shared" si="226"/>
        <v>56.470588235294116</v>
      </c>
      <c r="N7260" t="s">
        <v>2755</v>
      </c>
    </row>
    <row r="7261" spans="1:14">
      <c r="A7261">
        <v>97</v>
      </c>
      <c r="B7261" t="s">
        <v>17573</v>
      </c>
      <c r="C7261" t="s">
        <v>17574</v>
      </c>
      <c r="D7261">
        <v>2323</v>
      </c>
      <c r="E7261" s="1">
        <v>1.276</v>
      </c>
      <c r="F7261">
        <v>1.59</v>
      </c>
      <c r="G7261">
        <v>0.16500000000000001</v>
      </c>
      <c r="H7261">
        <v>158</v>
      </c>
      <c r="I7261">
        <v>7.5</v>
      </c>
      <c r="J7261">
        <v>6.3600000000000002E-3</v>
      </c>
      <c r="K7261">
        <v>0.64300000000000002</v>
      </c>
      <c r="L7261">
        <v>1.8504882352941165</v>
      </c>
      <c r="M7261" s="2">
        <f t="shared" ref="M7261:M7292" si="227">A7261/170*100</f>
        <v>57.058823529411761</v>
      </c>
      <c r="N7261" t="s">
        <v>2755</v>
      </c>
    </row>
    <row r="7262" spans="1:14">
      <c r="A7262">
        <v>98</v>
      </c>
      <c r="B7262" t="s">
        <v>15814</v>
      </c>
      <c r="C7262" t="s">
        <v>15815</v>
      </c>
      <c r="D7262">
        <v>491</v>
      </c>
      <c r="E7262" s="1">
        <v>1.27</v>
      </c>
      <c r="F7262">
        <v>1.583</v>
      </c>
      <c r="G7262">
        <v>0.59</v>
      </c>
      <c r="H7262">
        <v>39</v>
      </c>
      <c r="I7262">
        <v>5.3</v>
      </c>
      <c r="J7262">
        <v>1.49E-3</v>
      </c>
      <c r="K7262">
        <v>0.52</v>
      </c>
      <c r="L7262">
        <v>1.8504882352941165</v>
      </c>
      <c r="M7262" s="2">
        <f t="shared" si="227"/>
        <v>57.647058823529406</v>
      </c>
      <c r="N7262" t="s">
        <v>2755</v>
      </c>
    </row>
    <row r="7263" spans="1:14">
      <c r="A7263">
        <v>99</v>
      </c>
      <c r="B7263" t="s">
        <v>15808</v>
      </c>
      <c r="C7263" t="s">
        <v>15809</v>
      </c>
      <c r="D7263">
        <v>524</v>
      </c>
      <c r="E7263" s="1">
        <v>1.2549999999999999</v>
      </c>
      <c r="F7263">
        <v>1.282</v>
      </c>
      <c r="G7263">
        <v>0.11799999999999999</v>
      </c>
      <c r="H7263">
        <v>195</v>
      </c>
      <c r="I7263">
        <v>2.2000000000000002</v>
      </c>
      <c r="J7263">
        <v>2.4299999999999999E-3</v>
      </c>
      <c r="K7263">
        <v>0.36499999999999999</v>
      </c>
      <c r="L7263">
        <v>1.8504882352941165</v>
      </c>
      <c r="M7263" s="2">
        <f t="shared" si="227"/>
        <v>58.235294117647065</v>
      </c>
      <c r="N7263" t="s">
        <v>2755</v>
      </c>
    </row>
    <row r="7264" spans="1:14">
      <c r="A7264">
        <v>100</v>
      </c>
      <c r="B7264" t="s">
        <v>15742</v>
      </c>
      <c r="C7264" t="s">
        <v>15743</v>
      </c>
      <c r="D7264">
        <v>2041</v>
      </c>
      <c r="E7264" s="1">
        <v>1.2290000000000001</v>
      </c>
      <c r="F7264">
        <v>1.2509999999999999</v>
      </c>
      <c r="G7264">
        <v>0.19400000000000001</v>
      </c>
      <c r="H7264">
        <v>67</v>
      </c>
      <c r="I7264">
        <v>9.9</v>
      </c>
      <c r="J7264">
        <v>2.4199999999999998E-3</v>
      </c>
      <c r="K7264">
        <v>0.39400000000000002</v>
      </c>
      <c r="L7264">
        <v>1.8504882352941165</v>
      </c>
      <c r="M7264" s="2">
        <f t="shared" si="227"/>
        <v>58.82352941176471</v>
      </c>
      <c r="N7264" t="s">
        <v>2755</v>
      </c>
    </row>
    <row r="7265" spans="1:14">
      <c r="A7265">
        <v>101</v>
      </c>
      <c r="B7265" t="s">
        <v>17545</v>
      </c>
      <c r="C7265" t="s">
        <v>17546</v>
      </c>
      <c r="D7265">
        <v>509</v>
      </c>
      <c r="E7265" s="1">
        <v>1.2270000000000001</v>
      </c>
      <c r="F7265">
        <v>1.347</v>
      </c>
      <c r="G7265">
        <v>0.35899999999999999</v>
      </c>
      <c r="H7265">
        <v>39</v>
      </c>
      <c r="I7265">
        <v>6.1</v>
      </c>
      <c r="J7265">
        <v>2.1299999999999999E-3</v>
      </c>
      <c r="K7265">
        <v>0.68899999999999995</v>
      </c>
      <c r="L7265">
        <v>1.8504882352941165</v>
      </c>
      <c r="M7265" s="2">
        <f t="shared" si="227"/>
        <v>59.411764705882355</v>
      </c>
      <c r="N7265" t="s">
        <v>2755</v>
      </c>
    </row>
    <row r="7266" spans="1:14">
      <c r="A7266">
        <v>102</v>
      </c>
      <c r="B7266" t="s">
        <v>15250</v>
      </c>
      <c r="C7266" t="s">
        <v>15251</v>
      </c>
      <c r="D7266">
        <v>1513</v>
      </c>
      <c r="E7266" s="1">
        <v>1.224</v>
      </c>
      <c r="F7266">
        <v>1.571</v>
      </c>
      <c r="G7266">
        <v>0.33600000000000002</v>
      </c>
      <c r="H7266">
        <v>113</v>
      </c>
      <c r="I7266">
        <v>6.2</v>
      </c>
      <c r="J7266">
        <v>5.6800000000000002E-3</v>
      </c>
      <c r="K7266">
        <v>0.72</v>
      </c>
      <c r="L7266">
        <v>1.8504882352941165</v>
      </c>
      <c r="M7266" s="2">
        <f t="shared" si="227"/>
        <v>60</v>
      </c>
      <c r="N7266" t="s">
        <v>2755</v>
      </c>
    </row>
    <row r="7267" spans="1:14">
      <c r="A7267">
        <v>103</v>
      </c>
      <c r="B7267" t="s">
        <v>18986</v>
      </c>
      <c r="C7267" t="s">
        <v>18987</v>
      </c>
      <c r="D7267">
        <v>7209</v>
      </c>
      <c r="E7267" s="1">
        <v>1.1830000000000001</v>
      </c>
      <c r="F7267">
        <v>1.121</v>
      </c>
      <c r="G7267">
        <v>0.28799999999999998</v>
      </c>
      <c r="H7267">
        <v>326</v>
      </c>
      <c r="I7267">
        <v>7.7</v>
      </c>
      <c r="J7267">
        <v>1.7100000000000001E-2</v>
      </c>
      <c r="K7267">
        <v>0.432</v>
      </c>
      <c r="L7267">
        <v>1.8504882352941165</v>
      </c>
      <c r="M7267" s="2">
        <f t="shared" si="227"/>
        <v>60.588235294117645</v>
      </c>
      <c r="N7267" t="s">
        <v>2755</v>
      </c>
    </row>
    <row r="7268" spans="1:14">
      <c r="A7268">
        <v>104</v>
      </c>
      <c r="B7268" t="s">
        <v>15658</v>
      </c>
      <c r="C7268" t="s">
        <v>15659</v>
      </c>
      <c r="D7268">
        <v>1920</v>
      </c>
      <c r="E7268" s="1">
        <v>1.1819999999999999</v>
      </c>
      <c r="F7268">
        <v>1.5369999999999999</v>
      </c>
      <c r="G7268">
        <v>1.361</v>
      </c>
      <c r="H7268">
        <v>36</v>
      </c>
      <c r="I7268" t="s">
        <v>18288</v>
      </c>
      <c r="J7268">
        <v>2.1900000000000001E-3</v>
      </c>
      <c r="K7268">
        <v>0.622</v>
      </c>
      <c r="L7268">
        <v>1.8504882352941165</v>
      </c>
      <c r="M7268" s="2">
        <f t="shared" si="227"/>
        <v>61.176470588235297</v>
      </c>
      <c r="N7268" t="s">
        <v>2755</v>
      </c>
    </row>
    <row r="7269" spans="1:14">
      <c r="A7269">
        <v>105</v>
      </c>
      <c r="B7269" t="s">
        <v>21063</v>
      </c>
      <c r="C7269" t="s">
        <v>21064</v>
      </c>
      <c r="D7269">
        <v>887</v>
      </c>
      <c r="E7269" s="1">
        <v>1.1759999999999999</v>
      </c>
      <c r="F7269">
        <v>1.2809999999999999</v>
      </c>
      <c r="G7269">
        <v>0.37</v>
      </c>
      <c r="H7269">
        <v>100</v>
      </c>
      <c r="I7269">
        <v>5.8</v>
      </c>
      <c r="J7269">
        <v>2.2100000000000002E-3</v>
      </c>
      <c r="K7269">
        <v>0.376</v>
      </c>
      <c r="L7269">
        <v>1.8504882352941165</v>
      </c>
      <c r="M7269" s="2">
        <f t="shared" si="227"/>
        <v>61.764705882352942</v>
      </c>
      <c r="N7269" t="s">
        <v>2755</v>
      </c>
    </row>
    <row r="7270" spans="1:14">
      <c r="A7270">
        <v>106</v>
      </c>
      <c r="B7270" t="s">
        <v>17571</v>
      </c>
      <c r="C7270" t="s">
        <v>17572</v>
      </c>
      <c r="D7270">
        <v>978</v>
      </c>
      <c r="E7270" s="1">
        <v>1.1599999999999999</v>
      </c>
      <c r="F7270">
        <v>1.3129999999999999</v>
      </c>
      <c r="G7270">
        <v>0.21299999999999999</v>
      </c>
      <c r="H7270">
        <v>89</v>
      </c>
      <c r="I7270" t="s">
        <v>18288</v>
      </c>
      <c r="J7270">
        <v>2.2499999999999998E-3</v>
      </c>
      <c r="K7270">
        <v>0.55100000000000005</v>
      </c>
      <c r="L7270">
        <v>1.8504882352941165</v>
      </c>
      <c r="M7270" s="2">
        <f t="shared" si="227"/>
        <v>62.352941176470587</v>
      </c>
      <c r="N7270" t="s">
        <v>2755</v>
      </c>
    </row>
    <row r="7271" spans="1:14">
      <c r="A7271">
        <v>107</v>
      </c>
      <c r="B7271" t="s">
        <v>17561</v>
      </c>
      <c r="C7271" t="s">
        <v>17562</v>
      </c>
      <c r="D7271">
        <v>3426</v>
      </c>
      <c r="E7271" s="1">
        <v>1.1559999999999999</v>
      </c>
      <c r="F7271">
        <v>1.353</v>
      </c>
      <c r="G7271">
        <v>0.217</v>
      </c>
      <c r="H7271">
        <v>152</v>
      </c>
      <c r="I7271">
        <v>8</v>
      </c>
      <c r="J7271">
        <v>1.0160000000000001E-2</v>
      </c>
      <c r="K7271">
        <v>0.72499999999999998</v>
      </c>
      <c r="L7271">
        <v>1.8504882352941165</v>
      </c>
      <c r="M7271" s="2">
        <f t="shared" si="227"/>
        <v>62.941176470588232</v>
      </c>
      <c r="N7271" t="s">
        <v>2755</v>
      </c>
    </row>
    <row r="7272" spans="1:14">
      <c r="A7272">
        <v>108</v>
      </c>
      <c r="B7272" t="s">
        <v>15702</v>
      </c>
      <c r="C7272" t="s">
        <v>15703</v>
      </c>
      <c r="D7272">
        <v>690</v>
      </c>
      <c r="E7272" s="1">
        <v>1.143</v>
      </c>
      <c r="F7272">
        <v>1.2689999999999999</v>
      </c>
      <c r="G7272">
        <v>0.158</v>
      </c>
      <c r="H7272">
        <v>38</v>
      </c>
      <c r="I7272">
        <v>8.1999999999999993</v>
      </c>
      <c r="J7272">
        <v>1.3600000000000001E-3</v>
      </c>
      <c r="K7272">
        <v>0.39400000000000002</v>
      </c>
      <c r="L7272">
        <v>1.8504882352941165</v>
      </c>
      <c r="M7272" s="2">
        <f t="shared" si="227"/>
        <v>63.529411764705877</v>
      </c>
      <c r="N7272" t="s">
        <v>2755</v>
      </c>
    </row>
    <row r="7273" spans="1:14">
      <c r="A7273">
        <v>109</v>
      </c>
      <c r="B7273" t="s">
        <v>15656</v>
      </c>
      <c r="C7273" t="s">
        <v>15657</v>
      </c>
      <c r="D7273">
        <v>338</v>
      </c>
      <c r="E7273" s="1">
        <v>1.141</v>
      </c>
      <c r="F7273">
        <v>1.141</v>
      </c>
      <c r="G7273">
        <v>0.85699999999999998</v>
      </c>
      <c r="H7273">
        <v>49</v>
      </c>
      <c r="I7273">
        <v>3.5</v>
      </c>
      <c r="J7273">
        <v>1.2999999999999999E-3</v>
      </c>
      <c r="K7273">
        <v>0.38700000000000001</v>
      </c>
      <c r="L7273">
        <v>1.8504882352941165</v>
      </c>
      <c r="M7273" s="2">
        <f t="shared" si="227"/>
        <v>64.117647058823536</v>
      </c>
      <c r="N7273" t="s">
        <v>2755</v>
      </c>
    </row>
    <row r="7274" spans="1:14">
      <c r="A7274">
        <v>110</v>
      </c>
      <c r="B7274" t="s">
        <v>21777</v>
      </c>
      <c r="C7274" t="s">
        <v>21778</v>
      </c>
      <c r="D7274">
        <v>4121</v>
      </c>
      <c r="E7274" s="1">
        <v>1.1140000000000001</v>
      </c>
      <c r="F7274">
        <v>1.4730000000000001</v>
      </c>
      <c r="G7274">
        <v>0.22</v>
      </c>
      <c r="H7274">
        <v>50</v>
      </c>
      <c r="I7274" t="s">
        <v>18288</v>
      </c>
      <c r="J7274">
        <v>2.8800000000000002E-3</v>
      </c>
      <c r="K7274">
        <v>0.54800000000000004</v>
      </c>
      <c r="L7274">
        <v>1.8504882352941165</v>
      </c>
      <c r="M7274" s="2">
        <f t="shared" si="227"/>
        <v>64.705882352941174</v>
      </c>
      <c r="N7274" t="s">
        <v>2755</v>
      </c>
    </row>
    <row r="7275" spans="1:14">
      <c r="A7275">
        <v>111</v>
      </c>
      <c r="B7275" t="s">
        <v>15678</v>
      </c>
      <c r="C7275" t="s">
        <v>15679</v>
      </c>
      <c r="D7275">
        <v>1306</v>
      </c>
      <c r="E7275" s="1">
        <v>1.097</v>
      </c>
      <c r="F7275">
        <v>1.319</v>
      </c>
      <c r="I7275" t="s">
        <v>18288</v>
      </c>
      <c r="J7275">
        <v>1.09E-3</v>
      </c>
      <c r="K7275">
        <v>0.55100000000000005</v>
      </c>
      <c r="L7275">
        <v>1.8504882352941165</v>
      </c>
      <c r="M7275" s="2">
        <f t="shared" si="227"/>
        <v>65.294117647058826</v>
      </c>
      <c r="N7275" t="s">
        <v>2755</v>
      </c>
    </row>
    <row r="7276" spans="1:14">
      <c r="A7276">
        <v>112</v>
      </c>
      <c r="B7276" t="s">
        <v>15800</v>
      </c>
      <c r="C7276" t="s">
        <v>15801</v>
      </c>
      <c r="D7276">
        <v>314</v>
      </c>
      <c r="E7276" s="1">
        <v>1.089</v>
      </c>
      <c r="F7276">
        <v>0.83299999999999996</v>
      </c>
      <c r="G7276">
        <v>0.16700000000000001</v>
      </c>
      <c r="H7276">
        <v>18</v>
      </c>
      <c r="I7276">
        <v>8</v>
      </c>
      <c r="J7276">
        <v>6.4000000000000005E-4</v>
      </c>
      <c r="K7276">
        <v>0.26300000000000001</v>
      </c>
      <c r="L7276">
        <v>1.8504882352941165</v>
      </c>
      <c r="M7276" s="2">
        <f t="shared" si="227"/>
        <v>65.882352941176464</v>
      </c>
      <c r="N7276" t="s">
        <v>2755</v>
      </c>
    </row>
    <row r="7277" spans="1:14">
      <c r="A7277">
        <v>113</v>
      </c>
      <c r="B7277" t="s">
        <v>15738</v>
      </c>
      <c r="C7277" t="s">
        <v>15739</v>
      </c>
      <c r="D7277">
        <v>863</v>
      </c>
      <c r="E7277" s="1">
        <v>1.071</v>
      </c>
      <c r="F7277">
        <v>1.3480000000000001</v>
      </c>
      <c r="G7277">
        <v>0.21099999999999999</v>
      </c>
      <c r="H7277">
        <v>19</v>
      </c>
      <c r="I7277">
        <v>9.3000000000000007</v>
      </c>
      <c r="J7277">
        <v>1.72E-3</v>
      </c>
      <c r="K7277">
        <v>0.495</v>
      </c>
      <c r="L7277">
        <v>1.8504882352941165</v>
      </c>
      <c r="M7277" s="2">
        <f t="shared" si="227"/>
        <v>66.470588235294116</v>
      </c>
      <c r="N7277" t="s">
        <v>2755</v>
      </c>
    </row>
    <row r="7278" spans="1:14">
      <c r="A7278">
        <v>114</v>
      </c>
      <c r="B7278" t="s">
        <v>21779</v>
      </c>
      <c r="C7278" t="s">
        <v>21780</v>
      </c>
      <c r="D7278">
        <v>1833</v>
      </c>
      <c r="E7278" s="1">
        <v>1.069</v>
      </c>
      <c r="F7278">
        <v>1.3680000000000001</v>
      </c>
      <c r="G7278">
        <v>4.9000000000000002E-2</v>
      </c>
      <c r="H7278">
        <v>41</v>
      </c>
      <c r="I7278" t="s">
        <v>18288</v>
      </c>
      <c r="J7278">
        <v>1.98E-3</v>
      </c>
      <c r="K7278">
        <v>0.53900000000000003</v>
      </c>
      <c r="L7278">
        <v>1.8504882352941165</v>
      </c>
      <c r="M7278" s="2">
        <f t="shared" si="227"/>
        <v>67.058823529411754</v>
      </c>
      <c r="N7278" t="s">
        <v>2755</v>
      </c>
    </row>
    <row r="7279" spans="1:14">
      <c r="A7279">
        <v>115</v>
      </c>
      <c r="B7279" t="s">
        <v>15692</v>
      </c>
      <c r="C7279" t="s">
        <v>15693</v>
      </c>
      <c r="D7279">
        <v>150</v>
      </c>
      <c r="E7279" s="1">
        <v>1.0669999999999999</v>
      </c>
      <c r="F7279">
        <v>1.161</v>
      </c>
      <c r="G7279">
        <v>0.24</v>
      </c>
      <c r="H7279">
        <v>25</v>
      </c>
      <c r="I7279">
        <v>3.5</v>
      </c>
      <c r="J7279">
        <v>7.2000000000000005E-4</v>
      </c>
      <c r="K7279">
        <v>0.32900000000000001</v>
      </c>
      <c r="L7279">
        <v>1.8504882352941165</v>
      </c>
      <c r="M7279" s="2">
        <f t="shared" si="227"/>
        <v>67.64705882352942</v>
      </c>
      <c r="N7279" t="s">
        <v>2755</v>
      </c>
    </row>
    <row r="7280" spans="1:14">
      <c r="A7280">
        <v>116</v>
      </c>
      <c r="B7280" t="s">
        <v>15796</v>
      </c>
      <c r="C7280" t="s">
        <v>15797</v>
      </c>
      <c r="D7280">
        <v>2463</v>
      </c>
      <c r="E7280" s="1">
        <v>1.0369999999999999</v>
      </c>
      <c r="F7280">
        <v>1.33</v>
      </c>
      <c r="G7280">
        <v>0.217</v>
      </c>
      <c r="H7280">
        <v>115</v>
      </c>
      <c r="I7280">
        <v>6.8</v>
      </c>
      <c r="J7280">
        <v>6.8100000000000001E-3</v>
      </c>
      <c r="K7280">
        <v>0.50700000000000001</v>
      </c>
      <c r="L7280">
        <v>1.8504882352941165</v>
      </c>
      <c r="M7280" s="2">
        <f t="shared" si="227"/>
        <v>68.235294117647058</v>
      </c>
      <c r="N7280" t="s">
        <v>2755</v>
      </c>
    </row>
    <row r="7281" spans="1:14">
      <c r="A7281">
        <v>117</v>
      </c>
      <c r="B7281" t="s">
        <v>15698</v>
      </c>
      <c r="C7281" t="s">
        <v>15699</v>
      </c>
      <c r="D7281">
        <v>620</v>
      </c>
      <c r="E7281" s="1">
        <v>1.0289999999999999</v>
      </c>
      <c r="F7281">
        <v>1.0960000000000001</v>
      </c>
      <c r="G7281">
        <v>0.13300000000000001</v>
      </c>
      <c r="H7281">
        <v>30</v>
      </c>
      <c r="I7281">
        <v>9.3000000000000007</v>
      </c>
      <c r="J7281">
        <v>1.0499999999999999E-3</v>
      </c>
      <c r="K7281">
        <v>0.33900000000000002</v>
      </c>
      <c r="L7281">
        <v>1.8504882352941165</v>
      </c>
      <c r="M7281" s="2">
        <f t="shared" si="227"/>
        <v>68.82352941176471</v>
      </c>
      <c r="N7281" t="s">
        <v>2755</v>
      </c>
    </row>
    <row r="7282" spans="1:14">
      <c r="A7282">
        <v>118</v>
      </c>
      <c r="B7282" t="s">
        <v>15696</v>
      </c>
      <c r="C7282" t="s">
        <v>15697</v>
      </c>
      <c r="D7282">
        <v>337</v>
      </c>
      <c r="E7282" s="1">
        <v>1</v>
      </c>
      <c r="F7282">
        <v>0.99099999999999999</v>
      </c>
      <c r="G7282">
        <v>9.5000000000000001E-2</v>
      </c>
      <c r="H7282">
        <v>21</v>
      </c>
      <c r="I7282">
        <v>7.9</v>
      </c>
      <c r="J7282">
        <v>5.9999999999999995E-4</v>
      </c>
      <c r="K7282">
        <v>0.32</v>
      </c>
      <c r="L7282">
        <v>1.8504882352941165</v>
      </c>
      <c r="M7282" s="2">
        <f t="shared" si="227"/>
        <v>69.411764705882348</v>
      </c>
      <c r="N7282" t="s">
        <v>2755</v>
      </c>
    </row>
    <row r="7283" spans="1:14">
      <c r="A7283">
        <v>119</v>
      </c>
      <c r="B7283" t="s">
        <v>15774</v>
      </c>
      <c r="C7283" t="s">
        <v>15775</v>
      </c>
      <c r="D7283">
        <v>199</v>
      </c>
      <c r="E7283" s="1">
        <v>1</v>
      </c>
      <c r="F7283">
        <v>1.633</v>
      </c>
      <c r="I7283" t="s">
        <v>18288</v>
      </c>
      <c r="J7283">
        <v>7.2999999999999996E-4</v>
      </c>
      <c r="K7283">
        <v>0.84399999999999997</v>
      </c>
      <c r="L7283">
        <v>1.8504882352941165</v>
      </c>
      <c r="M7283" s="2">
        <f t="shared" si="227"/>
        <v>70</v>
      </c>
      <c r="N7283" t="s">
        <v>2755</v>
      </c>
    </row>
    <row r="7284" spans="1:14">
      <c r="A7284">
        <v>120</v>
      </c>
      <c r="B7284" t="s">
        <v>17995</v>
      </c>
      <c r="C7284" t="s">
        <v>17996</v>
      </c>
      <c r="D7284">
        <v>2370</v>
      </c>
      <c r="E7284" s="1">
        <v>0.997</v>
      </c>
      <c r="F7284">
        <v>1.2969999999999999</v>
      </c>
      <c r="G7284">
        <v>0.13300000000000001</v>
      </c>
      <c r="H7284">
        <v>166</v>
      </c>
      <c r="I7284">
        <v>7.5</v>
      </c>
      <c r="J7284">
        <v>7.1799999999999998E-3</v>
      </c>
      <c r="K7284">
        <v>0.59299999999999997</v>
      </c>
      <c r="L7284">
        <v>1.8504882352941165</v>
      </c>
      <c r="M7284" s="2">
        <f t="shared" si="227"/>
        <v>70.588235294117652</v>
      </c>
      <c r="N7284" t="s">
        <v>2755</v>
      </c>
    </row>
    <row r="7285" spans="1:14">
      <c r="A7285">
        <v>121</v>
      </c>
      <c r="B7285" t="s">
        <v>15794</v>
      </c>
      <c r="C7285" t="s">
        <v>15795</v>
      </c>
      <c r="D7285">
        <v>536</v>
      </c>
      <c r="E7285" s="1">
        <v>0.98599999999999999</v>
      </c>
      <c r="F7285">
        <v>0.96099999999999997</v>
      </c>
      <c r="G7285">
        <v>0.125</v>
      </c>
      <c r="H7285">
        <v>40</v>
      </c>
      <c r="I7285">
        <v>8.6</v>
      </c>
      <c r="J7285">
        <v>1.4400000000000001E-3</v>
      </c>
      <c r="K7285">
        <v>0.46300000000000002</v>
      </c>
      <c r="L7285">
        <v>1.8504882352941165</v>
      </c>
      <c r="M7285" s="2">
        <f t="shared" si="227"/>
        <v>71.17647058823529</v>
      </c>
      <c r="N7285" t="s">
        <v>2755</v>
      </c>
    </row>
    <row r="7286" spans="1:14">
      <c r="A7286">
        <v>122</v>
      </c>
      <c r="B7286" t="s">
        <v>15712</v>
      </c>
      <c r="C7286" t="s">
        <v>15713</v>
      </c>
      <c r="D7286">
        <v>47</v>
      </c>
      <c r="E7286" s="1">
        <v>0.97699999999999998</v>
      </c>
      <c r="F7286">
        <v>0.97699999999999998</v>
      </c>
      <c r="G7286">
        <v>0.182</v>
      </c>
      <c r="H7286">
        <v>22</v>
      </c>
      <c r="J7286">
        <v>2.5000000000000001E-4</v>
      </c>
      <c r="K7286">
        <v>0.32600000000000001</v>
      </c>
      <c r="L7286">
        <v>1.8504882352941165</v>
      </c>
      <c r="M7286" s="2">
        <f t="shared" si="227"/>
        <v>71.764705882352942</v>
      </c>
      <c r="N7286" t="s">
        <v>2755</v>
      </c>
    </row>
    <row r="7287" spans="1:14">
      <c r="A7287">
        <v>123</v>
      </c>
      <c r="B7287" t="s">
        <v>15690</v>
      </c>
      <c r="C7287" t="s">
        <v>15691</v>
      </c>
      <c r="D7287">
        <v>1007</v>
      </c>
      <c r="E7287" s="1">
        <v>0.95</v>
      </c>
      <c r="F7287">
        <v>2.1970000000000001</v>
      </c>
      <c r="I7287">
        <v>9.1</v>
      </c>
      <c r="J7287">
        <v>2E-3</v>
      </c>
      <c r="K7287">
        <v>0.86399999999999999</v>
      </c>
      <c r="L7287">
        <v>1.8504882352941165</v>
      </c>
      <c r="M7287" s="2">
        <f t="shared" si="227"/>
        <v>72.35294117647058</v>
      </c>
      <c r="N7287" t="s">
        <v>2755</v>
      </c>
    </row>
    <row r="7288" spans="1:14">
      <c r="A7288">
        <v>124</v>
      </c>
      <c r="B7288" t="s">
        <v>10850</v>
      </c>
      <c r="C7288" t="s">
        <v>10851</v>
      </c>
      <c r="D7288">
        <v>613</v>
      </c>
      <c r="E7288" s="1">
        <v>0.94699999999999995</v>
      </c>
      <c r="F7288">
        <v>1.0669999999999999</v>
      </c>
      <c r="G7288">
        <v>0.14299999999999999</v>
      </c>
      <c r="H7288">
        <v>28</v>
      </c>
      <c r="I7288" t="s">
        <v>18288</v>
      </c>
      <c r="J7288">
        <v>1.01E-3</v>
      </c>
      <c r="K7288">
        <v>0.38700000000000001</v>
      </c>
      <c r="L7288">
        <v>1.8504882352941165</v>
      </c>
      <c r="M7288" s="2">
        <f t="shared" si="227"/>
        <v>72.941176470588232</v>
      </c>
      <c r="N7288" t="s">
        <v>2755</v>
      </c>
    </row>
    <row r="7289" spans="1:14">
      <c r="A7289">
        <v>125</v>
      </c>
      <c r="B7289" t="s">
        <v>15804</v>
      </c>
      <c r="C7289" t="s">
        <v>15805</v>
      </c>
      <c r="D7289">
        <v>1403</v>
      </c>
      <c r="E7289" s="1">
        <v>0.89400000000000002</v>
      </c>
      <c r="F7289">
        <v>1.032</v>
      </c>
      <c r="G7289">
        <v>0.13500000000000001</v>
      </c>
      <c r="H7289">
        <v>111</v>
      </c>
      <c r="I7289">
        <v>7.4</v>
      </c>
      <c r="J7289">
        <v>3.3500000000000001E-3</v>
      </c>
      <c r="K7289">
        <v>0.34200000000000003</v>
      </c>
      <c r="L7289">
        <v>1.8504882352941165</v>
      </c>
      <c r="M7289" s="2">
        <f t="shared" si="227"/>
        <v>73.529411764705884</v>
      </c>
      <c r="N7289" t="s">
        <v>2755</v>
      </c>
    </row>
    <row r="7290" spans="1:14">
      <c r="A7290">
        <v>126</v>
      </c>
      <c r="B7290" t="s">
        <v>15788</v>
      </c>
      <c r="C7290" t="s">
        <v>15789</v>
      </c>
      <c r="D7290">
        <v>313</v>
      </c>
      <c r="E7290" s="1">
        <v>0.88600000000000001</v>
      </c>
      <c r="F7290">
        <v>0.873</v>
      </c>
      <c r="G7290">
        <v>1.0980000000000001</v>
      </c>
      <c r="H7290">
        <v>41</v>
      </c>
      <c r="I7290">
        <v>6.8</v>
      </c>
      <c r="J7290">
        <v>6.0999999999999997E-4</v>
      </c>
      <c r="K7290">
        <v>0.34300000000000003</v>
      </c>
      <c r="L7290">
        <v>1.8504882352941165</v>
      </c>
      <c r="M7290" s="2">
        <f t="shared" si="227"/>
        <v>74.117647058823536</v>
      </c>
      <c r="N7290" t="s">
        <v>2755</v>
      </c>
    </row>
    <row r="7291" spans="1:14">
      <c r="A7291">
        <v>127</v>
      </c>
      <c r="B7291" t="s">
        <v>15740</v>
      </c>
      <c r="C7291" t="s">
        <v>15741</v>
      </c>
      <c r="D7291">
        <v>82</v>
      </c>
      <c r="E7291" s="1">
        <v>0.875</v>
      </c>
      <c r="F7291">
        <v>0.98199999999999998</v>
      </c>
      <c r="G7291">
        <v>0.78800000000000003</v>
      </c>
      <c r="H7291">
        <v>33</v>
      </c>
      <c r="J7291">
        <v>3.1E-4</v>
      </c>
      <c r="K7291">
        <v>0.314</v>
      </c>
      <c r="L7291">
        <v>1.8504882352941165</v>
      </c>
      <c r="M7291" s="2">
        <f t="shared" si="227"/>
        <v>74.705882352941174</v>
      </c>
      <c r="N7291" t="s">
        <v>2755</v>
      </c>
    </row>
    <row r="7292" spans="1:14">
      <c r="A7292">
        <v>128</v>
      </c>
      <c r="B7292" t="s">
        <v>15790</v>
      </c>
      <c r="C7292" t="s">
        <v>15791</v>
      </c>
      <c r="D7292">
        <v>606</v>
      </c>
      <c r="E7292" s="1">
        <v>0.875</v>
      </c>
      <c r="F7292">
        <v>1.361</v>
      </c>
      <c r="G7292">
        <v>2.3809999999999998</v>
      </c>
      <c r="H7292">
        <v>21</v>
      </c>
      <c r="I7292" t="s">
        <v>18288</v>
      </c>
      <c r="J7292">
        <v>8.9999999999999998E-4</v>
      </c>
      <c r="K7292">
        <v>0.53100000000000003</v>
      </c>
      <c r="L7292">
        <v>1.8504882352941165</v>
      </c>
      <c r="M7292" s="2">
        <f t="shared" si="227"/>
        <v>75.294117647058826</v>
      </c>
      <c r="N7292" t="s">
        <v>2755</v>
      </c>
    </row>
    <row r="7293" spans="1:14">
      <c r="A7293">
        <v>129</v>
      </c>
      <c r="B7293" t="s">
        <v>12890</v>
      </c>
      <c r="C7293" t="s">
        <v>12891</v>
      </c>
      <c r="D7293">
        <v>562</v>
      </c>
      <c r="E7293" s="1">
        <v>0.83699999999999997</v>
      </c>
      <c r="F7293">
        <v>1</v>
      </c>
      <c r="G7293">
        <v>0.158</v>
      </c>
      <c r="H7293">
        <v>19</v>
      </c>
      <c r="I7293" t="s">
        <v>18288</v>
      </c>
      <c r="J7293">
        <v>6.9999999999999999E-4</v>
      </c>
      <c r="K7293">
        <v>0.373</v>
      </c>
      <c r="L7293">
        <v>1.8504882352941165</v>
      </c>
      <c r="M7293" s="2">
        <f t="shared" ref="M7293:M7324" si="228">A7293/170*100</f>
        <v>75.882352941176464</v>
      </c>
      <c r="N7293" t="s">
        <v>2755</v>
      </c>
    </row>
    <row r="7294" spans="1:14">
      <c r="A7294">
        <v>130</v>
      </c>
      <c r="B7294" t="s">
        <v>18996</v>
      </c>
      <c r="C7294" t="s">
        <v>18997</v>
      </c>
      <c r="D7294">
        <v>645</v>
      </c>
      <c r="E7294" s="1">
        <v>0.83</v>
      </c>
      <c r="F7294">
        <v>0.84299999999999997</v>
      </c>
      <c r="G7294">
        <v>8.6999999999999994E-2</v>
      </c>
      <c r="H7294">
        <v>23</v>
      </c>
      <c r="I7294">
        <v>9.1</v>
      </c>
      <c r="J7294">
        <v>1.6299999999999999E-3</v>
      </c>
      <c r="K7294">
        <v>0.376</v>
      </c>
      <c r="L7294">
        <v>1.8504882352941165</v>
      </c>
      <c r="M7294" s="2">
        <f t="shared" si="228"/>
        <v>76.470588235294116</v>
      </c>
      <c r="N7294" t="s">
        <v>2755</v>
      </c>
    </row>
    <row r="7295" spans="1:14">
      <c r="A7295">
        <v>131</v>
      </c>
      <c r="B7295" t="s">
        <v>15552</v>
      </c>
      <c r="C7295" t="s">
        <v>15553</v>
      </c>
      <c r="D7295">
        <v>1114</v>
      </c>
      <c r="E7295" s="1">
        <v>0.82099999999999995</v>
      </c>
      <c r="F7295">
        <v>0.74099999999999999</v>
      </c>
      <c r="G7295">
        <v>0.11799999999999999</v>
      </c>
      <c r="H7295">
        <v>51</v>
      </c>
      <c r="I7295" t="s">
        <v>18288</v>
      </c>
      <c r="J7295">
        <v>1.1999999999999999E-3</v>
      </c>
      <c r="K7295">
        <v>0.254</v>
      </c>
      <c r="L7295">
        <v>1.8504882352941165</v>
      </c>
      <c r="M7295" s="2">
        <f t="shared" si="228"/>
        <v>77.058823529411768</v>
      </c>
      <c r="N7295" t="s">
        <v>2755</v>
      </c>
    </row>
    <row r="7296" spans="1:14">
      <c r="A7296">
        <v>132</v>
      </c>
      <c r="B7296" t="s">
        <v>17541</v>
      </c>
      <c r="C7296" t="s">
        <v>17542</v>
      </c>
      <c r="D7296">
        <v>3681</v>
      </c>
      <c r="E7296" s="1">
        <v>0.81100000000000005</v>
      </c>
      <c r="F7296">
        <v>1.119</v>
      </c>
      <c r="G7296">
        <v>0.34699999999999998</v>
      </c>
      <c r="H7296">
        <v>101</v>
      </c>
      <c r="I7296" t="s">
        <v>18288</v>
      </c>
      <c r="J7296">
        <v>6.0200000000000002E-3</v>
      </c>
      <c r="K7296">
        <v>0.59299999999999997</v>
      </c>
      <c r="L7296">
        <v>1.8504882352941165</v>
      </c>
      <c r="M7296" s="2">
        <f t="shared" si="228"/>
        <v>77.64705882352942</v>
      </c>
      <c r="N7296" t="s">
        <v>2755</v>
      </c>
    </row>
    <row r="7297" spans="1:14">
      <c r="A7297">
        <v>133</v>
      </c>
      <c r="B7297" t="s">
        <v>15762</v>
      </c>
      <c r="C7297" t="s">
        <v>15763</v>
      </c>
      <c r="D7297">
        <v>103</v>
      </c>
      <c r="E7297" s="1">
        <v>0.80400000000000005</v>
      </c>
      <c r="G7297">
        <v>6.2E-2</v>
      </c>
      <c r="H7297">
        <v>16</v>
      </c>
      <c r="I7297">
        <v>3.8</v>
      </c>
      <c r="J7297">
        <v>5.9999999999999995E-4</v>
      </c>
      <c r="L7297">
        <v>1.8504882352941165</v>
      </c>
      <c r="M7297" s="2">
        <f t="shared" si="228"/>
        <v>78.235294117647058</v>
      </c>
      <c r="N7297" t="s">
        <v>2755</v>
      </c>
    </row>
    <row r="7298" spans="1:14">
      <c r="A7298">
        <v>134</v>
      </c>
      <c r="B7298" t="s">
        <v>13317</v>
      </c>
      <c r="C7298" t="s">
        <v>13318</v>
      </c>
      <c r="D7298">
        <v>446</v>
      </c>
      <c r="E7298" s="1">
        <v>0.78</v>
      </c>
      <c r="G7298">
        <v>0.10299999999999999</v>
      </c>
      <c r="H7298">
        <v>29</v>
      </c>
      <c r="I7298">
        <v>7.5</v>
      </c>
      <c r="J7298">
        <v>1.42E-3</v>
      </c>
      <c r="L7298">
        <v>1.8504882352941165</v>
      </c>
      <c r="M7298" s="2">
        <f t="shared" si="228"/>
        <v>78.82352941176471</v>
      </c>
      <c r="N7298" t="s">
        <v>2755</v>
      </c>
    </row>
    <row r="7299" spans="1:14">
      <c r="A7299">
        <v>135</v>
      </c>
      <c r="B7299" t="s">
        <v>17569</v>
      </c>
      <c r="C7299" t="s">
        <v>17570</v>
      </c>
      <c r="D7299">
        <v>712</v>
      </c>
      <c r="E7299" s="1">
        <v>0.75700000000000001</v>
      </c>
      <c r="F7299">
        <v>0.91</v>
      </c>
      <c r="G7299">
        <v>0.19400000000000001</v>
      </c>
      <c r="H7299">
        <v>36</v>
      </c>
      <c r="I7299" t="s">
        <v>18288</v>
      </c>
      <c r="J7299">
        <v>8.1999999999999998E-4</v>
      </c>
      <c r="K7299">
        <v>0.26300000000000001</v>
      </c>
      <c r="L7299">
        <v>1.8504882352941165</v>
      </c>
      <c r="M7299" s="2">
        <f t="shared" si="228"/>
        <v>79.411764705882348</v>
      </c>
      <c r="N7299" t="s">
        <v>2755</v>
      </c>
    </row>
    <row r="7300" spans="1:14">
      <c r="A7300">
        <v>136</v>
      </c>
      <c r="B7300" t="s">
        <v>16230</v>
      </c>
      <c r="C7300" t="s">
        <v>16231</v>
      </c>
      <c r="D7300">
        <v>353</v>
      </c>
      <c r="E7300" s="1">
        <v>0.745</v>
      </c>
      <c r="G7300">
        <v>0.42299999999999999</v>
      </c>
      <c r="H7300">
        <v>26</v>
      </c>
      <c r="I7300">
        <v>7.8</v>
      </c>
      <c r="J7300">
        <v>5.9999999999999995E-4</v>
      </c>
      <c r="L7300">
        <v>1.8504882352941165</v>
      </c>
      <c r="M7300" s="2">
        <f t="shared" si="228"/>
        <v>80</v>
      </c>
      <c r="N7300" t="s">
        <v>2755</v>
      </c>
    </row>
    <row r="7301" spans="1:14">
      <c r="A7301">
        <v>137</v>
      </c>
      <c r="B7301" t="s">
        <v>15646</v>
      </c>
      <c r="C7301" t="s">
        <v>15647</v>
      </c>
      <c r="D7301">
        <v>146</v>
      </c>
      <c r="E7301" s="1">
        <v>0.74</v>
      </c>
      <c r="F7301">
        <v>0.74099999999999999</v>
      </c>
      <c r="G7301">
        <v>7.3999999999999996E-2</v>
      </c>
      <c r="H7301">
        <v>121</v>
      </c>
      <c r="I7301">
        <v>2.2000000000000002</v>
      </c>
      <c r="J7301">
        <v>6.7000000000000002E-4</v>
      </c>
      <c r="K7301">
        <v>0.20699999999999999</v>
      </c>
      <c r="L7301">
        <v>1.8504882352941165</v>
      </c>
      <c r="M7301" s="2">
        <f t="shared" si="228"/>
        <v>80.588235294117652</v>
      </c>
      <c r="N7301" t="s">
        <v>2755</v>
      </c>
    </row>
    <row r="7302" spans="1:14">
      <c r="A7302">
        <v>138</v>
      </c>
      <c r="B7302" t="s">
        <v>15654</v>
      </c>
      <c r="C7302" t="s">
        <v>15655</v>
      </c>
      <c r="D7302">
        <v>348</v>
      </c>
      <c r="E7302" s="1">
        <v>0.72199999999999998</v>
      </c>
      <c r="F7302">
        <v>0.96899999999999997</v>
      </c>
      <c r="G7302">
        <v>0</v>
      </c>
      <c r="H7302">
        <v>5</v>
      </c>
      <c r="I7302" t="s">
        <v>18288</v>
      </c>
      <c r="J7302">
        <v>2.3000000000000001E-4</v>
      </c>
      <c r="K7302">
        <v>0.40200000000000002</v>
      </c>
      <c r="L7302">
        <v>1.8504882352941165</v>
      </c>
      <c r="M7302" s="2">
        <f t="shared" si="228"/>
        <v>81.17647058823529</v>
      </c>
      <c r="N7302" t="s">
        <v>2755</v>
      </c>
    </row>
    <row r="7303" spans="1:14">
      <c r="A7303">
        <v>139</v>
      </c>
      <c r="B7303" t="s">
        <v>15810</v>
      </c>
      <c r="C7303" t="s">
        <v>15811</v>
      </c>
      <c r="D7303">
        <v>690</v>
      </c>
      <c r="E7303" s="1">
        <v>0.70499999999999996</v>
      </c>
      <c r="F7303">
        <v>0.86299999999999999</v>
      </c>
      <c r="G7303">
        <v>0.23300000000000001</v>
      </c>
      <c r="H7303">
        <v>60</v>
      </c>
      <c r="I7303">
        <v>7</v>
      </c>
      <c r="J7303">
        <v>2.15E-3</v>
      </c>
      <c r="K7303">
        <v>0.39100000000000001</v>
      </c>
      <c r="L7303">
        <v>1.8504882352941165</v>
      </c>
      <c r="M7303" s="2">
        <f t="shared" si="228"/>
        <v>81.764705882352942</v>
      </c>
      <c r="N7303" t="s">
        <v>2755</v>
      </c>
    </row>
    <row r="7304" spans="1:14">
      <c r="A7304">
        <v>140</v>
      </c>
      <c r="B7304" t="s">
        <v>15754</v>
      </c>
      <c r="C7304" t="s">
        <v>15755</v>
      </c>
      <c r="D7304">
        <v>549</v>
      </c>
      <c r="E7304" s="1">
        <v>0.69499999999999995</v>
      </c>
      <c r="F7304">
        <v>1.1279999999999999</v>
      </c>
      <c r="G7304">
        <v>7.4999999999999997E-2</v>
      </c>
      <c r="H7304">
        <v>106</v>
      </c>
      <c r="I7304">
        <v>4.7</v>
      </c>
      <c r="J7304">
        <v>2.4299999999999999E-3</v>
      </c>
      <c r="K7304">
        <v>0.41</v>
      </c>
      <c r="L7304">
        <v>1.8504882352941165</v>
      </c>
      <c r="M7304" s="2">
        <f t="shared" si="228"/>
        <v>82.35294117647058</v>
      </c>
      <c r="N7304" t="s">
        <v>2755</v>
      </c>
    </row>
    <row r="7305" spans="1:14">
      <c r="A7305">
        <v>141</v>
      </c>
      <c r="B7305" t="s">
        <v>13269</v>
      </c>
      <c r="C7305" t="s">
        <v>13270</v>
      </c>
      <c r="D7305">
        <v>775</v>
      </c>
      <c r="E7305" s="1">
        <v>0.66100000000000003</v>
      </c>
      <c r="F7305">
        <v>0.89900000000000002</v>
      </c>
      <c r="G7305">
        <v>0.14099999999999999</v>
      </c>
      <c r="H7305">
        <v>64</v>
      </c>
      <c r="I7305">
        <v>7.3</v>
      </c>
      <c r="J7305">
        <v>2.6800000000000001E-3</v>
      </c>
      <c r="K7305">
        <v>0.46700000000000003</v>
      </c>
      <c r="L7305">
        <v>1.8504882352941165</v>
      </c>
      <c r="M7305" s="2">
        <f t="shared" si="228"/>
        <v>82.941176470588246</v>
      </c>
      <c r="N7305" t="s">
        <v>2755</v>
      </c>
    </row>
    <row r="7306" spans="1:14">
      <c r="A7306">
        <v>142</v>
      </c>
      <c r="B7306" t="s">
        <v>15508</v>
      </c>
      <c r="C7306" t="s">
        <v>15509</v>
      </c>
      <c r="D7306">
        <v>175</v>
      </c>
      <c r="E7306" s="1">
        <v>0.64600000000000002</v>
      </c>
      <c r="F7306">
        <v>0.78700000000000003</v>
      </c>
      <c r="G7306">
        <v>0.28000000000000003</v>
      </c>
      <c r="H7306">
        <v>25</v>
      </c>
      <c r="I7306">
        <v>5.7</v>
      </c>
      <c r="J7306">
        <v>5.1000000000000004E-4</v>
      </c>
      <c r="K7306">
        <v>0.26700000000000002</v>
      </c>
      <c r="L7306">
        <v>1.8504882352941165</v>
      </c>
      <c r="M7306" s="2">
        <f t="shared" si="228"/>
        <v>83.529411764705884</v>
      </c>
      <c r="N7306" t="s">
        <v>2755</v>
      </c>
    </row>
    <row r="7307" spans="1:14">
      <c r="A7307">
        <v>143</v>
      </c>
      <c r="B7307" t="s">
        <v>17491</v>
      </c>
      <c r="C7307" t="s">
        <v>17492</v>
      </c>
      <c r="D7307">
        <v>256</v>
      </c>
      <c r="E7307" s="1">
        <v>0.63</v>
      </c>
      <c r="F7307">
        <v>0.55500000000000005</v>
      </c>
      <c r="G7307">
        <v>0.2</v>
      </c>
      <c r="H7307">
        <v>15</v>
      </c>
      <c r="I7307">
        <v>9.8000000000000007</v>
      </c>
      <c r="J7307">
        <v>5.1999999999999995E-4</v>
      </c>
      <c r="K7307">
        <v>0.25</v>
      </c>
      <c r="L7307">
        <v>1.8504882352941165</v>
      </c>
      <c r="M7307" s="2">
        <f t="shared" si="228"/>
        <v>84.117647058823536</v>
      </c>
      <c r="N7307" t="s">
        <v>2755</v>
      </c>
    </row>
    <row r="7308" spans="1:14">
      <c r="A7308">
        <v>144</v>
      </c>
      <c r="B7308" t="s">
        <v>15718</v>
      </c>
      <c r="C7308" t="s">
        <v>15719</v>
      </c>
      <c r="D7308">
        <v>415</v>
      </c>
      <c r="E7308" s="1">
        <v>0.61799999999999999</v>
      </c>
      <c r="F7308">
        <v>0.83599999999999997</v>
      </c>
      <c r="G7308">
        <v>7.6999999999999999E-2</v>
      </c>
      <c r="H7308">
        <v>39</v>
      </c>
      <c r="I7308">
        <v>7.1</v>
      </c>
      <c r="J7308">
        <v>1.0300000000000001E-3</v>
      </c>
      <c r="K7308">
        <v>0.30199999999999999</v>
      </c>
      <c r="L7308">
        <v>1.8504882352941165</v>
      </c>
      <c r="M7308" s="2">
        <f t="shared" si="228"/>
        <v>84.705882352941174</v>
      </c>
      <c r="N7308" t="s">
        <v>2755</v>
      </c>
    </row>
    <row r="7309" spans="1:14">
      <c r="A7309">
        <v>145</v>
      </c>
      <c r="B7309" t="s">
        <v>17487</v>
      </c>
      <c r="C7309" t="s">
        <v>17488</v>
      </c>
      <c r="D7309">
        <v>672</v>
      </c>
      <c r="E7309" s="1">
        <v>0.61699999999999999</v>
      </c>
      <c r="F7309">
        <v>0.96299999999999997</v>
      </c>
      <c r="G7309">
        <v>0.191</v>
      </c>
      <c r="H7309">
        <v>68</v>
      </c>
      <c r="I7309">
        <v>6.4</v>
      </c>
      <c r="J7309">
        <v>1.75E-3</v>
      </c>
      <c r="K7309">
        <v>0.33400000000000002</v>
      </c>
      <c r="L7309">
        <v>1.8504882352941165</v>
      </c>
      <c r="M7309" s="2">
        <f t="shared" si="228"/>
        <v>85.294117647058826</v>
      </c>
      <c r="N7309" t="s">
        <v>2755</v>
      </c>
    </row>
    <row r="7310" spans="1:14">
      <c r="A7310">
        <v>146</v>
      </c>
      <c r="B7310" t="s">
        <v>10732</v>
      </c>
      <c r="C7310" t="s">
        <v>10733</v>
      </c>
      <c r="D7310">
        <v>272</v>
      </c>
      <c r="E7310" s="1">
        <v>0.57499999999999996</v>
      </c>
      <c r="G7310">
        <v>7.9000000000000001E-2</v>
      </c>
      <c r="H7310">
        <v>38</v>
      </c>
      <c r="I7310">
        <v>8.5</v>
      </c>
      <c r="J7310">
        <v>3.6999999999999999E-4</v>
      </c>
      <c r="L7310">
        <v>1.8504882352941165</v>
      </c>
      <c r="M7310" s="2">
        <f t="shared" si="228"/>
        <v>85.882352941176464</v>
      </c>
      <c r="N7310" t="s">
        <v>2755</v>
      </c>
    </row>
    <row r="7311" spans="1:14">
      <c r="A7311">
        <v>147</v>
      </c>
      <c r="B7311" t="s">
        <v>17567</v>
      </c>
      <c r="C7311" t="s">
        <v>17568</v>
      </c>
      <c r="D7311">
        <v>235</v>
      </c>
      <c r="E7311" s="1">
        <v>0.56899999999999995</v>
      </c>
      <c r="F7311">
        <v>0.42399999999999999</v>
      </c>
      <c r="G7311">
        <v>1.8</v>
      </c>
      <c r="H7311">
        <v>25</v>
      </c>
      <c r="I7311">
        <v>6.9</v>
      </c>
      <c r="J7311">
        <v>5.6999999999999998E-4</v>
      </c>
      <c r="K7311">
        <v>0.22600000000000001</v>
      </c>
      <c r="L7311">
        <v>1.8504882352941165</v>
      </c>
      <c r="M7311" s="2">
        <f t="shared" si="228"/>
        <v>86.470588235294116</v>
      </c>
      <c r="N7311" t="s">
        <v>2755</v>
      </c>
    </row>
    <row r="7312" spans="1:14">
      <c r="A7312">
        <v>148</v>
      </c>
      <c r="B7312" t="s">
        <v>15756</v>
      </c>
      <c r="C7312" t="s">
        <v>15757</v>
      </c>
      <c r="D7312">
        <v>1288</v>
      </c>
      <c r="E7312" s="1">
        <v>0.56699999999999995</v>
      </c>
      <c r="F7312">
        <v>0.52700000000000002</v>
      </c>
      <c r="G7312">
        <v>9.7000000000000003E-2</v>
      </c>
      <c r="H7312">
        <v>134</v>
      </c>
      <c r="I7312" t="s">
        <v>18288</v>
      </c>
      <c r="J7312">
        <v>1.6800000000000001E-3</v>
      </c>
      <c r="K7312">
        <v>0.13100000000000001</v>
      </c>
      <c r="L7312">
        <v>1.8504882352941165</v>
      </c>
      <c r="M7312" s="2">
        <f t="shared" si="228"/>
        <v>87.058823529411768</v>
      </c>
      <c r="N7312" t="s">
        <v>2755</v>
      </c>
    </row>
    <row r="7313" spans="1:14">
      <c r="A7313">
        <v>149</v>
      </c>
      <c r="B7313" t="s">
        <v>15636</v>
      </c>
      <c r="C7313" t="s">
        <v>15637</v>
      </c>
      <c r="D7313">
        <v>193</v>
      </c>
      <c r="E7313" s="1">
        <v>0.54200000000000004</v>
      </c>
      <c r="F7313">
        <v>0.54600000000000004</v>
      </c>
      <c r="G7313">
        <v>9.0999999999999998E-2</v>
      </c>
      <c r="H7313">
        <v>11</v>
      </c>
      <c r="I7313">
        <v>6</v>
      </c>
      <c r="J7313">
        <v>5.0000000000000001E-4</v>
      </c>
      <c r="K7313">
        <v>0.16500000000000001</v>
      </c>
      <c r="L7313">
        <v>1.8504882352941165</v>
      </c>
      <c r="M7313" s="2">
        <f t="shared" si="228"/>
        <v>87.647058823529406</v>
      </c>
      <c r="N7313" t="s">
        <v>2755</v>
      </c>
    </row>
    <row r="7314" spans="1:14">
      <c r="A7314">
        <v>150</v>
      </c>
      <c r="B7314" t="s">
        <v>15652</v>
      </c>
      <c r="C7314" t="s">
        <v>15653</v>
      </c>
      <c r="D7314">
        <v>99</v>
      </c>
      <c r="E7314" s="1">
        <v>0.53800000000000003</v>
      </c>
      <c r="G7314">
        <v>0.629</v>
      </c>
      <c r="H7314">
        <v>35</v>
      </c>
      <c r="J7314">
        <v>3.8999999999999999E-4</v>
      </c>
      <c r="L7314">
        <v>1.8504882352941165</v>
      </c>
      <c r="M7314" s="2">
        <f t="shared" si="228"/>
        <v>88.235294117647058</v>
      </c>
      <c r="N7314" t="s">
        <v>2755</v>
      </c>
    </row>
    <row r="7315" spans="1:14">
      <c r="A7315">
        <v>151</v>
      </c>
      <c r="B7315" t="s">
        <v>15704</v>
      </c>
      <c r="C7315" t="s">
        <v>15705</v>
      </c>
      <c r="D7315">
        <v>232</v>
      </c>
      <c r="E7315" s="1">
        <v>0.51100000000000001</v>
      </c>
      <c r="G7315">
        <v>0.13300000000000001</v>
      </c>
      <c r="H7315">
        <v>30</v>
      </c>
      <c r="I7315">
        <v>9.1999999999999993</v>
      </c>
      <c r="J7315">
        <v>4.6000000000000001E-4</v>
      </c>
      <c r="L7315">
        <v>1.8504882352941165</v>
      </c>
      <c r="M7315" s="2">
        <f t="shared" si="228"/>
        <v>88.823529411764696</v>
      </c>
      <c r="N7315" t="s">
        <v>2755</v>
      </c>
    </row>
    <row r="7316" spans="1:14">
      <c r="A7316">
        <v>152</v>
      </c>
      <c r="B7316" t="s">
        <v>15668</v>
      </c>
      <c r="C7316" t="s">
        <v>15669</v>
      </c>
      <c r="D7316">
        <v>59</v>
      </c>
      <c r="E7316" s="1">
        <v>0.50600000000000001</v>
      </c>
      <c r="F7316">
        <v>0.50900000000000001</v>
      </c>
      <c r="G7316">
        <v>2.3E-2</v>
      </c>
      <c r="H7316">
        <v>44</v>
      </c>
      <c r="J7316">
        <v>4.2999999999999999E-4</v>
      </c>
      <c r="K7316">
        <v>0.21299999999999999</v>
      </c>
      <c r="L7316">
        <v>1.8504882352941165</v>
      </c>
      <c r="M7316" s="2">
        <f t="shared" si="228"/>
        <v>89.411764705882362</v>
      </c>
      <c r="N7316" t="s">
        <v>2755</v>
      </c>
    </row>
    <row r="7317" spans="1:14">
      <c r="A7317">
        <v>153</v>
      </c>
      <c r="B7317" t="s">
        <v>15802</v>
      </c>
      <c r="C7317" t="s">
        <v>15803</v>
      </c>
      <c r="D7317">
        <v>389</v>
      </c>
      <c r="E7317" s="1">
        <v>0.505</v>
      </c>
      <c r="F7317">
        <v>1.048</v>
      </c>
      <c r="G7317">
        <v>9.8000000000000004E-2</v>
      </c>
      <c r="H7317">
        <v>51</v>
      </c>
      <c r="I7317">
        <v>5.3</v>
      </c>
      <c r="J7317">
        <v>1.1199999999999999E-3</v>
      </c>
      <c r="K7317">
        <v>0.309</v>
      </c>
      <c r="L7317">
        <v>1.8504882352941165</v>
      </c>
      <c r="M7317" s="2">
        <f t="shared" si="228"/>
        <v>90</v>
      </c>
      <c r="N7317" t="s">
        <v>2755</v>
      </c>
    </row>
    <row r="7318" spans="1:14">
      <c r="A7318">
        <v>154</v>
      </c>
      <c r="B7318" t="s">
        <v>15816</v>
      </c>
      <c r="C7318" t="s">
        <v>15817</v>
      </c>
      <c r="D7318">
        <v>131</v>
      </c>
      <c r="E7318" s="1">
        <v>0.5</v>
      </c>
      <c r="F7318">
        <v>0.59399999999999997</v>
      </c>
      <c r="G7318">
        <v>0.192</v>
      </c>
      <c r="H7318">
        <v>26</v>
      </c>
      <c r="I7318">
        <v>4.0999999999999996</v>
      </c>
      <c r="J7318">
        <v>7.2999999999999996E-4</v>
      </c>
      <c r="K7318">
        <v>0.216</v>
      </c>
      <c r="L7318">
        <v>1.8504882352941165</v>
      </c>
      <c r="M7318" s="2">
        <f t="shared" si="228"/>
        <v>90.588235294117652</v>
      </c>
      <c r="N7318" t="s">
        <v>2755</v>
      </c>
    </row>
    <row r="7319" spans="1:14">
      <c r="A7319">
        <v>155</v>
      </c>
      <c r="B7319" t="s">
        <v>10774</v>
      </c>
      <c r="C7319" t="s">
        <v>10775</v>
      </c>
      <c r="D7319">
        <v>4205</v>
      </c>
      <c r="E7319" s="1">
        <v>0.496</v>
      </c>
      <c r="F7319">
        <v>0.78800000000000003</v>
      </c>
      <c r="G7319">
        <v>0.26</v>
      </c>
      <c r="H7319">
        <v>177</v>
      </c>
      <c r="I7319">
        <v>7.7</v>
      </c>
      <c r="J7319">
        <v>8.7200000000000003E-3</v>
      </c>
      <c r="K7319">
        <v>0.255</v>
      </c>
      <c r="L7319">
        <v>1.8504882352941165</v>
      </c>
      <c r="M7319" s="2">
        <f t="shared" si="228"/>
        <v>91.17647058823529</v>
      </c>
      <c r="N7319" t="s">
        <v>2755</v>
      </c>
    </row>
    <row r="7320" spans="1:14">
      <c r="A7320">
        <v>156</v>
      </c>
      <c r="B7320" t="s">
        <v>15606</v>
      </c>
      <c r="C7320" t="s">
        <v>15607</v>
      </c>
      <c r="D7320">
        <v>1152</v>
      </c>
      <c r="E7320" s="1">
        <v>0.47499999999999998</v>
      </c>
      <c r="F7320">
        <v>0.60399999999999998</v>
      </c>
      <c r="G7320">
        <v>0.71899999999999997</v>
      </c>
      <c r="H7320">
        <v>32</v>
      </c>
      <c r="I7320" t="s">
        <v>18288</v>
      </c>
      <c r="J7320">
        <v>5.6999999999999998E-4</v>
      </c>
      <c r="K7320">
        <v>0.23300000000000001</v>
      </c>
      <c r="L7320">
        <v>1.8504882352941165</v>
      </c>
      <c r="M7320" s="2">
        <f t="shared" si="228"/>
        <v>91.764705882352942</v>
      </c>
      <c r="N7320" t="s">
        <v>2755</v>
      </c>
    </row>
    <row r="7321" spans="1:14">
      <c r="A7321">
        <v>157</v>
      </c>
      <c r="B7321" t="s">
        <v>15750</v>
      </c>
      <c r="C7321" t="s">
        <v>15751</v>
      </c>
      <c r="D7321">
        <v>290</v>
      </c>
      <c r="E7321" s="1">
        <v>0.47399999999999998</v>
      </c>
      <c r="F7321">
        <v>1.0569999999999999</v>
      </c>
      <c r="G7321">
        <v>7.3999999999999996E-2</v>
      </c>
      <c r="H7321">
        <v>27</v>
      </c>
      <c r="I7321">
        <v>7.8</v>
      </c>
      <c r="J7321">
        <v>6.0999999999999997E-4</v>
      </c>
      <c r="K7321">
        <v>0.32700000000000001</v>
      </c>
      <c r="L7321">
        <v>1.8504882352941165</v>
      </c>
      <c r="M7321" s="2">
        <f t="shared" si="228"/>
        <v>92.352941176470594</v>
      </c>
      <c r="N7321" t="s">
        <v>2755</v>
      </c>
    </row>
    <row r="7322" spans="1:14">
      <c r="A7322">
        <v>158</v>
      </c>
      <c r="B7322" t="s">
        <v>17577</v>
      </c>
      <c r="C7322" t="s">
        <v>17578</v>
      </c>
      <c r="D7322">
        <v>1499</v>
      </c>
      <c r="E7322" s="1">
        <v>0.41299999999999998</v>
      </c>
      <c r="F7322">
        <v>0.51800000000000002</v>
      </c>
      <c r="G7322">
        <v>0.111</v>
      </c>
      <c r="H7322">
        <v>54</v>
      </c>
      <c r="I7322" t="s">
        <v>18288</v>
      </c>
      <c r="J7322">
        <v>1.92E-3</v>
      </c>
      <c r="K7322">
        <v>0.28100000000000003</v>
      </c>
      <c r="L7322">
        <v>1.8504882352941165</v>
      </c>
      <c r="M7322" s="2">
        <f t="shared" si="228"/>
        <v>92.941176470588232</v>
      </c>
      <c r="N7322" t="s">
        <v>2755</v>
      </c>
    </row>
    <row r="7323" spans="1:14">
      <c r="A7323">
        <v>159</v>
      </c>
      <c r="B7323" t="s">
        <v>15284</v>
      </c>
      <c r="C7323" t="s">
        <v>15285</v>
      </c>
      <c r="D7323">
        <v>52</v>
      </c>
      <c r="E7323" s="1">
        <v>0.40400000000000003</v>
      </c>
      <c r="F7323">
        <v>0.57299999999999995</v>
      </c>
      <c r="G7323">
        <v>0.23499999999999999</v>
      </c>
      <c r="H7323">
        <v>17</v>
      </c>
      <c r="J7323">
        <v>2.7E-4</v>
      </c>
      <c r="K7323">
        <v>0.191</v>
      </c>
      <c r="L7323">
        <v>1.8504882352941165</v>
      </c>
      <c r="M7323" s="2">
        <f t="shared" si="228"/>
        <v>93.529411764705884</v>
      </c>
      <c r="N7323" t="s">
        <v>2755</v>
      </c>
    </row>
    <row r="7324" spans="1:14">
      <c r="A7324">
        <v>160</v>
      </c>
      <c r="B7324" t="s">
        <v>15500</v>
      </c>
      <c r="C7324" t="s">
        <v>15501</v>
      </c>
      <c r="D7324">
        <v>111</v>
      </c>
      <c r="E7324" s="1">
        <v>0.4</v>
      </c>
      <c r="G7324">
        <v>8.3000000000000004E-2</v>
      </c>
      <c r="H7324">
        <v>12</v>
      </c>
      <c r="I7324">
        <v>6.3</v>
      </c>
      <c r="J7324">
        <v>2.9999999999999997E-4</v>
      </c>
      <c r="L7324">
        <v>1.8504882352941165</v>
      </c>
      <c r="M7324" s="2">
        <f t="shared" si="228"/>
        <v>94.117647058823522</v>
      </c>
      <c r="N7324" t="s">
        <v>2755</v>
      </c>
    </row>
    <row r="7325" spans="1:14">
      <c r="A7325">
        <v>161</v>
      </c>
      <c r="B7325" t="s">
        <v>15752</v>
      </c>
      <c r="C7325" t="s">
        <v>15753</v>
      </c>
      <c r="D7325">
        <v>179</v>
      </c>
      <c r="E7325" s="1">
        <v>0.39500000000000002</v>
      </c>
      <c r="F7325">
        <v>0.43</v>
      </c>
      <c r="G7325">
        <v>0.438</v>
      </c>
      <c r="H7325">
        <v>73</v>
      </c>
      <c r="I7325">
        <v>2.5</v>
      </c>
      <c r="J7325">
        <v>8.1999999999999998E-4</v>
      </c>
      <c r="K7325">
        <v>0.13600000000000001</v>
      </c>
      <c r="L7325">
        <v>1.8504882352941165</v>
      </c>
      <c r="M7325" s="2">
        <f t="shared" ref="M7325:M7334" si="229">A7325/170*100</f>
        <v>94.705882352941174</v>
      </c>
      <c r="N7325" t="s">
        <v>2755</v>
      </c>
    </row>
    <row r="7326" spans="1:14">
      <c r="A7326">
        <v>162</v>
      </c>
      <c r="B7326" t="s">
        <v>15676</v>
      </c>
      <c r="C7326" t="s">
        <v>15677</v>
      </c>
      <c r="D7326">
        <v>1208</v>
      </c>
      <c r="E7326" s="1">
        <v>0.39200000000000002</v>
      </c>
      <c r="F7326">
        <v>0.379</v>
      </c>
      <c r="G7326">
        <v>6.0999999999999999E-2</v>
      </c>
      <c r="H7326">
        <v>279</v>
      </c>
      <c r="I7326">
        <v>5.4</v>
      </c>
      <c r="J7326">
        <v>4.4400000000000004E-3</v>
      </c>
      <c r="K7326">
        <v>0.14299999999999999</v>
      </c>
      <c r="L7326">
        <v>1.8504882352941165</v>
      </c>
      <c r="M7326" s="2">
        <f t="shared" si="229"/>
        <v>95.294117647058812</v>
      </c>
      <c r="N7326" t="s">
        <v>2755</v>
      </c>
    </row>
    <row r="7327" spans="1:14">
      <c r="A7327">
        <v>163</v>
      </c>
      <c r="B7327" t="s">
        <v>13351</v>
      </c>
      <c r="C7327" t="s">
        <v>13352</v>
      </c>
      <c r="D7327">
        <v>167</v>
      </c>
      <c r="E7327" s="1">
        <v>0.28999999999999998</v>
      </c>
      <c r="F7327">
        <v>0.39300000000000002</v>
      </c>
      <c r="G7327">
        <v>0</v>
      </c>
      <c r="H7327">
        <v>37</v>
      </c>
      <c r="I7327">
        <v>6.7</v>
      </c>
      <c r="J7327">
        <v>5.2999999999999998E-4</v>
      </c>
      <c r="K7327">
        <v>0.157</v>
      </c>
      <c r="L7327">
        <v>1.8504882352941165</v>
      </c>
      <c r="M7327" s="2">
        <f t="shared" si="229"/>
        <v>95.882352941176478</v>
      </c>
      <c r="N7327" t="s">
        <v>2755</v>
      </c>
    </row>
    <row r="7328" spans="1:14">
      <c r="A7328">
        <v>164</v>
      </c>
      <c r="B7328" t="s">
        <v>15684</v>
      </c>
      <c r="C7328" t="s">
        <v>15685</v>
      </c>
      <c r="D7328">
        <v>40</v>
      </c>
      <c r="E7328" s="1">
        <v>0.28000000000000003</v>
      </c>
      <c r="G7328">
        <v>0.2</v>
      </c>
      <c r="H7328">
        <v>10</v>
      </c>
      <c r="J7328">
        <v>6.9999999999999994E-5</v>
      </c>
      <c r="L7328">
        <v>1.8504882352941165</v>
      </c>
      <c r="M7328" s="2">
        <f t="shared" si="229"/>
        <v>96.470588235294116</v>
      </c>
      <c r="N7328" t="s">
        <v>2755</v>
      </c>
    </row>
    <row r="7329" spans="1:14">
      <c r="A7329">
        <v>165</v>
      </c>
      <c r="B7329" t="s">
        <v>17547</v>
      </c>
      <c r="C7329" t="s">
        <v>17548</v>
      </c>
      <c r="D7329">
        <v>857</v>
      </c>
      <c r="E7329" s="1">
        <v>0.246</v>
      </c>
      <c r="F7329">
        <v>0.57599999999999996</v>
      </c>
      <c r="G7329">
        <v>9.9000000000000005E-2</v>
      </c>
      <c r="H7329">
        <v>91</v>
      </c>
      <c r="I7329" t="s">
        <v>18288</v>
      </c>
      <c r="J7329">
        <v>1.8E-3</v>
      </c>
      <c r="K7329">
        <v>0.34499999999999997</v>
      </c>
      <c r="L7329">
        <v>1.8504882352941165</v>
      </c>
      <c r="M7329" s="2">
        <f t="shared" si="229"/>
        <v>97.058823529411768</v>
      </c>
      <c r="N7329" t="s">
        <v>2755</v>
      </c>
    </row>
    <row r="7330" spans="1:14">
      <c r="A7330">
        <v>166</v>
      </c>
      <c r="B7330" t="s">
        <v>13265</v>
      </c>
      <c r="C7330" t="s">
        <v>13266</v>
      </c>
      <c r="D7330">
        <v>95</v>
      </c>
      <c r="E7330" s="1">
        <v>0.23799999999999999</v>
      </c>
      <c r="F7330">
        <v>0.4</v>
      </c>
      <c r="G7330">
        <v>0.111</v>
      </c>
      <c r="H7330">
        <v>9</v>
      </c>
      <c r="J7330">
        <v>1.2E-4</v>
      </c>
      <c r="K7330">
        <v>0.153</v>
      </c>
      <c r="L7330">
        <v>1.8504882352941165</v>
      </c>
      <c r="M7330" s="2">
        <f t="shared" si="229"/>
        <v>97.647058823529406</v>
      </c>
      <c r="N7330" t="s">
        <v>2755</v>
      </c>
    </row>
    <row r="7331" spans="1:14">
      <c r="A7331">
        <v>167</v>
      </c>
      <c r="B7331" t="s">
        <v>15716</v>
      </c>
      <c r="C7331" t="s">
        <v>15717</v>
      </c>
      <c r="D7331">
        <v>215</v>
      </c>
      <c r="E7331" s="1">
        <v>0.214</v>
      </c>
      <c r="F7331">
        <v>0.32900000000000001</v>
      </c>
      <c r="G7331">
        <v>0.105</v>
      </c>
      <c r="H7331">
        <v>19</v>
      </c>
      <c r="I7331" t="s">
        <v>18288</v>
      </c>
      <c r="J7331">
        <v>1.4999999999999999E-4</v>
      </c>
      <c r="K7331">
        <v>0.12</v>
      </c>
      <c r="L7331">
        <v>1.8504882352941165</v>
      </c>
      <c r="M7331" s="2">
        <f t="shared" si="229"/>
        <v>98.235294117647058</v>
      </c>
      <c r="N7331" t="s">
        <v>2755</v>
      </c>
    </row>
    <row r="7332" spans="1:14">
      <c r="A7332">
        <v>168</v>
      </c>
      <c r="B7332" t="s">
        <v>15806</v>
      </c>
      <c r="C7332" t="s">
        <v>15807</v>
      </c>
      <c r="D7332">
        <v>68</v>
      </c>
      <c r="E7332" s="1">
        <v>0.16</v>
      </c>
      <c r="F7332">
        <v>0.26</v>
      </c>
      <c r="G7332">
        <v>7.4999999999999997E-2</v>
      </c>
      <c r="H7332">
        <v>40</v>
      </c>
      <c r="J7332">
        <v>2.4000000000000001E-4</v>
      </c>
      <c r="K7332">
        <v>5.8999999999999997E-2</v>
      </c>
      <c r="L7332">
        <v>1.8504882352941165</v>
      </c>
      <c r="M7332" s="2">
        <f t="shared" si="229"/>
        <v>98.82352941176471</v>
      </c>
      <c r="N7332" t="s">
        <v>2755</v>
      </c>
    </row>
    <row r="7333" spans="1:14">
      <c r="A7333">
        <v>169</v>
      </c>
      <c r="B7333" t="s">
        <v>15686</v>
      </c>
      <c r="C7333" t="s">
        <v>15687</v>
      </c>
      <c r="D7333">
        <v>23</v>
      </c>
      <c r="E7333" s="1">
        <v>0.129</v>
      </c>
      <c r="F7333">
        <v>0.16900000000000001</v>
      </c>
      <c r="G7333">
        <v>0</v>
      </c>
      <c r="H7333">
        <v>8</v>
      </c>
      <c r="J7333">
        <v>6.0000000000000002E-5</v>
      </c>
      <c r="K7333">
        <v>0.05</v>
      </c>
      <c r="L7333">
        <v>1.8504882352941165</v>
      </c>
      <c r="M7333" s="2">
        <f t="shared" si="229"/>
        <v>99.411764705882348</v>
      </c>
      <c r="N7333" t="s">
        <v>2755</v>
      </c>
    </row>
    <row r="7334" spans="1:14">
      <c r="A7334">
        <v>170</v>
      </c>
      <c r="B7334" t="s">
        <v>15640</v>
      </c>
      <c r="C7334" t="s">
        <v>15641</v>
      </c>
      <c r="D7334">
        <v>81</v>
      </c>
      <c r="E7334" s="1">
        <v>9.4E-2</v>
      </c>
      <c r="F7334">
        <v>0.13300000000000001</v>
      </c>
      <c r="J7334">
        <v>3.2000000000000003E-4</v>
      </c>
      <c r="K7334">
        <v>4.7E-2</v>
      </c>
      <c r="L7334">
        <v>1.8504882352941165</v>
      </c>
      <c r="M7334" s="2">
        <f t="shared" si="229"/>
        <v>100</v>
      </c>
      <c r="N7334" t="s">
        <v>2755</v>
      </c>
    </row>
    <row r="7335" spans="1:14" s="3" customFormat="1">
      <c r="E7335" s="4"/>
      <c r="M7335" s="5"/>
    </row>
    <row r="7336" spans="1:14">
      <c r="A7336">
        <v>1</v>
      </c>
      <c r="B7336" t="s">
        <v>15886</v>
      </c>
      <c r="C7336" t="s">
        <v>15887</v>
      </c>
      <c r="D7336">
        <v>15479</v>
      </c>
      <c r="E7336" s="1">
        <v>6.1660000000000004</v>
      </c>
      <c r="F7336">
        <v>6.0979999999999999</v>
      </c>
      <c r="G7336">
        <v>1.583</v>
      </c>
      <c r="H7336">
        <v>537</v>
      </c>
      <c r="I7336">
        <v>6.1</v>
      </c>
      <c r="J7336">
        <v>3.4939999999999999E-2</v>
      </c>
      <c r="K7336">
        <v>1.8080000000000001</v>
      </c>
      <c r="L7336">
        <f>AVERAGE(E7336:E7381)</f>
        <v>2.5581521739130442</v>
      </c>
      <c r="M7336" s="2">
        <f t="shared" ref="M7336:M7381" si="230">A7336/46*100</f>
        <v>2.1739130434782608</v>
      </c>
      <c r="N7336" t="s">
        <v>2756</v>
      </c>
    </row>
    <row r="7337" spans="1:14">
      <c r="A7337">
        <v>2</v>
      </c>
      <c r="B7337" t="s">
        <v>16988</v>
      </c>
      <c r="C7337" t="s">
        <v>16989</v>
      </c>
      <c r="D7337">
        <v>1965</v>
      </c>
      <c r="E7337" s="1">
        <v>5.9530000000000003</v>
      </c>
      <c r="F7337">
        <v>6.5490000000000004</v>
      </c>
      <c r="G7337">
        <v>1.4390000000000001</v>
      </c>
      <c r="H7337">
        <v>41</v>
      </c>
      <c r="I7337">
        <v>4</v>
      </c>
      <c r="J7337">
        <v>6.2599999999999999E-3</v>
      </c>
      <c r="K7337">
        <v>1.94</v>
      </c>
      <c r="L7337">
        <v>2.5581521739130442</v>
      </c>
      <c r="M7337" s="2">
        <f t="shared" si="230"/>
        <v>4.3478260869565215</v>
      </c>
      <c r="N7337" t="s">
        <v>2756</v>
      </c>
    </row>
    <row r="7338" spans="1:14">
      <c r="A7338">
        <v>3</v>
      </c>
      <c r="B7338" t="s">
        <v>16990</v>
      </c>
      <c r="C7338" t="s">
        <v>16991</v>
      </c>
      <c r="D7338">
        <v>4134</v>
      </c>
      <c r="E7338" s="1">
        <v>5.7050000000000001</v>
      </c>
      <c r="F7338">
        <v>6.415</v>
      </c>
      <c r="G7338">
        <v>1.4850000000000001</v>
      </c>
      <c r="H7338">
        <v>130</v>
      </c>
      <c r="I7338">
        <v>4.5</v>
      </c>
      <c r="J7338">
        <v>1.7579999999999998E-2</v>
      </c>
      <c r="K7338">
        <v>2.3370000000000002</v>
      </c>
      <c r="L7338">
        <v>2.5581521739130442</v>
      </c>
      <c r="M7338" s="2">
        <f t="shared" si="230"/>
        <v>6.5217391304347823</v>
      </c>
      <c r="N7338" t="s">
        <v>2756</v>
      </c>
    </row>
    <row r="7339" spans="1:14">
      <c r="A7339">
        <v>4</v>
      </c>
      <c r="B7339" t="s">
        <v>15870</v>
      </c>
      <c r="C7339" t="s">
        <v>15871</v>
      </c>
      <c r="D7339">
        <v>2480</v>
      </c>
      <c r="E7339" s="1">
        <v>5.3019999999999996</v>
      </c>
      <c r="F7339">
        <v>3.9119999999999999</v>
      </c>
      <c r="G7339">
        <v>1.343</v>
      </c>
      <c r="H7339">
        <v>178</v>
      </c>
      <c r="I7339">
        <v>3.3</v>
      </c>
      <c r="J7339">
        <v>5.1200000000000004E-3</v>
      </c>
      <c r="K7339">
        <v>0.66100000000000003</v>
      </c>
      <c r="L7339">
        <v>2.5581521739130442</v>
      </c>
      <c r="M7339" s="2">
        <f t="shared" si="230"/>
        <v>8.695652173913043</v>
      </c>
      <c r="N7339" t="s">
        <v>2756</v>
      </c>
    </row>
    <row r="7340" spans="1:14">
      <c r="A7340">
        <v>5</v>
      </c>
      <c r="B7340" t="s">
        <v>15852</v>
      </c>
      <c r="C7340" t="s">
        <v>15853</v>
      </c>
      <c r="D7340">
        <v>392</v>
      </c>
      <c r="E7340" s="1">
        <v>5.2240000000000002</v>
      </c>
      <c r="F7340">
        <v>5.1689999999999996</v>
      </c>
      <c r="G7340">
        <v>0.72699999999999998</v>
      </c>
      <c r="H7340">
        <v>33</v>
      </c>
      <c r="I7340">
        <v>2.4</v>
      </c>
      <c r="J7340">
        <v>1.99E-3</v>
      </c>
      <c r="K7340">
        <v>1.5960000000000001</v>
      </c>
      <c r="L7340">
        <v>2.5581521739130442</v>
      </c>
      <c r="M7340" s="2">
        <f t="shared" si="230"/>
        <v>10.869565217391305</v>
      </c>
      <c r="N7340" t="s">
        <v>2756</v>
      </c>
    </row>
    <row r="7341" spans="1:14">
      <c r="A7341">
        <v>6</v>
      </c>
      <c r="B7341" t="s">
        <v>15876</v>
      </c>
      <c r="C7341" t="s">
        <v>15877</v>
      </c>
      <c r="D7341">
        <v>10520</v>
      </c>
      <c r="E7341" s="1">
        <v>4.3140000000000001</v>
      </c>
      <c r="F7341">
        <v>4.6040000000000001</v>
      </c>
      <c r="G7341">
        <v>0.97499999999999998</v>
      </c>
      <c r="H7341">
        <v>162</v>
      </c>
      <c r="I7341">
        <v>7.6</v>
      </c>
      <c r="J7341">
        <v>2.1069999999999998E-2</v>
      </c>
      <c r="K7341">
        <v>1.4410000000000001</v>
      </c>
      <c r="L7341">
        <v>2.5581521739130442</v>
      </c>
      <c r="M7341" s="2">
        <f t="shared" si="230"/>
        <v>13.043478260869565</v>
      </c>
      <c r="N7341" t="s">
        <v>2756</v>
      </c>
    </row>
    <row r="7342" spans="1:14">
      <c r="A7342">
        <v>7</v>
      </c>
      <c r="B7342" t="s">
        <v>15826</v>
      </c>
      <c r="C7342" t="s">
        <v>15827</v>
      </c>
      <c r="D7342">
        <v>4663</v>
      </c>
      <c r="E7342" s="1">
        <v>4.1310000000000002</v>
      </c>
      <c r="F7342">
        <v>4.2949999999999999</v>
      </c>
      <c r="G7342">
        <v>1.131</v>
      </c>
      <c r="H7342">
        <v>107</v>
      </c>
      <c r="I7342">
        <v>5.6</v>
      </c>
      <c r="J7342">
        <v>1.3849999999999999E-2</v>
      </c>
      <c r="K7342">
        <v>1.4279999999999999</v>
      </c>
      <c r="L7342">
        <v>2.5581521739130442</v>
      </c>
      <c r="M7342" s="2">
        <f t="shared" si="230"/>
        <v>15.217391304347828</v>
      </c>
      <c r="N7342" t="s">
        <v>2756</v>
      </c>
    </row>
    <row r="7343" spans="1:14">
      <c r="A7343">
        <v>8</v>
      </c>
      <c r="B7343" t="s">
        <v>15818</v>
      </c>
      <c r="C7343" t="s">
        <v>15819</v>
      </c>
      <c r="D7343">
        <v>1120</v>
      </c>
      <c r="E7343" s="1">
        <v>4.0839999999999996</v>
      </c>
      <c r="F7343">
        <v>4.3209999999999997</v>
      </c>
      <c r="G7343">
        <v>0.91</v>
      </c>
      <c r="H7343">
        <v>122</v>
      </c>
      <c r="I7343">
        <v>3.5</v>
      </c>
      <c r="J7343">
        <v>4.5300000000000002E-3</v>
      </c>
      <c r="K7343">
        <v>1.6240000000000001</v>
      </c>
      <c r="L7343">
        <v>2.5581521739130442</v>
      </c>
      <c r="M7343" s="2">
        <f t="shared" si="230"/>
        <v>17.391304347826086</v>
      </c>
      <c r="N7343" t="s">
        <v>2756</v>
      </c>
    </row>
    <row r="7344" spans="1:14">
      <c r="A7344">
        <v>9</v>
      </c>
      <c r="B7344" t="s">
        <v>15868</v>
      </c>
      <c r="C7344" t="s">
        <v>15869</v>
      </c>
      <c r="D7344">
        <v>21435</v>
      </c>
      <c r="E7344" s="1">
        <v>3.9780000000000002</v>
      </c>
      <c r="F7344">
        <v>4.625</v>
      </c>
      <c r="G7344">
        <v>0.69599999999999995</v>
      </c>
      <c r="H7344">
        <v>293</v>
      </c>
      <c r="I7344">
        <v>8.5</v>
      </c>
      <c r="J7344">
        <v>3.9879999999999999E-2</v>
      </c>
      <c r="K7344">
        <v>1.5489999999999999</v>
      </c>
      <c r="L7344">
        <v>2.5581521739130442</v>
      </c>
      <c r="M7344" s="2">
        <f t="shared" si="230"/>
        <v>19.565217391304348</v>
      </c>
      <c r="N7344" t="s">
        <v>2756</v>
      </c>
    </row>
    <row r="7345" spans="1:14">
      <c r="A7345">
        <v>10</v>
      </c>
      <c r="B7345" t="s">
        <v>15850</v>
      </c>
      <c r="C7345" t="s">
        <v>15851</v>
      </c>
      <c r="D7345">
        <v>6075</v>
      </c>
      <c r="E7345" s="1">
        <v>3.911</v>
      </c>
      <c r="F7345">
        <v>3.7050000000000001</v>
      </c>
      <c r="G7345">
        <v>0.70599999999999996</v>
      </c>
      <c r="H7345">
        <v>136</v>
      </c>
      <c r="I7345">
        <v>7.2</v>
      </c>
      <c r="J7345">
        <v>1.1990000000000001E-2</v>
      </c>
      <c r="K7345">
        <v>1.0569999999999999</v>
      </c>
      <c r="L7345">
        <v>2.5581521739130442</v>
      </c>
      <c r="M7345" s="2">
        <f t="shared" si="230"/>
        <v>21.739130434782609</v>
      </c>
      <c r="N7345" t="s">
        <v>2756</v>
      </c>
    </row>
    <row r="7346" spans="1:14">
      <c r="A7346">
        <v>11</v>
      </c>
      <c r="B7346" t="s">
        <v>15820</v>
      </c>
      <c r="C7346" t="s">
        <v>15821</v>
      </c>
      <c r="D7346">
        <v>6487</v>
      </c>
      <c r="E7346" s="1">
        <v>3.8159999999999998</v>
      </c>
      <c r="F7346">
        <v>4.1150000000000002</v>
      </c>
      <c r="G7346">
        <v>0.47</v>
      </c>
      <c r="H7346">
        <v>149</v>
      </c>
      <c r="I7346">
        <v>7.7</v>
      </c>
      <c r="J7346">
        <v>1.2370000000000001E-2</v>
      </c>
      <c r="K7346">
        <v>1.246</v>
      </c>
      <c r="L7346">
        <v>2.5581521739130442</v>
      </c>
      <c r="M7346" s="2">
        <f t="shared" si="230"/>
        <v>23.913043478260871</v>
      </c>
      <c r="N7346" t="s">
        <v>2756</v>
      </c>
    </row>
    <row r="7347" spans="1:14">
      <c r="A7347">
        <v>12</v>
      </c>
      <c r="B7347" t="s">
        <v>18238</v>
      </c>
      <c r="C7347" t="s">
        <v>18239</v>
      </c>
      <c r="D7347">
        <v>1190</v>
      </c>
      <c r="E7347" s="1">
        <v>3.5249999999999999</v>
      </c>
      <c r="F7347">
        <v>3.1139999999999999</v>
      </c>
      <c r="G7347">
        <v>6.2E-2</v>
      </c>
      <c r="H7347">
        <v>32</v>
      </c>
      <c r="I7347">
        <v>7.7</v>
      </c>
      <c r="J7347">
        <v>2.7799999999999999E-3</v>
      </c>
      <c r="K7347">
        <v>1.0660000000000001</v>
      </c>
      <c r="L7347">
        <v>2.5581521739130442</v>
      </c>
      <c r="M7347" s="2">
        <f t="shared" si="230"/>
        <v>26.086956521739129</v>
      </c>
      <c r="N7347" t="s">
        <v>2756</v>
      </c>
    </row>
    <row r="7348" spans="1:14">
      <c r="A7348">
        <v>13</v>
      </c>
      <c r="B7348" t="s">
        <v>17150</v>
      </c>
      <c r="C7348" t="s">
        <v>17151</v>
      </c>
      <c r="D7348">
        <v>5030</v>
      </c>
      <c r="E7348" s="1">
        <v>3.2639999999999998</v>
      </c>
      <c r="F7348">
        <v>3.8119999999999998</v>
      </c>
      <c r="G7348">
        <v>0.58399999999999996</v>
      </c>
      <c r="H7348">
        <v>77</v>
      </c>
      <c r="I7348">
        <v>8.1</v>
      </c>
      <c r="J7348">
        <v>8.94E-3</v>
      </c>
      <c r="K7348">
        <v>1.1990000000000001</v>
      </c>
      <c r="L7348">
        <v>2.5581521739130442</v>
      </c>
      <c r="M7348" s="2">
        <f t="shared" si="230"/>
        <v>28.260869565217391</v>
      </c>
      <c r="N7348" t="s">
        <v>2756</v>
      </c>
    </row>
    <row r="7349" spans="1:14">
      <c r="A7349">
        <v>14</v>
      </c>
      <c r="B7349" t="s">
        <v>15834</v>
      </c>
      <c r="C7349" t="s">
        <v>15835</v>
      </c>
      <c r="D7349">
        <v>1413</v>
      </c>
      <c r="E7349" s="1">
        <v>3.19</v>
      </c>
      <c r="F7349">
        <v>3.0470000000000002</v>
      </c>
      <c r="G7349">
        <v>0.70799999999999996</v>
      </c>
      <c r="H7349">
        <v>48</v>
      </c>
      <c r="I7349">
        <v>5.0999999999999996</v>
      </c>
      <c r="J7349">
        <v>3.3899999999999998E-3</v>
      </c>
      <c r="K7349">
        <v>0.75</v>
      </c>
      <c r="L7349">
        <v>2.5581521739130442</v>
      </c>
      <c r="M7349" s="2">
        <f t="shared" si="230"/>
        <v>30.434782608695656</v>
      </c>
      <c r="N7349" t="s">
        <v>2756</v>
      </c>
    </row>
    <row r="7350" spans="1:14">
      <c r="A7350">
        <v>15</v>
      </c>
      <c r="B7350" t="s">
        <v>15836</v>
      </c>
      <c r="C7350" t="s">
        <v>15837</v>
      </c>
      <c r="D7350">
        <v>1298</v>
      </c>
      <c r="E7350" s="1">
        <v>3.1440000000000001</v>
      </c>
      <c r="F7350">
        <v>2.4289999999999998</v>
      </c>
      <c r="G7350">
        <v>0.46300000000000002</v>
      </c>
      <c r="H7350">
        <v>41</v>
      </c>
      <c r="I7350">
        <v>7.5</v>
      </c>
      <c r="J7350">
        <v>3.2499999999999999E-3</v>
      </c>
      <c r="K7350">
        <v>0.79600000000000004</v>
      </c>
      <c r="L7350">
        <v>2.5581521739130442</v>
      </c>
      <c r="M7350" s="2">
        <f t="shared" si="230"/>
        <v>32.608695652173914</v>
      </c>
      <c r="N7350" t="s">
        <v>2756</v>
      </c>
    </row>
    <row r="7351" spans="1:14">
      <c r="A7351">
        <v>16</v>
      </c>
      <c r="B7351" t="s">
        <v>15878</v>
      </c>
      <c r="C7351" t="s">
        <v>15879</v>
      </c>
      <c r="D7351">
        <v>5637</v>
      </c>
      <c r="E7351" s="1">
        <v>3.0059999999999998</v>
      </c>
      <c r="F7351">
        <v>3.52</v>
      </c>
      <c r="G7351">
        <v>1.026</v>
      </c>
      <c r="H7351">
        <v>77</v>
      </c>
      <c r="I7351">
        <v>8.9</v>
      </c>
      <c r="J7351">
        <v>1.2970000000000001E-2</v>
      </c>
      <c r="K7351">
        <v>1.5629999999999999</v>
      </c>
      <c r="L7351">
        <v>2.5581521739130442</v>
      </c>
      <c r="M7351" s="2">
        <f t="shared" si="230"/>
        <v>34.782608695652172</v>
      </c>
      <c r="N7351" t="s">
        <v>2756</v>
      </c>
    </row>
    <row r="7352" spans="1:14">
      <c r="A7352">
        <v>17</v>
      </c>
      <c r="B7352" t="s">
        <v>15860</v>
      </c>
      <c r="C7352" t="s">
        <v>15861</v>
      </c>
      <c r="D7352">
        <v>6417</v>
      </c>
      <c r="E7352" s="1">
        <v>2.9769999999999999</v>
      </c>
      <c r="F7352">
        <v>2.9670000000000001</v>
      </c>
      <c r="G7352">
        <v>0.82399999999999995</v>
      </c>
      <c r="H7352">
        <v>148</v>
      </c>
      <c r="I7352">
        <v>7.2</v>
      </c>
      <c r="J7352">
        <v>1.3780000000000001E-2</v>
      </c>
      <c r="K7352">
        <v>0.92700000000000005</v>
      </c>
      <c r="L7352">
        <v>2.5581521739130442</v>
      </c>
      <c r="M7352" s="2">
        <f t="shared" si="230"/>
        <v>36.95652173913043</v>
      </c>
      <c r="N7352" t="s">
        <v>2756</v>
      </c>
    </row>
    <row r="7353" spans="1:14">
      <c r="A7353">
        <v>18</v>
      </c>
      <c r="B7353" t="s">
        <v>15890</v>
      </c>
      <c r="C7353" t="s">
        <v>15891</v>
      </c>
      <c r="D7353">
        <v>1134</v>
      </c>
      <c r="E7353" s="1">
        <v>2.919</v>
      </c>
      <c r="F7353">
        <v>2.573</v>
      </c>
      <c r="G7353">
        <v>0.42499999999999999</v>
      </c>
      <c r="H7353">
        <v>73</v>
      </c>
      <c r="I7353">
        <v>3.5</v>
      </c>
      <c r="J7353">
        <v>3.9500000000000004E-3</v>
      </c>
      <c r="K7353">
        <v>0.623</v>
      </c>
      <c r="L7353">
        <v>2.5581521739130442</v>
      </c>
      <c r="M7353" s="2">
        <f t="shared" si="230"/>
        <v>39.130434782608695</v>
      </c>
      <c r="N7353" t="s">
        <v>2756</v>
      </c>
    </row>
    <row r="7354" spans="1:14">
      <c r="A7354">
        <v>19</v>
      </c>
      <c r="B7354" t="s">
        <v>15884</v>
      </c>
      <c r="C7354" t="s">
        <v>15885</v>
      </c>
      <c r="D7354">
        <v>4185</v>
      </c>
      <c r="E7354" s="1">
        <v>2.8439999999999999</v>
      </c>
      <c r="F7354">
        <v>2.6669999999999998</v>
      </c>
      <c r="G7354">
        <v>0.49099999999999999</v>
      </c>
      <c r="H7354">
        <v>173</v>
      </c>
      <c r="I7354">
        <v>5.8</v>
      </c>
      <c r="J7354">
        <v>9.5200000000000007E-3</v>
      </c>
      <c r="K7354">
        <v>0.70399999999999996</v>
      </c>
      <c r="L7354">
        <v>2.5581521739130442</v>
      </c>
      <c r="M7354" s="2">
        <f t="shared" si="230"/>
        <v>41.304347826086953</v>
      </c>
      <c r="N7354" t="s">
        <v>2756</v>
      </c>
    </row>
    <row r="7355" spans="1:14">
      <c r="A7355">
        <v>20</v>
      </c>
      <c r="B7355" t="s">
        <v>18182</v>
      </c>
      <c r="C7355" t="s">
        <v>18183</v>
      </c>
      <c r="D7355">
        <v>4074</v>
      </c>
      <c r="E7355" s="1">
        <v>2.7869999999999999</v>
      </c>
      <c r="F7355">
        <v>3.121</v>
      </c>
      <c r="G7355">
        <v>0.35399999999999998</v>
      </c>
      <c r="H7355">
        <v>99</v>
      </c>
      <c r="I7355">
        <v>5.7</v>
      </c>
      <c r="J7355">
        <v>1.0290000000000001E-2</v>
      </c>
      <c r="K7355">
        <v>0.86399999999999999</v>
      </c>
      <c r="L7355">
        <v>2.5581521739130442</v>
      </c>
      <c r="M7355" s="2">
        <f t="shared" si="230"/>
        <v>43.478260869565219</v>
      </c>
      <c r="N7355" t="s">
        <v>2756</v>
      </c>
    </row>
    <row r="7356" spans="1:14">
      <c r="A7356">
        <v>21</v>
      </c>
      <c r="B7356" t="s">
        <v>15858</v>
      </c>
      <c r="C7356" t="s">
        <v>15859</v>
      </c>
      <c r="D7356">
        <v>2438</v>
      </c>
      <c r="E7356" s="1">
        <v>2.6760000000000002</v>
      </c>
      <c r="F7356">
        <v>2.7570000000000001</v>
      </c>
      <c r="G7356">
        <v>0.439</v>
      </c>
      <c r="H7356">
        <v>66</v>
      </c>
      <c r="I7356">
        <v>8.1</v>
      </c>
      <c r="J7356">
        <v>5.1900000000000002E-3</v>
      </c>
      <c r="K7356">
        <v>0.86699999999999999</v>
      </c>
      <c r="L7356">
        <v>2.5581521739130442</v>
      </c>
      <c r="M7356" s="2">
        <f t="shared" si="230"/>
        <v>45.652173913043477</v>
      </c>
      <c r="N7356" t="s">
        <v>2756</v>
      </c>
    </row>
    <row r="7357" spans="1:14">
      <c r="A7357">
        <v>22</v>
      </c>
      <c r="B7357" t="s">
        <v>15840</v>
      </c>
      <c r="C7357" t="s">
        <v>15841</v>
      </c>
      <c r="D7357">
        <v>752</v>
      </c>
      <c r="E7357" s="1">
        <v>2.6509999999999998</v>
      </c>
      <c r="F7357">
        <v>2.4079999999999999</v>
      </c>
      <c r="G7357">
        <v>0.246</v>
      </c>
      <c r="H7357">
        <v>65</v>
      </c>
      <c r="I7357">
        <v>4.2</v>
      </c>
      <c r="J7357">
        <v>3.2599999999999999E-3</v>
      </c>
      <c r="K7357">
        <v>0.67200000000000004</v>
      </c>
      <c r="L7357">
        <v>2.5581521739130442</v>
      </c>
      <c r="M7357" s="2">
        <f t="shared" si="230"/>
        <v>47.826086956521742</v>
      </c>
      <c r="N7357" t="s">
        <v>2756</v>
      </c>
    </row>
    <row r="7358" spans="1:14">
      <c r="A7358">
        <v>23</v>
      </c>
      <c r="B7358" t="s">
        <v>15842</v>
      </c>
      <c r="C7358" t="s">
        <v>15843</v>
      </c>
      <c r="D7358">
        <v>2524</v>
      </c>
      <c r="E7358" s="1">
        <v>2.6459999999999999</v>
      </c>
      <c r="F7358">
        <v>2.7309999999999999</v>
      </c>
      <c r="G7358">
        <v>0.77</v>
      </c>
      <c r="H7358">
        <v>87</v>
      </c>
      <c r="I7358">
        <v>6.9</v>
      </c>
      <c r="J7358">
        <v>5.0000000000000001E-3</v>
      </c>
      <c r="K7358">
        <v>0.71</v>
      </c>
      <c r="L7358">
        <v>2.5581521739130442</v>
      </c>
      <c r="M7358" s="2">
        <f t="shared" si="230"/>
        <v>50</v>
      </c>
      <c r="N7358" t="s">
        <v>2756</v>
      </c>
    </row>
    <row r="7359" spans="1:14">
      <c r="A7359">
        <v>24</v>
      </c>
      <c r="B7359" t="s">
        <v>15828</v>
      </c>
      <c r="C7359" t="s">
        <v>15829</v>
      </c>
      <c r="D7359">
        <v>818</v>
      </c>
      <c r="E7359" s="1">
        <v>2.6269999999999998</v>
      </c>
      <c r="G7359">
        <v>0.53800000000000003</v>
      </c>
      <c r="H7359">
        <v>39</v>
      </c>
      <c r="I7359">
        <v>4.9000000000000004</v>
      </c>
      <c r="J7359">
        <v>2.5899999999999999E-3</v>
      </c>
      <c r="L7359">
        <v>2.5581521739130442</v>
      </c>
      <c r="M7359" s="2">
        <f t="shared" si="230"/>
        <v>52.173913043478258</v>
      </c>
      <c r="N7359" t="s">
        <v>2756</v>
      </c>
    </row>
    <row r="7360" spans="1:14">
      <c r="A7360">
        <v>25</v>
      </c>
      <c r="B7360" t="s">
        <v>15882</v>
      </c>
      <c r="C7360" t="s">
        <v>15883</v>
      </c>
      <c r="D7360">
        <v>2254</v>
      </c>
      <c r="E7360" s="1">
        <v>2.3940000000000001</v>
      </c>
      <c r="F7360">
        <v>2.8260000000000001</v>
      </c>
      <c r="G7360">
        <v>0.26100000000000001</v>
      </c>
      <c r="H7360">
        <v>142</v>
      </c>
      <c r="I7360">
        <v>3.9</v>
      </c>
      <c r="J7360">
        <v>6.94E-3</v>
      </c>
      <c r="K7360">
        <v>0.69499999999999995</v>
      </c>
      <c r="L7360">
        <v>2.5581521739130442</v>
      </c>
      <c r="M7360" s="2">
        <f t="shared" si="230"/>
        <v>54.347826086956516</v>
      </c>
      <c r="N7360" t="s">
        <v>2756</v>
      </c>
    </row>
    <row r="7361" spans="1:14">
      <c r="A7361">
        <v>26</v>
      </c>
      <c r="B7361" t="s">
        <v>15864</v>
      </c>
      <c r="C7361" t="s">
        <v>15865</v>
      </c>
      <c r="D7361">
        <v>3044</v>
      </c>
      <c r="E7361" s="1">
        <v>2.1880000000000002</v>
      </c>
      <c r="F7361">
        <v>2.504</v>
      </c>
      <c r="G7361">
        <v>0.28799999999999998</v>
      </c>
      <c r="H7361">
        <v>212</v>
      </c>
      <c r="I7361">
        <v>5.5</v>
      </c>
      <c r="J7361">
        <v>8.4100000000000008E-3</v>
      </c>
      <c r="K7361">
        <v>0.76500000000000001</v>
      </c>
      <c r="L7361">
        <v>2.5581521739130442</v>
      </c>
      <c r="M7361" s="2">
        <f t="shared" si="230"/>
        <v>56.521739130434781</v>
      </c>
      <c r="N7361" t="s">
        <v>2756</v>
      </c>
    </row>
    <row r="7362" spans="1:14">
      <c r="A7362">
        <v>27</v>
      </c>
      <c r="B7362" t="s">
        <v>15854</v>
      </c>
      <c r="C7362" t="s">
        <v>15855</v>
      </c>
      <c r="D7362">
        <v>665</v>
      </c>
      <c r="E7362" s="1">
        <v>2.1669999999999998</v>
      </c>
      <c r="F7362">
        <v>1.671</v>
      </c>
      <c r="G7362">
        <v>0.55300000000000005</v>
      </c>
      <c r="H7362">
        <v>103</v>
      </c>
      <c r="I7362">
        <v>3</v>
      </c>
      <c r="J7362">
        <v>2.0200000000000001E-3</v>
      </c>
      <c r="K7362">
        <v>0.40400000000000003</v>
      </c>
      <c r="L7362">
        <v>2.5581521739130442</v>
      </c>
      <c r="M7362" s="2">
        <f t="shared" si="230"/>
        <v>58.695652173913047</v>
      </c>
      <c r="N7362" t="s">
        <v>2756</v>
      </c>
    </row>
    <row r="7363" spans="1:14">
      <c r="A7363">
        <v>28</v>
      </c>
      <c r="B7363" t="s">
        <v>15866</v>
      </c>
      <c r="C7363" t="s">
        <v>15867</v>
      </c>
      <c r="D7363">
        <v>784</v>
      </c>
      <c r="E7363" s="1">
        <v>1.8520000000000001</v>
      </c>
      <c r="F7363">
        <v>2.306</v>
      </c>
      <c r="G7363">
        <v>0.26700000000000002</v>
      </c>
      <c r="H7363">
        <v>30</v>
      </c>
      <c r="I7363">
        <v>6.8</v>
      </c>
      <c r="J7363">
        <v>1.8699999999999999E-3</v>
      </c>
      <c r="K7363">
        <v>0.72599999999999998</v>
      </c>
      <c r="L7363">
        <v>2.5581521739130442</v>
      </c>
      <c r="M7363" s="2">
        <f t="shared" si="230"/>
        <v>60.869565217391312</v>
      </c>
      <c r="N7363" t="s">
        <v>2756</v>
      </c>
    </row>
    <row r="7364" spans="1:14">
      <c r="A7364">
        <v>29</v>
      </c>
      <c r="B7364" t="s">
        <v>19574</v>
      </c>
      <c r="C7364" t="s">
        <v>19575</v>
      </c>
      <c r="D7364">
        <v>1027</v>
      </c>
      <c r="E7364" s="1">
        <v>1.8280000000000001</v>
      </c>
      <c r="F7364">
        <v>2.1920000000000002</v>
      </c>
      <c r="G7364">
        <v>0.11899999999999999</v>
      </c>
      <c r="H7364">
        <v>226</v>
      </c>
      <c r="I7364">
        <v>6.4</v>
      </c>
      <c r="J7364">
        <v>1.6100000000000001E-3</v>
      </c>
      <c r="K7364">
        <v>0.441</v>
      </c>
      <c r="L7364">
        <v>2.5581521739130442</v>
      </c>
      <c r="M7364" s="2">
        <f t="shared" si="230"/>
        <v>63.04347826086957</v>
      </c>
      <c r="N7364" t="s">
        <v>2756</v>
      </c>
    </row>
    <row r="7365" spans="1:14">
      <c r="A7365">
        <v>30</v>
      </c>
      <c r="B7365" t="s">
        <v>15830</v>
      </c>
      <c r="C7365" t="s">
        <v>15831</v>
      </c>
      <c r="D7365">
        <v>2623</v>
      </c>
      <c r="E7365" s="1">
        <v>1.704</v>
      </c>
      <c r="F7365">
        <v>1.7170000000000001</v>
      </c>
      <c r="G7365">
        <v>0.34699999999999998</v>
      </c>
      <c r="H7365">
        <v>297</v>
      </c>
      <c r="I7365">
        <v>4.4000000000000004</v>
      </c>
      <c r="J7365">
        <v>6.5100000000000002E-3</v>
      </c>
      <c r="K7365">
        <v>0.437</v>
      </c>
      <c r="L7365">
        <v>2.5581521739130442</v>
      </c>
      <c r="M7365" s="2">
        <f t="shared" si="230"/>
        <v>65.217391304347828</v>
      </c>
      <c r="N7365" t="s">
        <v>2756</v>
      </c>
    </row>
    <row r="7366" spans="1:14">
      <c r="A7366">
        <v>31</v>
      </c>
      <c r="B7366" t="s">
        <v>15824</v>
      </c>
      <c r="C7366" t="s">
        <v>15825</v>
      </c>
      <c r="D7366">
        <v>2028</v>
      </c>
      <c r="E7366" s="1">
        <v>1.677</v>
      </c>
      <c r="F7366">
        <v>1.978</v>
      </c>
      <c r="G7366">
        <v>0.28299999999999997</v>
      </c>
      <c r="H7366">
        <v>113</v>
      </c>
      <c r="I7366">
        <v>6</v>
      </c>
      <c r="J7366">
        <v>5.62E-3</v>
      </c>
      <c r="K7366">
        <v>0.64400000000000002</v>
      </c>
      <c r="L7366">
        <v>2.5581521739130442</v>
      </c>
      <c r="M7366" s="2">
        <f t="shared" si="230"/>
        <v>67.391304347826093</v>
      </c>
      <c r="N7366" t="s">
        <v>2756</v>
      </c>
    </row>
    <row r="7367" spans="1:14">
      <c r="A7367">
        <v>32</v>
      </c>
      <c r="B7367" t="s">
        <v>18101</v>
      </c>
      <c r="C7367" t="s">
        <v>18102</v>
      </c>
      <c r="D7367">
        <v>953</v>
      </c>
      <c r="E7367" s="1">
        <v>1.518</v>
      </c>
      <c r="G7367">
        <v>0.19700000000000001</v>
      </c>
      <c r="H7367">
        <v>71</v>
      </c>
      <c r="I7367">
        <v>5.3</v>
      </c>
      <c r="J7367">
        <v>2.6199999999999999E-3</v>
      </c>
      <c r="L7367">
        <v>2.5581521739130442</v>
      </c>
      <c r="M7367" s="2">
        <f t="shared" si="230"/>
        <v>69.565217391304344</v>
      </c>
      <c r="N7367" t="s">
        <v>2756</v>
      </c>
    </row>
    <row r="7368" spans="1:14">
      <c r="A7368">
        <v>33</v>
      </c>
      <c r="B7368" t="s">
        <v>15888</v>
      </c>
      <c r="C7368" t="s">
        <v>15889</v>
      </c>
      <c r="D7368">
        <v>170</v>
      </c>
      <c r="E7368" s="1">
        <v>1.262</v>
      </c>
      <c r="F7368">
        <v>0.84599999999999997</v>
      </c>
      <c r="G7368">
        <v>5.0999999999999997E-2</v>
      </c>
      <c r="H7368">
        <v>39</v>
      </c>
      <c r="I7368">
        <v>3</v>
      </c>
      <c r="J7368">
        <v>6.2E-4</v>
      </c>
      <c r="K7368">
        <v>0.22600000000000001</v>
      </c>
      <c r="L7368">
        <v>2.5581521739130442</v>
      </c>
      <c r="M7368" s="2">
        <f t="shared" si="230"/>
        <v>71.739130434782609</v>
      </c>
      <c r="N7368" t="s">
        <v>2756</v>
      </c>
    </row>
    <row r="7369" spans="1:14">
      <c r="A7369">
        <v>34</v>
      </c>
      <c r="B7369" t="s">
        <v>15874</v>
      </c>
      <c r="C7369" t="s">
        <v>15875</v>
      </c>
      <c r="D7369">
        <v>332</v>
      </c>
      <c r="E7369" s="1">
        <v>1.212</v>
      </c>
      <c r="G7369">
        <v>0.154</v>
      </c>
      <c r="H7369">
        <v>26</v>
      </c>
      <c r="I7369">
        <v>4.5</v>
      </c>
      <c r="J7369">
        <v>9.3999999999999997E-4</v>
      </c>
      <c r="L7369">
        <v>2.5581521739130442</v>
      </c>
      <c r="M7369" s="2">
        <f t="shared" si="230"/>
        <v>73.91304347826086</v>
      </c>
      <c r="N7369" t="s">
        <v>2756</v>
      </c>
    </row>
    <row r="7370" spans="1:14">
      <c r="A7370">
        <v>35</v>
      </c>
      <c r="B7370" t="s">
        <v>15872</v>
      </c>
      <c r="C7370" t="s">
        <v>15873</v>
      </c>
      <c r="D7370">
        <v>70</v>
      </c>
      <c r="E7370" s="1">
        <v>1.1180000000000001</v>
      </c>
      <c r="F7370">
        <v>1.137</v>
      </c>
      <c r="G7370">
        <v>0.26700000000000002</v>
      </c>
      <c r="H7370">
        <v>45</v>
      </c>
      <c r="J7370">
        <v>3.3E-4</v>
      </c>
      <c r="K7370">
        <v>0.372</v>
      </c>
      <c r="L7370">
        <v>2.5581521739130442</v>
      </c>
      <c r="M7370" s="2">
        <f t="shared" si="230"/>
        <v>76.08695652173914</v>
      </c>
      <c r="N7370" t="s">
        <v>2756</v>
      </c>
    </row>
    <row r="7371" spans="1:14">
      <c r="A7371">
        <v>36</v>
      </c>
      <c r="B7371" t="s">
        <v>15848</v>
      </c>
      <c r="C7371" t="s">
        <v>15849</v>
      </c>
      <c r="D7371">
        <v>795</v>
      </c>
      <c r="E7371" s="1">
        <v>1.113</v>
      </c>
      <c r="F7371">
        <v>1.4419999999999999</v>
      </c>
      <c r="G7371">
        <v>0.16700000000000001</v>
      </c>
      <c r="H7371">
        <v>30</v>
      </c>
      <c r="I7371" t="s">
        <v>18288</v>
      </c>
      <c r="J7371">
        <v>1.08E-3</v>
      </c>
      <c r="K7371">
        <v>0.47599999999999998</v>
      </c>
      <c r="L7371">
        <v>2.5581521739130442</v>
      </c>
      <c r="M7371" s="2">
        <f t="shared" si="230"/>
        <v>78.260869565217391</v>
      </c>
      <c r="N7371" t="s">
        <v>2756</v>
      </c>
    </row>
    <row r="7372" spans="1:14">
      <c r="A7372">
        <v>37</v>
      </c>
      <c r="B7372" t="s">
        <v>15822</v>
      </c>
      <c r="C7372" t="s">
        <v>15823</v>
      </c>
      <c r="D7372">
        <v>1612</v>
      </c>
      <c r="E7372" s="1">
        <v>1.006</v>
      </c>
      <c r="F7372">
        <v>1.4370000000000001</v>
      </c>
      <c r="G7372">
        <v>0.66700000000000004</v>
      </c>
      <c r="H7372">
        <v>15</v>
      </c>
      <c r="I7372">
        <v>8</v>
      </c>
      <c r="J7372">
        <v>2.8500000000000001E-3</v>
      </c>
      <c r="K7372">
        <v>0.41699999999999998</v>
      </c>
      <c r="L7372">
        <v>2.5581521739130442</v>
      </c>
      <c r="M7372" s="2">
        <f t="shared" si="230"/>
        <v>80.434782608695656</v>
      </c>
      <c r="N7372" t="s">
        <v>2756</v>
      </c>
    </row>
    <row r="7373" spans="1:14">
      <c r="A7373">
        <v>38</v>
      </c>
      <c r="B7373" t="s">
        <v>15832</v>
      </c>
      <c r="C7373" t="s">
        <v>15833</v>
      </c>
      <c r="D7373">
        <v>287</v>
      </c>
      <c r="E7373" s="1">
        <v>0.94</v>
      </c>
      <c r="F7373">
        <v>1.103</v>
      </c>
      <c r="G7373">
        <v>9.2999999999999999E-2</v>
      </c>
      <c r="H7373">
        <v>43</v>
      </c>
      <c r="I7373">
        <v>4.5</v>
      </c>
      <c r="J7373">
        <v>7.6000000000000004E-4</v>
      </c>
      <c r="K7373">
        <v>0.249</v>
      </c>
      <c r="L7373">
        <v>2.5581521739130442</v>
      </c>
      <c r="M7373" s="2">
        <f t="shared" si="230"/>
        <v>82.608695652173907</v>
      </c>
      <c r="N7373" t="s">
        <v>2756</v>
      </c>
    </row>
    <row r="7374" spans="1:14">
      <c r="A7374">
        <v>39</v>
      </c>
      <c r="B7374" t="s">
        <v>15846</v>
      </c>
      <c r="C7374" t="s">
        <v>15847</v>
      </c>
      <c r="D7374">
        <v>85</v>
      </c>
      <c r="E7374" s="1">
        <v>0.90900000000000003</v>
      </c>
      <c r="F7374">
        <v>1.196</v>
      </c>
      <c r="G7374">
        <v>0.57099999999999995</v>
      </c>
      <c r="H7374">
        <v>14</v>
      </c>
      <c r="J7374">
        <v>2.5999999999999998E-4</v>
      </c>
      <c r="K7374">
        <v>0.29499999999999998</v>
      </c>
      <c r="L7374">
        <v>2.5581521739130442</v>
      </c>
      <c r="M7374" s="2">
        <f t="shared" si="230"/>
        <v>84.782608695652172</v>
      </c>
      <c r="N7374" t="s">
        <v>2756</v>
      </c>
    </row>
    <row r="7375" spans="1:14">
      <c r="A7375">
        <v>40</v>
      </c>
      <c r="B7375" t="s">
        <v>15856</v>
      </c>
      <c r="C7375" t="s">
        <v>15857</v>
      </c>
      <c r="D7375">
        <v>496</v>
      </c>
      <c r="E7375" s="1">
        <v>0.88100000000000001</v>
      </c>
      <c r="F7375">
        <v>1.238</v>
      </c>
      <c r="G7375">
        <v>0.19400000000000001</v>
      </c>
      <c r="H7375">
        <v>31</v>
      </c>
      <c r="I7375">
        <v>7.4</v>
      </c>
      <c r="J7375">
        <v>1.0200000000000001E-3</v>
      </c>
      <c r="K7375">
        <v>0.34599999999999997</v>
      </c>
      <c r="L7375">
        <v>2.5581521739130442</v>
      </c>
      <c r="M7375" s="2">
        <f t="shared" si="230"/>
        <v>86.956521739130437</v>
      </c>
      <c r="N7375" t="s">
        <v>2756</v>
      </c>
    </row>
    <row r="7376" spans="1:14">
      <c r="A7376">
        <v>41</v>
      </c>
      <c r="B7376" t="s">
        <v>15880</v>
      </c>
      <c r="C7376" t="s">
        <v>15881</v>
      </c>
      <c r="D7376">
        <v>1018</v>
      </c>
      <c r="E7376" s="1">
        <v>0.80600000000000005</v>
      </c>
      <c r="F7376">
        <v>1.0309999999999999</v>
      </c>
      <c r="G7376">
        <v>0.20699999999999999</v>
      </c>
      <c r="H7376">
        <v>58</v>
      </c>
      <c r="I7376">
        <v>8.1</v>
      </c>
      <c r="J7376">
        <v>1.5399999999999999E-3</v>
      </c>
      <c r="K7376">
        <v>0.26800000000000002</v>
      </c>
      <c r="L7376">
        <v>2.5581521739130442</v>
      </c>
      <c r="M7376" s="2">
        <f t="shared" si="230"/>
        <v>89.130434782608688</v>
      </c>
      <c r="N7376" t="s">
        <v>2756</v>
      </c>
    </row>
    <row r="7377" spans="1:14">
      <c r="A7377">
        <v>42</v>
      </c>
      <c r="B7377" t="s">
        <v>15894</v>
      </c>
      <c r="C7377" t="s">
        <v>15895</v>
      </c>
      <c r="D7377">
        <v>491</v>
      </c>
      <c r="E7377" s="1">
        <v>0.73599999999999999</v>
      </c>
      <c r="F7377">
        <v>0.79</v>
      </c>
      <c r="G7377">
        <v>0.221</v>
      </c>
      <c r="H7377">
        <v>77</v>
      </c>
      <c r="I7377">
        <v>6.8</v>
      </c>
      <c r="J7377">
        <v>7.5000000000000002E-4</v>
      </c>
      <c r="K7377">
        <v>0.16900000000000001</v>
      </c>
      <c r="L7377">
        <v>2.5581521739130442</v>
      </c>
      <c r="M7377" s="2">
        <f t="shared" si="230"/>
        <v>91.304347826086953</v>
      </c>
      <c r="N7377" t="s">
        <v>2756</v>
      </c>
    </row>
    <row r="7378" spans="1:14">
      <c r="A7378">
        <v>43</v>
      </c>
      <c r="B7378" t="s">
        <v>15844</v>
      </c>
      <c r="C7378" t="s">
        <v>15845</v>
      </c>
      <c r="D7378">
        <v>83</v>
      </c>
      <c r="E7378" s="1">
        <v>0.629</v>
      </c>
      <c r="F7378">
        <v>0.629</v>
      </c>
      <c r="G7378">
        <v>7.4999999999999997E-2</v>
      </c>
      <c r="H7378">
        <v>67</v>
      </c>
      <c r="J7378">
        <v>3.8999999999999999E-4</v>
      </c>
      <c r="K7378">
        <v>0.17799999999999999</v>
      </c>
      <c r="L7378">
        <v>2.5581521739130442</v>
      </c>
      <c r="M7378" s="2">
        <f t="shared" si="230"/>
        <v>93.478260869565219</v>
      </c>
      <c r="N7378" t="s">
        <v>2756</v>
      </c>
    </row>
    <row r="7379" spans="1:14">
      <c r="A7379">
        <v>44</v>
      </c>
      <c r="B7379" t="s">
        <v>15838</v>
      </c>
      <c r="C7379" t="s">
        <v>15839</v>
      </c>
      <c r="D7379">
        <v>445</v>
      </c>
      <c r="E7379" s="1">
        <v>0.46400000000000002</v>
      </c>
      <c r="F7379">
        <v>0.67900000000000005</v>
      </c>
      <c r="G7379">
        <v>8.3000000000000004E-2</v>
      </c>
      <c r="H7379">
        <v>24</v>
      </c>
      <c r="I7379" t="s">
        <v>18288</v>
      </c>
      <c r="J7379">
        <v>4.8000000000000001E-4</v>
      </c>
      <c r="K7379">
        <v>0.252</v>
      </c>
      <c r="L7379">
        <v>2.5581521739130442</v>
      </c>
      <c r="M7379" s="2">
        <f t="shared" si="230"/>
        <v>95.652173913043484</v>
      </c>
      <c r="N7379" t="s">
        <v>2756</v>
      </c>
    </row>
    <row r="7380" spans="1:14">
      <c r="A7380">
        <v>45</v>
      </c>
      <c r="B7380" t="s">
        <v>15862</v>
      </c>
      <c r="C7380" t="s">
        <v>15863</v>
      </c>
      <c r="D7380">
        <v>51</v>
      </c>
      <c r="E7380" s="1">
        <v>0.23499999999999999</v>
      </c>
      <c r="F7380">
        <v>0.254</v>
      </c>
      <c r="G7380">
        <v>6.2E-2</v>
      </c>
      <c r="H7380">
        <v>64</v>
      </c>
      <c r="J7380">
        <v>2.0000000000000001E-4</v>
      </c>
      <c r="K7380">
        <v>6.0999999999999999E-2</v>
      </c>
      <c r="L7380">
        <v>2.5581521739130442</v>
      </c>
      <c r="M7380" s="2">
        <f t="shared" si="230"/>
        <v>97.826086956521735</v>
      </c>
      <c r="N7380" t="s">
        <v>2756</v>
      </c>
    </row>
    <row r="7381" spans="1:14">
      <c r="A7381">
        <v>46</v>
      </c>
      <c r="B7381" t="s">
        <v>15892</v>
      </c>
      <c r="C7381" t="s">
        <v>15893</v>
      </c>
      <c r="D7381">
        <v>199</v>
      </c>
      <c r="E7381" s="1">
        <v>0.19600000000000001</v>
      </c>
      <c r="G7381">
        <v>0</v>
      </c>
      <c r="H7381">
        <v>76</v>
      </c>
      <c r="I7381">
        <v>7</v>
      </c>
      <c r="J7381">
        <v>8.0000000000000007E-5</v>
      </c>
      <c r="L7381">
        <v>2.5581521739130442</v>
      </c>
      <c r="M7381" s="2">
        <f t="shared" si="230"/>
        <v>100</v>
      </c>
      <c r="N7381" t="s">
        <v>2756</v>
      </c>
    </row>
    <row r="7382" spans="1:14" s="3" customFormat="1">
      <c r="E7382" s="4"/>
      <c r="M7382" s="5"/>
    </row>
    <row r="7383" spans="1:14">
      <c r="A7383">
        <v>1</v>
      </c>
      <c r="B7383" t="s">
        <v>15876</v>
      </c>
      <c r="C7383" t="s">
        <v>15877</v>
      </c>
      <c r="D7383">
        <v>10520</v>
      </c>
      <c r="E7383" s="1">
        <v>4.3140000000000001</v>
      </c>
      <c r="F7383">
        <v>4.6040000000000001</v>
      </c>
      <c r="G7383">
        <v>0.97499999999999998</v>
      </c>
      <c r="H7383">
        <v>162</v>
      </c>
      <c r="I7383">
        <v>7.6</v>
      </c>
      <c r="J7383">
        <v>2.1069999999999998E-2</v>
      </c>
      <c r="K7383">
        <v>1.4410000000000001</v>
      </c>
      <c r="L7383">
        <f>AVERAGE(E7383:E7412)</f>
        <v>1.5317000000000001</v>
      </c>
      <c r="M7383" s="2">
        <f t="shared" ref="M7383:M7412" si="231">A7383/30*100</f>
        <v>3.3333333333333335</v>
      </c>
      <c r="N7383" t="s">
        <v>15858</v>
      </c>
    </row>
    <row r="7384" spans="1:14">
      <c r="A7384">
        <v>2</v>
      </c>
      <c r="B7384" t="s">
        <v>15826</v>
      </c>
      <c r="C7384" t="s">
        <v>15827</v>
      </c>
      <c r="D7384">
        <v>4663</v>
      </c>
      <c r="E7384" s="1">
        <v>4.1310000000000002</v>
      </c>
      <c r="F7384">
        <v>4.2949999999999999</v>
      </c>
      <c r="G7384">
        <v>1.131</v>
      </c>
      <c r="H7384">
        <v>107</v>
      </c>
      <c r="I7384">
        <v>5.6</v>
      </c>
      <c r="J7384">
        <v>1.3849999999999999E-2</v>
      </c>
      <c r="K7384">
        <v>1.4279999999999999</v>
      </c>
      <c r="L7384">
        <v>1.5317000000000001</v>
      </c>
      <c r="M7384" s="2">
        <f t="shared" si="231"/>
        <v>6.666666666666667</v>
      </c>
      <c r="N7384" t="s">
        <v>15858</v>
      </c>
    </row>
    <row r="7385" spans="1:14">
      <c r="A7385">
        <v>3</v>
      </c>
      <c r="B7385" t="s">
        <v>15868</v>
      </c>
      <c r="C7385" t="s">
        <v>15869</v>
      </c>
      <c r="D7385">
        <v>21435</v>
      </c>
      <c r="E7385" s="1">
        <v>3.9780000000000002</v>
      </c>
      <c r="F7385">
        <v>4.625</v>
      </c>
      <c r="G7385">
        <v>0.69599999999999995</v>
      </c>
      <c r="H7385">
        <v>293</v>
      </c>
      <c r="I7385">
        <v>8.5</v>
      </c>
      <c r="J7385">
        <v>3.9879999999999999E-2</v>
      </c>
      <c r="K7385">
        <v>1.5489999999999999</v>
      </c>
      <c r="L7385">
        <v>1.5317000000000001</v>
      </c>
      <c r="M7385" s="2">
        <f t="shared" si="231"/>
        <v>10</v>
      </c>
      <c r="N7385" t="s">
        <v>15858</v>
      </c>
    </row>
    <row r="7386" spans="1:14">
      <c r="A7386">
        <v>4</v>
      </c>
      <c r="B7386" t="s">
        <v>2988</v>
      </c>
      <c r="C7386" t="s">
        <v>2987</v>
      </c>
      <c r="D7386">
        <v>7045</v>
      </c>
      <c r="E7386" s="1">
        <v>3.089</v>
      </c>
      <c r="F7386">
        <v>3.9420000000000002</v>
      </c>
      <c r="G7386">
        <v>0.35</v>
      </c>
      <c r="H7386">
        <v>117</v>
      </c>
      <c r="I7386" t="s">
        <v>18288</v>
      </c>
      <c r="J7386">
        <v>1.278E-2</v>
      </c>
      <c r="K7386">
        <v>1.5640000000000001</v>
      </c>
      <c r="L7386">
        <v>1.5317000000000001</v>
      </c>
      <c r="M7386" s="2">
        <f t="shared" si="231"/>
        <v>13.333333333333334</v>
      </c>
      <c r="N7386" t="s">
        <v>15858</v>
      </c>
    </row>
    <row r="7387" spans="1:14">
      <c r="A7387">
        <v>5</v>
      </c>
      <c r="B7387" t="s">
        <v>15878</v>
      </c>
      <c r="C7387" t="s">
        <v>15879</v>
      </c>
      <c r="D7387">
        <v>5637</v>
      </c>
      <c r="E7387" s="1">
        <v>3.0059999999999998</v>
      </c>
      <c r="F7387">
        <v>3.52</v>
      </c>
      <c r="G7387">
        <v>1.026</v>
      </c>
      <c r="H7387">
        <v>77</v>
      </c>
      <c r="I7387">
        <v>8.9</v>
      </c>
      <c r="J7387">
        <v>1.2970000000000001E-2</v>
      </c>
      <c r="K7387">
        <v>1.5629999999999999</v>
      </c>
      <c r="L7387">
        <v>1.5317000000000001</v>
      </c>
      <c r="M7387" s="2">
        <f t="shared" si="231"/>
        <v>16.666666666666664</v>
      </c>
      <c r="N7387" t="s">
        <v>15858</v>
      </c>
    </row>
    <row r="7388" spans="1:14">
      <c r="A7388">
        <v>6</v>
      </c>
      <c r="B7388" t="s">
        <v>15860</v>
      </c>
      <c r="C7388" t="s">
        <v>15861</v>
      </c>
      <c r="D7388">
        <v>6417</v>
      </c>
      <c r="E7388" s="1">
        <v>2.9769999999999999</v>
      </c>
      <c r="F7388">
        <v>2.9670000000000001</v>
      </c>
      <c r="G7388">
        <v>0.82399999999999995</v>
      </c>
      <c r="H7388">
        <v>148</v>
      </c>
      <c r="I7388">
        <v>7.2</v>
      </c>
      <c r="J7388">
        <v>1.3780000000000001E-2</v>
      </c>
      <c r="K7388">
        <v>0.92700000000000005</v>
      </c>
      <c r="L7388">
        <v>1.5317000000000001</v>
      </c>
      <c r="M7388" s="2">
        <f t="shared" si="231"/>
        <v>20</v>
      </c>
      <c r="N7388" t="s">
        <v>15858</v>
      </c>
    </row>
    <row r="7389" spans="1:14">
      <c r="A7389">
        <v>7</v>
      </c>
      <c r="B7389" t="s">
        <v>2986</v>
      </c>
      <c r="C7389" t="s">
        <v>2985</v>
      </c>
      <c r="D7389">
        <v>5814</v>
      </c>
      <c r="E7389" s="1">
        <v>2.2829999999999999</v>
      </c>
      <c r="F7389">
        <v>3.1059999999999999</v>
      </c>
      <c r="G7389">
        <v>0.55400000000000005</v>
      </c>
      <c r="H7389">
        <v>74</v>
      </c>
      <c r="I7389" t="s">
        <v>18288</v>
      </c>
      <c r="J7389">
        <v>7.6899999999999998E-3</v>
      </c>
      <c r="K7389">
        <v>1.0509999999999999</v>
      </c>
      <c r="L7389">
        <v>1.5317000000000001</v>
      </c>
      <c r="M7389" s="2">
        <f t="shared" si="231"/>
        <v>23.333333333333332</v>
      </c>
      <c r="N7389" t="s">
        <v>15858</v>
      </c>
    </row>
    <row r="7390" spans="1:14">
      <c r="A7390">
        <v>8</v>
      </c>
      <c r="B7390" t="s">
        <v>15864</v>
      </c>
      <c r="C7390" t="s">
        <v>15865</v>
      </c>
      <c r="D7390">
        <v>3044</v>
      </c>
      <c r="E7390" s="1">
        <v>2.1880000000000002</v>
      </c>
      <c r="F7390">
        <v>2.504</v>
      </c>
      <c r="G7390">
        <v>0.28799999999999998</v>
      </c>
      <c r="H7390">
        <v>212</v>
      </c>
      <c r="I7390">
        <v>5.5</v>
      </c>
      <c r="J7390">
        <v>8.4100000000000008E-3</v>
      </c>
      <c r="K7390">
        <v>0.76500000000000001</v>
      </c>
      <c r="L7390">
        <v>1.5317000000000001</v>
      </c>
      <c r="M7390" s="2">
        <f t="shared" si="231"/>
        <v>26.666666666666668</v>
      </c>
      <c r="N7390" t="s">
        <v>15858</v>
      </c>
    </row>
    <row r="7391" spans="1:14">
      <c r="A7391">
        <v>9</v>
      </c>
      <c r="B7391" t="s">
        <v>15854</v>
      </c>
      <c r="C7391" t="s">
        <v>15855</v>
      </c>
      <c r="D7391">
        <v>665</v>
      </c>
      <c r="E7391" s="1">
        <v>2.1669999999999998</v>
      </c>
      <c r="F7391">
        <v>1.671</v>
      </c>
      <c r="G7391">
        <v>0.55300000000000005</v>
      </c>
      <c r="H7391">
        <v>103</v>
      </c>
      <c r="I7391">
        <v>3</v>
      </c>
      <c r="J7391">
        <v>2.0200000000000001E-3</v>
      </c>
      <c r="K7391">
        <v>0.40400000000000003</v>
      </c>
      <c r="L7391">
        <v>1.5317000000000001</v>
      </c>
      <c r="M7391" s="2">
        <f t="shared" si="231"/>
        <v>30</v>
      </c>
      <c r="N7391" t="s">
        <v>15858</v>
      </c>
    </row>
    <row r="7392" spans="1:14">
      <c r="A7392">
        <v>10</v>
      </c>
      <c r="B7392" t="s">
        <v>15866</v>
      </c>
      <c r="C7392" t="s">
        <v>15867</v>
      </c>
      <c r="D7392">
        <v>784</v>
      </c>
      <c r="E7392" s="1">
        <v>1.8520000000000001</v>
      </c>
      <c r="F7392">
        <v>2.306</v>
      </c>
      <c r="G7392">
        <v>0.26700000000000002</v>
      </c>
      <c r="H7392">
        <v>30</v>
      </c>
      <c r="I7392">
        <v>6.8</v>
      </c>
      <c r="J7392">
        <v>1.8699999999999999E-3</v>
      </c>
      <c r="K7392">
        <v>0.72599999999999998</v>
      </c>
      <c r="L7392">
        <v>1.5317000000000001</v>
      </c>
      <c r="M7392" s="2">
        <f t="shared" si="231"/>
        <v>33.333333333333329</v>
      </c>
      <c r="N7392" t="s">
        <v>15858</v>
      </c>
    </row>
    <row r="7393" spans="1:14">
      <c r="A7393">
        <v>11</v>
      </c>
      <c r="B7393" t="s">
        <v>15824</v>
      </c>
      <c r="C7393" t="s">
        <v>15825</v>
      </c>
      <c r="D7393">
        <v>2028</v>
      </c>
      <c r="E7393" s="1">
        <v>1.677</v>
      </c>
      <c r="F7393">
        <v>1.978</v>
      </c>
      <c r="G7393">
        <v>0.28299999999999997</v>
      </c>
      <c r="H7393">
        <v>113</v>
      </c>
      <c r="I7393">
        <v>6</v>
      </c>
      <c r="J7393">
        <v>5.62E-3</v>
      </c>
      <c r="K7393">
        <v>0.64400000000000002</v>
      </c>
      <c r="L7393">
        <v>1.5317000000000001</v>
      </c>
      <c r="M7393" s="2">
        <f t="shared" si="231"/>
        <v>36.666666666666664</v>
      </c>
      <c r="N7393" t="s">
        <v>15858</v>
      </c>
    </row>
    <row r="7394" spans="1:14">
      <c r="A7394">
        <v>12</v>
      </c>
      <c r="B7394" t="s">
        <v>2984</v>
      </c>
      <c r="C7394" t="s">
        <v>2983</v>
      </c>
      <c r="D7394">
        <v>1384</v>
      </c>
      <c r="E7394" s="1">
        <v>1.659</v>
      </c>
      <c r="F7394">
        <v>2.1749999999999998</v>
      </c>
      <c r="G7394">
        <v>0.20599999999999999</v>
      </c>
      <c r="H7394">
        <v>68</v>
      </c>
      <c r="I7394">
        <v>6.7</v>
      </c>
      <c r="J7394">
        <v>3.82E-3</v>
      </c>
      <c r="K7394">
        <v>0.76500000000000001</v>
      </c>
      <c r="L7394">
        <v>1.5317000000000001</v>
      </c>
      <c r="M7394" s="2">
        <f t="shared" si="231"/>
        <v>40</v>
      </c>
      <c r="N7394" t="s">
        <v>15858</v>
      </c>
    </row>
    <row r="7395" spans="1:14">
      <c r="A7395">
        <v>13</v>
      </c>
      <c r="B7395" t="s">
        <v>2982</v>
      </c>
      <c r="C7395" t="s">
        <v>2981</v>
      </c>
      <c r="D7395">
        <v>985</v>
      </c>
      <c r="E7395" s="1">
        <v>1.298</v>
      </c>
      <c r="F7395">
        <v>1.6439999999999999</v>
      </c>
      <c r="G7395">
        <v>0.14699999999999999</v>
      </c>
      <c r="H7395">
        <v>34</v>
      </c>
      <c r="I7395">
        <v>9.1999999999999993</v>
      </c>
      <c r="J7395">
        <v>1.89E-3</v>
      </c>
      <c r="K7395">
        <v>0.73699999999999999</v>
      </c>
      <c r="L7395">
        <v>1.5317000000000001</v>
      </c>
      <c r="M7395" s="2">
        <f t="shared" si="231"/>
        <v>43.333333333333336</v>
      </c>
      <c r="N7395" t="s">
        <v>15858</v>
      </c>
    </row>
    <row r="7396" spans="1:14">
      <c r="A7396">
        <v>14</v>
      </c>
      <c r="B7396" t="s">
        <v>2980</v>
      </c>
      <c r="C7396" t="s">
        <v>2979</v>
      </c>
      <c r="D7396">
        <v>1355</v>
      </c>
      <c r="E7396" s="1">
        <v>1.2370000000000001</v>
      </c>
      <c r="F7396">
        <v>1.581</v>
      </c>
      <c r="G7396">
        <v>0.156</v>
      </c>
      <c r="H7396">
        <v>64</v>
      </c>
      <c r="I7396">
        <v>7.6</v>
      </c>
      <c r="J7396">
        <v>2.8600000000000001E-3</v>
      </c>
      <c r="K7396">
        <v>0.56499999999999995</v>
      </c>
      <c r="L7396">
        <v>1.5317000000000001</v>
      </c>
      <c r="M7396" s="2">
        <f t="shared" si="231"/>
        <v>46.666666666666664</v>
      </c>
      <c r="N7396" t="s">
        <v>15858</v>
      </c>
    </row>
    <row r="7397" spans="1:14">
      <c r="A7397">
        <v>15</v>
      </c>
      <c r="B7397" t="s">
        <v>2978</v>
      </c>
      <c r="C7397" t="s">
        <v>2977</v>
      </c>
      <c r="D7397">
        <v>775</v>
      </c>
      <c r="E7397" s="1">
        <v>1.139</v>
      </c>
      <c r="F7397">
        <v>1.403</v>
      </c>
      <c r="G7397">
        <v>0.154</v>
      </c>
      <c r="H7397">
        <v>52</v>
      </c>
      <c r="I7397">
        <v>8.4</v>
      </c>
      <c r="J7397">
        <v>1.1999999999999999E-3</v>
      </c>
      <c r="K7397">
        <v>0.38900000000000001</v>
      </c>
      <c r="L7397">
        <v>1.5317000000000001</v>
      </c>
      <c r="M7397" s="2">
        <f t="shared" si="231"/>
        <v>50</v>
      </c>
      <c r="N7397" t="s">
        <v>15858</v>
      </c>
    </row>
    <row r="7398" spans="1:14">
      <c r="A7398">
        <v>16</v>
      </c>
      <c r="B7398" t="s">
        <v>15832</v>
      </c>
      <c r="C7398" t="s">
        <v>15833</v>
      </c>
      <c r="D7398">
        <v>287</v>
      </c>
      <c r="E7398" s="1">
        <v>0.94</v>
      </c>
      <c r="F7398">
        <v>1.103</v>
      </c>
      <c r="G7398">
        <v>9.2999999999999999E-2</v>
      </c>
      <c r="H7398">
        <v>43</v>
      </c>
      <c r="I7398">
        <v>4.5</v>
      </c>
      <c r="J7398">
        <v>7.6000000000000004E-4</v>
      </c>
      <c r="K7398">
        <v>0.249</v>
      </c>
      <c r="L7398">
        <v>1.5317000000000001</v>
      </c>
      <c r="M7398" s="2">
        <f t="shared" si="231"/>
        <v>53.333333333333336</v>
      </c>
      <c r="N7398" t="s">
        <v>15858</v>
      </c>
    </row>
    <row r="7399" spans="1:14">
      <c r="A7399">
        <v>17</v>
      </c>
      <c r="B7399" t="s">
        <v>15856</v>
      </c>
      <c r="C7399" t="s">
        <v>15857</v>
      </c>
      <c r="D7399">
        <v>496</v>
      </c>
      <c r="E7399" s="1">
        <v>0.88100000000000001</v>
      </c>
      <c r="F7399">
        <v>1.238</v>
      </c>
      <c r="G7399">
        <v>0.19400000000000001</v>
      </c>
      <c r="H7399">
        <v>31</v>
      </c>
      <c r="I7399">
        <v>7.4</v>
      </c>
      <c r="J7399">
        <v>1.0200000000000001E-3</v>
      </c>
      <c r="K7399">
        <v>0.34599999999999997</v>
      </c>
      <c r="L7399">
        <v>1.5317000000000001</v>
      </c>
      <c r="M7399" s="2">
        <f t="shared" si="231"/>
        <v>56.666666666666664</v>
      </c>
      <c r="N7399" t="s">
        <v>15858</v>
      </c>
    </row>
    <row r="7400" spans="1:14">
      <c r="A7400">
        <v>18</v>
      </c>
      <c r="B7400" t="s">
        <v>2976</v>
      </c>
      <c r="C7400" t="s">
        <v>2975</v>
      </c>
      <c r="D7400">
        <v>347</v>
      </c>
      <c r="E7400" s="1">
        <v>0.83299999999999996</v>
      </c>
      <c r="F7400">
        <v>1.425</v>
      </c>
      <c r="G7400">
        <v>0.5</v>
      </c>
      <c r="H7400">
        <v>34</v>
      </c>
      <c r="I7400">
        <v>5.0999999999999996</v>
      </c>
      <c r="J7400">
        <v>1.1900000000000001E-3</v>
      </c>
      <c r="K7400">
        <v>0.50800000000000001</v>
      </c>
      <c r="L7400">
        <v>1.5317000000000001</v>
      </c>
      <c r="M7400" s="2">
        <f t="shared" si="231"/>
        <v>60</v>
      </c>
      <c r="N7400" t="s">
        <v>15858</v>
      </c>
    </row>
    <row r="7401" spans="1:14">
      <c r="A7401">
        <v>19</v>
      </c>
      <c r="B7401" t="s">
        <v>15880</v>
      </c>
      <c r="C7401" t="s">
        <v>15881</v>
      </c>
      <c r="D7401">
        <v>1018</v>
      </c>
      <c r="E7401" s="1">
        <v>0.80600000000000005</v>
      </c>
      <c r="F7401">
        <v>1.0309999999999999</v>
      </c>
      <c r="G7401">
        <v>0.20699999999999999</v>
      </c>
      <c r="H7401">
        <v>58</v>
      </c>
      <c r="I7401">
        <v>8.1</v>
      </c>
      <c r="J7401">
        <v>1.5399999999999999E-3</v>
      </c>
      <c r="K7401">
        <v>0.26800000000000002</v>
      </c>
      <c r="L7401">
        <v>1.5317000000000001</v>
      </c>
      <c r="M7401" s="2">
        <f t="shared" si="231"/>
        <v>63.333333333333329</v>
      </c>
      <c r="N7401" t="s">
        <v>15858</v>
      </c>
    </row>
    <row r="7402" spans="1:14">
      <c r="A7402">
        <v>20</v>
      </c>
      <c r="B7402" t="s">
        <v>15894</v>
      </c>
      <c r="C7402" t="s">
        <v>15895</v>
      </c>
      <c r="D7402">
        <v>491</v>
      </c>
      <c r="E7402" s="1">
        <v>0.73599999999999999</v>
      </c>
      <c r="F7402">
        <v>0.79</v>
      </c>
      <c r="G7402">
        <v>0.221</v>
      </c>
      <c r="H7402">
        <v>77</v>
      </c>
      <c r="I7402">
        <v>6.8</v>
      </c>
      <c r="J7402">
        <v>7.5000000000000002E-4</v>
      </c>
      <c r="K7402">
        <v>0.16900000000000001</v>
      </c>
      <c r="L7402">
        <v>1.5317000000000001</v>
      </c>
      <c r="M7402" s="2">
        <f t="shared" si="231"/>
        <v>66.666666666666657</v>
      </c>
      <c r="N7402" t="s">
        <v>15858</v>
      </c>
    </row>
    <row r="7403" spans="1:14">
      <c r="A7403">
        <v>21</v>
      </c>
      <c r="B7403" t="s">
        <v>2974</v>
      </c>
      <c r="C7403" t="s">
        <v>2973</v>
      </c>
      <c r="D7403">
        <v>947</v>
      </c>
      <c r="E7403" s="1">
        <v>0.72499999999999998</v>
      </c>
      <c r="F7403">
        <v>1.054</v>
      </c>
      <c r="G7403">
        <v>0.24199999999999999</v>
      </c>
      <c r="H7403">
        <v>33</v>
      </c>
      <c r="I7403" t="s">
        <v>18288</v>
      </c>
      <c r="J7403">
        <v>1.1800000000000001E-3</v>
      </c>
      <c r="K7403">
        <v>0.40100000000000002</v>
      </c>
      <c r="L7403">
        <v>1.5317000000000001</v>
      </c>
      <c r="M7403" s="2">
        <f t="shared" si="231"/>
        <v>70</v>
      </c>
      <c r="N7403" t="s">
        <v>15858</v>
      </c>
    </row>
    <row r="7404" spans="1:14">
      <c r="A7404">
        <v>22</v>
      </c>
      <c r="B7404" t="s">
        <v>2972</v>
      </c>
      <c r="C7404" t="s">
        <v>2971</v>
      </c>
      <c r="D7404">
        <v>568</v>
      </c>
      <c r="E7404" s="1">
        <v>0.7</v>
      </c>
      <c r="F7404">
        <v>1.238</v>
      </c>
      <c r="G7404">
        <v>5.3999999999999999E-2</v>
      </c>
      <c r="H7404">
        <v>37</v>
      </c>
      <c r="I7404">
        <v>7.6</v>
      </c>
      <c r="J7404">
        <v>1.31E-3</v>
      </c>
      <c r="K7404">
        <v>0.434</v>
      </c>
      <c r="L7404">
        <v>1.5317000000000001</v>
      </c>
      <c r="M7404" s="2">
        <f t="shared" si="231"/>
        <v>73.333333333333329</v>
      </c>
      <c r="N7404" t="s">
        <v>15858</v>
      </c>
    </row>
    <row r="7405" spans="1:14">
      <c r="A7405">
        <v>23</v>
      </c>
      <c r="B7405" t="s">
        <v>2970</v>
      </c>
      <c r="C7405" t="s">
        <v>2969</v>
      </c>
      <c r="D7405">
        <v>458</v>
      </c>
      <c r="E7405" s="1">
        <v>0.67400000000000004</v>
      </c>
      <c r="F7405">
        <v>0.89100000000000001</v>
      </c>
      <c r="G7405">
        <v>0</v>
      </c>
      <c r="H7405">
        <v>38</v>
      </c>
      <c r="I7405">
        <v>7.7</v>
      </c>
      <c r="J7405">
        <v>9.7999999999999997E-4</v>
      </c>
      <c r="K7405">
        <v>0.28999999999999998</v>
      </c>
      <c r="L7405">
        <v>1.5317000000000001</v>
      </c>
      <c r="M7405" s="2">
        <f t="shared" si="231"/>
        <v>76.666666666666671</v>
      </c>
      <c r="N7405" t="s">
        <v>15858</v>
      </c>
    </row>
    <row r="7406" spans="1:14">
      <c r="A7406">
        <v>24</v>
      </c>
      <c r="B7406" t="s">
        <v>2968</v>
      </c>
      <c r="C7406" t="s">
        <v>2967</v>
      </c>
      <c r="D7406">
        <v>199</v>
      </c>
      <c r="E7406" s="1">
        <v>0.67400000000000004</v>
      </c>
      <c r="G7406">
        <v>0.182</v>
      </c>
      <c r="H7406">
        <v>22</v>
      </c>
      <c r="I7406">
        <v>6.1</v>
      </c>
      <c r="J7406">
        <v>6.2E-4</v>
      </c>
      <c r="L7406">
        <v>1.5317000000000001</v>
      </c>
      <c r="M7406" s="2">
        <f t="shared" si="231"/>
        <v>80</v>
      </c>
      <c r="N7406" t="s">
        <v>15858</v>
      </c>
    </row>
    <row r="7407" spans="1:14">
      <c r="A7407">
        <v>25</v>
      </c>
      <c r="B7407" t="s">
        <v>2966</v>
      </c>
      <c r="C7407" t="s">
        <v>2965</v>
      </c>
      <c r="D7407">
        <v>279</v>
      </c>
      <c r="E7407" s="1">
        <v>0.58099999999999996</v>
      </c>
      <c r="F7407">
        <v>0.879</v>
      </c>
      <c r="G7407">
        <v>0.15</v>
      </c>
      <c r="H7407">
        <v>20</v>
      </c>
      <c r="I7407">
        <v>8.1</v>
      </c>
      <c r="J7407">
        <v>5.0000000000000001E-4</v>
      </c>
      <c r="K7407">
        <v>0.26900000000000002</v>
      </c>
      <c r="L7407">
        <v>1.5317000000000001</v>
      </c>
      <c r="M7407" s="2">
        <f t="shared" si="231"/>
        <v>83.333333333333343</v>
      </c>
      <c r="N7407" t="s">
        <v>15858</v>
      </c>
    </row>
    <row r="7408" spans="1:14">
      <c r="A7408">
        <v>26</v>
      </c>
      <c r="B7408" t="s">
        <v>15838</v>
      </c>
      <c r="C7408" t="s">
        <v>15839</v>
      </c>
      <c r="D7408">
        <v>445</v>
      </c>
      <c r="E7408" s="1">
        <v>0.46400000000000002</v>
      </c>
      <c r="F7408">
        <v>0.67900000000000005</v>
      </c>
      <c r="G7408">
        <v>8.3000000000000004E-2</v>
      </c>
      <c r="H7408">
        <v>24</v>
      </c>
      <c r="I7408" t="s">
        <v>18288</v>
      </c>
      <c r="J7408">
        <v>4.8000000000000001E-4</v>
      </c>
      <c r="K7408">
        <v>0.252</v>
      </c>
      <c r="L7408">
        <v>1.5317000000000001</v>
      </c>
      <c r="M7408" s="2">
        <f t="shared" si="231"/>
        <v>86.666666666666671</v>
      </c>
      <c r="N7408" t="s">
        <v>15858</v>
      </c>
    </row>
    <row r="7409" spans="1:14">
      <c r="A7409">
        <v>27</v>
      </c>
      <c r="B7409" t="s">
        <v>6078</v>
      </c>
      <c r="C7409" t="s">
        <v>6077</v>
      </c>
      <c r="D7409">
        <v>603</v>
      </c>
      <c r="E7409" s="1">
        <v>0.34899999999999998</v>
      </c>
      <c r="F7409">
        <v>0.63</v>
      </c>
      <c r="G7409">
        <v>3.3000000000000002E-2</v>
      </c>
      <c r="H7409">
        <v>91</v>
      </c>
      <c r="I7409">
        <v>8.4</v>
      </c>
      <c r="J7409">
        <v>9.2000000000000003E-4</v>
      </c>
      <c r="K7409">
        <v>0.16</v>
      </c>
      <c r="L7409">
        <v>1.5317000000000001</v>
      </c>
      <c r="M7409" s="2">
        <f t="shared" si="231"/>
        <v>90</v>
      </c>
      <c r="N7409" t="s">
        <v>15858</v>
      </c>
    </row>
    <row r="7410" spans="1:14">
      <c r="A7410">
        <v>28</v>
      </c>
      <c r="B7410" t="s">
        <v>2964</v>
      </c>
      <c r="C7410" t="s">
        <v>2963</v>
      </c>
      <c r="D7410">
        <v>205</v>
      </c>
      <c r="E7410" s="1">
        <v>0.22700000000000001</v>
      </c>
      <c r="F7410">
        <v>0.49399999999999999</v>
      </c>
      <c r="G7410">
        <v>2.7E-2</v>
      </c>
      <c r="H7410">
        <v>37</v>
      </c>
      <c r="I7410">
        <v>6.9</v>
      </c>
      <c r="J7410">
        <v>3.8000000000000002E-4</v>
      </c>
      <c r="K7410">
        <v>0.13200000000000001</v>
      </c>
      <c r="L7410">
        <v>1.5317000000000001</v>
      </c>
      <c r="M7410" s="2">
        <f t="shared" si="231"/>
        <v>93.333333333333329</v>
      </c>
      <c r="N7410" t="s">
        <v>15858</v>
      </c>
    </row>
    <row r="7411" spans="1:14">
      <c r="A7411">
        <v>29</v>
      </c>
      <c r="B7411" t="s">
        <v>15892</v>
      </c>
      <c r="C7411" t="s">
        <v>15893</v>
      </c>
      <c r="D7411">
        <v>199</v>
      </c>
      <c r="E7411" s="1">
        <v>0.19600000000000001</v>
      </c>
      <c r="G7411">
        <v>0</v>
      </c>
      <c r="H7411">
        <v>76</v>
      </c>
      <c r="I7411">
        <v>7</v>
      </c>
      <c r="J7411">
        <v>8.0000000000000007E-5</v>
      </c>
      <c r="L7411">
        <v>1.5317000000000001</v>
      </c>
      <c r="M7411" s="2">
        <f t="shared" si="231"/>
        <v>96.666666666666671</v>
      </c>
      <c r="N7411" t="s">
        <v>15858</v>
      </c>
    </row>
    <row r="7412" spans="1:14">
      <c r="A7412">
        <v>30</v>
      </c>
      <c r="B7412" t="s">
        <v>2962</v>
      </c>
      <c r="C7412" t="s">
        <v>2961</v>
      </c>
      <c r="D7412">
        <v>311</v>
      </c>
      <c r="E7412" s="1">
        <v>0.17</v>
      </c>
      <c r="F7412">
        <v>0.26</v>
      </c>
      <c r="G7412">
        <v>0</v>
      </c>
      <c r="H7412">
        <v>74</v>
      </c>
      <c r="I7412">
        <v>9.1999999999999993</v>
      </c>
      <c r="J7412">
        <v>5.9000000000000003E-4</v>
      </c>
      <c r="K7412">
        <v>0.11700000000000001</v>
      </c>
      <c r="L7412">
        <v>1.5317000000000001</v>
      </c>
      <c r="M7412" s="2">
        <f t="shared" si="231"/>
        <v>100</v>
      </c>
      <c r="N7412" t="s">
        <v>15858</v>
      </c>
    </row>
    <row r="7413" spans="1:14" s="3" customFormat="1">
      <c r="E7413" s="4"/>
      <c r="M7413" s="5"/>
    </row>
    <row r="7414" spans="1:14">
      <c r="A7414">
        <v>1</v>
      </c>
      <c r="B7414" t="s">
        <v>16010</v>
      </c>
      <c r="C7414" t="s">
        <v>16011</v>
      </c>
      <c r="D7414">
        <v>2316</v>
      </c>
      <c r="E7414" s="1">
        <v>4.6440000000000001</v>
      </c>
      <c r="F7414">
        <v>6.3570000000000002</v>
      </c>
      <c r="G7414">
        <v>0.61499999999999999</v>
      </c>
      <c r="H7414">
        <v>26</v>
      </c>
      <c r="I7414">
        <v>8.6</v>
      </c>
      <c r="J7414">
        <v>6.1000000000000004E-3</v>
      </c>
      <c r="K7414">
        <v>3.1030000000000002</v>
      </c>
      <c r="L7414">
        <f>AVERAGE(E7414:E7455)</f>
        <v>2.5391666666666675</v>
      </c>
      <c r="M7414" s="2">
        <f t="shared" ref="M7414:M7445" si="232">A7414/82*100</f>
        <v>1.2195121951219512</v>
      </c>
      <c r="N7414" t="s">
        <v>2757</v>
      </c>
    </row>
    <row r="7415" spans="1:14">
      <c r="A7415">
        <v>2</v>
      </c>
      <c r="B7415" t="s">
        <v>15932</v>
      </c>
      <c r="C7415" t="s">
        <v>15933</v>
      </c>
      <c r="D7415">
        <v>9043</v>
      </c>
      <c r="E7415" s="1">
        <v>4.641</v>
      </c>
      <c r="F7415">
        <v>4.2629999999999999</v>
      </c>
      <c r="G7415">
        <v>1.1419999999999999</v>
      </c>
      <c r="H7415">
        <v>268</v>
      </c>
      <c r="I7415">
        <v>4.5999999999999996</v>
      </c>
      <c r="J7415">
        <v>4.9849999999999998E-2</v>
      </c>
      <c r="K7415">
        <v>2.2890000000000001</v>
      </c>
      <c r="L7415">
        <v>1.8494756097560987</v>
      </c>
      <c r="M7415" s="2">
        <f t="shared" si="232"/>
        <v>2.4390243902439024</v>
      </c>
      <c r="N7415" t="s">
        <v>2757</v>
      </c>
    </row>
    <row r="7416" spans="1:14">
      <c r="A7416">
        <v>3</v>
      </c>
      <c r="B7416" t="s">
        <v>15948</v>
      </c>
      <c r="C7416" t="s">
        <v>15949</v>
      </c>
      <c r="D7416">
        <v>4193</v>
      </c>
      <c r="E7416" s="1">
        <v>4.0279999999999996</v>
      </c>
      <c r="F7416">
        <v>5.8040000000000003</v>
      </c>
      <c r="G7416">
        <v>0.83699999999999997</v>
      </c>
      <c r="H7416">
        <v>49</v>
      </c>
      <c r="I7416">
        <v>6.6</v>
      </c>
      <c r="J7416">
        <v>1.218E-2</v>
      </c>
      <c r="K7416">
        <v>2.1560000000000001</v>
      </c>
      <c r="L7416">
        <v>1.8494756097560987</v>
      </c>
      <c r="M7416" s="2">
        <f t="shared" si="232"/>
        <v>3.6585365853658534</v>
      </c>
      <c r="N7416" t="s">
        <v>2757</v>
      </c>
    </row>
    <row r="7417" spans="1:14">
      <c r="A7417">
        <v>4</v>
      </c>
      <c r="B7417" t="s">
        <v>15986</v>
      </c>
      <c r="C7417" t="s">
        <v>15987</v>
      </c>
      <c r="D7417">
        <v>2421</v>
      </c>
      <c r="E7417" s="1">
        <v>3.7679999999999998</v>
      </c>
      <c r="F7417">
        <v>4.7279999999999998</v>
      </c>
      <c r="G7417">
        <v>0.49299999999999999</v>
      </c>
      <c r="H7417">
        <v>148</v>
      </c>
      <c r="I7417">
        <v>4.4000000000000004</v>
      </c>
      <c r="J7417">
        <v>7.6400000000000001E-3</v>
      </c>
      <c r="K7417">
        <v>1.333</v>
      </c>
      <c r="L7417">
        <v>1.8494756097560987</v>
      </c>
      <c r="M7417" s="2">
        <f t="shared" si="232"/>
        <v>4.8780487804878048</v>
      </c>
      <c r="N7417" t="s">
        <v>2757</v>
      </c>
    </row>
    <row r="7418" spans="1:14">
      <c r="A7418">
        <v>5</v>
      </c>
      <c r="B7418" t="s">
        <v>15142</v>
      </c>
      <c r="C7418" t="s">
        <v>15143</v>
      </c>
      <c r="D7418">
        <v>5012</v>
      </c>
      <c r="E7418" s="1">
        <v>3.5710000000000002</v>
      </c>
      <c r="F7418">
        <v>3.9590000000000001</v>
      </c>
      <c r="G7418">
        <v>0.92500000000000004</v>
      </c>
      <c r="H7418">
        <v>186</v>
      </c>
      <c r="I7418">
        <v>6.2</v>
      </c>
      <c r="J7418">
        <v>1.3140000000000001E-2</v>
      </c>
      <c r="K7418">
        <v>1.3240000000000001</v>
      </c>
      <c r="L7418">
        <v>1.8494756097560987</v>
      </c>
      <c r="M7418" s="2">
        <f t="shared" si="232"/>
        <v>6.0975609756097562</v>
      </c>
      <c r="N7418" t="s">
        <v>2757</v>
      </c>
    </row>
    <row r="7419" spans="1:14">
      <c r="A7419">
        <v>6</v>
      </c>
      <c r="B7419" t="s">
        <v>16312</v>
      </c>
      <c r="C7419" t="s">
        <v>16313</v>
      </c>
      <c r="D7419">
        <v>5968</v>
      </c>
      <c r="E7419" s="1">
        <v>3.5459999999999998</v>
      </c>
      <c r="F7419">
        <v>3.7040000000000002</v>
      </c>
      <c r="G7419">
        <v>1.216</v>
      </c>
      <c r="H7419">
        <v>116</v>
      </c>
      <c r="I7419">
        <v>7.1</v>
      </c>
      <c r="J7419">
        <v>1.3950000000000001E-2</v>
      </c>
      <c r="K7419">
        <v>1.246</v>
      </c>
      <c r="L7419">
        <v>1.8494756097560987</v>
      </c>
      <c r="M7419" s="2">
        <f t="shared" si="232"/>
        <v>7.3170731707317067</v>
      </c>
      <c r="N7419" t="s">
        <v>2757</v>
      </c>
    </row>
    <row r="7420" spans="1:14">
      <c r="A7420">
        <v>7</v>
      </c>
      <c r="B7420" t="s">
        <v>16268</v>
      </c>
      <c r="C7420" t="s">
        <v>16269</v>
      </c>
      <c r="D7420">
        <v>8646</v>
      </c>
      <c r="E7420" s="1">
        <v>3.2919999999999998</v>
      </c>
      <c r="F7420">
        <v>3.2839999999999998</v>
      </c>
      <c r="G7420">
        <v>0.79500000000000004</v>
      </c>
      <c r="H7420">
        <v>200</v>
      </c>
      <c r="I7420">
        <v>7.5</v>
      </c>
      <c r="J7420">
        <v>2.078E-2</v>
      </c>
      <c r="K7420">
        <v>1.194</v>
      </c>
      <c r="L7420">
        <v>1.8494756097560987</v>
      </c>
      <c r="M7420" s="2">
        <f t="shared" si="232"/>
        <v>8.536585365853659</v>
      </c>
      <c r="N7420" t="s">
        <v>2757</v>
      </c>
    </row>
    <row r="7421" spans="1:14">
      <c r="A7421">
        <v>8</v>
      </c>
      <c r="B7421" t="s">
        <v>15970</v>
      </c>
      <c r="C7421" t="s">
        <v>15971</v>
      </c>
      <c r="D7421">
        <v>11955</v>
      </c>
      <c r="E7421" s="1">
        <v>3.278</v>
      </c>
      <c r="F7421">
        <v>3.5990000000000002</v>
      </c>
      <c r="G7421">
        <v>0.80600000000000005</v>
      </c>
      <c r="H7421">
        <v>217</v>
      </c>
      <c r="I7421">
        <v>6.8</v>
      </c>
      <c r="J7421">
        <v>3.4590000000000003E-2</v>
      </c>
      <c r="K7421">
        <v>1.4990000000000001</v>
      </c>
      <c r="L7421">
        <v>1.8494756097560987</v>
      </c>
      <c r="M7421" s="2">
        <f t="shared" si="232"/>
        <v>9.7560975609756095</v>
      </c>
      <c r="N7421" t="s">
        <v>2757</v>
      </c>
    </row>
    <row r="7422" spans="1:14">
      <c r="A7422">
        <v>9</v>
      </c>
      <c r="B7422" t="s">
        <v>16000</v>
      </c>
      <c r="C7422" t="s">
        <v>16001</v>
      </c>
      <c r="D7422">
        <v>15413</v>
      </c>
      <c r="E7422" s="1">
        <v>3.2269999999999999</v>
      </c>
      <c r="G7422">
        <v>0.60299999999999998</v>
      </c>
      <c r="H7422">
        <v>179</v>
      </c>
      <c r="I7422" t="s">
        <v>18288</v>
      </c>
      <c r="J7422">
        <v>2.7949999999999999E-2</v>
      </c>
      <c r="L7422">
        <v>1.8494756097560987</v>
      </c>
      <c r="M7422" s="2">
        <f t="shared" si="232"/>
        <v>10.975609756097562</v>
      </c>
      <c r="N7422" t="s">
        <v>2757</v>
      </c>
    </row>
    <row r="7423" spans="1:14">
      <c r="A7423">
        <v>10</v>
      </c>
      <c r="B7423" t="s">
        <v>15942</v>
      </c>
      <c r="C7423" t="s">
        <v>15943</v>
      </c>
      <c r="D7423">
        <v>2376</v>
      </c>
      <c r="E7423" s="1">
        <v>3.056</v>
      </c>
      <c r="F7423">
        <v>3.452</v>
      </c>
      <c r="G7423">
        <v>1.202</v>
      </c>
      <c r="H7423">
        <v>89</v>
      </c>
      <c r="I7423">
        <v>7.2</v>
      </c>
      <c r="J7423">
        <v>5.2500000000000003E-3</v>
      </c>
      <c r="K7423">
        <v>1.1559999999999999</v>
      </c>
      <c r="L7423">
        <v>1.8494756097560987</v>
      </c>
      <c r="M7423" s="2">
        <f t="shared" si="232"/>
        <v>12.195121951219512</v>
      </c>
      <c r="N7423" t="s">
        <v>2757</v>
      </c>
    </row>
    <row r="7424" spans="1:14">
      <c r="A7424">
        <v>11</v>
      </c>
      <c r="B7424" t="s">
        <v>16002</v>
      </c>
      <c r="C7424" t="s">
        <v>16003</v>
      </c>
      <c r="D7424">
        <v>1542</v>
      </c>
      <c r="E7424" s="1">
        <v>3.0139999999999998</v>
      </c>
      <c r="F7424">
        <v>3.758</v>
      </c>
      <c r="G7424">
        <v>0.25</v>
      </c>
      <c r="H7424">
        <v>36</v>
      </c>
      <c r="I7424">
        <v>6.2</v>
      </c>
      <c r="J7424">
        <v>6.0099999999999997E-3</v>
      </c>
      <c r="K7424">
        <v>1.768</v>
      </c>
      <c r="L7424">
        <v>1.8494756097560987</v>
      </c>
      <c r="M7424" s="2">
        <f t="shared" si="232"/>
        <v>13.414634146341465</v>
      </c>
      <c r="N7424" t="s">
        <v>2757</v>
      </c>
    </row>
    <row r="7425" spans="1:14">
      <c r="A7425">
        <v>12</v>
      </c>
      <c r="B7425" t="s">
        <v>16004</v>
      </c>
      <c r="C7425" t="s">
        <v>16005</v>
      </c>
      <c r="D7425">
        <v>3335</v>
      </c>
      <c r="E7425" s="1">
        <v>2.89</v>
      </c>
      <c r="F7425">
        <v>3.19</v>
      </c>
      <c r="G7425">
        <v>1.244</v>
      </c>
      <c r="H7425">
        <v>82</v>
      </c>
      <c r="I7425">
        <v>8</v>
      </c>
      <c r="J7425">
        <v>9.1900000000000003E-3</v>
      </c>
      <c r="K7425">
        <v>1.3819999999999999</v>
      </c>
      <c r="L7425">
        <v>1.8494756097560987</v>
      </c>
      <c r="M7425" s="2">
        <f t="shared" si="232"/>
        <v>14.634146341463413</v>
      </c>
      <c r="N7425" t="s">
        <v>2757</v>
      </c>
    </row>
    <row r="7426" spans="1:14">
      <c r="A7426">
        <v>13</v>
      </c>
      <c r="B7426" t="s">
        <v>16016</v>
      </c>
      <c r="C7426" t="s">
        <v>16017</v>
      </c>
      <c r="D7426">
        <v>3268</v>
      </c>
      <c r="E7426" s="1">
        <v>2.8610000000000002</v>
      </c>
      <c r="F7426">
        <v>3.5430000000000001</v>
      </c>
      <c r="G7426">
        <v>0.8</v>
      </c>
      <c r="H7426">
        <v>75</v>
      </c>
      <c r="I7426">
        <v>7</v>
      </c>
      <c r="J7426">
        <v>7.5199999999999998E-3</v>
      </c>
      <c r="K7426">
        <v>1.165</v>
      </c>
      <c r="L7426">
        <v>1.8494756097560987</v>
      </c>
      <c r="M7426" s="2">
        <f t="shared" si="232"/>
        <v>15.853658536585366</v>
      </c>
      <c r="N7426" t="s">
        <v>2757</v>
      </c>
    </row>
    <row r="7427" spans="1:14">
      <c r="A7427">
        <v>14</v>
      </c>
      <c r="B7427" t="s">
        <v>16030</v>
      </c>
      <c r="C7427" t="s">
        <v>16031</v>
      </c>
      <c r="D7427">
        <v>4807</v>
      </c>
      <c r="E7427" s="1">
        <v>2.649</v>
      </c>
      <c r="F7427">
        <v>2.8319999999999999</v>
      </c>
      <c r="G7427">
        <v>0.40300000000000002</v>
      </c>
      <c r="H7427">
        <v>390</v>
      </c>
      <c r="I7427">
        <v>5.4</v>
      </c>
      <c r="J7427">
        <v>1.4489999999999999E-2</v>
      </c>
      <c r="K7427">
        <v>0.92800000000000005</v>
      </c>
      <c r="L7427">
        <v>1.8494756097560987</v>
      </c>
      <c r="M7427" s="2">
        <f t="shared" si="232"/>
        <v>17.073170731707318</v>
      </c>
      <c r="N7427" t="s">
        <v>2757</v>
      </c>
    </row>
    <row r="7428" spans="1:14">
      <c r="A7428">
        <v>15</v>
      </c>
      <c r="B7428" t="s">
        <v>16012</v>
      </c>
      <c r="C7428" t="s">
        <v>16013</v>
      </c>
      <c r="D7428">
        <v>2977</v>
      </c>
      <c r="E7428" s="1">
        <v>2.609</v>
      </c>
      <c r="F7428">
        <v>3.073</v>
      </c>
      <c r="G7428">
        <v>0.8</v>
      </c>
      <c r="H7428">
        <v>80</v>
      </c>
      <c r="I7428">
        <v>6.9</v>
      </c>
      <c r="J7428">
        <v>7.0899999999999999E-3</v>
      </c>
      <c r="K7428">
        <v>1.0189999999999999</v>
      </c>
      <c r="L7428">
        <v>1.8494756097560987</v>
      </c>
      <c r="M7428" s="2">
        <f t="shared" si="232"/>
        <v>18.292682926829269</v>
      </c>
      <c r="N7428" t="s">
        <v>2757</v>
      </c>
    </row>
    <row r="7429" spans="1:14">
      <c r="A7429">
        <v>16</v>
      </c>
      <c r="B7429" t="s">
        <v>14522</v>
      </c>
      <c r="C7429" t="s">
        <v>14523</v>
      </c>
      <c r="D7429">
        <v>6603</v>
      </c>
      <c r="E7429" s="1">
        <v>2.601</v>
      </c>
      <c r="F7429">
        <v>3.141</v>
      </c>
      <c r="G7429">
        <v>0.47899999999999998</v>
      </c>
      <c r="H7429">
        <v>169</v>
      </c>
      <c r="I7429">
        <v>7.4</v>
      </c>
      <c r="J7429">
        <v>1.473E-2</v>
      </c>
      <c r="K7429">
        <v>1.0129999999999999</v>
      </c>
      <c r="L7429">
        <v>1.8494756097560987</v>
      </c>
      <c r="M7429" s="2">
        <f t="shared" si="232"/>
        <v>19.512195121951219</v>
      </c>
      <c r="N7429" t="s">
        <v>2757</v>
      </c>
    </row>
    <row r="7430" spans="1:14">
      <c r="A7430">
        <v>17</v>
      </c>
      <c r="B7430" t="s">
        <v>15982</v>
      </c>
      <c r="C7430" t="s">
        <v>15983</v>
      </c>
      <c r="D7430">
        <v>1113</v>
      </c>
      <c r="E7430" s="1">
        <v>2.4140000000000001</v>
      </c>
      <c r="F7430">
        <v>2.512</v>
      </c>
      <c r="G7430">
        <v>0.57499999999999996</v>
      </c>
      <c r="H7430">
        <v>40</v>
      </c>
      <c r="I7430">
        <v>4.7</v>
      </c>
      <c r="J7430">
        <v>3.7699999999999999E-3</v>
      </c>
      <c r="K7430">
        <v>0.72299999999999998</v>
      </c>
      <c r="L7430">
        <v>1.8494756097560987</v>
      </c>
      <c r="M7430" s="2">
        <f t="shared" si="232"/>
        <v>20.73170731707317</v>
      </c>
      <c r="N7430" t="s">
        <v>2757</v>
      </c>
    </row>
    <row r="7431" spans="1:14">
      <c r="A7431">
        <v>18</v>
      </c>
      <c r="B7431" t="s">
        <v>16020</v>
      </c>
      <c r="C7431" t="s">
        <v>16021</v>
      </c>
      <c r="D7431">
        <v>6864</v>
      </c>
      <c r="E7431" s="1">
        <v>2.4119999999999999</v>
      </c>
      <c r="F7431">
        <v>2.9620000000000002</v>
      </c>
      <c r="G7431">
        <v>0.40899999999999997</v>
      </c>
      <c r="H7431">
        <v>176</v>
      </c>
      <c r="I7431">
        <v>7.8</v>
      </c>
      <c r="J7431">
        <v>1.329E-2</v>
      </c>
      <c r="K7431">
        <v>0.99</v>
      </c>
      <c r="L7431">
        <v>1.8494756097560987</v>
      </c>
      <c r="M7431" s="2">
        <f t="shared" si="232"/>
        <v>21.951219512195124</v>
      </c>
      <c r="N7431" t="s">
        <v>2757</v>
      </c>
    </row>
    <row r="7432" spans="1:14">
      <c r="A7432">
        <v>19</v>
      </c>
      <c r="B7432" t="s">
        <v>15912</v>
      </c>
      <c r="C7432" t="s">
        <v>15913</v>
      </c>
      <c r="D7432">
        <v>500</v>
      </c>
      <c r="E7432" s="1">
        <v>2.3940000000000001</v>
      </c>
      <c r="F7432">
        <v>2.3940000000000001</v>
      </c>
      <c r="G7432">
        <v>0.71499999999999997</v>
      </c>
      <c r="H7432">
        <v>130</v>
      </c>
      <c r="I7432">
        <v>1.4</v>
      </c>
      <c r="J7432">
        <v>2.2100000000000002E-3</v>
      </c>
      <c r="K7432">
        <v>0.76400000000000001</v>
      </c>
      <c r="L7432">
        <v>1.8494756097560987</v>
      </c>
      <c r="M7432" s="2">
        <f t="shared" si="232"/>
        <v>23.170731707317074</v>
      </c>
      <c r="N7432" t="s">
        <v>2757</v>
      </c>
    </row>
    <row r="7433" spans="1:14">
      <c r="A7433">
        <v>20</v>
      </c>
      <c r="B7433" t="s">
        <v>15950</v>
      </c>
      <c r="C7433" t="s">
        <v>15951</v>
      </c>
      <c r="D7433">
        <v>1468</v>
      </c>
      <c r="E7433" s="1">
        <v>2.3719999999999999</v>
      </c>
      <c r="F7433">
        <v>3.0720000000000001</v>
      </c>
      <c r="G7433">
        <v>0.55200000000000005</v>
      </c>
      <c r="H7433">
        <v>105</v>
      </c>
      <c r="I7433">
        <v>3.3</v>
      </c>
      <c r="J7433">
        <v>6.6600000000000001E-3</v>
      </c>
      <c r="K7433">
        <v>0.91500000000000004</v>
      </c>
      <c r="L7433">
        <v>1.8494756097560987</v>
      </c>
      <c r="M7433" s="2">
        <f t="shared" si="232"/>
        <v>24.390243902439025</v>
      </c>
      <c r="N7433" t="s">
        <v>2757</v>
      </c>
    </row>
    <row r="7434" spans="1:14">
      <c r="A7434">
        <v>21</v>
      </c>
      <c r="B7434" t="s">
        <v>16028</v>
      </c>
      <c r="C7434" t="s">
        <v>16029</v>
      </c>
      <c r="D7434">
        <v>2044</v>
      </c>
      <c r="E7434" s="1">
        <v>2.3639999999999999</v>
      </c>
      <c r="F7434">
        <v>3.1419999999999999</v>
      </c>
      <c r="G7434">
        <v>0.75800000000000001</v>
      </c>
      <c r="H7434">
        <v>33</v>
      </c>
      <c r="I7434" t="s">
        <v>18288</v>
      </c>
      <c r="J7434">
        <v>5.5300000000000002E-3</v>
      </c>
      <c r="K7434">
        <v>1.946</v>
      </c>
      <c r="L7434">
        <v>1.8494756097560987</v>
      </c>
      <c r="M7434" s="2">
        <f t="shared" si="232"/>
        <v>25.609756097560975</v>
      </c>
      <c r="N7434" t="s">
        <v>2757</v>
      </c>
    </row>
    <row r="7435" spans="1:14">
      <c r="A7435">
        <v>22</v>
      </c>
      <c r="B7435" t="s">
        <v>15946</v>
      </c>
      <c r="C7435" t="s">
        <v>15947</v>
      </c>
      <c r="D7435">
        <v>4767</v>
      </c>
      <c r="E7435" s="1">
        <v>2.2909999999999999</v>
      </c>
      <c r="F7435">
        <v>2.9660000000000002</v>
      </c>
      <c r="G7435">
        <v>0.7</v>
      </c>
      <c r="H7435">
        <v>120</v>
      </c>
      <c r="I7435">
        <v>7.6</v>
      </c>
      <c r="J7435">
        <v>1.554E-2</v>
      </c>
      <c r="K7435">
        <v>1.5629999999999999</v>
      </c>
      <c r="L7435">
        <v>1.8494756097560987</v>
      </c>
      <c r="M7435" s="2">
        <f t="shared" si="232"/>
        <v>26.829268292682929</v>
      </c>
      <c r="N7435" t="s">
        <v>2757</v>
      </c>
    </row>
    <row r="7436" spans="1:14">
      <c r="A7436">
        <v>23</v>
      </c>
      <c r="B7436" t="s">
        <v>15944</v>
      </c>
      <c r="C7436" t="s">
        <v>15945</v>
      </c>
      <c r="D7436">
        <v>3276</v>
      </c>
      <c r="E7436" s="1">
        <v>2.2719999999999998</v>
      </c>
      <c r="F7436">
        <v>3.089</v>
      </c>
      <c r="G7436">
        <v>0.14299999999999999</v>
      </c>
      <c r="H7436">
        <v>154</v>
      </c>
      <c r="I7436">
        <v>5.8</v>
      </c>
      <c r="J7436">
        <v>9.5200000000000007E-3</v>
      </c>
      <c r="K7436">
        <v>0.99</v>
      </c>
      <c r="L7436">
        <v>1.8494756097560987</v>
      </c>
      <c r="M7436" s="2">
        <f t="shared" si="232"/>
        <v>28.04878048780488</v>
      </c>
      <c r="N7436" t="s">
        <v>2757</v>
      </c>
    </row>
    <row r="7437" spans="1:14">
      <c r="A7437">
        <v>24</v>
      </c>
      <c r="B7437" t="s">
        <v>15934</v>
      </c>
      <c r="C7437" t="s">
        <v>15935</v>
      </c>
      <c r="D7437">
        <v>3739</v>
      </c>
      <c r="E7437" s="1">
        <v>2.2320000000000002</v>
      </c>
      <c r="F7437">
        <v>2.786</v>
      </c>
      <c r="G7437">
        <v>0.53100000000000003</v>
      </c>
      <c r="H7437">
        <v>128</v>
      </c>
      <c r="I7437">
        <v>7.4</v>
      </c>
      <c r="J7437">
        <v>1.167E-2</v>
      </c>
      <c r="K7437">
        <v>1.333</v>
      </c>
      <c r="L7437">
        <v>1.8494756097560987</v>
      </c>
      <c r="M7437" s="2">
        <f t="shared" si="232"/>
        <v>29.268292682926827</v>
      </c>
      <c r="N7437" t="s">
        <v>2757</v>
      </c>
    </row>
    <row r="7438" spans="1:14">
      <c r="A7438">
        <v>25</v>
      </c>
      <c r="B7438" t="s">
        <v>15910</v>
      </c>
      <c r="C7438" t="s">
        <v>15911</v>
      </c>
      <c r="D7438">
        <v>2950</v>
      </c>
      <c r="E7438" s="1">
        <v>2.2109999999999999</v>
      </c>
      <c r="F7438">
        <v>3.1</v>
      </c>
      <c r="G7438">
        <v>0.21099999999999999</v>
      </c>
      <c r="H7438">
        <v>185</v>
      </c>
      <c r="I7438">
        <v>5.6</v>
      </c>
      <c r="J7438">
        <v>1.124E-2</v>
      </c>
      <c r="K7438">
        <v>1.284</v>
      </c>
      <c r="L7438">
        <v>1.8494756097560987</v>
      </c>
      <c r="M7438" s="2">
        <f t="shared" si="232"/>
        <v>30.487804878048781</v>
      </c>
      <c r="N7438" t="s">
        <v>2757</v>
      </c>
    </row>
    <row r="7439" spans="1:14">
      <c r="A7439">
        <v>26</v>
      </c>
      <c r="B7439" t="s">
        <v>16034</v>
      </c>
      <c r="C7439" t="s">
        <v>16035</v>
      </c>
      <c r="D7439">
        <v>3092</v>
      </c>
      <c r="E7439" s="1">
        <v>2.1909999999999998</v>
      </c>
      <c r="F7439">
        <v>2.903</v>
      </c>
      <c r="G7439">
        <v>0.61699999999999999</v>
      </c>
      <c r="H7439">
        <v>162</v>
      </c>
      <c r="I7439">
        <v>4.3</v>
      </c>
      <c r="J7439">
        <v>1.268E-2</v>
      </c>
      <c r="K7439">
        <v>1</v>
      </c>
      <c r="L7439">
        <v>1.8494756097560987</v>
      </c>
      <c r="M7439" s="2">
        <f t="shared" si="232"/>
        <v>31.707317073170731</v>
      </c>
      <c r="N7439" t="s">
        <v>2757</v>
      </c>
    </row>
    <row r="7440" spans="1:14">
      <c r="A7440">
        <v>27</v>
      </c>
      <c r="B7440" t="s">
        <v>16022</v>
      </c>
      <c r="C7440" t="s">
        <v>16023</v>
      </c>
      <c r="D7440">
        <v>3642</v>
      </c>
      <c r="E7440" s="1">
        <v>2.16</v>
      </c>
      <c r="F7440">
        <v>3.1389999999999998</v>
      </c>
      <c r="H7440">
        <v>0</v>
      </c>
      <c r="I7440">
        <v>6.7</v>
      </c>
      <c r="J7440">
        <v>9.5200000000000007E-3</v>
      </c>
      <c r="K7440">
        <v>1.097</v>
      </c>
      <c r="L7440">
        <v>1.8494756097560987</v>
      </c>
      <c r="M7440" s="2">
        <f t="shared" si="232"/>
        <v>32.926829268292686</v>
      </c>
      <c r="N7440" t="s">
        <v>2757</v>
      </c>
    </row>
    <row r="7441" spans="1:14">
      <c r="A7441">
        <v>28</v>
      </c>
      <c r="B7441" t="s">
        <v>15898</v>
      </c>
      <c r="C7441" t="s">
        <v>15899</v>
      </c>
      <c r="D7441">
        <v>3007</v>
      </c>
      <c r="E7441" s="1">
        <v>2.117</v>
      </c>
      <c r="F7441">
        <v>2.738</v>
      </c>
      <c r="G7441">
        <v>0.36599999999999999</v>
      </c>
      <c r="H7441">
        <v>131</v>
      </c>
      <c r="I7441">
        <v>5.5</v>
      </c>
      <c r="J7441">
        <v>1.2290000000000001E-2</v>
      </c>
      <c r="K7441">
        <v>1.2230000000000001</v>
      </c>
      <c r="L7441">
        <v>1.8494756097560987</v>
      </c>
      <c r="M7441" s="2">
        <f t="shared" si="232"/>
        <v>34.146341463414636</v>
      </c>
      <c r="N7441" t="s">
        <v>2757</v>
      </c>
    </row>
    <row r="7442" spans="1:14">
      <c r="A7442">
        <v>29</v>
      </c>
      <c r="B7442" t="s">
        <v>15936</v>
      </c>
      <c r="C7442" t="s">
        <v>15937</v>
      </c>
      <c r="D7442">
        <v>1099</v>
      </c>
      <c r="E7442" s="1">
        <v>2.11</v>
      </c>
      <c r="F7442">
        <v>2.6589999999999998</v>
      </c>
      <c r="G7442">
        <v>1.4570000000000001</v>
      </c>
      <c r="H7442">
        <v>35</v>
      </c>
      <c r="I7442">
        <v>6.1</v>
      </c>
      <c r="J7442">
        <v>3.14E-3</v>
      </c>
      <c r="K7442">
        <v>0.96599999999999997</v>
      </c>
      <c r="L7442">
        <v>1.8494756097560987</v>
      </c>
      <c r="M7442" s="2">
        <f t="shared" si="232"/>
        <v>35.365853658536587</v>
      </c>
      <c r="N7442" t="s">
        <v>2757</v>
      </c>
    </row>
    <row r="7443" spans="1:14">
      <c r="A7443">
        <v>30</v>
      </c>
      <c r="B7443" t="s">
        <v>16270</v>
      </c>
      <c r="C7443" t="s">
        <v>16271</v>
      </c>
      <c r="D7443">
        <v>1049</v>
      </c>
      <c r="E7443" s="1">
        <v>2.0609999999999999</v>
      </c>
      <c r="F7443">
        <v>2.6059999999999999</v>
      </c>
      <c r="G7443">
        <v>0.53800000000000003</v>
      </c>
      <c r="H7443">
        <v>39</v>
      </c>
      <c r="I7443">
        <v>4.5999999999999996</v>
      </c>
      <c r="J7443">
        <v>4.1799999999999997E-3</v>
      </c>
      <c r="K7443">
        <v>0.98899999999999999</v>
      </c>
      <c r="L7443">
        <v>1.8494756097560987</v>
      </c>
      <c r="M7443" s="2">
        <f t="shared" si="232"/>
        <v>36.585365853658537</v>
      </c>
      <c r="N7443" t="s">
        <v>2757</v>
      </c>
    </row>
    <row r="7444" spans="1:14">
      <c r="A7444">
        <v>31</v>
      </c>
      <c r="B7444" t="s">
        <v>15130</v>
      </c>
      <c r="C7444" t="s">
        <v>15131</v>
      </c>
      <c r="D7444">
        <v>2411</v>
      </c>
      <c r="E7444" s="1">
        <v>2.0609999999999999</v>
      </c>
      <c r="F7444">
        <v>2.7</v>
      </c>
      <c r="G7444">
        <v>0.29299999999999998</v>
      </c>
      <c r="H7444">
        <v>92</v>
      </c>
      <c r="I7444">
        <v>5.5</v>
      </c>
      <c r="J7444">
        <v>6.2899999999999996E-3</v>
      </c>
      <c r="K7444">
        <v>0.72199999999999998</v>
      </c>
      <c r="L7444">
        <v>1.8494756097560987</v>
      </c>
      <c r="M7444" s="2">
        <f t="shared" si="232"/>
        <v>37.804878048780488</v>
      </c>
      <c r="N7444" t="s">
        <v>2757</v>
      </c>
    </row>
    <row r="7445" spans="1:14">
      <c r="A7445">
        <v>32</v>
      </c>
      <c r="B7445" t="s">
        <v>16024</v>
      </c>
      <c r="C7445" t="s">
        <v>16025</v>
      </c>
      <c r="D7445">
        <v>1060</v>
      </c>
      <c r="E7445" s="1">
        <v>1.905</v>
      </c>
      <c r="F7445">
        <v>2.0630000000000002</v>
      </c>
      <c r="G7445">
        <v>0.154</v>
      </c>
      <c r="H7445">
        <v>39</v>
      </c>
      <c r="I7445">
        <v>8.1999999999999993</v>
      </c>
      <c r="J7445">
        <v>2.0500000000000002E-3</v>
      </c>
      <c r="K7445">
        <v>0.61599999999999999</v>
      </c>
      <c r="L7445">
        <v>1.8494756097560987</v>
      </c>
      <c r="M7445" s="2">
        <f t="shared" si="232"/>
        <v>39.024390243902438</v>
      </c>
      <c r="N7445" t="s">
        <v>2757</v>
      </c>
    </row>
    <row r="7446" spans="1:14">
      <c r="A7446">
        <v>33</v>
      </c>
      <c r="B7446" t="s">
        <v>15992</v>
      </c>
      <c r="C7446" t="s">
        <v>15993</v>
      </c>
      <c r="D7446">
        <v>2768</v>
      </c>
      <c r="E7446" s="1">
        <v>1.891</v>
      </c>
      <c r="F7446">
        <v>2.3220000000000001</v>
      </c>
      <c r="G7446">
        <v>0.42299999999999999</v>
      </c>
      <c r="H7446">
        <v>163</v>
      </c>
      <c r="I7446">
        <v>5.5</v>
      </c>
      <c r="J7446">
        <v>8.7100000000000007E-3</v>
      </c>
      <c r="K7446">
        <v>0.77900000000000003</v>
      </c>
      <c r="L7446">
        <v>1.8494756097560987</v>
      </c>
      <c r="M7446" s="2">
        <f t="shared" ref="M7446:M7477" si="233">A7446/82*100</f>
        <v>40.243902439024396</v>
      </c>
      <c r="N7446" t="s">
        <v>2757</v>
      </c>
    </row>
    <row r="7447" spans="1:14">
      <c r="A7447">
        <v>34</v>
      </c>
      <c r="B7447" t="s">
        <v>16314</v>
      </c>
      <c r="C7447" t="s">
        <v>16315</v>
      </c>
      <c r="D7447">
        <v>3397</v>
      </c>
      <c r="E7447" s="1">
        <v>1.8240000000000001</v>
      </c>
      <c r="F7447">
        <v>1.9870000000000001</v>
      </c>
      <c r="G7447">
        <v>0.38400000000000001</v>
      </c>
      <c r="H7447">
        <v>232</v>
      </c>
      <c r="I7447">
        <v>5.3</v>
      </c>
      <c r="J7447">
        <v>9.4599999999999997E-3</v>
      </c>
      <c r="K7447">
        <v>0.55900000000000005</v>
      </c>
      <c r="L7447">
        <v>1.8494756097560987</v>
      </c>
      <c r="M7447" s="2">
        <f t="shared" si="233"/>
        <v>41.463414634146339</v>
      </c>
      <c r="N7447" t="s">
        <v>2757</v>
      </c>
    </row>
    <row r="7448" spans="1:14">
      <c r="A7448">
        <v>35</v>
      </c>
      <c r="B7448" t="s">
        <v>15960</v>
      </c>
      <c r="C7448" t="s">
        <v>15961</v>
      </c>
      <c r="D7448">
        <v>2115</v>
      </c>
      <c r="E7448" s="1">
        <v>1.7929999999999999</v>
      </c>
      <c r="F7448">
        <v>2.5409999999999999</v>
      </c>
      <c r="G7448">
        <v>0.37</v>
      </c>
      <c r="H7448">
        <v>81</v>
      </c>
      <c r="I7448">
        <v>7.5</v>
      </c>
      <c r="J7448">
        <v>3.9699999999999996E-3</v>
      </c>
      <c r="K7448">
        <v>0.72199999999999998</v>
      </c>
      <c r="L7448">
        <v>1.8494756097560987</v>
      </c>
      <c r="M7448" s="2">
        <f t="shared" si="233"/>
        <v>42.68292682926829</v>
      </c>
      <c r="N7448" t="s">
        <v>2757</v>
      </c>
    </row>
    <row r="7449" spans="1:14">
      <c r="A7449">
        <v>36</v>
      </c>
      <c r="B7449" t="s">
        <v>15988</v>
      </c>
      <c r="C7449" t="s">
        <v>15989</v>
      </c>
      <c r="D7449">
        <v>1412</v>
      </c>
      <c r="E7449" s="1">
        <v>1.7829999999999999</v>
      </c>
      <c r="F7449">
        <v>1.863</v>
      </c>
      <c r="G7449">
        <v>0.13600000000000001</v>
      </c>
      <c r="H7449">
        <v>368</v>
      </c>
      <c r="I7449">
        <v>4</v>
      </c>
      <c r="J7449">
        <v>2.63E-3</v>
      </c>
      <c r="K7449">
        <v>0.33100000000000002</v>
      </c>
      <c r="L7449">
        <v>1.8494756097560987</v>
      </c>
      <c r="M7449" s="2">
        <f t="shared" si="233"/>
        <v>43.902439024390247</v>
      </c>
      <c r="N7449" t="s">
        <v>2757</v>
      </c>
    </row>
    <row r="7450" spans="1:14">
      <c r="A7450">
        <v>37</v>
      </c>
      <c r="B7450" t="s">
        <v>15908</v>
      </c>
      <c r="C7450" t="s">
        <v>15909</v>
      </c>
      <c r="D7450">
        <v>4291</v>
      </c>
      <c r="E7450" s="1">
        <v>1.7729999999999999</v>
      </c>
      <c r="F7450">
        <v>2.2719999999999998</v>
      </c>
      <c r="G7450">
        <v>0.17899999999999999</v>
      </c>
      <c r="H7450">
        <v>481</v>
      </c>
      <c r="I7450">
        <v>4.2</v>
      </c>
      <c r="J7450">
        <v>1.8919999999999999E-2</v>
      </c>
      <c r="K7450">
        <v>0.74399999999999999</v>
      </c>
      <c r="L7450">
        <v>1.8494756097560987</v>
      </c>
      <c r="M7450" s="2">
        <f t="shared" si="233"/>
        <v>45.121951219512198</v>
      </c>
      <c r="N7450" t="s">
        <v>2757</v>
      </c>
    </row>
    <row r="7451" spans="1:14">
      <c r="A7451">
        <v>38</v>
      </c>
      <c r="B7451" t="s">
        <v>15926</v>
      </c>
      <c r="C7451" t="s">
        <v>15927</v>
      </c>
      <c r="D7451">
        <v>417</v>
      </c>
      <c r="E7451" s="1">
        <v>1.7350000000000001</v>
      </c>
      <c r="G7451">
        <v>0.28599999999999998</v>
      </c>
      <c r="H7451">
        <v>28</v>
      </c>
      <c r="I7451">
        <v>6.2</v>
      </c>
      <c r="J7451">
        <v>1.0499999999999999E-3</v>
      </c>
      <c r="L7451">
        <v>1.8494756097560987</v>
      </c>
      <c r="M7451" s="2">
        <f t="shared" si="233"/>
        <v>46.341463414634148</v>
      </c>
      <c r="N7451" t="s">
        <v>2757</v>
      </c>
    </row>
    <row r="7452" spans="1:14">
      <c r="A7452">
        <v>39</v>
      </c>
      <c r="B7452" t="s">
        <v>15924</v>
      </c>
      <c r="C7452" t="s">
        <v>15925</v>
      </c>
      <c r="D7452">
        <v>622</v>
      </c>
      <c r="E7452" s="1">
        <v>1.6739999999999999</v>
      </c>
      <c r="G7452">
        <v>0.26800000000000002</v>
      </c>
      <c r="H7452">
        <v>71</v>
      </c>
      <c r="I7452">
        <v>3.8</v>
      </c>
      <c r="J7452">
        <v>2.3800000000000002E-3</v>
      </c>
      <c r="L7452">
        <v>1.8494756097560987</v>
      </c>
      <c r="M7452" s="2">
        <f t="shared" si="233"/>
        <v>47.560975609756099</v>
      </c>
      <c r="N7452" t="s">
        <v>2757</v>
      </c>
    </row>
    <row r="7453" spans="1:14">
      <c r="A7453">
        <v>40</v>
      </c>
      <c r="B7453" t="s">
        <v>15928</v>
      </c>
      <c r="C7453" t="s">
        <v>15929</v>
      </c>
      <c r="D7453">
        <v>248</v>
      </c>
      <c r="E7453" s="1">
        <v>1.6479999999999999</v>
      </c>
      <c r="F7453">
        <v>1.7050000000000001</v>
      </c>
      <c r="G7453">
        <v>0.22900000000000001</v>
      </c>
      <c r="H7453">
        <v>48</v>
      </c>
      <c r="I7453">
        <v>3.6</v>
      </c>
      <c r="J7453">
        <v>9.8999999999999999E-4</v>
      </c>
      <c r="K7453">
        <v>0.46500000000000002</v>
      </c>
      <c r="L7453">
        <v>1.8494756097560987</v>
      </c>
      <c r="M7453" s="2">
        <f t="shared" si="233"/>
        <v>48.780487804878049</v>
      </c>
      <c r="N7453" t="s">
        <v>2757</v>
      </c>
    </row>
    <row r="7454" spans="1:14">
      <c r="A7454">
        <v>41</v>
      </c>
      <c r="B7454" t="s">
        <v>15984</v>
      </c>
      <c r="C7454" t="s">
        <v>15985</v>
      </c>
      <c r="D7454">
        <v>2077</v>
      </c>
      <c r="E7454" s="1">
        <v>1.647</v>
      </c>
      <c r="F7454">
        <v>1.847</v>
      </c>
      <c r="G7454">
        <v>0.312</v>
      </c>
      <c r="H7454">
        <v>80</v>
      </c>
      <c r="I7454">
        <v>7.9</v>
      </c>
      <c r="J7454">
        <v>2.7399999999999998E-3</v>
      </c>
      <c r="K7454">
        <v>0.39300000000000002</v>
      </c>
      <c r="L7454">
        <v>1.8494756097560987</v>
      </c>
      <c r="M7454" s="2">
        <f t="shared" si="233"/>
        <v>50</v>
      </c>
      <c r="N7454" t="s">
        <v>2757</v>
      </c>
    </row>
    <row r="7455" spans="1:14">
      <c r="A7455">
        <v>42</v>
      </c>
      <c r="B7455" t="s">
        <v>16026</v>
      </c>
      <c r="C7455" t="s">
        <v>16027</v>
      </c>
      <c r="D7455">
        <v>476</v>
      </c>
      <c r="E7455" s="1">
        <v>1.635</v>
      </c>
      <c r="G7455">
        <v>0.27300000000000002</v>
      </c>
      <c r="H7455">
        <v>55</v>
      </c>
      <c r="I7455">
        <v>3.5</v>
      </c>
      <c r="J7455">
        <v>2.3800000000000002E-3</v>
      </c>
      <c r="L7455">
        <v>1.8494756097560987</v>
      </c>
      <c r="M7455" s="2">
        <f t="shared" si="233"/>
        <v>51.219512195121951</v>
      </c>
      <c r="N7455" t="s">
        <v>2757</v>
      </c>
    </row>
    <row r="7456" spans="1:14">
      <c r="A7456">
        <v>43</v>
      </c>
      <c r="B7456" t="s">
        <v>15972</v>
      </c>
      <c r="C7456" t="s">
        <v>15973</v>
      </c>
      <c r="D7456">
        <v>4108</v>
      </c>
      <c r="E7456" s="1">
        <v>1.6</v>
      </c>
      <c r="F7456">
        <v>3.028</v>
      </c>
      <c r="G7456">
        <v>0.41799999999999998</v>
      </c>
      <c r="H7456">
        <v>67</v>
      </c>
      <c r="I7456">
        <v>9</v>
      </c>
      <c r="J7456">
        <v>1.324E-2</v>
      </c>
      <c r="K7456">
        <v>1.7509999999999999</v>
      </c>
      <c r="L7456">
        <v>1.8494756097560987</v>
      </c>
      <c r="M7456" s="2">
        <f t="shared" si="233"/>
        <v>52.439024390243901</v>
      </c>
      <c r="N7456" t="s">
        <v>2757</v>
      </c>
    </row>
    <row r="7457" spans="1:14">
      <c r="A7457">
        <v>44</v>
      </c>
      <c r="B7457" t="s">
        <v>15182</v>
      </c>
      <c r="C7457" t="s">
        <v>15183</v>
      </c>
      <c r="D7457">
        <v>1341</v>
      </c>
      <c r="E7457" s="1">
        <v>1.6</v>
      </c>
      <c r="F7457">
        <v>1.4019999999999999</v>
      </c>
      <c r="G7457">
        <v>0.93200000000000005</v>
      </c>
      <c r="H7457">
        <v>59</v>
      </c>
      <c r="I7457">
        <v>6.9</v>
      </c>
      <c r="J7457">
        <v>2.7399999999999998E-3</v>
      </c>
      <c r="K7457">
        <v>0.41299999999999998</v>
      </c>
      <c r="L7457">
        <v>1.8494756097560987</v>
      </c>
      <c r="M7457" s="2">
        <f t="shared" si="233"/>
        <v>53.658536585365859</v>
      </c>
      <c r="N7457" t="s">
        <v>2757</v>
      </c>
    </row>
    <row r="7458" spans="1:14">
      <c r="A7458">
        <v>45</v>
      </c>
      <c r="B7458" t="s">
        <v>16014</v>
      </c>
      <c r="C7458" t="s">
        <v>16015</v>
      </c>
      <c r="D7458">
        <v>137</v>
      </c>
      <c r="E7458" s="1">
        <v>1.5649999999999999</v>
      </c>
      <c r="F7458">
        <v>1.276</v>
      </c>
      <c r="G7458">
        <v>0.47799999999999998</v>
      </c>
      <c r="H7458">
        <v>23</v>
      </c>
      <c r="I7458">
        <v>2.7</v>
      </c>
      <c r="J7458">
        <v>6.0999999999999997E-4</v>
      </c>
      <c r="K7458">
        <v>0.35499999999999998</v>
      </c>
      <c r="L7458">
        <v>1.8494756097560987</v>
      </c>
      <c r="M7458" s="2">
        <f t="shared" si="233"/>
        <v>54.878048780487809</v>
      </c>
      <c r="N7458" t="s">
        <v>2757</v>
      </c>
    </row>
    <row r="7459" spans="1:14">
      <c r="A7459">
        <v>46</v>
      </c>
      <c r="B7459" t="s">
        <v>15962</v>
      </c>
      <c r="C7459" t="s">
        <v>15963</v>
      </c>
      <c r="D7459">
        <v>1637</v>
      </c>
      <c r="E7459" s="1">
        <v>1.5509999999999999</v>
      </c>
      <c r="F7459">
        <v>1.806</v>
      </c>
      <c r="G7459">
        <v>0.30499999999999999</v>
      </c>
      <c r="H7459">
        <v>59</v>
      </c>
      <c r="I7459">
        <v>7.4</v>
      </c>
      <c r="J7459">
        <v>3.5799999999999998E-3</v>
      </c>
      <c r="K7459">
        <v>0.57399999999999995</v>
      </c>
      <c r="L7459">
        <v>1.8494756097560987</v>
      </c>
      <c r="M7459" s="2">
        <f t="shared" si="233"/>
        <v>56.09756097560976</v>
      </c>
      <c r="N7459" t="s">
        <v>2757</v>
      </c>
    </row>
    <row r="7460" spans="1:14">
      <c r="A7460">
        <v>47</v>
      </c>
      <c r="B7460" t="s">
        <v>15940</v>
      </c>
      <c r="C7460" t="s">
        <v>15941</v>
      </c>
      <c r="D7460">
        <v>3570</v>
      </c>
      <c r="E7460" s="1">
        <v>1.55</v>
      </c>
      <c r="F7460">
        <v>1.7290000000000001</v>
      </c>
      <c r="G7460">
        <v>0.372</v>
      </c>
      <c r="H7460">
        <v>172</v>
      </c>
      <c r="I7460">
        <v>6.9</v>
      </c>
      <c r="J7460">
        <v>8.8699999999999994E-3</v>
      </c>
      <c r="K7460">
        <v>0.60399999999999998</v>
      </c>
      <c r="L7460">
        <v>1.8494756097560987</v>
      </c>
      <c r="M7460" s="2">
        <f t="shared" si="233"/>
        <v>57.317073170731703</v>
      </c>
      <c r="N7460" t="s">
        <v>2757</v>
      </c>
    </row>
    <row r="7461" spans="1:14">
      <c r="A7461">
        <v>48</v>
      </c>
      <c r="B7461" t="s">
        <v>15968</v>
      </c>
      <c r="C7461" t="s">
        <v>15969</v>
      </c>
      <c r="D7461">
        <v>2093</v>
      </c>
      <c r="E7461" s="1">
        <v>1.508</v>
      </c>
      <c r="F7461">
        <v>1.6419999999999999</v>
      </c>
      <c r="G7461">
        <v>0.77500000000000002</v>
      </c>
      <c r="H7461">
        <v>187</v>
      </c>
      <c r="I7461">
        <v>4.2</v>
      </c>
      <c r="J7461">
        <v>6.79E-3</v>
      </c>
      <c r="K7461">
        <v>0.47699999999999998</v>
      </c>
      <c r="L7461">
        <v>1.8494756097560987</v>
      </c>
      <c r="M7461" s="2">
        <f t="shared" si="233"/>
        <v>58.536585365853654</v>
      </c>
      <c r="N7461" t="s">
        <v>2757</v>
      </c>
    </row>
    <row r="7462" spans="1:14">
      <c r="A7462">
        <v>49</v>
      </c>
      <c r="B7462" t="s">
        <v>16306</v>
      </c>
      <c r="C7462" t="s">
        <v>16307</v>
      </c>
      <c r="D7462">
        <v>1928</v>
      </c>
      <c r="E7462" s="1">
        <v>1.4950000000000001</v>
      </c>
      <c r="F7462">
        <v>2.0139999999999998</v>
      </c>
      <c r="G7462">
        <v>0.108</v>
      </c>
      <c r="H7462">
        <v>74</v>
      </c>
      <c r="I7462">
        <v>6.7</v>
      </c>
      <c r="J7462">
        <v>4.4200000000000003E-3</v>
      </c>
      <c r="K7462">
        <v>0.59799999999999998</v>
      </c>
      <c r="L7462">
        <v>1.8494756097560987</v>
      </c>
      <c r="M7462" s="2">
        <f t="shared" si="233"/>
        <v>59.756097560975604</v>
      </c>
      <c r="N7462" t="s">
        <v>2757</v>
      </c>
    </row>
    <row r="7463" spans="1:14">
      <c r="A7463">
        <v>50</v>
      </c>
      <c r="B7463" t="s">
        <v>15980</v>
      </c>
      <c r="C7463" t="s">
        <v>15981</v>
      </c>
      <c r="D7463">
        <v>1146</v>
      </c>
      <c r="E7463" s="1">
        <v>1.4830000000000001</v>
      </c>
      <c r="G7463">
        <v>0.13</v>
      </c>
      <c r="H7463">
        <v>77</v>
      </c>
      <c r="I7463">
        <v>6.3</v>
      </c>
      <c r="J7463">
        <v>1.98E-3</v>
      </c>
      <c r="L7463">
        <v>1.8494756097560987</v>
      </c>
      <c r="M7463" s="2">
        <f t="shared" si="233"/>
        <v>60.975609756097562</v>
      </c>
      <c r="N7463" t="s">
        <v>2757</v>
      </c>
    </row>
    <row r="7464" spans="1:14">
      <c r="A7464">
        <v>51</v>
      </c>
      <c r="B7464" t="s">
        <v>15922</v>
      </c>
      <c r="C7464" t="s">
        <v>15923</v>
      </c>
      <c r="D7464">
        <v>779</v>
      </c>
      <c r="E7464" s="1">
        <v>1.482</v>
      </c>
      <c r="F7464">
        <v>1.8320000000000001</v>
      </c>
      <c r="G7464">
        <v>0.27600000000000002</v>
      </c>
      <c r="H7464">
        <v>29</v>
      </c>
      <c r="I7464">
        <v>7.6</v>
      </c>
      <c r="J7464">
        <v>1.5100000000000001E-3</v>
      </c>
      <c r="K7464">
        <v>0.65800000000000003</v>
      </c>
      <c r="L7464">
        <v>1.8494756097560987</v>
      </c>
      <c r="M7464" s="2">
        <f t="shared" si="233"/>
        <v>62.195121951219512</v>
      </c>
      <c r="N7464" t="s">
        <v>2757</v>
      </c>
    </row>
    <row r="7465" spans="1:14">
      <c r="A7465">
        <v>52</v>
      </c>
      <c r="B7465" t="s">
        <v>15994</v>
      </c>
      <c r="C7465" t="s">
        <v>15995</v>
      </c>
      <c r="D7465">
        <v>671</v>
      </c>
      <c r="E7465" s="1">
        <v>1.478</v>
      </c>
      <c r="F7465">
        <v>2.0390000000000001</v>
      </c>
      <c r="G7465">
        <v>2.3239999999999998</v>
      </c>
      <c r="H7465">
        <v>34</v>
      </c>
      <c r="I7465">
        <v>4.4000000000000004</v>
      </c>
      <c r="J7465">
        <v>2.2100000000000002E-3</v>
      </c>
      <c r="K7465">
        <v>0.82899999999999996</v>
      </c>
      <c r="L7465">
        <v>1.8494756097560987</v>
      </c>
      <c r="M7465" s="2">
        <f t="shared" si="233"/>
        <v>63.414634146341463</v>
      </c>
      <c r="N7465" t="s">
        <v>2757</v>
      </c>
    </row>
    <row r="7466" spans="1:14">
      <c r="A7466">
        <v>53</v>
      </c>
      <c r="B7466" t="s">
        <v>15900</v>
      </c>
      <c r="C7466" t="s">
        <v>15901</v>
      </c>
      <c r="D7466">
        <v>811</v>
      </c>
      <c r="E7466" s="1">
        <v>1.4710000000000001</v>
      </c>
      <c r="F7466">
        <v>1.7909999999999999</v>
      </c>
      <c r="G7466">
        <v>0.36199999999999999</v>
      </c>
      <c r="H7466">
        <v>58</v>
      </c>
      <c r="I7466">
        <v>5.5</v>
      </c>
      <c r="J7466">
        <v>3.0799999999999998E-3</v>
      </c>
      <c r="K7466">
        <v>0.747</v>
      </c>
      <c r="L7466">
        <v>1.8494756097560987</v>
      </c>
      <c r="M7466" s="2">
        <f t="shared" si="233"/>
        <v>64.634146341463421</v>
      </c>
      <c r="N7466" t="s">
        <v>2757</v>
      </c>
    </row>
    <row r="7467" spans="1:14">
      <c r="A7467">
        <v>54</v>
      </c>
      <c r="B7467" t="s">
        <v>15998</v>
      </c>
      <c r="C7467" t="s">
        <v>15999</v>
      </c>
      <c r="D7467">
        <v>1577</v>
      </c>
      <c r="E7467" s="1">
        <v>1.4670000000000001</v>
      </c>
      <c r="F7467">
        <v>1.4019999999999999</v>
      </c>
      <c r="G7467">
        <v>0.312</v>
      </c>
      <c r="H7467">
        <v>96</v>
      </c>
      <c r="I7467">
        <v>6.5</v>
      </c>
      <c r="J7467">
        <v>3.4099999999999998E-3</v>
      </c>
      <c r="K7467">
        <v>0.39500000000000002</v>
      </c>
      <c r="L7467">
        <v>1.8494756097560987</v>
      </c>
      <c r="M7467" s="2">
        <f t="shared" si="233"/>
        <v>65.853658536585371</v>
      </c>
      <c r="N7467" t="s">
        <v>2757</v>
      </c>
    </row>
    <row r="7468" spans="1:14">
      <c r="A7468">
        <v>55</v>
      </c>
      <c r="B7468" t="s">
        <v>15916</v>
      </c>
      <c r="C7468" t="s">
        <v>15917</v>
      </c>
      <c r="D7468">
        <v>169</v>
      </c>
      <c r="E7468" s="1">
        <v>1.446</v>
      </c>
      <c r="F7468">
        <v>1.385</v>
      </c>
      <c r="G7468">
        <v>0.128</v>
      </c>
      <c r="H7468">
        <v>39</v>
      </c>
      <c r="I7468">
        <v>2.8</v>
      </c>
      <c r="J7468">
        <v>6.8000000000000005E-4</v>
      </c>
      <c r="K7468">
        <v>0.33200000000000002</v>
      </c>
      <c r="L7468">
        <v>1.8494756097560987</v>
      </c>
      <c r="M7468" s="2">
        <f t="shared" si="233"/>
        <v>67.073170731707322</v>
      </c>
      <c r="N7468" t="s">
        <v>2757</v>
      </c>
    </row>
    <row r="7469" spans="1:14">
      <c r="A7469">
        <v>56</v>
      </c>
      <c r="B7469" t="s">
        <v>15996</v>
      </c>
      <c r="C7469" t="s">
        <v>15997</v>
      </c>
      <c r="D7469">
        <v>1057</v>
      </c>
      <c r="E7469" s="1">
        <v>1.444</v>
      </c>
      <c r="F7469">
        <v>1.6759999999999999</v>
      </c>
      <c r="G7469">
        <v>0.25</v>
      </c>
      <c r="H7469">
        <v>48</v>
      </c>
      <c r="I7469">
        <v>6.4</v>
      </c>
      <c r="J7469">
        <v>2.5000000000000001E-3</v>
      </c>
      <c r="K7469">
        <v>0.503</v>
      </c>
      <c r="L7469">
        <v>1.8494756097560987</v>
      </c>
      <c r="M7469" s="2">
        <f t="shared" si="233"/>
        <v>68.292682926829272</v>
      </c>
      <c r="N7469" t="s">
        <v>2757</v>
      </c>
    </row>
    <row r="7470" spans="1:14">
      <c r="A7470">
        <v>57</v>
      </c>
      <c r="B7470" t="s">
        <v>16032</v>
      </c>
      <c r="C7470" t="s">
        <v>16033</v>
      </c>
      <c r="D7470">
        <v>1302</v>
      </c>
      <c r="E7470" s="1">
        <v>1.4</v>
      </c>
      <c r="F7470">
        <v>1.5920000000000001</v>
      </c>
      <c r="G7470">
        <v>0.312</v>
      </c>
      <c r="H7470">
        <v>128</v>
      </c>
      <c r="I7470">
        <v>4.3</v>
      </c>
      <c r="J7470">
        <v>4.0499999999999998E-3</v>
      </c>
      <c r="K7470">
        <v>0.436</v>
      </c>
      <c r="L7470">
        <v>1.8494756097560987</v>
      </c>
      <c r="M7470" s="2">
        <f t="shared" si="233"/>
        <v>69.512195121951208</v>
      </c>
      <c r="N7470" t="s">
        <v>2757</v>
      </c>
    </row>
    <row r="7471" spans="1:14">
      <c r="A7471">
        <v>58</v>
      </c>
      <c r="B7471" t="s">
        <v>15930</v>
      </c>
      <c r="C7471" t="s">
        <v>15931</v>
      </c>
      <c r="D7471">
        <v>956</v>
      </c>
      <c r="E7471" s="1">
        <v>1.375</v>
      </c>
      <c r="F7471">
        <v>1.3480000000000001</v>
      </c>
      <c r="G7471">
        <v>5.7000000000000002E-2</v>
      </c>
      <c r="H7471">
        <v>53</v>
      </c>
      <c r="I7471" t="s">
        <v>18288</v>
      </c>
      <c r="J7471">
        <v>2.0799999999999998E-3</v>
      </c>
      <c r="K7471">
        <v>0.58099999999999996</v>
      </c>
      <c r="L7471">
        <v>1.8494756097560987</v>
      </c>
      <c r="M7471" s="2">
        <f t="shared" si="233"/>
        <v>70.731707317073173</v>
      </c>
      <c r="N7471" t="s">
        <v>2757</v>
      </c>
    </row>
    <row r="7472" spans="1:14">
      <c r="A7472">
        <v>59</v>
      </c>
      <c r="B7472" t="s">
        <v>16296</v>
      </c>
      <c r="C7472" t="s">
        <v>16297</v>
      </c>
      <c r="D7472">
        <v>817</v>
      </c>
      <c r="E7472" s="1">
        <v>1.321</v>
      </c>
      <c r="F7472">
        <v>1.7609999999999999</v>
      </c>
      <c r="G7472">
        <v>8.7999999999999995E-2</v>
      </c>
      <c r="H7472">
        <v>34</v>
      </c>
      <c r="I7472">
        <v>6.2</v>
      </c>
      <c r="J7472">
        <v>2.0999999999999999E-3</v>
      </c>
      <c r="K7472">
        <v>0.57399999999999995</v>
      </c>
      <c r="L7472">
        <v>1.8494756097560987</v>
      </c>
      <c r="M7472" s="2">
        <f t="shared" si="233"/>
        <v>71.951219512195124</v>
      </c>
      <c r="N7472" t="s">
        <v>2757</v>
      </c>
    </row>
    <row r="7473" spans="1:14">
      <c r="A7473">
        <v>60</v>
      </c>
      <c r="B7473" t="s">
        <v>15920</v>
      </c>
      <c r="C7473" t="s">
        <v>15921</v>
      </c>
      <c r="D7473">
        <v>1382</v>
      </c>
      <c r="E7473" s="1">
        <v>1.3080000000000001</v>
      </c>
      <c r="F7473">
        <v>1.4770000000000001</v>
      </c>
      <c r="G7473">
        <v>0.26700000000000002</v>
      </c>
      <c r="H7473">
        <v>90</v>
      </c>
      <c r="I7473">
        <v>6.1</v>
      </c>
      <c r="J7473">
        <v>3.3500000000000001E-3</v>
      </c>
      <c r="K7473">
        <v>0.43</v>
      </c>
      <c r="L7473">
        <v>1.8494756097560987</v>
      </c>
      <c r="M7473" s="2">
        <f t="shared" si="233"/>
        <v>73.170731707317074</v>
      </c>
      <c r="N7473" t="s">
        <v>2757</v>
      </c>
    </row>
    <row r="7474" spans="1:14">
      <c r="A7474">
        <v>61</v>
      </c>
      <c r="B7474" t="s">
        <v>15958</v>
      </c>
      <c r="C7474" t="s">
        <v>15959</v>
      </c>
      <c r="D7474">
        <v>341</v>
      </c>
      <c r="E7474" s="1">
        <v>1.2989999999999999</v>
      </c>
      <c r="G7474">
        <v>0.41499999999999998</v>
      </c>
      <c r="H7474">
        <v>41</v>
      </c>
      <c r="I7474">
        <v>4.4000000000000004</v>
      </c>
      <c r="J7474">
        <v>7.2000000000000005E-4</v>
      </c>
      <c r="L7474">
        <v>1.8494756097560987</v>
      </c>
      <c r="M7474" s="2">
        <f t="shared" si="233"/>
        <v>74.390243902439025</v>
      </c>
      <c r="N7474" t="s">
        <v>2757</v>
      </c>
    </row>
    <row r="7475" spans="1:14">
      <c r="A7475">
        <v>62</v>
      </c>
      <c r="B7475" t="s">
        <v>15952</v>
      </c>
      <c r="C7475" t="s">
        <v>15953</v>
      </c>
      <c r="D7475">
        <v>112</v>
      </c>
      <c r="E7475" s="1">
        <v>1.2729999999999999</v>
      </c>
      <c r="F7475">
        <v>1.4930000000000001</v>
      </c>
      <c r="G7475">
        <v>4.8000000000000001E-2</v>
      </c>
      <c r="H7475">
        <v>21</v>
      </c>
      <c r="I7475">
        <v>3.4</v>
      </c>
      <c r="J7475">
        <v>5.1999999999999995E-4</v>
      </c>
      <c r="K7475">
        <v>0.40799999999999997</v>
      </c>
      <c r="L7475">
        <v>1.8494756097560987</v>
      </c>
      <c r="M7475" s="2">
        <f t="shared" si="233"/>
        <v>75.609756097560975</v>
      </c>
      <c r="N7475" t="s">
        <v>2757</v>
      </c>
    </row>
    <row r="7476" spans="1:14">
      <c r="A7476">
        <v>63</v>
      </c>
      <c r="B7476" t="s">
        <v>15956</v>
      </c>
      <c r="C7476" t="s">
        <v>15957</v>
      </c>
      <c r="D7476">
        <v>947</v>
      </c>
      <c r="E7476" s="1">
        <v>1.2410000000000001</v>
      </c>
      <c r="F7476">
        <v>1.228</v>
      </c>
      <c r="G7476">
        <v>0.19500000000000001</v>
      </c>
      <c r="H7476">
        <v>41</v>
      </c>
      <c r="I7476" t="s">
        <v>18288</v>
      </c>
      <c r="J7476">
        <v>1.9400000000000001E-3</v>
      </c>
      <c r="K7476">
        <v>0.51400000000000001</v>
      </c>
      <c r="L7476">
        <v>1.8494756097560987</v>
      </c>
      <c r="M7476" s="2">
        <f t="shared" si="233"/>
        <v>76.829268292682926</v>
      </c>
      <c r="N7476" t="s">
        <v>2757</v>
      </c>
    </row>
    <row r="7477" spans="1:14">
      <c r="A7477">
        <v>64</v>
      </c>
      <c r="B7477" t="s">
        <v>15974</v>
      </c>
      <c r="C7477" t="s">
        <v>15975</v>
      </c>
      <c r="D7477">
        <v>811</v>
      </c>
      <c r="E7477" s="1">
        <v>1.24</v>
      </c>
      <c r="F7477">
        <v>1.2709999999999999</v>
      </c>
      <c r="G7477">
        <v>1.3160000000000001</v>
      </c>
      <c r="H7477">
        <v>38</v>
      </c>
      <c r="I7477">
        <v>7.7</v>
      </c>
      <c r="J7477">
        <v>1.8699999999999999E-3</v>
      </c>
      <c r="K7477">
        <v>0.56799999999999995</v>
      </c>
      <c r="L7477">
        <v>1.8494756097560987</v>
      </c>
      <c r="M7477" s="2">
        <f t="shared" si="233"/>
        <v>78.048780487804876</v>
      </c>
      <c r="N7477" t="s">
        <v>2757</v>
      </c>
    </row>
    <row r="7478" spans="1:14">
      <c r="A7478">
        <v>65</v>
      </c>
      <c r="B7478" t="s">
        <v>15896</v>
      </c>
      <c r="C7478" t="s">
        <v>15897</v>
      </c>
      <c r="D7478">
        <v>896</v>
      </c>
      <c r="E7478" s="1">
        <v>1.2330000000000001</v>
      </c>
      <c r="G7478">
        <v>0.318</v>
      </c>
      <c r="H7478">
        <v>88</v>
      </c>
      <c r="I7478">
        <v>5.0999999999999996</v>
      </c>
      <c r="J7478">
        <v>2.5799999999999998E-3</v>
      </c>
      <c r="L7478">
        <v>1.8494756097560987</v>
      </c>
      <c r="M7478" s="2">
        <f t="shared" ref="M7478:M7495" si="234">A7478/82*100</f>
        <v>79.268292682926827</v>
      </c>
      <c r="N7478" t="s">
        <v>2757</v>
      </c>
    </row>
    <row r="7479" spans="1:14">
      <c r="A7479">
        <v>66</v>
      </c>
      <c r="B7479" t="s">
        <v>16018</v>
      </c>
      <c r="C7479" t="s">
        <v>16019</v>
      </c>
      <c r="D7479">
        <v>185</v>
      </c>
      <c r="E7479" s="1">
        <v>1.1819999999999999</v>
      </c>
      <c r="F7479">
        <v>1.2070000000000001</v>
      </c>
      <c r="G7479">
        <v>0.14000000000000001</v>
      </c>
      <c r="H7479">
        <v>50</v>
      </c>
      <c r="I7479">
        <v>2.7</v>
      </c>
      <c r="J7479">
        <v>1.08E-3</v>
      </c>
      <c r="K7479">
        <v>0.42599999999999999</v>
      </c>
      <c r="L7479">
        <v>1.8494756097560987</v>
      </c>
      <c r="M7479" s="2">
        <f t="shared" si="234"/>
        <v>80.487804878048792</v>
      </c>
      <c r="N7479" t="s">
        <v>2757</v>
      </c>
    </row>
    <row r="7480" spans="1:14">
      <c r="A7480">
        <v>67</v>
      </c>
      <c r="B7480" t="s">
        <v>16322</v>
      </c>
      <c r="C7480" t="s">
        <v>16323</v>
      </c>
      <c r="D7480">
        <v>789</v>
      </c>
      <c r="E7480" s="1">
        <v>0.93500000000000005</v>
      </c>
      <c r="F7480">
        <v>1.123</v>
      </c>
      <c r="G7480">
        <v>5.2999999999999999E-2</v>
      </c>
      <c r="H7480">
        <v>57</v>
      </c>
      <c r="I7480">
        <v>7.5</v>
      </c>
      <c r="J7480">
        <v>2.0500000000000002E-3</v>
      </c>
      <c r="K7480">
        <v>0.437</v>
      </c>
      <c r="L7480">
        <v>1.8494756097560987</v>
      </c>
      <c r="M7480" s="2">
        <f t="shared" si="234"/>
        <v>81.707317073170728</v>
      </c>
      <c r="N7480" t="s">
        <v>2757</v>
      </c>
    </row>
    <row r="7481" spans="1:14">
      <c r="A7481">
        <v>68</v>
      </c>
      <c r="B7481" t="s">
        <v>15978</v>
      </c>
      <c r="C7481" t="s">
        <v>15979</v>
      </c>
      <c r="D7481">
        <v>326</v>
      </c>
      <c r="E7481" s="1">
        <v>0.89700000000000002</v>
      </c>
      <c r="F7481">
        <v>0.68500000000000005</v>
      </c>
      <c r="G7481">
        <v>0.19</v>
      </c>
      <c r="H7481">
        <v>21</v>
      </c>
      <c r="I7481" t="s">
        <v>18288</v>
      </c>
      <c r="J7481">
        <v>5.5999999999999995E-4</v>
      </c>
      <c r="K7481">
        <v>0.44</v>
      </c>
      <c r="L7481">
        <v>1.8494756097560987</v>
      </c>
      <c r="M7481" s="2">
        <f t="shared" si="234"/>
        <v>82.926829268292678</v>
      </c>
      <c r="N7481" t="s">
        <v>2757</v>
      </c>
    </row>
    <row r="7482" spans="1:14">
      <c r="A7482">
        <v>69</v>
      </c>
      <c r="B7482" t="s">
        <v>15914</v>
      </c>
      <c r="C7482" t="s">
        <v>15915</v>
      </c>
      <c r="D7482">
        <v>325</v>
      </c>
      <c r="E7482" s="1">
        <v>0.84599999999999997</v>
      </c>
      <c r="F7482">
        <v>0.79600000000000004</v>
      </c>
      <c r="G7482">
        <v>0.312</v>
      </c>
      <c r="H7482">
        <v>48</v>
      </c>
      <c r="I7482">
        <v>6.2</v>
      </c>
      <c r="J7482">
        <v>6.4000000000000005E-4</v>
      </c>
      <c r="K7482">
        <v>0.20300000000000001</v>
      </c>
      <c r="L7482">
        <v>1.8494756097560987</v>
      </c>
      <c r="M7482" s="2">
        <f t="shared" si="234"/>
        <v>84.146341463414629</v>
      </c>
      <c r="N7482" t="s">
        <v>2757</v>
      </c>
    </row>
    <row r="7483" spans="1:14">
      <c r="A7483">
        <v>70</v>
      </c>
      <c r="B7483" t="s">
        <v>15954</v>
      </c>
      <c r="C7483" t="s">
        <v>15955</v>
      </c>
      <c r="D7483">
        <v>461</v>
      </c>
      <c r="E7483" s="1">
        <v>0.84199999999999997</v>
      </c>
      <c r="F7483">
        <v>1.0509999999999999</v>
      </c>
      <c r="G7483">
        <v>4.8000000000000001E-2</v>
      </c>
      <c r="H7483">
        <v>21</v>
      </c>
      <c r="I7483" t="s">
        <v>18288</v>
      </c>
      <c r="J7483">
        <v>1.5900000000000001E-3</v>
      </c>
      <c r="K7483">
        <v>0.77500000000000002</v>
      </c>
      <c r="L7483">
        <v>1.8494756097560987</v>
      </c>
      <c r="M7483" s="2">
        <f t="shared" si="234"/>
        <v>85.365853658536579</v>
      </c>
      <c r="N7483" t="s">
        <v>2757</v>
      </c>
    </row>
    <row r="7484" spans="1:14">
      <c r="A7484">
        <v>71</v>
      </c>
      <c r="B7484" t="s">
        <v>15938</v>
      </c>
      <c r="C7484" t="s">
        <v>15939</v>
      </c>
      <c r="D7484">
        <v>212</v>
      </c>
      <c r="E7484" s="1">
        <v>0.83</v>
      </c>
      <c r="G7484">
        <v>0.32</v>
      </c>
      <c r="H7484">
        <v>25</v>
      </c>
      <c r="I7484">
        <v>4.5999999999999996</v>
      </c>
      <c r="J7484">
        <v>6.4999999999999997E-4</v>
      </c>
      <c r="L7484">
        <v>1.8494756097560987</v>
      </c>
      <c r="M7484" s="2">
        <f t="shared" si="234"/>
        <v>86.58536585365853</v>
      </c>
      <c r="N7484" t="s">
        <v>2757</v>
      </c>
    </row>
    <row r="7485" spans="1:14">
      <c r="A7485">
        <v>72</v>
      </c>
      <c r="B7485" t="s">
        <v>15966</v>
      </c>
      <c r="C7485" t="s">
        <v>15967</v>
      </c>
      <c r="D7485">
        <v>596</v>
      </c>
      <c r="E7485" s="1">
        <v>0.78200000000000003</v>
      </c>
      <c r="F7485">
        <v>1.3220000000000001</v>
      </c>
      <c r="G7485">
        <v>0.10299999999999999</v>
      </c>
      <c r="H7485">
        <v>39</v>
      </c>
      <c r="I7485">
        <v>6.9</v>
      </c>
      <c r="J7485">
        <v>1.6800000000000001E-3</v>
      </c>
      <c r="K7485">
        <v>0.53300000000000003</v>
      </c>
      <c r="L7485">
        <v>1.8494756097560987</v>
      </c>
      <c r="M7485" s="2">
        <f t="shared" si="234"/>
        <v>87.804878048780495</v>
      </c>
      <c r="N7485" t="s">
        <v>2757</v>
      </c>
    </row>
    <row r="7486" spans="1:14">
      <c r="A7486">
        <v>73</v>
      </c>
      <c r="B7486" t="s">
        <v>15904</v>
      </c>
      <c r="C7486" t="s">
        <v>15905</v>
      </c>
      <c r="D7486">
        <v>225</v>
      </c>
      <c r="E7486" s="1">
        <v>0.755</v>
      </c>
      <c r="F7486">
        <v>0.63100000000000001</v>
      </c>
      <c r="G7486">
        <v>0.16</v>
      </c>
      <c r="H7486">
        <v>50</v>
      </c>
      <c r="I7486">
        <v>4.3</v>
      </c>
      <c r="J7486">
        <v>6.3000000000000003E-4</v>
      </c>
      <c r="K7486">
        <v>0.16700000000000001</v>
      </c>
      <c r="L7486">
        <v>1.8494756097560987</v>
      </c>
      <c r="M7486" s="2">
        <f t="shared" si="234"/>
        <v>89.024390243902445</v>
      </c>
      <c r="N7486" t="s">
        <v>2757</v>
      </c>
    </row>
    <row r="7487" spans="1:14">
      <c r="A7487">
        <v>74</v>
      </c>
      <c r="B7487" t="s">
        <v>15964</v>
      </c>
      <c r="C7487" t="s">
        <v>15965</v>
      </c>
      <c r="D7487">
        <v>845</v>
      </c>
      <c r="E7487" s="1">
        <v>0.70899999999999996</v>
      </c>
      <c r="F7487">
        <v>1.1659999999999999</v>
      </c>
      <c r="G7487">
        <v>0.22500000000000001</v>
      </c>
      <c r="H7487">
        <v>89</v>
      </c>
      <c r="I7487">
        <v>5</v>
      </c>
      <c r="J7487">
        <v>2.3999999999999998E-3</v>
      </c>
      <c r="K7487">
        <v>0.316</v>
      </c>
      <c r="L7487">
        <v>1.8494756097560987</v>
      </c>
      <c r="M7487" s="2">
        <f t="shared" si="234"/>
        <v>90.243902439024396</v>
      </c>
      <c r="N7487" t="s">
        <v>2757</v>
      </c>
    </row>
    <row r="7488" spans="1:14">
      <c r="A7488">
        <v>75</v>
      </c>
      <c r="B7488" t="s">
        <v>15990</v>
      </c>
      <c r="C7488" t="s">
        <v>15991</v>
      </c>
      <c r="D7488">
        <v>850</v>
      </c>
      <c r="E7488" s="1">
        <v>0.70799999999999996</v>
      </c>
      <c r="F7488">
        <v>1.1180000000000001</v>
      </c>
      <c r="G7488">
        <v>6.9000000000000006E-2</v>
      </c>
      <c r="H7488">
        <v>29</v>
      </c>
      <c r="I7488" t="s">
        <v>18288</v>
      </c>
      <c r="J7488">
        <v>8.9999999999999998E-4</v>
      </c>
      <c r="K7488">
        <v>0.33700000000000002</v>
      </c>
      <c r="L7488">
        <v>1.8494756097560987</v>
      </c>
      <c r="M7488" s="2">
        <f t="shared" si="234"/>
        <v>91.463414634146346</v>
      </c>
      <c r="N7488" t="s">
        <v>2757</v>
      </c>
    </row>
    <row r="7489" spans="1:14">
      <c r="A7489">
        <v>76</v>
      </c>
      <c r="B7489" t="s">
        <v>15902</v>
      </c>
      <c r="C7489" t="s">
        <v>15903</v>
      </c>
      <c r="D7489">
        <v>649</v>
      </c>
      <c r="E7489" s="1">
        <v>0.69799999999999995</v>
      </c>
      <c r="F7489">
        <v>0.91600000000000004</v>
      </c>
      <c r="G7489">
        <v>9.5000000000000001E-2</v>
      </c>
      <c r="H7489">
        <v>74</v>
      </c>
      <c r="I7489">
        <v>5.6</v>
      </c>
      <c r="J7489">
        <v>1.74E-3</v>
      </c>
      <c r="K7489">
        <v>0.26</v>
      </c>
      <c r="L7489">
        <v>1.8494756097560987</v>
      </c>
      <c r="M7489" s="2">
        <f t="shared" si="234"/>
        <v>92.682926829268297</v>
      </c>
      <c r="N7489" t="s">
        <v>2757</v>
      </c>
    </row>
    <row r="7490" spans="1:14">
      <c r="A7490">
        <v>77</v>
      </c>
      <c r="B7490" t="s">
        <v>15976</v>
      </c>
      <c r="C7490" t="s">
        <v>15977</v>
      </c>
      <c r="D7490">
        <v>48</v>
      </c>
      <c r="E7490" s="1">
        <v>0.66200000000000003</v>
      </c>
      <c r="F7490">
        <v>0.66200000000000003</v>
      </c>
      <c r="G7490">
        <v>0.156</v>
      </c>
      <c r="H7490">
        <v>32</v>
      </c>
      <c r="J7490">
        <v>1.7000000000000001E-4</v>
      </c>
      <c r="K7490">
        <v>0.152</v>
      </c>
      <c r="L7490">
        <v>1.8494756097560987</v>
      </c>
      <c r="M7490" s="2">
        <f t="shared" si="234"/>
        <v>93.902439024390233</v>
      </c>
      <c r="N7490" t="s">
        <v>2757</v>
      </c>
    </row>
    <row r="7491" spans="1:14">
      <c r="A7491">
        <v>78</v>
      </c>
      <c r="B7491" t="s">
        <v>13079</v>
      </c>
      <c r="C7491" t="s">
        <v>13080</v>
      </c>
      <c r="D7491">
        <v>387</v>
      </c>
      <c r="E7491" s="1">
        <v>0.63800000000000001</v>
      </c>
      <c r="G7491">
        <v>0.104</v>
      </c>
      <c r="H7491">
        <v>48</v>
      </c>
      <c r="I7491">
        <v>6.5</v>
      </c>
      <c r="J7491">
        <v>8.0000000000000004E-4</v>
      </c>
      <c r="L7491">
        <v>1.8494756097560987</v>
      </c>
      <c r="M7491" s="2">
        <f t="shared" si="234"/>
        <v>95.121951219512198</v>
      </c>
      <c r="N7491" t="s">
        <v>2757</v>
      </c>
    </row>
    <row r="7492" spans="1:14">
      <c r="A7492">
        <v>79</v>
      </c>
      <c r="B7492" t="s">
        <v>15906</v>
      </c>
      <c r="C7492" t="s">
        <v>15907</v>
      </c>
      <c r="D7492">
        <v>432</v>
      </c>
      <c r="E7492" s="1">
        <v>0.59399999999999997</v>
      </c>
      <c r="F7492">
        <v>0.67</v>
      </c>
      <c r="G7492">
        <v>0</v>
      </c>
      <c r="H7492">
        <v>18</v>
      </c>
      <c r="I7492" t="s">
        <v>18288</v>
      </c>
      <c r="J7492">
        <v>7.3999999999999999E-4</v>
      </c>
      <c r="K7492">
        <v>0.437</v>
      </c>
      <c r="L7492">
        <v>1.8494756097560987</v>
      </c>
      <c r="M7492" s="2">
        <f t="shared" si="234"/>
        <v>96.341463414634148</v>
      </c>
      <c r="N7492" t="s">
        <v>2757</v>
      </c>
    </row>
    <row r="7493" spans="1:14">
      <c r="A7493">
        <v>80</v>
      </c>
      <c r="B7493" t="s">
        <v>15918</v>
      </c>
      <c r="C7493" t="s">
        <v>15919</v>
      </c>
      <c r="D7493">
        <v>510</v>
      </c>
      <c r="E7493" s="1">
        <v>0.40100000000000002</v>
      </c>
      <c r="F7493">
        <v>0.41799999999999998</v>
      </c>
      <c r="G7493">
        <v>0.184</v>
      </c>
      <c r="H7493">
        <v>76</v>
      </c>
      <c r="I7493" t="s">
        <v>18288</v>
      </c>
      <c r="J7493">
        <v>1.4599999999999999E-3</v>
      </c>
      <c r="K7493">
        <v>0.22900000000000001</v>
      </c>
      <c r="L7493">
        <v>1.8494756097560987</v>
      </c>
      <c r="M7493" s="2">
        <f t="shared" si="234"/>
        <v>97.560975609756099</v>
      </c>
      <c r="N7493" t="s">
        <v>2757</v>
      </c>
    </row>
    <row r="7494" spans="1:14">
      <c r="A7494">
        <v>81</v>
      </c>
      <c r="B7494" t="s">
        <v>16006</v>
      </c>
      <c r="C7494" t="s">
        <v>16007</v>
      </c>
      <c r="D7494">
        <v>467</v>
      </c>
      <c r="E7494" s="1">
        <v>0.377</v>
      </c>
      <c r="F7494">
        <v>0.56699999999999995</v>
      </c>
      <c r="G7494">
        <v>4.2999999999999997E-2</v>
      </c>
      <c r="H7494">
        <v>23</v>
      </c>
      <c r="I7494" t="s">
        <v>18288</v>
      </c>
      <c r="J7494">
        <v>1.08E-3</v>
      </c>
      <c r="K7494">
        <v>0.48399999999999999</v>
      </c>
      <c r="L7494">
        <v>1.8494756097560987</v>
      </c>
      <c r="M7494" s="2">
        <f t="shared" si="234"/>
        <v>98.780487804878049</v>
      </c>
      <c r="N7494" t="s">
        <v>2757</v>
      </c>
    </row>
    <row r="7495" spans="1:14">
      <c r="A7495">
        <v>82</v>
      </c>
      <c r="B7495" t="s">
        <v>16008</v>
      </c>
      <c r="C7495" t="s">
        <v>16009</v>
      </c>
      <c r="D7495">
        <v>90</v>
      </c>
      <c r="E7495" s="1">
        <v>0.32600000000000001</v>
      </c>
      <c r="F7495">
        <v>0.23400000000000001</v>
      </c>
      <c r="G7495">
        <v>0</v>
      </c>
      <c r="H7495">
        <v>23</v>
      </c>
      <c r="J7495">
        <v>3.0000000000000001E-5</v>
      </c>
      <c r="K7495">
        <v>1.2999999999999999E-2</v>
      </c>
      <c r="L7495">
        <v>1.8494756097560987</v>
      </c>
      <c r="M7495" s="2">
        <f t="shared" si="234"/>
        <v>100</v>
      </c>
      <c r="N7495" t="s">
        <v>2757</v>
      </c>
    </row>
    <row r="7496" spans="1:14" s="3" customFormat="1">
      <c r="E7496" s="4"/>
      <c r="M7496" s="5"/>
    </row>
    <row r="7497" spans="1:14">
      <c r="A7497">
        <v>1</v>
      </c>
      <c r="B7497" t="s">
        <v>16010</v>
      </c>
      <c r="C7497" t="s">
        <v>16011</v>
      </c>
      <c r="D7497">
        <v>2316</v>
      </c>
      <c r="E7497" s="1">
        <v>4.6440000000000001</v>
      </c>
      <c r="F7497">
        <v>6.3570000000000002</v>
      </c>
      <c r="G7497">
        <v>0.61499999999999999</v>
      </c>
      <c r="H7497">
        <v>26</v>
      </c>
      <c r="I7497">
        <v>8.6</v>
      </c>
      <c r="J7497">
        <v>6.1000000000000004E-3</v>
      </c>
      <c r="K7497">
        <v>3.1030000000000002</v>
      </c>
      <c r="L7497">
        <f>AVERAGE(E7497:E7563)</f>
        <v>1.6518656716417908</v>
      </c>
      <c r="M7497" s="2">
        <f t="shared" ref="M7497:M7528" si="235">A7497/67*100</f>
        <v>1.4925373134328357</v>
      </c>
      <c r="N7497" t="s">
        <v>35</v>
      </c>
    </row>
    <row r="7498" spans="1:14">
      <c r="A7498">
        <v>2</v>
      </c>
      <c r="B7498" t="s">
        <v>15932</v>
      </c>
      <c r="C7498" t="s">
        <v>15933</v>
      </c>
      <c r="D7498">
        <v>9043</v>
      </c>
      <c r="E7498" s="1">
        <v>4.641</v>
      </c>
      <c r="F7498">
        <v>4.2629999999999999</v>
      </c>
      <c r="G7498">
        <v>1.1419999999999999</v>
      </c>
      <c r="H7498">
        <v>268</v>
      </c>
      <c r="I7498">
        <v>4.5999999999999996</v>
      </c>
      <c r="J7498">
        <v>4.9849999999999998E-2</v>
      </c>
      <c r="K7498">
        <v>2.2890000000000001</v>
      </c>
      <c r="L7498">
        <v>1.6518656716417908</v>
      </c>
      <c r="M7498" s="2">
        <f t="shared" si="235"/>
        <v>2.9850746268656714</v>
      </c>
      <c r="N7498" t="s">
        <v>35</v>
      </c>
    </row>
    <row r="7499" spans="1:14">
      <c r="A7499">
        <v>3</v>
      </c>
      <c r="B7499" t="s">
        <v>16000</v>
      </c>
      <c r="C7499" t="s">
        <v>16001</v>
      </c>
      <c r="D7499">
        <v>15413</v>
      </c>
      <c r="E7499" s="1">
        <v>3.2269999999999999</v>
      </c>
      <c r="G7499">
        <v>0.60299999999999998</v>
      </c>
      <c r="H7499">
        <v>179</v>
      </c>
      <c r="I7499" t="s">
        <v>18288</v>
      </c>
      <c r="J7499">
        <v>2.7949999999999999E-2</v>
      </c>
      <c r="L7499">
        <v>1.6518656716417908</v>
      </c>
      <c r="M7499" s="2">
        <f t="shared" si="235"/>
        <v>4.4776119402985071</v>
      </c>
      <c r="N7499" t="s">
        <v>35</v>
      </c>
    </row>
    <row r="7500" spans="1:14">
      <c r="A7500">
        <v>4</v>
      </c>
      <c r="B7500" t="s">
        <v>15942</v>
      </c>
      <c r="C7500" t="s">
        <v>15943</v>
      </c>
      <c r="D7500">
        <v>2376</v>
      </c>
      <c r="E7500" s="1">
        <v>3.056</v>
      </c>
      <c r="F7500">
        <v>3.452</v>
      </c>
      <c r="G7500">
        <v>1.202</v>
      </c>
      <c r="H7500">
        <v>89</v>
      </c>
      <c r="I7500">
        <v>7.2</v>
      </c>
      <c r="J7500">
        <v>5.2500000000000003E-3</v>
      </c>
      <c r="K7500">
        <v>1.1559999999999999</v>
      </c>
      <c r="L7500">
        <v>1.6518656716417908</v>
      </c>
      <c r="M7500" s="2">
        <f t="shared" si="235"/>
        <v>5.9701492537313428</v>
      </c>
      <c r="N7500" t="s">
        <v>35</v>
      </c>
    </row>
    <row r="7501" spans="1:14">
      <c r="A7501">
        <v>5</v>
      </c>
      <c r="B7501" t="s">
        <v>16002</v>
      </c>
      <c r="C7501" t="s">
        <v>16003</v>
      </c>
      <c r="D7501">
        <v>1542</v>
      </c>
      <c r="E7501" s="1">
        <v>3.0139999999999998</v>
      </c>
      <c r="F7501">
        <v>3.758</v>
      </c>
      <c r="G7501">
        <v>0.25</v>
      </c>
      <c r="H7501">
        <v>36</v>
      </c>
      <c r="I7501">
        <v>6.2</v>
      </c>
      <c r="J7501">
        <v>6.0099999999999997E-3</v>
      </c>
      <c r="K7501">
        <v>1.768</v>
      </c>
      <c r="L7501">
        <v>1.6518656716417908</v>
      </c>
      <c r="M7501" s="2">
        <f t="shared" si="235"/>
        <v>7.4626865671641784</v>
      </c>
      <c r="N7501" t="s">
        <v>35</v>
      </c>
    </row>
    <row r="7502" spans="1:14">
      <c r="A7502">
        <v>6</v>
      </c>
      <c r="B7502" t="s">
        <v>2874</v>
      </c>
      <c r="C7502" t="s">
        <v>2873</v>
      </c>
      <c r="D7502">
        <v>1133</v>
      </c>
      <c r="E7502" s="1">
        <v>2.8610000000000002</v>
      </c>
      <c r="F7502">
        <v>3.2269999999999999</v>
      </c>
      <c r="G7502">
        <v>2.133</v>
      </c>
      <c r="H7502">
        <v>15</v>
      </c>
      <c r="I7502">
        <v>7.6</v>
      </c>
      <c r="J7502">
        <v>2.5500000000000002E-3</v>
      </c>
      <c r="K7502">
        <v>1.6519999999999999</v>
      </c>
      <c r="L7502">
        <v>1.6518656716417908</v>
      </c>
      <c r="M7502" s="2">
        <f t="shared" si="235"/>
        <v>8.9552238805970141</v>
      </c>
      <c r="N7502" t="s">
        <v>35</v>
      </c>
    </row>
    <row r="7503" spans="1:14">
      <c r="A7503">
        <v>7</v>
      </c>
      <c r="B7503" t="s">
        <v>16016</v>
      </c>
      <c r="C7503" t="s">
        <v>16017</v>
      </c>
      <c r="D7503">
        <v>3268</v>
      </c>
      <c r="E7503" s="1">
        <v>2.8610000000000002</v>
      </c>
      <c r="F7503">
        <v>3.5430000000000001</v>
      </c>
      <c r="G7503">
        <v>0.8</v>
      </c>
      <c r="H7503">
        <v>75</v>
      </c>
      <c r="I7503">
        <v>7</v>
      </c>
      <c r="J7503">
        <v>7.5199999999999998E-3</v>
      </c>
      <c r="K7503">
        <v>1.165</v>
      </c>
      <c r="L7503">
        <v>1.6518656716417908</v>
      </c>
      <c r="M7503" s="2">
        <f t="shared" si="235"/>
        <v>10.44776119402985</v>
      </c>
      <c r="N7503" t="s">
        <v>35</v>
      </c>
    </row>
    <row r="7504" spans="1:14">
      <c r="A7504">
        <v>8</v>
      </c>
      <c r="B7504" t="s">
        <v>136</v>
      </c>
      <c r="C7504" t="s">
        <v>135</v>
      </c>
      <c r="D7504">
        <v>773</v>
      </c>
      <c r="E7504" s="1">
        <v>2.7109999999999999</v>
      </c>
      <c r="F7504">
        <v>2.8769999999999998</v>
      </c>
      <c r="G7504">
        <v>0.192</v>
      </c>
      <c r="H7504">
        <v>26</v>
      </c>
      <c r="I7504" t="s">
        <v>18288</v>
      </c>
      <c r="J7504">
        <v>1.49E-3</v>
      </c>
      <c r="K7504">
        <v>1.163</v>
      </c>
      <c r="L7504">
        <v>1.6518656716417908</v>
      </c>
      <c r="M7504" s="2">
        <f t="shared" si="235"/>
        <v>11.940298507462686</v>
      </c>
      <c r="N7504" t="s">
        <v>35</v>
      </c>
    </row>
    <row r="7505" spans="1:14">
      <c r="A7505">
        <v>9</v>
      </c>
      <c r="B7505" t="s">
        <v>134</v>
      </c>
      <c r="C7505" t="s">
        <v>133</v>
      </c>
      <c r="D7505">
        <v>1011</v>
      </c>
      <c r="E7505" s="1">
        <v>2.6509999999999998</v>
      </c>
      <c r="F7505">
        <v>2.7610000000000001</v>
      </c>
      <c r="G7505">
        <v>1.3109999999999999</v>
      </c>
      <c r="H7505">
        <v>45</v>
      </c>
      <c r="I7505">
        <v>4.8</v>
      </c>
      <c r="J7505">
        <v>3.8500000000000001E-3</v>
      </c>
      <c r="K7505">
        <v>0.97</v>
      </c>
      <c r="L7505">
        <v>1.6518656716417908</v>
      </c>
      <c r="M7505" s="2">
        <f t="shared" si="235"/>
        <v>13.432835820895523</v>
      </c>
      <c r="N7505" t="s">
        <v>35</v>
      </c>
    </row>
    <row r="7506" spans="1:14">
      <c r="A7506">
        <v>10</v>
      </c>
      <c r="B7506" t="s">
        <v>16020</v>
      </c>
      <c r="C7506" t="s">
        <v>16021</v>
      </c>
      <c r="D7506">
        <v>6864</v>
      </c>
      <c r="E7506" s="1">
        <v>2.4119999999999999</v>
      </c>
      <c r="F7506">
        <v>2.9620000000000002</v>
      </c>
      <c r="G7506">
        <v>0.40899999999999997</v>
      </c>
      <c r="H7506">
        <v>176</v>
      </c>
      <c r="I7506">
        <v>7.8</v>
      </c>
      <c r="J7506">
        <v>1.329E-2</v>
      </c>
      <c r="K7506">
        <v>0.99</v>
      </c>
      <c r="L7506">
        <v>1.6518656716417908</v>
      </c>
      <c r="M7506" s="2">
        <f t="shared" si="235"/>
        <v>14.925373134328357</v>
      </c>
      <c r="N7506" t="s">
        <v>35</v>
      </c>
    </row>
    <row r="7507" spans="1:14">
      <c r="A7507">
        <v>11</v>
      </c>
      <c r="B7507" t="s">
        <v>15912</v>
      </c>
      <c r="C7507" t="s">
        <v>15913</v>
      </c>
      <c r="D7507">
        <v>500</v>
      </c>
      <c r="E7507" s="1">
        <v>2.3940000000000001</v>
      </c>
      <c r="F7507">
        <v>2.3940000000000001</v>
      </c>
      <c r="G7507">
        <v>0.71499999999999997</v>
      </c>
      <c r="H7507">
        <v>130</v>
      </c>
      <c r="I7507">
        <v>1.4</v>
      </c>
      <c r="J7507">
        <v>2.2100000000000002E-3</v>
      </c>
      <c r="K7507">
        <v>0.76400000000000001</v>
      </c>
      <c r="L7507">
        <v>1.6518656716417908</v>
      </c>
      <c r="M7507" s="2">
        <f t="shared" si="235"/>
        <v>16.417910447761194</v>
      </c>
      <c r="N7507" t="s">
        <v>35</v>
      </c>
    </row>
    <row r="7508" spans="1:14">
      <c r="A7508">
        <v>12</v>
      </c>
      <c r="B7508" t="s">
        <v>15950</v>
      </c>
      <c r="C7508" t="s">
        <v>15951</v>
      </c>
      <c r="D7508">
        <v>1468</v>
      </c>
      <c r="E7508" s="1">
        <v>2.3719999999999999</v>
      </c>
      <c r="F7508">
        <v>3.0720000000000001</v>
      </c>
      <c r="G7508">
        <v>0.55200000000000005</v>
      </c>
      <c r="H7508">
        <v>105</v>
      </c>
      <c r="I7508">
        <v>3.3</v>
      </c>
      <c r="J7508">
        <v>6.6600000000000001E-3</v>
      </c>
      <c r="K7508">
        <v>0.91500000000000004</v>
      </c>
      <c r="L7508">
        <v>1.6518656716417908</v>
      </c>
      <c r="M7508" s="2">
        <f t="shared" si="235"/>
        <v>17.910447761194028</v>
      </c>
      <c r="N7508" t="s">
        <v>35</v>
      </c>
    </row>
    <row r="7509" spans="1:14">
      <c r="A7509">
        <v>13</v>
      </c>
      <c r="B7509" t="s">
        <v>15946</v>
      </c>
      <c r="C7509" t="s">
        <v>15947</v>
      </c>
      <c r="D7509">
        <v>4767</v>
      </c>
      <c r="E7509" s="1">
        <v>2.2909999999999999</v>
      </c>
      <c r="F7509">
        <v>2.9660000000000002</v>
      </c>
      <c r="G7509">
        <v>0.7</v>
      </c>
      <c r="H7509">
        <v>120</v>
      </c>
      <c r="I7509">
        <v>7.6</v>
      </c>
      <c r="J7509">
        <v>1.554E-2</v>
      </c>
      <c r="K7509">
        <v>1.5629999999999999</v>
      </c>
      <c r="L7509">
        <v>1.6518656716417908</v>
      </c>
      <c r="M7509" s="2">
        <f t="shared" si="235"/>
        <v>19.402985074626866</v>
      </c>
      <c r="N7509" t="s">
        <v>35</v>
      </c>
    </row>
    <row r="7510" spans="1:14">
      <c r="A7510">
        <v>14</v>
      </c>
      <c r="B7510" t="s">
        <v>15944</v>
      </c>
      <c r="C7510" t="s">
        <v>15945</v>
      </c>
      <c r="D7510">
        <v>3276</v>
      </c>
      <c r="E7510" s="1">
        <v>2.2719999999999998</v>
      </c>
      <c r="F7510">
        <v>3.089</v>
      </c>
      <c r="G7510">
        <v>0.14299999999999999</v>
      </c>
      <c r="H7510">
        <v>154</v>
      </c>
      <c r="I7510">
        <v>5.8</v>
      </c>
      <c r="J7510">
        <v>9.5200000000000007E-3</v>
      </c>
      <c r="K7510">
        <v>0.99</v>
      </c>
      <c r="L7510">
        <v>1.6518656716417908</v>
      </c>
      <c r="M7510" s="2">
        <f t="shared" si="235"/>
        <v>20.8955223880597</v>
      </c>
      <c r="N7510" t="s">
        <v>35</v>
      </c>
    </row>
    <row r="7511" spans="1:14">
      <c r="A7511">
        <v>15</v>
      </c>
      <c r="B7511" t="s">
        <v>15934</v>
      </c>
      <c r="C7511" t="s">
        <v>15935</v>
      </c>
      <c r="D7511">
        <v>3739</v>
      </c>
      <c r="E7511" s="1">
        <v>2.2320000000000002</v>
      </c>
      <c r="F7511">
        <v>2.786</v>
      </c>
      <c r="G7511">
        <v>0.53100000000000003</v>
      </c>
      <c r="H7511">
        <v>128</v>
      </c>
      <c r="I7511">
        <v>7.4</v>
      </c>
      <c r="J7511">
        <v>1.167E-2</v>
      </c>
      <c r="K7511">
        <v>1.333</v>
      </c>
      <c r="L7511">
        <v>1.6518656716417908</v>
      </c>
      <c r="M7511" s="2">
        <f t="shared" si="235"/>
        <v>22.388059701492537</v>
      </c>
      <c r="N7511" t="s">
        <v>35</v>
      </c>
    </row>
    <row r="7512" spans="1:14">
      <c r="A7512">
        <v>16</v>
      </c>
      <c r="B7512" t="s">
        <v>16034</v>
      </c>
      <c r="C7512" t="s">
        <v>16035</v>
      </c>
      <c r="D7512">
        <v>3092</v>
      </c>
      <c r="E7512" s="1">
        <v>2.1909999999999998</v>
      </c>
      <c r="F7512">
        <v>2.903</v>
      </c>
      <c r="G7512">
        <v>0.61699999999999999</v>
      </c>
      <c r="H7512">
        <v>162</v>
      </c>
      <c r="I7512">
        <v>4.3</v>
      </c>
      <c r="J7512">
        <v>1.268E-2</v>
      </c>
      <c r="K7512">
        <v>1</v>
      </c>
      <c r="L7512">
        <v>1.6518656716417908</v>
      </c>
      <c r="M7512" s="2">
        <f t="shared" si="235"/>
        <v>23.880597014925371</v>
      </c>
      <c r="N7512" t="s">
        <v>35</v>
      </c>
    </row>
    <row r="7513" spans="1:14">
      <c r="A7513">
        <v>17</v>
      </c>
      <c r="B7513" t="s">
        <v>132</v>
      </c>
      <c r="C7513" t="s">
        <v>131</v>
      </c>
      <c r="D7513">
        <v>3751</v>
      </c>
      <c r="E7513" s="1">
        <v>2.181</v>
      </c>
      <c r="F7513">
        <v>2.3719999999999999</v>
      </c>
      <c r="G7513">
        <v>0.20100000000000001</v>
      </c>
      <c r="H7513">
        <v>139</v>
      </c>
      <c r="I7513">
        <v>7.1</v>
      </c>
      <c r="J7513">
        <v>7.6600000000000001E-3</v>
      </c>
      <c r="K7513">
        <v>0.65200000000000002</v>
      </c>
      <c r="L7513">
        <v>1.6518656716417908</v>
      </c>
      <c r="M7513" s="2">
        <f t="shared" si="235"/>
        <v>25.373134328358208</v>
      </c>
      <c r="N7513" t="s">
        <v>35</v>
      </c>
    </row>
    <row r="7514" spans="1:14">
      <c r="A7514">
        <v>18</v>
      </c>
      <c r="B7514" t="s">
        <v>15898</v>
      </c>
      <c r="C7514" t="s">
        <v>15899</v>
      </c>
      <c r="D7514">
        <v>3007</v>
      </c>
      <c r="E7514" s="1">
        <v>2.117</v>
      </c>
      <c r="F7514">
        <v>2.738</v>
      </c>
      <c r="G7514">
        <v>0.36599999999999999</v>
      </c>
      <c r="H7514">
        <v>131</v>
      </c>
      <c r="I7514">
        <v>5.5</v>
      </c>
      <c r="J7514">
        <v>1.2290000000000001E-2</v>
      </c>
      <c r="K7514">
        <v>1.2230000000000001</v>
      </c>
      <c r="L7514">
        <v>1.6518656716417908</v>
      </c>
      <c r="M7514" s="2">
        <f t="shared" si="235"/>
        <v>26.865671641791046</v>
      </c>
      <c r="N7514" t="s">
        <v>35</v>
      </c>
    </row>
    <row r="7515" spans="1:14">
      <c r="A7515">
        <v>19</v>
      </c>
      <c r="B7515" t="s">
        <v>15936</v>
      </c>
      <c r="C7515" t="s">
        <v>15937</v>
      </c>
      <c r="D7515">
        <v>1099</v>
      </c>
      <c r="E7515" s="1">
        <v>2.11</v>
      </c>
      <c r="F7515">
        <v>2.6589999999999998</v>
      </c>
      <c r="G7515">
        <v>1.4570000000000001</v>
      </c>
      <c r="H7515">
        <v>35</v>
      </c>
      <c r="I7515">
        <v>6.1</v>
      </c>
      <c r="J7515">
        <v>3.14E-3</v>
      </c>
      <c r="K7515">
        <v>0.96599999999999997</v>
      </c>
      <c r="L7515">
        <v>1.6518656716417908</v>
      </c>
      <c r="M7515" s="2">
        <f t="shared" si="235"/>
        <v>28.35820895522388</v>
      </c>
      <c r="N7515" t="s">
        <v>35</v>
      </c>
    </row>
    <row r="7516" spans="1:14">
      <c r="A7516">
        <v>20</v>
      </c>
      <c r="B7516" t="s">
        <v>5950</v>
      </c>
      <c r="C7516" t="s">
        <v>5949</v>
      </c>
      <c r="D7516">
        <v>855</v>
      </c>
      <c r="E7516" s="1">
        <v>2.0950000000000002</v>
      </c>
      <c r="F7516">
        <v>1.976</v>
      </c>
      <c r="G7516">
        <v>0.53800000000000003</v>
      </c>
      <c r="H7516">
        <v>65</v>
      </c>
      <c r="I7516">
        <v>4.5</v>
      </c>
      <c r="J7516">
        <v>2.9499999999999999E-3</v>
      </c>
      <c r="K7516">
        <v>0.68300000000000005</v>
      </c>
      <c r="L7516">
        <v>1.6518656716417908</v>
      </c>
      <c r="M7516" s="2">
        <f t="shared" si="235"/>
        <v>29.850746268656714</v>
      </c>
      <c r="N7516" t="s">
        <v>35</v>
      </c>
    </row>
    <row r="7517" spans="1:14">
      <c r="A7517">
        <v>21</v>
      </c>
      <c r="B7517" t="s">
        <v>130</v>
      </c>
      <c r="C7517" t="s">
        <v>129</v>
      </c>
      <c r="D7517">
        <v>686</v>
      </c>
      <c r="E7517" s="1">
        <v>2.0510000000000002</v>
      </c>
      <c r="G7517">
        <v>0.14599999999999999</v>
      </c>
      <c r="H7517">
        <v>48</v>
      </c>
      <c r="I7517">
        <v>4.4000000000000004</v>
      </c>
      <c r="J7517">
        <v>2.2899999999999999E-3</v>
      </c>
      <c r="L7517">
        <v>1.6518656716417908</v>
      </c>
      <c r="M7517" s="2">
        <f t="shared" si="235"/>
        <v>31.343283582089555</v>
      </c>
      <c r="N7517" t="s">
        <v>35</v>
      </c>
    </row>
    <row r="7518" spans="1:14">
      <c r="A7518">
        <v>22</v>
      </c>
      <c r="B7518" t="s">
        <v>6732</v>
      </c>
      <c r="C7518" t="s">
        <v>6733</v>
      </c>
      <c r="D7518">
        <v>7101</v>
      </c>
      <c r="E7518" s="1">
        <v>2.0129999999999999</v>
      </c>
      <c r="F7518">
        <v>2.9420000000000002</v>
      </c>
      <c r="G7518">
        <v>0.51500000000000001</v>
      </c>
      <c r="H7518">
        <v>163</v>
      </c>
      <c r="I7518">
        <v>7</v>
      </c>
      <c r="J7518">
        <v>1.6559999999999998E-2</v>
      </c>
      <c r="K7518">
        <v>0.999</v>
      </c>
      <c r="L7518">
        <v>1.6518656716417908</v>
      </c>
      <c r="M7518" s="2">
        <f t="shared" si="235"/>
        <v>32.835820895522389</v>
      </c>
      <c r="N7518" t="s">
        <v>35</v>
      </c>
    </row>
    <row r="7519" spans="1:14">
      <c r="A7519">
        <v>23</v>
      </c>
      <c r="B7519" t="s">
        <v>128</v>
      </c>
      <c r="C7519" t="s">
        <v>127</v>
      </c>
      <c r="D7519">
        <v>913</v>
      </c>
      <c r="E7519" s="1">
        <v>1.8839999999999999</v>
      </c>
      <c r="F7519">
        <v>2.2010000000000001</v>
      </c>
      <c r="G7519">
        <v>0.59399999999999997</v>
      </c>
      <c r="H7519">
        <v>32</v>
      </c>
      <c r="I7519">
        <v>6.8</v>
      </c>
      <c r="J7519">
        <v>2.2899999999999999E-3</v>
      </c>
      <c r="K7519">
        <v>0.751</v>
      </c>
      <c r="L7519">
        <v>1.6518656716417908</v>
      </c>
      <c r="M7519" s="2">
        <f t="shared" si="235"/>
        <v>34.328358208955223</v>
      </c>
      <c r="N7519" t="s">
        <v>35</v>
      </c>
    </row>
    <row r="7520" spans="1:14">
      <c r="A7520">
        <v>24</v>
      </c>
      <c r="B7520" t="s">
        <v>126</v>
      </c>
      <c r="C7520" t="s">
        <v>125</v>
      </c>
      <c r="D7520">
        <v>4114</v>
      </c>
      <c r="E7520" s="1">
        <v>1.8340000000000001</v>
      </c>
      <c r="F7520">
        <v>2.1469999999999998</v>
      </c>
      <c r="G7520">
        <v>0.41699999999999998</v>
      </c>
      <c r="H7520">
        <v>192</v>
      </c>
      <c r="I7520">
        <v>5.7</v>
      </c>
      <c r="J7520">
        <v>1.1350000000000001E-2</v>
      </c>
      <c r="K7520">
        <v>0.65900000000000003</v>
      </c>
      <c r="L7520">
        <v>1.6518656716417908</v>
      </c>
      <c r="M7520" s="2">
        <f t="shared" si="235"/>
        <v>35.820895522388057</v>
      </c>
      <c r="N7520" t="s">
        <v>35</v>
      </c>
    </row>
    <row r="7521" spans="1:14">
      <c r="A7521">
        <v>25</v>
      </c>
      <c r="B7521" t="s">
        <v>124</v>
      </c>
      <c r="C7521" t="s">
        <v>123</v>
      </c>
      <c r="D7521">
        <v>253</v>
      </c>
      <c r="E7521" s="1">
        <v>1.796</v>
      </c>
      <c r="F7521">
        <v>1.8169999999999999</v>
      </c>
      <c r="G7521">
        <v>0.44</v>
      </c>
      <c r="H7521">
        <v>25</v>
      </c>
      <c r="I7521">
        <v>3.4</v>
      </c>
      <c r="J7521">
        <v>1.6199999999999999E-3</v>
      </c>
      <c r="K7521">
        <v>0.77200000000000002</v>
      </c>
      <c r="L7521">
        <v>1.6518656716417908</v>
      </c>
      <c r="M7521" s="2">
        <f t="shared" si="235"/>
        <v>37.313432835820898</v>
      </c>
      <c r="N7521" t="s">
        <v>35</v>
      </c>
    </row>
    <row r="7522" spans="1:14">
      <c r="A7522">
        <v>26</v>
      </c>
      <c r="B7522" t="s">
        <v>15960</v>
      </c>
      <c r="C7522" t="s">
        <v>15961</v>
      </c>
      <c r="D7522">
        <v>2115</v>
      </c>
      <c r="E7522" s="1">
        <v>1.7929999999999999</v>
      </c>
      <c r="F7522">
        <v>2.5409999999999999</v>
      </c>
      <c r="G7522">
        <v>0.37</v>
      </c>
      <c r="H7522">
        <v>81</v>
      </c>
      <c r="I7522">
        <v>7.5</v>
      </c>
      <c r="J7522">
        <v>3.9699999999999996E-3</v>
      </c>
      <c r="K7522">
        <v>0.72199999999999998</v>
      </c>
      <c r="L7522">
        <v>1.6518656716417908</v>
      </c>
      <c r="M7522" s="2">
        <f t="shared" si="235"/>
        <v>38.805970149253731</v>
      </c>
      <c r="N7522" t="s">
        <v>35</v>
      </c>
    </row>
    <row r="7523" spans="1:14">
      <c r="A7523">
        <v>27</v>
      </c>
      <c r="B7523" t="s">
        <v>11937</v>
      </c>
      <c r="C7523" t="s">
        <v>11938</v>
      </c>
      <c r="D7523">
        <v>653</v>
      </c>
      <c r="E7523" s="1">
        <v>1.7629999999999999</v>
      </c>
      <c r="G7523">
        <v>0.34200000000000003</v>
      </c>
      <c r="H7523">
        <v>38</v>
      </c>
      <c r="I7523">
        <v>6.2</v>
      </c>
      <c r="J7523">
        <v>1.4599999999999999E-3</v>
      </c>
      <c r="L7523">
        <v>1.6518656716417908</v>
      </c>
      <c r="M7523" s="2">
        <f t="shared" si="235"/>
        <v>40.298507462686565</v>
      </c>
      <c r="N7523" t="s">
        <v>35</v>
      </c>
    </row>
    <row r="7524" spans="1:14">
      <c r="A7524">
        <v>28</v>
      </c>
      <c r="B7524" t="s">
        <v>15924</v>
      </c>
      <c r="C7524" t="s">
        <v>15925</v>
      </c>
      <c r="D7524">
        <v>622</v>
      </c>
      <c r="E7524" s="1">
        <v>1.6739999999999999</v>
      </c>
      <c r="G7524">
        <v>0.26800000000000002</v>
      </c>
      <c r="H7524">
        <v>71</v>
      </c>
      <c r="I7524">
        <v>3.8</v>
      </c>
      <c r="J7524">
        <v>2.3800000000000002E-3</v>
      </c>
      <c r="L7524">
        <v>1.6518656716417908</v>
      </c>
      <c r="M7524" s="2">
        <f t="shared" si="235"/>
        <v>41.791044776119399</v>
      </c>
      <c r="N7524" t="s">
        <v>35</v>
      </c>
    </row>
    <row r="7525" spans="1:14">
      <c r="A7525">
        <v>29</v>
      </c>
      <c r="B7525" t="s">
        <v>2984</v>
      </c>
      <c r="C7525" t="s">
        <v>2983</v>
      </c>
      <c r="D7525">
        <v>1384</v>
      </c>
      <c r="E7525" s="1">
        <v>1.659</v>
      </c>
      <c r="F7525">
        <v>2.1749999999999998</v>
      </c>
      <c r="G7525">
        <v>0.20599999999999999</v>
      </c>
      <c r="H7525">
        <v>68</v>
      </c>
      <c r="I7525">
        <v>6.7</v>
      </c>
      <c r="J7525">
        <v>3.82E-3</v>
      </c>
      <c r="K7525">
        <v>0.76500000000000001</v>
      </c>
      <c r="L7525">
        <v>1.6518656716417908</v>
      </c>
      <c r="M7525" s="2">
        <f t="shared" si="235"/>
        <v>43.283582089552233</v>
      </c>
      <c r="N7525" t="s">
        <v>35</v>
      </c>
    </row>
    <row r="7526" spans="1:14">
      <c r="A7526">
        <v>30</v>
      </c>
      <c r="B7526" t="s">
        <v>122</v>
      </c>
      <c r="C7526" t="s">
        <v>121</v>
      </c>
      <c r="D7526">
        <v>1305</v>
      </c>
      <c r="E7526" s="1">
        <v>1.62</v>
      </c>
      <c r="G7526">
        <v>0.63</v>
      </c>
      <c r="H7526">
        <v>46</v>
      </c>
      <c r="I7526">
        <v>7.4</v>
      </c>
      <c r="J7526">
        <v>3.29E-3</v>
      </c>
      <c r="L7526">
        <v>1.6518656716417908</v>
      </c>
      <c r="M7526" s="2">
        <f t="shared" si="235"/>
        <v>44.776119402985074</v>
      </c>
      <c r="N7526" t="s">
        <v>35</v>
      </c>
    </row>
    <row r="7527" spans="1:14">
      <c r="A7527">
        <v>31</v>
      </c>
      <c r="B7527" t="s">
        <v>15972</v>
      </c>
      <c r="C7527" t="s">
        <v>15973</v>
      </c>
      <c r="D7527">
        <v>4108</v>
      </c>
      <c r="E7527" s="1">
        <v>1.6</v>
      </c>
      <c r="F7527">
        <v>3.028</v>
      </c>
      <c r="G7527">
        <v>0.41799999999999998</v>
      </c>
      <c r="H7527">
        <v>67</v>
      </c>
      <c r="I7527">
        <v>9</v>
      </c>
      <c r="J7527">
        <v>1.324E-2</v>
      </c>
      <c r="K7527">
        <v>1.7509999999999999</v>
      </c>
      <c r="L7527">
        <v>1.6518656716417908</v>
      </c>
      <c r="M7527" s="2">
        <f t="shared" si="235"/>
        <v>46.268656716417908</v>
      </c>
      <c r="N7527" t="s">
        <v>35</v>
      </c>
    </row>
    <row r="7528" spans="1:14">
      <c r="A7528">
        <v>32</v>
      </c>
      <c r="B7528" t="s">
        <v>16014</v>
      </c>
      <c r="C7528" t="s">
        <v>16015</v>
      </c>
      <c r="D7528">
        <v>137</v>
      </c>
      <c r="E7528" s="1">
        <v>1.5649999999999999</v>
      </c>
      <c r="F7528">
        <v>1.276</v>
      </c>
      <c r="G7528">
        <v>0.47799999999999998</v>
      </c>
      <c r="H7528">
        <v>23</v>
      </c>
      <c r="I7528">
        <v>2.7</v>
      </c>
      <c r="J7528">
        <v>6.0999999999999997E-4</v>
      </c>
      <c r="K7528">
        <v>0.35499999999999998</v>
      </c>
      <c r="L7528">
        <v>1.6518656716417908</v>
      </c>
      <c r="M7528" s="2">
        <f t="shared" si="235"/>
        <v>47.761194029850742</v>
      </c>
      <c r="N7528" t="s">
        <v>35</v>
      </c>
    </row>
    <row r="7529" spans="1:14">
      <c r="A7529">
        <v>33</v>
      </c>
      <c r="B7529" t="s">
        <v>15940</v>
      </c>
      <c r="C7529" t="s">
        <v>15941</v>
      </c>
      <c r="D7529">
        <v>3570</v>
      </c>
      <c r="E7529" s="1">
        <v>1.55</v>
      </c>
      <c r="F7529">
        <v>1.7290000000000001</v>
      </c>
      <c r="G7529">
        <v>0.372</v>
      </c>
      <c r="H7529">
        <v>172</v>
      </c>
      <c r="I7529">
        <v>6.9</v>
      </c>
      <c r="J7529">
        <v>8.8699999999999994E-3</v>
      </c>
      <c r="K7529">
        <v>0.60399999999999998</v>
      </c>
      <c r="L7529">
        <v>1.6518656716417908</v>
      </c>
      <c r="M7529" s="2">
        <f t="shared" ref="M7529:M7563" si="236">A7529/67*100</f>
        <v>49.253731343283583</v>
      </c>
      <c r="N7529" t="s">
        <v>35</v>
      </c>
    </row>
    <row r="7530" spans="1:14">
      <c r="A7530">
        <v>34</v>
      </c>
      <c r="B7530" t="s">
        <v>120</v>
      </c>
      <c r="C7530" t="s">
        <v>119</v>
      </c>
      <c r="D7530">
        <v>1336</v>
      </c>
      <c r="E7530" s="1">
        <v>1.4910000000000001</v>
      </c>
      <c r="F7530">
        <v>1.526</v>
      </c>
      <c r="G7530">
        <v>7.2999999999999995E-2</v>
      </c>
      <c r="H7530">
        <v>151</v>
      </c>
      <c r="I7530">
        <v>5.3</v>
      </c>
      <c r="J7530">
        <v>5.1399999999999996E-3</v>
      </c>
      <c r="K7530">
        <v>0.59099999999999997</v>
      </c>
      <c r="L7530">
        <v>1.6518656716417908</v>
      </c>
      <c r="M7530" s="2">
        <f t="shared" si="236"/>
        <v>50.746268656716417</v>
      </c>
      <c r="N7530" t="s">
        <v>35</v>
      </c>
    </row>
    <row r="7531" spans="1:14">
      <c r="A7531">
        <v>35</v>
      </c>
      <c r="B7531" t="s">
        <v>15980</v>
      </c>
      <c r="C7531" t="s">
        <v>15981</v>
      </c>
      <c r="D7531">
        <v>1146</v>
      </c>
      <c r="E7531" s="1">
        <v>1.4830000000000001</v>
      </c>
      <c r="G7531">
        <v>0.13</v>
      </c>
      <c r="H7531">
        <v>77</v>
      </c>
      <c r="I7531">
        <v>6.3</v>
      </c>
      <c r="J7531">
        <v>1.98E-3</v>
      </c>
      <c r="L7531">
        <v>1.6518656716417908</v>
      </c>
      <c r="M7531" s="2">
        <f t="shared" si="236"/>
        <v>52.238805970149251</v>
      </c>
      <c r="N7531" t="s">
        <v>35</v>
      </c>
    </row>
    <row r="7532" spans="1:14">
      <c r="A7532">
        <v>36</v>
      </c>
      <c r="B7532" t="s">
        <v>15922</v>
      </c>
      <c r="C7532" t="s">
        <v>15923</v>
      </c>
      <c r="D7532">
        <v>779</v>
      </c>
      <c r="E7532" s="1">
        <v>1.482</v>
      </c>
      <c r="F7532">
        <v>1.8320000000000001</v>
      </c>
      <c r="G7532">
        <v>0.27600000000000002</v>
      </c>
      <c r="H7532">
        <v>29</v>
      </c>
      <c r="I7532">
        <v>7.6</v>
      </c>
      <c r="J7532">
        <v>1.5100000000000001E-3</v>
      </c>
      <c r="K7532">
        <v>0.65800000000000003</v>
      </c>
      <c r="L7532">
        <v>1.6518656716417908</v>
      </c>
      <c r="M7532" s="2">
        <f t="shared" si="236"/>
        <v>53.731343283582092</v>
      </c>
      <c r="N7532" t="s">
        <v>35</v>
      </c>
    </row>
    <row r="7533" spans="1:14">
      <c r="A7533">
        <v>37</v>
      </c>
      <c r="B7533" t="s">
        <v>15994</v>
      </c>
      <c r="C7533" t="s">
        <v>15995</v>
      </c>
      <c r="D7533">
        <v>671</v>
      </c>
      <c r="E7533" s="1">
        <v>1.478</v>
      </c>
      <c r="F7533">
        <v>2.0390000000000001</v>
      </c>
      <c r="G7533">
        <v>2.3239999999999998</v>
      </c>
      <c r="H7533">
        <v>34</v>
      </c>
      <c r="I7533">
        <v>4.4000000000000004</v>
      </c>
      <c r="J7533">
        <v>2.2100000000000002E-3</v>
      </c>
      <c r="K7533">
        <v>0.82899999999999996</v>
      </c>
      <c r="L7533">
        <v>1.6518656716417908</v>
      </c>
      <c r="M7533" s="2">
        <f t="shared" si="236"/>
        <v>55.223880597014926</v>
      </c>
      <c r="N7533" t="s">
        <v>35</v>
      </c>
    </row>
    <row r="7534" spans="1:14">
      <c r="A7534">
        <v>38</v>
      </c>
      <c r="B7534" t="s">
        <v>15916</v>
      </c>
      <c r="C7534" t="s">
        <v>15917</v>
      </c>
      <c r="D7534">
        <v>169</v>
      </c>
      <c r="E7534" s="1">
        <v>1.446</v>
      </c>
      <c r="F7534">
        <v>1.385</v>
      </c>
      <c r="G7534">
        <v>0.128</v>
      </c>
      <c r="H7534">
        <v>39</v>
      </c>
      <c r="I7534">
        <v>2.8</v>
      </c>
      <c r="J7534">
        <v>6.8000000000000005E-4</v>
      </c>
      <c r="K7534">
        <v>0.33200000000000002</v>
      </c>
      <c r="L7534">
        <v>1.6518656716417908</v>
      </c>
      <c r="M7534" s="2">
        <f t="shared" si="236"/>
        <v>56.71641791044776</v>
      </c>
      <c r="N7534" t="s">
        <v>35</v>
      </c>
    </row>
    <row r="7535" spans="1:14">
      <c r="A7535">
        <v>39</v>
      </c>
      <c r="B7535" t="s">
        <v>15996</v>
      </c>
      <c r="C7535" t="s">
        <v>15997</v>
      </c>
      <c r="D7535">
        <v>1057</v>
      </c>
      <c r="E7535" s="1">
        <v>1.444</v>
      </c>
      <c r="F7535">
        <v>1.6759999999999999</v>
      </c>
      <c r="G7535">
        <v>0.25</v>
      </c>
      <c r="H7535">
        <v>48</v>
      </c>
      <c r="I7535">
        <v>6.4</v>
      </c>
      <c r="J7535">
        <v>2.5000000000000001E-3</v>
      </c>
      <c r="K7535">
        <v>0.503</v>
      </c>
      <c r="L7535">
        <v>1.6518656716417908</v>
      </c>
      <c r="M7535" s="2">
        <f t="shared" si="236"/>
        <v>58.208955223880601</v>
      </c>
      <c r="N7535" t="s">
        <v>35</v>
      </c>
    </row>
    <row r="7536" spans="1:14">
      <c r="A7536">
        <v>40</v>
      </c>
      <c r="B7536" t="s">
        <v>118</v>
      </c>
      <c r="C7536" t="s">
        <v>117</v>
      </c>
      <c r="D7536">
        <v>477</v>
      </c>
      <c r="E7536" s="1">
        <v>1.409</v>
      </c>
      <c r="G7536">
        <v>0.158</v>
      </c>
      <c r="H7536">
        <v>38</v>
      </c>
      <c r="I7536">
        <v>3.7</v>
      </c>
      <c r="J7536">
        <v>1.8699999999999999E-3</v>
      </c>
      <c r="L7536">
        <v>1.6518656716417908</v>
      </c>
      <c r="M7536" s="2">
        <f t="shared" si="236"/>
        <v>59.701492537313428</v>
      </c>
      <c r="N7536" t="s">
        <v>35</v>
      </c>
    </row>
    <row r="7537" spans="1:14">
      <c r="A7537">
        <v>41</v>
      </c>
      <c r="B7537" t="s">
        <v>116</v>
      </c>
      <c r="C7537" t="s">
        <v>115</v>
      </c>
      <c r="D7537">
        <v>1586</v>
      </c>
      <c r="E7537" s="1">
        <v>1.377</v>
      </c>
      <c r="F7537">
        <v>2.125</v>
      </c>
      <c r="G7537">
        <v>0.45500000000000002</v>
      </c>
      <c r="H7537">
        <v>44</v>
      </c>
      <c r="I7537">
        <v>7.9</v>
      </c>
      <c r="J7537">
        <v>2.98E-3</v>
      </c>
      <c r="K7537">
        <v>0.68600000000000005</v>
      </c>
      <c r="L7537">
        <v>1.6518656716417908</v>
      </c>
      <c r="M7537" s="2">
        <f t="shared" si="236"/>
        <v>61.194029850746269</v>
      </c>
      <c r="N7537" t="s">
        <v>35</v>
      </c>
    </row>
    <row r="7538" spans="1:14">
      <c r="A7538">
        <v>42</v>
      </c>
      <c r="B7538" t="s">
        <v>114</v>
      </c>
      <c r="C7538" t="s">
        <v>113</v>
      </c>
      <c r="D7538">
        <v>1361</v>
      </c>
      <c r="E7538" s="1">
        <v>1.31</v>
      </c>
      <c r="F7538">
        <v>1.492</v>
      </c>
      <c r="G7538">
        <v>0.1</v>
      </c>
      <c r="H7538">
        <v>100</v>
      </c>
      <c r="I7538">
        <v>8.6</v>
      </c>
      <c r="J7538">
        <v>2.64E-3</v>
      </c>
      <c r="K7538">
        <v>0.5</v>
      </c>
      <c r="L7538">
        <v>1.6518656716417908</v>
      </c>
      <c r="M7538" s="2">
        <f t="shared" si="236"/>
        <v>62.68656716417911</v>
      </c>
      <c r="N7538" t="s">
        <v>35</v>
      </c>
    </row>
    <row r="7539" spans="1:14">
      <c r="A7539">
        <v>43</v>
      </c>
      <c r="B7539" t="s">
        <v>15958</v>
      </c>
      <c r="C7539" t="s">
        <v>15959</v>
      </c>
      <c r="D7539">
        <v>341</v>
      </c>
      <c r="E7539" s="1">
        <v>1.2989999999999999</v>
      </c>
      <c r="G7539">
        <v>0.41499999999999998</v>
      </c>
      <c r="H7539">
        <v>41</v>
      </c>
      <c r="I7539">
        <v>4.4000000000000004</v>
      </c>
      <c r="J7539">
        <v>7.2000000000000005E-4</v>
      </c>
      <c r="L7539">
        <v>1.6518656716417908</v>
      </c>
      <c r="M7539" s="2">
        <f t="shared" si="236"/>
        <v>64.179104477611943</v>
      </c>
      <c r="N7539" t="s">
        <v>35</v>
      </c>
    </row>
    <row r="7540" spans="1:14">
      <c r="A7540">
        <v>44</v>
      </c>
      <c r="B7540" t="s">
        <v>112</v>
      </c>
      <c r="C7540" t="s">
        <v>111</v>
      </c>
      <c r="D7540">
        <v>1245</v>
      </c>
      <c r="E7540" s="1">
        <v>1.2929999999999999</v>
      </c>
      <c r="F7540">
        <v>1.651</v>
      </c>
      <c r="G7540">
        <v>0.28399999999999997</v>
      </c>
      <c r="H7540">
        <v>162</v>
      </c>
      <c r="I7540">
        <v>5.5</v>
      </c>
      <c r="J7540">
        <v>3.48E-3</v>
      </c>
      <c r="K7540">
        <v>0.55000000000000004</v>
      </c>
      <c r="L7540">
        <v>1.6518656716417908</v>
      </c>
      <c r="M7540" s="2">
        <f t="shared" si="236"/>
        <v>65.671641791044777</v>
      </c>
      <c r="N7540" t="s">
        <v>35</v>
      </c>
    </row>
    <row r="7541" spans="1:14">
      <c r="A7541">
        <v>45</v>
      </c>
      <c r="B7541" t="s">
        <v>15956</v>
      </c>
      <c r="C7541" t="s">
        <v>15957</v>
      </c>
      <c r="D7541">
        <v>947</v>
      </c>
      <c r="E7541" s="1">
        <v>1.2410000000000001</v>
      </c>
      <c r="F7541">
        <v>1.228</v>
      </c>
      <c r="G7541">
        <v>0.19500000000000001</v>
      </c>
      <c r="H7541">
        <v>41</v>
      </c>
      <c r="I7541" t="s">
        <v>18288</v>
      </c>
      <c r="J7541">
        <v>1.9400000000000001E-3</v>
      </c>
      <c r="K7541">
        <v>0.51400000000000001</v>
      </c>
      <c r="L7541">
        <v>1.6518656716417908</v>
      </c>
      <c r="M7541" s="2">
        <f t="shared" si="236"/>
        <v>67.164179104477611</v>
      </c>
      <c r="N7541" t="s">
        <v>35</v>
      </c>
    </row>
    <row r="7542" spans="1:14">
      <c r="A7542">
        <v>46</v>
      </c>
      <c r="B7542" t="s">
        <v>15974</v>
      </c>
      <c r="C7542" t="s">
        <v>15975</v>
      </c>
      <c r="D7542">
        <v>811</v>
      </c>
      <c r="E7542" s="1">
        <v>1.24</v>
      </c>
      <c r="F7542">
        <v>1.2709999999999999</v>
      </c>
      <c r="G7542">
        <v>1.3160000000000001</v>
      </c>
      <c r="H7542">
        <v>38</v>
      </c>
      <c r="I7542">
        <v>7.7</v>
      </c>
      <c r="J7542">
        <v>1.8699999999999999E-3</v>
      </c>
      <c r="K7542">
        <v>0.56799999999999995</v>
      </c>
      <c r="L7542">
        <v>1.6518656716417908</v>
      </c>
      <c r="M7542" s="2">
        <f t="shared" si="236"/>
        <v>68.656716417910445</v>
      </c>
      <c r="N7542" t="s">
        <v>35</v>
      </c>
    </row>
    <row r="7543" spans="1:14">
      <c r="A7543">
        <v>47</v>
      </c>
      <c r="B7543" t="s">
        <v>1569</v>
      </c>
      <c r="C7543" t="s">
        <v>1568</v>
      </c>
      <c r="D7543">
        <v>1081</v>
      </c>
      <c r="E7543" s="1">
        <v>1.2210000000000001</v>
      </c>
      <c r="F7543">
        <v>1.744</v>
      </c>
      <c r="G7543">
        <v>0.26900000000000002</v>
      </c>
      <c r="H7543">
        <v>78</v>
      </c>
      <c r="I7543">
        <v>5.8</v>
      </c>
      <c r="J7543">
        <v>3.49E-3</v>
      </c>
      <c r="K7543">
        <v>0.63900000000000001</v>
      </c>
      <c r="L7543">
        <v>1.6518656716417908</v>
      </c>
      <c r="M7543" s="2">
        <f t="shared" si="236"/>
        <v>70.149253731343293</v>
      </c>
      <c r="N7543" t="s">
        <v>35</v>
      </c>
    </row>
    <row r="7544" spans="1:14">
      <c r="A7544">
        <v>48</v>
      </c>
      <c r="B7544" t="s">
        <v>110</v>
      </c>
      <c r="C7544" t="s">
        <v>3011</v>
      </c>
      <c r="D7544">
        <v>360</v>
      </c>
      <c r="E7544" s="1">
        <v>1.036</v>
      </c>
      <c r="F7544">
        <v>1.07</v>
      </c>
      <c r="G7544">
        <v>8.3000000000000004E-2</v>
      </c>
      <c r="H7544">
        <v>24</v>
      </c>
      <c r="I7544">
        <v>6.8</v>
      </c>
      <c r="J7544">
        <v>1.17E-3</v>
      </c>
      <c r="K7544">
        <v>0.46800000000000003</v>
      </c>
      <c r="L7544">
        <v>1.6518656716417908</v>
      </c>
      <c r="M7544" s="2">
        <f t="shared" si="236"/>
        <v>71.641791044776113</v>
      </c>
      <c r="N7544" t="s">
        <v>35</v>
      </c>
    </row>
    <row r="7545" spans="1:14">
      <c r="A7545">
        <v>49</v>
      </c>
      <c r="B7545" t="s">
        <v>3010</v>
      </c>
      <c r="C7545" t="s">
        <v>3009</v>
      </c>
      <c r="D7545">
        <v>265</v>
      </c>
      <c r="E7545" s="1">
        <v>1</v>
      </c>
      <c r="G7545">
        <v>7.9000000000000001E-2</v>
      </c>
      <c r="H7545">
        <v>38</v>
      </c>
      <c r="I7545">
        <v>3.5</v>
      </c>
      <c r="J7545">
        <v>1.3500000000000001E-3</v>
      </c>
      <c r="L7545">
        <v>1.6518656716417908</v>
      </c>
      <c r="M7545" s="2">
        <f t="shared" si="236"/>
        <v>73.134328358208961</v>
      </c>
      <c r="N7545" t="s">
        <v>35</v>
      </c>
    </row>
    <row r="7546" spans="1:14">
      <c r="A7546">
        <v>50</v>
      </c>
      <c r="B7546" t="s">
        <v>3008</v>
      </c>
      <c r="C7546" t="s">
        <v>3007</v>
      </c>
      <c r="D7546">
        <v>260</v>
      </c>
      <c r="E7546" s="1">
        <v>0.98099999999999998</v>
      </c>
      <c r="F7546">
        <v>0.879</v>
      </c>
      <c r="G7546">
        <v>0.217</v>
      </c>
      <c r="H7546">
        <v>23</v>
      </c>
      <c r="I7546">
        <v>6.8</v>
      </c>
      <c r="J7546">
        <v>7.1000000000000002E-4</v>
      </c>
      <c r="K7546">
        <v>0.307</v>
      </c>
      <c r="L7546">
        <v>1.6518656716417908</v>
      </c>
      <c r="M7546" s="2">
        <f t="shared" si="236"/>
        <v>74.626865671641795</v>
      </c>
      <c r="N7546" t="s">
        <v>35</v>
      </c>
    </row>
    <row r="7547" spans="1:14">
      <c r="A7547">
        <v>51</v>
      </c>
      <c r="B7547" t="s">
        <v>3006</v>
      </c>
      <c r="C7547" t="s">
        <v>3005</v>
      </c>
      <c r="D7547">
        <v>549</v>
      </c>
      <c r="E7547" s="1">
        <v>0.97799999999999998</v>
      </c>
      <c r="G7547">
        <v>3.1E-2</v>
      </c>
      <c r="H7547">
        <v>32</v>
      </c>
      <c r="I7547">
        <v>5.3</v>
      </c>
      <c r="J7547">
        <v>1.83E-3</v>
      </c>
      <c r="L7547">
        <v>1.6518656716417908</v>
      </c>
      <c r="M7547" s="2">
        <f t="shared" si="236"/>
        <v>76.119402985074629</v>
      </c>
      <c r="N7547" t="s">
        <v>35</v>
      </c>
    </row>
    <row r="7548" spans="1:14">
      <c r="A7548">
        <v>52</v>
      </c>
      <c r="B7548" t="s">
        <v>15914</v>
      </c>
      <c r="C7548" t="s">
        <v>15915</v>
      </c>
      <c r="D7548">
        <v>325</v>
      </c>
      <c r="E7548" s="1">
        <v>0.84599999999999997</v>
      </c>
      <c r="F7548">
        <v>0.79600000000000004</v>
      </c>
      <c r="G7548">
        <v>0.312</v>
      </c>
      <c r="H7548">
        <v>48</v>
      </c>
      <c r="I7548">
        <v>6.2</v>
      </c>
      <c r="J7548">
        <v>6.4000000000000005E-4</v>
      </c>
      <c r="K7548">
        <v>0.20300000000000001</v>
      </c>
      <c r="L7548">
        <v>1.6518656716417908</v>
      </c>
      <c r="M7548" s="2">
        <f t="shared" si="236"/>
        <v>77.611940298507463</v>
      </c>
      <c r="N7548" t="s">
        <v>35</v>
      </c>
    </row>
    <row r="7549" spans="1:14">
      <c r="A7549">
        <v>53</v>
      </c>
      <c r="B7549" t="s">
        <v>15954</v>
      </c>
      <c r="C7549" t="s">
        <v>15955</v>
      </c>
      <c r="D7549">
        <v>461</v>
      </c>
      <c r="E7549" s="1">
        <v>0.84199999999999997</v>
      </c>
      <c r="F7549">
        <v>1.0509999999999999</v>
      </c>
      <c r="G7549">
        <v>4.8000000000000001E-2</v>
      </c>
      <c r="H7549">
        <v>21</v>
      </c>
      <c r="I7549" t="s">
        <v>18288</v>
      </c>
      <c r="J7549">
        <v>1.5900000000000001E-3</v>
      </c>
      <c r="K7549">
        <v>0.77500000000000002</v>
      </c>
      <c r="L7549">
        <v>1.6518656716417908</v>
      </c>
      <c r="M7549" s="2">
        <f t="shared" si="236"/>
        <v>79.104477611940297</v>
      </c>
      <c r="N7549" t="s">
        <v>35</v>
      </c>
    </row>
    <row r="7550" spans="1:14">
      <c r="A7550">
        <v>54</v>
      </c>
      <c r="B7550" t="s">
        <v>3004</v>
      </c>
      <c r="C7550" t="s">
        <v>3003</v>
      </c>
      <c r="D7550">
        <v>338</v>
      </c>
      <c r="E7550" s="1">
        <v>0.81200000000000006</v>
      </c>
      <c r="F7550">
        <v>1.228</v>
      </c>
      <c r="G7550">
        <v>0</v>
      </c>
      <c r="H7550">
        <v>16</v>
      </c>
      <c r="I7550">
        <v>7.7</v>
      </c>
      <c r="J7550">
        <v>6.2E-4</v>
      </c>
      <c r="K7550">
        <v>0.44700000000000001</v>
      </c>
      <c r="L7550">
        <v>1.6518656716417908</v>
      </c>
      <c r="M7550" s="2">
        <f t="shared" si="236"/>
        <v>80.597014925373131</v>
      </c>
      <c r="N7550" t="s">
        <v>35</v>
      </c>
    </row>
    <row r="7551" spans="1:14">
      <c r="A7551">
        <v>55</v>
      </c>
      <c r="B7551" t="s">
        <v>3002</v>
      </c>
      <c r="C7551" t="s">
        <v>3001</v>
      </c>
      <c r="D7551">
        <v>252</v>
      </c>
      <c r="E7551" s="1">
        <v>0.80300000000000005</v>
      </c>
      <c r="G7551">
        <v>0.161</v>
      </c>
      <c r="H7551">
        <v>31</v>
      </c>
      <c r="I7551">
        <v>4.0999999999999996</v>
      </c>
      <c r="J7551">
        <v>9.7999999999999997E-4</v>
      </c>
      <c r="L7551">
        <v>1.6518656716417908</v>
      </c>
      <c r="M7551" s="2">
        <f t="shared" si="236"/>
        <v>82.089552238805979</v>
      </c>
      <c r="N7551" t="s">
        <v>35</v>
      </c>
    </row>
    <row r="7552" spans="1:14">
      <c r="A7552">
        <v>56</v>
      </c>
      <c r="B7552" t="s">
        <v>3000</v>
      </c>
      <c r="C7552" t="s">
        <v>2999</v>
      </c>
      <c r="D7552">
        <v>356</v>
      </c>
      <c r="E7552" s="1">
        <v>0.78700000000000003</v>
      </c>
      <c r="F7552">
        <v>0.92800000000000005</v>
      </c>
      <c r="G7552">
        <v>0.121</v>
      </c>
      <c r="H7552">
        <v>33</v>
      </c>
      <c r="I7552">
        <v>8.3000000000000007</v>
      </c>
      <c r="J7552">
        <v>5.9000000000000003E-4</v>
      </c>
      <c r="K7552">
        <v>0.26700000000000002</v>
      </c>
      <c r="L7552">
        <v>1.6518656716417908</v>
      </c>
      <c r="M7552" s="2">
        <f t="shared" si="236"/>
        <v>83.582089552238799</v>
      </c>
      <c r="N7552" t="s">
        <v>35</v>
      </c>
    </row>
    <row r="7553" spans="1:14">
      <c r="A7553">
        <v>57</v>
      </c>
      <c r="B7553" t="s">
        <v>15966</v>
      </c>
      <c r="C7553" t="s">
        <v>15967</v>
      </c>
      <c r="D7553">
        <v>596</v>
      </c>
      <c r="E7553" s="1">
        <v>0.78200000000000003</v>
      </c>
      <c r="F7553">
        <v>1.3220000000000001</v>
      </c>
      <c r="G7553">
        <v>0.10299999999999999</v>
      </c>
      <c r="H7553">
        <v>39</v>
      </c>
      <c r="I7553">
        <v>6.9</v>
      </c>
      <c r="J7553">
        <v>1.6800000000000001E-3</v>
      </c>
      <c r="K7553">
        <v>0.53300000000000003</v>
      </c>
      <c r="L7553">
        <v>1.6518656716417908</v>
      </c>
      <c r="M7553" s="2">
        <f t="shared" si="236"/>
        <v>85.074626865671647</v>
      </c>
      <c r="N7553" t="s">
        <v>35</v>
      </c>
    </row>
    <row r="7554" spans="1:14">
      <c r="A7554">
        <v>58</v>
      </c>
      <c r="B7554" t="s">
        <v>15904</v>
      </c>
      <c r="C7554" t="s">
        <v>15905</v>
      </c>
      <c r="D7554">
        <v>225</v>
      </c>
      <c r="E7554" s="1">
        <v>0.755</v>
      </c>
      <c r="F7554">
        <v>0.63100000000000001</v>
      </c>
      <c r="G7554">
        <v>0.16</v>
      </c>
      <c r="H7554">
        <v>50</v>
      </c>
      <c r="I7554">
        <v>4.3</v>
      </c>
      <c r="J7554">
        <v>6.3000000000000003E-4</v>
      </c>
      <c r="K7554">
        <v>0.16700000000000001</v>
      </c>
      <c r="L7554">
        <v>1.6518656716417908</v>
      </c>
      <c r="M7554" s="2">
        <f t="shared" si="236"/>
        <v>86.567164179104466</v>
      </c>
      <c r="N7554" t="s">
        <v>35</v>
      </c>
    </row>
    <row r="7555" spans="1:14">
      <c r="A7555">
        <v>59</v>
      </c>
      <c r="B7555" t="s">
        <v>15990</v>
      </c>
      <c r="C7555" t="s">
        <v>15991</v>
      </c>
      <c r="D7555">
        <v>850</v>
      </c>
      <c r="E7555" s="1">
        <v>0.70799999999999996</v>
      </c>
      <c r="F7555">
        <v>1.1180000000000001</v>
      </c>
      <c r="G7555">
        <v>6.9000000000000006E-2</v>
      </c>
      <c r="H7555">
        <v>29</v>
      </c>
      <c r="I7555" t="s">
        <v>18288</v>
      </c>
      <c r="J7555">
        <v>8.9999999999999998E-4</v>
      </c>
      <c r="K7555">
        <v>0.33700000000000002</v>
      </c>
      <c r="L7555">
        <v>1.6518656716417908</v>
      </c>
      <c r="M7555" s="2">
        <f t="shared" si="236"/>
        <v>88.059701492537314</v>
      </c>
      <c r="N7555" t="s">
        <v>35</v>
      </c>
    </row>
    <row r="7556" spans="1:14">
      <c r="A7556">
        <v>60</v>
      </c>
      <c r="B7556" t="s">
        <v>2998</v>
      </c>
      <c r="C7556" t="s">
        <v>2997</v>
      </c>
      <c r="D7556">
        <v>392</v>
      </c>
      <c r="E7556" s="1">
        <v>0.70499999999999996</v>
      </c>
      <c r="G7556">
        <v>0.10299999999999999</v>
      </c>
      <c r="H7556">
        <v>29</v>
      </c>
      <c r="I7556">
        <v>5.9</v>
      </c>
      <c r="J7556">
        <v>1.6299999999999999E-3</v>
      </c>
      <c r="L7556">
        <v>1.6518656716417908</v>
      </c>
      <c r="M7556" s="2">
        <f t="shared" si="236"/>
        <v>89.552238805970148</v>
      </c>
      <c r="N7556" t="s">
        <v>35</v>
      </c>
    </row>
    <row r="7557" spans="1:14">
      <c r="A7557">
        <v>61</v>
      </c>
      <c r="B7557" t="s">
        <v>10656</v>
      </c>
      <c r="C7557" t="s">
        <v>10657</v>
      </c>
      <c r="D7557">
        <v>86</v>
      </c>
      <c r="E7557" s="1">
        <v>0.70399999999999996</v>
      </c>
      <c r="F7557">
        <v>0.82599999999999996</v>
      </c>
      <c r="G7557">
        <v>0.222</v>
      </c>
      <c r="H7557">
        <v>9</v>
      </c>
      <c r="J7557">
        <v>2.9999999999999997E-4</v>
      </c>
      <c r="K7557">
        <v>0.24399999999999999</v>
      </c>
      <c r="L7557">
        <v>1.6518656716417908</v>
      </c>
      <c r="M7557" s="2">
        <f t="shared" si="236"/>
        <v>91.044776119402982</v>
      </c>
      <c r="N7557" t="s">
        <v>35</v>
      </c>
    </row>
    <row r="7558" spans="1:14">
      <c r="A7558">
        <v>62</v>
      </c>
      <c r="B7558" t="s">
        <v>15902</v>
      </c>
      <c r="C7558" t="s">
        <v>15903</v>
      </c>
      <c r="D7558">
        <v>649</v>
      </c>
      <c r="E7558" s="1">
        <v>0.69799999999999995</v>
      </c>
      <c r="F7558">
        <v>0.91600000000000004</v>
      </c>
      <c r="G7558">
        <v>9.5000000000000001E-2</v>
      </c>
      <c r="H7558">
        <v>74</v>
      </c>
      <c r="I7558">
        <v>5.6</v>
      </c>
      <c r="J7558">
        <v>1.74E-3</v>
      </c>
      <c r="K7558">
        <v>0.26</v>
      </c>
      <c r="L7558">
        <v>1.6518656716417908</v>
      </c>
      <c r="M7558" s="2">
        <f t="shared" si="236"/>
        <v>92.537313432835816</v>
      </c>
      <c r="N7558" t="s">
        <v>35</v>
      </c>
    </row>
    <row r="7559" spans="1:14">
      <c r="A7559">
        <v>63</v>
      </c>
      <c r="B7559" t="s">
        <v>1359</v>
      </c>
      <c r="C7559" t="s">
        <v>1358</v>
      </c>
      <c r="D7559">
        <v>169</v>
      </c>
      <c r="E7559" s="1">
        <v>0.57599999999999996</v>
      </c>
      <c r="G7559">
        <v>0</v>
      </c>
      <c r="H7559">
        <v>16</v>
      </c>
      <c r="I7559">
        <v>5.7</v>
      </c>
      <c r="J7559">
        <v>7.2000000000000005E-4</v>
      </c>
      <c r="L7559">
        <v>1.6518656716417908</v>
      </c>
      <c r="M7559" s="2">
        <f t="shared" si="236"/>
        <v>94.029850746268664</v>
      </c>
      <c r="N7559" t="s">
        <v>35</v>
      </c>
    </row>
    <row r="7560" spans="1:14">
      <c r="A7560">
        <v>64</v>
      </c>
      <c r="B7560" t="s">
        <v>2996</v>
      </c>
      <c r="C7560" t="s">
        <v>2995</v>
      </c>
      <c r="D7560">
        <v>202</v>
      </c>
      <c r="E7560" s="1">
        <v>0.435</v>
      </c>
      <c r="F7560">
        <v>0.58399999999999996</v>
      </c>
      <c r="G7560">
        <v>1</v>
      </c>
      <c r="H7560">
        <v>27</v>
      </c>
      <c r="I7560">
        <v>4.9000000000000004</v>
      </c>
      <c r="J7560">
        <v>6.0999999999999997E-4</v>
      </c>
      <c r="K7560">
        <v>0.216</v>
      </c>
      <c r="L7560">
        <v>1.6518656716417908</v>
      </c>
      <c r="M7560" s="2">
        <f t="shared" si="236"/>
        <v>95.522388059701484</v>
      </c>
      <c r="N7560" t="s">
        <v>35</v>
      </c>
    </row>
    <row r="7561" spans="1:14">
      <c r="A7561">
        <v>65</v>
      </c>
      <c r="B7561" t="s">
        <v>2994</v>
      </c>
      <c r="C7561" t="s">
        <v>2993</v>
      </c>
      <c r="D7561">
        <v>26</v>
      </c>
      <c r="E7561" s="1">
        <v>0.41899999999999998</v>
      </c>
      <c r="F7561">
        <v>0.27900000000000003</v>
      </c>
      <c r="G7561">
        <v>0</v>
      </c>
      <c r="H7561">
        <v>17</v>
      </c>
      <c r="J7561">
        <v>1.2E-4</v>
      </c>
      <c r="K7561">
        <v>7.8E-2</v>
      </c>
      <c r="L7561">
        <v>1.6518656716417908</v>
      </c>
      <c r="M7561" s="2">
        <f t="shared" si="236"/>
        <v>97.014925373134332</v>
      </c>
      <c r="N7561" t="s">
        <v>35</v>
      </c>
    </row>
    <row r="7562" spans="1:14">
      <c r="A7562">
        <v>66</v>
      </c>
      <c r="B7562" t="s">
        <v>2992</v>
      </c>
      <c r="C7562" t="s">
        <v>2991</v>
      </c>
      <c r="D7562">
        <v>150</v>
      </c>
      <c r="E7562" s="1">
        <v>0.28299999999999997</v>
      </c>
      <c r="G7562">
        <v>3.3000000000000002E-2</v>
      </c>
      <c r="H7562">
        <v>30</v>
      </c>
      <c r="I7562">
        <v>5</v>
      </c>
      <c r="J7562">
        <v>5.1000000000000004E-4</v>
      </c>
      <c r="L7562">
        <v>1.6518656716417908</v>
      </c>
      <c r="M7562" s="2">
        <f t="shared" si="236"/>
        <v>98.507462686567166</v>
      </c>
      <c r="N7562" t="s">
        <v>35</v>
      </c>
    </row>
    <row r="7563" spans="1:14">
      <c r="A7563">
        <v>67</v>
      </c>
      <c r="B7563" t="s">
        <v>2990</v>
      </c>
      <c r="C7563" t="s">
        <v>2989</v>
      </c>
      <c r="D7563">
        <v>70</v>
      </c>
      <c r="E7563" s="1">
        <v>0.17599999999999999</v>
      </c>
      <c r="F7563">
        <v>0.35199999999999998</v>
      </c>
      <c r="G7563">
        <v>7.6999999999999999E-2</v>
      </c>
      <c r="H7563">
        <v>13</v>
      </c>
      <c r="J7563">
        <v>1.2E-4</v>
      </c>
      <c r="K7563">
        <v>9.4E-2</v>
      </c>
      <c r="L7563">
        <v>1.6518656716417908</v>
      </c>
      <c r="M7563" s="2">
        <f t="shared" si="236"/>
        <v>100</v>
      </c>
      <c r="N7563" t="s">
        <v>35</v>
      </c>
    </row>
    <row r="7564" spans="1:14" s="3" customFormat="1">
      <c r="E7564" s="4"/>
      <c r="M7564" s="5"/>
    </row>
    <row r="7565" spans="1:14">
      <c r="A7565">
        <v>1</v>
      </c>
      <c r="B7565" t="s">
        <v>16790</v>
      </c>
      <c r="C7565" t="s">
        <v>16791</v>
      </c>
      <c r="D7565">
        <v>46448</v>
      </c>
      <c r="E7565" s="1">
        <v>11.861000000000001</v>
      </c>
      <c r="F7565">
        <v>11.028</v>
      </c>
      <c r="G7565">
        <v>2.4649999999999999</v>
      </c>
      <c r="H7565">
        <v>275</v>
      </c>
      <c r="I7565">
        <v>8.1999999999999993</v>
      </c>
      <c r="J7565">
        <v>9.9129999999999996E-2</v>
      </c>
      <c r="K7565">
        <v>3.827</v>
      </c>
      <c r="L7565">
        <f>AVERAGE(E7565:E7632)</f>
        <v>3.1172089552238824</v>
      </c>
      <c r="M7565" s="2">
        <f t="shared" ref="M7565:M7596" si="237">A7565/66*100</f>
        <v>1.5151515151515151</v>
      </c>
      <c r="N7565" t="s">
        <v>16092</v>
      </c>
    </row>
    <row r="7566" spans="1:14">
      <c r="A7566">
        <v>2</v>
      </c>
      <c r="B7566" t="s">
        <v>16110</v>
      </c>
      <c r="C7566" t="s">
        <v>16111</v>
      </c>
      <c r="D7566">
        <v>18259</v>
      </c>
      <c r="E7566" s="1">
        <v>10.164</v>
      </c>
      <c r="F7566">
        <v>8.6920000000000002</v>
      </c>
      <c r="G7566">
        <v>2.4009999999999998</v>
      </c>
      <c r="H7566">
        <v>242</v>
      </c>
      <c r="I7566">
        <v>5.6</v>
      </c>
      <c r="J7566">
        <v>6.028E-2</v>
      </c>
      <c r="K7566">
        <v>3.2120000000000002</v>
      </c>
      <c r="L7566">
        <v>3.1399696969696986</v>
      </c>
      <c r="M7566" s="2">
        <f t="shared" si="237"/>
        <v>3.0303030303030303</v>
      </c>
      <c r="N7566" t="s">
        <v>16092</v>
      </c>
    </row>
    <row r="7567" spans="1:14">
      <c r="A7567">
        <v>3</v>
      </c>
      <c r="B7567" t="s">
        <v>16048</v>
      </c>
      <c r="C7567" t="s">
        <v>16049</v>
      </c>
      <c r="D7567">
        <v>143670</v>
      </c>
      <c r="E7567" s="1">
        <v>9.06</v>
      </c>
      <c r="F7567">
        <v>9.3379999999999992</v>
      </c>
      <c r="G7567">
        <v>2.1059999999999999</v>
      </c>
      <c r="H7567">
        <v>1251</v>
      </c>
      <c r="I7567">
        <v>6.7</v>
      </c>
      <c r="J7567">
        <v>0.40244000000000002</v>
      </c>
      <c r="K7567">
        <v>3.4249999999999998</v>
      </c>
      <c r="L7567">
        <v>3.1399696969696986</v>
      </c>
      <c r="M7567" s="2">
        <f t="shared" si="237"/>
        <v>4.5454545454545459</v>
      </c>
      <c r="N7567" t="s">
        <v>16092</v>
      </c>
    </row>
    <row r="7568" spans="1:14">
      <c r="A7568">
        <v>4</v>
      </c>
      <c r="B7568" t="s">
        <v>16708</v>
      </c>
      <c r="C7568" t="s">
        <v>16709</v>
      </c>
      <c r="D7568">
        <v>18253</v>
      </c>
      <c r="E7568" s="1">
        <v>7.7009999999999996</v>
      </c>
      <c r="F7568">
        <v>8.3680000000000003</v>
      </c>
      <c r="G7568">
        <v>1.2969999999999999</v>
      </c>
      <c r="H7568">
        <v>269</v>
      </c>
      <c r="I7568">
        <v>5</v>
      </c>
      <c r="J7568">
        <v>6.7909999999999998E-2</v>
      </c>
      <c r="K7568">
        <v>2.7440000000000002</v>
      </c>
      <c r="L7568">
        <v>3.1399696969696986</v>
      </c>
      <c r="M7568" s="2">
        <f t="shared" si="237"/>
        <v>6.0606060606060606</v>
      </c>
      <c r="N7568" t="s">
        <v>16092</v>
      </c>
    </row>
    <row r="7569" spans="1:14">
      <c r="A7569">
        <v>5</v>
      </c>
      <c r="B7569" t="s">
        <v>16042</v>
      </c>
      <c r="C7569" t="s">
        <v>16043</v>
      </c>
      <c r="D7569">
        <v>31851</v>
      </c>
      <c r="E7569" s="1">
        <v>6.3380000000000001</v>
      </c>
      <c r="F7569">
        <v>6.9859999999999998</v>
      </c>
      <c r="G7569">
        <v>1.097</v>
      </c>
      <c r="H7569">
        <v>370</v>
      </c>
      <c r="I7569">
        <v>7.4</v>
      </c>
      <c r="J7569">
        <v>6.9809999999999997E-2</v>
      </c>
      <c r="K7569">
        <v>2.3290000000000002</v>
      </c>
      <c r="L7569">
        <v>3.1399696969696986</v>
      </c>
      <c r="M7569" s="2">
        <f t="shared" si="237"/>
        <v>7.5757575757575761</v>
      </c>
      <c r="N7569" t="s">
        <v>16092</v>
      </c>
    </row>
    <row r="7570" spans="1:14">
      <c r="A7570">
        <v>6</v>
      </c>
      <c r="B7570" t="s">
        <v>16130</v>
      </c>
      <c r="C7570" t="s">
        <v>16131</v>
      </c>
      <c r="D7570">
        <v>17392</v>
      </c>
      <c r="E7570" s="1">
        <v>6.0940000000000003</v>
      </c>
      <c r="F7570">
        <v>4.782</v>
      </c>
      <c r="G7570">
        <v>1.3460000000000001</v>
      </c>
      <c r="H7570">
        <v>246</v>
      </c>
      <c r="I7570">
        <v>7.6</v>
      </c>
      <c r="J7570">
        <v>3.6400000000000002E-2</v>
      </c>
      <c r="K7570">
        <v>1.4179999999999999</v>
      </c>
      <c r="L7570">
        <v>3.1399696969696986</v>
      </c>
      <c r="M7570" s="2">
        <f t="shared" si="237"/>
        <v>9.0909090909090917</v>
      </c>
      <c r="N7570" t="s">
        <v>16092</v>
      </c>
    </row>
    <row r="7571" spans="1:14">
      <c r="A7571">
        <v>7</v>
      </c>
      <c r="B7571" t="s">
        <v>16106</v>
      </c>
      <c r="C7571" t="s">
        <v>16107</v>
      </c>
      <c r="D7571">
        <v>14645</v>
      </c>
      <c r="E7571" s="1">
        <v>6.0810000000000004</v>
      </c>
      <c r="F7571">
        <v>6.1760000000000002</v>
      </c>
      <c r="G7571">
        <v>1.17</v>
      </c>
      <c r="H7571">
        <v>265</v>
      </c>
      <c r="I7571">
        <v>5.0999999999999996</v>
      </c>
      <c r="J7571">
        <v>5.2670000000000002E-2</v>
      </c>
      <c r="K7571">
        <v>2.06</v>
      </c>
      <c r="L7571">
        <v>3.1399696969696986</v>
      </c>
      <c r="M7571" s="2">
        <f t="shared" si="237"/>
        <v>10.606060606060606</v>
      </c>
      <c r="N7571" t="s">
        <v>16092</v>
      </c>
    </row>
    <row r="7572" spans="1:14">
      <c r="A7572">
        <v>8</v>
      </c>
      <c r="B7572" t="s">
        <v>16056</v>
      </c>
      <c r="C7572" t="s">
        <v>16057</v>
      </c>
      <c r="D7572">
        <v>1770</v>
      </c>
      <c r="E7572" s="1">
        <v>6</v>
      </c>
      <c r="F7572">
        <v>6.6619999999999999</v>
      </c>
      <c r="G7572">
        <v>0.76900000000000002</v>
      </c>
      <c r="H7572">
        <v>39</v>
      </c>
      <c r="I7572">
        <v>5.5</v>
      </c>
      <c r="J7572">
        <v>6.2500000000000003E-3</v>
      </c>
      <c r="K7572">
        <v>2.407</v>
      </c>
      <c r="L7572">
        <v>3.1399696969696986</v>
      </c>
      <c r="M7572" s="2">
        <f t="shared" si="237"/>
        <v>12.121212121212121</v>
      </c>
      <c r="N7572" t="s">
        <v>16092</v>
      </c>
    </row>
    <row r="7573" spans="1:14">
      <c r="A7573">
        <v>9</v>
      </c>
      <c r="B7573" t="s">
        <v>16082</v>
      </c>
      <c r="C7573" t="s">
        <v>16083</v>
      </c>
      <c r="D7573">
        <v>11392</v>
      </c>
      <c r="E7573" s="1">
        <v>5.9349999999999996</v>
      </c>
      <c r="F7573">
        <v>6.0019999999999998</v>
      </c>
      <c r="G7573">
        <v>1.454</v>
      </c>
      <c r="H7573">
        <v>251</v>
      </c>
      <c r="I7573">
        <v>4.8</v>
      </c>
      <c r="J7573">
        <v>4.36E-2</v>
      </c>
      <c r="K7573">
        <v>2.1749999999999998</v>
      </c>
      <c r="L7573">
        <v>3.1399696969696986</v>
      </c>
      <c r="M7573" s="2">
        <f t="shared" si="237"/>
        <v>13.636363636363635</v>
      </c>
      <c r="N7573" t="s">
        <v>16092</v>
      </c>
    </row>
    <row r="7574" spans="1:14">
      <c r="A7574">
        <v>10</v>
      </c>
      <c r="B7574" t="s">
        <v>12722</v>
      </c>
      <c r="C7574" t="s">
        <v>12723</v>
      </c>
      <c r="D7574">
        <v>14671</v>
      </c>
      <c r="E7574" s="1">
        <v>5.3979999999999997</v>
      </c>
      <c r="F7574">
        <v>5.66</v>
      </c>
      <c r="G7574">
        <v>1.093</v>
      </c>
      <c r="H7574">
        <v>194</v>
      </c>
      <c r="I7574">
        <v>8</v>
      </c>
      <c r="J7574">
        <v>3.1699999999999999E-2</v>
      </c>
      <c r="K7574">
        <v>1.871</v>
      </c>
      <c r="L7574">
        <v>3.1399696969696986</v>
      </c>
      <c r="M7574" s="2">
        <f t="shared" si="237"/>
        <v>15.151515151515152</v>
      </c>
      <c r="N7574" t="s">
        <v>16092</v>
      </c>
    </row>
    <row r="7575" spans="1:14">
      <c r="A7575">
        <v>11</v>
      </c>
      <c r="B7575" t="s">
        <v>16062</v>
      </c>
      <c r="C7575" t="s">
        <v>16063</v>
      </c>
      <c r="D7575">
        <v>20668</v>
      </c>
      <c r="E7575" s="1">
        <v>4.9420000000000002</v>
      </c>
      <c r="F7575">
        <v>4.726</v>
      </c>
      <c r="G7575">
        <v>0.89100000000000001</v>
      </c>
      <c r="H7575">
        <v>266</v>
      </c>
      <c r="I7575">
        <v>8.1</v>
      </c>
      <c r="J7575">
        <v>4.4679999999999997E-2</v>
      </c>
      <c r="K7575">
        <v>1.6279999999999999</v>
      </c>
      <c r="L7575">
        <v>3.1399696969696986</v>
      </c>
      <c r="M7575" s="2">
        <f t="shared" si="237"/>
        <v>16.666666666666664</v>
      </c>
      <c r="N7575" t="s">
        <v>16092</v>
      </c>
    </row>
    <row r="7576" spans="1:14">
      <c r="A7576">
        <v>12</v>
      </c>
      <c r="B7576" t="s">
        <v>16976</v>
      </c>
      <c r="C7576" t="s">
        <v>16977</v>
      </c>
      <c r="D7576">
        <v>4295</v>
      </c>
      <c r="E7576" s="1">
        <v>4.67</v>
      </c>
      <c r="F7576">
        <v>4.7</v>
      </c>
      <c r="G7576">
        <v>0.84899999999999998</v>
      </c>
      <c r="H7576">
        <v>304</v>
      </c>
      <c r="I7576">
        <v>3.2</v>
      </c>
      <c r="J7576">
        <v>1.668E-2</v>
      </c>
      <c r="K7576">
        <v>1.327</v>
      </c>
      <c r="L7576">
        <v>3.1399696969696986</v>
      </c>
      <c r="M7576" s="2">
        <f t="shared" si="237"/>
        <v>18.181818181818183</v>
      </c>
      <c r="N7576" t="s">
        <v>16092</v>
      </c>
    </row>
    <row r="7577" spans="1:14">
      <c r="A7577">
        <v>13</v>
      </c>
      <c r="B7577" t="s">
        <v>16068</v>
      </c>
      <c r="C7577" t="s">
        <v>16069</v>
      </c>
      <c r="D7577">
        <v>4618</v>
      </c>
      <c r="E7577" s="1">
        <v>4.6369999999999996</v>
      </c>
      <c r="F7577">
        <v>4.5620000000000003</v>
      </c>
      <c r="G7577">
        <v>0.90800000000000003</v>
      </c>
      <c r="H7577">
        <v>119</v>
      </c>
      <c r="I7577">
        <v>6.2</v>
      </c>
      <c r="J7577">
        <v>1.149E-2</v>
      </c>
      <c r="K7577">
        <v>1.393</v>
      </c>
      <c r="L7577">
        <v>3.1399696969696986</v>
      </c>
      <c r="M7577" s="2">
        <f t="shared" si="237"/>
        <v>19.696969696969695</v>
      </c>
      <c r="N7577" t="s">
        <v>16092</v>
      </c>
    </row>
    <row r="7578" spans="1:14">
      <c r="A7578">
        <v>14</v>
      </c>
      <c r="B7578" t="s">
        <v>17142</v>
      </c>
      <c r="C7578" t="s">
        <v>17143</v>
      </c>
      <c r="D7578">
        <v>16040</v>
      </c>
      <c r="E7578" s="1">
        <v>4.5679999999999996</v>
      </c>
      <c r="F7578">
        <v>4.8769999999999998</v>
      </c>
      <c r="G7578">
        <v>0.98499999999999999</v>
      </c>
      <c r="H7578">
        <v>201</v>
      </c>
      <c r="I7578">
        <v>6.9</v>
      </c>
      <c r="J7578">
        <v>4.1059999999999999E-2</v>
      </c>
      <c r="K7578">
        <v>1.732</v>
      </c>
      <c r="L7578">
        <v>3.1399696969696986</v>
      </c>
      <c r="M7578" s="2">
        <f t="shared" si="237"/>
        <v>21.212121212121211</v>
      </c>
      <c r="N7578" t="s">
        <v>16092</v>
      </c>
    </row>
    <row r="7579" spans="1:14">
      <c r="A7579">
        <v>15</v>
      </c>
      <c r="B7579" t="s">
        <v>16102</v>
      </c>
      <c r="C7579" t="s">
        <v>16103</v>
      </c>
      <c r="D7579">
        <v>738</v>
      </c>
      <c r="E7579" s="1">
        <v>4.4580000000000002</v>
      </c>
      <c r="F7579">
        <v>4.0990000000000002</v>
      </c>
      <c r="G7579">
        <v>0.46400000000000002</v>
      </c>
      <c r="H7579">
        <v>69</v>
      </c>
      <c r="I7579">
        <v>2.6</v>
      </c>
      <c r="J7579">
        <v>2.99E-3</v>
      </c>
      <c r="K7579">
        <v>0.99099999999999999</v>
      </c>
      <c r="L7579">
        <v>3.1399696969696986</v>
      </c>
      <c r="M7579" s="2">
        <f t="shared" si="237"/>
        <v>22.727272727272727</v>
      </c>
      <c r="N7579" t="s">
        <v>16092</v>
      </c>
    </row>
    <row r="7580" spans="1:14">
      <c r="A7580">
        <v>16</v>
      </c>
      <c r="B7580" t="s">
        <v>16126</v>
      </c>
      <c r="C7580" t="s">
        <v>16127</v>
      </c>
      <c r="D7580">
        <v>3542</v>
      </c>
      <c r="E7580" s="1">
        <v>4.2160000000000002</v>
      </c>
      <c r="F7580">
        <v>3.839</v>
      </c>
      <c r="G7580">
        <v>2</v>
      </c>
      <c r="H7580">
        <v>95</v>
      </c>
      <c r="I7580">
        <v>5.2</v>
      </c>
      <c r="J7580">
        <v>8.5000000000000006E-3</v>
      </c>
      <c r="K7580">
        <v>1.0549999999999999</v>
      </c>
      <c r="L7580">
        <v>3.1399696969696986</v>
      </c>
      <c r="M7580" s="2">
        <f t="shared" si="237"/>
        <v>24.242424242424242</v>
      </c>
      <c r="N7580" t="s">
        <v>16092</v>
      </c>
    </row>
    <row r="7581" spans="1:14">
      <c r="A7581">
        <v>17</v>
      </c>
      <c r="B7581" t="s">
        <v>16072</v>
      </c>
      <c r="C7581" t="s">
        <v>16073</v>
      </c>
      <c r="D7581">
        <v>2602</v>
      </c>
      <c r="E7581" s="1">
        <v>4.1109999999999998</v>
      </c>
      <c r="F7581">
        <v>3.9729999999999999</v>
      </c>
      <c r="G7581">
        <v>0.74199999999999999</v>
      </c>
      <c r="H7581">
        <v>66</v>
      </c>
      <c r="I7581">
        <v>5.0999999999999996</v>
      </c>
      <c r="J7581">
        <v>1.0200000000000001E-2</v>
      </c>
      <c r="K7581">
        <v>1.556</v>
      </c>
      <c r="L7581">
        <v>3.1399696969696986</v>
      </c>
      <c r="M7581" s="2">
        <f t="shared" si="237"/>
        <v>25.757575757575758</v>
      </c>
      <c r="N7581" t="s">
        <v>16092</v>
      </c>
    </row>
    <row r="7582" spans="1:14">
      <c r="A7582">
        <v>18</v>
      </c>
      <c r="B7582" t="s">
        <v>16038</v>
      </c>
      <c r="C7582" t="s">
        <v>16039</v>
      </c>
      <c r="D7582">
        <v>5813</v>
      </c>
      <c r="E7582" s="1">
        <v>4.0030000000000001</v>
      </c>
      <c r="F7582">
        <v>3.234</v>
      </c>
      <c r="G7582">
        <v>0.754</v>
      </c>
      <c r="H7582">
        <v>252</v>
      </c>
      <c r="I7582">
        <v>6.6</v>
      </c>
      <c r="J7582">
        <v>1.562E-2</v>
      </c>
      <c r="K7582">
        <v>1.127</v>
      </c>
      <c r="L7582">
        <v>3.1399696969696986</v>
      </c>
      <c r="M7582" s="2">
        <f t="shared" si="237"/>
        <v>27.27272727272727</v>
      </c>
      <c r="N7582" t="s">
        <v>16092</v>
      </c>
    </row>
    <row r="7583" spans="1:14">
      <c r="A7583">
        <v>19</v>
      </c>
      <c r="B7583" t="s">
        <v>16046</v>
      </c>
      <c r="C7583" t="s">
        <v>16047</v>
      </c>
      <c r="D7583">
        <v>5962</v>
      </c>
      <c r="E7583" s="1">
        <v>3.94</v>
      </c>
      <c r="F7583">
        <v>3.694</v>
      </c>
      <c r="G7583">
        <v>0.78700000000000003</v>
      </c>
      <c r="H7583">
        <v>244</v>
      </c>
      <c r="I7583">
        <v>4.5</v>
      </c>
      <c r="J7583">
        <v>2.1499999999999998E-2</v>
      </c>
      <c r="K7583">
        <v>1.2210000000000001</v>
      </c>
      <c r="L7583">
        <v>3.1399696969696986</v>
      </c>
      <c r="M7583" s="2">
        <f t="shared" si="237"/>
        <v>28.787878787878789</v>
      </c>
      <c r="N7583" t="s">
        <v>16092</v>
      </c>
    </row>
    <row r="7584" spans="1:14">
      <c r="A7584">
        <v>20</v>
      </c>
      <c r="B7584" t="s">
        <v>16140</v>
      </c>
      <c r="C7584" t="s">
        <v>16141</v>
      </c>
      <c r="D7584">
        <v>992</v>
      </c>
      <c r="E7584" s="1">
        <v>3.7589999999999999</v>
      </c>
      <c r="F7584">
        <v>3.4</v>
      </c>
      <c r="G7584">
        <v>0.875</v>
      </c>
      <c r="H7584">
        <v>24</v>
      </c>
      <c r="I7584">
        <v>6.9</v>
      </c>
      <c r="J7584">
        <v>2.14E-3</v>
      </c>
      <c r="K7584">
        <v>1.016</v>
      </c>
      <c r="L7584">
        <v>3.1399696969696986</v>
      </c>
      <c r="M7584" s="2">
        <f t="shared" si="237"/>
        <v>30.303030303030305</v>
      </c>
      <c r="N7584" t="s">
        <v>16092</v>
      </c>
    </row>
    <row r="7585" spans="1:14">
      <c r="A7585">
        <v>21</v>
      </c>
      <c r="B7585" t="s">
        <v>16060</v>
      </c>
      <c r="C7585" t="s">
        <v>16061</v>
      </c>
      <c r="D7585">
        <v>10690</v>
      </c>
      <c r="E7585" s="1">
        <v>3.5409999999999999</v>
      </c>
      <c r="F7585">
        <v>3.3879999999999999</v>
      </c>
      <c r="G7585">
        <v>1</v>
      </c>
      <c r="H7585">
        <v>195</v>
      </c>
      <c r="I7585">
        <v>7.8</v>
      </c>
      <c r="J7585">
        <v>2.07E-2</v>
      </c>
      <c r="K7585">
        <v>1.032</v>
      </c>
      <c r="L7585">
        <v>3.1399696969696986</v>
      </c>
      <c r="M7585" s="2">
        <f t="shared" si="237"/>
        <v>31.818181818181817</v>
      </c>
      <c r="N7585" t="s">
        <v>16092</v>
      </c>
    </row>
    <row r="7586" spans="1:14">
      <c r="A7586">
        <v>22</v>
      </c>
      <c r="B7586" t="s">
        <v>16142</v>
      </c>
      <c r="C7586" t="s">
        <v>16143</v>
      </c>
      <c r="D7586">
        <v>10618</v>
      </c>
      <c r="E7586" s="1">
        <v>3.5259999999999998</v>
      </c>
      <c r="F7586">
        <v>3.18</v>
      </c>
      <c r="G7586">
        <v>1.08</v>
      </c>
      <c r="H7586">
        <v>311</v>
      </c>
      <c r="I7586">
        <v>6</v>
      </c>
      <c r="J7586">
        <v>2.1569999999999999E-2</v>
      </c>
      <c r="K7586">
        <v>0.79100000000000004</v>
      </c>
      <c r="L7586">
        <v>3.1399696969696986</v>
      </c>
      <c r="M7586" s="2">
        <f t="shared" si="237"/>
        <v>33.333333333333329</v>
      </c>
      <c r="N7586" t="s">
        <v>16092</v>
      </c>
    </row>
    <row r="7587" spans="1:14">
      <c r="A7587">
        <v>23</v>
      </c>
      <c r="B7587" t="s">
        <v>16124</v>
      </c>
      <c r="C7587" t="s">
        <v>16125</v>
      </c>
      <c r="D7587">
        <v>2205</v>
      </c>
      <c r="E7587" s="1">
        <v>3.3570000000000002</v>
      </c>
      <c r="F7587">
        <v>2.7559999999999998</v>
      </c>
      <c r="G7587">
        <v>0.38100000000000001</v>
      </c>
      <c r="H7587">
        <v>42</v>
      </c>
      <c r="I7587">
        <v>9.9</v>
      </c>
      <c r="J7587">
        <v>4.5900000000000003E-3</v>
      </c>
      <c r="K7587">
        <v>1.081</v>
      </c>
      <c r="L7587">
        <v>3.1399696969696986</v>
      </c>
      <c r="M7587" s="2">
        <f t="shared" si="237"/>
        <v>34.848484848484851</v>
      </c>
      <c r="N7587" t="s">
        <v>16092</v>
      </c>
    </row>
    <row r="7588" spans="1:14">
      <c r="A7588">
        <v>24</v>
      </c>
      <c r="B7588" t="s">
        <v>16084</v>
      </c>
      <c r="C7588" t="s">
        <v>16085</v>
      </c>
      <c r="D7588">
        <v>4851</v>
      </c>
      <c r="E7588" s="1">
        <v>3.17</v>
      </c>
      <c r="F7588">
        <v>3.1309999999999998</v>
      </c>
      <c r="G7588">
        <v>0.52800000000000002</v>
      </c>
      <c r="H7588">
        <v>231</v>
      </c>
      <c r="I7588">
        <v>5.3</v>
      </c>
      <c r="J7588">
        <v>9.7199999999999995E-3</v>
      </c>
      <c r="K7588">
        <v>0.67700000000000005</v>
      </c>
      <c r="L7588">
        <v>3.1399696969696986</v>
      </c>
      <c r="M7588" s="2">
        <f t="shared" si="237"/>
        <v>36.363636363636367</v>
      </c>
      <c r="N7588" t="s">
        <v>16092</v>
      </c>
    </row>
    <row r="7589" spans="1:14">
      <c r="A7589">
        <v>25</v>
      </c>
      <c r="B7589" t="s">
        <v>16132</v>
      </c>
      <c r="C7589" t="s">
        <v>16133</v>
      </c>
      <c r="D7589">
        <v>7902</v>
      </c>
      <c r="E7589" s="1">
        <v>3.133</v>
      </c>
      <c r="F7589">
        <v>2.7989999999999999</v>
      </c>
      <c r="G7589">
        <v>0.56100000000000005</v>
      </c>
      <c r="H7589">
        <v>451</v>
      </c>
      <c r="I7589">
        <v>5.7</v>
      </c>
      <c r="J7589">
        <v>1.9730000000000001E-2</v>
      </c>
      <c r="K7589">
        <v>0.81200000000000006</v>
      </c>
      <c r="L7589">
        <v>3.1399696969696986</v>
      </c>
      <c r="M7589" s="2">
        <f t="shared" si="237"/>
        <v>37.878787878787875</v>
      </c>
      <c r="N7589" t="s">
        <v>16092</v>
      </c>
    </row>
    <row r="7590" spans="1:14">
      <c r="A7590">
        <v>26</v>
      </c>
      <c r="B7590" t="s">
        <v>16562</v>
      </c>
      <c r="C7590" t="s">
        <v>16563</v>
      </c>
      <c r="D7590">
        <v>2906</v>
      </c>
      <c r="E7590" s="1">
        <v>3.0550000000000002</v>
      </c>
      <c r="F7590">
        <v>3.2749999999999999</v>
      </c>
      <c r="G7590">
        <v>0.65900000000000003</v>
      </c>
      <c r="H7590">
        <v>123</v>
      </c>
      <c r="I7590">
        <v>4.9000000000000004</v>
      </c>
      <c r="J7590">
        <v>7.0800000000000004E-3</v>
      </c>
      <c r="K7590">
        <v>0.83399999999999996</v>
      </c>
      <c r="L7590">
        <v>3.1399696969696986</v>
      </c>
      <c r="M7590" s="2">
        <f t="shared" si="237"/>
        <v>39.393939393939391</v>
      </c>
      <c r="N7590" t="s">
        <v>16092</v>
      </c>
    </row>
    <row r="7591" spans="1:14">
      <c r="A7591">
        <v>27</v>
      </c>
      <c r="B7591" t="s">
        <v>16076</v>
      </c>
      <c r="C7591" t="s">
        <v>16077</v>
      </c>
      <c r="D7591">
        <v>6422</v>
      </c>
      <c r="E7591" s="1">
        <v>2.907</v>
      </c>
      <c r="F7591">
        <v>2.9390000000000001</v>
      </c>
      <c r="G7591">
        <v>0.56399999999999995</v>
      </c>
      <c r="H7591">
        <v>101</v>
      </c>
      <c r="I7591">
        <v>7.7</v>
      </c>
      <c r="J7591">
        <v>1.3990000000000001E-2</v>
      </c>
      <c r="K7591">
        <v>1.0369999999999999</v>
      </c>
      <c r="L7591">
        <v>3.1399696969696986</v>
      </c>
      <c r="M7591" s="2">
        <f t="shared" si="237"/>
        <v>40.909090909090914</v>
      </c>
      <c r="N7591" t="s">
        <v>16092</v>
      </c>
    </row>
    <row r="7592" spans="1:14">
      <c r="A7592">
        <v>28</v>
      </c>
      <c r="B7592" t="s">
        <v>16040</v>
      </c>
      <c r="C7592" t="s">
        <v>16041</v>
      </c>
      <c r="D7592">
        <v>3493</v>
      </c>
      <c r="E7592" s="1">
        <v>2.8660000000000001</v>
      </c>
      <c r="F7592">
        <v>2.6349999999999998</v>
      </c>
      <c r="G7592">
        <v>0.61699999999999999</v>
      </c>
      <c r="H7592">
        <v>193</v>
      </c>
      <c r="I7592">
        <v>5.9</v>
      </c>
      <c r="J7592">
        <v>8.8100000000000001E-3</v>
      </c>
      <c r="K7592">
        <v>0.8</v>
      </c>
      <c r="L7592">
        <v>3.1399696969696986</v>
      </c>
      <c r="M7592" s="2">
        <f t="shared" si="237"/>
        <v>42.424242424242422</v>
      </c>
      <c r="N7592" t="s">
        <v>16092</v>
      </c>
    </row>
    <row r="7593" spans="1:14">
      <c r="A7593">
        <v>29</v>
      </c>
      <c r="B7593" t="s">
        <v>16148</v>
      </c>
      <c r="C7593" t="s">
        <v>16149</v>
      </c>
      <c r="D7593">
        <v>3049</v>
      </c>
      <c r="E7593" s="1">
        <v>2.847</v>
      </c>
      <c r="F7593">
        <v>2.6989999999999998</v>
      </c>
      <c r="G7593">
        <v>0.64700000000000002</v>
      </c>
      <c r="H7593">
        <v>85</v>
      </c>
      <c r="I7593">
        <v>7.1</v>
      </c>
      <c r="J7593">
        <v>6.1900000000000002E-3</v>
      </c>
      <c r="K7593">
        <v>0.74299999999999999</v>
      </c>
      <c r="L7593">
        <v>3.1399696969696986</v>
      </c>
      <c r="M7593" s="2">
        <f t="shared" si="237"/>
        <v>43.939393939393938</v>
      </c>
      <c r="N7593" t="s">
        <v>16092</v>
      </c>
    </row>
    <row r="7594" spans="1:14">
      <c r="A7594">
        <v>30</v>
      </c>
      <c r="B7594" t="s">
        <v>16044</v>
      </c>
      <c r="C7594" t="s">
        <v>16045</v>
      </c>
      <c r="D7594">
        <v>1274</v>
      </c>
      <c r="E7594" s="1">
        <v>2.8079999999999998</v>
      </c>
      <c r="F7594">
        <v>2.8250000000000002</v>
      </c>
      <c r="G7594">
        <v>0.14599999999999999</v>
      </c>
      <c r="H7594">
        <v>48</v>
      </c>
      <c r="I7594">
        <v>5.0999999999999996</v>
      </c>
      <c r="J7594">
        <v>4.6299999999999996E-3</v>
      </c>
      <c r="K7594">
        <v>0.98599999999999999</v>
      </c>
      <c r="L7594">
        <v>3.1399696969696986</v>
      </c>
      <c r="M7594" s="2">
        <f t="shared" si="237"/>
        <v>45.454545454545453</v>
      </c>
      <c r="N7594" t="s">
        <v>16092</v>
      </c>
    </row>
    <row r="7595" spans="1:14">
      <c r="A7595">
        <v>31</v>
      </c>
      <c r="B7595" t="s">
        <v>16114</v>
      </c>
      <c r="C7595" t="s">
        <v>16115</v>
      </c>
      <c r="D7595">
        <v>5654</v>
      </c>
      <c r="E7595" s="1">
        <v>2.7639999999999998</v>
      </c>
      <c r="F7595">
        <v>2.5870000000000002</v>
      </c>
      <c r="G7595">
        <v>0.65400000000000003</v>
      </c>
      <c r="H7595">
        <v>240</v>
      </c>
      <c r="I7595">
        <v>4.9000000000000004</v>
      </c>
      <c r="J7595">
        <v>1.6719999999999999E-2</v>
      </c>
      <c r="K7595">
        <v>0.78200000000000003</v>
      </c>
      <c r="L7595">
        <v>3.1399696969696986</v>
      </c>
      <c r="M7595" s="2">
        <f t="shared" si="237"/>
        <v>46.969696969696969</v>
      </c>
      <c r="N7595" t="s">
        <v>16092</v>
      </c>
    </row>
    <row r="7596" spans="1:14">
      <c r="A7596">
        <v>32</v>
      </c>
      <c r="B7596" t="s">
        <v>16116</v>
      </c>
      <c r="C7596" t="s">
        <v>16117</v>
      </c>
      <c r="D7596">
        <v>2028</v>
      </c>
      <c r="E7596" s="1">
        <v>2.7629999999999999</v>
      </c>
      <c r="F7596">
        <v>2.8809999999999998</v>
      </c>
      <c r="G7596">
        <v>1.0389999999999999</v>
      </c>
      <c r="H7596">
        <v>76</v>
      </c>
      <c r="I7596">
        <v>6.5</v>
      </c>
      <c r="J7596">
        <v>4.9199999999999999E-3</v>
      </c>
      <c r="K7596">
        <v>0.95699999999999996</v>
      </c>
      <c r="L7596">
        <v>3.1399696969696986</v>
      </c>
      <c r="M7596" s="2">
        <f t="shared" si="237"/>
        <v>48.484848484848484</v>
      </c>
      <c r="N7596" t="s">
        <v>16092</v>
      </c>
    </row>
    <row r="7597" spans="1:14">
      <c r="A7597">
        <v>33</v>
      </c>
      <c r="B7597" t="s">
        <v>19486</v>
      </c>
      <c r="C7597" t="s">
        <v>19487</v>
      </c>
      <c r="D7597">
        <v>6161</v>
      </c>
      <c r="E7597" s="1">
        <v>2.6120000000000001</v>
      </c>
      <c r="F7597">
        <v>2.7770000000000001</v>
      </c>
      <c r="G7597">
        <v>0.98899999999999999</v>
      </c>
      <c r="H7597">
        <v>184</v>
      </c>
      <c r="I7597">
        <v>6.4</v>
      </c>
      <c r="J7597">
        <v>1.2529999999999999E-2</v>
      </c>
      <c r="K7597">
        <v>0.74399999999999999</v>
      </c>
      <c r="L7597">
        <v>3.1399696969696986</v>
      </c>
      <c r="M7597" s="2">
        <f t="shared" ref="M7597:M7630" si="238">A7597/66*100</f>
        <v>50</v>
      </c>
      <c r="N7597" t="s">
        <v>16092</v>
      </c>
    </row>
    <row r="7598" spans="1:14">
      <c r="A7598">
        <v>34</v>
      </c>
      <c r="B7598" t="s">
        <v>16074</v>
      </c>
      <c r="C7598" t="s">
        <v>16075</v>
      </c>
      <c r="D7598">
        <v>3559</v>
      </c>
      <c r="E7598" s="1">
        <v>2.548</v>
      </c>
      <c r="F7598">
        <v>2.3849999999999998</v>
      </c>
      <c r="G7598">
        <v>0.496</v>
      </c>
      <c r="H7598">
        <v>131</v>
      </c>
      <c r="I7598">
        <v>6</v>
      </c>
      <c r="J7598">
        <v>9.2099999999999994E-3</v>
      </c>
      <c r="K7598">
        <v>0.73199999999999998</v>
      </c>
      <c r="L7598">
        <v>3.1399696969696986</v>
      </c>
      <c r="M7598" s="2">
        <f t="shared" si="238"/>
        <v>51.515151515151516</v>
      </c>
      <c r="N7598" t="s">
        <v>16092</v>
      </c>
    </row>
    <row r="7599" spans="1:14">
      <c r="A7599">
        <v>35</v>
      </c>
      <c r="B7599" t="s">
        <v>16078</v>
      </c>
      <c r="C7599" t="s">
        <v>16079</v>
      </c>
      <c r="D7599">
        <v>373</v>
      </c>
      <c r="E7599" s="1">
        <v>2.3820000000000001</v>
      </c>
      <c r="F7599">
        <v>1.9450000000000001</v>
      </c>
      <c r="G7599">
        <v>0.36</v>
      </c>
      <c r="H7599">
        <v>50</v>
      </c>
      <c r="I7599">
        <v>2.5</v>
      </c>
      <c r="J7599">
        <v>2.16E-3</v>
      </c>
      <c r="K7599">
        <v>0.68100000000000005</v>
      </c>
      <c r="L7599">
        <v>3.1399696969696986</v>
      </c>
      <c r="M7599" s="2">
        <f t="shared" si="238"/>
        <v>53.030303030303031</v>
      </c>
      <c r="N7599" t="s">
        <v>16092</v>
      </c>
    </row>
    <row r="7600" spans="1:14">
      <c r="A7600">
        <v>36</v>
      </c>
      <c r="B7600" t="s">
        <v>16120</v>
      </c>
      <c r="C7600" t="s">
        <v>16121</v>
      </c>
      <c r="D7600">
        <v>5772</v>
      </c>
      <c r="E7600" s="1">
        <v>2.3530000000000002</v>
      </c>
      <c r="F7600">
        <v>2.347</v>
      </c>
      <c r="G7600">
        <v>0.504</v>
      </c>
      <c r="H7600">
        <v>387</v>
      </c>
      <c r="I7600">
        <v>4.0999999999999996</v>
      </c>
      <c r="J7600">
        <v>2.579E-2</v>
      </c>
      <c r="K7600">
        <v>0.77900000000000003</v>
      </c>
      <c r="L7600">
        <v>3.1399696969696986</v>
      </c>
      <c r="M7600" s="2">
        <f t="shared" si="238"/>
        <v>54.54545454545454</v>
      </c>
      <c r="N7600" t="s">
        <v>16092</v>
      </c>
    </row>
    <row r="7601" spans="1:14">
      <c r="A7601">
        <v>37</v>
      </c>
      <c r="B7601" t="s">
        <v>16112</v>
      </c>
      <c r="C7601" t="s">
        <v>16113</v>
      </c>
      <c r="D7601">
        <v>5921</v>
      </c>
      <c r="E7601" s="1">
        <v>2.3010000000000002</v>
      </c>
      <c r="F7601">
        <v>2.3639999999999999</v>
      </c>
      <c r="G7601">
        <v>0.871</v>
      </c>
      <c r="H7601">
        <v>271</v>
      </c>
      <c r="I7601">
        <v>5.9</v>
      </c>
      <c r="J7601">
        <v>1.6E-2</v>
      </c>
      <c r="K7601">
        <v>0.77</v>
      </c>
      <c r="L7601">
        <v>3.1399696969696986</v>
      </c>
      <c r="M7601" s="2">
        <f t="shared" si="238"/>
        <v>56.060606060606055</v>
      </c>
      <c r="N7601" t="s">
        <v>16092</v>
      </c>
    </row>
    <row r="7602" spans="1:14">
      <c r="A7602">
        <v>38</v>
      </c>
      <c r="B7602" t="s">
        <v>16100</v>
      </c>
      <c r="C7602" t="s">
        <v>16101</v>
      </c>
      <c r="D7602">
        <v>696</v>
      </c>
      <c r="E7602" s="1">
        <v>2.2650000000000001</v>
      </c>
      <c r="F7602">
        <v>1.7749999999999999</v>
      </c>
      <c r="G7602">
        <v>0.17799999999999999</v>
      </c>
      <c r="H7602">
        <v>45</v>
      </c>
      <c r="I7602">
        <v>6</v>
      </c>
      <c r="J7602">
        <v>1.42E-3</v>
      </c>
      <c r="K7602">
        <v>0.42399999999999999</v>
      </c>
      <c r="L7602">
        <v>3.1399696969696986</v>
      </c>
      <c r="M7602" s="2">
        <f t="shared" si="238"/>
        <v>57.575757575757578</v>
      </c>
      <c r="N7602" t="s">
        <v>16092</v>
      </c>
    </row>
    <row r="7603" spans="1:14">
      <c r="A7603">
        <v>39</v>
      </c>
      <c r="B7603" t="s">
        <v>16050</v>
      </c>
      <c r="C7603" t="s">
        <v>16051</v>
      </c>
      <c r="D7603">
        <v>2771</v>
      </c>
      <c r="E7603" s="1">
        <v>2.2589999999999999</v>
      </c>
      <c r="F7603">
        <v>2.3159999999999998</v>
      </c>
      <c r="G7603">
        <v>0.61899999999999999</v>
      </c>
      <c r="H7603">
        <v>63</v>
      </c>
      <c r="I7603">
        <v>7.2</v>
      </c>
      <c r="J7603">
        <v>5.9100000000000003E-3</v>
      </c>
      <c r="K7603">
        <v>0.71599999999999997</v>
      </c>
      <c r="L7603">
        <v>3.1399696969696986</v>
      </c>
      <c r="M7603" s="2">
        <f t="shared" si="238"/>
        <v>59.090909090909093</v>
      </c>
      <c r="N7603" t="s">
        <v>16092</v>
      </c>
    </row>
    <row r="7604" spans="1:14">
      <c r="A7604">
        <v>40</v>
      </c>
      <c r="B7604" t="s">
        <v>17184</v>
      </c>
      <c r="C7604" t="s">
        <v>17185</v>
      </c>
      <c r="D7604">
        <v>1748</v>
      </c>
      <c r="E7604" s="1">
        <v>2.2400000000000002</v>
      </c>
      <c r="F7604">
        <v>2.391</v>
      </c>
      <c r="G7604">
        <v>0.53800000000000003</v>
      </c>
      <c r="H7604">
        <v>78</v>
      </c>
      <c r="I7604">
        <v>5.3</v>
      </c>
      <c r="J7604">
        <v>4.5500000000000002E-3</v>
      </c>
      <c r="K7604">
        <v>0.63700000000000001</v>
      </c>
      <c r="L7604">
        <v>3.1399696969696986</v>
      </c>
      <c r="M7604" s="2">
        <f t="shared" si="238"/>
        <v>60.606060606060609</v>
      </c>
      <c r="N7604" t="s">
        <v>16092</v>
      </c>
    </row>
    <row r="7605" spans="1:14">
      <c r="A7605">
        <v>41</v>
      </c>
      <c r="B7605" t="s">
        <v>16090</v>
      </c>
      <c r="C7605" t="s">
        <v>16091</v>
      </c>
      <c r="D7605">
        <v>1831</v>
      </c>
      <c r="E7605" s="1">
        <v>2.0840000000000001</v>
      </c>
      <c r="F7605">
        <v>2.3690000000000002</v>
      </c>
      <c r="G7605">
        <v>0.11899999999999999</v>
      </c>
      <c r="H7605">
        <v>67</v>
      </c>
      <c r="I7605">
        <v>6.6</v>
      </c>
      <c r="J7605">
        <v>5.5100000000000001E-3</v>
      </c>
      <c r="K7605">
        <v>0.85799999999999998</v>
      </c>
      <c r="L7605">
        <v>3.1399696969696986</v>
      </c>
      <c r="M7605" s="2">
        <f t="shared" si="238"/>
        <v>62.121212121212125</v>
      </c>
      <c r="N7605" t="s">
        <v>16092</v>
      </c>
    </row>
    <row r="7606" spans="1:14">
      <c r="A7606">
        <v>42</v>
      </c>
      <c r="B7606" t="s">
        <v>16054</v>
      </c>
      <c r="C7606" t="s">
        <v>16055</v>
      </c>
      <c r="D7606">
        <v>1364</v>
      </c>
      <c r="E7606" s="1">
        <v>2.0619999999999998</v>
      </c>
      <c r="F7606">
        <v>1.758</v>
      </c>
      <c r="G7606">
        <v>0.39800000000000002</v>
      </c>
      <c r="H7606">
        <v>83</v>
      </c>
      <c r="I7606">
        <v>5.0999999999999996</v>
      </c>
      <c r="J7606">
        <v>3.64E-3</v>
      </c>
      <c r="K7606">
        <v>0.503</v>
      </c>
      <c r="L7606">
        <v>3.1399696969696986</v>
      </c>
      <c r="M7606" s="2">
        <f t="shared" si="238"/>
        <v>63.636363636363633</v>
      </c>
      <c r="N7606" t="s">
        <v>16092</v>
      </c>
    </row>
    <row r="7607" spans="1:14">
      <c r="A7607">
        <v>43</v>
      </c>
      <c r="B7607" t="s">
        <v>16088</v>
      </c>
      <c r="C7607" t="s">
        <v>16089</v>
      </c>
      <c r="D7607">
        <v>604</v>
      </c>
      <c r="E7607" s="1">
        <v>2.036</v>
      </c>
      <c r="F7607">
        <v>2.16</v>
      </c>
      <c r="G7607">
        <v>0.26500000000000001</v>
      </c>
      <c r="H7607">
        <v>34</v>
      </c>
      <c r="I7607">
        <v>5.3</v>
      </c>
      <c r="J7607">
        <v>2.0500000000000002E-3</v>
      </c>
      <c r="K7607">
        <v>0.77800000000000002</v>
      </c>
      <c r="L7607">
        <v>3.1399696969696986</v>
      </c>
      <c r="M7607" s="2">
        <f t="shared" si="238"/>
        <v>65.151515151515156</v>
      </c>
      <c r="N7607" t="s">
        <v>16092</v>
      </c>
    </row>
    <row r="7608" spans="1:14">
      <c r="A7608">
        <v>44</v>
      </c>
      <c r="B7608" t="s">
        <v>16108</v>
      </c>
      <c r="C7608" t="s">
        <v>16109</v>
      </c>
      <c r="D7608">
        <v>1572</v>
      </c>
      <c r="E7608" s="1">
        <v>1.9850000000000001</v>
      </c>
      <c r="F7608">
        <v>1.7030000000000001</v>
      </c>
      <c r="G7608">
        <v>0.3</v>
      </c>
      <c r="H7608">
        <v>130</v>
      </c>
      <c r="I7608">
        <v>4</v>
      </c>
      <c r="J7608">
        <v>5.11E-3</v>
      </c>
      <c r="K7608">
        <v>0.49099999999999999</v>
      </c>
      <c r="L7608">
        <v>3.1399696969696986</v>
      </c>
      <c r="M7608" s="2">
        <f t="shared" si="238"/>
        <v>66.666666666666657</v>
      </c>
      <c r="N7608" t="s">
        <v>16092</v>
      </c>
    </row>
    <row r="7609" spans="1:14">
      <c r="A7609">
        <v>45</v>
      </c>
      <c r="B7609" t="s">
        <v>16058</v>
      </c>
      <c r="C7609" t="s">
        <v>16059</v>
      </c>
      <c r="D7609">
        <v>406</v>
      </c>
      <c r="E7609" s="1">
        <v>1.8580000000000001</v>
      </c>
      <c r="G7609">
        <v>0.56899999999999995</v>
      </c>
      <c r="H7609">
        <v>72</v>
      </c>
      <c r="I7609">
        <v>2.6</v>
      </c>
      <c r="J7609">
        <v>1.47E-3</v>
      </c>
      <c r="L7609">
        <v>3.1399696969696986</v>
      </c>
      <c r="M7609" s="2">
        <f t="shared" si="238"/>
        <v>68.181818181818173</v>
      </c>
      <c r="N7609" t="s">
        <v>16092</v>
      </c>
    </row>
    <row r="7610" spans="1:14">
      <c r="A7610">
        <v>46</v>
      </c>
      <c r="B7610" t="s">
        <v>16070</v>
      </c>
      <c r="C7610" t="s">
        <v>16071</v>
      </c>
      <c r="D7610">
        <v>222</v>
      </c>
      <c r="E7610" s="1">
        <v>1.8520000000000001</v>
      </c>
      <c r="G7610">
        <v>0.625</v>
      </c>
      <c r="H7610">
        <v>40</v>
      </c>
      <c r="I7610">
        <v>2.6</v>
      </c>
      <c r="J7610">
        <v>1.0399999999999999E-3</v>
      </c>
      <c r="L7610">
        <v>3.1399696969696986</v>
      </c>
      <c r="M7610" s="2">
        <f t="shared" si="238"/>
        <v>69.696969696969703</v>
      </c>
      <c r="N7610" t="s">
        <v>16092</v>
      </c>
    </row>
    <row r="7611" spans="1:14">
      <c r="A7611">
        <v>47</v>
      </c>
      <c r="B7611" t="s">
        <v>16096</v>
      </c>
      <c r="C7611" t="s">
        <v>16097</v>
      </c>
      <c r="D7611">
        <v>2805</v>
      </c>
      <c r="E7611" s="1">
        <v>1.681</v>
      </c>
      <c r="F7611">
        <v>1.536</v>
      </c>
      <c r="G7611">
        <v>0.25600000000000001</v>
      </c>
      <c r="H7611">
        <v>207</v>
      </c>
      <c r="I7611">
        <v>5.0999999999999996</v>
      </c>
      <c r="J7611">
        <v>8.2799999999999992E-3</v>
      </c>
      <c r="K7611">
        <v>0.47699999999999998</v>
      </c>
      <c r="L7611">
        <v>3.1399696969696986</v>
      </c>
      <c r="M7611" s="2">
        <f t="shared" si="238"/>
        <v>71.212121212121218</v>
      </c>
      <c r="N7611" t="s">
        <v>16092</v>
      </c>
    </row>
    <row r="7612" spans="1:14">
      <c r="A7612">
        <v>48</v>
      </c>
      <c r="B7612" t="s">
        <v>16064</v>
      </c>
      <c r="C7612" t="s">
        <v>16065</v>
      </c>
      <c r="D7612">
        <v>782</v>
      </c>
      <c r="E7612" s="1">
        <v>1.667</v>
      </c>
      <c r="F7612">
        <v>1.5369999999999999</v>
      </c>
      <c r="G7612">
        <v>0.254</v>
      </c>
      <c r="H7612">
        <v>71</v>
      </c>
      <c r="I7612">
        <v>3.3</v>
      </c>
      <c r="J7612">
        <v>4.2500000000000003E-3</v>
      </c>
      <c r="K7612">
        <v>0.56599999999999995</v>
      </c>
      <c r="L7612">
        <v>3.1399696969696986</v>
      </c>
      <c r="M7612" s="2">
        <f t="shared" si="238"/>
        <v>72.727272727272734</v>
      </c>
      <c r="N7612" t="s">
        <v>16092</v>
      </c>
    </row>
    <row r="7613" spans="1:14">
      <c r="A7613">
        <v>49</v>
      </c>
      <c r="B7613" t="s">
        <v>16138</v>
      </c>
      <c r="C7613" t="s">
        <v>16139</v>
      </c>
      <c r="D7613">
        <v>328</v>
      </c>
      <c r="E7613" s="1">
        <v>1.59</v>
      </c>
      <c r="F7613">
        <v>1.2509999999999999</v>
      </c>
      <c r="G7613">
        <v>0.76900000000000002</v>
      </c>
      <c r="H7613">
        <v>52</v>
      </c>
      <c r="I7613">
        <v>3</v>
      </c>
      <c r="J7613">
        <v>1.08E-3</v>
      </c>
      <c r="K7613">
        <v>0.29899999999999999</v>
      </c>
      <c r="L7613">
        <v>3.1399696969696986</v>
      </c>
      <c r="M7613" s="2">
        <f t="shared" si="238"/>
        <v>74.242424242424249</v>
      </c>
      <c r="N7613" t="s">
        <v>16092</v>
      </c>
    </row>
    <row r="7614" spans="1:14">
      <c r="A7614">
        <v>50</v>
      </c>
      <c r="B7614" t="s">
        <v>16128</v>
      </c>
      <c r="C7614" t="s">
        <v>16129</v>
      </c>
      <c r="D7614">
        <v>1016</v>
      </c>
      <c r="E7614" s="1">
        <v>1.5289999999999999</v>
      </c>
      <c r="F7614">
        <v>1.264</v>
      </c>
      <c r="G7614">
        <v>0.27400000000000002</v>
      </c>
      <c r="H7614">
        <v>62</v>
      </c>
      <c r="I7614">
        <v>5.2</v>
      </c>
      <c r="J7614">
        <v>2.48E-3</v>
      </c>
      <c r="K7614">
        <v>0.33600000000000002</v>
      </c>
      <c r="L7614">
        <v>3.1399696969696986</v>
      </c>
      <c r="M7614" s="2">
        <f t="shared" si="238"/>
        <v>75.757575757575751</v>
      </c>
      <c r="N7614" t="s">
        <v>16092</v>
      </c>
    </row>
    <row r="7615" spans="1:14">
      <c r="A7615">
        <v>51</v>
      </c>
      <c r="B7615" t="s">
        <v>16086</v>
      </c>
      <c r="C7615" t="s">
        <v>16087</v>
      </c>
      <c r="D7615">
        <v>345</v>
      </c>
      <c r="E7615" s="1">
        <v>1.4790000000000001</v>
      </c>
      <c r="G7615">
        <v>0.28799999999999998</v>
      </c>
      <c r="H7615">
        <v>52</v>
      </c>
      <c r="I7615">
        <v>3.2</v>
      </c>
      <c r="J7615">
        <v>1.57E-3</v>
      </c>
      <c r="L7615">
        <v>3.1399696969696986</v>
      </c>
      <c r="M7615" s="2">
        <f t="shared" si="238"/>
        <v>77.272727272727266</v>
      </c>
      <c r="N7615" t="s">
        <v>16092</v>
      </c>
    </row>
    <row r="7616" spans="1:14">
      <c r="A7616">
        <v>52</v>
      </c>
      <c r="B7616" t="s">
        <v>16092</v>
      </c>
      <c r="C7616" t="s">
        <v>16093</v>
      </c>
      <c r="D7616">
        <v>938</v>
      </c>
      <c r="E7616" s="1">
        <v>1.393</v>
      </c>
      <c r="F7616">
        <v>1.4019999999999999</v>
      </c>
      <c r="G7616">
        <v>0.11799999999999999</v>
      </c>
      <c r="H7616">
        <v>119</v>
      </c>
      <c r="I7616">
        <v>5.9</v>
      </c>
      <c r="J7616">
        <v>2.1199999999999999E-3</v>
      </c>
      <c r="K7616">
        <v>0.36</v>
      </c>
      <c r="L7616">
        <v>3.1399696969696986</v>
      </c>
      <c r="M7616" s="2">
        <f t="shared" si="238"/>
        <v>78.787878787878782</v>
      </c>
      <c r="N7616" t="s">
        <v>16092</v>
      </c>
    </row>
    <row r="7617" spans="1:14">
      <c r="A7617">
        <v>53</v>
      </c>
      <c r="B7617" t="s">
        <v>16434</v>
      </c>
      <c r="C7617" t="s">
        <v>16435</v>
      </c>
      <c r="D7617">
        <v>1490</v>
      </c>
      <c r="E7617" s="1">
        <v>1.2929999999999999</v>
      </c>
      <c r="F7617">
        <v>1.911</v>
      </c>
      <c r="G7617">
        <v>0.111</v>
      </c>
      <c r="H7617">
        <v>18</v>
      </c>
      <c r="I7617" t="s">
        <v>18288</v>
      </c>
      <c r="J7617">
        <v>1.5499999999999999E-3</v>
      </c>
      <c r="K7617">
        <v>0.60399999999999998</v>
      </c>
      <c r="L7617">
        <v>3.1399696969696986</v>
      </c>
      <c r="M7617" s="2">
        <f t="shared" si="238"/>
        <v>80.303030303030297</v>
      </c>
      <c r="N7617" t="s">
        <v>16092</v>
      </c>
    </row>
    <row r="7618" spans="1:14">
      <c r="A7618">
        <v>54</v>
      </c>
      <c r="B7618" t="s">
        <v>16098</v>
      </c>
      <c r="C7618" t="s">
        <v>16099</v>
      </c>
      <c r="D7618">
        <v>591</v>
      </c>
      <c r="E7618" s="1">
        <v>1.2929999999999999</v>
      </c>
      <c r="F7618">
        <v>1.3879999999999999</v>
      </c>
      <c r="G7618">
        <v>0.36499999999999999</v>
      </c>
      <c r="H7618">
        <v>74</v>
      </c>
      <c r="I7618">
        <v>3.2</v>
      </c>
      <c r="J7618">
        <v>2.4499999999999999E-3</v>
      </c>
      <c r="K7618">
        <v>0.34499999999999997</v>
      </c>
      <c r="L7618">
        <v>3.1399696969696986</v>
      </c>
      <c r="M7618" s="2">
        <f t="shared" si="238"/>
        <v>81.818181818181827</v>
      </c>
      <c r="N7618" t="s">
        <v>16092</v>
      </c>
    </row>
    <row r="7619" spans="1:14">
      <c r="A7619">
        <v>55</v>
      </c>
      <c r="B7619" t="s">
        <v>16144</v>
      </c>
      <c r="C7619" t="s">
        <v>16145</v>
      </c>
      <c r="D7619">
        <v>1033</v>
      </c>
      <c r="E7619" s="1">
        <v>1.2589999999999999</v>
      </c>
      <c r="F7619">
        <v>1.599</v>
      </c>
      <c r="G7619">
        <v>0.42399999999999999</v>
      </c>
      <c r="H7619">
        <v>66</v>
      </c>
      <c r="I7619">
        <v>6.7</v>
      </c>
      <c r="J7619">
        <v>2.0400000000000001E-3</v>
      </c>
      <c r="K7619">
        <v>0.45300000000000001</v>
      </c>
      <c r="L7619">
        <v>3.1399696969696986</v>
      </c>
      <c r="M7619" s="2">
        <f t="shared" si="238"/>
        <v>83.333333333333343</v>
      </c>
      <c r="N7619" t="s">
        <v>16092</v>
      </c>
    </row>
    <row r="7620" spans="1:14">
      <c r="A7620">
        <v>56</v>
      </c>
      <c r="B7620" t="s">
        <v>16052</v>
      </c>
      <c r="C7620" t="s">
        <v>16053</v>
      </c>
      <c r="D7620">
        <v>2273</v>
      </c>
      <c r="E7620" s="1">
        <v>1.248</v>
      </c>
      <c r="F7620">
        <v>1.2849999999999999</v>
      </c>
      <c r="G7620">
        <v>0.312</v>
      </c>
      <c r="H7620">
        <v>144</v>
      </c>
      <c r="I7620">
        <v>7.7</v>
      </c>
      <c r="J7620">
        <v>4.0699999999999998E-3</v>
      </c>
      <c r="K7620">
        <v>0.35299999999999998</v>
      </c>
      <c r="L7620">
        <v>3.1399696969696986</v>
      </c>
      <c r="M7620" s="2">
        <f t="shared" si="238"/>
        <v>84.848484848484844</v>
      </c>
      <c r="N7620" t="s">
        <v>16092</v>
      </c>
    </row>
    <row r="7621" spans="1:14">
      <c r="A7621">
        <v>57</v>
      </c>
      <c r="B7621" t="s">
        <v>16134</v>
      </c>
      <c r="C7621" t="s">
        <v>16135</v>
      </c>
      <c r="D7621">
        <v>943</v>
      </c>
      <c r="E7621" s="1">
        <v>1.2250000000000001</v>
      </c>
      <c r="F7621">
        <v>1.34</v>
      </c>
      <c r="G7621">
        <v>0.156</v>
      </c>
      <c r="H7621">
        <v>109</v>
      </c>
      <c r="I7621">
        <v>5</v>
      </c>
      <c r="J7621">
        <v>2.66E-3</v>
      </c>
      <c r="K7621">
        <v>0.39500000000000002</v>
      </c>
      <c r="L7621">
        <v>3.1399696969696986</v>
      </c>
      <c r="M7621" s="2">
        <f t="shared" si="238"/>
        <v>86.36363636363636</v>
      </c>
      <c r="N7621" t="s">
        <v>16092</v>
      </c>
    </row>
    <row r="7622" spans="1:14">
      <c r="A7622">
        <v>58</v>
      </c>
      <c r="B7622" t="s">
        <v>16066</v>
      </c>
      <c r="C7622" t="s">
        <v>16067</v>
      </c>
      <c r="D7622">
        <v>1009</v>
      </c>
      <c r="E7622" s="1">
        <v>1.016</v>
      </c>
      <c r="F7622">
        <v>1.165</v>
      </c>
      <c r="G7622">
        <v>0.51</v>
      </c>
      <c r="H7622">
        <v>96</v>
      </c>
      <c r="I7622">
        <v>4.5999999999999996</v>
      </c>
      <c r="J7622">
        <v>2.48E-3</v>
      </c>
      <c r="K7622">
        <v>0.30399999999999999</v>
      </c>
      <c r="L7622">
        <v>3.1399696969696986</v>
      </c>
      <c r="M7622" s="2">
        <f t="shared" si="238"/>
        <v>87.878787878787875</v>
      </c>
      <c r="N7622" t="s">
        <v>16092</v>
      </c>
    </row>
    <row r="7623" spans="1:14">
      <c r="A7623">
        <v>59</v>
      </c>
      <c r="B7623" t="s">
        <v>16104</v>
      </c>
      <c r="C7623" t="s">
        <v>16105</v>
      </c>
      <c r="D7623">
        <v>2803</v>
      </c>
      <c r="E7623" s="1">
        <v>0.97299999999999998</v>
      </c>
      <c r="F7623">
        <v>1.1619999999999999</v>
      </c>
      <c r="G7623">
        <v>0.14699999999999999</v>
      </c>
      <c r="H7623">
        <v>238</v>
      </c>
      <c r="I7623">
        <v>6.9</v>
      </c>
      <c r="J7623">
        <v>6.3600000000000002E-3</v>
      </c>
      <c r="K7623">
        <v>0.35599999999999998</v>
      </c>
      <c r="L7623">
        <v>3.1399696969696986</v>
      </c>
      <c r="M7623" s="2">
        <f t="shared" si="238"/>
        <v>89.393939393939391</v>
      </c>
      <c r="N7623" t="s">
        <v>16092</v>
      </c>
    </row>
    <row r="7624" spans="1:14">
      <c r="A7624">
        <v>60</v>
      </c>
      <c r="B7624" t="s">
        <v>16122</v>
      </c>
      <c r="C7624" t="s">
        <v>16123</v>
      </c>
      <c r="D7624">
        <v>962</v>
      </c>
      <c r="E7624" s="1">
        <v>0.89500000000000002</v>
      </c>
      <c r="F7624">
        <v>0.90700000000000003</v>
      </c>
      <c r="G7624">
        <v>0.15</v>
      </c>
      <c r="H7624">
        <v>80</v>
      </c>
      <c r="I7624">
        <v>7.9</v>
      </c>
      <c r="J7624">
        <v>1.83E-3</v>
      </c>
      <c r="K7624">
        <v>0.27600000000000002</v>
      </c>
      <c r="L7624">
        <v>3.1399696969696986</v>
      </c>
      <c r="M7624" s="2">
        <f t="shared" si="238"/>
        <v>90.909090909090907</v>
      </c>
      <c r="N7624" t="s">
        <v>16092</v>
      </c>
    </row>
    <row r="7625" spans="1:14">
      <c r="A7625">
        <v>61</v>
      </c>
      <c r="B7625" t="s">
        <v>16036</v>
      </c>
      <c r="C7625" t="s">
        <v>16037</v>
      </c>
      <c r="D7625">
        <v>1563</v>
      </c>
      <c r="E7625" s="1">
        <v>0.89400000000000002</v>
      </c>
      <c r="F7625">
        <v>1.125</v>
      </c>
      <c r="G7625">
        <v>0.23599999999999999</v>
      </c>
      <c r="H7625">
        <v>89</v>
      </c>
      <c r="I7625" t="s">
        <v>18288</v>
      </c>
      <c r="J7625">
        <v>2.6700000000000001E-3</v>
      </c>
      <c r="K7625">
        <v>0.35299999999999998</v>
      </c>
      <c r="L7625">
        <v>3.1399696969696986</v>
      </c>
      <c r="M7625" s="2">
        <f t="shared" si="238"/>
        <v>92.424242424242422</v>
      </c>
      <c r="N7625" t="s">
        <v>16092</v>
      </c>
    </row>
    <row r="7626" spans="1:14">
      <c r="A7626">
        <v>62</v>
      </c>
      <c r="B7626" t="s">
        <v>20334</v>
      </c>
      <c r="C7626" t="s">
        <v>20333</v>
      </c>
      <c r="D7626">
        <v>834</v>
      </c>
      <c r="E7626" s="1">
        <v>0.89400000000000002</v>
      </c>
      <c r="F7626">
        <v>1.0640000000000001</v>
      </c>
      <c r="G7626">
        <v>0.111</v>
      </c>
      <c r="H7626">
        <v>81</v>
      </c>
      <c r="I7626">
        <v>6.5</v>
      </c>
      <c r="J7626">
        <v>1.47E-3</v>
      </c>
      <c r="K7626">
        <v>0.23400000000000001</v>
      </c>
      <c r="L7626">
        <v>3.1399696969696986</v>
      </c>
      <c r="M7626" s="2">
        <f t="shared" si="238"/>
        <v>93.939393939393938</v>
      </c>
      <c r="N7626" t="s">
        <v>16092</v>
      </c>
    </row>
    <row r="7627" spans="1:14">
      <c r="A7627">
        <v>63</v>
      </c>
      <c r="B7627" t="s">
        <v>16136</v>
      </c>
      <c r="C7627" t="s">
        <v>16137</v>
      </c>
      <c r="D7627">
        <v>422</v>
      </c>
      <c r="E7627" s="1">
        <v>0.64300000000000002</v>
      </c>
      <c r="F7627">
        <v>0.63800000000000001</v>
      </c>
      <c r="G7627">
        <v>3.5999999999999997E-2</v>
      </c>
      <c r="H7627">
        <v>56</v>
      </c>
      <c r="I7627">
        <v>6.3</v>
      </c>
      <c r="J7627">
        <v>8.1999999999999998E-4</v>
      </c>
      <c r="K7627">
        <v>0.157</v>
      </c>
      <c r="L7627">
        <v>3.1399696969696986</v>
      </c>
      <c r="M7627" s="2">
        <f t="shared" si="238"/>
        <v>95.454545454545453</v>
      </c>
      <c r="N7627" t="s">
        <v>16092</v>
      </c>
    </row>
    <row r="7628" spans="1:14">
      <c r="A7628">
        <v>64</v>
      </c>
      <c r="B7628" t="s">
        <v>16146</v>
      </c>
      <c r="C7628" t="s">
        <v>16147</v>
      </c>
      <c r="D7628">
        <v>138</v>
      </c>
      <c r="E7628" s="1">
        <v>0.49399999999999999</v>
      </c>
      <c r="G7628">
        <v>0.113</v>
      </c>
      <c r="H7628">
        <v>53</v>
      </c>
      <c r="I7628">
        <v>5</v>
      </c>
      <c r="J7628">
        <v>2.1000000000000001E-4</v>
      </c>
      <c r="L7628">
        <v>3.1399696969696986</v>
      </c>
      <c r="M7628" s="2">
        <f t="shared" si="238"/>
        <v>96.969696969696969</v>
      </c>
      <c r="N7628" t="s">
        <v>16092</v>
      </c>
    </row>
    <row r="7629" spans="1:14">
      <c r="A7629">
        <v>65</v>
      </c>
      <c r="B7629" t="s">
        <v>16094</v>
      </c>
      <c r="C7629" t="s">
        <v>16095</v>
      </c>
      <c r="D7629">
        <v>30</v>
      </c>
      <c r="E7629" s="1">
        <v>0.25</v>
      </c>
      <c r="G7629">
        <v>0</v>
      </c>
      <c r="H7629">
        <v>39</v>
      </c>
      <c r="J7629">
        <v>6.9999999999999994E-5</v>
      </c>
      <c r="L7629">
        <v>3.1399696969696986</v>
      </c>
      <c r="M7629" s="2">
        <f t="shared" si="238"/>
        <v>98.484848484848484</v>
      </c>
      <c r="N7629" t="s">
        <v>16092</v>
      </c>
    </row>
    <row r="7630" spans="1:14">
      <c r="A7630">
        <v>66</v>
      </c>
      <c r="B7630" t="s">
        <v>16080</v>
      </c>
      <c r="C7630" t="s">
        <v>16081</v>
      </c>
      <c r="D7630">
        <v>23</v>
      </c>
      <c r="E7630" s="1">
        <v>1.2E-2</v>
      </c>
      <c r="F7630">
        <v>2.1999999999999999E-2</v>
      </c>
      <c r="G7630">
        <v>0</v>
      </c>
      <c r="H7630">
        <v>18</v>
      </c>
      <c r="J7630">
        <v>1.0000000000000001E-5</v>
      </c>
      <c r="K7630">
        <v>2E-3</v>
      </c>
      <c r="L7630">
        <v>3.1399696969696986</v>
      </c>
      <c r="M7630" s="2">
        <f t="shared" si="238"/>
        <v>100</v>
      </c>
      <c r="N7630" t="s">
        <v>16092</v>
      </c>
    </row>
    <row r="7631" spans="1:14" s="3" customFormat="1">
      <c r="E7631" s="4"/>
      <c r="M7631" s="5"/>
    </row>
    <row r="7632" spans="1:14">
      <c r="A7632">
        <v>1</v>
      </c>
      <c r="B7632" t="s">
        <v>5914</v>
      </c>
      <c r="C7632" t="s">
        <v>5913</v>
      </c>
      <c r="D7632">
        <v>81</v>
      </c>
      <c r="E7632" s="1">
        <v>1.615</v>
      </c>
      <c r="F7632">
        <v>1.153</v>
      </c>
      <c r="G7632">
        <v>0.86699999999999999</v>
      </c>
      <c r="H7632">
        <v>15</v>
      </c>
      <c r="J7632">
        <v>8.3000000000000001E-4</v>
      </c>
      <c r="K7632">
        <v>0.8</v>
      </c>
      <c r="L7632">
        <f>AVERAGE(E7632:E7700)</f>
        <v>0.32304347826086954</v>
      </c>
      <c r="M7632" s="2">
        <f t="shared" ref="M7632:M7663" si="239">A7632/69*100</f>
        <v>1.4492753623188406</v>
      </c>
      <c r="N7632" t="s">
        <v>36</v>
      </c>
    </row>
    <row r="7633" spans="1:14">
      <c r="A7633">
        <v>2</v>
      </c>
      <c r="B7633" t="s">
        <v>246</v>
      </c>
      <c r="C7633" t="s">
        <v>245</v>
      </c>
      <c r="D7633">
        <v>102</v>
      </c>
      <c r="E7633" s="1">
        <v>1.0229999999999999</v>
      </c>
      <c r="F7633">
        <v>0.755</v>
      </c>
      <c r="G7633">
        <v>0.05</v>
      </c>
      <c r="H7633">
        <v>20</v>
      </c>
      <c r="I7633">
        <v>3.3</v>
      </c>
      <c r="J7633">
        <v>1.15E-3</v>
      </c>
      <c r="K7633">
        <v>0.64200000000000002</v>
      </c>
      <c r="L7633">
        <v>0.32304347826086954</v>
      </c>
      <c r="M7633" s="2">
        <f t="shared" si="239"/>
        <v>2.8985507246376812</v>
      </c>
      <c r="N7633" t="s">
        <v>36</v>
      </c>
    </row>
    <row r="7634" spans="1:14">
      <c r="A7634">
        <v>3</v>
      </c>
      <c r="B7634" t="s">
        <v>244</v>
      </c>
      <c r="C7634" t="s">
        <v>243</v>
      </c>
      <c r="D7634">
        <v>1265</v>
      </c>
      <c r="E7634" s="1">
        <v>1</v>
      </c>
      <c r="F7634">
        <v>1.9850000000000001</v>
      </c>
      <c r="G7634">
        <v>0.52900000000000003</v>
      </c>
      <c r="H7634">
        <v>17</v>
      </c>
      <c r="I7634" t="s">
        <v>18288</v>
      </c>
      <c r="J7634">
        <v>3.5599999999999998E-3</v>
      </c>
      <c r="K7634">
        <v>1.528</v>
      </c>
      <c r="L7634">
        <v>0.32304347826086954</v>
      </c>
      <c r="M7634" s="2">
        <f t="shared" si="239"/>
        <v>4.3478260869565215</v>
      </c>
      <c r="N7634" t="s">
        <v>36</v>
      </c>
    </row>
    <row r="7635" spans="1:14">
      <c r="A7635">
        <v>4</v>
      </c>
      <c r="B7635" t="s">
        <v>8515</v>
      </c>
      <c r="C7635" t="s">
        <v>8514</v>
      </c>
      <c r="D7635">
        <v>793</v>
      </c>
      <c r="E7635" s="1">
        <v>0.8</v>
      </c>
      <c r="F7635">
        <v>0.78600000000000003</v>
      </c>
      <c r="G7635">
        <v>6.2E-2</v>
      </c>
      <c r="H7635">
        <v>32</v>
      </c>
      <c r="I7635" t="s">
        <v>18288</v>
      </c>
      <c r="J7635">
        <v>2.3E-3</v>
      </c>
      <c r="K7635">
        <v>0.78200000000000003</v>
      </c>
      <c r="L7635">
        <v>0.32304347826086954</v>
      </c>
      <c r="M7635" s="2">
        <f t="shared" si="239"/>
        <v>5.7971014492753623</v>
      </c>
      <c r="N7635" t="s">
        <v>36</v>
      </c>
    </row>
    <row r="7636" spans="1:14">
      <c r="A7636">
        <v>5</v>
      </c>
      <c r="B7636" t="s">
        <v>242</v>
      </c>
      <c r="C7636" t="s">
        <v>241</v>
      </c>
      <c r="D7636">
        <v>363</v>
      </c>
      <c r="E7636" s="1">
        <v>0.72499999999999998</v>
      </c>
      <c r="F7636">
        <v>0.71899999999999997</v>
      </c>
      <c r="G7636">
        <v>0</v>
      </c>
      <c r="H7636">
        <v>21</v>
      </c>
      <c r="I7636" t="s">
        <v>18288</v>
      </c>
      <c r="J7636">
        <v>1.3500000000000001E-3</v>
      </c>
      <c r="K7636">
        <v>0.63600000000000001</v>
      </c>
      <c r="L7636">
        <v>0.32304347826086954</v>
      </c>
      <c r="M7636" s="2">
        <f t="shared" si="239"/>
        <v>7.2463768115942031</v>
      </c>
      <c r="N7636" t="s">
        <v>36</v>
      </c>
    </row>
    <row r="7637" spans="1:14">
      <c r="A7637">
        <v>6</v>
      </c>
      <c r="B7637" t="s">
        <v>1755</v>
      </c>
      <c r="C7637" t="s">
        <v>1754</v>
      </c>
      <c r="D7637">
        <v>120</v>
      </c>
      <c r="E7637" s="1">
        <v>0.64800000000000002</v>
      </c>
      <c r="F7637">
        <v>1.2210000000000001</v>
      </c>
      <c r="G7637">
        <v>0.14299999999999999</v>
      </c>
      <c r="H7637">
        <v>28</v>
      </c>
      <c r="I7637">
        <v>3.8</v>
      </c>
      <c r="J7637">
        <v>8.5999999999999998E-4</v>
      </c>
      <c r="K7637">
        <v>0.51400000000000001</v>
      </c>
      <c r="L7637">
        <v>0.32304347826086954</v>
      </c>
      <c r="M7637" s="2">
        <f t="shared" si="239"/>
        <v>8.695652173913043</v>
      </c>
      <c r="N7637" t="s">
        <v>36</v>
      </c>
    </row>
    <row r="7638" spans="1:14">
      <c r="A7638">
        <v>7</v>
      </c>
      <c r="B7638" t="s">
        <v>240</v>
      </c>
      <c r="C7638" t="s">
        <v>239</v>
      </c>
      <c r="D7638">
        <v>46</v>
      </c>
      <c r="E7638" s="1">
        <v>0.64300000000000002</v>
      </c>
      <c r="F7638">
        <v>0.47299999999999998</v>
      </c>
      <c r="G7638">
        <v>0</v>
      </c>
      <c r="H7638">
        <v>23</v>
      </c>
      <c r="J7638">
        <v>2.0000000000000002E-5</v>
      </c>
      <c r="K7638">
        <v>2.1000000000000001E-2</v>
      </c>
      <c r="L7638">
        <v>0.32304347826086954</v>
      </c>
      <c r="M7638" s="2">
        <f t="shared" si="239"/>
        <v>10.144927536231885</v>
      </c>
      <c r="N7638" t="s">
        <v>36</v>
      </c>
    </row>
    <row r="7639" spans="1:14">
      <c r="A7639">
        <v>8</v>
      </c>
      <c r="B7639" t="s">
        <v>238</v>
      </c>
      <c r="C7639" t="s">
        <v>237</v>
      </c>
      <c r="D7639">
        <v>257</v>
      </c>
      <c r="E7639" s="1">
        <v>0.63300000000000001</v>
      </c>
      <c r="F7639">
        <v>0.89500000000000002</v>
      </c>
      <c r="G7639">
        <v>0.23100000000000001</v>
      </c>
      <c r="H7639">
        <v>13</v>
      </c>
      <c r="I7639">
        <v>9.4</v>
      </c>
      <c r="J7639">
        <v>1.0300000000000001E-3</v>
      </c>
      <c r="K7639">
        <v>0.61699999999999999</v>
      </c>
      <c r="L7639">
        <v>0.32304347826086954</v>
      </c>
      <c r="M7639" s="2">
        <f t="shared" si="239"/>
        <v>11.594202898550725</v>
      </c>
      <c r="N7639" t="s">
        <v>36</v>
      </c>
    </row>
    <row r="7640" spans="1:14">
      <c r="A7640">
        <v>9</v>
      </c>
      <c r="B7640" t="s">
        <v>236</v>
      </c>
      <c r="C7640" t="s">
        <v>235</v>
      </c>
      <c r="D7640">
        <v>260</v>
      </c>
      <c r="E7640" s="1">
        <v>0.622</v>
      </c>
      <c r="F7640">
        <v>0.55600000000000005</v>
      </c>
      <c r="G7640">
        <v>4.8000000000000001E-2</v>
      </c>
      <c r="H7640">
        <v>21</v>
      </c>
      <c r="I7640" t="s">
        <v>18288</v>
      </c>
      <c r="J7640">
        <v>8.0000000000000004E-4</v>
      </c>
      <c r="K7640">
        <v>0.504</v>
      </c>
      <c r="L7640">
        <v>0.32304347826086954</v>
      </c>
      <c r="M7640" s="2">
        <f t="shared" si="239"/>
        <v>13.043478260869565</v>
      </c>
      <c r="N7640" t="s">
        <v>36</v>
      </c>
    </row>
    <row r="7641" spans="1:14">
      <c r="A7641">
        <v>10</v>
      </c>
      <c r="B7641" t="s">
        <v>234</v>
      </c>
      <c r="C7641" t="s">
        <v>233</v>
      </c>
      <c r="D7641">
        <v>218</v>
      </c>
      <c r="E7641" s="1">
        <v>0.61299999999999999</v>
      </c>
      <c r="F7641">
        <v>0.33900000000000002</v>
      </c>
      <c r="G7641">
        <v>0.56499999999999995</v>
      </c>
      <c r="H7641">
        <v>92</v>
      </c>
      <c r="I7641">
        <v>2.2999999999999998</v>
      </c>
      <c r="J7641">
        <v>5.0000000000000001E-4</v>
      </c>
      <c r="K7641">
        <v>8.5000000000000006E-2</v>
      </c>
      <c r="L7641">
        <v>0.32304347826086954</v>
      </c>
      <c r="M7641" s="2">
        <f t="shared" si="239"/>
        <v>14.492753623188406</v>
      </c>
      <c r="N7641" t="s">
        <v>36</v>
      </c>
    </row>
    <row r="7642" spans="1:14">
      <c r="A7642">
        <v>11</v>
      </c>
      <c r="B7642" t="s">
        <v>6482</v>
      </c>
      <c r="C7642" t="s">
        <v>6481</v>
      </c>
      <c r="D7642">
        <v>223</v>
      </c>
      <c r="E7642" s="1">
        <v>0.60399999999999998</v>
      </c>
      <c r="F7642">
        <v>0.746</v>
      </c>
      <c r="G7642">
        <v>0.115</v>
      </c>
      <c r="H7642">
        <v>26</v>
      </c>
      <c r="I7642">
        <v>6.9</v>
      </c>
      <c r="J7642">
        <v>9.2000000000000003E-4</v>
      </c>
      <c r="K7642">
        <v>0.40500000000000003</v>
      </c>
      <c r="L7642">
        <v>0.32304347826086954</v>
      </c>
      <c r="M7642" s="2">
        <f t="shared" si="239"/>
        <v>15.942028985507244</v>
      </c>
      <c r="N7642" t="s">
        <v>36</v>
      </c>
    </row>
    <row r="7643" spans="1:14">
      <c r="A7643">
        <v>12</v>
      </c>
      <c r="B7643" t="s">
        <v>232</v>
      </c>
      <c r="C7643" t="s">
        <v>231</v>
      </c>
      <c r="D7643">
        <v>456</v>
      </c>
      <c r="E7643" s="1">
        <v>0.58799999999999997</v>
      </c>
      <c r="F7643">
        <v>0.875</v>
      </c>
      <c r="G7643">
        <v>0.11799999999999999</v>
      </c>
      <c r="H7643">
        <v>17</v>
      </c>
      <c r="I7643" t="s">
        <v>18288</v>
      </c>
      <c r="J7643">
        <v>9.8999999999999999E-4</v>
      </c>
      <c r="K7643">
        <v>0.63900000000000001</v>
      </c>
      <c r="L7643">
        <v>0.32304347826086954</v>
      </c>
      <c r="M7643" s="2">
        <f t="shared" si="239"/>
        <v>17.391304347826086</v>
      </c>
      <c r="N7643" t="s">
        <v>36</v>
      </c>
    </row>
    <row r="7644" spans="1:14">
      <c r="A7644">
        <v>13</v>
      </c>
      <c r="B7644" t="s">
        <v>230</v>
      </c>
      <c r="C7644" t="s">
        <v>229</v>
      </c>
      <c r="D7644">
        <v>97</v>
      </c>
      <c r="E7644" s="1">
        <v>0.55300000000000005</v>
      </c>
      <c r="G7644">
        <v>3.7999999999999999E-2</v>
      </c>
      <c r="H7644">
        <v>26</v>
      </c>
      <c r="J7644">
        <v>4.8999999999999998E-4</v>
      </c>
      <c r="L7644">
        <v>0.32304347826086954</v>
      </c>
      <c r="M7644" s="2">
        <f t="shared" si="239"/>
        <v>18.840579710144929</v>
      </c>
      <c r="N7644" t="s">
        <v>36</v>
      </c>
    </row>
    <row r="7645" spans="1:14">
      <c r="A7645">
        <v>14</v>
      </c>
      <c r="B7645" t="s">
        <v>1991</v>
      </c>
      <c r="C7645" t="s">
        <v>1990</v>
      </c>
      <c r="D7645">
        <v>123</v>
      </c>
      <c r="E7645" s="1">
        <v>0.54500000000000004</v>
      </c>
      <c r="G7645">
        <v>7.6999999999999999E-2</v>
      </c>
      <c r="H7645">
        <v>13</v>
      </c>
      <c r="I7645" t="s">
        <v>18288</v>
      </c>
      <c r="J7645">
        <v>6.9999999999999999E-4</v>
      </c>
      <c r="L7645">
        <v>0.32304347826086954</v>
      </c>
      <c r="M7645" s="2">
        <f t="shared" si="239"/>
        <v>20.289855072463769</v>
      </c>
      <c r="N7645" t="s">
        <v>36</v>
      </c>
    </row>
    <row r="7646" spans="1:14">
      <c r="A7646">
        <v>15</v>
      </c>
      <c r="B7646" t="s">
        <v>228</v>
      </c>
      <c r="C7646" t="s">
        <v>227</v>
      </c>
      <c r="D7646">
        <v>47</v>
      </c>
      <c r="E7646" s="1">
        <v>0.52900000000000003</v>
      </c>
      <c r="G7646">
        <v>8.3000000000000004E-2</v>
      </c>
      <c r="H7646">
        <v>24</v>
      </c>
      <c r="J7646">
        <v>1.7000000000000001E-4</v>
      </c>
      <c r="L7646">
        <v>0.32304347826086954</v>
      </c>
      <c r="M7646" s="2">
        <f t="shared" si="239"/>
        <v>21.739130434782609</v>
      </c>
      <c r="N7646" t="s">
        <v>36</v>
      </c>
    </row>
    <row r="7647" spans="1:14">
      <c r="A7647">
        <v>16</v>
      </c>
      <c r="B7647" t="s">
        <v>226</v>
      </c>
      <c r="C7647" t="s">
        <v>225</v>
      </c>
      <c r="D7647">
        <v>77</v>
      </c>
      <c r="E7647" s="1">
        <v>0.51400000000000001</v>
      </c>
      <c r="G7647">
        <v>0</v>
      </c>
      <c r="H7647">
        <v>13</v>
      </c>
      <c r="J7647">
        <v>6.9999999999999999E-4</v>
      </c>
      <c r="L7647">
        <v>0.32304347826086954</v>
      </c>
      <c r="M7647" s="2">
        <f t="shared" si="239"/>
        <v>23.188405797101449</v>
      </c>
      <c r="N7647" t="s">
        <v>36</v>
      </c>
    </row>
    <row r="7648" spans="1:14">
      <c r="A7648">
        <v>17</v>
      </c>
      <c r="B7648" t="s">
        <v>224</v>
      </c>
      <c r="C7648" t="s">
        <v>223</v>
      </c>
      <c r="D7648">
        <v>684</v>
      </c>
      <c r="E7648" s="1">
        <v>0.44700000000000001</v>
      </c>
      <c r="F7648">
        <v>0.46100000000000002</v>
      </c>
      <c r="G7648">
        <v>0.14599999999999999</v>
      </c>
      <c r="H7648">
        <v>41</v>
      </c>
      <c r="I7648" t="s">
        <v>18288</v>
      </c>
      <c r="J7648">
        <v>1.41E-3</v>
      </c>
      <c r="K7648">
        <v>0.38900000000000001</v>
      </c>
      <c r="L7648">
        <v>0.32304347826086954</v>
      </c>
      <c r="M7648" s="2">
        <f t="shared" si="239"/>
        <v>24.637681159420293</v>
      </c>
      <c r="N7648" t="s">
        <v>36</v>
      </c>
    </row>
    <row r="7649" spans="1:14">
      <c r="A7649">
        <v>18</v>
      </c>
      <c r="B7649" t="s">
        <v>222</v>
      </c>
      <c r="C7649" t="s">
        <v>221</v>
      </c>
      <c r="D7649">
        <v>679</v>
      </c>
      <c r="E7649" s="1">
        <v>0.41</v>
      </c>
      <c r="F7649">
        <v>0.52700000000000002</v>
      </c>
      <c r="G7649">
        <v>0.81799999999999995</v>
      </c>
      <c r="H7649">
        <v>44</v>
      </c>
      <c r="I7649" t="s">
        <v>18288</v>
      </c>
      <c r="J7649">
        <v>1.42E-3</v>
      </c>
      <c r="K7649">
        <v>0.48</v>
      </c>
      <c r="L7649">
        <v>0.32304347826086954</v>
      </c>
      <c r="M7649" s="2">
        <f t="shared" si="239"/>
        <v>26.086956521739129</v>
      </c>
      <c r="N7649" t="s">
        <v>36</v>
      </c>
    </row>
    <row r="7650" spans="1:14">
      <c r="A7650">
        <v>19</v>
      </c>
      <c r="B7650" t="s">
        <v>220</v>
      </c>
      <c r="C7650" t="s">
        <v>219</v>
      </c>
      <c r="D7650">
        <v>119</v>
      </c>
      <c r="E7650" s="1">
        <v>0.40500000000000003</v>
      </c>
      <c r="F7650">
        <v>0.371</v>
      </c>
      <c r="G7650">
        <v>4.8000000000000001E-2</v>
      </c>
      <c r="H7650">
        <v>21</v>
      </c>
      <c r="I7650" t="s">
        <v>18288</v>
      </c>
      <c r="J7650">
        <v>9.2000000000000003E-4</v>
      </c>
      <c r="K7650">
        <v>0.54</v>
      </c>
      <c r="L7650">
        <v>0.32304347826086954</v>
      </c>
      <c r="M7650" s="2">
        <f t="shared" si="239"/>
        <v>27.536231884057973</v>
      </c>
      <c r="N7650" t="s">
        <v>36</v>
      </c>
    </row>
    <row r="7651" spans="1:14">
      <c r="A7651">
        <v>20</v>
      </c>
      <c r="B7651" t="s">
        <v>218</v>
      </c>
      <c r="C7651" t="s">
        <v>217</v>
      </c>
      <c r="D7651">
        <v>153</v>
      </c>
      <c r="E7651" s="1">
        <v>0.40400000000000003</v>
      </c>
      <c r="F7651">
        <v>0.42499999999999999</v>
      </c>
      <c r="G7651">
        <v>0</v>
      </c>
      <c r="H7651">
        <v>12</v>
      </c>
      <c r="I7651">
        <v>9.4</v>
      </c>
      <c r="J7651">
        <v>1.7000000000000001E-4</v>
      </c>
      <c r="K7651">
        <v>9.0999999999999998E-2</v>
      </c>
      <c r="L7651">
        <v>0.32304347826086954</v>
      </c>
      <c r="M7651" s="2">
        <f t="shared" si="239"/>
        <v>28.985507246376812</v>
      </c>
      <c r="N7651" t="s">
        <v>36</v>
      </c>
    </row>
    <row r="7652" spans="1:14">
      <c r="A7652">
        <v>21</v>
      </c>
      <c r="B7652" t="s">
        <v>216</v>
      </c>
      <c r="C7652" t="s">
        <v>215</v>
      </c>
      <c r="D7652">
        <v>411</v>
      </c>
      <c r="E7652" s="1">
        <v>0.376</v>
      </c>
      <c r="G7652">
        <v>0.28699999999999998</v>
      </c>
      <c r="H7652">
        <v>136</v>
      </c>
      <c r="I7652">
        <v>4.3</v>
      </c>
      <c r="J7652">
        <v>7.9000000000000001E-4</v>
      </c>
      <c r="L7652">
        <v>0.32304347826086954</v>
      </c>
      <c r="M7652" s="2">
        <f t="shared" si="239"/>
        <v>30.434782608695656</v>
      </c>
      <c r="N7652" t="s">
        <v>36</v>
      </c>
    </row>
    <row r="7653" spans="1:14">
      <c r="A7653">
        <v>22</v>
      </c>
      <c r="B7653" t="s">
        <v>214</v>
      </c>
      <c r="C7653" t="s">
        <v>213</v>
      </c>
      <c r="D7653">
        <v>189</v>
      </c>
      <c r="E7653" s="1">
        <v>0.36799999999999999</v>
      </c>
      <c r="F7653">
        <v>0.34699999999999998</v>
      </c>
      <c r="G7653">
        <v>4.4999999999999998E-2</v>
      </c>
      <c r="H7653">
        <v>22</v>
      </c>
      <c r="I7653" t="s">
        <v>18288</v>
      </c>
      <c r="J7653">
        <v>2.5999999999999998E-4</v>
      </c>
      <c r="K7653">
        <v>0.20100000000000001</v>
      </c>
      <c r="L7653">
        <v>0.32304347826086954</v>
      </c>
      <c r="M7653" s="2">
        <f t="shared" si="239"/>
        <v>31.884057971014489</v>
      </c>
      <c r="N7653" t="s">
        <v>36</v>
      </c>
    </row>
    <row r="7654" spans="1:14">
      <c r="A7654">
        <v>23</v>
      </c>
      <c r="B7654" t="s">
        <v>212</v>
      </c>
      <c r="C7654" t="s">
        <v>211</v>
      </c>
      <c r="D7654">
        <v>361</v>
      </c>
      <c r="E7654" s="1">
        <v>0.32700000000000001</v>
      </c>
      <c r="F7654">
        <v>0.57099999999999995</v>
      </c>
      <c r="G7654">
        <v>6.9000000000000006E-2</v>
      </c>
      <c r="H7654">
        <v>29</v>
      </c>
      <c r="I7654" t="s">
        <v>18288</v>
      </c>
      <c r="J7654">
        <v>8.7000000000000001E-4</v>
      </c>
      <c r="K7654">
        <v>0.373</v>
      </c>
      <c r="L7654">
        <v>0.32304347826086954</v>
      </c>
      <c r="M7654" s="2">
        <f t="shared" si="239"/>
        <v>33.333333333333329</v>
      </c>
      <c r="N7654" t="s">
        <v>36</v>
      </c>
    </row>
    <row r="7655" spans="1:14">
      <c r="A7655">
        <v>24</v>
      </c>
      <c r="B7655" t="s">
        <v>210</v>
      </c>
      <c r="C7655" t="s">
        <v>209</v>
      </c>
      <c r="D7655">
        <v>127</v>
      </c>
      <c r="E7655" s="1">
        <v>0.311</v>
      </c>
      <c r="G7655">
        <v>0.13900000000000001</v>
      </c>
      <c r="H7655">
        <v>36</v>
      </c>
      <c r="I7655">
        <v>7.8</v>
      </c>
      <c r="J7655">
        <v>5.2999999999999998E-4</v>
      </c>
      <c r="L7655">
        <v>0.32304347826086954</v>
      </c>
      <c r="M7655" s="2">
        <f t="shared" si="239"/>
        <v>34.782608695652172</v>
      </c>
      <c r="N7655" t="s">
        <v>36</v>
      </c>
    </row>
    <row r="7656" spans="1:14">
      <c r="A7656">
        <v>25</v>
      </c>
      <c r="B7656" t="s">
        <v>208</v>
      </c>
      <c r="C7656" t="s">
        <v>207</v>
      </c>
      <c r="D7656">
        <v>53</v>
      </c>
      <c r="E7656" s="1">
        <v>0.308</v>
      </c>
      <c r="F7656">
        <v>0.215</v>
      </c>
      <c r="G7656">
        <v>0</v>
      </c>
      <c r="H7656">
        <v>17</v>
      </c>
      <c r="J7656">
        <v>2.3000000000000001E-4</v>
      </c>
      <c r="K7656">
        <v>0.14199999999999999</v>
      </c>
      <c r="L7656">
        <v>0.32304347826086954</v>
      </c>
      <c r="M7656" s="2">
        <f t="shared" si="239"/>
        <v>36.231884057971016</v>
      </c>
      <c r="N7656" t="s">
        <v>36</v>
      </c>
    </row>
    <row r="7657" spans="1:14">
      <c r="A7657">
        <v>26</v>
      </c>
      <c r="B7657" t="s">
        <v>206</v>
      </c>
      <c r="C7657" t="s">
        <v>205</v>
      </c>
      <c r="D7657">
        <v>413</v>
      </c>
      <c r="E7657" s="1">
        <v>0.30299999999999999</v>
      </c>
      <c r="F7657">
        <v>0.65900000000000003</v>
      </c>
      <c r="G7657">
        <v>5.8999999999999997E-2</v>
      </c>
      <c r="H7657">
        <v>17</v>
      </c>
      <c r="I7657" t="s">
        <v>18288</v>
      </c>
      <c r="J7657">
        <v>9.6000000000000002E-4</v>
      </c>
      <c r="K7657">
        <v>0.66900000000000004</v>
      </c>
      <c r="L7657">
        <v>0.32304347826086954</v>
      </c>
      <c r="M7657" s="2">
        <f t="shared" si="239"/>
        <v>37.681159420289859</v>
      </c>
      <c r="N7657" t="s">
        <v>36</v>
      </c>
    </row>
    <row r="7658" spans="1:14">
      <c r="A7658">
        <v>27</v>
      </c>
      <c r="B7658" t="s">
        <v>204</v>
      </c>
      <c r="C7658" t="s">
        <v>203</v>
      </c>
      <c r="D7658">
        <v>145</v>
      </c>
      <c r="E7658" s="1">
        <v>0.3</v>
      </c>
      <c r="F7658">
        <v>0.33</v>
      </c>
      <c r="G7658">
        <v>0</v>
      </c>
      <c r="H7658">
        <v>19</v>
      </c>
      <c r="I7658">
        <v>9.9</v>
      </c>
      <c r="J7658">
        <v>3.8999999999999999E-4</v>
      </c>
      <c r="K7658">
        <v>0.24199999999999999</v>
      </c>
      <c r="L7658">
        <v>0.32304347826086954</v>
      </c>
      <c r="M7658" s="2">
        <f t="shared" si="239"/>
        <v>39.130434782608695</v>
      </c>
      <c r="N7658" t="s">
        <v>36</v>
      </c>
    </row>
    <row r="7659" spans="1:14">
      <c r="A7659">
        <v>28</v>
      </c>
      <c r="B7659" t="s">
        <v>202</v>
      </c>
      <c r="C7659" t="s">
        <v>201</v>
      </c>
      <c r="D7659">
        <v>392</v>
      </c>
      <c r="E7659" s="1">
        <v>0.29599999999999999</v>
      </c>
      <c r="F7659">
        <v>0.40600000000000003</v>
      </c>
      <c r="G7659">
        <v>0</v>
      </c>
      <c r="H7659">
        <v>35</v>
      </c>
      <c r="I7659" t="s">
        <v>18288</v>
      </c>
      <c r="J7659">
        <v>6.0999999999999997E-4</v>
      </c>
      <c r="K7659">
        <v>0.219</v>
      </c>
      <c r="L7659">
        <v>0.32304347826086954</v>
      </c>
      <c r="M7659" s="2">
        <f t="shared" si="239"/>
        <v>40.579710144927539</v>
      </c>
      <c r="N7659" t="s">
        <v>36</v>
      </c>
    </row>
    <row r="7660" spans="1:14">
      <c r="A7660">
        <v>29</v>
      </c>
      <c r="B7660" t="s">
        <v>8465</v>
      </c>
      <c r="C7660" t="s">
        <v>8464</v>
      </c>
      <c r="D7660">
        <v>222</v>
      </c>
      <c r="E7660" s="1">
        <v>0.26700000000000002</v>
      </c>
      <c r="F7660">
        <v>0.3</v>
      </c>
      <c r="G7660">
        <v>0</v>
      </c>
      <c r="H7660">
        <v>24</v>
      </c>
      <c r="I7660" t="s">
        <v>18288</v>
      </c>
      <c r="J7660">
        <v>4.4999999999999999E-4</v>
      </c>
      <c r="K7660">
        <v>0.23300000000000001</v>
      </c>
      <c r="L7660">
        <v>0.32304347826086954</v>
      </c>
      <c r="M7660" s="2">
        <f t="shared" si="239"/>
        <v>42.028985507246375</v>
      </c>
      <c r="N7660" t="s">
        <v>36</v>
      </c>
    </row>
    <row r="7661" spans="1:14">
      <c r="A7661">
        <v>30</v>
      </c>
      <c r="B7661" t="s">
        <v>200</v>
      </c>
      <c r="C7661" t="s">
        <v>199</v>
      </c>
      <c r="D7661">
        <v>181</v>
      </c>
      <c r="E7661" s="1">
        <v>0.26</v>
      </c>
      <c r="F7661">
        <v>0.26600000000000001</v>
      </c>
      <c r="G7661">
        <v>0</v>
      </c>
      <c r="H7661">
        <v>21</v>
      </c>
      <c r="I7661" t="s">
        <v>18288</v>
      </c>
      <c r="J7661">
        <v>4.8999999999999998E-4</v>
      </c>
      <c r="K7661">
        <v>0.217</v>
      </c>
      <c r="L7661">
        <v>0.32304347826086954</v>
      </c>
      <c r="M7661" s="2">
        <f t="shared" si="239"/>
        <v>43.478260869565219</v>
      </c>
      <c r="N7661" t="s">
        <v>36</v>
      </c>
    </row>
    <row r="7662" spans="1:14">
      <c r="A7662">
        <v>31</v>
      </c>
      <c r="B7662" t="s">
        <v>198</v>
      </c>
      <c r="C7662" t="s">
        <v>197</v>
      </c>
      <c r="D7662">
        <v>237</v>
      </c>
      <c r="E7662" s="1">
        <v>0.254</v>
      </c>
      <c r="F7662">
        <v>0.432</v>
      </c>
      <c r="G7662">
        <v>5.6000000000000001E-2</v>
      </c>
      <c r="H7662">
        <v>36</v>
      </c>
      <c r="I7662" t="s">
        <v>18288</v>
      </c>
      <c r="J7662">
        <v>8.0999999999999996E-4</v>
      </c>
      <c r="K7662">
        <v>0.315</v>
      </c>
      <c r="L7662">
        <v>0.32304347826086954</v>
      </c>
      <c r="M7662" s="2">
        <f t="shared" si="239"/>
        <v>44.927536231884055</v>
      </c>
      <c r="N7662" t="s">
        <v>36</v>
      </c>
    </row>
    <row r="7663" spans="1:14">
      <c r="A7663">
        <v>32</v>
      </c>
      <c r="B7663" t="s">
        <v>8463</v>
      </c>
      <c r="C7663" t="s">
        <v>8462</v>
      </c>
      <c r="D7663">
        <v>244</v>
      </c>
      <c r="E7663" s="1">
        <v>0.25</v>
      </c>
      <c r="F7663">
        <v>0.35499999999999998</v>
      </c>
      <c r="G7663">
        <v>7.3999999999999996E-2</v>
      </c>
      <c r="H7663">
        <v>27</v>
      </c>
      <c r="I7663" t="s">
        <v>18288</v>
      </c>
      <c r="J7663">
        <v>2.5000000000000001E-4</v>
      </c>
      <c r="K7663">
        <v>0.11700000000000001</v>
      </c>
      <c r="L7663">
        <v>0.32304347826086954</v>
      </c>
      <c r="M7663" s="2">
        <f t="shared" si="239"/>
        <v>46.376811594202898</v>
      </c>
      <c r="N7663" t="s">
        <v>36</v>
      </c>
    </row>
    <row r="7664" spans="1:14">
      <c r="A7664">
        <v>33</v>
      </c>
      <c r="B7664" t="s">
        <v>2886</v>
      </c>
      <c r="C7664" t="s">
        <v>2885</v>
      </c>
      <c r="D7664">
        <v>102</v>
      </c>
      <c r="E7664" s="1">
        <v>0.25</v>
      </c>
      <c r="G7664">
        <v>0.27300000000000002</v>
      </c>
      <c r="H7664">
        <v>11</v>
      </c>
      <c r="I7664" t="s">
        <v>18288</v>
      </c>
      <c r="J7664">
        <v>5.0000000000000002E-5</v>
      </c>
      <c r="L7664">
        <v>0.32304347826086954</v>
      </c>
      <c r="M7664" s="2">
        <f t="shared" ref="M7664:M7700" si="240">A7664/69*100</f>
        <v>47.826086956521742</v>
      </c>
      <c r="N7664" t="s">
        <v>36</v>
      </c>
    </row>
    <row r="7665" spans="1:14">
      <c r="A7665">
        <v>34</v>
      </c>
      <c r="B7665" t="s">
        <v>196</v>
      </c>
      <c r="C7665" t="s">
        <v>195</v>
      </c>
      <c r="D7665">
        <v>6</v>
      </c>
      <c r="E7665" s="1">
        <v>0.23100000000000001</v>
      </c>
      <c r="F7665">
        <v>0.14000000000000001</v>
      </c>
      <c r="G7665">
        <v>0</v>
      </c>
      <c r="H7665">
        <v>13</v>
      </c>
      <c r="J7665">
        <v>3.0000000000000001E-5</v>
      </c>
      <c r="K7665">
        <v>3.5000000000000003E-2</v>
      </c>
      <c r="L7665">
        <v>0.32304347826086954</v>
      </c>
      <c r="M7665" s="2">
        <f t="shared" si="240"/>
        <v>49.275362318840585</v>
      </c>
      <c r="N7665" t="s">
        <v>36</v>
      </c>
    </row>
    <row r="7666" spans="1:14">
      <c r="A7666">
        <v>35</v>
      </c>
      <c r="B7666" t="s">
        <v>194</v>
      </c>
      <c r="C7666" t="s">
        <v>193</v>
      </c>
      <c r="D7666">
        <v>91</v>
      </c>
      <c r="E7666" s="1">
        <v>0.23100000000000001</v>
      </c>
      <c r="G7666">
        <v>7.0999999999999994E-2</v>
      </c>
      <c r="H7666">
        <v>14</v>
      </c>
      <c r="J7666">
        <v>3.6999999999999999E-4</v>
      </c>
      <c r="L7666">
        <v>0.32304347826086954</v>
      </c>
      <c r="M7666" s="2">
        <f t="shared" si="240"/>
        <v>50.724637681159422</v>
      </c>
      <c r="N7666" t="s">
        <v>36</v>
      </c>
    </row>
    <row r="7667" spans="1:14">
      <c r="A7667">
        <v>36</v>
      </c>
      <c r="B7667" t="s">
        <v>192</v>
      </c>
      <c r="C7667" t="s">
        <v>191</v>
      </c>
      <c r="D7667">
        <v>50</v>
      </c>
      <c r="E7667" s="1">
        <v>0.22700000000000001</v>
      </c>
      <c r="F7667">
        <v>0.23899999999999999</v>
      </c>
      <c r="G7667">
        <v>0</v>
      </c>
      <c r="H7667">
        <v>10</v>
      </c>
      <c r="J7667">
        <v>3.0000000000000001E-5</v>
      </c>
      <c r="K7667">
        <v>3.7999999999999999E-2</v>
      </c>
      <c r="L7667">
        <v>0.32304347826086954</v>
      </c>
      <c r="M7667" s="2">
        <f t="shared" si="240"/>
        <v>52.173913043478258</v>
      </c>
      <c r="N7667" t="s">
        <v>36</v>
      </c>
    </row>
    <row r="7668" spans="1:14">
      <c r="A7668">
        <v>37</v>
      </c>
      <c r="B7668" t="s">
        <v>190</v>
      </c>
      <c r="C7668" t="s">
        <v>189</v>
      </c>
      <c r="D7668">
        <v>39</v>
      </c>
      <c r="E7668" s="1">
        <v>0.22600000000000001</v>
      </c>
      <c r="G7668">
        <v>0</v>
      </c>
      <c r="H7668">
        <v>21</v>
      </c>
      <c r="J7668">
        <v>4.4999999999999999E-4</v>
      </c>
      <c r="L7668">
        <v>0.32304347826086954</v>
      </c>
      <c r="M7668" s="2">
        <f t="shared" si="240"/>
        <v>53.623188405797109</v>
      </c>
      <c r="N7668" t="s">
        <v>36</v>
      </c>
    </row>
    <row r="7669" spans="1:14">
      <c r="A7669">
        <v>38</v>
      </c>
      <c r="B7669" t="s">
        <v>188</v>
      </c>
      <c r="C7669" t="s">
        <v>187</v>
      </c>
      <c r="D7669">
        <v>62</v>
      </c>
      <c r="E7669" s="1">
        <v>0.222</v>
      </c>
      <c r="G7669">
        <v>0.12</v>
      </c>
      <c r="H7669">
        <v>25</v>
      </c>
      <c r="J7669">
        <v>3.3E-4</v>
      </c>
      <c r="L7669">
        <v>0.32304347826086954</v>
      </c>
      <c r="M7669" s="2">
        <f t="shared" si="240"/>
        <v>55.072463768115945</v>
      </c>
      <c r="N7669" t="s">
        <v>36</v>
      </c>
    </row>
    <row r="7670" spans="1:14">
      <c r="A7670">
        <v>39</v>
      </c>
      <c r="B7670" t="s">
        <v>186</v>
      </c>
      <c r="C7670" t="s">
        <v>185</v>
      </c>
      <c r="D7670">
        <v>103</v>
      </c>
      <c r="E7670" s="1">
        <v>0.21299999999999999</v>
      </c>
      <c r="F7670">
        <v>0.248</v>
      </c>
      <c r="G7670">
        <v>0.04</v>
      </c>
      <c r="H7670">
        <v>25</v>
      </c>
      <c r="I7670" t="s">
        <v>18288</v>
      </c>
      <c r="J7670">
        <v>2.4000000000000001E-4</v>
      </c>
      <c r="K7670">
        <v>0.13400000000000001</v>
      </c>
      <c r="L7670">
        <v>0.32304347826086954</v>
      </c>
      <c r="M7670" s="2">
        <f t="shared" si="240"/>
        <v>56.521739130434781</v>
      </c>
      <c r="N7670" t="s">
        <v>36</v>
      </c>
    </row>
    <row r="7671" spans="1:14">
      <c r="A7671">
        <v>40</v>
      </c>
      <c r="B7671" t="s">
        <v>184</v>
      </c>
      <c r="C7671" t="s">
        <v>183</v>
      </c>
      <c r="D7671">
        <v>38</v>
      </c>
      <c r="E7671" s="1">
        <v>0.20799999999999999</v>
      </c>
      <c r="G7671">
        <v>4.8000000000000001E-2</v>
      </c>
      <c r="H7671">
        <v>42</v>
      </c>
      <c r="J7671">
        <v>1.0000000000000001E-5</v>
      </c>
      <c r="L7671">
        <v>0.32304347826086954</v>
      </c>
      <c r="M7671" s="2">
        <f t="shared" si="240"/>
        <v>57.971014492753625</v>
      </c>
      <c r="N7671" t="s">
        <v>36</v>
      </c>
    </row>
    <row r="7672" spans="1:14">
      <c r="A7672">
        <v>41</v>
      </c>
      <c r="B7672" t="s">
        <v>182</v>
      </c>
      <c r="C7672" t="s">
        <v>181</v>
      </c>
      <c r="D7672">
        <v>68</v>
      </c>
      <c r="E7672" s="1">
        <v>0.2</v>
      </c>
      <c r="G7672">
        <v>7.0999999999999994E-2</v>
      </c>
      <c r="H7672">
        <v>14</v>
      </c>
      <c r="J7672">
        <v>8.0000000000000007E-5</v>
      </c>
      <c r="L7672">
        <v>0.32304347826086954</v>
      </c>
      <c r="M7672" s="2">
        <f t="shared" si="240"/>
        <v>59.420289855072461</v>
      </c>
      <c r="N7672" t="s">
        <v>36</v>
      </c>
    </row>
    <row r="7673" spans="1:14">
      <c r="A7673">
        <v>42</v>
      </c>
      <c r="B7673" t="s">
        <v>180</v>
      </c>
      <c r="C7673" t="s">
        <v>179</v>
      </c>
      <c r="D7673">
        <v>54</v>
      </c>
      <c r="E7673" s="1">
        <v>0.2</v>
      </c>
      <c r="G7673">
        <v>0.1</v>
      </c>
      <c r="H7673">
        <v>10</v>
      </c>
      <c r="J7673">
        <v>2.5000000000000001E-4</v>
      </c>
      <c r="L7673">
        <v>0.32304347826086954</v>
      </c>
      <c r="M7673" s="2">
        <f t="shared" si="240"/>
        <v>60.869565217391312</v>
      </c>
      <c r="N7673" t="s">
        <v>36</v>
      </c>
    </row>
    <row r="7674" spans="1:14">
      <c r="A7674">
        <v>43</v>
      </c>
      <c r="B7674" t="s">
        <v>178</v>
      </c>
      <c r="C7674" t="s">
        <v>177</v>
      </c>
      <c r="D7674">
        <v>31</v>
      </c>
      <c r="E7674" s="1">
        <v>0.182</v>
      </c>
      <c r="F7674">
        <v>0.158</v>
      </c>
      <c r="G7674">
        <v>0</v>
      </c>
      <c r="H7674">
        <v>13</v>
      </c>
      <c r="J7674">
        <v>6.0000000000000002E-5</v>
      </c>
      <c r="K7674">
        <v>6.4000000000000001E-2</v>
      </c>
      <c r="L7674">
        <v>0.32304347826086954</v>
      </c>
      <c r="M7674" s="2">
        <f t="shared" si="240"/>
        <v>62.318840579710141</v>
      </c>
      <c r="N7674" t="s">
        <v>36</v>
      </c>
    </row>
    <row r="7675" spans="1:14">
      <c r="A7675">
        <v>44</v>
      </c>
      <c r="B7675" t="s">
        <v>8455</v>
      </c>
      <c r="C7675" t="s">
        <v>8454</v>
      </c>
      <c r="D7675">
        <v>147</v>
      </c>
      <c r="E7675" s="1">
        <v>0.17</v>
      </c>
      <c r="F7675">
        <v>0.30399999999999999</v>
      </c>
      <c r="G7675">
        <v>0.08</v>
      </c>
      <c r="H7675">
        <v>25</v>
      </c>
      <c r="I7675" t="s">
        <v>18288</v>
      </c>
      <c r="J7675">
        <v>5.8E-4</v>
      </c>
      <c r="K7675">
        <v>0.28999999999999998</v>
      </c>
      <c r="L7675">
        <v>0.32304347826086954</v>
      </c>
      <c r="M7675" s="2">
        <f t="shared" si="240"/>
        <v>63.768115942028977</v>
      </c>
      <c r="N7675" t="s">
        <v>36</v>
      </c>
    </row>
    <row r="7676" spans="1:14">
      <c r="A7676">
        <v>45</v>
      </c>
      <c r="B7676" t="s">
        <v>176</v>
      </c>
      <c r="C7676" t="s">
        <v>175</v>
      </c>
      <c r="D7676">
        <v>95</v>
      </c>
      <c r="E7676" s="1">
        <v>0.16900000000000001</v>
      </c>
      <c r="F7676">
        <v>0.13200000000000001</v>
      </c>
      <c r="G7676">
        <v>3.3000000000000002E-2</v>
      </c>
      <c r="H7676">
        <v>30</v>
      </c>
      <c r="J7676">
        <v>1.6000000000000001E-4</v>
      </c>
      <c r="K7676">
        <v>6.8000000000000005E-2</v>
      </c>
      <c r="L7676">
        <v>0.32304347826086954</v>
      </c>
      <c r="M7676" s="2">
        <f t="shared" si="240"/>
        <v>65.217391304347828</v>
      </c>
      <c r="N7676" t="s">
        <v>36</v>
      </c>
    </row>
    <row r="7677" spans="1:14">
      <c r="A7677">
        <v>46</v>
      </c>
      <c r="B7677" t="s">
        <v>174</v>
      </c>
      <c r="C7677" t="s">
        <v>173</v>
      </c>
      <c r="D7677">
        <v>375</v>
      </c>
      <c r="E7677" s="1">
        <v>0.16700000000000001</v>
      </c>
      <c r="F7677">
        <v>0.34</v>
      </c>
      <c r="G7677">
        <v>0.13800000000000001</v>
      </c>
      <c r="H7677">
        <v>29</v>
      </c>
      <c r="I7677" t="s">
        <v>18288</v>
      </c>
      <c r="J7677">
        <v>6.8000000000000005E-4</v>
      </c>
      <c r="K7677">
        <v>0.254</v>
      </c>
      <c r="L7677">
        <v>0.32304347826086954</v>
      </c>
      <c r="M7677" s="2">
        <f t="shared" si="240"/>
        <v>66.666666666666657</v>
      </c>
      <c r="N7677" t="s">
        <v>36</v>
      </c>
    </row>
    <row r="7678" spans="1:14">
      <c r="A7678">
        <v>47</v>
      </c>
      <c r="B7678" t="s">
        <v>172</v>
      </c>
      <c r="C7678" t="s">
        <v>171</v>
      </c>
      <c r="D7678">
        <v>392</v>
      </c>
      <c r="E7678" s="1">
        <v>0.16500000000000001</v>
      </c>
      <c r="F7678">
        <v>0.317</v>
      </c>
      <c r="G7678">
        <v>0</v>
      </c>
      <c r="H7678">
        <v>46</v>
      </c>
      <c r="I7678" t="s">
        <v>18288</v>
      </c>
      <c r="J7678">
        <v>8.8000000000000003E-4</v>
      </c>
      <c r="K7678">
        <v>0.26800000000000002</v>
      </c>
      <c r="L7678">
        <v>0.32304347826086954</v>
      </c>
      <c r="M7678" s="2">
        <f t="shared" si="240"/>
        <v>68.115942028985515</v>
      </c>
      <c r="N7678" t="s">
        <v>36</v>
      </c>
    </row>
    <row r="7679" spans="1:14">
      <c r="A7679">
        <v>48</v>
      </c>
      <c r="B7679" t="s">
        <v>170</v>
      </c>
      <c r="C7679" t="s">
        <v>169</v>
      </c>
      <c r="D7679">
        <v>67</v>
      </c>
      <c r="E7679" s="1">
        <v>0.16300000000000001</v>
      </c>
      <c r="G7679">
        <v>0</v>
      </c>
      <c r="H7679">
        <v>20</v>
      </c>
      <c r="J7679">
        <v>2.2000000000000001E-4</v>
      </c>
      <c r="L7679">
        <v>0.32304347826086954</v>
      </c>
      <c r="M7679" s="2">
        <f t="shared" si="240"/>
        <v>69.565217391304344</v>
      </c>
      <c r="N7679" t="s">
        <v>36</v>
      </c>
    </row>
    <row r="7680" spans="1:14">
      <c r="A7680">
        <v>49</v>
      </c>
      <c r="B7680" t="s">
        <v>168</v>
      </c>
      <c r="C7680" t="s">
        <v>167</v>
      </c>
      <c r="D7680">
        <v>49</v>
      </c>
      <c r="E7680" s="1">
        <v>0.161</v>
      </c>
      <c r="F7680">
        <v>0.13800000000000001</v>
      </c>
      <c r="G7680">
        <v>0</v>
      </c>
      <c r="H7680">
        <v>18</v>
      </c>
      <c r="J7680">
        <v>1E-4</v>
      </c>
      <c r="K7680">
        <v>6.7000000000000004E-2</v>
      </c>
      <c r="L7680">
        <v>0.32304347826086954</v>
      </c>
      <c r="M7680" s="2">
        <f t="shared" si="240"/>
        <v>71.014492753623188</v>
      </c>
      <c r="N7680" t="s">
        <v>36</v>
      </c>
    </row>
    <row r="7681" spans="1:14">
      <c r="A7681">
        <v>50</v>
      </c>
      <c r="B7681" t="s">
        <v>1727</v>
      </c>
      <c r="C7681" t="s">
        <v>1726</v>
      </c>
      <c r="D7681">
        <v>81</v>
      </c>
      <c r="E7681" s="1">
        <v>0.153</v>
      </c>
      <c r="G7681">
        <v>0</v>
      </c>
      <c r="H7681">
        <v>26</v>
      </c>
      <c r="J7681">
        <v>4.8000000000000001E-4</v>
      </c>
      <c r="L7681">
        <v>0.32304347826086954</v>
      </c>
      <c r="M7681" s="2">
        <f t="shared" si="240"/>
        <v>72.463768115942031</v>
      </c>
      <c r="N7681" t="s">
        <v>36</v>
      </c>
    </row>
    <row r="7682" spans="1:14">
      <c r="A7682">
        <v>51</v>
      </c>
      <c r="B7682" t="s">
        <v>166</v>
      </c>
      <c r="C7682" t="s">
        <v>165</v>
      </c>
      <c r="D7682">
        <v>56</v>
      </c>
      <c r="E7682" s="1">
        <v>0.15</v>
      </c>
      <c r="F7682">
        <v>0.27</v>
      </c>
      <c r="G7682">
        <v>0</v>
      </c>
      <c r="H7682">
        <v>12</v>
      </c>
      <c r="J7682">
        <v>1.4999999999999999E-4</v>
      </c>
      <c r="K7682">
        <v>0.13600000000000001</v>
      </c>
      <c r="L7682">
        <v>0.32304347826086954</v>
      </c>
      <c r="M7682" s="2">
        <f t="shared" si="240"/>
        <v>73.91304347826086</v>
      </c>
      <c r="N7682" t="s">
        <v>36</v>
      </c>
    </row>
    <row r="7683" spans="1:14">
      <c r="A7683">
        <v>52</v>
      </c>
      <c r="B7683" t="s">
        <v>164</v>
      </c>
      <c r="C7683" t="s">
        <v>163</v>
      </c>
      <c r="D7683">
        <v>26</v>
      </c>
      <c r="E7683" s="1">
        <v>0.15</v>
      </c>
      <c r="G7683">
        <v>8.3000000000000004E-2</v>
      </c>
      <c r="H7683">
        <v>12</v>
      </c>
      <c r="J7683">
        <v>1.2999999999999999E-4</v>
      </c>
      <c r="L7683">
        <v>0.32304347826086954</v>
      </c>
      <c r="M7683" s="2">
        <f t="shared" si="240"/>
        <v>75.362318840579718</v>
      </c>
      <c r="N7683" t="s">
        <v>36</v>
      </c>
    </row>
    <row r="7684" spans="1:14">
      <c r="A7684">
        <v>53</v>
      </c>
      <c r="B7684" t="s">
        <v>8587</v>
      </c>
      <c r="C7684" t="s">
        <v>8586</v>
      </c>
      <c r="D7684">
        <v>84</v>
      </c>
      <c r="E7684" s="1">
        <v>0.14799999999999999</v>
      </c>
      <c r="G7684">
        <v>3.5999999999999997E-2</v>
      </c>
      <c r="H7684">
        <v>28</v>
      </c>
      <c r="J7684">
        <v>8.0000000000000007E-5</v>
      </c>
      <c r="L7684">
        <v>0.32304347826086954</v>
      </c>
      <c r="M7684" s="2">
        <f t="shared" si="240"/>
        <v>76.811594202898547</v>
      </c>
      <c r="N7684" t="s">
        <v>36</v>
      </c>
    </row>
    <row r="7685" spans="1:14">
      <c r="A7685">
        <v>54</v>
      </c>
      <c r="B7685" t="s">
        <v>8585</v>
      </c>
      <c r="C7685" t="s">
        <v>8584</v>
      </c>
      <c r="D7685">
        <v>72</v>
      </c>
      <c r="E7685" s="1">
        <v>0.14799999999999999</v>
      </c>
      <c r="G7685">
        <v>7.6999999999999999E-2</v>
      </c>
      <c r="H7685">
        <v>13</v>
      </c>
      <c r="J7685">
        <v>6.9999999999999994E-5</v>
      </c>
      <c r="L7685">
        <v>0.32304347826086954</v>
      </c>
      <c r="M7685" s="2">
        <f t="shared" si="240"/>
        <v>78.260869565217391</v>
      </c>
      <c r="N7685" t="s">
        <v>36</v>
      </c>
    </row>
    <row r="7686" spans="1:14">
      <c r="A7686">
        <v>55</v>
      </c>
      <c r="B7686" t="s">
        <v>162</v>
      </c>
      <c r="C7686" t="s">
        <v>161</v>
      </c>
      <c r="D7686">
        <v>71</v>
      </c>
      <c r="E7686" s="1">
        <v>0.14299999999999999</v>
      </c>
      <c r="G7686">
        <v>9.0999999999999998E-2</v>
      </c>
      <c r="H7686">
        <v>11</v>
      </c>
      <c r="J7686">
        <v>3.4000000000000002E-4</v>
      </c>
      <c r="L7686">
        <v>0.32304347826086954</v>
      </c>
      <c r="M7686" s="2">
        <f t="shared" si="240"/>
        <v>79.710144927536234</v>
      </c>
      <c r="N7686" t="s">
        <v>36</v>
      </c>
    </row>
    <row r="7687" spans="1:14">
      <c r="A7687">
        <v>56</v>
      </c>
      <c r="B7687" t="s">
        <v>160</v>
      </c>
      <c r="C7687" t="s">
        <v>159</v>
      </c>
      <c r="D7687">
        <v>30</v>
      </c>
      <c r="E7687" s="1">
        <v>0.13</v>
      </c>
      <c r="G7687">
        <v>0.13600000000000001</v>
      </c>
      <c r="H7687">
        <v>22</v>
      </c>
      <c r="J7687">
        <v>6.0000000000000002E-5</v>
      </c>
      <c r="L7687">
        <v>0.32304347826086954</v>
      </c>
      <c r="M7687" s="2">
        <f t="shared" si="240"/>
        <v>81.159420289855078</v>
      </c>
      <c r="N7687" t="s">
        <v>36</v>
      </c>
    </row>
    <row r="7688" spans="1:14">
      <c r="A7688">
        <v>57</v>
      </c>
      <c r="B7688" t="s">
        <v>1831</v>
      </c>
      <c r="C7688" t="s">
        <v>1830</v>
      </c>
      <c r="D7688">
        <v>24</v>
      </c>
      <c r="E7688" s="1">
        <v>0.11799999999999999</v>
      </c>
      <c r="G7688">
        <v>0</v>
      </c>
      <c r="H7688">
        <v>14</v>
      </c>
      <c r="J7688">
        <v>1.6000000000000001E-4</v>
      </c>
      <c r="L7688">
        <v>0.32304347826086954</v>
      </c>
      <c r="M7688" s="2">
        <f t="shared" si="240"/>
        <v>82.608695652173907</v>
      </c>
      <c r="N7688" t="s">
        <v>36</v>
      </c>
    </row>
    <row r="7689" spans="1:14">
      <c r="A7689">
        <v>58</v>
      </c>
      <c r="B7689" t="s">
        <v>158</v>
      </c>
      <c r="C7689" t="s">
        <v>157</v>
      </c>
      <c r="D7689">
        <v>15</v>
      </c>
      <c r="E7689" s="1">
        <v>0.107</v>
      </c>
      <c r="F7689">
        <v>0.05</v>
      </c>
      <c r="G7689">
        <v>0</v>
      </c>
      <c r="H7689">
        <v>8</v>
      </c>
      <c r="J7689">
        <v>4.0000000000000003E-5</v>
      </c>
      <c r="K7689">
        <v>3.1E-2</v>
      </c>
      <c r="L7689">
        <v>0.32304347826086954</v>
      </c>
      <c r="M7689" s="2">
        <f t="shared" si="240"/>
        <v>84.05797101449275</v>
      </c>
      <c r="N7689" t="s">
        <v>36</v>
      </c>
    </row>
    <row r="7690" spans="1:14">
      <c r="A7690">
        <v>59</v>
      </c>
      <c r="B7690" t="s">
        <v>156</v>
      </c>
      <c r="C7690" t="s">
        <v>155</v>
      </c>
      <c r="D7690">
        <v>78</v>
      </c>
      <c r="E7690" s="1">
        <v>9.2999999999999999E-2</v>
      </c>
      <c r="F7690">
        <v>0.25</v>
      </c>
      <c r="G7690">
        <v>0.105</v>
      </c>
      <c r="H7690">
        <v>19</v>
      </c>
      <c r="J7690">
        <v>3.8999999999999999E-4</v>
      </c>
      <c r="K7690">
        <v>0.21199999999999999</v>
      </c>
      <c r="L7690">
        <v>0.32304347826086954</v>
      </c>
      <c r="M7690" s="2">
        <f t="shared" si="240"/>
        <v>85.507246376811594</v>
      </c>
      <c r="N7690" t="s">
        <v>36</v>
      </c>
    </row>
    <row r="7691" spans="1:14">
      <c r="A7691">
        <v>60</v>
      </c>
      <c r="B7691" t="s">
        <v>154</v>
      </c>
      <c r="C7691" t="s">
        <v>153</v>
      </c>
      <c r="D7691">
        <v>9</v>
      </c>
      <c r="E7691" s="1">
        <v>9.0999999999999998E-2</v>
      </c>
      <c r="G7691">
        <v>0</v>
      </c>
      <c r="H7691">
        <v>16</v>
      </c>
      <c r="J7691">
        <v>4.0000000000000003E-5</v>
      </c>
      <c r="L7691">
        <v>0.32304347826086954</v>
      </c>
      <c r="M7691" s="2">
        <f t="shared" si="240"/>
        <v>86.956521739130437</v>
      </c>
      <c r="N7691" t="s">
        <v>36</v>
      </c>
    </row>
    <row r="7692" spans="1:14">
      <c r="A7692">
        <v>61</v>
      </c>
      <c r="B7692" t="s">
        <v>152</v>
      </c>
      <c r="C7692" t="s">
        <v>151</v>
      </c>
      <c r="D7692">
        <v>46</v>
      </c>
      <c r="E7692" s="1">
        <v>9.0999999999999998E-2</v>
      </c>
      <c r="F7692">
        <v>0.23699999999999999</v>
      </c>
      <c r="G7692">
        <v>0</v>
      </c>
      <c r="H7692">
        <v>5</v>
      </c>
      <c r="J7692">
        <v>3.0000000000000001E-5</v>
      </c>
      <c r="K7692">
        <v>3.4000000000000002E-2</v>
      </c>
      <c r="L7692">
        <v>0.32304347826086954</v>
      </c>
      <c r="M7692" s="2">
        <f t="shared" si="240"/>
        <v>88.405797101449281</v>
      </c>
      <c r="N7692" t="s">
        <v>36</v>
      </c>
    </row>
    <row r="7693" spans="1:14">
      <c r="A7693">
        <v>62</v>
      </c>
      <c r="B7693" t="s">
        <v>150</v>
      </c>
      <c r="C7693" t="s">
        <v>149</v>
      </c>
      <c r="D7693">
        <v>15</v>
      </c>
      <c r="E7693" s="1">
        <v>8.2000000000000003E-2</v>
      </c>
      <c r="F7693">
        <v>7.2999999999999995E-2</v>
      </c>
      <c r="G7693">
        <v>0</v>
      </c>
      <c r="H7693">
        <v>27</v>
      </c>
      <c r="J7693">
        <v>5.0000000000000002E-5</v>
      </c>
      <c r="K7693">
        <v>2.1000000000000001E-2</v>
      </c>
      <c r="L7693">
        <v>0.32304347826086954</v>
      </c>
      <c r="M7693" s="2">
        <f t="shared" si="240"/>
        <v>89.85507246376811</v>
      </c>
      <c r="N7693" t="s">
        <v>36</v>
      </c>
    </row>
    <row r="7694" spans="1:14">
      <c r="A7694">
        <v>63</v>
      </c>
      <c r="B7694" t="s">
        <v>148</v>
      </c>
      <c r="C7694" t="s">
        <v>147</v>
      </c>
      <c r="D7694">
        <v>10</v>
      </c>
      <c r="E7694" s="1">
        <v>0.08</v>
      </c>
      <c r="G7694">
        <v>0</v>
      </c>
      <c r="H7694">
        <v>9</v>
      </c>
      <c r="J7694">
        <v>0</v>
      </c>
      <c r="L7694">
        <v>0.32304347826086954</v>
      </c>
      <c r="M7694" s="2">
        <f t="shared" si="240"/>
        <v>91.304347826086953</v>
      </c>
      <c r="N7694" t="s">
        <v>36</v>
      </c>
    </row>
    <row r="7695" spans="1:14">
      <c r="A7695">
        <v>64</v>
      </c>
      <c r="B7695" t="s">
        <v>146</v>
      </c>
      <c r="C7695" t="s">
        <v>145</v>
      </c>
      <c r="D7695">
        <v>26</v>
      </c>
      <c r="E7695" s="1">
        <v>5.8999999999999997E-2</v>
      </c>
      <c r="G7695">
        <v>0</v>
      </c>
      <c r="H7695">
        <v>9</v>
      </c>
      <c r="J7695">
        <v>6.9999999999999994E-5</v>
      </c>
      <c r="L7695">
        <v>0.32304347826086954</v>
      </c>
      <c r="M7695" s="2">
        <f t="shared" si="240"/>
        <v>92.753623188405797</v>
      </c>
      <c r="N7695" t="s">
        <v>36</v>
      </c>
    </row>
    <row r="7696" spans="1:14">
      <c r="A7696">
        <v>65</v>
      </c>
      <c r="B7696" t="s">
        <v>144</v>
      </c>
      <c r="C7696" t="s">
        <v>143</v>
      </c>
      <c r="D7696">
        <v>34</v>
      </c>
      <c r="E7696" s="1">
        <v>5.8999999999999997E-2</v>
      </c>
      <c r="G7696">
        <v>0</v>
      </c>
      <c r="H7696">
        <v>21</v>
      </c>
      <c r="J7696">
        <v>1.0000000000000001E-5</v>
      </c>
      <c r="L7696">
        <v>0.32304347826086954</v>
      </c>
      <c r="M7696" s="2">
        <f t="shared" si="240"/>
        <v>94.20289855072464</v>
      </c>
      <c r="N7696" t="s">
        <v>36</v>
      </c>
    </row>
    <row r="7697" spans="1:14">
      <c r="A7697">
        <v>66</v>
      </c>
      <c r="B7697" t="s">
        <v>142</v>
      </c>
      <c r="C7697" t="s">
        <v>141</v>
      </c>
      <c r="D7697">
        <v>14</v>
      </c>
      <c r="E7697" s="1">
        <v>4.8000000000000001E-2</v>
      </c>
      <c r="G7697">
        <v>0</v>
      </c>
      <c r="H7697">
        <v>11</v>
      </c>
      <c r="J7697">
        <v>1.1E-4</v>
      </c>
      <c r="L7697">
        <v>0.32304347826086954</v>
      </c>
      <c r="M7697" s="2">
        <f t="shared" si="240"/>
        <v>95.652173913043484</v>
      </c>
      <c r="N7697" t="s">
        <v>36</v>
      </c>
    </row>
    <row r="7698" spans="1:14">
      <c r="A7698">
        <v>67</v>
      </c>
      <c r="B7698" t="s">
        <v>140</v>
      </c>
      <c r="C7698" t="s">
        <v>139</v>
      </c>
      <c r="D7698">
        <v>85</v>
      </c>
      <c r="E7698" s="1">
        <v>4.7E-2</v>
      </c>
      <c r="G7698">
        <v>4.4999999999999998E-2</v>
      </c>
      <c r="H7698">
        <v>22</v>
      </c>
      <c r="J7698">
        <v>6.0999999999999997E-4</v>
      </c>
      <c r="L7698">
        <v>0.32304347826086954</v>
      </c>
      <c r="M7698" s="2">
        <f t="shared" si="240"/>
        <v>97.101449275362313</v>
      </c>
      <c r="N7698" t="s">
        <v>36</v>
      </c>
    </row>
    <row r="7699" spans="1:14">
      <c r="A7699">
        <v>68</v>
      </c>
      <c r="B7699" t="s">
        <v>138</v>
      </c>
      <c r="C7699" t="s">
        <v>137</v>
      </c>
      <c r="D7699">
        <v>50</v>
      </c>
      <c r="E7699" s="1">
        <v>3.4000000000000002E-2</v>
      </c>
      <c r="F7699">
        <v>0.123</v>
      </c>
      <c r="G7699">
        <v>0</v>
      </c>
      <c r="H7699">
        <v>32</v>
      </c>
      <c r="J7699">
        <v>1.0000000000000001E-5</v>
      </c>
      <c r="K7699">
        <v>2E-3</v>
      </c>
      <c r="L7699">
        <v>0.32304347826086954</v>
      </c>
      <c r="M7699" s="2">
        <f t="shared" si="240"/>
        <v>98.550724637681171</v>
      </c>
      <c r="N7699" t="s">
        <v>36</v>
      </c>
    </row>
    <row r="7700" spans="1:14">
      <c r="A7700">
        <v>69</v>
      </c>
      <c r="B7700" t="s">
        <v>4827</v>
      </c>
      <c r="C7700" t="s">
        <v>4826</v>
      </c>
      <c r="D7700">
        <v>54</v>
      </c>
      <c r="E7700" s="1">
        <v>3.3000000000000002E-2</v>
      </c>
      <c r="G7700">
        <v>6.7000000000000004E-2</v>
      </c>
      <c r="H7700">
        <v>15</v>
      </c>
      <c r="J7700">
        <v>6.9999999999999994E-5</v>
      </c>
      <c r="L7700">
        <v>0.32304347826086954</v>
      </c>
      <c r="M7700" s="2">
        <f t="shared" si="240"/>
        <v>100</v>
      </c>
      <c r="N7700" t="s">
        <v>36</v>
      </c>
    </row>
    <row r="7701" spans="1:14" s="3" customFormat="1">
      <c r="E7701" s="4"/>
      <c r="M7701" s="5"/>
    </row>
    <row r="7702" spans="1:14">
      <c r="A7702">
        <v>1</v>
      </c>
      <c r="B7702" t="s">
        <v>16150</v>
      </c>
      <c r="C7702" t="s">
        <v>16151</v>
      </c>
      <c r="D7702">
        <v>1274</v>
      </c>
      <c r="E7702" s="1">
        <v>3.597</v>
      </c>
      <c r="F7702">
        <v>3.766</v>
      </c>
      <c r="G7702">
        <v>4.4820000000000002</v>
      </c>
      <c r="H7702">
        <v>56</v>
      </c>
      <c r="I7702">
        <v>3.8</v>
      </c>
      <c r="J7702">
        <v>4.0699999999999998E-3</v>
      </c>
      <c r="K7702">
        <v>1.327</v>
      </c>
      <c r="L7702">
        <f>AVERAGE(E7702:E7742)</f>
        <v>0.70024390243902446</v>
      </c>
      <c r="M7702" s="2">
        <f t="shared" ref="M7702:M7742" si="241">A7702/41*100</f>
        <v>2.4390243902439024</v>
      </c>
      <c r="N7702" t="s">
        <v>37</v>
      </c>
    </row>
    <row r="7703" spans="1:14">
      <c r="A7703">
        <v>2</v>
      </c>
      <c r="B7703" t="s">
        <v>12445</v>
      </c>
      <c r="C7703" t="s">
        <v>12446</v>
      </c>
      <c r="D7703">
        <v>1871</v>
      </c>
      <c r="E7703" s="1">
        <v>1.77</v>
      </c>
      <c r="F7703">
        <v>2.2370000000000001</v>
      </c>
      <c r="G7703">
        <v>0.97099999999999997</v>
      </c>
      <c r="H7703">
        <v>35</v>
      </c>
      <c r="I7703" t="s">
        <v>18288</v>
      </c>
      <c r="J7703">
        <v>3.7200000000000002E-3</v>
      </c>
      <c r="K7703">
        <v>1.228</v>
      </c>
      <c r="L7703">
        <v>0.70024390243902446</v>
      </c>
      <c r="M7703" s="2">
        <f t="shared" si="241"/>
        <v>4.8780487804878048</v>
      </c>
      <c r="N7703" t="s">
        <v>38</v>
      </c>
    </row>
    <row r="7704" spans="1:14">
      <c r="A7704">
        <v>3</v>
      </c>
      <c r="B7704" t="s">
        <v>1585</v>
      </c>
      <c r="C7704" t="s">
        <v>1584</v>
      </c>
      <c r="D7704">
        <v>1144</v>
      </c>
      <c r="E7704" s="1">
        <v>1.724</v>
      </c>
      <c r="F7704">
        <v>2.4729999999999999</v>
      </c>
      <c r="G7704">
        <v>0.19700000000000001</v>
      </c>
      <c r="H7704">
        <v>61</v>
      </c>
      <c r="I7704">
        <v>7.3</v>
      </c>
      <c r="J7704">
        <v>3.0300000000000001E-3</v>
      </c>
      <c r="K7704">
        <v>0.84299999999999997</v>
      </c>
      <c r="L7704">
        <v>0.70024390243902446</v>
      </c>
      <c r="M7704" s="2">
        <f t="shared" si="241"/>
        <v>7.3170731707317067</v>
      </c>
      <c r="N7704" t="s">
        <v>39</v>
      </c>
    </row>
    <row r="7705" spans="1:14">
      <c r="A7705">
        <v>4</v>
      </c>
      <c r="B7705" t="s">
        <v>18593</v>
      </c>
      <c r="C7705" t="s">
        <v>18592</v>
      </c>
      <c r="D7705">
        <v>790</v>
      </c>
      <c r="E7705" s="1">
        <v>1.355</v>
      </c>
      <c r="F7705">
        <v>1.6579999999999999</v>
      </c>
      <c r="G7705">
        <v>0.105</v>
      </c>
      <c r="H7705">
        <v>38</v>
      </c>
      <c r="I7705">
        <v>7.4</v>
      </c>
      <c r="J7705">
        <v>1.81E-3</v>
      </c>
      <c r="K7705">
        <v>0.56200000000000006</v>
      </c>
      <c r="L7705">
        <v>0.70024390243902446</v>
      </c>
      <c r="M7705" s="2">
        <f t="shared" si="241"/>
        <v>9.7560975609756095</v>
      </c>
      <c r="N7705" t="s">
        <v>40</v>
      </c>
    </row>
    <row r="7706" spans="1:14">
      <c r="A7706">
        <v>5</v>
      </c>
      <c r="B7706" t="s">
        <v>16684</v>
      </c>
      <c r="C7706" t="s">
        <v>16685</v>
      </c>
      <c r="D7706">
        <v>242</v>
      </c>
      <c r="E7706" s="1">
        <v>1.135</v>
      </c>
      <c r="F7706">
        <v>1.248</v>
      </c>
      <c r="G7706">
        <v>0.17399999999999999</v>
      </c>
      <c r="H7706">
        <v>23</v>
      </c>
      <c r="I7706">
        <v>4.5999999999999996</v>
      </c>
      <c r="J7706">
        <v>8.0000000000000004E-4</v>
      </c>
      <c r="K7706">
        <v>0.378</v>
      </c>
      <c r="L7706">
        <v>0.70024390243902446</v>
      </c>
      <c r="M7706" s="2">
        <f t="shared" si="241"/>
        <v>12.195121951219512</v>
      </c>
      <c r="N7706" t="s">
        <v>41</v>
      </c>
    </row>
    <row r="7707" spans="1:14">
      <c r="A7707">
        <v>6</v>
      </c>
      <c r="B7707" t="s">
        <v>16164</v>
      </c>
      <c r="C7707" t="s">
        <v>16165</v>
      </c>
      <c r="D7707">
        <v>633</v>
      </c>
      <c r="E7707" s="1">
        <v>1.101</v>
      </c>
      <c r="F7707">
        <v>1.2350000000000001</v>
      </c>
      <c r="G7707">
        <v>0.14899999999999999</v>
      </c>
      <c r="H7707">
        <v>47</v>
      </c>
      <c r="I7707">
        <v>7.2</v>
      </c>
      <c r="J7707">
        <v>1.72E-3</v>
      </c>
      <c r="K7707">
        <v>0.48899999999999999</v>
      </c>
      <c r="L7707">
        <v>0.70024390243902446</v>
      </c>
      <c r="M7707" s="2">
        <f t="shared" si="241"/>
        <v>14.634146341463413</v>
      </c>
      <c r="N7707" t="s">
        <v>42</v>
      </c>
    </row>
    <row r="7708" spans="1:14">
      <c r="A7708">
        <v>7</v>
      </c>
      <c r="B7708" t="s">
        <v>16196</v>
      </c>
      <c r="C7708" t="s">
        <v>16197</v>
      </c>
      <c r="D7708">
        <v>49</v>
      </c>
      <c r="E7708" s="1">
        <v>1.087</v>
      </c>
      <c r="F7708">
        <v>0.90200000000000002</v>
      </c>
      <c r="G7708">
        <v>6.2E-2</v>
      </c>
      <c r="H7708">
        <v>32</v>
      </c>
      <c r="J7708">
        <v>7.2000000000000005E-4</v>
      </c>
      <c r="K7708">
        <v>0.80800000000000005</v>
      </c>
      <c r="L7708">
        <v>0.70024390243902446</v>
      </c>
      <c r="M7708" s="2">
        <f t="shared" si="241"/>
        <v>17.073170731707318</v>
      </c>
      <c r="N7708" t="s">
        <v>43</v>
      </c>
    </row>
    <row r="7709" spans="1:14">
      <c r="A7709">
        <v>8</v>
      </c>
      <c r="B7709" t="s">
        <v>16168</v>
      </c>
      <c r="C7709" t="s">
        <v>16169</v>
      </c>
      <c r="D7709">
        <v>738</v>
      </c>
      <c r="E7709" s="1">
        <v>0.91900000000000004</v>
      </c>
      <c r="F7709">
        <v>1.0640000000000001</v>
      </c>
      <c r="G7709">
        <v>0.24099999999999999</v>
      </c>
      <c r="H7709">
        <v>29</v>
      </c>
      <c r="I7709" t="s">
        <v>18288</v>
      </c>
      <c r="J7709">
        <v>1.0499999999999999E-3</v>
      </c>
      <c r="K7709">
        <v>0.38</v>
      </c>
      <c r="L7709">
        <v>0.70024390243902446</v>
      </c>
      <c r="M7709" s="2">
        <f t="shared" si="241"/>
        <v>19.512195121951219</v>
      </c>
      <c r="N7709" t="s">
        <v>44</v>
      </c>
    </row>
    <row r="7710" spans="1:14">
      <c r="A7710">
        <v>9</v>
      </c>
      <c r="B7710" t="s">
        <v>16198</v>
      </c>
      <c r="C7710" t="s">
        <v>16199</v>
      </c>
      <c r="D7710">
        <v>935</v>
      </c>
      <c r="E7710" s="1">
        <v>0.91500000000000004</v>
      </c>
      <c r="F7710">
        <v>1.2629999999999999</v>
      </c>
      <c r="G7710">
        <v>0.125</v>
      </c>
      <c r="H7710">
        <v>32</v>
      </c>
      <c r="I7710" t="s">
        <v>18288</v>
      </c>
      <c r="J7710">
        <v>3.0200000000000001E-3</v>
      </c>
      <c r="K7710">
        <v>1.006</v>
      </c>
      <c r="L7710">
        <v>0.70024390243902446</v>
      </c>
      <c r="M7710" s="2">
        <f t="shared" si="241"/>
        <v>21.951219512195124</v>
      </c>
      <c r="N7710" t="s">
        <v>45</v>
      </c>
    </row>
    <row r="7711" spans="1:14">
      <c r="A7711">
        <v>10</v>
      </c>
      <c r="B7711" t="s">
        <v>15978</v>
      </c>
      <c r="C7711" t="s">
        <v>15979</v>
      </c>
      <c r="D7711">
        <v>326</v>
      </c>
      <c r="E7711" s="1">
        <v>0.89700000000000002</v>
      </c>
      <c r="F7711">
        <v>0.68500000000000005</v>
      </c>
      <c r="G7711">
        <v>0.19</v>
      </c>
      <c r="H7711">
        <v>21</v>
      </c>
      <c r="I7711" t="s">
        <v>18288</v>
      </c>
      <c r="J7711">
        <v>5.5999999999999995E-4</v>
      </c>
      <c r="K7711">
        <v>0.44</v>
      </c>
      <c r="L7711">
        <v>0.70024390243902446</v>
      </c>
      <c r="M7711" s="2">
        <f t="shared" si="241"/>
        <v>24.390243902439025</v>
      </c>
      <c r="N7711" t="s">
        <v>46</v>
      </c>
    </row>
    <row r="7712" spans="1:14">
      <c r="A7712">
        <v>11</v>
      </c>
      <c r="B7712" t="s">
        <v>6254</v>
      </c>
      <c r="C7712" t="s">
        <v>6253</v>
      </c>
      <c r="D7712">
        <v>475</v>
      </c>
      <c r="E7712" s="1">
        <v>0.88400000000000001</v>
      </c>
      <c r="F7712">
        <v>0.92800000000000005</v>
      </c>
      <c r="G7712">
        <v>0.12</v>
      </c>
      <c r="H7712">
        <v>25</v>
      </c>
      <c r="I7712" t="s">
        <v>18288</v>
      </c>
      <c r="J7712">
        <v>7.5000000000000002E-4</v>
      </c>
      <c r="K7712">
        <v>0.38600000000000001</v>
      </c>
      <c r="L7712">
        <v>0.70024390243902446</v>
      </c>
      <c r="M7712" s="2">
        <f t="shared" si="241"/>
        <v>26.829268292682929</v>
      </c>
      <c r="N7712" t="s">
        <v>47</v>
      </c>
    </row>
    <row r="7713" spans="1:14">
      <c r="A7713">
        <v>12</v>
      </c>
      <c r="B7713" t="s">
        <v>12425</v>
      </c>
      <c r="C7713" t="s">
        <v>12426</v>
      </c>
      <c r="D7713">
        <v>273</v>
      </c>
      <c r="E7713" s="1">
        <v>0.87</v>
      </c>
      <c r="F7713">
        <v>0.75</v>
      </c>
      <c r="G7713">
        <v>8.3000000000000004E-2</v>
      </c>
      <c r="H7713">
        <v>12</v>
      </c>
      <c r="I7713" t="s">
        <v>18288</v>
      </c>
      <c r="J7713">
        <v>4.8000000000000001E-4</v>
      </c>
      <c r="K7713">
        <v>0.48899999999999999</v>
      </c>
      <c r="L7713">
        <v>0.70024390243902446</v>
      </c>
      <c r="M7713" s="2">
        <f t="shared" si="241"/>
        <v>29.268292682926827</v>
      </c>
      <c r="N7713" t="s">
        <v>48</v>
      </c>
    </row>
    <row r="7714" spans="1:14">
      <c r="A7714">
        <v>13</v>
      </c>
      <c r="B7714" t="s">
        <v>6608</v>
      </c>
      <c r="C7714" t="s">
        <v>6607</v>
      </c>
      <c r="D7714">
        <v>363</v>
      </c>
      <c r="E7714" s="1">
        <v>0.75600000000000001</v>
      </c>
      <c r="G7714">
        <v>0.26300000000000001</v>
      </c>
      <c r="H7714">
        <v>38</v>
      </c>
      <c r="I7714">
        <v>5.6</v>
      </c>
      <c r="J7714">
        <v>1.0399999999999999E-3</v>
      </c>
      <c r="L7714">
        <v>0.70024390243902446</v>
      </c>
      <c r="M7714" s="2">
        <f t="shared" si="241"/>
        <v>31.707317073170731</v>
      </c>
      <c r="N7714" t="s">
        <v>49</v>
      </c>
    </row>
    <row r="7715" spans="1:14">
      <c r="A7715">
        <v>14</v>
      </c>
      <c r="B7715" t="s">
        <v>21023</v>
      </c>
      <c r="C7715" t="s">
        <v>21024</v>
      </c>
      <c r="D7715">
        <v>393</v>
      </c>
      <c r="E7715" s="1">
        <v>0.71099999999999997</v>
      </c>
      <c r="F7715">
        <v>0.93600000000000005</v>
      </c>
      <c r="G7715">
        <v>0.14299999999999999</v>
      </c>
      <c r="H7715">
        <v>21</v>
      </c>
      <c r="I7715" t="s">
        <v>18288</v>
      </c>
      <c r="J7715">
        <v>1.0399999999999999E-3</v>
      </c>
      <c r="K7715">
        <v>0.54600000000000004</v>
      </c>
      <c r="L7715">
        <v>0.70024390243902446</v>
      </c>
      <c r="M7715" s="2">
        <f t="shared" si="241"/>
        <v>34.146341463414636</v>
      </c>
      <c r="N7715" t="s">
        <v>50</v>
      </c>
    </row>
    <row r="7716" spans="1:14">
      <c r="A7716">
        <v>15</v>
      </c>
      <c r="B7716" t="s">
        <v>12451</v>
      </c>
      <c r="C7716" t="s">
        <v>12452</v>
      </c>
      <c r="D7716">
        <v>1641</v>
      </c>
      <c r="E7716" s="1">
        <v>0.69599999999999995</v>
      </c>
      <c r="F7716">
        <v>0.83</v>
      </c>
      <c r="G7716">
        <v>6.8000000000000005E-2</v>
      </c>
      <c r="H7716">
        <v>191</v>
      </c>
      <c r="I7716">
        <v>8.5</v>
      </c>
      <c r="J7716">
        <v>3.49E-3</v>
      </c>
      <c r="K7716">
        <v>0.27300000000000002</v>
      </c>
      <c r="L7716">
        <v>0.70024390243902446</v>
      </c>
      <c r="M7716" s="2">
        <f t="shared" si="241"/>
        <v>36.585365853658537</v>
      </c>
      <c r="N7716" t="s">
        <v>51</v>
      </c>
    </row>
    <row r="7717" spans="1:14">
      <c r="A7717">
        <v>16</v>
      </c>
      <c r="B7717" t="s">
        <v>12431</v>
      </c>
      <c r="C7717" t="s">
        <v>12432</v>
      </c>
      <c r="D7717">
        <v>1593</v>
      </c>
      <c r="E7717" s="1">
        <v>0.64900000000000002</v>
      </c>
      <c r="F7717">
        <v>0.78400000000000003</v>
      </c>
      <c r="G7717">
        <v>0.21299999999999999</v>
      </c>
      <c r="H7717">
        <v>61</v>
      </c>
      <c r="I7717" t="s">
        <v>18288</v>
      </c>
      <c r="J7717">
        <v>2.14E-3</v>
      </c>
      <c r="K7717">
        <v>0.35099999999999998</v>
      </c>
      <c r="L7717">
        <v>0.70024390243902446</v>
      </c>
      <c r="M7717" s="2">
        <f t="shared" si="241"/>
        <v>39.024390243902438</v>
      </c>
      <c r="N7717" t="s">
        <v>52</v>
      </c>
    </row>
    <row r="7718" spans="1:14">
      <c r="A7718">
        <v>17</v>
      </c>
      <c r="B7718" t="s">
        <v>15906</v>
      </c>
      <c r="C7718" t="s">
        <v>15907</v>
      </c>
      <c r="D7718">
        <v>432</v>
      </c>
      <c r="E7718" s="1">
        <v>0.59399999999999997</v>
      </c>
      <c r="F7718">
        <v>0.67</v>
      </c>
      <c r="G7718">
        <v>0</v>
      </c>
      <c r="H7718">
        <v>18</v>
      </c>
      <c r="I7718" t="s">
        <v>18288</v>
      </c>
      <c r="J7718">
        <v>7.3999999999999999E-4</v>
      </c>
      <c r="K7718">
        <v>0.437</v>
      </c>
      <c r="L7718">
        <v>0.70024390243902446</v>
      </c>
      <c r="M7718" s="2">
        <f t="shared" si="241"/>
        <v>41.463414634146339</v>
      </c>
      <c r="N7718" t="s">
        <v>53</v>
      </c>
    </row>
    <row r="7719" spans="1:14">
      <c r="A7719">
        <v>18</v>
      </c>
      <c r="B7719" t="s">
        <v>16188</v>
      </c>
      <c r="C7719" t="s">
        <v>16189</v>
      </c>
      <c r="D7719">
        <v>192</v>
      </c>
      <c r="E7719" s="1">
        <v>0.57099999999999995</v>
      </c>
      <c r="F7719">
        <v>0.42899999999999999</v>
      </c>
      <c r="G7719">
        <v>0</v>
      </c>
      <c r="H7719">
        <v>12</v>
      </c>
      <c r="I7719" t="s">
        <v>18288</v>
      </c>
      <c r="J7719">
        <v>5.9000000000000003E-4</v>
      </c>
      <c r="K7719">
        <v>0.436</v>
      </c>
      <c r="L7719">
        <v>0.70024390243902446</v>
      </c>
      <c r="M7719" s="2">
        <f t="shared" si="241"/>
        <v>43.902439024390247</v>
      </c>
      <c r="N7719" t="s">
        <v>54</v>
      </c>
    </row>
    <row r="7720" spans="1:14">
      <c r="A7720">
        <v>19</v>
      </c>
      <c r="B7720" t="s">
        <v>12449</v>
      </c>
      <c r="C7720" t="s">
        <v>12450</v>
      </c>
      <c r="D7720">
        <v>274</v>
      </c>
      <c r="E7720" s="1">
        <v>0.56200000000000006</v>
      </c>
      <c r="F7720">
        <v>0.45500000000000002</v>
      </c>
      <c r="G7720">
        <v>1.6E-2</v>
      </c>
      <c r="H7720">
        <v>63</v>
      </c>
      <c r="I7720">
        <v>8.5</v>
      </c>
      <c r="J7720">
        <v>1.09E-3</v>
      </c>
      <c r="K7720">
        <v>0.26800000000000002</v>
      </c>
      <c r="L7720">
        <v>0.70024390243902446</v>
      </c>
      <c r="M7720" s="2">
        <f t="shared" si="241"/>
        <v>46.341463414634148</v>
      </c>
      <c r="N7720" t="s">
        <v>55</v>
      </c>
    </row>
    <row r="7721" spans="1:14">
      <c r="A7721">
        <v>20</v>
      </c>
      <c r="B7721" t="s">
        <v>12439</v>
      </c>
      <c r="C7721" t="s">
        <v>12440</v>
      </c>
      <c r="D7721">
        <v>247</v>
      </c>
      <c r="E7721" s="1">
        <v>0.54800000000000004</v>
      </c>
      <c r="F7721">
        <v>0.433</v>
      </c>
      <c r="G7721">
        <v>0.4</v>
      </c>
      <c r="H7721">
        <v>20</v>
      </c>
      <c r="I7721" t="s">
        <v>18288</v>
      </c>
      <c r="J7721">
        <v>7.6999999999999996E-4</v>
      </c>
      <c r="K7721">
        <v>0.36799999999999999</v>
      </c>
      <c r="L7721">
        <v>0.70024390243902446</v>
      </c>
      <c r="M7721" s="2">
        <f t="shared" si="241"/>
        <v>48.780487804878049</v>
      </c>
      <c r="N7721" t="s">
        <v>56</v>
      </c>
    </row>
    <row r="7722" spans="1:14">
      <c r="A7722">
        <v>21</v>
      </c>
      <c r="B7722" t="s">
        <v>16154</v>
      </c>
      <c r="C7722" t="s">
        <v>16155</v>
      </c>
      <c r="D7722">
        <v>217</v>
      </c>
      <c r="E7722" s="1">
        <v>0.54100000000000004</v>
      </c>
      <c r="F7722">
        <v>0.5</v>
      </c>
      <c r="G7722">
        <v>0.158</v>
      </c>
      <c r="H7722">
        <v>19</v>
      </c>
      <c r="I7722" t="s">
        <v>18288</v>
      </c>
      <c r="J7722">
        <v>1.1000000000000001E-3</v>
      </c>
      <c r="K7722">
        <v>0.68100000000000005</v>
      </c>
      <c r="L7722">
        <v>0.70024390243902446</v>
      </c>
      <c r="M7722" s="2">
        <f t="shared" si="241"/>
        <v>51.219512195121951</v>
      </c>
      <c r="N7722" t="s">
        <v>57</v>
      </c>
    </row>
    <row r="7723" spans="1:14">
      <c r="A7723">
        <v>22</v>
      </c>
      <c r="B7723" t="s">
        <v>248</v>
      </c>
      <c r="C7723" t="s">
        <v>247</v>
      </c>
      <c r="D7723">
        <v>335</v>
      </c>
      <c r="E7723" s="1">
        <v>0.53700000000000003</v>
      </c>
      <c r="F7723">
        <v>0.55600000000000005</v>
      </c>
      <c r="G7723">
        <v>0.154</v>
      </c>
      <c r="H7723">
        <v>26</v>
      </c>
      <c r="I7723" t="s">
        <v>18288</v>
      </c>
      <c r="J7723">
        <v>1.2800000000000001E-3</v>
      </c>
      <c r="K7723">
        <v>0.73599999999999999</v>
      </c>
      <c r="L7723">
        <v>0.70024390243902446</v>
      </c>
      <c r="M7723" s="2">
        <f t="shared" si="241"/>
        <v>53.658536585365859</v>
      </c>
      <c r="N7723" t="s">
        <v>58</v>
      </c>
    </row>
    <row r="7724" spans="1:14">
      <c r="A7724">
        <v>23</v>
      </c>
      <c r="B7724" t="s">
        <v>16156</v>
      </c>
      <c r="C7724" t="s">
        <v>16157</v>
      </c>
      <c r="D7724">
        <v>210</v>
      </c>
      <c r="E7724" s="1">
        <v>0.51400000000000001</v>
      </c>
      <c r="F7724">
        <v>0.46700000000000003</v>
      </c>
      <c r="G7724">
        <v>0</v>
      </c>
      <c r="H7724">
        <v>16</v>
      </c>
      <c r="I7724" t="s">
        <v>18288</v>
      </c>
      <c r="J7724">
        <v>1E-3</v>
      </c>
      <c r="K7724">
        <v>0.622</v>
      </c>
      <c r="L7724">
        <v>0.70024390243902446</v>
      </c>
      <c r="M7724" s="2">
        <f t="shared" si="241"/>
        <v>56.09756097560976</v>
      </c>
      <c r="N7724" t="s">
        <v>59</v>
      </c>
    </row>
    <row r="7725" spans="1:14">
      <c r="A7725">
        <v>24</v>
      </c>
      <c r="B7725" t="s">
        <v>16170</v>
      </c>
      <c r="C7725" t="s">
        <v>16171</v>
      </c>
      <c r="D7725">
        <v>84</v>
      </c>
      <c r="E7725" s="1">
        <v>0.5</v>
      </c>
      <c r="G7725">
        <v>0</v>
      </c>
      <c r="H7725">
        <v>21</v>
      </c>
      <c r="J7725">
        <v>2.4000000000000001E-4</v>
      </c>
      <c r="L7725">
        <v>0.70024390243902446</v>
      </c>
      <c r="M7725" s="2">
        <f t="shared" si="241"/>
        <v>58.536585365853654</v>
      </c>
      <c r="N7725" t="s">
        <v>60</v>
      </c>
    </row>
    <row r="7726" spans="1:14">
      <c r="A7726">
        <v>25</v>
      </c>
      <c r="B7726" t="s">
        <v>1753</v>
      </c>
      <c r="C7726" t="s">
        <v>1752</v>
      </c>
      <c r="D7726">
        <v>288</v>
      </c>
      <c r="E7726" s="1">
        <v>0.48899999999999999</v>
      </c>
      <c r="G7726">
        <v>0.13</v>
      </c>
      <c r="H7726">
        <v>23</v>
      </c>
      <c r="I7726">
        <v>6.2</v>
      </c>
      <c r="J7726">
        <v>1.1999999999999999E-3</v>
      </c>
      <c r="L7726">
        <v>0.70024390243902446</v>
      </c>
      <c r="M7726" s="2">
        <f t="shared" si="241"/>
        <v>60.975609756097562</v>
      </c>
      <c r="N7726" t="s">
        <v>61</v>
      </c>
    </row>
    <row r="7727" spans="1:14">
      <c r="A7727">
        <v>26</v>
      </c>
      <c r="B7727" t="s">
        <v>12453</v>
      </c>
      <c r="C7727" t="s">
        <v>12454</v>
      </c>
      <c r="D7727">
        <v>386</v>
      </c>
      <c r="E7727" s="1">
        <v>0.48</v>
      </c>
      <c r="F7727">
        <v>0.45900000000000002</v>
      </c>
      <c r="G7727">
        <v>6.2E-2</v>
      </c>
      <c r="H7727">
        <v>32</v>
      </c>
      <c r="I7727" t="s">
        <v>18288</v>
      </c>
      <c r="J7727">
        <v>1.1800000000000001E-3</v>
      </c>
      <c r="K7727">
        <v>0.36899999999999999</v>
      </c>
      <c r="L7727">
        <v>0.70024390243902446</v>
      </c>
      <c r="M7727" s="2">
        <f t="shared" si="241"/>
        <v>63.414634146341463</v>
      </c>
      <c r="N7727" t="s">
        <v>62</v>
      </c>
    </row>
    <row r="7728" spans="1:14">
      <c r="A7728">
        <v>27</v>
      </c>
      <c r="B7728" t="s">
        <v>12443</v>
      </c>
      <c r="C7728" t="s">
        <v>12444</v>
      </c>
      <c r="D7728">
        <v>271</v>
      </c>
      <c r="E7728" s="1">
        <v>0.47199999999999998</v>
      </c>
      <c r="F7728">
        <v>0.51600000000000001</v>
      </c>
      <c r="G7728">
        <v>7.0000000000000007E-2</v>
      </c>
      <c r="H7728">
        <v>43</v>
      </c>
      <c r="I7728">
        <v>9.8000000000000007</v>
      </c>
      <c r="J7728">
        <v>1.01E-3</v>
      </c>
      <c r="K7728">
        <v>0.377</v>
      </c>
      <c r="L7728">
        <v>0.70024390243902446</v>
      </c>
      <c r="M7728" s="2">
        <f t="shared" si="241"/>
        <v>65.853658536585371</v>
      </c>
      <c r="N7728" t="s">
        <v>63</v>
      </c>
    </row>
    <row r="7729" spans="1:14">
      <c r="A7729">
        <v>28</v>
      </c>
      <c r="B7729" t="s">
        <v>16194</v>
      </c>
      <c r="C7729" t="s">
        <v>16195</v>
      </c>
      <c r="D7729">
        <v>310</v>
      </c>
      <c r="E7729" s="1">
        <v>0.44400000000000001</v>
      </c>
      <c r="F7729">
        <v>0.77900000000000003</v>
      </c>
      <c r="G7729">
        <v>5.8999999999999997E-2</v>
      </c>
      <c r="H7729">
        <v>17</v>
      </c>
      <c r="I7729" t="s">
        <v>18288</v>
      </c>
      <c r="J7729">
        <v>1.39E-3</v>
      </c>
      <c r="K7729">
        <v>0.92400000000000004</v>
      </c>
      <c r="L7729">
        <v>0.70024390243902446</v>
      </c>
      <c r="M7729" s="2">
        <f t="shared" si="241"/>
        <v>68.292682926829272</v>
      </c>
      <c r="N7729" t="s">
        <v>64</v>
      </c>
    </row>
    <row r="7730" spans="1:14">
      <c r="A7730">
        <v>29</v>
      </c>
      <c r="B7730" t="s">
        <v>16186</v>
      </c>
      <c r="C7730" t="s">
        <v>16187</v>
      </c>
      <c r="D7730">
        <v>246</v>
      </c>
      <c r="E7730" s="1">
        <v>0.442</v>
      </c>
      <c r="F7730">
        <v>0.49299999999999999</v>
      </c>
      <c r="G7730">
        <v>0.111</v>
      </c>
      <c r="H7730">
        <v>36</v>
      </c>
      <c r="I7730">
        <v>9</v>
      </c>
      <c r="J7730">
        <v>6.2E-4</v>
      </c>
      <c r="K7730">
        <v>0.24199999999999999</v>
      </c>
      <c r="L7730">
        <v>0.70024390243902446</v>
      </c>
      <c r="M7730" s="2">
        <f t="shared" si="241"/>
        <v>70.731707317073173</v>
      </c>
      <c r="N7730" t="s">
        <v>65</v>
      </c>
    </row>
    <row r="7731" spans="1:14">
      <c r="A7731">
        <v>30</v>
      </c>
      <c r="B7731" t="s">
        <v>12433</v>
      </c>
      <c r="C7731" t="s">
        <v>12434</v>
      </c>
      <c r="D7731">
        <v>49</v>
      </c>
      <c r="E7731" s="1">
        <v>0.39400000000000002</v>
      </c>
      <c r="F7731">
        <v>0.41799999999999998</v>
      </c>
      <c r="G7731">
        <v>0</v>
      </c>
      <c r="H7731">
        <v>15</v>
      </c>
      <c r="J7731">
        <v>1.9000000000000001E-4</v>
      </c>
      <c r="K7731">
        <v>0.16200000000000001</v>
      </c>
      <c r="L7731">
        <v>0.70024390243902446</v>
      </c>
      <c r="M7731" s="2">
        <f t="shared" si="241"/>
        <v>73.170731707317074</v>
      </c>
      <c r="N7731" t="s">
        <v>66</v>
      </c>
    </row>
    <row r="7732" spans="1:14">
      <c r="A7732">
        <v>31</v>
      </c>
      <c r="B7732" t="s">
        <v>17897</v>
      </c>
      <c r="C7732" t="s">
        <v>17898</v>
      </c>
      <c r="D7732">
        <v>17</v>
      </c>
      <c r="E7732" s="1">
        <v>0.38100000000000001</v>
      </c>
      <c r="F7732">
        <v>0.5</v>
      </c>
      <c r="G7732">
        <v>9.0999999999999998E-2</v>
      </c>
      <c r="H7732">
        <v>11</v>
      </c>
      <c r="J7732">
        <v>6.9999999999999994E-5</v>
      </c>
      <c r="K7732">
        <v>0.13</v>
      </c>
      <c r="L7732">
        <v>0.70024390243902446</v>
      </c>
      <c r="M7732" s="2">
        <f t="shared" si="241"/>
        <v>75.609756097560975</v>
      </c>
      <c r="N7732" t="s">
        <v>67</v>
      </c>
    </row>
    <row r="7733" spans="1:14">
      <c r="A7733">
        <v>32</v>
      </c>
      <c r="B7733" t="s">
        <v>16006</v>
      </c>
      <c r="C7733" t="s">
        <v>16007</v>
      </c>
      <c r="D7733">
        <v>467</v>
      </c>
      <c r="E7733" s="1">
        <v>0.377</v>
      </c>
      <c r="F7733">
        <v>0.56699999999999995</v>
      </c>
      <c r="G7733">
        <v>4.2999999999999997E-2</v>
      </c>
      <c r="H7733">
        <v>23</v>
      </c>
      <c r="I7733" t="s">
        <v>18288</v>
      </c>
      <c r="J7733">
        <v>1.08E-3</v>
      </c>
      <c r="K7733">
        <v>0.48399999999999999</v>
      </c>
      <c r="L7733">
        <v>0.70024390243902446</v>
      </c>
      <c r="M7733" s="2">
        <f t="shared" si="241"/>
        <v>78.048780487804876</v>
      </c>
      <c r="N7733" t="s">
        <v>68</v>
      </c>
    </row>
    <row r="7734" spans="1:14">
      <c r="A7734">
        <v>33</v>
      </c>
      <c r="B7734" t="s">
        <v>16166</v>
      </c>
      <c r="C7734" t="s">
        <v>16167</v>
      </c>
      <c r="D7734">
        <v>37</v>
      </c>
      <c r="E7734" s="1">
        <v>0.36399999999999999</v>
      </c>
      <c r="F7734">
        <v>0.35299999999999998</v>
      </c>
      <c r="G7734">
        <v>4.2999999999999997E-2</v>
      </c>
      <c r="H7734">
        <v>23</v>
      </c>
      <c r="J7734">
        <v>5.0000000000000002E-5</v>
      </c>
      <c r="K7734">
        <v>2.7E-2</v>
      </c>
      <c r="L7734">
        <v>0.70024390243902446</v>
      </c>
      <c r="M7734" s="2">
        <f t="shared" si="241"/>
        <v>80.487804878048792</v>
      </c>
      <c r="N7734" t="s">
        <v>69</v>
      </c>
    </row>
    <row r="7735" spans="1:14">
      <c r="A7735">
        <v>34</v>
      </c>
      <c r="B7735" t="s">
        <v>15684</v>
      </c>
      <c r="C7735" t="s">
        <v>15685</v>
      </c>
      <c r="D7735">
        <v>40</v>
      </c>
      <c r="E7735" s="1">
        <v>0.28000000000000003</v>
      </c>
      <c r="G7735">
        <v>0.2</v>
      </c>
      <c r="H7735">
        <v>10</v>
      </c>
      <c r="J7735">
        <v>6.9999999999999994E-5</v>
      </c>
      <c r="L7735">
        <v>0.70024390243902446</v>
      </c>
      <c r="M7735" s="2">
        <f t="shared" si="241"/>
        <v>82.926829268292678</v>
      </c>
      <c r="N7735" t="s">
        <v>70</v>
      </c>
    </row>
    <row r="7736" spans="1:14">
      <c r="A7736">
        <v>35</v>
      </c>
      <c r="B7736" t="s">
        <v>2886</v>
      </c>
      <c r="C7736" t="s">
        <v>2885</v>
      </c>
      <c r="D7736">
        <v>102</v>
      </c>
      <c r="E7736" s="1">
        <v>0.25</v>
      </c>
      <c r="G7736">
        <v>0.27300000000000002</v>
      </c>
      <c r="H7736">
        <v>11</v>
      </c>
      <c r="I7736" t="s">
        <v>18288</v>
      </c>
      <c r="J7736">
        <v>5.0000000000000002E-5</v>
      </c>
      <c r="L7736">
        <v>0.70024390243902446</v>
      </c>
      <c r="M7736" s="2">
        <f t="shared" si="241"/>
        <v>85.365853658536579</v>
      </c>
      <c r="N7736" t="s">
        <v>71</v>
      </c>
    </row>
    <row r="7737" spans="1:14">
      <c r="A7737">
        <v>36</v>
      </c>
      <c r="B7737" t="s">
        <v>16162</v>
      </c>
      <c r="C7737" t="s">
        <v>16163</v>
      </c>
      <c r="D7737">
        <v>39</v>
      </c>
      <c r="E7737" s="1">
        <v>0.22900000000000001</v>
      </c>
      <c r="F7737">
        <v>0.18</v>
      </c>
      <c r="G7737">
        <v>0.64700000000000002</v>
      </c>
      <c r="H7737">
        <v>17</v>
      </c>
      <c r="J7737">
        <v>1.7000000000000001E-4</v>
      </c>
      <c r="K7737">
        <v>0.111</v>
      </c>
      <c r="L7737">
        <v>0.70024390243902446</v>
      </c>
      <c r="M7737" s="2">
        <f t="shared" si="241"/>
        <v>87.804878048780495</v>
      </c>
      <c r="N7737" t="s">
        <v>72</v>
      </c>
    </row>
    <row r="7738" spans="1:14">
      <c r="A7738">
        <v>37</v>
      </c>
      <c r="B7738" t="s">
        <v>12423</v>
      </c>
      <c r="C7738" t="s">
        <v>12424</v>
      </c>
      <c r="D7738">
        <v>32</v>
      </c>
      <c r="E7738" s="1">
        <v>0.2</v>
      </c>
      <c r="F7738">
        <v>0.113</v>
      </c>
      <c r="G7738">
        <v>0</v>
      </c>
      <c r="H7738">
        <v>16</v>
      </c>
      <c r="J7738">
        <v>1.2E-4</v>
      </c>
      <c r="K7738">
        <v>0.108</v>
      </c>
      <c r="L7738">
        <v>0.70024390243902446</v>
      </c>
      <c r="M7738" s="2">
        <f t="shared" si="241"/>
        <v>90.243902439024396</v>
      </c>
      <c r="N7738" t="s">
        <v>73</v>
      </c>
    </row>
    <row r="7739" spans="1:14">
      <c r="A7739">
        <v>38</v>
      </c>
      <c r="B7739" t="s">
        <v>16172</v>
      </c>
      <c r="C7739" t="s">
        <v>16173</v>
      </c>
      <c r="D7739">
        <v>63</v>
      </c>
      <c r="E7739" s="1">
        <v>0.125</v>
      </c>
      <c r="F7739">
        <v>0.19500000000000001</v>
      </c>
      <c r="G7739">
        <v>0</v>
      </c>
      <c r="H7739">
        <v>18</v>
      </c>
      <c r="J7739">
        <v>2.2000000000000001E-4</v>
      </c>
      <c r="K7739">
        <v>0.16</v>
      </c>
      <c r="L7739">
        <v>0.70024390243902446</v>
      </c>
      <c r="M7739" s="2">
        <f t="shared" si="241"/>
        <v>92.682926829268297</v>
      </c>
      <c r="N7739" t="s">
        <v>74</v>
      </c>
    </row>
    <row r="7740" spans="1:14">
      <c r="A7740">
        <v>39</v>
      </c>
      <c r="B7740" t="s">
        <v>21505</v>
      </c>
      <c r="C7740" t="s">
        <v>21506</v>
      </c>
      <c r="D7740">
        <v>45</v>
      </c>
      <c r="E7740" s="1">
        <v>0.125</v>
      </c>
      <c r="F7740">
        <v>0.57899999999999996</v>
      </c>
      <c r="G7740">
        <v>0.25</v>
      </c>
      <c r="H7740">
        <v>8</v>
      </c>
      <c r="J7740">
        <v>4.0000000000000003E-5</v>
      </c>
      <c r="K7740">
        <v>0.113</v>
      </c>
      <c r="L7740">
        <v>0.70024390243902446</v>
      </c>
      <c r="M7740" s="2">
        <f t="shared" si="241"/>
        <v>95.121951219512198</v>
      </c>
      <c r="N7740" t="s">
        <v>75</v>
      </c>
    </row>
    <row r="7741" spans="1:14">
      <c r="A7741">
        <v>40</v>
      </c>
      <c r="B7741" t="s">
        <v>18509</v>
      </c>
      <c r="C7741" t="s">
        <v>18508</v>
      </c>
      <c r="D7741">
        <v>193</v>
      </c>
      <c r="E7741" s="1">
        <v>0.114</v>
      </c>
      <c r="F7741">
        <v>0.217</v>
      </c>
      <c r="G7741">
        <v>5.6000000000000001E-2</v>
      </c>
      <c r="H7741">
        <v>18</v>
      </c>
      <c r="I7741" t="s">
        <v>18288</v>
      </c>
      <c r="J7741">
        <v>1.2E-4</v>
      </c>
      <c r="K7741">
        <v>8.1000000000000003E-2</v>
      </c>
      <c r="L7741">
        <v>0.70024390243902446</v>
      </c>
      <c r="M7741" s="2">
        <f t="shared" si="241"/>
        <v>97.560975609756099</v>
      </c>
      <c r="N7741" t="s">
        <v>76</v>
      </c>
    </row>
    <row r="7742" spans="1:14">
      <c r="A7742">
        <v>41</v>
      </c>
      <c r="B7742" t="s">
        <v>16158</v>
      </c>
      <c r="C7742" t="s">
        <v>16159</v>
      </c>
      <c r="D7742">
        <v>85</v>
      </c>
      <c r="E7742" s="1">
        <v>0.111</v>
      </c>
      <c r="G7742">
        <v>0.08</v>
      </c>
      <c r="H7742">
        <v>25</v>
      </c>
      <c r="J7742">
        <v>1.6000000000000001E-4</v>
      </c>
      <c r="L7742">
        <v>0.70024390243902446</v>
      </c>
      <c r="M7742" s="2">
        <f t="shared" si="241"/>
        <v>100</v>
      </c>
      <c r="N7742" t="s">
        <v>77</v>
      </c>
    </row>
    <row r="7743" spans="1:14" s="3" customFormat="1">
      <c r="E7743" s="4"/>
      <c r="M7743" s="5"/>
    </row>
    <row r="7744" spans="1:14">
      <c r="A7744">
        <v>1</v>
      </c>
      <c r="B7744" t="s">
        <v>16150</v>
      </c>
      <c r="C7744" t="s">
        <v>16151</v>
      </c>
      <c r="D7744">
        <v>1274</v>
      </c>
      <c r="E7744" s="1">
        <v>3.597</v>
      </c>
      <c r="F7744">
        <v>3.766</v>
      </c>
      <c r="G7744">
        <v>4.4820000000000002</v>
      </c>
      <c r="H7744">
        <v>56</v>
      </c>
      <c r="I7744">
        <v>3.8</v>
      </c>
      <c r="J7744">
        <v>4.0699999999999998E-3</v>
      </c>
      <c r="K7744">
        <v>1.327</v>
      </c>
      <c r="L7744">
        <f>AVERAGE(E7744:E7803)</f>
        <v>0.61015254237288141</v>
      </c>
      <c r="M7744" s="2">
        <f t="shared" ref="M7744:M7775" si="242">A7744/58*100</f>
        <v>1.7241379310344827</v>
      </c>
      <c r="N7744" t="s">
        <v>2758</v>
      </c>
    </row>
    <row r="7745" spans="1:14">
      <c r="A7745">
        <v>2</v>
      </c>
      <c r="B7745" t="s">
        <v>16182</v>
      </c>
      <c r="C7745" t="s">
        <v>16183</v>
      </c>
      <c r="D7745">
        <v>77</v>
      </c>
      <c r="E7745" s="1">
        <v>2.375</v>
      </c>
      <c r="F7745">
        <v>2.375</v>
      </c>
      <c r="G7745">
        <v>0.59399999999999997</v>
      </c>
      <c r="H7745">
        <v>32</v>
      </c>
      <c r="J7745">
        <v>7.3999999999999999E-4</v>
      </c>
      <c r="K7745">
        <v>1.7609999999999999</v>
      </c>
      <c r="L7745">
        <v>0.59282758620689657</v>
      </c>
      <c r="M7745" s="2">
        <f t="shared" si="242"/>
        <v>3.4482758620689653</v>
      </c>
      <c r="N7745" t="s">
        <v>2758</v>
      </c>
    </row>
    <row r="7746" spans="1:14">
      <c r="A7746">
        <v>3</v>
      </c>
      <c r="B7746" t="s">
        <v>12445</v>
      </c>
      <c r="C7746" t="s">
        <v>12446</v>
      </c>
      <c r="D7746">
        <v>1871</v>
      </c>
      <c r="E7746" s="1">
        <v>1.77</v>
      </c>
      <c r="F7746">
        <v>2.2370000000000001</v>
      </c>
      <c r="G7746">
        <v>0.97099999999999997</v>
      </c>
      <c r="H7746">
        <v>35</v>
      </c>
      <c r="I7746" t="s">
        <v>18288</v>
      </c>
      <c r="J7746">
        <v>3.7200000000000002E-3</v>
      </c>
      <c r="K7746">
        <v>1.228</v>
      </c>
      <c r="L7746">
        <v>0.59282758620689657</v>
      </c>
      <c r="M7746" s="2">
        <f t="shared" si="242"/>
        <v>5.1724137931034484</v>
      </c>
      <c r="N7746" t="s">
        <v>2758</v>
      </c>
    </row>
    <row r="7747" spans="1:14">
      <c r="A7747">
        <v>4</v>
      </c>
      <c r="B7747" t="s">
        <v>18593</v>
      </c>
      <c r="C7747" t="s">
        <v>18592</v>
      </c>
      <c r="D7747">
        <v>790</v>
      </c>
      <c r="E7747" s="1">
        <v>1.355</v>
      </c>
      <c r="F7747">
        <v>1.6579999999999999</v>
      </c>
      <c r="G7747">
        <v>0.105</v>
      </c>
      <c r="H7747">
        <v>38</v>
      </c>
      <c r="I7747">
        <v>7.4</v>
      </c>
      <c r="J7747">
        <v>1.81E-3</v>
      </c>
      <c r="K7747">
        <v>0.56200000000000006</v>
      </c>
      <c r="L7747">
        <v>0.59282758620689657</v>
      </c>
      <c r="M7747" s="2">
        <f t="shared" si="242"/>
        <v>6.8965517241379306</v>
      </c>
      <c r="N7747" t="s">
        <v>2758</v>
      </c>
    </row>
    <row r="7748" spans="1:14">
      <c r="A7748">
        <v>5</v>
      </c>
      <c r="B7748" t="s">
        <v>18591</v>
      </c>
      <c r="C7748" t="s">
        <v>18590</v>
      </c>
      <c r="D7748">
        <v>494</v>
      </c>
      <c r="E7748" s="1">
        <v>1.296</v>
      </c>
      <c r="F7748">
        <v>1.3360000000000001</v>
      </c>
      <c r="G7748">
        <v>0.188</v>
      </c>
      <c r="H7748">
        <v>48</v>
      </c>
      <c r="I7748">
        <v>7.3</v>
      </c>
      <c r="J7748">
        <v>9.1E-4</v>
      </c>
      <c r="K7748">
        <v>0.39500000000000002</v>
      </c>
      <c r="L7748">
        <v>0.59282758620689657</v>
      </c>
      <c r="M7748" s="2">
        <f t="shared" si="242"/>
        <v>8.6206896551724146</v>
      </c>
      <c r="N7748" t="s">
        <v>2758</v>
      </c>
    </row>
    <row r="7749" spans="1:14">
      <c r="A7749">
        <v>6</v>
      </c>
      <c r="B7749" t="s">
        <v>16164</v>
      </c>
      <c r="C7749" t="s">
        <v>16165</v>
      </c>
      <c r="D7749">
        <v>633</v>
      </c>
      <c r="E7749" s="1">
        <v>1.101</v>
      </c>
      <c r="F7749">
        <v>1.2350000000000001</v>
      </c>
      <c r="G7749">
        <v>0.14899999999999999</v>
      </c>
      <c r="H7749">
        <v>47</v>
      </c>
      <c r="I7749">
        <v>7.2</v>
      </c>
      <c r="J7749">
        <v>1.72E-3</v>
      </c>
      <c r="K7749">
        <v>0.48899999999999999</v>
      </c>
      <c r="L7749">
        <v>0.59282758620689657</v>
      </c>
      <c r="M7749" s="2">
        <f t="shared" si="242"/>
        <v>10.344827586206897</v>
      </c>
      <c r="N7749" t="s">
        <v>2758</v>
      </c>
    </row>
    <row r="7750" spans="1:14">
      <c r="A7750">
        <v>7</v>
      </c>
      <c r="B7750" t="s">
        <v>16196</v>
      </c>
      <c r="C7750" t="s">
        <v>16197</v>
      </c>
      <c r="D7750">
        <v>49</v>
      </c>
      <c r="E7750" s="1">
        <v>1.087</v>
      </c>
      <c r="F7750">
        <v>0.90200000000000002</v>
      </c>
      <c r="G7750">
        <v>6.2E-2</v>
      </c>
      <c r="H7750">
        <v>32</v>
      </c>
      <c r="J7750">
        <v>7.2000000000000005E-4</v>
      </c>
      <c r="K7750">
        <v>0.80800000000000005</v>
      </c>
      <c r="L7750">
        <v>0.59282758620689657</v>
      </c>
      <c r="M7750" s="2">
        <f t="shared" si="242"/>
        <v>12.068965517241379</v>
      </c>
      <c r="N7750" t="s">
        <v>2758</v>
      </c>
    </row>
    <row r="7751" spans="1:14">
      <c r="A7751">
        <v>8</v>
      </c>
      <c r="B7751" t="s">
        <v>16168</v>
      </c>
      <c r="C7751" t="s">
        <v>16169</v>
      </c>
      <c r="D7751">
        <v>738</v>
      </c>
      <c r="E7751" s="1">
        <v>0.91900000000000004</v>
      </c>
      <c r="F7751">
        <v>1.0640000000000001</v>
      </c>
      <c r="G7751">
        <v>0.24099999999999999</v>
      </c>
      <c r="H7751">
        <v>29</v>
      </c>
      <c r="I7751" t="s">
        <v>18288</v>
      </c>
      <c r="J7751">
        <v>1.0499999999999999E-3</v>
      </c>
      <c r="K7751">
        <v>0.38</v>
      </c>
      <c r="L7751">
        <v>0.59282758620689657</v>
      </c>
      <c r="M7751" s="2">
        <f t="shared" si="242"/>
        <v>13.793103448275861</v>
      </c>
      <c r="N7751" t="s">
        <v>2758</v>
      </c>
    </row>
    <row r="7752" spans="1:14">
      <c r="A7752">
        <v>9</v>
      </c>
      <c r="B7752" t="s">
        <v>16198</v>
      </c>
      <c r="C7752" t="s">
        <v>16199</v>
      </c>
      <c r="D7752">
        <v>935</v>
      </c>
      <c r="E7752" s="1">
        <v>0.91500000000000004</v>
      </c>
      <c r="F7752">
        <v>1.2629999999999999</v>
      </c>
      <c r="G7752">
        <v>0.125</v>
      </c>
      <c r="H7752">
        <v>32</v>
      </c>
      <c r="I7752" t="s">
        <v>18288</v>
      </c>
      <c r="J7752">
        <v>3.0200000000000001E-3</v>
      </c>
      <c r="K7752">
        <v>1.006</v>
      </c>
      <c r="L7752">
        <v>0.59282758620689657</v>
      </c>
      <c r="M7752" s="2">
        <f t="shared" si="242"/>
        <v>15.517241379310345</v>
      </c>
      <c r="N7752" t="s">
        <v>2758</v>
      </c>
    </row>
    <row r="7753" spans="1:14">
      <c r="A7753">
        <v>10</v>
      </c>
      <c r="B7753" t="s">
        <v>17977</v>
      </c>
      <c r="C7753" t="s">
        <v>17978</v>
      </c>
      <c r="D7753">
        <v>451</v>
      </c>
      <c r="E7753" s="1">
        <v>0.90100000000000002</v>
      </c>
      <c r="F7753">
        <v>0.97499999999999998</v>
      </c>
      <c r="G7753">
        <v>0.79500000000000004</v>
      </c>
      <c r="H7753">
        <v>44</v>
      </c>
      <c r="I7753">
        <v>5.9</v>
      </c>
      <c r="J7753">
        <v>1.2800000000000001E-3</v>
      </c>
      <c r="K7753">
        <v>0.36199999999999999</v>
      </c>
      <c r="L7753">
        <v>0.59282758620689657</v>
      </c>
      <c r="M7753" s="2">
        <f t="shared" si="242"/>
        <v>17.241379310344829</v>
      </c>
      <c r="N7753" t="s">
        <v>2758</v>
      </c>
    </row>
    <row r="7754" spans="1:14">
      <c r="A7754">
        <v>11</v>
      </c>
      <c r="B7754" t="s">
        <v>15978</v>
      </c>
      <c r="C7754" t="s">
        <v>15979</v>
      </c>
      <c r="D7754">
        <v>326</v>
      </c>
      <c r="E7754" s="1">
        <v>0.89700000000000002</v>
      </c>
      <c r="F7754">
        <v>0.68500000000000005</v>
      </c>
      <c r="G7754">
        <v>0.19</v>
      </c>
      <c r="H7754">
        <v>21</v>
      </c>
      <c r="I7754" t="s">
        <v>18288</v>
      </c>
      <c r="J7754">
        <v>5.5999999999999995E-4</v>
      </c>
      <c r="K7754">
        <v>0.44</v>
      </c>
      <c r="L7754">
        <v>0.59282758620689657</v>
      </c>
      <c r="M7754" s="2">
        <f t="shared" si="242"/>
        <v>18.96551724137931</v>
      </c>
      <c r="N7754" t="s">
        <v>2758</v>
      </c>
    </row>
    <row r="7755" spans="1:14">
      <c r="A7755">
        <v>12</v>
      </c>
      <c r="B7755" t="s">
        <v>12425</v>
      </c>
      <c r="C7755" t="s">
        <v>12426</v>
      </c>
      <c r="D7755">
        <v>273</v>
      </c>
      <c r="E7755" s="1">
        <v>0.87</v>
      </c>
      <c r="F7755">
        <v>0.75</v>
      </c>
      <c r="G7755">
        <v>8.3000000000000004E-2</v>
      </c>
      <c r="H7755">
        <v>12</v>
      </c>
      <c r="I7755" t="s">
        <v>18288</v>
      </c>
      <c r="J7755">
        <v>4.8000000000000001E-4</v>
      </c>
      <c r="K7755">
        <v>0.48899999999999999</v>
      </c>
      <c r="L7755">
        <v>0.59282758620689657</v>
      </c>
      <c r="M7755" s="2">
        <f t="shared" si="242"/>
        <v>20.689655172413794</v>
      </c>
      <c r="N7755" t="s">
        <v>2758</v>
      </c>
    </row>
    <row r="7756" spans="1:14">
      <c r="A7756">
        <v>13</v>
      </c>
      <c r="B7756" t="s">
        <v>12427</v>
      </c>
      <c r="C7756" t="s">
        <v>12428</v>
      </c>
      <c r="D7756">
        <v>771</v>
      </c>
      <c r="E7756" s="1">
        <v>0.86499999999999999</v>
      </c>
      <c r="F7756">
        <v>1.091</v>
      </c>
      <c r="G7756">
        <v>0.14299999999999999</v>
      </c>
      <c r="H7756">
        <v>35</v>
      </c>
      <c r="I7756">
        <v>9.4</v>
      </c>
      <c r="J7756">
        <v>1.3500000000000001E-3</v>
      </c>
      <c r="K7756">
        <v>0.39</v>
      </c>
      <c r="L7756">
        <v>0.59282758620689657</v>
      </c>
      <c r="M7756" s="2">
        <f t="shared" si="242"/>
        <v>22.413793103448278</v>
      </c>
      <c r="N7756" t="s">
        <v>2758</v>
      </c>
    </row>
    <row r="7757" spans="1:14">
      <c r="A7757">
        <v>14</v>
      </c>
      <c r="B7757" t="s">
        <v>12447</v>
      </c>
      <c r="C7757" t="s">
        <v>12448</v>
      </c>
      <c r="D7757">
        <v>260</v>
      </c>
      <c r="E7757" s="1">
        <v>0.85</v>
      </c>
      <c r="F7757">
        <v>0.51100000000000001</v>
      </c>
      <c r="G7757">
        <v>4.2999999999999997E-2</v>
      </c>
      <c r="H7757">
        <v>23</v>
      </c>
      <c r="I7757">
        <v>7.8</v>
      </c>
      <c r="J7757">
        <v>6.9999999999999999E-4</v>
      </c>
      <c r="K7757">
        <v>0.218</v>
      </c>
      <c r="L7757">
        <v>0.59282758620689657</v>
      </c>
      <c r="M7757" s="2">
        <f t="shared" si="242"/>
        <v>24.137931034482758</v>
      </c>
      <c r="N7757" t="s">
        <v>2758</v>
      </c>
    </row>
    <row r="7758" spans="1:14">
      <c r="A7758">
        <v>15</v>
      </c>
      <c r="B7758" t="s">
        <v>21023</v>
      </c>
      <c r="C7758" t="s">
        <v>21024</v>
      </c>
      <c r="D7758">
        <v>393</v>
      </c>
      <c r="E7758" s="1">
        <v>0.71099999999999997</v>
      </c>
      <c r="F7758">
        <v>0.93600000000000005</v>
      </c>
      <c r="G7758">
        <v>0.14299999999999999</v>
      </c>
      <c r="H7758">
        <v>21</v>
      </c>
      <c r="I7758" t="s">
        <v>18288</v>
      </c>
      <c r="J7758">
        <v>1.0399999999999999E-3</v>
      </c>
      <c r="K7758">
        <v>0.54600000000000004</v>
      </c>
      <c r="L7758">
        <v>0.59282758620689657</v>
      </c>
      <c r="M7758" s="2">
        <f t="shared" si="242"/>
        <v>25.862068965517242</v>
      </c>
      <c r="N7758" t="s">
        <v>2758</v>
      </c>
    </row>
    <row r="7759" spans="1:14">
      <c r="A7759">
        <v>16</v>
      </c>
      <c r="B7759" t="s">
        <v>12441</v>
      </c>
      <c r="C7759" t="s">
        <v>12442</v>
      </c>
      <c r="D7759">
        <v>542</v>
      </c>
      <c r="E7759" s="1">
        <v>0.70699999999999996</v>
      </c>
      <c r="G7759">
        <v>6.2E-2</v>
      </c>
      <c r="H7759">
        <v>64</v>
      </c>
      <c r="I7759">
        <v>6.6</v>
      </c>
      <c r="J7759">
        <v>1.08E-3</v>
      </c>
      <c r="L7759">
        <v>0.59282758620689657</v>
      </c>
      <c r="M7759" s="2">
        <f t="shared" si="242"/>
        <v>27.586206896551722</v>
      </c>
      <c r="N7759" t="s">
        <v>2758</v>
      </c>
    </row>
    <row r="7760" spans="1:14">
      <c r="A7760">
        <v>17</v>
      </c>
      <c r="B7760" t="s">
        <v>12451</v>
      </c>
      <c r="C7760" t="s">
        <v>12452</v>
      </c>
      <c r="D7760">
        <v>1641</v>
      </c>
      <c r="E7760" s="1">
        <v>0.69599999999999995</v>
      </c>
      <c r="F7760">
        <v>0.83</v>
      </c>
      <c r="G7760">
        <v>6.8000000000000005E-2</v>
      </c>
      <c r="H7760">
        <v>191</v>
      </c>
      <c r="I7760">
        <v>8.5</v>
      </c>
      <c r="J7760">
        <v>3.49E-3</v>
      </c>
      <c r="K7760">
        <v>0.27300000000000002</v>
      </c>
      <c r="L7760">
        <v>0.59282758620689657</v>
      </c>
      <c r="M7760" s="2">
        <f t="shared" si="242"/>
        <v>29.310344827586203</v>
      </c>
      <c r="N7760" t="s">
        <v>2758</v>
      </c>
    </row>
    <row r="7761" spans="1:14">
      <c r="A7761">
        <v>18</v>
      </c>
      <c r="B7761" t="s">
        <v>12431</v>
      </c>
      <c r="C7761" t="s">
        <v>12432</v>
      </c>
      <c r="D7761">
        <v>1593</v>
      </c>
      <c r="E7761" s="1">
        <v>0.64900000000000002</v>
      </c>
      <c r="F7761">
        <v>0.78400000000000003</v>
      </c>
      <c r="G7761">
        <v>0.21299999999999999</v>
      </c>
      <c r="H7761">
        <v>61</v>
      </c>
      <c r="I7761" t="s">
        <v>18288</v>
      </c>
      <c r="J7761">
        <v>2.14E-3</v>
      </c>
      <c r="K7761">
        <v>0.35099999999999998</v>
      </c>
      <c r="L7761">
        <v>0.59282758620689657</v>
      </c>
      <c r="M7761" s="2">
        <f t="shared" si="242"/>
        <v>31.03448275862069</v>
      </c>
      <c r="N7761" t="s">
        <v>2758</v>
      </c>
    </row>
    <row r="7762" spans="1:14">
      <c r="A7762">
        <v>19</v>
      </c>
      <c r="B7762" t="s">
        <v>15906</v>
      </c>
      <c r="C7762" t="s">
        <v>15907</v>
      </c>
      <c r="D7762">
        <v>432</v>
      </c>
      <c r="E7762" s="1">
        <v>0.59399999999999997</v>
      </c>
      <c r="F7762">
        <v>0.67</v>
      </c>
      <c r="G7762">
        <v>0</v>
      </c>
      <c r="H7762">
        <v>18</v>
      </c>
      <c r="I7762" t="s">
        <v>18288</v>
      </c>
      <c r="J7762">
        <v>7.3999999999999999E-4</v>
      </c>
      <c r="K7762">
        <v>0.437</v>
      </c>
      <c r="L7762">
        <v>0.59282758620689657</v>
      </c>
      <c r="M7762" s="2">
        <f t="shared" si="242"/>
        <v>32.758620689655174</v>
      </c>
      <c r="N7762" t="s">
        <v>2758</v>
      </c>
    </row>
    <row r="7763" spans="1:14">
      <c r="A7763">
        <v>20</v>
      </c>
      <c r="B7763" t="s">
        <v>19278</v>
      </c>
      <c r="C7763" t="s">
        <v>19279</v>
      </c>
      <c r="D7763">
        <v>157</v>
      </c>
      <c r="E7763" s="1">
        <v>0.57499999999999996</v>
      </c>
      <c r="F7763">
        <v>0.49099999999999999</v>
      </c>
      <c r="G7763">
        <v>8.6999999999999994E-2</v>
      </c>
      <c r="H7763">
        <v>23</v>
      </c>
      <c r="I7763">
        <v>9.8000000000000007</v>
      </c>
      <c r="J7763">
        <v>3.6000000000000002E-4</v>
      </c>
      <c r="K7763">
        <v>0.193</v>
      </c>
      <c r="L7763">
        <v>0.59282758620689657</v>
      </c>
      <c r="M7763" s="2">
        <f t="shared" si="242"/>
        <v>34.482758620689658</v>
      </c>
      <c r="N7763" t="s">
        <v>2758</v>
      </c>
    </row>
    <row r="7764" spans="1:14">
      <c r="A7764">
        <v>21</v>
      </c>
      <c r="B7764" t="s">
        <v>16188</v>
      </c>
      <c r="C7764" t="s">
        <v>16189</v>
      </c>
      <c r="D7764">
        <v>192</v>
      </c>
      <c r="E7764" s="1">
        <v>0.57099999999999995</v>
      </c>
      <c r="F7764">
        <v>0.42899999999999999</v>
      </c>
      <c r="G7764">
        <v>0</v>
      </c>
      <c r="H7764">
        <v>12</v>
      </c>
      <c r="I7764" t="s">
        <v>18288</v>
      </c>
      <c r="J7764">
        <v>5.9000000000000003E-4</v>
      </c>
      <c r="K7764">
        <v>0.436</v>
      </c>
      <c r="L7764">
        <v>0.59282758620689657</v>
      </c>
      <c r="M7764" s="2">
        <f t="shared" si="242"/>
        <v>36.206896551724135</v>
      </c>
      <c r="N7764" t="s">
        <v>2758</v>
      </c>
    </row>
    <row r="7765" spans="1:14">
      <c r="A7765">
        <v>22</v>
      </c>
      <c r="B7765" t="s">
        <v>12449</v>
      </c>
      <c r="C7765" t="s">
        <v>12450</v>
      </c>
      <c r="D7765">
        <v>274</v>
      </c>
      <c r="E7765" s="1">
        <v>0.56200000000000006</v>
      </c>
      <c r="F7765">
        <v>0.45500000000000002</v>
      </c>
      <c r="G7765">
        <v>1.6E-2</v>
      </c>
      <c r="H7765">
        <v>63</v>
      </c>
      <c r="I7765">
        <v>8.5</v>
      </c>
      <c r="J7765">
        <v>1.09E-3</v>
      </c>
      <c r="K7765">
        <v>0.26800000000000002</v>
      </c>
      <c r="L7765">
        <v>0.59282758620689657</v>
      </c>
      <c r="M7765" s="2">
        <f t="shared" si="242"/>
        <v>37.931034482758619</v>
      </c>
      <c r="N7765" t="s">
        <v>2758</v>
      </c>
    </row>
    <row r="7766" spans="1:14">
      <c r="A7766">
        <v>23</v>
      </c>
      <c r="B7766" t="s">
        <v>12439</v>
      </c>
      <c r="C7766" t="s">
        <v>12440</v>
      </c>
      <c r="D7766">
        <v>247</v>
      </c>
      <c r="E7766" s="1">
        <v>0.54800000000000004</v>
      </c>
      <c r="F7766">
        <v>0.433</v>
      </c>
      <c r="G7766">
        <v>0.4</v>
      </c>
      <c r="H7766">
        <v>20</v>
      </c>
      <c r="I7766" t="s">
        <v>18288</v>
      </c>
      <c r="J7766">
        <v>7.6999999999999996E-4</v>
      </c>
      <c r="K7766">
        <v>0.36799999999999999</v>
      </c>
      <c r="L7766">
        <v>0.59282758620689657</v>
      </c>
      <c r="M7766" s="2">
        <f t="shared" si="242"/>
        <v>39.655172413793103</v>
      </c>
      <c r="N7766" t="s">
        <v>2758</v>
      </c>
    </row>
    <row r="7767" spans="1:14">
      <c r="A7767">
        <v>24</v>
      </c>
      <c r="B7767" t="s">
        <v>16154</v>
      </c>
      <c r="C7767" t="s">
        <v>16155</v>
      </c>
      <c r="D7767">
        <v>217</v>
      </c>
      <c r="E7767" s="1">
        <v>0.54100000000000004</v>
      </c>
      <c r="F7767">
        <v>0.5</v>
      </c>
      <c r="G7767">
        <v>0.158</v>
      </c>
      <c r="H7767">
        <v>19</v>
      </c>
      <c r="I7767" t="s">
        <v>18288</v>
      </c>
      <c r="J7767">
        <v>1.1000000000000001E-3</v>
      </c>
      <c r="K7767">
        <v>0.68100000000000005</v>
      </c>
      <c r="L7767">
        <v>0.59282758620689657</v>
      </c>
      <c r="M7767" s="2">
        <f t="shared" si="242"/>
        <v>41.379310344827587</v>
      </c>
      <c r="N7767" t="s">
        <v>2758</v>
      </c>
    </row>
    <row r="7768" spans="1:14">
      <c r="A7768">
        <v>25</v>
      </c>
      <c r="B7768" t="s">
        <v>16156</v>
      </c>
      <c r="C7768" t="s">
        <v>16157</v>
      </c>
      <c r="D7768">
        <v>210</v>
      </c>
      <c r="E7768" s="1">
        <v>0.51400000000000001</v>
      </c>
      <c r="F7768">
        <v>0.46700000000000003</v>
      </c>
      <c r="G7768">
        <v>0</v>
      </c>
      <c r="H7768">
        <v>16</v>
      </c>
      <c r="I7768" t="s">
        <v>18288</v>
      </c>
      <c r="J7768">
        <v>1E-3</v>
      </c>
      <c r="K7768">
        <v>0.622</v>
      </c>
      <c r="L7768">
        <v>0.59282758620689657</v>
      </c>
      <c r="M7768" s="2">
        <f t="shared" si="242"/>
        <v>43.103448275862064</v>
      </c>
      <c r="N7768" t="s">
        <v>2758</v>
      </c>
    </row>
    <row r="7769" spans="1:14">
      <c r="A7769">
        <v>26</v>
      </c>
      <c r="B7769" t="s">
        <v>16170</v>
      </c>
      <c r="C7769" t="s">
        <v>16171</v>
      </c>
      <c r="D7769">
        <v>84</v>
      </c>
      <c r="E7769" s="1">
        <v>0.5</v>
      </c>
      <c r="G7769">
        <v>0</v>
      </c>
      <c r="H7769">
        <v>21</v>
      </c>
      <c r="J7769">
        <v>2.4000000000000001E-4</v>
      </c>
      <c r="L7769">
        <v>0.59282758620689657</v>
      </c>
      <c r="M7769" s="2">
        <f t="shared" si="242"/>
        <v>44.827586206896555</v>
      </c>
      <c r="N7769" t="s">
        <v>2758</v>
      </c>
    </row>
    <row r="7770" spans="1:14">
      <c r="A7770">
        <v>27</v>
      </c>
      <c r="B7770" t="s">
        <v>12453</v>
      </c>
      <c r="C7770" t="s">
        <v>12454</v>
      </c>
      <c r="D7770">
        <v>386</v>
      </c>
      <c r="E7770" s="1">
        <v>0.48</v>
      </c>
      <c r="F7770">
        <v>0.45900000000000002</v>
      </c>
      <c r="G7770">
        <v>6.2E-2</v>
      </c>
      <c r="H7770">
        <v>32</v>
      </c>
      <c r="I7770" t="s">
        <v>18288</v>
      </c>
      <c r="J7770">
        <v>1.1800000000000001E-3</v>
      </c>
      <c r="K7770">
        <v>0.36899999999999999</v>
      </c>
      <c r="L7770">
        <v>0.59282758620689657</v>
      </c>
      <c r="M7770" s="2">
        <f t="shared" si="242"/>
        <v>46.551724137931032</v>
      </c>
      <c r="N7770" t="s">
        <v>2758</v>
      </c>
    </row>
    <row r="7771" spans="1:14">
      <c r="A7771">
        <v>28</v>
      </c>
      <c r="B7771" t="s">
        <v>12443</v>
      </c>
      <c r="C7771" t="s">
        <v>12444</v>
      </c>
      <c r="D7771">
        <v>271</v>
      </c>
      <c r="E7771" s="1">
        <v>0.47199999999999998</v>
      </c>
      <c r="F7771">
        <v>0.51600000000000001</v>
      </c>
      <c r="G7771">
        <v>7.0000000000000007E-2</v>
      </c>
      <c r="H7771">
        <v>43</v>
      </c>
      <c r="I7771">
        <v>9.8000000000000007</v>
      </c>
      <c r="J7771">
        <v>1.01E-3</v>
      </c>
      <c r="K7771">
        <v>0.377</v>
      </c>
      <c r="L7771">
        <v>0.59282758620689657</v>
      </c>
      <c r="M7771" s="2">
        <f t="shared" si="242"/>
        <v>48.275862068965516</v>
      </c>
      <c r="N7771" t="s">
        <v>2758</v>
      </c>
    </row>
    <row r="7772" spans="1:14">
      <c r="A7772">
        <v>29</v>
      </c>
      <c r="B7772" t="s">
        <v>12421</v>
      </c>
      <c r="C7772" t="s">
        <v>12422</v>
      </c>
      <c r="D7772">
        <v>190</v>
      </c>
      <c r="E7772" s="1">
        <v>0.45700000000000002</v>
      </c>
      <c r="F7772">
        <v>0.42199999999999999</v>
      </c>
      <c r="G7772">
        <v>0.19</v>
      </c>
      <c r="H7772">
        <v>21</v>
      </c>
      <c r="I7772" t="s">
        <v>18288</v>
      </c>
      <c r="J7772">
        <v>6.2E-4</v>
      </c>
      <c r="K7772">
        <v>0.32300000000000001</v>
      </c>
      <c r="L7772">
        <v>0.59282758620689657</v>
      </c>
      <c r="M7772" s="2">
        <f t="shared" si="242"/>
        <v>50</v>
      </c>
      <c r="N7772" t="s">
        <v>2758</v>
      </c>
    </row>
    <row r="7773" spans="1:14">
      <c r="A7773">
        <v>30</v>
      </c>
      <c r="B7773" t="s">
        <v>16194</v>
      </c>
      <c r="C7773" t="s">
        <v>16195</v>
      </c>
      <c r="D7773">
        <v>310</v>
      </c>
      <c r="E7773" s="1">
        <v>0.44400000000000001</v>
      </c>
      <c r="F7773">
        <v>0.77900000000000003</v>
      </c>
      <c r="G7773">
        <v>5.8999999999999997E-2</v>
      </c>
      <c r="H7773">
        <v>17</v>
      </c>
      <c r="I7773" t="s">
        <v>18288</v>
      </c>
      <c r="J7773">
        <v>1.39E-3</v>
      </c>
      <c r="K7773">
        <v>0.92400000000000004</v>
      </c>
      <c r="L7773">
        <v>0.59282758620689657</v>
      </c>
      <c r="M7773" s="2">
        <f t="shared" si="242"/>
        <v>51.724137931034484</v>
      </c>
      <c r="N7773" t="s">
        <v>2758</v>
      </c>
    </row>
    <row r="7774" spans="1:14">
      <c r="A7774">
        <v>31</v>
      </c>
      <c r="B7774" t="s">
        <v>16186</v>
      </c>
      <c r="C7774" t="s">
        <v>16187</v>
      </c>
      <c r="D7774">
        <v>246</v>
      </c>
      <c r="E7774" s="1">
        <v>0.442</v>
      </c>
      <c r="F7774">
        <v>0.49299999999999999</v>
      </c>
      <c r="G7774">
        <v>0.111</v>
      </c>
      <c r="H7774">
        <v>36</v>
      </c>
      <c r="I7774">
        <v>9</v>
      </c>
      <c r="J7774">
        <v>6.2E-4</v>
      </c>
      <c r="K7774">
        <v>0.24199999999999999</v>
      </c>
      <c r="L7774">
        <v>0.59282758620689657</v>
      </c>
      <c r="M7774" s="2">
        <f t="shared" si="242"/>
        <v>53.448275862068961</v>
      </c>
      <c r="N7774" t="s">
        <v>2758</v>
      </c>
    </row>
    <row r="7775" spans="1:14">
      <c r="A7775">
        <v>32</v>
      </c>
      <c r="B7775" t="s">
        <v>16152</v>
      </c>
      <c r="C7775" t="s">
        <v>16153</v>
      </c>
      <c r="D7775">
        <v>106</v>
      </c>
      <c r="E7775" s="1">
        <v>0.41699999999999998</v>
      </c>
      <c r="G7775">
        <v>0</v>
      </c>
      <c r="H7775">
        <v>12</v>
      </c>
      <c r="I7775" t="s">
        <v>18288</v>
      </c>
      <c r="J7775">
        <v>4.2999999999999999E-4</v>
      </c>
      <c r="L7775">
        <v>0.59282758620689657</v>
      </c>
      <c r="M7775" s="2">
        <f t="shared" si="242"/>
        <v>55.172413793103445</v>
      </c>
      <c r="N7775" t="s">
        <v>2758</v>
      </c>
    </row>
    <row r="7776" spans="1:14">
      <c r="A7776">
        <v>33</v>
      </c>
      <c r="B7776" t="s">
        <v>12433</v>
      </c>
      <c r="C7776" t="s">
        <v>12434</v>
      </c>
      <c r="D7776">
        <v>49</v>
      </c>
      <c r="E7776" s="1">
        <v>0.39400000000000002</v>
      </c>
      <c r="F7776">
        <v>0.41799999999999998</v>
      </c>
      <c r="G7776">
        <v>0</v>
      </c>
      <c r="H7776">
        <v>15</v>
      </c>
      <c r="J7776">
        <v>1.9000000000000001E-4</v>
      </c>
      <c r="K7776">
        <v>0.16200000000000001</v>
      </c>
      <c r="L7776">
        <v>0.59282758620689657</v>
      </c>
      <c r="M7776" s="2">
        <f t="shared" ref="M7776:M7801" si="243">A7776/58*100</f>
        <v>56.896551724137936</v>
      </c>
      <c r="N7776" t="s">
        <v>2758</v>
      </c>
    </row>
    <row r="7777" spans="1:14">
      <c r="A7777">
        <v>34</v>
      </c>
      <c r="B7777" t="s">
        <v>16180</v>
      </c>
      <c r="C7777" t="s">
        <v>16181</v>
      </c>
      <c r="D7777">
        <v>53</v>
      </c>
      <c r="E7777" s="1">
        <v>0.38900000000000001</v>
      </c>
      <c r="G7777">
        <v>8.1000000000000003E-2</v>
      </c>
      <c r="H7777">
        <v>123</v>
      </c>
      <c r="J7777">
        <v>6.0000000000000002E-5</v>
      </c>
      <c r="L7777">
        <v>0.59282758620689657</v>
      </c>
      <c r="M7777" s="2">
        <f t="shared" si="243"/>
        <v>58.620689655172406</v>
      </c>
      <c r="N7777" t="s">
        <v>2758</v>
      </c>
    </row>
    <row r="7778" spans="1:14">
      <c r="A7778">
        <v>35</v>
      </c>
      <c r="B7778" t="s">
        <v>17897</v>
      </c>
      <c r="C7778" t="s">
        <v>17898</v>
      </c>
      <c r="D7778">
        <v>17</v>
      </c>
      <c r="E7778" s="1">
        <v>0.38100000000000001</v>
      </c>
      <c r="F7778">
        <v>0.5</v>
      </c>
      <c r="G7778">
        <v>9.0999999999999998E-2</v>
      </c>
      <c r="H7778">
        <v>11</v>
      </c>
      <c r="J7778">
        <v>6.9999999999999994E-5</v>
      </c>
      <c r="K7778">
        <v>0.13</v>
      </c>
      <c r="L7778">
        <v>0.59282758620689657</v>
      </c>
      <c r="M7778" s="2">
        <f t="shared" si="243"/>
        <v>60.344827586206897</v>
      </c>
      <c r="N7778" t="s">
        <v>2758</v>
      </c>
    </row>
    <row r="7779" spans="1:14">
      <c r="A7779">
        <v>36</v>
      </c>
      <c r="B7779" t="s">
        <v>16006</v>
      </c>
      <c r="C7779" t="s">
        <v>16007</v>
      </c>
      <c r="D7779">
        <v>467</v>
      </c>
      <c r="E7779" s="1">
        <v>0.377</v>
      </c>
      <c r="F7779">
        <v>0.56699999999999995</v>
      </c>
      <c r="G7779">
        <v>4.2999999999999997E-2</v>
      </c>
      <c r="H7779">
        <v>23</v>
      </c>
      <c r="I7779" t="s">
        <v>18288</v>
      </c>
      <c r="J7779">
        <v>1.08E-3</v>
      </c>
      <c r="K7779">
        <v>0.48399999999999999</v>
      </c>
      <c r="L7779">
        <v>0.59282758620689657</v>
      </c>
      <c r="M7779" s="2">
        <f t="shared" si="243"/>
        <v>62.068965517241381</v>
      </c>
      <c r="N7779" t="s">
        <v>2758</v>
      </c>
    </row>
    <row r="7780" spans="1:14">
      <c r="A7780">
        <v>37</v>
      </c>
      <c r="B7780" t="s">
        <v>16166</v>
      </c>
      <c r="C7780" t="s">
        <v>16167</v>
      </c>
      <c r="D7780">
        <v>37</v>
      </c>
      <c r="E7780" s="1">
        <v>0.36399999999999999</v>
      </c>
      <c r="F7780">
        <v>0.35299999999999998</v>
      </c>
      <c r="G7780">
        <v>4.2999999999999997E-2</v>
      </c>
      <c r="H7780">
        <v>23</v>
      </c>
      <c r="J7780">
        <v>5.0000000000000002E-5</v>
      </c>
      <c r="K7780">
        <v>2.7E-2</v>
      </c>
      <c r="L7780">
        <v>0.59282758620689657</v>
      </c>
      <c r="M7780" s="2">
        <f t="shared" si="243"/>
        <v>63.793103448275865</v>
      </c>
      <c r="N7780" t="s">
        <v>2758</v>
      </c>
    </row>
    <row r="7781" spans="1:14">
      <c r="A7781">
        <v>38</v>
      </c>
      <c r="B7781" t="s">
        <v>12429</v>
      </c>
      <c r="C7781" t="s">
        <v>12430</v>
      </c>
      <c r="D7781">
        <v>122</v>
      </c>
      <c r="E7781" s="1">
        <v>0.33300000000000002</v>
      </c>
      <c r="G7781">
        <v>0</v>
      </c>
      <c r="H7781">
        <v>15</v>
      </c>
      <c r="I7781">
        <v>8.4</v>
      </c>
      <c r="J7781">
        <v>6.8000000000000005E-4</v>
      </c>
      <c r="L7781">
        <v>0.59282758620689657</v>
      </c>
      <c r="M7781" s="2">
        <f t="shared" si="243"/>
        <v>65.517241379310349</v>
      </c>
      <c r="N7781" t="s">
        <v>2758</v>
      </c>
    </row>
    <row r="7782" spans="1:14">
      <c r="A7782">
        <v>39</v>
      </c>
      <c r="B7782" t="s">
        <v>16200</v>
      </c>
      <c r="C7782" t="s">
        <v>16201</v>
      </c>
      <c r="D7782">
        <v>117</v>
      </c>
      <c r="E7782" s="1">
        <v>0.32600000000000001</v>
      </c>
      <c r="F7782">
        <v>0.20300000000000001</v>
      </c>
      <c r="G7782">
        <v>0.16700000000000001</v>
      </c>
      <c r="H7782">
        <v>18</v>
      </c>
      <c r="I7782" t="s">
        <v>18288</v>
      </c>
      <c r="J7782">
        <v>3.1E-4</v>
      </c>
      <c r="K7782">
        <v>0.15</v>
      </c>
      <c r="L7782">
        <v>0.59282758620689657</v>
      </c>
      <c r="M7782" s="2">
        <f t="shared" si="243"/>
        <v>67.241379310344826</v>
      </c>
      <c r="N7782" t="s">
        <v>2758</v>
      </c>
    </row>
    <row r="7783" spans="1:14">
      <c r="A7783">
        <v>40</v>
      </c>
      <c r="B7783" t="s">
        <v>16202</v>
      </c>
      <c r="C7783" t="s">
        <v>16203</v>
      </c>
      <c r="D7783">
        <v>158</v>
      </c>
      <c r="E7783" s="1">
        <v>0.28199999999999997</v>
      </c>
      <c r="F7783">
        <v>0.44900000000000001</v>
      </c>
      <c r="G7783">
        <v>0.1</v>
      </c>
      <c r="H7783">
        <v>20</v>
      </c>
      <c r="I7783">
        <v>9.4</v>
      </c>
      <c r="J7783">
        <v>2.4000000000000001E-4</v>
      </c>
      <c r="K7783">
        <v>0.125</v>
      </c>
      <c r="L7783">
        <v>0.59282758620689657</v>
      </c>
      <c r="M7783" s="2">
        <f t="shared" si="243"/>
        <v>68.965517241379317</v>
      </c>
      <c r="N7783" t="s">
        <v>2758</v>
      </c>
    </row>
    <row r="7784" spans="1:14">
      <c r="A7784">
        <v>41</v>
      </c>
      <c r="B7784" t="s">
        <v>15684</v>
      </c>
      <c r="C7784" t="s">
        <v>15685</v>
      </c>
      <c r="D7784">
        <v>40</v>
      </c>
      <c r="E7784" s="1">
        <v>0.28000000000000003</v>
      </c>
      <c r="G7784">
        <v>0.2</v>
      </c>
      <c r="H7784">
        <v>10</v>
      </c>
      <c r="J7784">
        <v>6.9999999999999994E-5</v>
      </c>
      <c r="L7784">
        <v>0.59282758620689657</v>
      </c>
      <c r="M7784" s="2">
        <f t="shared" si="243"/>
        <v>70.689655172413794</v>
      </c>
      <c r="N7784" t="s">
        <v>2758</v>
      </c>
    </row>
    <row r="7785" spans="1:14">
      <c r="A7785">
        <v>42</v>
      </c>
      <c r="B7785" t="s">
        <v>16174</v>
      </c>
      <c r="C7785" t="s">
        <v>16175</v>
      </c>
      <c r="D7785">
        <v>77</v>
      </c>
      <c r="E7785" s="1">
        <v>0.25</v>
      </c>
      <c r="G7785">
        <v>0</v>
      </c>
      <c r="H7785">
        <v>23</v>
      </c>
      <c r="J7785">
        <v>5.5999999999999995E-4</v>
      </c>
      <c r="L7785">
        <v>0.59282758620689657</v>
      </c>
      <c r="M7785" s="2">
        <f t="shared" si="243"/>
        <v>72.41379310344827</v>
      </c>
      <c r="N7785" t="s">
        <v>2758</v>
      </c>
    </row>
    <row r="7786" spans="1:14">
      <c r="A7786">
        <v>43</v>
      </c>
      <c r="B7786" t="s">
        <v>19262</v>
      </c>
      <c r="C7786" t="s">
        <v>19263</v>
      </c>
      <c r="D7786">
        <v>73</v>
      </c>
      <c r="E7786" s="1">
        <v>0.23300000000000001</v>
      </c>
      <c r="F7786">
        <v>0.22600000000000001</v>
      </c>
      <c r="G7786">
        <v>5.6000000000000001E-2</v>
      </c>
      <c r="H7786">
        <v>18</v>
      </c>
      <c r="J7786">
        <v>9.0000000000000006E-5</v>
      </c>
      <c r="K7786">
        <v>4.2000000000000003E-2</v>
      </c>
      <c r="L7786">
        <v>0.59282758620689657</v>
      </c>
      <c r="M7786" s="2">
        <f t="shared" si="243"/>
        <v>74.137931034482762</v>
      </c>
      <c r="N7786" t="s">
        <v>2758</v>
      </c>
    </row>
    <row r="7787" spans="1:14">
      <c r="A7787">
        <v>44</v>
      </c>
      <c r="B7787" t="s">
        <v>16162</v>
      </c>
      <c r="C7787" t="s">
        <v>16163</v>
      </c>
      <c r="D7787">
        <v>39</v>
      </c>
      <c r="E7787" s="1">
        <v>0.22900000000000001</v>
      </c>
      <c r="F7787">
        <v>0.18</v>
      </c>
      <c r="G7787">
        <v>0.64700000000000002</v>
      </c>
      <c r="H7787">
        <v>17</v>
      </c>
      <c r="J7787">
        <v>1.7000000000000001E-4</v>
      </c>
      <c r="K7787">
        <v>0.111</v>
      </c>
      <c r="L7787">
        <v>0.59282758620689657</v>
      </c>
      <c r="M7787" s="2">
        <f t="shared" si="243"/>
        <v>75.862068965517238</v>
      </c>
      <c r="N7787" t="s">
        <v>2758</v>
      </c>
    </row>
    <row r="7788" spans="1:14">
      <c r="A7788">
        <v>45</v>
      </c>
      <c r="B7788" t="s">
        <v>16190</v>
      </c>
      <c r="C7788" t="s">
        <v>16191</v>
      </c>
      <c r="D7788">
        <v>70</v>
      </c>
      <c r="E7788" s="1">
        <v>0.222</v>
      </c>
      <c r="F7788">
        <v>0.23499999999999999</v>
      </c>
      <c r="G7788">
        <v>6.7000000000000004E-2</v>
      </c>
      <c r="H7788">
        <v>15</v>
      </c>
      <c r="J7788">
        <v>3.0000000000000001E-5</v>
      </c>
      <c r="K7788">
        <v>1.9E-2</v>
      </c>
      <c r="L7788">
        <v>0.59282758620689657</v>
      </c>
      <c r="M7788" s="2">
        <f t="shared" si="243"/>
        <v>77.58620689655173</v>
      </c>
      <c r="N7788" t="s">
        <v>2758</v>
      </c>
    </row>
    <row r="7789" spans="1:14">
      <c r="A7789">
        <v>46</v>
      </c>
      <c r="B7789" t="s">
        <v>16192</v>
      </c>
      <c r="C7789" t="s">
        <v>16193</v>
      </c>
      <c r="D7789">
        <v>29</v>
      </c>
      <c r="E7789" s="1">
        <v>0.222</v>
      </c>
      <c r="F7789">
        <v>0.13</v>
      </c>
      <c r="G7789">
        <v>0</v>
      </c>
      <c r="H7789">
        <v>6</v>
      </c>
      <c r="J7789">
        <v>1.0000000000000001E-5</v>
      </c>
      <c r="K7789">
        <v>1.2999999999999999E-2</v>
      </c>
      <c r="L7789">
        <v>0.59282758620689657</v>
      </c>
      <c r="M7789" s="2">
        <f t="shared" si="243"/>
        <v>79.310344827586206</v>
      </c>
      <c r="N7789" t="s">
        <v>2758</v>
      </c>
    </row>
    <row r="7790" spans="1:14">
      <c r="A7790">
        <v>47</v>
      </c>
      <c r="B7790" t="s">
        <v>16184</v>
      </c>
      <c r="C7790" t="s">
        <v>16185</v>
      </c>
      <c r="D7790">
        <v>199</v>
      </c>
      <c r="E7790" s="1">
        <v>0.214</v>
      </c>
      <c r="F7790">
        <v>0.28999999999999998</v>
      </c>
      <c r="G7790">
        <v>3.7999999999999999E-2</v>
      </c>
      <c r="H7790">
        <v>53</v>
      </c>
      <c r="I7790">
        <v>9.9</v>
      </c>
      <c r="J7790">
        <v>5.1999999999999995E-4</v>
      </c>
      <c r="K7790">
        <v>0.13200000000000001</v>
      </c>
      <c r="L7790">
        <v>0.59282758620689657</v>
      </c>
      <c r="M7790" s="2">
        <f t="shared" si="243"/>
        <v>81.034482758620683</v>
      </c>
      <c r="N7790" t="s">
        <v>2758</v>
      </c>
    </row>
    <row r="7791" spans="1:14">
      <c r="A7791">
        <v>48</v>
      </c>
      <c r="B7791" t="s">
        <v>12423</v>
      </c>
      <c r="C7791" t="s">
        <v>12424</v>
      </c>
      <c r="D7791">
        <v>32</v>
      </c>
      <c r="E7791" s="1">
        <v>0.2</v>
      </c>
      <c r="F7791">
        <v>0.113</v>
      </c>
      <c r="G7791">
        <v>0</v>
      </c>
      <c r="H7791">
        <v>16</v>
      </c>
      <c r="J7791">
        <v>1.2E-4</v>
      </c>
      <c r="K7791">
        <v>0.108</v>
      </c>
      <c r="L7791">
        <v>0.59282758620689657</v>
      </c>
      <c r="M7791" s="2">
        <f t="shared" si="243"/>
        <v>82.758620689655174</v>
      </c>
      <c r="N7791" t="s">
        <v>2758</v>
      </c>
    </row>
    <row r="7792" spans="1:14">
      <c r="A7792">
        <v>49</v>
      </c>
      <c r="B7792" t="s">
        <v>16176</v>
      </c>
      <c r="C7792" t="s">
        <v>16177</v>
      </c>
      <c r="D7792">
        <v>386</v>
      </c>
      <c r="E7792" s="1">
        <v>0.17299999999999999</v>
      </c>
      <c r="F7792">
        <v>0.20499999999999999</v>
      </c>
      <c r="G7792">
        <v>7.0999999999999994E-2</v>
      </c>
      <c r="H7792">
        <v>14</v>
      </c>
      <c r="I7792" t="s">
        <v>18288</v>
      </c>
      <c r="J7792">
        <v>3.8000000000000002E-4</v>
      </c>
      <c r="K7792">
        <v>0.16300000000000001</v>
      </c>
      <c r="L7792">
        <v>0.59282758620689657</v>
      </c>
      <c r="M7792" s="2">
        <f t="shared" si="243"/>
        <v>84.482758620689651</v>
      </c>
      <c r="N7792" t="s">
        <v>2758</v>
      </c>
    </row>
    <row r="7793" spans="1:14">
      <c r="A7793">
        <v>50</v>
      </c>
      <c r="B7793" t="s">
        <v>16172</v>
      </c>
      <c r="C7793" t="s">
        <v>16173</v>
      </c>
      <c r="D7793">
        <v>63</v>
      </c>
      <c r="E7793" s="1">
        <v>0.125</v>
      </c>
      <c r="F7793">
        <v>0.19500000000000001</v>
      </c>
      <c r="G7793">
        <v>0</v>
      </c>
      <c r="H7793">
        <v>18</v>
      </c>
      <c r="J7793">
        <v>2.2000000000000001E-4</v>
      </c>
      <c r="K7793">
        <v>0.16</v>
      </c>
      <c r="L7793">
        <v>0.59282758620689657</v>
      </c>
      <c r="M7793" s="2">
        <f t="shared" si="243"/>
        <v>86.206896551724128</v>
      </c>
      <c r="N7793" t="s">
        <v>2758</v>
      </c>
    </row>
    <row r="7794" spans="1:14">
      <c r="A7794">
        <v>51</v>
      </c>
      <c r="B7794" t="s">
        <v>21505</v>
      </c>
      <c r="C7794" t="s">
        <v>21506</v>
      </c>
      <c r="D7794">
        <v>45</v>
      </c>
      <c r="E7794" s="1">
        <v>0.125</v>
      </c>
      <c r="F7794">
        <v>0.57899999999999996</v>
      </c>
      <c r="G7794">
        <v>0.25</v>
      </c>
      <c r="H7794">
        <v>8</v>
      </c>
      <c r="J7794">
        <v>4.0000000000000003E-5</v>
      </c>
      <c r="K7794">
        <v>0.113</v>
      </c>
      <c r="L7794">
        <v>0.59282758620689657</v>
      </c>
      <c r="M7794" s="2">
        <f t="shared" si="243"/>
        <v>87.931034482758619</v>
      </c>
      <c r="N7794" t="s">
        <v>2758</v>
      </c>
    </row>
    <row r="7795" spans="1:14">
      <c r="A7795">
        <v>52</v>
      </c>
      <c r="B7795" t="s">
        <v>16160</v>
      </c>
      <c r="C7795" t="s">
        <v>16161</v>
      </c>
      <c r="D7795">
        <v>17</v>
      </c>
      <c r="E7795" s="1">
        <v>0.11799999999999999</v>
      </c>
      <c r="G7795">
        <v>0</v>
      </c>
      <c r="H7795">
        <v>3</v>
      </c>
      <c r="J7795">
        <v>0</v>
      </c>
      <c r="L7795">
        <v>0.59282758620689657</v>
      </c>
      <c r="M7795" s="2">
        <f t="shared" si="243"/>
        <v>89.65517241379311</v>
      </c>
      <c r="N7795" t="s">
        <v>2758</v>
      </c>
    </row>
    <row r="7796" spans="1:14">
      <c r="A7796">
        <v>53</v>
      </c>
      <c r="B7796" t="s">
        <v>18509</v>
      </c>
      <c r="C7796" t="s">
        <v>18508</v>
      </c>
      <c r="D7796">
        <v>193</v>
      </c>
      <c r="E7796" s="1">
        <v>0.114</v>
      </c>
      <c r="F7796">
        <v>0.217</v>
      </c>
      <c r="G7796">
        <v>5.6000000000000001E-2</v>
      </c>
      <c r="H7796">
        <v>18</v>
      </c>
      <c r="I7796" t="s">
        <v>18288</v>
      </c>
      <c r="J7796">
        <v>1.2E-4</v>
      </c>
      <c r="K7796">
        <v>8.1000000000000003E-2</v>
      </c>
      <c r="L7796">
        <v>0.59282758620689657</v>
      </c>
      <c r="M7796" s="2">
        <f t="shared" si="243"/>
        <v>91.379310344827587</v>
      </c>
      <c r="N7796" t="s">
        <v>2758</v>
      </c>
    </row>
    <row r="7797" spans="1:14">
      <c r="A7797">
        <v>54</v>
      </c>
      <c r="B7797" t="s">
        <v>16158</v>
      </c>
      <c r="C7797" t="s">
        <v>16159</v>
      </c>
      <c r="D7797">
        <v>85</v>
      </c>
      <c r="E7797" s="1">
        <v>0.111</v>
      </c>
      <c r="G7797">
        <v>0.08</v>
      </c>
      <c r="H7797">
        <v>25</v>
      </c>
      <c r="J7797">
        <v>1.6000000000000001E-4</v>
      </c>
      <c r="L7797">
        <v>0.59282758620689657</v>
      </c>
      <c r="M7797" s="2">
        <f t="shared" si="243"/>
        <v>93.103448275862064</v>
      </c>
      <c r="N7797" t="s">
        <v>2758</v>
      </c>
    </row>
    <row r="7798" spans="1:14">
      <c r="A7798">
        <v>55</v>
      </c>
      <c r="B7798" t="s">
        <v>16178</v>
      </c>
      <c r="C7798" t="s">
        <v>16179</v>
      </c>
      <c r="D7798">
        <v>15</v>
      </c>
      <c r="E7798" s="1">
        <v>9.0999999999999998E-2</v>
      </c>
      <c r="F7798">
        <v>4.8000000000000001E-2</v>
      </c>
      <c r="J7798">
        <v>1.0000000000000001E-5</v>
      </c>
      <c r="K7798">
        <v>7.0000000000000001E-3</v>
      </c>
      <c r="L7798">
        <v>0.59282758620689657</v>
      </c>
      <c r="M7798" s="2">
        <f t="shared" si="243"/>
        <v>94.827586206896555</v>
      </c>
      <c r="N7798" t="s">
        <v>2758</v>
      </c>
    </row>
    <row r="7799" spans="1:14">
      <c r="A7799">
        <v>56</v>
      </c>
      <c r="B7799" t="s">
        <v>12419</v>
      </c>
      <c r="C7799" t="s">
        <v>12420</v>
      </c>
      <c r="D7799">
        <v>46</v>
      </c>
      <c r="E7799" s="1">
        <v>7.9000000000000001E-2</v>
      </c>
      <c r="G7799">
        <v>0.30299999999999999</v>
      </c>
      <c r="H7799">
        <v>33</v>
      </c>
      <c r="J7799">
        <v>9.0000000000000006E-5</v>
      </c>
      <c r="L7799">
        <v>0.59282758620689657</v>
      </c>
      <c r="M7799" s="2">
        <f t="shared" si="243"/>
        <v>96.551724137931032</v>
      </c>
      <c r="N7799" t="s">
        <v>2758</v>
      </c>
    </row>
    <row r="7800" spans="1:14">
      <c r="A7800">
        <v>57</v>
      </c>
      <c r="B7800" t="s">
        <v>12437</v>
      </c>
      <c r="C7800" t="s">
        <v>12438</v>
      </c>
      <c r="D7800">
        <v>29</v>
      </c>
      <c r="E7800" s="1">
        <v>7.3999999999999996E-2</v>
      </c>
      <c r="F7800">
        <v>8.7999999999999995E-2</v>
      </c>
      <c r="G7800">
        <v>5.6000000000000001E-2</v>
      </c>
      <c r="H7800">
        <v>18</v>
      </c>
      <c r="J7800">
        <v>6.0000000000000002E-5</v>
      </c>
      <c r="K7800">
        <v>2.4E-2</v>
      </c>
      <c r="L7800">
        <v>0.59282758620689657</v>
      </c>
      <c r="M7800" s="2">
        <f t="shared" si="243"/>
        <v>98.275862068965509</v>
      </c>
      <c r="N7800" t="s">
        <v>2758</v>
      </c>
    </row>
    <row r="7801" spans="1:14">
      <c r="A7801">
        <v>58</v>
      </c>
      <c r="B7801" t="s">
        <v>12435</v>
      </c>
      <c r="C7801" t="s">
        <v>12436</v>
      </c>
      <c r="D7801">
        <v>20</v>
      </c>
      <c r="E7801" s="1">
        <v>0</v>
      </c>
      <c r="G7801">
        <v>0</v>
      </c>
      <c r="H7801">
        <v>6</v>
      </c>
      <c r="J7801">
        <v>8.0000000000000007E-5</v>
      </c>
      <c r="L7801">
        <v>0.59282758620689657</v>
      </c>
      <c r="M7801" s="2">
        <f t="shared" si="243"/>
        <v>100</v>
      </c>
      <c r="N7801" t="s">
        <v>2758</v>
      </c>
    </row>
    <row r="7802" spans="1:14" s="3" customFormat="1">
      <c r="E7802" s="4"/>
      <c r="M7802" s="5"/>
    </row>
    <row r="7803" spans="1:14">
      <c r="A7803">
        <v>1</v>
      </c>
      <c r="B7803" t="s">
        <v>5914</v>
      </c>
      <c r="C7803" t="s">
        <v>5913</v>
      </c>
      <c r="D7803">
        <v>81</v>
      </c>
      <c r="E7803" s="1">
        <v>1.615</v>
      </c>
      <c r="F7803">
        <v>1.153</v>
      </c>
      <c r="G7803">
        <v>0.86699999999999999</v>
      </c>
      <c r="H7803">
        <v>15</v>
      </c>
      <c r="J7803">
        <v>8.3000000000000001E-4</v>
      </c>
      <c r="K7803">
        <v>0.8</v>
      </c>
      <c r="L7803">
        <f>AVERAGE(E7803:E7835)</f>
        <v>0.47512121212121211</v>
      </c>
      <c r="M7803" s="2">
        <f t="shared" ref="M7803:M7835" si="244">A7803/33*100</f>
        <v>3.0303030303030303</v>
      </c>
      <c r="N7803" t="s">
        <v>78</v>
      </c>
    </row>
    <row r="7804" spans="1:14">
      <c r="A7804">
        <v>2</v>
      </c>
      <c r="B7804" t="s">
        <v>5866</v>
      </c>
      <c r="C7804" t="s">
        <v>5865</v>
      </c>
      <c r="D7804">
        <v>247</v>
      </c>
      <c r="E7804" s="1">
        <v>1.206</v>
      </c>
      <c r="F7804">
        <v>1.405</v>
      </c>
      <c r="G7804">
        <v>0.154</v>
      </c>
      <c r="H7804">
        <v>26</v>
      </c>
      <c r="I7804">
        <v>6.4</v>
      </c>
      <c r="J7804">
        <v>1.64E-3</v>
      </c>
      <c r="K7804">
        <v>1.1819999999999999</v>
      </c>
      <c r="L7804">
        <v>0.47512121212121211</v>
      </c>
      <c r="M7804" s="2">
        <f t="shared" si="244"/>
        <v>6.0606060606060606</v>
      </c>
      <c r="N7804" t="s">
        <v>78</v>
      </c>
    </row>
    <row r="7805" spans="1:14">
      <c r="A7805">
        <v>3</v>
      </c>
      <c r="B7805" t="s">
        <v>5840</v>
      </c>
      <c r="C7805" t="s">
        <v>5839</v>
      </c>
      <c r="D7805">
        <v>924</v>
      </c>
      <c r="E7805" s="1">
        <v>1.0329999999999999</v>
      </c>
      <c r="F7805">
        <v>1.0609999999999999</v>
      </c>
      <c r="G7805">
        <v>0.34</v>
      </c>
      <c r="H7805">
        <v>53</v>
      </c>
      <c r="I7805" t="s">
        <v>18288</v>
      </c>
      <c r="J7805">
        <v>3.0999999999999999E-3</v>
      </c>
      <c r="K7805">
        <v>0.98799999999999999</v>
      </c>
      <c r="L7805">
        <v>0.47512121212121211</v>
      </c>
      <c r="M7805" s="2">
        <f t="shared" si="244"/>
        <v>9.0909090909090917</v>
      </c>
      <c r="N7805" t="s">
        <v>78</v>
      </c>
    </row>
    <row r="7806" spans="1:14">
      <c r="A7806">
        <v>4</v>
      </c>
      <c r="B7806" t="s">
        <v>6246</v>
      </c>
      <c r="C7806" t="s">
        <v>6245</v>
      </c>
      <c r="D7806">
        <v>591</v>
      </c>
      <c r="E7806" s="1">
        <v>0.85699999999999998</v>
      </c>
      <c r="G7806">
        <v>2.5999999999999999E-2</v>
      </c>
      <c r="H7806">
        <v>39</v>
      </c>
      <c r="I7806" t="s">
        <v>18288</v>
      </c>
      <c r="J7806">
        <v>8.7000000000000001E-4</v>
      </c>
      <c r="L7806">
        <v>0.47512121212121211</v>
      </c>
      <c r="M7806" s="2">
        <f t="shared" si="244"/>
        <v>12.121212121212121</v>
      </c>
      <c r="N7806" t="s">
        <v>78</v>
      </c>
    </row>
    <row r="7807" spans="1:14">
      <c r="A7807">
        <v>5</v>
      </c>
      <c r="B7807" t="s">
        <v>5784</v>
      </c>
      <c r="C7807" t="s">
        <v>5783</v>
      </c>
      <c r="D7807">
        <v>1289</v>
      </c>
      <c r="E7807" s="1">
        <v>0.76600000000000001</v>
      </c>
      <c r="F7807">
        <v>1.0960000000000001</v>
      </c>
      <c r="G7807">
        <v>6.5000000000000002E-2</v>
      </c>
      <c r="H7807">
        <v>31</v>
      </c>
      <c r="I7807" t="s">
        <v>18288</v>
      </c>
      <c r="J7807">
        <v>3.16E-3</v>
      </c>
      <c r="K7807">
        <v>1.085</v>
      </c>
      <c r="L7807">
        <v>0.47512121212121211</v>
      </c>
      <c r="M7807" s="2">
        <f t="shared" si="244"/>
        <v>15.151515151515152</v>
      </c>
      <c r="N7807" t="s">
        <v>78</v>
      </c>
    </row>
    <row r="7808" spans="1:14">
      <c r="A7808">
        <v>6</v>
      </c>
      <c r="B7808" t="s">
        <v>264</v>
      </c>
      <c r="C7808" t="s">
        <v>263</v>
      </c>
      <c r="D7808">
        <v>149</v>
      </c>
      <c r="E7808" s="1">
        <v>0.75</v>
      </c>
      <c r="F7808">
        <v>0.81299999999999994</v>
      </c>
      <c r="G7808">
        <v>0.14299999999999999</v>
      </c>
      <c r="H7808">
        <v>28</v>
      </c>
      <c r="I7808">
        <v>6.9</v>
      </c>
      <c r="J7808">
        <v>4.4000000000000002E-4</v>
      </c>
      <c r="K7808">
        <v>0.311</v>
      </c>
      <c r="L7808">
        <v>0.47512121212121211</v>
      </c>
      <c r="M7808" s="2">
        <f t="shared" si="244"/>
        <v>18.181818181818183</v>
      </c>
      <c r="N7808" t="s">
        <v>78</v>
      </c>
    </row>
    <row r="7809" spans="1:14">
      <c r="A7809">
        <v>7</v>
      </c>
      <c r="B7809" t="s">
        <v>262</v>
      </c>
      <c r="C7809" t="s">
        <v>261</v>
      </c>
      <c r="D7809">
        <v>322</v>
      </c>
      <c r="E7809" s="1">
        <v>0.75</v>
      </c>
      <c r="F7809">
        <v>0.90900000000000003</v>
      </c>
      <c r="G7809">
        <v>0</v>
      </c>
      <c r="H7809">
        <v>16</v>
      </c>
      <c r="I7809" t="s">
        <v>18288</v>
      </c>
      <c r="J7809">
        <v>8.8000000000000003E-4</v>
      </c>
      <c r="K7809">
        <v>0.64800000000000002</v>
      </c>
      <c r="L7809">
        <v>0.47512121212121211</v>
      </c>
      <c r="M7809" s="2">
        <f t="shared" si="244"/>
        <v>21.212121212121211</v>
      </c>
      <c r="N7809" t="s">
        <v>78</v>
      </c>
    </row>
    <row r="7810" spans="1:14">
      <c r="A7810">
        <v>8</v>
      </c>
      <c r="B7810" t="s">
        <v>2037</v>
      </c>
      <c r="C7810" t="s">
        <v>2036</v>
      </c>
      <c r="D7810">
        <v>480</v>
      </c>
      <c r="E7810" s="1">
        <v>0.68600000000000005</v>
      </c>
      <c r="F7810">
        <v>0.873</v>
      </c>
      <c r="G7810">
        <v>0.33300000000000002</v>
      </c>
      <c r="H7810">
        <v>33</v>
      </c>
      <c r="I7810" t="s">
        <v>18288</v>
      </c>
      <c r="J7810">
        <v>1.6900000000000001E-3</v>
      </c>
      <c r="K7810">
        <v>0.60899999999999999</v>
      </c>
      <c r="L7810">
        <v>0.47512121212121211</v>
      </c>
      <c r="M7810" s="2">
        <f t="shared" si="244"/>
        <v>24.242424242424242</v>
      </c>
      <c r="N7810" t="s">
        <v>78</v>
      </c>
    </row>
    <row r="7811" spans="1:14">
      <c r="A7811">
        <v>9</v>
      </c>
      <c r="B7811" t="s">
        <v>2914</v>
      </c>
      <c r="C7811" t="s">
        <v>2913</v>
      </c>
      <c r="D7811">
        <v>405</v>
      </c>
      <c r="E7811" s="1">
        <v>0.66200000000000003</v>
      </c>
      <c r="F7811">
        <v>0.97599999999999998</v>
      </c>
      <c r="G7811">
        <v>6.5000000000000002E-2</v>
      </c>
      <c r="H7811">
        <v>31</v>
      </c>
      <c r="I7811">
        <v>7.9</v>
      </c>
      <c r="J7811">
        <v>1.08E-3</v>
      </c>
      <c r="K7811">
        <v>0.36299999999999999</v>
      </c>
      <c r="L7811">
        <v>0.47512121212121211</v>
      </c>
      <c r="M7811" s="2">
        <f t="shared" si="244"/>
        <v>27.27272727272727</v>
      </c>
      <c r="N7811" t="s">
        <v>78</v>
      </c>
    </row>
    <row r="7812" spans="1:14">
      <c r="A7812">
        <v>10</v>
      </c>
      <c r="B7812" t="s">
        <v>236</v>
      </c>
      <c r="C7812" t="s">
        <v>235</v>
      </c>
      <c r="D7812">
        <v>260</v>
      </c>
      <c r="E7812" s="1">
        <v>0.622</v>
      </c>
      <c r="F7812">
        <v>0.55600000000000005</v>
      </c>
      <c r="G7812">
        <v>4.8000000000000001E-2</v>
      </c>
      <c r="H7812">
        <v>21</v>
      </c>
      <c r="I7812" t="s">
        <v>18288</v>
      </c>
      <c r="J7812">
        <v>8.0000000000000004E-4</v>
      </c>
      <c r="K7812">
        <v>0.504</v>
      </c>
      <c r="L7812">
        <v>0.47512121212121211</v>
      </c>
      <c r="M7812" s="2">
        <f t="shared" si="244"/>
        <v>30.303030303030305</v>
      </c>
      <c r="N7812" t="s">
        <v>78</v>
      </c>
    </row>
    <row r="7813" spans="1:14">
      <c r="A7813">
        <v>11</v>
      </c>
      <c r="B7813" t="s">
        <v>260</v>
      </c>
      <c r="C7813" t="s">
        <v>259</v>
      </c>
      <c r="D7813">
        <v>265</v>
      </c>
      <c r="E7813" s="1">
        <v>0.58199999999999996</v>
      </c>
      <c r="F7813">
        <v>0.69099999999999995</v>
      </c>
      <c r="G7813">
        <v>0.13500000000000001</v>
      </c>
      <c r="H7813">
        <v>37</v>
      </c>
      <c r="I7813">
        <v>8.6999999999999993</v>
      </c>
      <c r="J7813">
        <v>5.5000000000000003E-4</v>
      </c>
      <c r="K7813">
        <v>0.23300000000000001</v>
      </c>
      <c r="L7813">
        <v>0.47512121212121211</v>
      </c>
      <c r="M7813" s="2">
        <f t="shared" si="244"/>
        <v>33.333333333333329</v>
      </c>
      <c r="N7813" t="s">
        <v>78</v>
      </c>
    </row>
    <row r="7814" spans="1:14">
      <c r="A7814">
        <v>12</v>
      </c>
      <c r="B7814" t="s">
        <v>6188</v>
      </c>
      <c r="C7814" t="s">
        <v>6187</v>
      </c>
      <c r="D7814">
        <v>209</v>
      </c>
      <c r="E7814" s="1">
        <v>0.55400000000000005</v>
      </c>
      <c r="F7814">
        <v>0.495</v>
      </c>
      <c r="G7814">
        <v>0</v>
      </c>
      <c r="H7814">
        <v>50</v>
      </c>
      <c r="I7814">
        <v>5.3</v>
      </c>
      <c r="J7814">
        <v>1.1100000000000001E-3</v>
      </c>
      <c r="K7814">
        <v>0.28599999999999998</v>
      </c>
      <c r="L7814">
        <v>0.47512121212121211</v>
      </c>
      <c r="M7814" s="2">
        <f t="shared" si="244"/>
        <v>36.363636363636367</v>
      </c>
      <c r="N7814" t="s">
        <v>78</v>
      </c>
    </row>
    <row r="7815" spans="1:14">
      <c r="A7815">
        <v>13</v>
      </c>
      <c r="B7815" t="s">
        <v>4873</v>
      </c>
      <c r="C7815" t="s">
        <v>4872</v>
      </c>
      <c r="D7815">
        <v>341</v>
      </c>
      <c r="E7815" s="1">
        <v>0.54800000000000004</v>
      </c>
      <c r="F7815">
        <v>0.65700000000000003</v>
      </c>
      <c r="G7815">
        <v>6.7000000000000004E-2</v>
      </c>
      <c r="H7815">
        <v>15</v>
      </c>
      <c r="I7815" t="s">
        <v>18288</v>
      </c>
      <c r="J7815">
        <v>8.8999999999999995E-4</v>
      </c>
      <c r="K7815">
        <v>0.51400000000000001</v>
      </c>
      <c r="L7815">
        <v>0.47512121212121211</v>
      </c>
      <c r="M7815" s="2">
        <f t="shared" si="244"/>
        <v>39.393939393939391</v>
      </c>
      <c r="N7815" t="s">
        <v>78</v>
      </c>
    </row>
    <row r="7816" spans="1:14">
      <c r="A7816">
        <v>14</v>
      </c>
      <c r="B7816" t="s">
        <v>1991</v>
      </c>
      <c r="C7816" t="s">
        <v>1990</v>
      </c>
      <c r="D7816">
        <v>123</v>
      </c>
      <c r="E7816" s="1">
        <v>0.54500000000000004</v>
      </c>
      <c r="G7816">
        <v>7.6999999999999999E-2</v>
      </c>
      <c r="H7816">
        <v>13</v>
      </c>
      <c r="I7816" t="s">
        <v>18288</v>
      </c>
      <c r="J7816">
        <v>6.9999999999999999E-4</v>
      </c>
      <c r="L7816">
        <v>0.47512121212121211</v>
      </c>
      <c r="M7816" s="2">
        <f t="shared" si="244"/>
        <v>42.424242424242422</v>
      </c>
      <c r="N7816" t="s">
        <v>78</v>
      </c>
    </row>
    <row r="7817" spans="1:14">
      <c r="A7817">
        <v>15</v>
      </c>
      <c r="B7817" t="s">
        <v>4865</v>
      </c>
      <c r="C7817" t="s">
        <v>4864</v>
      </c>
      <c r="D7817">
        <v>341</v>
      </c>
      <c r="E7817" s="1">
        <v>0.47399999999999998</v>
      </c>
      <c r="F7817">
        <v>0.63800000000000001</v>
      </c>
      <c r="G7817">
        <v>7.6999999999999999E-2</v>
      </c>
      <c r="H7817">
        <v>52</v>
      </c>
      <c r="I7817">
        <v>8.9</v>
      </c>
      <c r="J7817">
        <v>1.08E-3</v>
      </c>
      <c r="K7817">
        <v>0.29399999999999998</v>
      </c>
      <c r="L7817">
        <v>0.47512121212121211</v>
      </c>
      <c r="M7817" s="2">
        <f t="shared" si="244"/>
        <v>45.454545454545453</v>
      </c>
      <c r="N7817" t="s">
        <v>78</v>
      </c>
    </row>
    <row r="7818" spans="1:14">
      <c r="A7818">
        <v>16</v>
      </c>
      <c r="B7818" t="s">
        <v>6138</v>
      </c>
      <c r="C7818" t="s">
        <v>6137</v>
      </c>
      <c r="D7818">
        <v>336</v>
      </c>
      <c r="E7818" s="1">
        <v>0.44600000000000001</v>
      </c>
      <c r="F7818">
        <v>0.52600000000000002</v>
      </c>
      <c r="G7818">
        <v>0</v>
      </c>
      <c r="H7818">
        <v>41</v>
      </c>
      <c r="I7818">
        <v>7.5</v>
      </c>
      <c r="J7818">
        <v>9.7999999999999997E-4</v>
      </c>
      <c r="K7818">
        <v>0.23799999999999999</v>
      </c>
      <c r="L7818">
        <v>0.47512121212121211</v>
      </c>
      <c r="M7818" s="2">
        <f t="shared" si="244"/>
        <v>48.484848484848484</v>
      </c>
      <c r="N7818" t="s">
        <v>78</v>
      </c>
    </row>
    <row r="7819" spans="1:14">
      <c r="A7819">
        <v>17</v>
      </c>
      <c r="B7819" t="s">
        <v>16186</v>
      </c>
      <c r="C7819" t="s">
        <v>16187</v>
      </c>
      <c r="D7819">
        <v>246</v>
      </c>
      <c r="E7819" s="1">
        <v>0.442</v>
      </c>
      <c r="F7819">
        <v>0.49299999999999999</v>
      </c>
      <c r="G7819">
        <v>0.111</v>
      </c>
      <c r="H7819">
        <v>36</v>
      </c>
      <c r="I7819">
        <v>9</v>
      </c>
      <c r="J7819">
        <v>6.2E-4</v>
      </c>
      <c r="K7819">
        <v>0.24199999999999999</v>
      </c>
      <c r="L7819">
        <v>0.47512121212121211</v>
      </c>
      <c r="M7819" s="2">
        <f t="shared" si="244"/>
        <v>51.515151515151516</v>
      </c>
      <c r="N7819" t="s">
        <v>78</v>
      </c>
    </row>
    <row r="7820" spans="1:14">
      <c r="A7820">
        <v>18</v>
      </c>
      <c r="B7820" t="s">
        <v>1923</v>
      </c>
      <c r="C7820" t="s">
        <v>1922</v>
      </c>
      <c r="D7820">
        <v>72</v>
      </c>
      <c r="E7820" s="1">
        <v>0.35499999999999998</v>
      </c>
      <c r="F7820">
        <v>0.41399999999999998</v>
      </c>
      <c r="G7820">
        <v>0</v>
      </c>
      <c r="H7820">
        <v>14</v>
      </c>
      <c r="J7820">
        <v>2.4000000000000001E-4</v>
      </c>
      <c r="K7820">
        <v>0.193</v>
      </c>
      <c r="L7820">
        <v>0.47512121212121211</v>
      </c>
      <c r="M7820" s="2">
        <f t="shared" si="244"/>
        <v>54.54545454545454</v>
      </c>
      <c r="N7820" t="s">
        <v>78</v>
      </c>
    </row>
    <row r="7821" spans="1:14">
      <c r="A7821">
        <v>19</v>
      </c>
      <c r="B7821" t="s">
        <v>258</v>
      </c>
      <c r="C7821" t="s">
        <v>257</v>
      </c>
      <c r="D7821">
        <v>107</v>
      </c>
      <c r="E7821" s="1">
        <v>0.34100000000000003</v>
      </c>
      <c r="F7821">
        <v>0.314</v>
      </c>
      <c r="G7821">
        <v>4.4999999999999998E-2</v>
      </c>
      <c r="H7821">
        <v>22</v>
      </c>
      <c r="I7821" t="s">
        <v>18288</v>
      </c>
      <c r="J7821">
        <v>2.3000000000000001E-4</v>
      </c>
      <c r="K7821">
        <v>0.152</v>
      </c>
      <c r="L7821">
        <v>0.47512121212121211</v>
      </c>
      <c r="M7821" s="2">
        <f t="shared" si="244"/>
        <v>57.575757575757578</v>
      </c>
      <c r="N7821" t="s">
        <v>78</v>
      </c>
    </row>
    <row r="7822" spans="1:14">
      <c r="A7822">
        <v>20</v>
      </c>
      <c r="B7822" t="s">
        <v>8465</v>
      </c>
      <c r="C7822" t="s">
        <v>8464</v>
      </c>
      <c r="D7822">
        <v>222</v>
      </c>
      <c r="E7822" s="1">
        <v>0.26700000000000002</v>
      </c>
      <c r="F7822">
        <v>0.3</v>
      </c>
      <c r="G7822">
        <v>0</v>
      </c>
      <c r="H7822">
        <v>24</v>
      </c>
      <c r="I7822" t="s">
        <v>18288</v>
      </c>
      <c r="J7822">
        <v>4.4999999999999999E-4</v>
      </c>
      <c r="K7822">
        <v>0.23300000000000001</v>
      </c>
      <c r="L7822">
        <v>0.47512121212121211</v>
      </c>
      <c r="M7822" s="2">
        <f t="shared" si="244"/>
        <v>60.606060606060609</v>
      </c>
      <c r="N7822" t="s">
        <v>78</v>
      </c>
    </row>
    <row r="7823" spans="1:14">
      <c r="A7823">
        <v>21</v>
      </c>
      <c r="B7823" t="s">
        <v>2818</v>
      </c>
      <c r="C7823" t="s">
        <v>2817</v>
      </c>
      <c r="D7823">
        <v>153</v>
      </c>
      <c r="E7823" s="1">
        <v>0.25800000000000001</v>
      </c>
      <c r="G7823">
        <v>0.105</v>
      </c>
      <c r="H7823">
        <v>19</v>
      </c>
      <c r="I7823">
        <v>6.4</v>
      </c>
      <c r="J7823">
        <v>8.4999999999999995E-4</v>
      </c>
      <c r="L7823">
        <v>0.47512121212121211</v>
      </c>
      <c r="M7823" s="2">
        <f t="shared" si="244"/>
        <v>63.636363636363633</v>
      </c>
      <c r="N7823" t="s">
        <v>78</v>
      </c>
    </row>
    <row r="7824" spans="1:14">
      <c r="A7824">
        <v>22</v>
      </c>
      <c r="B7824" t="s">
        <v>2886</v>
      </c>
      <c r="C7824" t="s">
        <v>2885</v>
      </c>
      <c r="D7824">
        <v>102</v>
      </c>
      <c r="E7824" s="1">
        <v>0.25</v>
      </c>
      <c r="G7824">
        <v>0.27300000000000002</v>
      </c>
      <c r="H7824">
        <v>11</v>
      </c>
      <c r="I7824" t="s">
        <v>18288</v>
      </c>
      <c r="J7824">
        <v>5.0000000000000002E-5</v>
      </c>
      <c r="L7824">
        <v>0.47512121212121211</v>
      </c>
      <c r="M7824" s="2">
        <f t="shared" si="244"/>
        <v>66.666666666666657</v>
      </c>
      <c r="N7824" t="s">
        <v>78</v>
      </c>
    </row>
    <row r="7825" spans="1:14">
      <c r="A7825">
        <v>23</v>
      </c>
      <c r="B7825" t="s">
        <v>256</v>
      </c>
      <c r="C7825" t="s">
        <v>255</v>
      </c>
      <c r="D7825">
        <v>137</v>
      </c>
      <c r="E7825" s="1">
        <v>0.245</v>
      </c>
      <c r="G7825">
        <v>3.3000000000000002E-2</v>
      </c>
      <c r="H7825">
        <v>30</v>
      </c>
      <c r="I7825" t="s">
        <v>18288</v>
      </c>
      <c r="J7825">
        <v>1.8000000000000001E-4</v>
      </c>
      <c r="L7825">
        <v>0.47512121212121211</v>
      </c>
      <c r="M7825" s="2">
        <f t="shared" si="244"/>
        <v>69.696969696969703</v>
      </c>
      <c r="N7825" t="s">
        <v>78</v>
      </c>
    </row>
    <row r="7826" spans="1:14">
      <c r="A7826">
        <v>24</v>
      </c>
      <c r="B7826" t="s">
        <v>4849</v>
      </c>
      <c r="C7826" t="s">
        <v>4848</v>
      </c>
      <c r="D7826">
        <v>112</v>
      </c>
      <c r="E7826" s="1">
        <v>0.23300000000000001</v>
      </c>
      <c r="F7826">
        <v>0.50900000000000001</v>
      </c>
      <c r="G7826">
        <v>4.2000000000000003E-2</v>
      </c>
      <c r="H7826">
        <v>24</v>
      </c>
      <c r="I7826">
        <v>5.9</v>
      </c>
      <c r="J7826">
        <v>7.9000000000000001E-4</v>
      </c>
      <c r="K7826">
        <v>0.39</v>
      </c>
      <c r="L7826">
        <v>0.47512121212121211</v>
      </c>
      <c r="M7826" s="2">
        <f t="shared" si="244"/>
        <v>72.727272727272734</v>
      </c>
      <c r="N7826" t="s">
        <v>78</v>
      </c>
    </row>
    <row r="7827" spans="1:14">
      <c r="A7827">
        <v>25</v>
      </c>
      <c r="B7827" t="s">
        <v>1869</v>
      </c>
      <c r="C7827" t="s">
        <v>1868</v>
      </c>
      <c r="D7827">
        <v>125</v>
      </c>
      <c r="E7827" s="1">
        <v>0.22700000000000001</v>
      </c>
      <c r="F7827">
        <v>0.27600000000000002</v>
      </c>
      <c r="G7827">
        <v>2.8000000000000001E-2</v>
      </c>
      <c r="H7827">
        <v>36</v>
      </c>
      <c r="I7827">
        <v>7.6</v>
      </c>
      <c r="J7827">
        <v>6.9999999999999999E-4</v>
      </c>
      <c r="K7827">
        <v>0.27400000000000002</v>
      </c>
      <c r="L7827">
        <v>0.47512121212121211</v>
      </c>
      <c r="M7827" s="2">
        <f t="shared" si="244"/>
        <v>75.757575757575751</v>
      </c>
      <c r="N7827" t="s">
        <v>78</v>
      </c>
    </row>
    <row r="7828" spans="1:14">
      <c r="A7828">
        <v>26</v>
      </c>
      <c r="B7828" t="s">
        <v>1867</v>
      </c>
      <c r="C7828" t="s">
        <v>1866</v>
      </c>
      <c r="D7828">
        <v>285</v>
      </c>
      <c r="E7828" s="1">
        <v>0.22700000000000001</v>
      </c>
      <c r="F7828">
        <v>0.26600000000000001</v>
      </c>
      <c r="G7828">
        <v>3.1E-2</v>
      </c>
      <c r="H7828">
        <v>32</v>
      </c>
      <c r="I7828" t="s">
        <v>18288</v>
      </c>
      <c r="J7828">
        <v>8.8000000000000003E-4</v>
      </c>
      <c r="K7828">
        <v>0.23499999999999999</v>
      </c>
      <c r="L7828">
        <v>0.47512121212121211</v>
      </c>
      <c r="M7828" s="2">
        <f t="shared" si="244"/>
        <v>78.787878787878782</v>
      </c>
      <c r="N7828" t="s">
        <v>78</v>
      </c>
    </row>
    <row r="7829" spans="1:14">
      <c r="A7829">
        <v>27</v>
      </c>
      <c r="B7829" t="s">
        <v>254</v>
      </c>
      <c r="C7829" t="s">
        <v>253</v>
      </c>
      <c r="D7829">
        <v>30</v>
      </c>
      <c r="E7829" s="1">
        <v>0.17599999999999999</v>
      </c>
      <c r="F7829">
        <v>0.19</v>
      </c>
      <c r="G7829">
        <v>0</v>
      </c>
      <c r="H7829">
        <v>7</v>
      </c>
      <c r="J7829">
        <v>9.0000000000000006E-5</v>
      </c>
      <c r="K7829">
        <v>0.121</v>
      </c>
      <c r="L7829">
        <v>0.47512121212121211</v>
      </c>
      <c r="M7829" s="2">
        <f t="shared" si="244"/>
        <v>81.818181818181827</v>
      </c>
      <c r="N7829" t="s">
        <v>78</v>
      </c>
    </row>
    <row r="7830" spans="1:14">
      <c r="A7830">
        <v>28</v>
      </c>
      <c r="B7830" t="s">
        <v>252</v>
      </c>
      <c r="C7830" t="s">
        <v>251</v>
      </c>
      <c r="D7830">
        <v>202</v>
      </c>
      <c r="E7830" s="1">
        <v>0.158</v>
      </c>
      <c r="F7830">
        <v>0.23300000000000001</v>
      </c>
      <c r="G7830">
        <v>3.1E-2</v>
      </c>
      <c r="H7830">
        <v>65</v>
      </c>
      <c r="I7830">
        <v>8.9</v>
      </c>
      <c r="J7830">
        <v>5.2999999999999998E-4</v>
      </c>
      <c r="K7830">
        <v>0.104</v>
      </c>
      <c r="L7830">
        <v>0.47512121212121211</v>
      </c>
      <c r="M7830" s="2">
        <f t="shared" si="244"/>
        <v>84.848484848484844</v>
      </c>
      <c r="N7830" t="s">
        <v>78</v>
      </c>
    </row>
    <row r="7831" spans="1:14">
      <c r="A7831">
        <v>29</v>
      </c>
      <c r="B7831" t="s">
        <v>250</v>
      </c>
      <c r="C7831" t="s">
        <v>249</v>
      </c>
      <c r="D7831">
        <v>15</v>
      </c>
      <c r="E7831" s="1">
        <v>0.158</v>
      </c>
      <c r="F7831">
        <v>0.152</v>
      </c>
      <c r="H7831">
        <v>0</v>
      </c>
      <c r="J7831">
        <v>5.0000000000000002E-5</v>
      </c>
      <c r="K7831">
        <v>2.9000000000000001E-2</v>
      </c>
      <c r="L7831">
        <v>0.47512121212121211</v>
      </c>
      <c r="M7831" s="2">
        <f t="shared" si="244"/>
        <v>87.878787878787875</v>
      </c>
      <c r="N7831" t="s">
        <v>78</v>
      </c>
    </row>
    <row r="7832" spans="1:14">
      <c r="A7832">
        <v>30</v>
      </c>
      <c r="B7832" t="s">
        <v>1831</v>
      </c>
      <c r="C7832" t="s">
        <v>1830</v>
      </c>
      <c r="D7832">
        <v>24</v>
      </c>
      <c r="E7832" s="1">
        <v>0.11799999999999999</v>
      </c>
      <c r="G7832">
        <v>0</v>
      </c>
      <c r="H7832">
        <v>14</v>
      </c>
      <c r="J7832">
        <v>1.6000000000000001E-4</v>
      </c>
      <c r="L7832">
        <v>0.47512121212121211</v>
      </c>
      <c r="M7832" s="2">
        <f t="shared" si="244"/>
        <v>90.909090909090907</v>
      </c>
      <c r="N7832" t="s">
        <v>78</v>
      </c>
    </row>
    <row r="7833" spans="1:14">
      <c r="A7833">
        <v>31</v>
      </c>
      <c r="B7833" t="s">
        <v>142</v>
      </c>
      <c r="C7833" t="s">
        <v>141</v>
      </c>
      <c r="D7833">
        <v>14</v>
      </c>
      <c r="E7833" s="1">
        <v>4.8000000000000001E-2</v>
      </c>
      <c r="G7833">
        <v>0</v>
      </c>
      <c r="H7833">
        <v>11</v>
      </c>
      <c r="J7833">
        <v>1.1E-4</v>
      </c>
      <c r="L7833">
        <v>0.47512121212121211</v>
      </c>
      <c r="M7833" s="2">
        <f t="shared" si="244"/>
        <v>93.939393939393938</v>
      </c>
      <c r="N7833" t="s">
        <v>78</v>
      </c>
    </row>
    <row r="7834" spans="1:14">
      <c r="A7834">
        <v>32</v>
      </c>
      <c r="B7834" t="s">
        <v>140</v>
      </c>
      <c r="C7834" t="s">
        <v>139</v>
      </c>
      <c r="D7834">
        <v>85</v>
      </c>
      <c r="E7834" s="1">
        <v>4.7E-2</v>
      </c>
      <c r="G7834">
        <v>4.4999999999999998E-2</v>
      </c>
      <c r="H7834">
        <v>22</v>
      </c>
      <c r="J7834">
        <v>6.0999999999999997E-4</v>
      </c>
      <c r="L7834">
        <v>0.47512121212121211</v>
      </c>
      <c r="M7834" s="2">
        <f t="shared" si="244"/>
        <v>96.969696969696969</v>
      </c>
      <c r="N7834" t="s">
        <v>78</v>
      </c>
    </row>
    <row r="7835" spans="1:14">
      <c r="A7835">
        <v>33</v>
      </c>
      <c r="B7835" t="s">
        <v>4827</v>
      </c>
      <c r="C7835" t="s">
        <v>4826</v>
      </c>
      <c r="D7835">
        <v>54</v>
      </c>
      <c r="E7835" s="1">
        <v>3.3000000000000002E-2</v>
      </c>
      <c r="G7835">
        <v>6.7000000000000004E-2</v>
      </c>
      <c r="H7835">
        <v>15</v>
      </c>
      <c r="J7835">
        <v>6.9999999999999994E-5</v>
      </c>
      <c r="L7835">
        <v>0.47512121212121211</v>
      </c>
      <c r="M7835" s="2">
        <f t="shared" si="244"/>
        <v>100</v>
      </c>
      <c r="N7835" t="s">
        <v>78</v>
      </c>
    </row>
    <row r="7836" spans="1:14" s="3" customFormat="1">
      <c r="E7836" s="4"/>
      <c r="M7836" s="5"/>
    </row>
    <row r="7837" spans="1:14">
      <c r="A7837">
        <v>1</v>
      </c>
      <c r="B7837" t="s">
        <v>18618</v>
      </c>
      <c r="C7837" t="s">
        <v>18619</v>
      </c>
      <c r="D7837">
        <v>20361</v>
      </c>
      <c r="E7837" s="1">
        <v>3.6579999999999999</v>
      </c>
      <c r="F7837">
        <v>4.0549999999999997</v>
      </c>
      <c r="G7837">
        <v>0.66300000000000003</v>
      </c>
      <c r="H7837">
        <v>267</v>
      </c>
      <c r="I7837">
        <v>9.5</v>
      </c>
      <c r="J7837">
        <v>2.154E-2</v>
      </c>
      <c r="K7837">
        <v>0.999</v>
      </c>
      <c r="L7837">
        <f>AVERAGE(E7837:E7870)</f>
        <v>1.1377272727272729</v>
      </c>
      <c r="M7837" s="2">
        <f t="shared" ref="M7837:M7868" si="245">A7837/32*100</f>
        <v>3.125</v>
      </c>
      <c r="N7837" t="s">
        <v>2759</v>
      </c>
    </row>
    <row r="7838" spans="1:14">
      <c r="A7838">
        <v>2</v>
      </c>
      <c r="B7838" t="s">
        <v>18624</v>
      </c>
      <c r="C7838" t="s">
        <v>18625</v>
      </c>
      <c r="D7838">
        <v>3453</v>
      </c>
      <c r="E7838" s="1">
        <v>3.2509999999999999</v>
      </c>
      <c r="F7838">
        <v>3.3039999999999998</v>
      </c>
      <c r="G7838">
        <v>0.48</v>
      </c>
      <c r="H7838">
        <v>227</v>
      </c>
      <c r="I7838">
        <v>6.1</v>
      </c>
      <c r="J7838">
        <v>7.0800000000000004E-3</v>
      </c>
      <c r="K7838">
        <v>0.83599999999999997</v>
      </c>
      <c r="L7838">
        <v>1.0581875000000003</v>
      </c>
      <c r="M7838" s="2">
        <f t="shared" si="245"/>
        <v>6.25</v>
      </c>
      <c r="N7838" t="s">
        <v>2759</v>
      </c>
    </row>
    <row r="7839" spans="1:14">
      <c r="A7839">
        <v>3</v>
      </c>
      <c r="B7839" t="s">
        <v>11028</v>
      </c>
      <c r="C7839" t="s">
        <v>11029</v>
      </c>
      <c r="D7839">
        <v>1405</v>
      </c>
      <c r="E7839" s="1">
        <v>2.9580000000000002</v>
      </c>
      <c r="F7839">
        <v>3.1269999999999998</v>
      </c>
      <c r="G7839">
        <v>0.41</v>
      </c>
      <c r="H7839">
        <v>39</v>
      </c>
      <c r="I7839">
        <v>7.4</v>
      </c>
      <c r="J7839">
        <v>2.6900000000000001E-3</v>
      </c>
      <c r="K7839">
        <v>0.88800000000000001</v>
      </c>
      <c r="L7839">
        <v>1.0581875000000003</v>
      </c>
      <c r="M7839" s="2">
        <f t="shared" si="245"/>
        <v>9.375</v>
      </c>
      <c r="N7839" t="s">
        <v>2759</v>
      </c>
    </row>
    <row r="7840" spans="1:14">
      <c r="A7840">
        <v>4</v>
      </c>
      <c r="B7840" t="s">
        <v>18636</v>
      </c>
      <c r="C7840" t="s">
        <v>18637</v>
      </c>
      <c r="D7840">
        <v>6155</v>
      </c>
      <c r="E7840" s="1">
        <v>2.4540000000000002</v>
      </c>
      <c r="F7840">
        <v>3.0379999999999998</v>
      </c>
      <c r="G7840">
        <v>0.54300000000000004</v>
      </c>
      <c r="H7840">
        <v>162</v>
      </c>
      <c r="I7840">
        <v>7.1</v>
      </c>
      <c r="J7840">
        <v>8.5900000000000004E-3</v>
      </c>
      <c r="K7840">
        <v>0.61599999999999999</v>
      </c>
      <c r="L7840">
        <v>1.0581875000000003</v>
      </c>
      <c r="M7840" s="2">
        <f t="shared" si="245"/>
        <v>12.5</v>
      </c>
      <c r="N7840" t="s">
        <v>2759</v>
      </c>
    </row>
    <row r="7841" spans="1:14">
      <c r="A7841">
        <v>5</v>
      </c>
      <c r="B7841" t="s">
        <v>11268</v>
      </c>
      <c r="C7841" t="s">
        <v>11269</v>
      </c>
      <c r="D7841">
        <v>1319</v>
      </c>
      <c r="E7841" s="1">
        <v>2.3969999999999998</v>
      </c>
      <c r="F7841">
        <v>2.9780000000000002</v>
      </c>
      <c r="G7841">
        <v>0.46800000000000003</v>
      </c>
      <c r="H7841">
        <v>111</v>
      </c>
      <c r="I7841">
        <v>3.6</v>
      </c>
      <c r="J7841">
        <v>4.2300000000000003E-3</v>
      </c>
      <c r="K7841">
        <v>0.65</v>
      </c>
      <c r="L7841">
        <v>1.0581875000000003</v>
      </c>
      <c r="M7841" s="2">
        <f t="shared" si="245"/>
        <v>15.625</v>
      </c>
      <c r="N7841" t="s">
        <v>2759</v>
      </c>
    </row>
    <row r="7842" spans="1:14">
      <c r="A7842">
        <v>6</v>
      </c>
      <c r="B7842" t="s">
        <v>16482</v>
      </c>
      <c r="C7842" t="s">
        <v>16483</v>
      </c>
      <c r="D7842">
        <v>4703</v>
      </c>
      <c r="E7842" s="1">
        <v>1.8560000000000001</v>
      </c>
      <c r="F7842">
        <v>2.2669999999999999</v>
      </c>
      <c r="G7842">
        <v>0.309</v>
      </c>
      <c r="H7842">
        <v>68</v>
      </c>
      <c r="I7842" t="s">
        <v>18288</v>
      </c>
      <c r="J7842">
        <v>3.5300000000000002E-3</v>
      </c>
      <c r="K7842">
        <v>0.61799999999999999</v>
      </c>
      <c r="L7842">
        <v>1.0581875000000003</v>
      </c>
      <c r="M7842" s="2">
        <f t="shared" si="245"/>
        <v>18.75</v>
      </c>
      <c r="N7842" t="s">
        <v>2759</v>
      </c>
    </row>
    <row r="7843" spans="1:14">
      <c r="A7843">
        <v>7</v>
      </c>
      <c r="B7843" t="s">
        <v>18650</v>
      </c>
      <c r="C7843" t="s">
        <v>18651</v>
      </c>
      <c r="D7843">
        <v>7762</v>
      </c>
      <c r="E7843" s="1">
        <v>1.643</v>
      </c>
      <c r="F7843">
        <v>1.877</v>
      </c>
      <c r="G7843">
        <v>0.15</v>
      </c>
      <c r="H7843">
        <v>273</v>
      </c>
      <c r="I7843" t="s">
        <v>18288</v>
      </c>
      <c r="J7843">
        <v>1.077E-2</v>
      </c>
      <c r="K7843">
        <v>0.498</v>
      </c>
      <c r="L7843">
        <v>1.0581875000000003</v>
      </c>
      <c r="M7843" s="2">
        <f t="shared" si="245"/>
        <v>21.875</v>
      </c>
      <c r="N7843" t="s">
        <v>2759</v>
      </c>
    </row>
    <row r="7844" spans="1:14">
      <c r="A7844">
        <v>8</v>
      </c>
      <c r="B7844" t="s">
        <v>18652</v>
      </c>
      <c r="C7844" t="s">
        <v>18653</v>
      </c>
      <c r="D7844">
        <v>3736</v>
      </c>
      <c r="E7844" s="1">
        <v>1.61</v>
      </c>
      <c r="F7844">
        <v>1.9330000000000001</v>
      </c>
      <c r="G7844">
        <v>0.32400000000000001</v>
      </c>
      <c r="H7844">
        <v>210</v>
      </c>
      <c r="I7844">
        <v>7.3</v>
      </c>
      <c r="J7844">
        <v>7.79E-3</v>
      </c>
      <c r="K7844">
        <v>0.57999999999999996</v>
      </c>
      <c r="L7844">
        <v>1.0581875000000003</v>
      </c>
      <c r="M7844" s="2">
        <f t="shared" si="245"/>
        <v>25</v>
      </c>
      <c r="N7844" t="s">
        <v>2759</v>
      </c>
    </row>
    <row r="7845" spans="1:14">
      <c r="A7845">
        <v>9</v>
      </c>
      <c r="B7845" t="s">
        <v>12487</v>
      </c>
      <c r="C7845" t="s">
        <v>12488</v>
      </c>
      <c r="D7845">
        <v>6134</v>
      </c>
      <c r="E7845" s="1">
        <v>1.3959999999999999</v>
      </c>
      <c r="F7845">
        <v>1.73</v>
      </c>
      <c r="G7845">
        <v>0.17499999999999999</v>
      </c>
      <c r="H7845">
        <v>411</v>
      </c>
      <c r="I7845">
        <v>6.4</v>
      </c>
      <c r="J7845">
        <v>1.1209999999999999E-2</v>
      </c>
      <c r="K7845">
        <v>0.39500000000000002</v>
      </c>
      <c r="L7845">
        <v>1.0581875000000003</v>
      </c>
      <c r="M7845" s="2">
        <f t="shared" si="245"/>
        <v>28.125</v>
      </c>
      <c r="N7845" t="s">
        <v>2759</v>
      </c>
    </row>
    <row r="7846" spans="1:14">
      <c r="A7846">
        <v>10</v>
      </c>
      <c r="B7846" t="s">
        <v>12475</v>
      </c>
      <c r="C7846" t="s">
        <v>12476</v>
      </c>
      <c r="D7846">
        <v>4995</v>
      </c>
      <c r="E7846" s="1">
        <v>1.1220000000000001</v>
      </c>
      <c r="F7846">
        <v>1.2809999999999999</v>
      </c>
      <c r="G7846">
        <v>0.109</v>
      </c>
      <c r="H7846">
        <v>55</v>
      </c>
      <c r="I7846" t="s">
        <v>18288</v>
      </c>
      <c r="J7846">
        <v>2.3700000000000001E-3</v>
      </c>
      <c r="K7846">
        <v>0.32400000000000001</v>
      </c>
      <c r="L7846">
        <v>1.0581875000000003</v>
      </c>
      <c r="M7846" s="2">
        <f t="shared" si="245"/>
        <v>31.25</v>
      </c>
      <c r="N7846" t="s">
        <v>2759</v>
      </c>
    </row>
    <row r="7847" spans="1:14">
      <c r="A7847">
        <v>11</v>
      </c>
      <c r="B7847" t="s">
        <v>12479</v>
      </c>
      <c r="C7847" t="s">
        <v>12480</v>
      </c>
      <c r="D7847">
        <v>1199</v>
      </c>
      <c r="E7847" s="1">
        <v>0.96399999999999997</v>
      </c>
      <c r="F7847">
        <v>0.93700000000000006</v>
      </c>
      <c r="G7847">
        <v>0.42599999999999999</v>
      </c>
      <c r="H7847">
        <v>47</v>
      </c>
      <c r="I7847" t="s">
        <v>18288</v>
      </c>
      <c r="J7847">
        <v>8.8000000000000003E-4</v>
      </c>
      <c r="K7847">
        <v>0.17599999999999999</v>
      </c>
      <c r="L7847">
        <v>1.0581875000000003</v>
      </c>
      <c r="M7847" s="2">
        <f t="shared" si="245"/>
        <v>34.375</v>
      </c>
      <c r="N7847" t="s">
        <v>2759</v>
      </c>
    </row>
    <row r="7848" spans="1:14">
      <c r="A7848">
        <v>12</v>
      </c>
      <c r="B7848" t="s">
        <v>12469</v>
      </c>
      <c r="C7848" t="s">
        <v>12470</v>
      </c>
      <c r="D7848">
        <v>6706</v>
      </c>
      <c r="E7848" s="1">
        <v>0.93799999999999994</v>
      </c>
      <c r="F7848">
        <v>1.1220000000000001</v>
      </c>
      <c r="G7848">
        <v>0.16</v>
      </c>
      <c r="H7848">
        <v>257</v>
      </c>
      <c r="I7848" t="s">
        <v>18288</v>
      </c>
      <c r="J7848">
        <v>6.7000000000000002E-3</v>
      </c>
      <c r="K7848">
        <v>0.25800000000000001</v>
      </c>
      <c r="L7848">
        <v>1.0581875000000003</v>
      </c>
      <c r="M7848" s="2">
        <f t="shared" si="245"/>
        <v>37.5</v>
      </c>
      <c r="N7848" t="s">
        <v>2759</v>
      </c>
    </row>
    <row r="7849" spans="1:14">
      <c r="A7849">
        <v>13</v>
      </c>
      <c r="B7849" t="s">
        <v>12489</v>
      </c>
      <c r="C7849" t="s">
        <v>12490</v>
      </c>
      <c r="D7849">
        <v>1114</v>
      </c>
      <c r="E7849" s="1">
        <v>0.85899999999999999</v>
      </c>
      <c r="F7849">
        <v>1.286</v>
      </c>
      <c r="G7849">
        <v>0.13300000000000001</v>
      </c>
      <c r="H7849">
        <v>30</v>
      </c>
      <c r="I7849" t="s">
        <v>18288</v>
      </c>
      <c r="J7849">
        <v>1.1199999999999999E-3</v>
      </c>
      <c r="K7849">
        <v>0.35199999999999998</v>
      </c>
      <c r="L7849">
        <v>1.0581875000000003</v>
      </c>
      <c r="M7849" s="2">
        <f t="shared" si="245"/>
        <v>40.625</v>
      </c>
      <c r="N7849" t="s">
        <v>2759</v>
      </c>
    </row>
    <row r="7850" spans="1:14">
      <c r="A7850">
        <v>14</v>
      </c>
      <c r="B7850" t="s">
        <v>11134</v>
      </c>
      <c r="C7850" t="s">
        <v>11135</v>
      </c>
      <c r="D7850">
        <v>346</v>
      </c>
      <c r="E7850" s="1">
        <v>0.83</v>
      </c>
      <c r="F7850">
        <v>1.2649999999999999</v>
      </c>
      <c r="G7850">
        <v>0.14799999999999999</v>
      </c>
      <c r="H7850">
        <v>27</v>
      </c>
      <c r="I7850">
        <v>6.8</v>
      </c>
      <c r="J7850">
        <v>7.7999999999999999E-4</v>
      </c>
      <c r="K7850">
        <v>0.38</v>
      </c>
      <c r="L7850">
        <v>1.0581875000000003</v>
      </c>
      <c r="M7850" s="2">
        <f t="shared" si="245"/>
        <v>43.75</v>
      </c>
      <c r="N7850" t="s">
        <v>2759</v>
      </c>
    </row>
    <row r="7851" spans="1:14">
      <c r="A7851">
        <v>15</v>
      </c>
      <c r="B7851" t="s">
        <v>12467</v>
      </c>
      <c r="C7851" t="s">
        <v>12468</v>
      </c>
      <c r="D7851">
        <v>247</v>
      </c>
      <c r="E7851" s="1">
        <v>0.78600000000000003</v>
      </c>
      <c r="F7851">
        <v>0.88200000000000001</v>
      </c>
      <c r="G7851">
        <v>6.9000000000000006E-2</v>
      </c>
      <c r="H7851">
        <v>29</v>
      </c>
      <c r="I7851">
        <v>8.5</v>
      </c>
      <c r="J7851">
        <v>4.0999999999999999E-4</v>
      </c>
      <c r="K7851">
        <v>0.21199999999999999</v>
      </c>
      <c r="L7851">
        <v>1.0581875000000003</v>
      </c>
      <c r="M7851" s="2">
        <f t="shared" si="245"/>
        <v>46.875</v>
      </c>
      <c r="N7851" t="s">
        <v>2759</v>
      </c>
    </row>
    <row r="7852" spans="1:14">
      <c r="A7852">
        <v>16</v>
      </c>
      <c r="B7852" t="s">
        <v>12461</v>
      </c>
      <c r="C7852" t="s">
        <v>12462</v>
      </c>
      <c r="D7852">
        <v>475</v>
      </c>
      <c r="E7852" s="1">
        <v>0.77600000000000002</v>
      </c>
      <c r="G7852">
        <v>0.158</v>
      </c>
      <c r="H7852">
        <v>38</v>
      </c>
      <c r="I7852">
        <v>10</v>
      </c>
      <c r="J7852">
        <v>7.5000000000000002E-4</v>
      </c>
      <c r="L7852">
        <v>1.0581875000000003</v>
      </c>
      <c r="M7852" s="2">
        <f t="shared" si="245"/>
        <v>50</v>
      </c>
      <c r="N7852" t="s">
        <v>2759</v>
      </c>
    </row>
    <row r="7853" spans="1:14">
      <c r="A7853">
        <v>17</v>
      </c>
      <c r="B7853" t="s">
        <v>18698</v>
      </c>
      <c r="C7853" t="s">
        <v>18699</v>
      </c>
      <c r="D7853">
        <v>1101</v>
      </c>
      <c r="E7853" s="1">
        <v>0.70399999999999996</v>
      </c>
      <c r="F7853">
        <v>0.626</v>
      </c>
      <c r="G7853">
        <v>0.14299999999999999</v>
      </c>
      <c r="H7853">
        <v>49</v>
      </c>
      <c r="I7853" t="s">
        <v>18288</v>
      </c>
      <c r="J7853">
        <v>9.3000000000000005E-4</v>
      </c>
      <c r="K7853">
        <v>0.13100000000000001</v>
      </c>
      <c r="L7853">
        <v>1.0581875000000003</v>
      </c>
      <c r="M7853" s="2">
        <f t="shared" si="245"/>
        <v>53.125</v>
      </c>
      <c r="N7853" t="s">
        <v>2759</v>
      </c>
    </row>
    <row r="7854" spans="1:14">
      <c r="A7854">
        <v>18</v>
      </c>
      <c r="B7854" t="s">
        <v>12455</v>
      </c>
      <c r="C7854" t="s">
        <v>12456</v>
      </c>
      <c r="D7854">
        <v>203</v>
      </c>
      <c r="E7854" s="1">
        <v>0.69099999999999995</v>
      </c>
      <c r="F7854">
        <v>0.69</v>
      </c>
      <c r="G7854">
        <v>0.09</v>
      </c>
      <c r="H7854">
        <v>111</v>
      </c>
      <c r="I7854">
        <v>2.8</v>
      </c>
      <c r="J7854">
        <v>2.4000000000000001E-4</v>
      </c>
      <c r="K7854">
        <v>0.06</v>
      </c>
      <c r="L7854">
        <v>1.0581875000000003</v>
      </c>
      <c r="M7854" s="2">
        <f t="shared" si="245"/>
        <v>56.25</v>
      </c>
      <c r="N7854" t="s">
        <v>2759</v>
      </c>
    </row>
    <row r="7855" spans="1:14">
      <c r="A7855">
        <v>19</v>
      </c>
      <c r="B7855" t="s">
        <v>12471</v>
      </c>
      <c r="C7855" t="s">
        <v>12472</v>
      </c>
      <c r="D7855">
        <v>1211</v>
      </c>
      <c r="E7855" s="1">
        <v>0.6</v>
      </c>
      <c r="F7855">
        <v>0.70099999999999996</v>
      </c>
      <c r="G7855">
        <v>8.6999999999999994E-2</v>
      </c>
      <c r="H7855">
        <v>115</v>
      </c>
      <c r="I7855">
        <v>7.6</v>
      </c>
      <c r="J7855">
        <v>1.74E-3</v>
      </c>
      <c r="K7855">
        <v>0.16500000000000001</v>
      </c>
      <c r="L7855">
        <v>1.0581875000000003</v>
      </c>
      <c r="M7855" s="2">
        <f t="shared" si="245"/>
        <v>59.375</v>
      </c>
      <c r="N7855" t="s">
        <v>2759</v>
      </c>
    </row>
    <row r="7856" spans="1:14">
      <c r="A7856">
        <v>20</v>
      </c>
      <c r="B7856" t="s">
        <v>12463</v>
      </c>
      <c r="C7856" t="s">
        <v>12464</v>
      </c>
      <c r="D7856">
        <v>942</v>
      </c>
      <c r="E7856" s="1">
        <v>0.51300000000000001</v>
      </c>
      <c r="F7856">
        <v>0.65400000000000003</v>
      </c>
      <c r="G7856">
        <v>1.7000000000000001E-2</v>
      </c>
      <c r="H7856">
        <v>121</v>
      </c>
      <c r="I7856">
        <v>7.6</v>
      </c>
      <c r="J7856">
        <v>9.3999999999999997E-4</v>
      </c>
      <c r="K7856">
        <v>0.109</v>
      </c>
      <c r="L7856">
        <v>1.0581875000000003</v>
      </c>
      <c r="M7856" s="2">
        <f t="shared" si="245"/>
        <v>62.5</v>
      </c>
      <c r="N7856" t="s">
        <v>2759</v>
      </c>
    </row>
    <row r="7857" spans="1:14">
      <c r="A7857">
        <v>21</v>
      </c>
      <c r="B7857" t="s">
        <v>12477</v>
      </c>
      <c r="C7857" t="s">
        <v>12478</v>
      </c>
      <c r="D7857">
        <v>2407</v>
      </c>
      <c r="E7857" s="1">
        <v>0.51</v>
      </c>
      <c r="F7857">
        <v>0.77700000000000002</v>
      </c>
      <c r="G7857">
        <v>6.5000000000000002E-2</v>
      </c>
      <c r="H7857">
        <v>107</v>
      </c>
      <c r="I7857" t="s">
        <v>18288</v>
      </c>
      <c r="J7857">
        <v>2.0100000000000001E-3</v>
      </c>
      <c r="K7857">
        <v>0.184</v>
      </c>
      <c r="L7857">
        <v>1.0581875000000003</v>
      </c>
      <c r="M7857" s="2">
        <f t="shared" si="245"/>
        <v>65.625</v>
      </c>
      <c r="N7857" t="s">
        <v>2759</v>
      </c>
    </row>
    <row r="7858" spans="1:14">
      <c r="A7858">
        <v>22</v>
      </c>
      <c r="B7858" t="s">
        <v>12483</v>
      </c>
      <c r="C7858" t="s">
        <v>12484</v>
      </c>
      <c r="D7858">
        <v>87</v>
      </c>
      <c r="E7858" s="1">
        <v>0.49199999999999999</v>
      </c>
      <c r="F7858">
        <v>0.35</v>
      </c>
      <c r="G7858">
        <v>7.6999999999999999E-2</v>
      </c>
      <c r="H7858">
        <v>26</v>
      </c>
      <c r="J7858">
        <v>2.0000000000000001E-4</v>
      </c>
      <c r="K7858">
        <v>6.4000000000000001E-2</v>
      </c>
      <c r="L7858">
        <v>1.0581875000000003</v>
      </c>
      <c r="M7858" s="2">
        <f t="shared" si="245"/>
        <v>68.75</v>
      </c>
      <c r="N7858" t="s">
        <v>2759</v>
      </c>
    </row>
    <row r="7859" spans="1:14">
      <c r="A7859">
        <v>23</v>
      </c>
      <c r="B7859" t="s">
        <v>18714</v>
      </c>
      <c r="C7859" t="s">
        <v>18715</v>
      </c>
      <c r="D7859">
        <v>493</v>
      </c>
      <c r="E7859" s="1">
        <v>0.48099999999999998</v>
      </c>
      <c r="F7859">
        <v>0.56599999999999995</v>
      </c>
      <c r="G7859">
        <v>0</v>
      </c>
      <c r="H7859">
        <v>20</v>
      </c>
      <c r="I7859" t="s">
        <v>18288</v>
      </c>
      <c r="J7859">
        <v>5.4000000000000001E-4</v>
      </c>
      <c r="K7859">
        <v>0.17499999999999999</v>
      </c>
      <c r="L7859">
        <v>1.0581875000000003</v>
      </c>
      <c r="M7859" s="2">
        <f t="shared" si="245"/>
        <v>71.875</v>
      </c>
      <c r="N7859" t="s">
        <v>2759</v>
      </c>
    </row>
    <row r="7860" spans="1:14">
      <c r="A7860">
        <v>24</v>
      </c>
      <c r="B7860" t="s">
        <v>18722</v>
      </c>
      <c r="C7860" t="s">
        <v>18723</v>
      </c>
      <c r="D7860">
        <v>265</v>
      </c>
      <c r="E7860" s="1">
        <v>0.38100000000000001</v>
      </c>
      <c r="F7860">
        <v>0.438</v>
      </c>
      <c r="G7860">
        <v>4.4999999999999998E-2</v>
      </c>
      <c r="H7860">
        <v>22</v>
      </c>
      <c r="I7860" t="s">
        <v>18288</v>
      </c>
      <c r="J7860">
        <v>1.8000000000000001E-4</v>
      </c>
      <c r="K7860">
        <v>0.125</v>
      </c>
      <c r="L7860">
        <v>1.0581875000000003</v>
      </c>
      <c r="M7860" s="2">
        <f t="shared" si="245"/>
        <v>75</v>
      </c>
      <c r="N7860" t="s">
        <v>2759</v>
      </c>
    </row>
    <row r="7861" spans="1:14">
      <c r="A7861">
        <v>25</v>
      </c>
      <c r="B7861" t="s">
        <v>12459</v>
      </c>
      <c r="C7861" t="s">
        <v>12460</v>
      </c>
      <c r="D7861">
        <v>193</v>
      </c>
      <c r="E7861" s="1">
        <v>0.38100000000000001</v>
      </c>
      <c r="F7861">
        <v>0.48499999999999999</v>
      </c>
      <c r="G7861">
        <v>7.4999999999999997E-2</v>
      </c>
      <c r="H7861">
        <v>40</v>
      </c>
      <c r="I7861">
        <v>5.9</v>
      </c>
      <c r="J7861">
        <v>3.8999999999999999E-4</v>
      </c>
      <c r="K7861">
        <v>0.115</v>
      </c>
      <c r="L7861">
        <v>1.0581875000000003</v>
      </c>
      <c r="M7861" s="2">
        <f t="shared" si="245"/>
        <v>78.125</v>
      </c>
      <c r="N7861" t="s">
        <v>2759</v>
      </c>
    </row>
    <row r="7862" spans="1:14">
      <c r="A7862">
        <v>26</v>
      </c>
      <c r="B7862" t="s">
        <v>12481</v>
      </c>
      <c r="C7862" t="s">
        <v>12482</v>
      </c>
      <c r="D7862">
        <v>243</v>
      </c>
      <c r="E7862" s="1">
        <v>0.33100000000000002</v>
      </c>
      <c r="F7862">
        <v>0.317</v>
      </c>
      <c r="G7862">
        <v>4.4999999999999998E-2</v>
      </c>
      <c r="H7862">
        <v>110</v>
      </c>
      <c r="I7862">
        <v>3.8</v>
      </c>
      <c r="J7862">
        <v>2.9E-4</v>
      </c>
      <c r="K7862">
        <v>3.1E-2</v>
      </c>
      <c r="L7862">
        <v>1.0581875000000003</v>
      </c>
      <c r="M7862" s="2">
        <f t="shared" si="245"/>
        <v>81.25</v>
      </c>
      <c r="N7862" t="s">
        <v>2759</v>
      </c>
    </row>
    <row r="7863" spans="1:14">
      <c r="A7863">
        <v>27</v>
      </c>
      <c r="B7863" t="s">
        <v>12465</v>
      </c>
      <c r="C7863" t="s">
        <v>12466</v>
      </c>
      <c r="D7863">
        <v>146</v>
      </c>
      <c r="E7863" s="1">
        <v>0.31900000000000001</v>
      </c>
      <c r="G7863">
        <v>0.16700000000000001</v>
      </c>
      <c r="H7863">
        <v>78</v>
      </c>
      <c r="I7863">
        <v>3.1</v>
      </c>
      <c r="J7863">
        <v>4.8000000000000001E-4</v>
      </c>
      <c r="L7863">
        <v>1.0581875000000003</v>
      </c>
      <c r="M7863" s="2">
        <f t="shared" si="245"/>
        <v>84.375</v>
      </c>
      <c r="N7863" t="s">
        <v>2759</v>
      </c>
    </row>
    <row r="7864" spans="1:14">
      <c r="A7864">
        <v>28</v>
      </c>
      <c r="B7864" t="s">
        <v>18734</v>
      </c>
      <c r="C7864" t="s">
        <v>18735</v>
      </c>
      <c r="D7864">
        <v>179</v>
      </c>
      <c r="E7864" s="1">
        <v>0.314</v>
      </c>
      <c r="F7864">
        <v>0.53200000000000003</v>
      </c>
      <c r="G7864">
        <v>0.14799999999999999</v>
      </c>
      <c r="H7864">
        <v>27</v>
      </c>
      <c r="I7864">
        <v>7.1</v>
      </c>
      <c r="J7864">
        <v>2.4000000000000001E-4</v>
      </c>
      <c r="K7864">
        <v>0.107</v>
      </c>
      <c r="L7864">
        <v>1.0581875000000003</v>
      </c>
      <c r="M7864" s="2">
        <f t="shared" si="245"/>
        <v>87.5</v>
      </c>
      <c r="N7864" t="s">
        <v>2759</v>
      </c>
    </row>
    <row r="7865" spans="1:14">
      <c r="A7865">
        <v>29</v>
      </c>
      <c r="B7865" t="s">
        <v>12485</v>
      </c>
      <c r="C7865" t="s">
        <v>12486</v>
      </c>
      <c r="D7865">
        <v>994</v>
      </c>
      <c r="E7865" s="1">
        <v>0.29599999999999999</v>
      </c>
      <c r="F7865">
        <v>0.49099999999999999</v>
      </c>
      <c r="G7865">
        <v>4.2000000000000003E-2</v>
      </c>
      <c r="H7865">
        <v>120</v>
      </c>
      <c r="I7865">
        <v>6.5</v>
      </c>
      <c r="J7865">
        <v>1.81E-3</v>
      </c>
      <c r="K7865">
        <v>0.111</v>
      </c>
      <c r="L7865">
        <v>1.0581875000000003</v>
      </c>
      <c r="M7865" s="2">
        <f t="shared" si="245"/>
        <v>90.625</v>
      </c>
      <c r="N7865" t="s">
        <v>2759</v>
      </c>
    </row>
    <row r="7866" spans="1:14">
      <c r="A7866">
        <v>30</v>
      </c>
      <c r="B7866" t="s">
        <v>12457</v>
      </c>
      <c r="C7866" t="s">
        <v>12458</v>
      </c>
      <c r="D7866">
        <v>92</v>
      </c>
      <c r="E7866" s="1">
        <v>0.19400000000000001</v>
      </c>
      <c r="F7866">
        <v>0.48</v>
      </c>
      <c r="G7866">
        <v>1</v>
      </c>
      <c r="H7866">
        <v>16</v>
      </c>
      <c r="J7866">
        <v>1.2E-4</v>
      </c>
      <c r="K7866">
        <v>0.09</v>
      </c>
      <c r="L7866">
        <v>1.0581875000000003</v>
      </c>
      <c r="M7866" s="2">
        <f t="shared" si="245"/>
        <v>93.75</v>
      </c>
      <c r="N7866" t="s">
        <v>2759</v>
      </c>
    </row>
    <row r="7867" spans="1:14">
      <c r="A7867">
        <v>31</v>
      </c>
      <c r="B7867" t="s">
        <v>12473</v>
      </c>
      <c r="C7867" t="s">
        <v>12474</v>
      </c>
      <c r="D7867">
        <v>285</v>
      </c>
      <c r="E7867" s="1">
        <v>0.125</v>
      </c>
      <c r="F7867">
        <v>0.16300000000000001</v>
      </c>
      <c r="G7867">
        <v>1.7000000000000001E-2</v>
      </c>
      <c r="H7867">
        <v>119</v>
      </c>
      <c r="I7867">
        <v>9.1999999999999993</v>
      </c>
      <c r="J7867">
        <v>3.2000000000000003E-4</v>
      </c>
      <c r="K7867">
        <v>3.4000000000000002E-2</v>
      </c>
      <c r="L7867">
        <v>1.0581875000000003</v>
      </c>
      <c r="M7867" s="2">
        <f t="shared" si="245"/>
        <v>96.875</v>
      </c>
      <c r="N7867" t="s">
        <v>2759</v>
      </c>
    </row>
    <row r="7868" spans="1:14">
      <c r="A7868">
        <v>32</v>
      </c>
      <c r="B7868" t="s">
        <v>11156</v>
      </c>
      <c r="C7868" t="s">
        <v>11157</v>
      </c>
      <c r="D7868">
        <v>42</v>
      </c>
      <c r="E7868" s="1">
        <v>3.2000000000000001E-2</v>
      </c>
      <c r="G7868">
        <v>0.03</v>
      </c>
      <c r="H7868">
        <v>33</v>
      </c>
      <c r="J7868">
        <v>6.0000000000000002E-5</v>
      </c>
      <c r="L7868">
        <v>1.0581875000000003</v>
      </c>
      <c r="M7868" s="2">
        <f t="shared" si="245"/>
        <v>100</v>
      </c>
      <c r="N7868" t="s">
        <v>2759</v>
      </c>
    </row>
    <row r="7869" spans="1:14" s="3" customFormat="1">
      <c r="E7869" s="4"/>
      <c r="M7869" s="5"/>
    </row>
    <row r="7870" spans="1:14">
      <c r="A7870">
        <v>1</v>
      </c>
      <c r="B7870" t="s">
        <v>308</v>
      </c>
      <c r="C7870" t="s">
        <v>307</v>
      </c>
      <c r="D7870">
        <v>4544</v>
      </c>
      <c r="E7870" s="1">
        <v>3.6829999999999998</v>
      </c>
      <c r="F7870">
        <v>3.6160000000000001</v>
      </c>
      <c r="G7870">
        <v>0.34399999999999997</v>
      </c>
      <c r="H7870">
        <v>90</v>
      </c>
      <c r="I7870" t="s">
        <v>18288</v>
      </c>
      <c r="J7870">
        <v>2.64E-3</v>
      </c>
      <c r="K7870">
        <v>0.59099999999999997</v>
      </c>
      <c r="L7870">
        <f>AVERAGE(E7870:E7904)</f>
        <v>1.1641142857142852</v>
      </c>
      <c r="M7870" s="2">
        <f t="shared" ref="M7870:M7904" si="246">A7870/35*100</f>
        <v>2.8571428571428572</v>
      </c>
      <c r="N7870" t="s">
        <v>79</v>
      </c>
    </row>
    <row r="7871" spans="1:14">
      <c r="A7871">
        <v>2</v>
      </c>
      <c r="B7871" t="s">
        <v>306</v>
      </c>
      <c r="C7871" t="s">
        <v>305</v>
      </c>
      <c r="D7871">
        <v>1148</v>
      </c>
      <c r="E7871" s="1">
        <v>3</v>
      </c>
      <c r="G7871">
        <v>0.28799999999999998</v>
      </c>
      <c r="H7871">
        <v>59</v>
      </c>
      <c r="I7871">
        <v>5.2</v>
      </c>
      <c r="J7871">
        <v>2.2399999999999998E-3</v>
      </c>
      <c r="L7871">
        <v>1.1641142857142852</v>
      </c>
      <c r="M7871" s="2">
        <f t="shared" si="246"/>
        <v>5.7142857142857144</v>
      </c>
      <c r="N7871" t="s">
        <v>79</v>
      </c>
    </row>
    <row r="7872" spans="1:14">
      <c r="A7872">
        <v>3</v>
      </c>
      <c r="B7872" t="s">
        <v>6560</v>
      </c>
      <c r="C7872" t="s">
        <v>6559</v>
      </c>
      <c r="D7872">
        <v>4815</v>
      </c>
      <c r="E7872" s="1">
        <v>2.5710000000000002</v>
      </c>
      <c r="F7872">
        <v>3.552</v>
      </c>
      <c r="G7872">
        <v>0.27800000000000002</v>
      </c>
      <c r="H7872">
        <v>158</v>
      </c>
      <c r="I7872">
        <v>6.7</v>
      </c>
      <c r="J7872">
        <v>7.0299999999999998E-3</v>
      </c>
      <c r="K7872">
        <v>0.70699999999999996</v>
      </c>
      <c r="L7872">
        <v>1.1641142857142852</v>
      </c>
      <c r="M7872" s="2">
        <f t="shared" si="246"/>
        <v>8.5714285714285712</v>
      </c>
      <c r="N7872" t="s">
        <v>79</v>
      </c>
    </row>
    <row r="7873" spans="1:14">
      <c r="A7873">
        <v>4</v>
      </c>
      <c r="B7873" t="s">
        <v>6816</v>
      </c>
      <c r="C7873" t="s">
        <v>6817</v>
      </c>
      <c r="D7873">
        <v>2561</v>
      </c>
      <c r="E7873" s="1">
        <v>2.452</v>
      </c>
      <c r="F7873">
        <v>3.69</v>
      </c>
      <c r="G7873">
        <v>0.28199999999999997</v>
      </c>
      <c r="H7873">
        <v>39</v>
      </c>
      <c r="I7873" t="s">
        <v>18288</v>
      </c>
      <c r="J7873">
        <v>4.0499999999999998E-3</v>
      </c>
      <c r="K7873">
        <v>1.137</v>
      </c>
      <c r="L7873">
        <v>1.1641142857142852</v>
      </c>
      <c r="M7873" s="2">
        <f t="shared" si="246"/>
        <v>11.428571428571429</v>
      </c>
      <c r="N7873" t="s">
        <v>79</v>
      </c>
    </row>
    <row r="7874" spans="1:14">
      <c r="A7874">
        <v>5</v>
      </c>
      <c r="B7874" t="s">
        <v>304</v>
      </c>
      <c r="C7874" t="s">
        <v>303</v>
      </c>
      <c r="D7874">
        <v>2351</v>
      </c>
      <c r="E7874" s="1">
        <v>1.899</v>
      </c>
      <c r="G7874">
        <v>4.9000000000000002E-2</v>
      </c>
      <c r="H7874">
        <v>61</v>
      </c>
      <c r="I7874" t="s">
        <v>18288</v>
      </c>
      <c r="J7874">
        <v>2.0400000000000001E-3</v>
      </c>
      <c r="L7874">
        <v>1.1641142857142852</v>
      </c>
      <c r="M7874" s="2">
        <f t="shared" si="246"/>
        <v>14.285714285714285</v>
      </c>
      <c r="N7874" t="s">
        <v>79</v>
      </c>
    </row>
    <row r="7875" spans="1:14">
      <c r="A7875">
        <v>6</v>
      </c>
      <c r="B7875" t="s">
        <v>302</v>
      </c>
      <c r="C7875" t="s">
        <v>301</v>
      </c>
      <c r="D7875">
        <v>364</v>
      </c>
      <c r="E7875" s="1">
        <v>1.8919999999999999</v>
      </c>
      <c r="F7875">
        <v>2.13</v>
      </c>
      <c r="G7875">
        <v>0.188</v>
      </c>
      <c r="H7875">
        <v>32</v>
      </c>
      <c r="I7875">
        <v>3.2</v>
      </c>
      <c r="J7875">
        <v>5.6999999999999998E-4</v>
      </c>
      <c r="K7875">
        <v>0.21</v>
      </c>
      <c r="L7875">
        <v>1.1641142857142852</v>
      </c>
      <c r="M7875" s="2">
        <f t="shared" si="246"/>
        <v>17.142857142857142</v>
      </c>
      <c r="N7875" t="s">
        <v>79</v>
      </c>
    </row>
    <row r="7876" spans="1:14">
      <c r="A7876">
        <v>7</v>
      </c>
      <c r="B7876" t="s">
        <v>3017</v>
      </c>
      <c r="C7876" t="s">
        <v>3018</v>
      </c>
      <c r="D7876">
        <v>1407</v>
      </c>
      <c r="E7876" s="1">
        <v>1.7190000000000001</v>
      </c>
      <c r="F7876">
        <v>2.4329999999999998</v>
      </c>
      <c r="G7876">
        <v>0.3</v>
      </c>
      <c r="H7876">
        <v>100</v>
      </c>
      <c r="I7876">
        <v>5</v>
      </c>
      <c r="J7876">
        <v>4.2399999999999998E-3</v>
      </c>
      <c r="K7876">
        <v>0.70199999999999996</v>
      </c>
      <c r="L7876">
        <v>1.1641142857142852</v>
      </c>
      <c r="M7876" s="2">
        <f t="shared" si="246"/>
        <v>20</v>
      </c>
      <c r="N7876" t="s">
        <v>79</v>
      </c>
    </row>
    <row r="7877" spans="1:14">
      <c r="A7877">
        <v>8</v>
      </c>
      <c r="B7877" t="s">
        <v>300</v>
      </c>
      <c r="C7877" t="s">
        <v>299</v>
      </c>
      <c r="D7877">
        <v>1454</v>
      </c>
      <c r="E7877" s="1">
        <v>1.6919999999999999</v>
      </c>
      <c r="G7877">
        <v>0.16</v>
      </c>
      <c r="H7877">
        <v>144</v>
      </c>
      <c r="I7877">
        <v>4.5999999999999996</v>
      </c>
      <c r="J7877">
        <v>2.3400000000000001E-3</v>
      </c>
      <c r="L7877">
        <v>1.1641142857142852</v>
      </c>
      <c r="M7877" s="2">
        <f t="shared" si="246"/>
        <v>22.857142857142858</v>
      </c>
      <c r="N7877" t="s">
        <v>79</v>
      </c>
    </row>
    <row r="7878" spans="1:14">
      <c r="A7878">
        <v>9</v>
      </c>
      <c r="B7878" t="s">
        <v>298</v>
      </c>
      <c r="C7878" t="s">
        <v>297</v>
      </c>
      <c r="D7878">
        <v>428</v>
      </c>
      <c r="E7878" s="1">
        <v>1.3069999999999999</v>
      </c>
      <c r="G7878">
        <v>0.20799999999999999</v>
      </c>
      <c r="H7878">
        <v>53</v>
      </c>
      <c r="I7878">
        <v>5.7</v>
      </c>
      <c r="J7878">
        <v>9.6000000000000002E-4</v>
      </c>
      <c r="L7878">
        <v>1.1641142857142852</v>
      </c>
      <c r="M7878" s="2">
        <f t="shared" si="246"/>
        <v>25.714285714285712</v>
      </c>
      <c r="N7878" t="s">
        <v>79</v>
      </c>
    </row>
    <row r="7879" spans="1:14">
      <c r="A7879">
        <v>10</v>
      </c>
      <c r="B7879" t="s">
        <v>296</v>
      </c>
      <c r="C7879" t="s">
        <v>295</v>
      </c>
      <c r="D7879">
        <v>455</v>
      </c>
      <c r="E7879" s="1">
        <v>1.3</v>
      </c>
      <c r="F7879">
        <v>1.28</v>
      </c>
      <c r="G7879">
        <v>9.5000000000000001E-2</v>
      </c>
      <c r="H7879">
        <v>21</v>
      </c>
      <c r="I7879">
        <v>9.6999999999999993</v>
      </c>
      <c r="J7879">
        <v>1.0499999999999999E-3</v>
      </c>
      <c r="K7879">
        <v>0.59699999999999998</v>
      </c>
      <c r="L7879">
        <v>1.1641142857142852</v>
      </c>
      <c r="M7879" s="2">
        <f t="shared" si="246"/>
        <v>28.571428571428569</v>
      </c>
      <c r="N7879" t="s">
        <v>79</v>
      </c>
    </row>
    <row r="7880" spans="1:14">
      <c r="A7880">
        <v>11</v>
      </c>
      <c r="B7880" t="s">
        <v>294</v>
      </c>
      <c r="C7880" t="s">
        <v>293</v>
      </c>
      <c r="D7880">
        <v>925</v>
      </c>
      <c r="E7880" s="1">
        <v>1.266</v>
      </c>
      <c r="G7880">
        <v>0.20799999999999999</v>
      </c>
      <c r="H7880">
        <v>53</v>
      </c>
      <c r="I7880">
        <v>7.6</v>
      </c>
      <c r="J7880">
        <v>8.5999999999999998E-4</v>
      </c>
      <c r="L7880">
        <v>1.1641142857142852</v>
      </c>
      <c r="M7880" s="2">
        <f t="shared" si="246"/>
        <v>31.428571428571427</v>
      </c>
      <c r="N7880" t="s">
        <v>79</v>
      </c>
    </row>
    <row r="7881" spans="1:14">
      <c r="A7881">
        <v>12</v>
      </c>
      <c r="B7881" t="s">
        <v>3610</v>
      </c>
      <c r="C7881" t="s">
        <v>3611</v>
      </c>
      <c r="D7881">
        <v>459</v>
      </c>
      <c r="E7881" s="1">
        <v>1.1719999999999999</v>
      </c>
      <c r="F7881">
        <v>1.25</v>
      </c>
      <c r="G7881">
        <v>0.114</v>
      </c>
      <c r="H7881">
        <v>35</v>
      </c>
      <c r="I7881">
        <v>7.6</v>
      </c>
      <c r="J7881">
        <v>1.0300000000000001E-3</v>
      </c>
      <c r="K7881">
        <v>0.432</v>
      </c>
      <c r="L7881">
        <v>1.1641142857142852</v>
      </c>
      <c r="M7881" s="2">
        <f t="shared" si="246"/>
        <v>34.285714285714285</v>
      </c>
      <c r="N7881" t="s">
        <v>79</v>
      </c>
    </row>
    <row r="7882" spans="1:14">
      <c r="A7882">
        <v>13</v>
      </c>
      <c r="B7882" t="s">
        <v>6804</v>
      </c>
      <c r="C7882" t="s">
        <v>6805</v>
      </c>
      <c r="D7882">
        <v>974</v>
      </c>
      <c r="E7882" s="1">
        <v>1.159</v>
      </c>
      <c r="F7882">
        <v>1.7709999999999999</v>
      </c>
      <c r="G7882">
        <v>0.28999999999999998</v>
      </c>
      <c r="H7882">
        <v>31</v>
      </c>
      <c r="I7882">
        <v>9.1</v>
      </c>
      <c r="J7882">
        <v>1.4599999999999999E-3</v>
      </c>
      <c r="K7882">
        <v>0.503</v>
      </c>
      <c r="L7882">
        <v>1.1641142857142852</v>
      </c>
      <c r="M7882" s="2">
        <f t="shared" si="246"/>
        <v>37.142857142857146</v>
      </c>
      <c r="N7882" t="s">
        <v>79</v>
      </c>
    </row>
    <row r="7883" spans="1:14">
      <c r="A7883">
        <v>14</v>
      </c>
      <c r="B7883" t="s">
        <v>292</v>
      </c>
      <c r="C7883" t="s">
        <v>291</v>
      </c>
      <c r="D7883">
        <v>470</v>
      </c>
      <c r="E7883" s="1">
        <v>1.125</v>
      </c>
      <c r="G7883">
        <v>0.11899999999999999</v>
      </c>
      <c r="H7883">
        <v>42</v>
      </c>
      <c r="I7883">
        <v>9.3000000000000007</v>
      </c>
      <c r="J7883">
        <v>1.15E-3</v>
      </c>
      <c r="L7883">
        <v>1.1641142857142852</v>
      </c>
      <c r="M7883" s="2">
        <f t="shared" si="246"/>
        <v>40</v>
      </c>
      <c r="N7883" t="s">
        <v>79</v>
      </c>
    </row>
    <row r="7884" spans="1:14">
      <c r="A7884">
        <v>15</v>
      </c>
      <c r="B7884" t="s">
        <v>3019</v>
      </c>
      <c r="C7884" t="s">
        <v>3020</v>
      </c>
      <c r="D7884">
        <v>2905</v>
      </c>
      <c r="E7884" s="1">
        <v>1.1080000000000001</v>
      </c>
      <c r="F7884">
        <v>1.726</v>
      </c>
      <c r="G7884">
        <v>0.14299999999999999</v>
      </c>
      <c r="H7884">
        <v>70</v>
      </c>
      <c r="I7884" t="s">
        <v>18288</v>
      </c>
      <c r="J7884">
        <v>3.2000000000000002E-3</v>
      </c>
      <c r="K7884">
        <v>0.52100000000000002</v>
      </c>
      <c r="L7884">
        <v>1.1641142857142852</v>
      </c>
      <c r="M7884" s="2">
        <f t="shared" si="246"/>
        <v>42.857142857142854</v>
      </c>
      <c r="N7884" t="s">
        <v>79</v>
      </c>
    </row>
    <row r="7885" spans="1:14">
      <c r="A7885">
        <v>16</v>
      </c>
      <c r="B7885" t="s">
        <v>290</v>
      </c>
      <c r="C7885" t="s">
        <v>289</v>
      </c>
      <c r="D7885">
        <v>176</v>
      </c>
      <c r="E7885" s="1">
        <v>1.089</v>
      </c>
      <c r="F7885">
        <v>1.026</v>
      </c>
      <c r="G7885">
        <v>0</v>
      </c>
      <c r="H7885">
        <v>20</v>
      </c>
      <c r="I7885">
        <v>4.8</v>
      </c>
      <c r="J7885">
        <v>3.4000000000000002E-4</v>
      </c>
      <c r="K7885">
        <v>0.17</v>
      </c>
      <c r="L7885">
        <v>1.1641142857142852</v>
      </c>
      <c r="M7885" s="2">
        <f t="shared" si="246"/>
        <v>45.714285714285715</v>
      </c>
      <c r="N7885" t="s">
        <v>79</v>
      </c>
    </row>
    <row r="7886" spans="1:14">
      <c r="A7886">
        <v>17</v>
      </c>
      <c r="B7886" t="s">
        <v>288</v>
      </c>
      <c r="C7886" t="s">
        <v>287</v>
      </c>
      <c r="D7886">
        <v>926</v>
      </c>
      <c r="E7886" s="1">
        <v>1.018</v>
      </c>
      <c r="F7886">
        <v>1.617</v>
      </c>
      <c r="G7886">
        <v>6.7000000000000004E-2</v>
      </c>
      <c r="H7886">
        <v>30</v>
      </c>
      <c r="I7886" t="s">
        <v>18288</v>
      </c>
      <c r="J7886">
        <v>1.1999999999999999E-3</v>
      </c>
      <c r="K7886">
        <v>0.48399999999999999</v>
      </c>
      <c r="L7886">
        <v>1.1641142857142852</v>
      </c>
      <c r="M7886" s="2">
        <f t="shared" si="246"/>
        <v>48.571428571428569</v>
      </c>
      <c r="N7886" t="s">
        <v>79</v>
      </c>
    </row>
    <row r="7887" spans="1:14">
      <c r="A7887">
        <v>18</v>
      </c>
      <c r="B7887" t="s">
        <v>3023</v>
      </c>
      <c r="C7887" t="s">
        <v>3024</v>
      </c>
      <c r="D7887">
        <v>961</v>
      </c>
      <c r="E7887" s="1">
        <v>1.018</v>
      </c>
      <c r="F7887">
        <v>1.4419999999999999</v>
      </c>
      <c r="G7887">
        <v>6.0999999999999999E-2</v>
      </c>
      <c r="H7887">
        <v>33</v>
      </c>
      <c r="I7887" t="s">
        <v>18288</v>
      </c>
      <c r="J7887">
        <v>9.2000000000000003E-4</v>
      </c>
      <c r="K7887">
        <v>0.378</v>
      </c>
      <c r="L7887">
        <v>1.1641142857142852</v>
      </c>
      <c r="M7887" s="2">
        <f t="shared" si="246"/>
        <v>51.428571428571423</v>
      </c>
      <c r="N7887" t="s">
        <v>79</v>
      </c>
    </row>
    <row r="7888" spans="1:14">
      <c r="A7888">
        <v>19</v>
      </c>
      <c r="B7888" t="s">
        <v>286</v>
      </c>
      <c r="C7888" t="s">
        <v>285</v>
      </c>
      <c r="D7888">
        <v>507</v>
      </c>
      <c r="E7888" s="1">
        <v>0.88700000000000001</v>
      </c>
      <c r="G7888">
        <v>0.08</v>
      </c>
      <c r="H7888">
        <v>25</v>
      </c>
      <c r="I7888">
        <v>8.6999999999999993</v>
      </c>
      <c r="J7888">
        <v>9.3999999999999997E-4</v>
      </c>
      <c r="L7888">
        <v>1.1641142857142852</v>
      </c>
      <c r="M7888" s="2">
        <f t="shared" si="246"/>
        <v>54.285714285714285</v>
      </c>
      <c r="N7888" t="s">
        <v>79</v>
      </c>
    </row>
    <row r="7889" spans="1:14">
      <c r="A7889">
        <v>20</v>
      </c>
      <c r="B7889" t="s">
        <v>284</v>
      </c>
      <c r="C7889" t="s">
        <v>283</v>
      </c>
      <c r="D7889">
        <v>1313</v>
      </c>
      <c r="E7889" s="1">
        <v>0.87</v>
      </c>
      <c r="F7889">
        <v>1.462</v>
      </c>
      <c r="G7889">
        <v>4.2000000000000003E-2</v>
      </c>
      <c r="H7889">
        <v>24</v>
      </c>
      <c r="I7889" t="s">
        <v>18288</v>
      </c>
      <c r="J7889">
        <v>1.01E-3</v>
      </c>
      <c r="K7889">
        <v>0.40100000000000002</v>
      </c>
      <c r="L7889">
        <v>1.1641142857142852</v>
      </c>
      <c r="M7889" s="2">
        <f t="shared" si="246"/>
        <v>57.142857142857139</v>
      </c>
      <c r="N7889" t="s">
        <v>79</v>
      </c>
    </row>
    <row r="7890" spans="1:14">
      <c r="A7890">
        <v>21</v>
      </c>
      <c r="B7890" t="s">
        <v>6802</v>
      </c>
      <c r="C7890" t="s">
        <v>6803</v>
      </c>
      <c r="D7890">
        <v>688</v>
      </c>
      <c r="E7890" s="1">
        <v>0.86699999999999999</v>
      </c>
      <c r="F7890">
        <v>1.1759999999999999</v>
      </c>
      <c r="G7890">
        <v>0.04</v>
      </c>
      <c r="H7890">
        <v>25</v>
      </c>
      <c r="I7890" t="s">
        <v>18288</v>
      </c>
      <c r="J7890">
        <v>7.7999999999999999E-4</v>
      </c>
      <c r="K7890">
        <v>0.314</v>
      </c>
      <c r="L7890">
        <v>1.1641142857142852</v>
      </c>
      <c r="M7890" s="2">
        <f t="shared" si="246"/>
        <v>60</v>
      </c>
      <c r="N7890" t="s">
        <v>79</v>
      </c>
    </row>
    <row r="7891" spans="1:14">
      <c r="A7891">
        <v>22</v>
      </c>
      <c r="B7891" t="s">
        <v>282</v>
      </c>
      <c r="C7891" t="s">
        <v>281</v>
      </c>
      <c r="D7891">
        <v>557</v>
      </c>
      <c r="E7891" s="1">
        <v>0.86099999999999999</v>
      </c>
      <c r="G7891">
        <v>9.5000000000000001E-2</v>
      </c>
      <c r="H7891">
        <v>42</v>
      </c>
      <c r="I7891">
        <v>6.9</v>
      </c>
      <c r="J7891">
        <v>8.4999999999999995E-4</v>
      </c>
      <c r="L7891">
        <v>1.1641142857142852</v>
      </c>
      <c r="M7891" s="2">
        <f t="shared" si="246"/>
        <v>62.857142857142854</v>
      </c>
      <c r="N7891" t="s">
        <v>79</v>
      </c>
    </row>
    <row r="7892" spans="1:14">
      <c r="A7892">
        <v>23</v>
      </c>
      <c r="B7892" t="s">
        <v>280</v>
      </c>
      <c r="C7892" t="s">
        <v>279</v>
      </c>
      <c r="D7892">
        <v>459</v>
      </c>
      <c r="E7892" s="1">
        <v>0.82</v>
      </c>
      <c r="G7892">
        <v>4.2000000000000003E-2</v>
      </c>
      <c r="H7892">
        <v>24</v>
      </c>
      <c r="I7892">
        <v>7</v>
      </c>
      <c r="J7892">
        <v>5.6999999999999998E-4</v>
      </c>
      <c r="L7892">
        <v>1.1641142857142852</v>
      </c>
      <c r="M7892" s="2">
        <f t="shared" si="246"/>
        <v>65.714285714285708</v>
      </c>
      <c r="N7892" t="s">
        <v>79</v>
      </c>
    </row>
    <row r="7893" spans="1:14">
      <c r="A7893">
        <v>24</v>
      </c>
      <c r="B7893" t="s">
        <v>278</v>
      </c>
      <c r="C7893" t="s">
        <v>277</v>
      </c>
      <c r="D7893">
        <v>597</v>
      </c>
      <c r="E7893" s="1">
        <v>0.8</v>
      </c>
      <c r="G7893">
        <v>6.2E-2</v>
      </c>
      <c r="H7893">
        <v>81</v>
      </c>
      <c r="I7893">
        <v>5.8</v>
      </c>
      <c r="J7893">
        <v>1.01E-3</v>
      </c>
      <c r="L7893">
        <v>1.1641142857142852</v>
      </c>
      <c r="M7893" s="2">
        <f t="shared" si="246"/>
        <v>68.571428571428569</v>
      </c>
      <c r="N7893" t="s">
        <v>79</v>
      </c>
    </row>
    <row r="7894" spans="1:14">
      <c r="A7894">
        <v>25</v>
      </c>
      <c r="B7894" t="s">
        <v>2055</v>
      </c>
      <c r="C7894" t="s">
        <v>2054</v>
      </c>
      <c r="D7894">
        <v>375</v>
      </c>
      <c r="E7894" s="1">
        <v>0.74299999999999999</v>
      </c>
      <c r="F7894">
        <v>0.89600000000000002</v>
      </c>
      <c r="G7894">
        <v>5.8999999999999997E-2</v>
      </c>
      <c r="H7894">
        <v>34</v>
      </c>
      <c r="I7894">
        <v>6.6</v>
      </c>
      <c r="J7894">
        <v>1.07E-3</v>
      </c>
      <c r="K7894">
        <v>0.33500000000000002</v>
      </c>
      <c r="L7894">
        <v>1.1641142857142852</v>
      </c>
      <c r="M7894" s="2">
        <f t="shared" si="246"/>
        <v>71.428571428571431</v>
      </c>
      <c r="N7894" t="s">
        <v>79</v>
      </c>
    </row>
    <row r="7895" spans="1:14">
      <c r="A7895">
        <v>26</v>
      </c>
      <c r="B7895" t="s">
        <v>276</v>
      </c>
      <c r="C7895" t="s">
        <v>275</v>
      </c>
      <c r="D7895">
        <v>403</v>
      </c>
      <c r="E7895" s="1">
        <v>0.73099999999999998</v>
      </c>
      <c r="G7895">
        <v>0.32100000000000001</v>
      </c>
      <c r="H7895">
        <v>28</v>
      </c>
      <c r="I7895">
        <v>7.9</v>
      </c>
      <c r="J7895">
        <v>5.2999999999999998E-4</v>
      </c>
      <c r="L7895">
        <v>1.1641142857142852</v>
      </c>
      <c r="M7895" s="2">
        <f t="shared" si="246"/>
        <v>74.285714285714292</v>
      </c>
      <c r="N7895" t="s">
        <v>79</v>
      </c>
    </row>
    <row r="7896" spans="1:14">
      <c r="A7896">
        <v>27</v>
      </c>
      <c r="B7896" t="s">
        <v>3608</v>
      </c>
      <c r="C7896" t="s">
        <v>3609</v>
      </c>
      <c r="D7896">
        <v>594</v>
      </c>
      <c r="E7896" s="1">
        <v>0.72699999999999998</v>
      </c>
      <c r="F7896">
        <v>1.1919999999999999</v>
      </c>
      <c r="G7896">
        <v>0.08</v>
      </c>
      <c r="H7896">
        <v>25</v>
      </c>
      <c r="I7896" t="s">
        <v>18288</v>
      </c>
      <c r="J7896">
        <v>9.2000000000000003E-4</v>
      </c>
      <c r="K7896">
        <v>0.42099999999999999</v>
      </c>
      <c r="L7896">
        <v>1.1641142857142852</v>
      </c>
      <c r="M7896" s="2">
        <f t="shared" si="246"/>
        <v>77.142857142857153</v>
      </c>
      <c r="N7896" t="s">
        <v>79</v>
      </c>
    </row>
    <row r="7897" spans="1:14">
      <c r="A7897">
        <v>28</v>
      </c>
      <c r="B7897" t="s">
        <v>274</v>
      </c>
      <c r="C7897" t="s">
        <v>273</v>
      </c>
      <c r="D7897">
        <v>224</v>
      </c>
      <c r="E7897" s="1">
        <v>0.60599999999999998</v>
      </c>
      <c r="G7897">
        <v>3.6999999999999998E-2</v>
      </c>
      <c r="H7897">
        <v>54</v>
      </c>
      <c r="I7897">
        <v>3.9</v>
      </c>
      <c r="J7897">
        <v>8.9999999999999998E-4</v>
      </c>
      <c r="L7897">
        <v>1.1641142857142852</v>
      </c>
      <c r="M7897" s="2">
        <f t="shared" si="246"/>
        <v>80</v>
      </c>
      <c r="N7897" t="s">
        <v>79</v>
      </c>
    </row>
    <row r="7898" spans="1:14">
      <c r="A7898">
        <v>29</v>
      </c>
      <c r="B7898" t="s">
        <v>3580</v>
      </c>
      <c r="C7898" t="s">
        <v>3581</v>
      </c>
      <c r="D7898">
        <v>427</v>
      </c>
      <c r="E7898" s="1">
        <v>0.54300000000000004</v>
      </c>
      <c r="F7898">
        <v>1.026</v>
      </c>
      <c r="G7898">
        <v>0</v>
      </c>
      <c r="H7898">
        <v>37</v>
      </c>
      <c r="I7898">
        <v>7.8</v>
      </c>
      <c r="J7898">
        <v>5.6999999999999998E-4</v>
      </c>
      <c r="K7898">
        <v>0.21299999999999999</v>
      </c>
      <c r="L7898">
        <v>1.1641142857142852</v>
      </c>
      <c r="M7898" s="2">
        <f t="shared" si="246"/>
        <v>82.857142857142861</v>
      </c>
      <c r="N7898" t="s">
        <v>79</v>
      </c>
    </row>
    <row r="7899" spans="1:14">
      <c r="A7899">
        <v>30</v>
      </c>
      <c r="B7899" t="s">
        <v>272</v>
      </c>
      <c r="C7899" t="s">
        <v>271</v>
      </c>
      <c r="D7899">
        <v>114</v>
      </c>
      <c r="E7899" s="1">
        <v>0.48899999999999999</v>
      </c>
      <c r="G7899">
        <v>0</v>
      </c>
      <c r="H7899">
        <v>25</v>
      </c>
      <c r="I7899">
        <v>5.8</v>
      </c>
      <c r="J7899">
        <v>2.9999999999999997E-4</v>
      </c>
      <c r="L7899">
        <v>1.1641142857142852</v>
      </c>
      <c r="M7899" s="2">
        <f t="shared" si="246"/>
        <v>85.714285714285708</v>
      </c>
      <c r="N7899" t="s">
        <v>79</v>
      </c>
    </row>
    <row r="7900" spans="1:14">
      <c r="A7900">
        <v>31</v>
      </c>
      <c r="B7900" t="s">
        <v>216</v>
      </c>
      <c r="C7900" t="s">
        <v>215</v>
      </c>
      <c r="D7900">
        <v>411</v>
      </c>
      <c r="E7900" s="1">
        <v>0.376</v>
      </c>
      <c r="G7900">
        <v>0.28699999999999998</v>
      </c>
      <c r="H7900">
        <v>136</v>
      </c>
      <c r="I7900">
        <v>4.3</v>
      </c>
      <c r="J7900">
        <v>7.9000000000000001E-4</v>
      </c>
      <c r="L7900">
        <v>1.1641142857142852</v>
      </c>
      <c r="M7900" s="2">
        <f t="shared" si="246"/>
        <v>88.571428571428569</v>
      </c>
      <c r="N7900" t="s">
        <v>79</v>
      </c>
    </row>
    <row r="7901" spans="1:14">
      <c r="A7901">
        <v>32</v>
      </c>
      <c r="B7901" t="s">
        <v>270</v>
      </c>
      <c r="C7901" t="s">
        <v>269</v>
      </c>
      <c r="D7901">
        <v>148</v>
      </c>
      <c r="E7901" s="1">
        <v>0.35899999999999999</v>
      </c>
      <c r="G7901">
        <v>2.5999999999999999E-2</v>
      </c>
      <c r="H7901">
        <v>39</v>
      </c>
      <c r="I7901">
        <v>6.7</v>
      </c>
      <c r="J7901">
        <v>2.3000000000000001E-4</v>
      </c>
      <c r="L7901">
        <v>1.1641142857142852</v>
      </c>
      <c r="M7901" s="2">
        <f t="shared" si="246"/>
        <v>91.428571428571431</v>
      </c>
      <c r="N7901" t="s">
        <v>79</v>
      </c>
    </row>
    <row r="7902" spans="1:14">
      <c r="A7902">
        <v>33</v>
      </c>
      <c r="B7902" t="s">
        <v>268</v>
      </c>
      <c r="C7902" t="s">
        <v>267</v>
      </c>
      <c r="D7902">
        <v>44</v>
      </c>
      <c r="E7902" s="1">
        <v>0.3</v>
      </c>
      <c r="F7902">
        <v>0.41799999999999998</v>
      </c>
      <c r="G7902">
        <v>0</v>
      </c>
      <c r="H7902">
        <v>5</v>
      </c>
      <c r="J7902">
        <v>4.2999999999999999E-4</v>
      </c>
      <c r="K7902">
        <v>0.27200000000000002</v>
      </c>
      <c r="L7902">
        <v>1.1641142857142852</v>
      </c>
      <c r="M7902" s="2">
        <f t="shared" si="246"/>
        <v>94.285714285714278</v>
      </c>
      <c r="N7902" t="s">
        <v>79</v>
      </c>
    </row>
    <row r="7903" spans="1:14">
      <c r="A7903">
        <v>34</v>
      </c>
      <c r="B7903" t="s">
        <v>266</v>
      </c>
      <c r="C7903" t="s">
        <v>265</v>
      </c>
      <c r="D7903">
        <v>58</v>
      </c>
      <c r="E7903" s="1">
        <v>0.182</v>
      </c>
      <c r="G7903">
        <v>0.1</v>
      </c>
      <c r="H7903">
        <v>20</v>
      </c>
      <c r="J7903">
        <v>1.2999999999999999E-4</v>
      </c>
      <c r="L7903">
        <v>1.1641142857142852</v>
      </c>
      <c r="M7903" s="2">
        <f t="shared" si="246"/>
        <v>97.142857142857139</v>
      </c>
      <c r="N7903" t="s">
        <v>79</v>
      </c>
    </row>
    <row r="7904" spans="1:14">
      <c r="A7904">
        <v>35</v>
      </c>
      <c r="B7904" t="s">
        <v>6010</v>
      </c>
      <c r="C7904" t="s">
        <v>6009</v>
      </c>
      <c r="D7904">
        <v>48</v>
      </c>
      <c r="E7904" s="1">
        <v>0.113</v>
      </c>
      <c r="F7904">
        <v>0.248</v>
      </c>
      <c r="J7904">
        <v>1.2E-4</v>
      </c>
      <c r="K7904">
        <v>5.7000000000000002E-2</v>
      </c>
      <c r="L7904">
        <v>1.1641142857142852</v>
      </c>
      <c r="M7904" s="2">
        <f t="shared" si="246"/>
        <v>100</v>
      </c>
      <c r="N7904" t="s">
        <v>79</v>
      </c>
    </row>
    <row r="7905" spans="1:14" s="3" customFormat="1">
      <c r="E7905" s="4"/>
      <c r="M7905" s="5"/>
    </row>
    <row r="7906" spans="1:14">
      <c r="A7906">
        <v>1</v>
      </c>
      <c r="B7906" t="s">
        <v>10860</v>
      </c>
      <c r="C7906" t="s">
        <v>10861</v>
      </c>
      <c r="D7906">
        <v>24105</v>
      </c>
      <c r="E7906" s="1">
        <v>5.1029999999999998</v>
      </c>
      <c r="F7906">
        <v>6.1440000000000001</v>
      </c>
      <c r="G7906">
        <v>0.98699999999999999</v>
      </c>
      <c r="H7906">
        <v>388</v>
      </c>
      <c r="I7906">
        <v>8</v>
      </c>
      <c r="J7906">
        <v>3.9739999999999998E-2</v>
      </c>
      <c r="K7906">
        <v>1.6439999999999999</v>
      </c>
      <c r="L7906">
        <f>AVERAGE(E7906:E7928)</f>
        <v>1.4245652173913044</v>
      </c>
      <c r="M7906" s="2">
        <f t="shared" ref="M7906:M7928" si="247">A7906/23*100</f>
        <v>4.3478260869565215</v>
      </c>
      <c r="N7906" t="s">
        <v>2760</v>
      </c>
    </row>
    <row r="7907" spans="1:14">
      <c r="A7907">
        <v>2</v>
      </c>
      <c r="B7907" t="s">
        <v>15294</v>
      </c>
      <c r="C7907" t="s">
        <v>15295</v>
      </c>
      <c r="D7907">
        <v>11439</v>
      </c>
      <c r="E7907" s="1">
        <v>4.0270000000000001</v>
      </c>
      <c r="F7907">
        <v>4.2679999999999998</v>
      </c>
      <c r="G7907">
        <v>0.60299999999999998</v>
      </c>
      <c r="H7907">
        <v>194</v>
      </c>
      <c r="I7907">
        <v>9.1</v>
      </c>
      <c r="J7907">
        <v>2.018E-2</v>
      </c>
      <c r="K7907">
        <v>1.4</v>
      </c>
      <c r="L7907">
        <v>1.4245652173913044</v>
      </c>
      <c r="M7907" s="2">
        <f t="shared" si="247"/>
        <v>8.695652173913043</v>
      </c>
      <c r="N7907" t="s">
        <v>2760</v>
      </c>
    </row>
    <row r="7908" spans="1:14">
      <c r="A7908">
        <v>3</v>
      </c>
      <c r="B7908" t="s">
        <v>15522</v>
      </c>
      <c r="C7908" t="s">
        <v>15523</v>
      </c>
      <c r="D7908">
        <v>2496</v>
      </c>
      <c r="E7908" s="1">
        <v>3.3130000000000002</v>
      </c>
      <c r="F7908">
        <v>4.0259999999999998</v>
      </c>
      <c r="G7908">
        <v>0.47</v>
      </c>
      <c r="H7908">
        <v>100</v>
      </c>
      <c r="I7908">
        <v>5.9</v>
      </c>
      <c r="J7908">
        <v>6.4799999999999996E-3</v>
      </c>
      <c r="K7908">
        <v>1.2070000000000001</v>
      </c>
      <c r="L7908">
        <v>1.4245652173913044</v>
      </c>
      <c r="M7908" s="2">
        <f t="shared" si="247"/>
        <v>13.043478260869565</v>
      </c>
      <c r="N7908" t="s">
        <v>2760</v>
      </c>
    </row>
    <row r="7909" spans="1:14">
      <c r="A7909">
        <v>4</v>
      </c>
      <c r="B7909" t="s">
        <v>14876</v>
      </c>
      <c r="C7909" t="s">
        <v>14877</v>
      </c>
      <c r="D7909">
        <v>884</v>
      </c>
      <c r="E7909" s="1">
        <v>2.9660000000000002</v>
      </c>
      <c r="F7909">
        <v>5.5030000000000001</v>
      </c>
      <c r="G7909">
        <v>0.311</v>
      </c>
      <c r="H7909">
        <v>45</v>
      </c>
      <c r="I7909">
        <v>3.4</v>
      </c>
      <c r="J7909">
        <v>1.0999999999999999E-2</v>
      </c>
      <c r="K7909">
        <v>3.9940000000000002</v>
      </c>
      <c r="L7909">
        <v>1.4245652173913044</v>
      </c>
      <c r="M7909" s="2">
        <f t="shared" si="247"/>
        <v>17.391304347826086</v>
      </c>
      <c r="N7909" t="s">
        <v>2760</v>
      </c>
    </row>
    <row r="7910" spans="1:14">
      <c r="A7910">
        <v>5</v>
      </c>
      <c r="B7910" t="s">
        <v>15518</v>
      </c>
      <c r="C7910" t="s">
        <v>15519</v>
      </c>
      <c r="D7910">
        <v>771</v>
      </c>
      <c r="E7910" s="1">
        <v>2.8740000000000001</v>
      </c>
      <c r="F7910">
        <v>2.8149999999999999</v>
      </c>
      <c r="G7910">
        <v>0.85699999999999998</v>
      </c>
      <c r="H7910">
        <v>182</v>
      </c>
      <c r="I7910">
        <v>1.9</v>
      </c>
      <c r="J7910">
        <v>2.2699999999999999E-3</v>
      </c>
      <c r="K7910">
        <v>0.59899999999999998</v>
      </c>
      <c r="L7910">
        <v>1.4245652173913044</v>
      </c>
      <c r="M7910" s="2">
        <f t="shared" si="247"/>
        <v>21.739130434782609</v>
      </c>
      <c r="N7910" t="s">
        <v>2760</v>
      </c>
    </row>
    <row r="7911" spans="1:14">
      <c r="A7911">
        <v>6</v>
      </c>
      <c r="B7911" t="s">
        <v>15536</v>
      </c>
      <c r="C7911" t="s">
        <v>15537</v>
      </c>
      <c r="D7911">
        <v>5028</v>
      </c>
      <c r="E7911" s="1">
        <v>1.802</v>
      </c>
      <c r="F7911">
        <v>2.0419999999999998</v>
      </c>
      <c r="G7911">
        <v>0.19500000000000001</v>
      </c>
      <c r="H7911">
        <v>87</v>
      </c>
      <c r="I7911" t="s">
        <v>18288</v>
      </c>
      <c r="J7911">
        <v>4.96E-3</v>
      </c>
      <c r="K7911">
        <v>0.59199999999999997</v>
      </c>
      <c r="L7911">
        <v>1.4245652173913044</v>
      </c>
      <c r="M7911" s="2">
        <f t="shared" si="247"/>
        <v>26.086956521739129</v>
      </c>
      <c r="N7911" t="s">
        <v>2760</v>
      </c>
    </row>
    <row r="7912" spans="1:14">
      <c r="A7912">
        <v>7</v>
      </c>
      <c r="B7912" t="s">
        <v>12501</v>
      </c>
      <c r="C7912" t="s">
        <v>12502</v>
      </c>
      <c r="D7912">
        <v>149</v>
      </c>
      <c r="E7912" s="1">
        <v>1.615</v>
      </c>
      <c r="F7912">
        <v>1.615</v>
      </c>
      <c r="G7912">
        <v>0.55700000000000005</v>
      </c>
      <c r="H7912">
        <v>79</v>
      </c>
      <c r="I7912">
        <v>1.5</v>
      </c>
      <c r="J7912">
        <v>5.1000000000000004E-4</v>
      </c>
      <c r="K7912">
        <v>0.44600000000000001</v>
      </c>
      <c r="L7912">
        <v>1.4245652173913044</v>
      </c>
      <c r="M7912" s="2">
        <f t="shared" si="247"/>
        <v>30.434782608695656</v>
      </c>
      <c r="N7912" t="s">
        <v>2760</v>
      </c>
    </row>
    <row r="7913" spans="1:14">
      <c r="A7913">
        <v>8</v>
      </c>
      <c r="B7913" t="s">
        <v>15538</v>
      </c>
      <c r="C7913" t="s">
        <v>15539</v>
      </c>
      <c r="D7913">
        <v>369</v>
      </c>
      <c r="E7913" s="1">
        <v>1.44</v>
      </c>
      <c r="F7913">
        <v>1.2430000000000001</v>
      </c>
      <c r="G7913">
        <v>0.25</v>
      </c>
      <c r="H7913">
        <v>28</v>
      </c>
      <c r="I7913">
        <v>7.1</v>
      </c>
      <c r="J7913">
        <v>6.4000000000000005E-4</v>
      </c>
      <c r="K7913">
        <v>0.34300000000000003</v>
      </c>
      <c r="L7913">
        <v>1.4245652173913044</v>
      </c>
      <c r="M7913" s="2">
        <f t="shared" si="247"/>
        <v>34.782608695652172</v>
      </c>
      <c r="N7913" t="s">
        <v>2760</v>
      </c>
    </row>
    <row r="7914" spans="1:14">
      <c r="A7914">
        <v>9</v>
      </c>
      <c r="B7914" t="s">
        <v>14834</v>
      </c>
      <c r="C7914" t="s">
        <v>14835</v>
      </c>
      <c r="D7914">
        <v>159</v>
      </c>
      <c r="E7914" s="1">
        <v>1.1559999999999999</v>
      </c>
      <c r="F7914">
        <v>1.06</v>
      </c>
      <c r="G7914">
        <v>9.5000000000000001E-2</v>
      </c>
      <c r="H7914">
        <v>21</v>
      </c>
      <c r="I7914">
        <v>3.7</v>
      </c>
      <c r="J7914">
        <v>1.01E-3</v>
      </c>
      <c r="K7914">
        <v>0.43</v>
      </c>
      <c r="L7914">
        <v>1.4245652173913044</v>
      </c>
      <c r="M7914" s="2">
        <f t="shared" si="247"/>
        <v>39.130434782608695</v>
      </c>
      <c r="N7914" t="s">
        <v>2760</v>
      </c>
    </row>
    <row r="7915" spans="1:14">
      <c r="A7915">
        <v>10</v>
      </c>
      <c r="B7915" t="s">
        <v>12495</v>
      </c>
      <c r="C7915" t="s">
        <v>12496</v>
      </c>
      <c r="D7915">
        <v>12896</v>
      </c>
      <c r="E7915" s="1">
        <v>1.1379999999999999</v>
      </c>
      <c r="F7915">
        <v>1.6739999999999999</v>
      </c>
      <c r="G7915">
        <v>0.376</v>
      </c>
      <c r="H7915">
        <v>412</v>
      </c>
      <c r="I7915">
        <v>9.1999999999999993</v>
      </c>
      <c r="J7915">
        <v>1.6990000000000002E-2</v>
      </c>
      <c r="K7915">
        <v>0.46400000000000002</v>
      </c>
      <c r="L7915">
        <v>1.4245652173913044</v>
      </c>
      <c r="M7915" s="2">
        <f t="shared" si="247"/>
        <v>43.478260869565219</v>
      </c>
      <c r="N7915" t="s">
        <v>2760</v>
      </c>
    </row>
    <row r="7916" spans="1:14">
      <c r="A7916">
        <v>11</v>
      </c>
      <c r="B7916" t="s">
        <v>17393</v>
      </c>
      <c r="C7916" t="s">
        <v>17394</v>
      </c>
      <c r="D7916">
        <v>1040</v>
      </c>
      <c r="E7916" s="1">
        <v>1.0609999999999999</v>
      </c>
      <c r="F7916">
        <v>0.90800000000000003</v>
      </c>
      <c r="G7916">
        <v>0.109</v>
      </c>
      <c r="H7916">
        <v>129</v>
      </c>
      <c r="I7916">
        <v>8.1</v>
      </c>
      <c r="J7916">
        <v>2.3900000000000002E-3</v>
      </c>
      <c r="K7916">
        <v>0.32100000000000001</v>
      </c>
      <c r="L7916">
        <v>1.4245652173913044</v>
      </c>
      <c r="M7916" s="2">
        <f t="shared" si="247"/>
        <v>47.826086956521742</v>
      </c>
      <c r="N7916" t="s">
        <v>2760</v>
      </c>
    </row>
    <row r="7917" spans="1:14">
      <c r="A7917">
        <v>12</v>
      </c>
      <c r="B7917" t="s">
        <v>10768</v>
      </c>
      <c r="C7917" t="s">
        <v>10769</v>
      </c>
      <c r="D7917">
        <v>437</v>
      </c>
      <c r="E7917" s="1">
        <v>0.876</v>
      </c>
      <c r="F7917">
        <v>1.1299999999999999</v>
      </c>
      <c r="G7917">
        <v>6.0999999999999999E-2</v>
      </c>
      <c r="H7917">
        <v>131</v>
      </c>
      <c r="I7917">
        <v>3.5</v>
      </c>
      <c r="J7917">
        <v>2.15E-3</v>
      </c>
      <c r="K7917">
        <v>0.32500000000000001</v>
      </c>
      <c r="L7917">
        <v>1.4245652173913044</v>
      </c>
      <c r="M7917" s="2">
        <f t="shared" si="247"/>
        <v>52.173913043478258</v>
      </c>
      <c r="N7917" t="s">
        <v>2760</v>
      </c>
    </row>
    <row r="7918" spans="1:14">
      <c r="A7918">
        <v>13</v>
      </c>
      <c r="B7918" t="s">
        <v>12499</v>
      </c>
      <c r="C7918" t="s">
        <v>12500</v>
      </c>
      <c r="D7918">
        <v>89</v>
      </c>
      <c r="E7918" s="1">
        <v>0.74099999999999999</v>
      </c>
      <c r="G7918">
        <v>0.13</v>
      </c>
      <c r="H7918">
        <v>46</v>
      </c>
      <c r="J7918">
        <v>3.1E-4</v>
      </c>
      <c r="L7918">
        <v>1.4245652173913044</v>
      </c>
      <c r="M7918" s="2">
        <f t="shared" si="247"/>
        <v>56.521739130434781</v>
      </c>
      <c r="N7918" t="s">
        <v>2760</v>
      </c>
    </row>
    <row r="7919" spans="1:14">
      <c r="A7919">
        <v>14</v>
      </c>
      <c r="B7919" t="s">
        <v>12491</v>
      </c>
      <c r="C7919" t="s">
        <v>12492</v>
      </c>
      <c r="D7919">
        <v>155</v>
      </c>
      <c r="E7919" s="1">
        <v>0.63900000000000001</v>
      </c>
      <c r="G7919">
        <v>0.125</v>
      </c>
      <c r="H7919">
        <v>16</v>
      </c>
      <c r="I7919">
        <v>6.1</v>
      </c>
      <c r="J7919">
        <v>5.5000000000000003E-4</v>
      </c>
      <c r="L7919">
        <v>1.4245652173913044</v>
      </c>
      <c r="M7919" s="2">
        <f t="shared" si="247"/>
        <v>60.869565217391312</v>
      </c>
      <c r="N7919" t="s">
        <v>2760</v>
      </c>
    </row>
    <row r="7920" spans="1:14">
      <c r="A7920">
        <v>15</v>
      </c>
      <c r="B7920" t="s">
        <v>17371</v>
      </c>
      <c r="C7920" t="s">
        <v>17372</v>
      </c>
      <c r="D7920">
        <v>477</v>
      </c>
      <c r="E7920" s="1">
        <v>0.63900000000000001</v>
      </c>
      <c r="F7920">
        <v>0.73899999999999999</v>
      </c>
      <c r="G7920">
        <v>0.161</v>
      </c>
      <c r="H7920">
        <v>31</v>
      </c>
      <c r="I7920">
        <v>8.8000000000000007</v>
      </c>
      <c r="J7920">
        <v>1.0200000000000001E-3</v>
      </c>
      <c r="K7920">
        <v>0.29299999999999998</v>
      </c>
      <c r="L7920">
        <v>1.4245652173913044</v>
      </c>
      <c r="M7920" s="2">
        <f t="shared" si="247"/>
        <v>65.217391304347828</v>
      </c>
      <c r="N7920" t="s">
        <v>2760</v>
      </c>
    </row>
    <row r="7921" spans="1:14">
      <c r="A7921">
        <v>16</v>
      </c>
      <c r="B7921" t="s">
        <v>10732</v>
      </c>
      <c r="C7921" t="s">
        <v>10733</v>
      </c>
      <c r="D7921">
        <v>272</v>
      </c>
      <c r="E7921" s="1">
        <v>0.57499999999999996</v>
      </c>
      <c r="G7921">
        <v>7.9000000000000001E-2</v>
      </c>
      <c r="H7921">
        <v>38</v>
      </c>
      <c r="I7921">
        <v>8.5</v>
      </c>
      <c r="J7921">
        <v>3.6999999999999999E-4</v>
      </c>
      <c r="L7921">
        <v>1.4245652173913044</v>
      </c>
      <c r="M7921" s="2">
        <f t="shared" si="247"/>
        <v>69.565217391304344</v>
      </c>
      <c r="N7921" t="s">
        <v>2760</v>
      </c>
    </row>
    <row r="7922" spans="1:14">
      <c r="A7922">
        <v>17</v>
      </c>
      <c r="B7922" t="s">
        <v>13411</v>
      </c>
      <c r="C7922" t="s">
        <v>13412</v>
      </c>
      <c r="D7922">
        <v>162</v>
      </c>
      <c r="E7922" s="1">
        <v>0.56999999999999995</v>
      </c>
      <c r="F7922">
        <v>0.72599999999999998</v>
      </c>
      <c r="G7922">
        <v>0</v>
      </c>
      <c r="H7922">
        <v>18</v>
      </c>
      <c r="I7922">
        <v>4.0999999999999996</v>
      </c>
      <c r="J7922">
        <v>1.1800000000000001E-3</v>
      </c>
      <c r="K7922">
        <v>0.307</v>
      </c>
      <c r="L7922">
        <v>1.4245652173913044</v>
      </c>
      <c r="M7922" s="2">
        <f t="shared" si="247"/>
        <v>73.91304347826086</v>
      </c>
      <c r="N7922" t="s">
        <v>2760</v>
      </c>
    </row>
    <row r="7923" spans="1:14">
      <c r="A7923">
        <v>18</v>
      </c>
      <c r="B7923" t="s">
        <v>12493</v>
      </c>
      <c r="C7923" t="s">
        <v>12494</v>
      </c>
      <c r="D7923">
        <v>109</v>
      </c>
      <c r="E7923" s="1">
        <v>0.50600000000000001</v>
      </c>
      <c r="F7923">
        <v>0.40300000000000002</v>
      </c>
      <c r="G7923">
        <v>0.2</v>
      </c>
      <c r="H7923">
        <v>35</v>
      </c>
      <c r="I7923">
        <v>3.8</v>
      </c>
      <c r="J7923">
        <v>3.1E-4</v>
      </c>
      <c r="K7923">
        <v>0.1</v>
      </c>
      <c r="L7923">
        <v>1.4245652173913044</v>
      </c>
      <c r="M7923" s="2">
        <f t="shared" si="247"/>
        <v>78.260869565217391</v>
      </c>
      <c r="N7923" t="s">
        <v>2760</v>
      </c>
    </row>
    <row r="7924" spans="1:14">
      <c r="A7924">
        <v>19</v>
      </c>
      <c r="B7924" t="s">
        <v>15326</v>
      </c>
      <c r="C7924" t="s">
        <v>15327</v>
      </c>
      <c r="D7924">
        <v>221</v>
      </c>
      <c r="E7924" s="1">
        <v>0.50600000000000001</v>
      </c>
      <c r="F7924">
        <v>0.46700000000000003</v>
      </c>
      <c r="G7924">
        <v>7.6999999999999999E-2</v>
      </c>
      <c r="H7924">
        <v>39</v>
      </c>
      <c r="I7924">
        <v>5.6</v>
      </c>
      <c r="J7924">
        <v>6.3000000000000003E-4</v>
      </c>
      <c r="K7924">
        <v>0.14799999999999999</v>
      </c>
      <c r="L7924">
        <v>1.4245652173913044</v>
      </c>
      <c r="M7924" s="2">
        <f t="shared" si="247"/>
        <v>82.608695652173907</v>
      </c>
      <c r="N7924" t="s">
        <v>2760</v>
      </c>
    </row>
    <row r="7925" spans="1:14">
      <c r="A7925">
        <v>20</v>
      </c>
      <c r="B7925" t="s">
        <v>17471</v>
      </c>
      <c r="C7925" t="s">
        <v>17472</v>
      </c>
      <c r="D7925">
        <v>115</v>
      </c>
      <c r="E7925" s="1">
        <v>0.40899999999999997</v>
      </c>
      <c r="G7925">
        <v>0.11899999999999999</v>
      </c>
      <c r="H7925">
        <v>59</v>
      </c>
      <c r="I7925">
        <v>3.4</v>
      </c>
      <c r="J7925">
        <v>8.1999999999999998E-4</v>
      </c>
      <c r="L7925">
        <v>1.4245652173913044</v>
      </c>
      <c r="M7925" s="2">
        <f t="shared" si="247"/>
        <v>86.956521739130437</v>
      </c>
      <c r="N7925" t="s">
        <v>2760</v>
      </c>
    </row>
    <row r="7926" spans="1:14">
      <c r="A7926">
        <v>21</v>
      </c>
      <c r="B7926" t="s">
        <v>12497</v>
      </c>
      <c r="C7926" t="s">
        <v>12498</v>
      </c>
      <c r="D7926">
        <v>441</v>
      </c>
      <c r="E7926" s="1">
        <v>0.40200000000000002</v>
      </c>
      <c r="F7926">
        <v>0.58499999999999996</v>
      </c>
      <c r="G7926">
        <v>7.0999999999999994E-2</v>
      </c>
      <c r="H7926">
        <v>14</v>
      </c>
      <c r="I7926">
        <v>7.8</v>
      </c>
      <c r="J7926">
        <v>1.42E-3</v>
      </c>
      <c r="K7926">
        <v>0.26900000000000002</v>
      </c>
      <c r="L7926">
        <v>1.4245652173913044</v>
      </c>
      <c r="M7926" s="2">
        <f t="shared" si="247"/>
        <v>91.304347826086953</v>
      </c>
      <c r="N7926" t="s">
        <v>2760</v>
      </c>
    </row>
    <row r="7927" spans="1:14">
      <c r="A7927">
        <v>22</v>
      </c>
      <c r="B7927" t="s">
        <v>19142</v>
      </c>
      <c r="C7927" t="s">
        <v>19143</v>
      </c>
      <c r="D7927">
        <v>128</v>
      </c>
      <c r="E7927" s="1">
        <v>0.34100000000000003</v>
      </c>
      <c r="G7927">
        <v>0.04</v>
      </c>
      <c r="H7927">
        <v>25</v>
      </c>
      <c r="I7927">
        <v>6.1</v>
      </c>
      <c r="J7927">
        <v>3.6999999999999999E-4</v>
      </c>
      <c r="L7927">
        <v>1.4245652173913044</v>
      </c>
      <c r="M7927" s="2">
        <f t="shared" si="247"/>
        <v>95.652173913043484</v>
      </c>
      <c r="N7927" t="s">
        <v>2760</v>
      </c>
    </row>
    <row r="7928" spans="1:14">
      <c r="A7928">
        <v>23</v>
      </c>
      <c r="B7928" t="s">
        <v>17477</v>
      </c>
      <c r="C7928" t="s">
        <v>17478</v>
      </c>
      <c r="D7928">
        <v>25</v>
      </c>
      <c r="E7928" s="1">
        <v>6.6000000000000003E-2</v>
      </c>
      <c r="F7928">
        <v>7.3999999999999996E-2</v>
      </c>
      <c r="G7928">
        <v>0</v>
      </c>
      <c r="H7928">
        <v>15</v>
      </c>
      <c r="J7928">
        <v>1.3999999999999999E-4</v>
      </c>
      <c r="K7928">
        <v>4.3999999999999997E-2</v>
      </c>
      <c r="L7928">
        <v>1.4245652173913044</v>
      </c>
      <c r="M7928" s="2">
        <f t="shared" si="247"/>
        <v>100</v>
      </c>
      <c r="N7928" t="s">
        <v>2760</v>
      </c>
    </row>
    <row r="7929" spans="1:14" s="3" customFormat="1">
      <c r="E7929" s="4"/>
      <c r="M7929" s="5"/>
    </row>
    <row r="7930" spans="1:14">
      <c r="A7930">
        <v>1</v>
      </c>
      <c r="B7930" t="s">
        <v>12515</v>
      </c>
      <c r="C7930" t="s">
        <v>12516</v>
      </c>
      <c r="D7930">
        <v>15963</v>
      </c>
      <c r="E7930" s="1">
        <v>36.555999999999997</v>
      </c>
      <c r="F7930">
        <v>43.741999999999997</v>
      </c>
      <c r="G7930">
        <v>8.4290000000000003</v>
      </c>
      <c r="H7930">
        <v>28</v>
      </c>
      <c r="I7930">
        <v>8.6</v>
      </c>
      <c r="J7930">
        <v>4.8980000000000003E-2</v>
      </c>
      <c r="K7930">
        <v>23.273</v>
      </c>
      <c r="L7930">
        <f>AVERAGE(E7930:E8063)</f>
        <v>4.173268656716421</v>
      </c>
      <c r="M7930" s="2">
        <f t="shared" ref="M7930:M7961" si="248">A7930/134*100</f>
        <v>0.74626865671641784</v>
      </c>
      <c r="N7930" t="s">
        <v>12587</v>
      </c>
    </row>
    <row r="7931" spans="1:14">
      <c r="A7931">
        <v>2</v>
      </c>
      <c r="B7931" t="s">
        <v>8827</v>
      </c>
      <c r="C7931" t="s">
        <v>8828</v>
      </c>
      <c r="D7931">
        <v>24831</v>
      </c>
      <c r="E7931" s="1">
        <v>33.128999999999998</v>
      </c>
      <c r="F7931">
        <v>35.850999999999999</v>
      </c>
      <c r="G7931">
        <v>4.8310000000000004</v>
      </c>
      <c r="H7931">
        <v>65</v>
      </c>
      <c r="I7931">
        <v>5.5</v>
      </c>
      <c r="J7931">
        <v>0.11114</v>
      </c>
      <c r="K7931">
        <v>16.899999999999999</v>
      </c>
      <c r="L7931">
        <v>4.173268656716421</v>
      </c>
      <c r="M7931" s="2">
        <f t="shared" si="248"/>
        <v>1.4925373134328357</v>
      </c>
      <c r="N7931" t="s">
        <v>12587</v>
      </c>
    </row>
    <row r="7932" spans="1:14">
      <c r="A7932">
        <v>3</v>
      </c>
      <c r="B7932" t="s">
        <v>8825</v>
      </c>
      <c r="C7932" t="s">
        <v>8826</v>
      </c>
      <c r="D7932">
        <v>32465</v>
      </c>
      <c r="E7932" s="1">
        <v>26.199000000000002</v>
      </c>
      <c r="F7932">
        <v>25.004999999999999</v>
      </c>
      <c r="G7932">
        <v>4.9610000000000003</v>
      </c>
      <c r="H7932">
        <v>128</v>
      </c>
      <c r="I7932">
        <v>5.7</v>
      </c>
      <c r="J7932">
        <v>0.16119</v>
      </c>
      <c r="K7932">
        <v>13.863</v>
      </c>
      <c r="L7932">
        <v>4.173268656716421</v>
      </c>
      <c r="M7932" s="2">
        <f t="shared" si="248"/>
        <v>2.2388059701492535</v>
      </c>
      <c r="N7932" t="s">
        <v>12587</v>
      </c>
    </row>
    <row r="7933" spans="1:14">
      <c r="A7933">
        <v>4</v>
      </c>
      <c r="B7933" t="s">
        <v>12575</v>
      </c>
      <c r="C7933" t="s">
        <v>12576</v>
      </c>
      <c r="D7933">
        <v>32546</v>
      </c>
      <c r="E7933" s="1">
        <v>19.795000000000002</v>
      </c>
      <c r="F7933">
        <v>20.722000000000001</v>
      </c>
      <c r="G7933">
        <v>3.7130000000000001</v>
      </c>
      <c r="H7933">
        <v>164</v>
      </c>
      <c r="I7933">
        <v>6.2</v>
      </c>
      <c r="J7933">
        <v>0.15615999999999999</v>
      </c>
      <c r="K7933">
        <v>12.182</v>
      </c>
      <c r="L7933">
        <v>4.173268656716421</v>
      </c>
      <c r="M7933" s="2">
        <f t="shared" si="248"/>
        <v>2.9850746268656714</v>
      </c>
      <c r="N7933" t="s">
        <v>12587</v>
      </c>
    </row>
    <row r="7934" spans="1:14">
      <c r="A7934">
        <v>5</v>
      </c>
      <c r="B7934" t="s">
        <v>12615</v>
      </c>
      <c r="C7934" t="s">
        <v>12616</v>
      </c>
      <c r="D7934">
        <v>65088</v>
      </c>
      <c r="E7934" s="1">
        <v>13.214</v>
      </c>
      <c r="F7934">
        <v>14.102</v>
      </c>
      <c r="G7934">
        <v>2.6160000000000001</v>
      </c>
      <c r="H7934">
        <v>190</v>
      </c>
      <c r="I7934">
        <v>9.8000000000000007</v>
      </c>
      <c r="J7934">
        <v>0.16633999999999999</v>
      </c>
      <c r="K7934">
        <v>7.5519999999999996</v>
      </c>
      <c r="L7934">
        <v>4.173268656716421</v>
      </c>
      <c r="M7934" s="2">
        <f t="shared" si="248"/>
        <v>3.7313432835820892</v>
      </c>
      <c r="N7934" t="s">
        <v>12587</v>
      </c>
    </row>
    <row r="7935" spans="1:14">
      <c r="A7935">
        <v>6</v>
      </c>
      <c r="B7935" t="s">
        <v>12585</v>
      </c>
      <c r="C7935" t="s">
        <v>12586</v>
      </c>
      <c r="D7935">
        <v>12634</v>
      </c>
      <c r="E7935" s="1">
        <v>12.154999999999999</v>
      </c>
      <c r="F7935">
        <v>11.891999999999999</v>
      </c>
      <c r="G7935">
        <v>3.028</v>
      </c>
      <c r="H7935">
        <v>106</v>
      </c>
      <c r="I7935">
        <v>5.5</v>
      </c>
      <c r="J7935">
        <v>5.2560000000000003E-2</v>
      </c>
      <c r="K7935">
        <v>5.4989999999999997</v>
      </c>
      <c r="L7935">
        <v>4.173268656716421</v>
      </c>
      <c r="M7935" s="2">
        <f t="shared" si="248"/>
        <v>4.4776119402985071</v>
      </c>
      <c r="N7935" t="s">
        <v>12587</v>
      </c>
    </row>
    <row r="7936" spans="1:14">
      <c r="A7936">
        <v>7</v>
      </c>
      <c r="B7936" t="s">
        <v>18756</v>
      </c>
      <c r="C7936" t="s">
        <v>18757</v>
      </c>
      <c r="D7936">
        <v>36074</v>
      </c>
      <c r="E7936" s="1">
        <v>12.047000000000001</v>
      </c>
      <c r="F7936">
        <v>10.108000000000001</v>
      </c>
      <c r="G7936">
        <v>2.7519999999999998</v>
      </c>
      <c r="H7936">
        <v>327</v>
      </c>
      <c r="I7936">
        <v>6.1</v>
      </c>
      <c r="J7936">
        <v>8.4470000000000003E-2</v>
      </c>
      <c r="K7936">
        <v>2.8639999999999999</v>
      </c>
      <c r="L7936">
        <v>4.173268656716421</v>
      </c>
      <c r="M7936" s="2">
        <f t="shared" si="248"/>
        <v>5.2238805970149249</v>
      </c>
      <c r="N7936" t="s">
        <v>12587</v>
      </c>
    </row>
    <row r="7937" spans="1:14">
      <c r="A7937">
        <v>8</v>
      </c>
      <c r="B7937" t="s">
        <v>8849</v>
      </c>
      <c r="C7937" t="s">
        <v>8850</v>
      </c>
      <c r="D7937">
        <v>7850</v>
      </c>
      <c r="E7937" s="1">
        <v>9.4860000000000007</v>
      </c>
      <c r="F7937">
        <v>9.7149999999999999</v>
      </c>
      <c r="G7937">
        <v>2.0510000000000002</v>
      </c>
      <c r="H7937">
        <v>78</v>
      </c>
      <c r="I7937">
        <v>6.1</v>
      </c>
      <c r="J7937">
        <v>2.8289999999999999E-2</v>
      </c>
      <c r="K7937">
        <v>4.2569999999999997</v>
      </c>
      <c r="L7937">
        <v>4.173268656716421</v>
      </c>
      <c r="M7937" s="2">
        <f t="shared" si="248"/>
        <v>5.9701492537313428</v>
      </c>
      <c r="N7937" t="s">
        <v>12587</v>
      </c>
    </row>
    <row r="7938" spans="1:14">
      <c r="A7938">
        <v>9</v>
      </c>
      <c r="B7938" t="s">
        <v>12543</v>
      </c>
      <c r="C7938" t="s">
        <v>12544</v>
      </c>
      <c r="D7938">
        <v>45556</v>
      </c>
      <c r="E7938" s="1">
        <v>9.3740000000000006</v>
      </c>
      <c r="F7938">
        <v>8.98</v>
      </c>
      <c r="G7938">
        <v>2.2309999999999999</v>
      </c>
      <c r="H7938">
        <v>523</v>
      </c>
      <c r="I7938">
        <v>6.5</v>
      </c>
      <c r="J7938">
        <v>0.13034999999999999</v>
      </c>
      <c r="K7938">
        <v>3.3079999999999998</v>
      </c>
      <c r="L7938">
        <v>4.173268656716421</v>
      </c>
      <c r="M7938" s="2">
        <f t="shared" si="248"/>
        <v>6.7164179104477615</v>
      </c>
      <c r="N7938" t="s">
        <v>12587</v>
      </c>
    </row>
    <row r="7939" spans="1:14">
      <c r="A7939">
        <v>10</v>
      </c>
      <c r="B7939" t="s">
        <v>12555</v>
      </c>
      <c r="C7939" t="s">
        <v>12556</v>
      </c>
      <c r="D7939">
        <v>8689</v>
      </c>
      <c r="E7939" s="1">
        <v>8.7710000000000008</v>
      </c>
      <c r="F7939">
        <v>8.8260000000000005</v>
      </c>
      <c r="G7939">
        <v>1.452</v>
      </c>
      <c r="H7939">
        <v>84</v>
      </c>
      <c r="I7939">
        <v>5.7</v>
      </c>
      <c r="J7939">
        <v>3.6240000000000001E-2</v>
      </c>
      <c r="K7939">
        <v>4.0759999999999996</v>
      </c>
      <c r="L7939">
        <v>4.173268656716421</v>
      </c>
      <c r="M7939" s="2">
        <f t="shared" si="248"/>
        <v>7.4626865671641784</v>
      </c>
      <c r="N7939" t="s">
        <v>12587</v>
      </c>
    </row>
    <row r="7940" spans="1:14">
      <c r="A7940">
        <v>11</v>
      </c>
      <c r="B7940" t="s">
        <v>12611</v>
      </c>
      <c r="C7940" t="s">
        <v>12612</v>
      </c>
      <c r="D7940">
        <v>4168</v>
      </c>
      <c r="E7940" s="1">
        <v>8.1449999999999996</v>
      </c>
      <c r="F7940">
        <v>6.0750000000000002</v>
      </c>
      <c r="G7940">
        <v>1.306</v>
      </c>
      <c r="H7940">
        <v>98</v>
      </c>
      <c r="I7940">
        <v>4.0999999999999996</v>
      </c>
      <c r="J7940">
        <v>1.0500000000000001E-2</v>
      </c>
      <c r="K7940">
        <v>1.4419999999999999</v>
      </c>
      <c r="L7940">
        <v>4.173268656716421</v>
      </c>
      <c r="M7940" s="2">
        <f t="shared" si="248"/>
        <v>8.2089552238805972</v>
      </c>
      <c r="N7940" t="s">
        <v>12587</v>
      </c>
    </row>
    <row r="7941" spans="1:14">
      <c r="A7941">
        <v>12</v>
      </c>
      <c r="B7941" t="s">
        <v>12521</v>
      </c>
      <c r="C7941" t="s">
        <v>12522</v>
      </c>
      <c r="D7941">
        <v>5002</v>
      </c>
      <c r="E7941" s="1">
        <v>7.9749999999999996</v>
      </c>
      <c r="F7941">
        <v>6.069</v>
      </c>
      <c r="G7941">
        <v>1.6559999999999999</v>
      </c>
      <c r="H7941">
        <v>163</v>
      </c>
      <c r="I7941">
        <v>3</v>
      </c>
      <c r="J7941">
        <v>1.4880000000000001E-2</v>
      </c>
      <c r="K7941">
        <v>1.3640000000000001</v>
      </c>
      <c r="L7941">
        <v>4.173268656716421</v>
      </c>
      <c r="M7941" s="2">
        <f t="shared" si="248"/>
        <v>8.9552238805970141</v>
      </c>
      <c r="N7941" t="s">
        <v>12587</v>
      </c>
    </row>
    <row r="7942" spans="1:14">
      <c r="A7942">
        <v>13</v>
      </c>
      <c r="B7942" t="s">
        <v>12505</v>
      </c>
      <c r="C7942" t="s">
        <v>12506</v>
      </c>
      <c r="D7942">
        <v>2325</v>
      </c>
      <c r="E7942" s="1">
        <v>7.2560000000000002</v>
      </c>
      <c r="F7942">
        <v>8.02</v>
      </c>
      <c r="G7942">
        <v>0.871</v>
      </c>
      <c r="H7942">
        <v>31</v>
      </c>
      <c r="I7942">
        <v>8.6</v>
      </c>
      <c r="J7942">
        <v>7.2300000000000003E-3</v>
      </c>
      <c r="K7942">
        <v>4.0410000000000004</v>
      </c>
      <c r="L7942">
        <v>4.173268656716421</v>
      </c>
      <c r="M7942" s="2">
        <f t="shared" si="248"/>
        <v>9.7014925373134329</v>
      </c>
      <c r="N7942" t="s">
        <v>12587</v>
      </c>
    </row>
    <row r="7943" spans="1:14">
      <c r="A7943">
        <v>14</v>
      </c>
      <c r="B7943" t="s">
        <v>12565</v>
      </c>
      <c r="C7943" t="s">
        <v>12566</v>
      </c>
      <c r="D7943">
        <v>438</v>
      </c>
      <c r="E7943" s="1">
        <v>7.0529999999999999</v>
      </c>
      <c r="F7943">
        <v>5.2560000000000002</v>
      </c>
      <c r="G7943">
        <v>0.125</v>
      </c>
      <c r="H7943">
        <v>8</v>
      </c>
      <c r="I7943">
        <v>6.3</v>
      </c>
      <c r="J7943">
        <v>8.8999999999999995E-4</v>
      </c>
      <c r="K7943">
        <v>1.3</v>
      </c>
      <c r="L7943">
        <v>4.173268656716421</v>
      </c>
      <c r="M7943" s="2">
        <f t="shared" si="248"/>
        <v>10.44776119402985</v>
      </c>
      <c r="N7943" t="s">
        <v>12587</v>
      </c>
    </row>
    <row r="7944" spans="1:14">
      <c r="A7944">
        <v>15</v>
      </c>
      <c r="B7944" t="s">
        <v>8823</v>
      </c>
      <c r="C7944" t="s">
        <v>8824</v>
      </c>
      <c r="D7944">
        <v>1937</v>
      </c>
      <c r="E7944" s="1">
        <v>7</v>
      </c>
      <c r="F7944">
        <v>7.1189999999999998</v>
      </c>
      <c r="G7944">
        <v>1.657</v>
      </c>
      <c r="H7944">
        <v>67</v>
      </c>
      <c r="I7944">
        <v>2.9</v>
      </c>
      <c r="J7944">
        <v>1.214E-2</v>
      </c>
      <c r="K7944">
        <v>2.8479999999999999</v>
      </c>
      <c r="L7944">
        <v>4.173268656716421</v>
      </c>
      <c r="M7944" s="2">
        <f t="shared" si="248"/>
        <v>11.194029850746269</v>
      </c>
      <c r="N7944" t="s">
        <v>12587</v>
      </c>
    </row>
    <row r="7945" spans="1:14">
      <c r="A7945">
        <v>16</v>
      </c>
      <c r="B7945" t="s">
        <v>12507</v>
      </c>
      <c r="C7945" t="s">
        <v>12508</v>
      </c>
      <c r="D7945">
        <v>23034</v>
      </c>
      <c r="E7945" s="1">
        <v>6.407</v>
      </c>
      <c r="F7945">
        <v>6.1310000000000002</v>
      </c>
      <c r="G7945">
        <v>1.679</v>
      </c>
      <c r="H7945">
        <v>265</v>
      </c>
      <c r="I7945">
        <v>6.2</v>
      </c>
      <c r="J7945">
        <v>6.8309999999999996E-2</v>
      </c>
      <c r="K7945">
        <v>2.2160000000000002</v>
      </c>
      <c r="L7945">
        <v>4.173268656716421</v>
      </c>
      <c r="M7945" s="2">
        <f t="shared" si="248"/>
        <v>11.940298507462686</v>
      </c>
      <c r="N7945" t="s">
        <v>12587</v>
      </c>
    </row>
    <row r="7946" spans="1:14">
      <c r="A7946">
        <v>17</v>
      </c>
      <c r="B7946" t="s">
        <v>12561</v>
      </c>
      <c r="C7946" t="s">
        <v>12562</v>
      </c>
      <c r="D7946">
        <v>21567</v>
      </c>
      <c r="E7946" s="1">
        <v>5.9930000000000003</v>
      </c>
      <c r="F7946">
        <v>6.3120000000000003</v>
      </c>
      <c r="G7946">
        <v>1.6890000000000001</v>
      </c>
      <c r="H7946">
        <v>244</v>
      </c>
      <c r="I7946">
        <v>5.7</v>
      </c>
      <c r="J7946">
        <v>6.5740000000000007E-2</v>
      </c>
      <c r="K7946">
        <v>2.1619999999999999</v>
      </c>
      <c r="L7946">
        <v>4.173268656716421</v>
      </c>
      <c r="M7946" s="2">
        <f t="shared" si="248"/>
        <v>12.686567164179104</v>
      </c>
      <c r="N7946" t="s">
        <v>12587</v>
      </c>
    </row>
    <row r="7947" spans="1:14">
      <c r="A7947">
        <v>18</v>
      </c>
      <c r="B7947" t="s">
        <v>8835</v>
      </c>
      <c r="C7947" t="s">
        <v>8836</v>
      </c>
      <c r="D7947">
        <v>3190</v>
      </c>
      <c r="E7947" s="1">
        <v>5.9260000000000002</v>
      </c>
      <c r="F7947">
        <v>7.25</v>
      </c>
      <c r="G7947">
        <v>0.89100000000000001</v>
      </c>
      <c r="H7947">
        <v>46</v>
      </c>
      <c r="I7947">
        <v>5.8</v>
      </c>
      <c r="J7947">
        <v>1.315E-2</v>
      </c>
      <c r="K7947">
        <v>3.347</v>
      </c>
      <c r="L7947">
        <v>4.173268656716421</v>
      </c>
      <c r="M7947" s="2">
        <f t="shared" si="248"/>
        <v>13.432835820895523</v>
      </c>
      <c r="N7947" t="s">
        <v>12587</v>
      </c>
    </row>
    <row r="7948" spans="1:14">
      <c r="A7948">
        <v>19</v>
      </c>
      <c r="B7948" t="s">
        <v>18758</v>
      </c>
      <c r="C7948" t="s">
        <v>18759</v>
      </c>
      <c r="D7948">
        <v>12173</v>
      </c>
      <c r="E7948" s="1">
        <v>5.883</v>
      </c>
      <c r="F7948">
        <v>5.9829999999999997</v>
      </c>
      <c r="G7948">
        <v>1.58</v>
      </c>
      <c r="H7948">
        <v>193</v>
      </c>
      <c r="I7948">
        <v>6</v>
      </c>
      <c r="J7948">
        <v>2.7830000000000001E-2</v>
      </c>
      <c r="K7948">
        <v>1.629</v>
      </c>
      <c r="L7948">
        <v>4.173268656716421</v>
      </c>
      <c r="M7948" s="2">
        <f t="shared" si="248"/>
        <v>14.17910447761194</v>
      </c>
      <c r="N7948" t="s">
        <v>12587</v>
      </c>
    </row>
    <row r="7949" spans="1:14">
      <c r="A7949">
        <v>20</v>
      </c>
      <c r="B7949" t="s">
        <v>8799</v>
      </c>
      <c r="C7949" t="s">
        <v>8800</v>
      </c>
      <c r="D7949">
        <v>42783</v>
      </c>
      <c r="E7949" s="1">
        <v>5.8479999999999999</v>
      </c>
      <c r="F7949">
        <v>5.9139999999999997</v>
      </c>
      <c r="G7949">
        <v>1.556</v>
      </c>
      <c r="H7949">
        <v>493</v>
      </c>
      <c r="I7949">
        <v>8</v>
      </c>
      <c r="J7949">
        <v>9.8269999999999996E-2</v>
      </c>
      <c r="K7949">
        <v>2.1480000000000001</v>
      </c>
      <c r="L7949">
        <v>4.173268656716421</v>
      </c>
      <c r="M7949" s="2">
        <f t="shared" si="248"/>
        <v>14.925373134328357</v>
      </c>
      <c r="N7949" t="s">
        <v>12587</v>
      </c>
    </row>
    <row r="7950" spans="1:14">
      <c r="A7950">
        <v>21</v>
      </c>
      <c r="B7950" t="s">
        <v>12607</v>
      </c>
      <c r="C7950" t="s">
        <v>12608</v>
      </c>
      <c r="D7950">
        <v>923</v>
      </c>
      <c r="E7950" s="1">
        <v>5.7329999999999997</v>
      </c>
      <c r="F7950">
        <v>4.1399999999999997</v>
      </c>
      <c r="G7950">
        <v>0.44800000000000001</v>
      </c>
      <c r="H7950">
        <v>29</v>
      </c>
      <c r="I7950">
        <v>6.2</v>
      </c>
      <c r="J7950">
        <v>2.7299999999999998E-3</v>
      </c>
      <c r="K7950">
        <v>1.4530000000000001</v>
      </c>
      <c r="L7950">
        <v>4.173268656716421</v>
      </c>
      <c r="M7950" s="2">
        <f t="shared" si="248"/>
        <v>15.671641791044777</v>
      </c>
      <c r="N7950" t="s">
        <v>12587</v>
      </c>
    </row>
    <row r="7951" spans="1:14">
      <c r="A7951">
        <v>22</v>
      </c>
      <c r="B7951" t="s">
        <v>12529</v>
      </c>
      <c r="C7951" t="s">
        <v>12530</v>
      </c>
      <c r="D7951">
        <v>6137</v>
      </c>
      <c r="E7951" s="1">
        <v>5.6120000000000001</v>
      </c>
      <c r="F7951">
        <v>5.6980000000000004</v>
      </c>
      <c r="G7951">
        <v>1.0820000000000001</v>
      </c>
      <c r="H7951">
        <v>147</v>
      </c>
      <c r="I7951">
        <v>4.3</v>
      </c>
      <c r="J7951">
        <v>2.206E-2</v>
      </c>
      <c r="K7951">
        <v>1.7210000000000001</v>
      </c>
      <c r="L7951">
        <v>4.173268656716421</v>
      </c>
      <c r="M7951" s="2">
        <f t="shared" si="248"/>
        <v>16.417910447761194</v>
      </c>
      <c r="N7951" t="s">
        <v>12587</v>
      </c>
    </row>
    <row r="7952" spans="1:14">
      <c r="A7952">
        <v>23</v>
      </c>
      <c r="B7952" t="s">
        <v>18760</v>
      </c>
      <c r="C7952" t="s">
        <v>18761</v>
      </c>
      <c r="D7952">
        <v>1685</v>
      </c>
      <c r="E7952" s="1">
        <v>5.59</v>
      </c>
      <c r="F7952">
        <v>3.9550000000000001</v>
      </c>
      <c r="G7952">
        <v>1.306</v>
      </c>
      <c r="H7952">
        <v>62</v>
      </c>
      <c r="I7952">
        <v>4.2</v>
      </c>
      <c r="J7952">
        <v>4.7999999999999996E-3</v>
      </c>
      <c r="K7952">
        <v>1.018</v>
      </c>
      <c r="L7952">
        <v>4.173268656716421</v>
      </c>
      <c r="M7952" s="2">
        <f t="shared" si="248"/>
        <v>17.164179104477611</v>
      </c>
      <c r="N7952" t="s">
        <v>12587</v>
      </c>
    </row>
    <row r="7953" spans="1:14">
      <c r="A7953">
        <v>24</v>
      </c>
      <c r="B7953" t="s">
        <v>12617</v>
      </c>
      <c r="C7953" t="s">
        <v>8796</v>
      </c>
      <c r="D7953">
        <v>129339</v>
      </c>
      <c r="E7953" s="1">
        <v>5.52</v>
      </c>
      <c r="F7953">
        <v>5.673</v>
      </c>
      <c r="G7953">
        <v>0.95</v>
      </c>
      <c r="H7953">
        <v>1289</v>
      </c>
      <c r="I7953">
        <v>7.7</v>
      </c>
      <c r="J7953">
        <v>0.32879000000000003</v>
      </c>
      <c r="K7953">
        <v>2.2080000000000002</v>
      </c>
      <c r="L7953">
        <v>4.173268656716421</v>
      </c>
      <c r="M7953" s="2">
        <f t="shared" si="248"/>
        <v>17.910447761194028</v>
      </c>
      <c r="N7953" t="s">
        <v>12587</v>
      </c>
    </row>
    <row r="7954" spans="1:14">
      <c r="A7954">
        <v>25</v>
      </c>
      <c r="B7954" t="s">
        <v>8837</v>
      </c>
      <c r="C7954" t="s">
        <v>8838</v>
      </c>
      <c r="D7954">
        <v>1214</v>
      </c>
      <c r="E7954" s="1">
        <v>5.3789999999999996</v>
      </c>
      <c r="F7954">
        <v>5.6680000000000001</v>
      </c>
      <c r="G7954">
        <v>1.69</v>
      </c>
      <c r="H7954">
        <v>58</v>
      </c>
      <c r="I7954">
        <v>3.1</v>
      </c>
      <c r="J7954">
        <v>7.2700000000000004E-3</v>
      </c>
      <c r="K7954">
        <v>2.1139999999999999</v>
      </c>
      <c r="L7954">
        <v>4.173268656716421</v>
      </c>
      <c r="M7954" s="2">
        <f t="shared" si="248"/>
        <v>18.656716417910449</v>
      </c>
      <c r="N7954" t="s">
        <v>12587</v>
      </c>
    </row>
    <row r="7955" spans="1:14">
      <c r="A7955">
        <v>26</v>
      </c>
      <c r="B7955" t="s">
        <v>12563</v>
      </c>
      <c r="C7955" t="s">
        <v>12564</v>
      </c>
      <c r="D7955">
        <v>20974</v>
      </c>
      <c r="E7955" s="1">
        <v>4.97</v>
      </c>
      <c r="F7955">
        <v>4.7679999999999998</v>
      </c>
      <c r="G7955">
        <v>0.73899999999999999</v>
      </c>
      <c r="H7955">
        <v>322</v>
      </c>
      <c r="I7955">
        <v>8.1</v>
      </c>
      <c r="J7955">
        <v>5.7709999999999997E-2</v>
      </c>
      <c r="K7955">
        <v>1.9770000000000001</v>
      </c>
      <c r="L7955">
        <v>4.173268656716421</v>
      </c>
      <c r="M7955" s="2">
        <f t="shared" si="248"/>
        <v>19.402985074626866</v>
      </c>
      <c r="N7955" t="s">
        <v>12587</v>
      </c>
    </row>
    <row r="7956" spans="1:14">
      <c r="A7956">
        <v>27</v>
      </c>
      <c r="B7956" t="s">
        <v>12557</v>
      </c>
      <c r="C7956" t="s">
        <v>12558</v>
      </c>
      <c r="D7956">
        <v>4958</v>
      </c>
      <c r="E7956" s="1">
        <v>4.8600000000000003</v>
      </c>
      <c r="F7956">
        <v>4.7439999999999998</v>
      </c>
      <c r="G7956">
        <v>5.0529999999999999</v>
      </c>
      <c r="H7956">
        <v>19</v>
      </c>
      <c r="I7956">
        <v>6.4</v>
      </c>
      <c r="J7956">
        <v>1.4880000000000001E-2</v>
      </c>
      <c r="K7956">
        <v>1.8720000000000001</v>
      </c>
      <c r="L7956">
        <v>4.173268656716421</v>
      </c>
      <c r="M7956" s="2">
        <f t="shared" si="248"/>
        <v>20.149253731343283</v>
      </c>
      <c r="N7956" t="s">
        <v>12587</v>
      </c>
    </row>
    <row r="7957" spans="1:14">
      <c r="A7957">
        <v>28</v>
      </c>
      <c r="B7957" t="s">
        <v>18762</v>
      </c>
      <c r="C7957" t="s">
        <v>18763</v>
      </c>
      <c r="D7957">
        <v>10054</v>
      </c>
      <c r="E7957" s="1">
        <v>4.7889999999999997</v>
      </c>
      <c r="F7957">
        <v>4.3280000000000003</v>
      </c>
      <c r="G7957">
        <v>1.107</v>
      </c>
      <c r="H7957">
        <v>168</v>
      </c>
      <c r="I7957">
        <v>7.2</v>
      </c>
      <c r="J7957">
        <v>2.12E-2</v>
      </c>
      <c r="K7957">
        <v>1.2589999999999999</v>
      </c>
      <c r="L7957">
        <v>4.173268656716421</v>
      </c>
      <c r="M7957" s="2">
        <f t="shared" si="248"/>
        <v>20.8955223880597</v>
      </c>
      <c r="N7957" t="s">
        <v>12587</v>
      </c>
    </row>
    <row r="7958" spans="1:14">
      <c r="A7958">
        <v>29</v>
      </c>
      <c r="B7958" t="s">
        <v>12553</v>
      </c>
      <c r="C7958" t="s">
        <v>12554</v>
      </c>
      <c r="D7958">
        <v>1312</v>
      </c>
      <c r="E7958" s="1">
        <v>4.7039999999999997</v>
      </c>
      <c r="F7958">
        <v>3.1459999999999999</v>
      </c>
      <c r="G7958">
        <v>1</v>
      </c>
      <c r="H7958">
        <v>75</v>
      </c>
      <c r="I7958">
        <v>2.7</v>
      </c>
      <c r="J7958">
        <v>8.3199999999999993E-3</v>
      </c>
      <c r="K7958">
        <v>1.2549999999999999</v>
      </c>
      <c r="L7958">
        <v>4.173268656716421</v>
      </c>
      <c r="M7958" s="2">
        <f t="shared" si="248"/>
        <v>21.641791044776117</v>
      </c>
      <c r="N7958" t="s">
        <v>12587</v>
      </c>
    </row>
    <row r="7959" spans="1:14">
      <c r="A7959">
        <v>30</v>
      </c>
      <c r="B7959" t="s">
        <v>8813</v>
      </c>
      <c r="C7959" t="s">
        <v>8814</v>
      </c>
      <c r="D7959">
        <v>13194</v>
      </c>
      <c r="E7959" s="1">
        <v>4.6529999999999996</v>
      </c>
      <c r="F7959">
        <v>4.569</v>
      </c>
      <c r="G7959">
        <v>0.90600000000000003</v>
      </c>
      <c r="H7959">
        <v>288</v>
      </c>
      <c r="I7959">
        <v>6</v>
      </c>
      <c r="J7959">
        <v>4.0570000000000002E-2</v>
      </c>
      <c r="K7959">
        <v>1.6619999999999999</v>
      </c>
      <c r="L7959">
        <v>4.173268656716421</v>
      </c>
      <c r="M7959" s="2">
        <f t="shared" si="248"/>
        <v>22.388059701492537</v>
      </c>
      <c r="N7959" t="s">
        <v>12587</v>
      </c>
    </row>
    <row r="7960" spans="1:14">
      <c r="A7960">
        <v>31</v>
      </c>
      <c r="B7960" t="s">
        <v>17142</v>
      </c>
      <c r="C7960" t="s">
        <v>17143</v>
      </c>
      <c r="D7960">
        <v>16040</v>
      </c>
      <c r="E7960" s="1">
        <v>4.5679999999999996</v>
      </c>
      <c r="F7960">
        <v>4.8769999999999998</v>
      </c>
      <c r="G7960">
        <v>0.98499999999999999</v>
      </c>
      <c r="H7960">
        <v>201</v>
      </c>
      <c r="I7960">
        <v>6.9</v>
      </c>
      <c r="J7960">
        <v>4.1059999999999999E-2</v>
      </c>
      <c r="K7960">
        <v>1.732</v>
      </c>
      <c r="L7960">
        <v>4.173268656716421</v>
      </c>
      <c r="M7960" s="2">
        <f t="shared" si="248"/>
        <v>23.134328358208954</v>
      </c>
      <c r="N7960" t="s">
        <v>12587</v>
      </c>
    </row>
    <row r="7961" spans="1:14">
      <c r="A7961">
        <v>32</v>
      </c>
      <c r="B7961" t="s">
        <v>8803</v>
      </c>
      <c r="C7961" t="s">
        <v>8804</v>
      </c>
      <c r="D7961">
        <v>880</v>
      </c>
      <c r="E7961" s="1">
        <v>4.4580000000000002</v>
      </c>
      <c r="F7961">
        <v>4.4290000000000003</v>
      </c>
      <c r="G7961">
        <v>1.7549999999999999</v>
      </c>
      <c r="H7961">
        <v>53</v>
      </c>
      <c r="I7961">
        <v>2.4</v>
      </c>
      <c r="J7961">
        <v>4.9300000000000004E-3</v>
      </c>
      <c r="K7961">
        <v>1.5880000000000001</v>
      </c>
      <c r="L7961">
        <v>4.173268656716421</v>
      </c>
      <c r="M7961" s="2">
        <f t="shared" si="248"/>
        <v>23.880597014925371</v>
      </c>
      <c r="N7961" t="s">
        <v>12587</v>
      </c>
    </row>
    <row r="7962" spans="1:14">
      <c r="A7962">
        <v>33</v>
      </c>
      <c r="B7962" t="s">
        <v>12569</v>
      </c>
      <c r="C7962" t="s">
        <v>12570</v>
      </c>
      <c r="D7962">
        <v>2600</v>
      </c>
      <c r="E7962" s="1">
        <v>4.2190000000000003</v>
      </c>
      <c r="F7962">
        <v>3.665</v>
      </c>
      <c r="G7962">
        <v>0.78500000000000003</v>
      </c>
      <c r="H7962">
        <v>107</v>
      </c>
      <c r="I7962">
        <v>3.6</v>
      </c>
      <c r="J7962">
        <v>1.0279999999999999E-2</v>
      </c>
      <c r="K7962">
        <v>1.0900000000000001</v>
      </c>
      <c r="L7962">
        <v>4.173268656716421</v>
      </c>
      <c r="M7962" s="2">
        <f t="shared" ref="M7962:M7993" si="249">A7962/134*100</f>
        <v>24.626865671641792</v>
      </c>
      <c r="N7962" t="s">
        <v>12587</v>
      </c>
    </row>
    <row r="7963" spans="1:14">
      <c r="A7963">
        <v>34</v>
      </c>
      <c r="B7963" t="s">
        <v>12511</v>
      </c>
      <c r="C7963" t="s">
        <v>12512</v>
      </c>
      <c r="D7963">
        <v>689</v>
      </c>
      <c r="E7963" s="1">
        <v>4.0750000000000002</v>
      </c>
      <c r="F7963">
        <v>3.9510000000000001</v>
      </c>
      <c r="G7963">
        <v>0.95799999999999996</v>
      </c>
      <c r="H7963">
        <v>24</v>
      </c>
      <c r="I7963">
        <v>4.8</v>
      </c>
      <c r="J7963">
        <v>2.33E-3</v>
      </c>
      <c r="K7963">
        <v>1.29</v>
      </c>
      <c r="L7963">
        <v>4.173268656716421</v>
      </c>
      <c r="M7963" s="2">
        <f t="shared" si="249"/>
        <v>25.373134328358208</v>
      </c>
      <c r="N7963" t="s">
        <v>12587</v>
      </c>
    </row>
    <row r="7964" spans="1:14">
      <c r="A7964">
        <v>35</v>
      </c>
      <c r="B7964" t="s">
        <v>12599</v>
      </c>
      <c r="C7964" t="s">
        <v>12600</v>
      </c>
      <c r="D7964">
        <v>50191</v>
      </c>
      <c r="E7964" s="1">
        <v>4.0739999999999998</v>
      </c>
      <c r="F7964">
        <v>4.0620000000000003</v>
      </c>
      <c r="G7964">
        <v>0.91900000000000004</v>
      </c>
      <c r="H7964">
        <v>445</v>
      </c>
      <c r="I7964" t="s">
        <v>18288</v>
      </c>
      <c r="J7964">
        <v>6.7900000000000002E-2</v>
      </c>
      <c r="K7964">
        <v>1.3160000000000001</v>
      </c>
      <c r="L7964">
        <v>4.173268656716421</v>
      </c>
      <c r="M7964" s="2">
        <f t="shared" si="249"/>
        <v>26.119402985074625</v>
      </c>
      <c r="N7964" t="s">
        <v>12587</v>
      </c>
    </row>
    <row r="7965" spans="1:14">
      <c r="A7965">
        <v>36</v>
      </c>
      <c r="B7965" t="s">
        <v>16046</v>
      </c>
      <c r="C7965" t="s">
        <v>16047</v>
      </c>
      <c r="D7965">
        <v>5962</v>
      </c>
      <c r="E7965" s="1">
        <v>3.94</v>
      </c>
      <c r="F7965">
        <v>3.694</v>
      </c>
      <c r="G7965">
        <v>0.78700000000000003</v>
      </c>
      <c r="H7965">
        <v>244</v>
      </c>
      <c r="I7965">
        <v>4.5</v>
      </c>
      <c r="J7965">
        <v>2.1499999999999998E-2</v>
      </c>
      <c r="K7965">
        <v>1.2210000000000001</v>
      </c>
      <c r="L7965">
        <v>4.173268656716421</v>
      </c>
      <c r="M7965" s="2">
        <f t="shared" si="249"/>
        <v>26.865671641791046</v>
      </c>
      <c r="N7965" t="s">
        <v>12587</v>
      </c>
    </row>
    <row r="7966" spans="1:14">
      <c r="A7966">
        <v>37</v>
      </c>
      <c r="B7966" t="s">
        <v>8805</v>
      </c>
      <c r="C7966" t="s">
        <v>8806</v>
      </c>
      <c r="D7966">
        <v>605</v>
      </c>
      <c r="E7966" s="1">
        <v>3.9359999999999999</v>
      </c>
      <c r="G7966">
        <v>0.58499999999999996</v>
      </c>
      <c r="H7966">
        <v>41</v>
      </c>
      <c r="I7966">
        <v>2.4</v>
      </c>
      <c r="J7966">
        <v>4.0600000000000002E-3</v>
      </c>
      <c r="L7966">
        <v>4.173268656716421</v>
      </c>
      <c r="M7966" s="2">
        <f t="shared" si="249"/>
        <v>27.611940298507463</v>
      </c>
      <c r="N7966" t="s">
        <v>12587</v>
      </c>
    </row>
    <row r="7967" spans="1:14">
      <c r="A7967">
        <v>38</v>
      </c>
      <c r="B7967" t="s">
        <v>17116</v>
      </c>
      <c r="C7967" t="s">
        <v>17117</v>
      </c>
      <c r="D7967">
        <v>3482</v>
      </c>
      <c r="E7967" s="1">
        <v>3.9249999999999998</v>
      </c>
      <c r="F7967">
        <v>3.8109999999999999</v>
      </c>
      <c r="G7967">
        <v>1.411</v>
      </c>
      <c r="H7967">
        <v>112</v>
      </c>
      <c r="I7967">
        <v>5.7</v>
      </c>
      <c r="J7967">
        <v>1.167E-2</v>
      </c>
      <c r="K7967">
        <v>1.496</v>
      </c>
      <c r="L7967">
        <v>4.173268656716421</v>
      </c>
      <c r="M7967" s="2">
        <f t="shared" si="249"/>
        <v>28.35820895522388</v>
      </c>
      <c r="N7967" t="s">
        <v>12587</v>
      </c>
    </row>
    <row r="7968" spans="1:14">
      <c r="A7968">
        <v>39</v>
      </c>
      <c r="B7968" t="s">
        <v>17152</v>
      </c>
      <c r="C7968" t="s">
        <v>17153</v>
      </c>
      <c r="D7968">
        <v>1999</v>
      </c>
      <c r="E7968" s="1">
        <v>3.8820000000000001</v>
      </c>
      <c r="F7968">
        <v>3.3809999999999998</v>
      </c>
      <c r="G7968">
        <v>0.17499999999999999</v>
      </c>
      <c r="H7968">
        <v>200</v>
      </c>
      <c r="I7968">
        <v>4.5</v>
      </c>
      <c r="J7968">
        <v>5.5700000000000003E-3</v>
      </c>
      <c r="K7968">
        <v>0.89700000000000002</v>
      </c>
      <c r="L7968">
        <v>4.173268656716421</v>
      </c>
      <c r="M7968" s="2">
        <f t="shared" si="249"/>
        <v>29.1044776119403</v>
      </c>
      <c r="N7968" t="s">
        <v>12587</v>
      </c>
    </row>
    <row r="7969" spans="1:14">
      <c r="A7969">
        <v>40</v>
      </c>
      <c r="B7969" t="s">
        <v>8847</v>
      </c>
      <c r="C7969" t="s">
        <v>8848</v>
      </c>
      <c r="D7969">
        <v>25429</v>
      </c>
      <c r="E7969" s="1">
        <v>3.7810000000000001</v>
      </c>
      <c r="F7969">
        <v>3.548</v>
      </c>
      <c r="G7969">
        <v>0.76</v>
      </c>
      <c r="H7969">
        <v>358</v>
      </c>
      <c r="I7969">
        <v>8.6</v>
      </c>
      <c r="J7969">
        <v>4.5999999999999999E-2</v>
      </c>
      <c r="K7969">
        <v>1.113</v>
      </c>
      <c r="L7969">
        <v>4.173268656716421</v>
      </c>
      <c r="M7969" s="2">
        <f t="shared" si="249"/>
        <v>29.850746268656714</v>
      </c>
      <c r="N7969" t="s">
        <v>12587</v>
      </c>
    </row>
    <row r="7970" spans="1:14">
      <c r="A7970">
        <v>41</v>
      </c>
      <c r="B7970" t="s">
        <v>12541</v>
      </c>
      <c r="C7970" t="s">
        <v>12542</v>
      </c>
      <c r="D7970">
        <v>6933</v>
      </c>
      <c r="E7970" s="1">
        <v>3.7709999999999999</v>
      </c>
      <c r="F7970">
        <v>3.6480000000000001</v>
      </c>
      <c r="G7970">
        <v>1.2629999999999999</v>
      </c>
      <c r="H7970">
        <v>114</v>
      </c>
      <c r="I7970">
        <v>6.6</v>
      </c>
      <c r="J7970">
        <v>1.8689999999999998E-2</v>
      </c>
      <c r="K7970">
        <v>1.2749999999999999</v>
      </c>
      <c r="L7970">
        <v>4.173268656716421</v>
      </c>
      <c r="M7970" s="2">
        <f t="shared" si="249"/>
        <v>30.597014925373134</v>
      </c>
      <c r="N7970" t="s">
        <v>12587</v>
      </c>
    </row>
    <row r="7971" spans="1:14">
      <c r="A7971">
        <v>42</v>
      </c>
      <c r="B7971" t="s">
        <v>12587</v>
      </c>
      <c r="C7971" t="s">
        <v>12588</v>
      </c>
      <c r="D7971">
        <v>9157</v>
      </c>
      <c r="E7971" s="1">
        <v>3.7050000000000001</v>
      </c>
      <c r="F7971">
        <v>3.3690000000000002</v>
      </c>
      <c r="G7971">
        <v>0.97399999999999998</v>
      </c>
      <c r="H7971">
        <v>114</v>
      </c>
      <c r="I7971">
        <v>8.6999999999999993</v>
      </c>
      <c r="J7971">
        <v>1.917E-2</v>
      </c>
      <c r="K7971">
        <v>1.173</v>
      </c>
      <c r="L7971">
        <v>4.173268656716421</v>
      </c>
      <c r="M7971" s="2">
        <f t="shared" si="249"/>
        <v>31.343283582089555</v>
      </c>
      <c r="N7971" t="s">
        <v>12587</v>
      </c>
    </row>
    <row r="7972" spans="1:14">
      <c r="A7972">
        <v>43</v>
      </c>
      <c r="B7972" t="s">
        <v>11498</v>
      </c>
      <c r="C7972" t="s">
        <v>11499</v>
      </c>
      <c r="D7972">
        <v>3181</v>
      </c>
      <c r="E7972" s="1">
        <v>3.6749999999999998</v>
      </c>
      <c r="F7972">
        <v>3.4750000000000001</v>
      </c>
      <c r="G7972">
        <v>1.024</v>
      </c>
      <c r="H7972">
        <v>83</v>
      </c>
      <c r="I7972">
        <v>6</v>
      </c>
      <c r="J7972">
        <v>9.3500000000000007E-3</v>
      </c>
      <c r="K7972">
        <v>1.228</v>
      </c>
      <c r="L7972">
        <v>4.173268656716421</v>
      </c>
      <c r="M7972" s="2">
        <f t="shared" si="249"/>
        <v>32.089552238805972</v>
      </c>
      <c r="N7972" t="s">
        <v>12587</v>
      </c>
    </row>
    <row r="7973" spans="1:14">
      <c r="A7973">
        <v>44</v>
      </c>
      <c r="B7973" t="s">
        <v>12531</v>
      </c>
      <c r="C7973" t="s">
        <v>12532</v>
      </c>
      <c r="D7973">
        <v>5317</v>
      </c>
      <c r="E7973" s="1">
        <v>3.637</v>
      </c>
      <c r="F7973">
        <v>3.5539999999999998</v>
      </c>
      <c r="G7973">
        <v>0.84699999999999998</v>
      </c>
      <c r="H7973">
        <v>209</v>
      </c>
      <c r="I7973">
        <v>4.9000000000000004</v>
      </c>
      <c r="J7973">
        <v>1.6289999999999999E-2</v>
      </c>
      <c r="K7973">
        <v>1.0860000000000001</v>
      </c>
      <c r="L7973">
        <v>4.173268656716421</v>
      </c>
      <c r="M7973" s="2">
        <f t="shared" si="249"/>
        <v>32.835820895522389</v>
      </c>
      <c r="N7973" t="s">
        <v>12587</v>
      </c>
    </row>
    <row r="7974" spans="1:14">
      <c r="A7974">
        <v>45</v>
      </c>
      <c r="B7974" t="s">
        <v>8831</v>
      </c>
      <c r="C7974" t="s">
        <v>8832</v>
      </c>
      <c r="D7974">
        <v>11429</v>
      </c>
      <c r="E7974" s="1">
        <v>3.569</v>
      </c>
      <c r="F7974">
        <v>3.4860000000000002</v>
      </c>
      <c r="G7974">
        <v>0.64400000000000002</v>
      </c>
      <c r="H7974">
        <v>334</v>
      </c>
      <c r="I7974">
        <v>6.9</v>
      </c>
      <c r="J7974">
        <v>2.8809999999999999E-2</v>
      </c>
      <c r="K7974">
        <v>1.1759999999999999</v>
      </c>
      <c r="L7974">
        <v>4.173268656716421</v>
      </c>
      <c r="M7974" s="2">
        <f t="shared" si="249"/>
        <v>33.582089552238806</v>
      </c>
      <c r="N7974" t="s">
        <v>12587</v>
      </c>
    </row>
    <row r="7975" spans="1:14">
      <c r="A7975">
        <v>46</v>
      </c>
      <c r="B7975" t="s">
        <v>8815</v>
      </c>
      <c r="C7975" t="s">
        <v>8816</v>
      </c>
      <c r="D7975">
        <v>1399</v>
      </c>
      <c r="E7975" s="1">
        <v>3.5449999999999999</v>
      </c>
      <c r="F7975">
        <v>3.278</v>
      </c>
      <c r="G7975">
        <v>0.6</v>
      </c>
      <c r="H7975">
        <v>60</v>
      </c>
      <c r="I7975">
        <v>8.1</v>
      </c>
      <c r="J7975">
        <v>2.82E-3</v>
      </c>
      <c r="K7975">
        <v>0.95</v>
      </c>
      <c r="L7975">
        <v>4.173268656716421</v>
      </c>
      <c r="M7975" s="2">
        <f t="shared" si="249"/>
        <v>34.328358208955223</v>
      </c>
      <c r="N7975" t="s">
        <v>12587</v>
      </c>
    </row>
    <row r="7976" spans="1:14">
      <c r="A7976">
        <v>47</v>
      </c>
      <c r="B7976" t="s">
        <v>16060</v>
      </c>
      <c r="C7976" t="s">
        <v>16061</v>
      </c>
      <c r="D7976">
        <v>10690</v>
      </c>
      <c r="E7976" s="1">
        <v>3.5409999999999999</v>
      </c>
      <c r="F7976">
        <v>3.3879999999999999</v>
      </c>
      <c r="G7976">
        <v>1</v>
      </c>
      <c r="H7976">
        <v>195</v>
      </c>
      <c r="I7976">
        <v>7.8</v>
      </c>
      <c r="J7976">
        <v>2.07E-2</v>
      </c>
      <c r="K7976">
        <v>1.032</v>
      </c>
      <c r="L7976">
        <v>4.173268656716421</v>
      </c>
      <c r="M7976" s="2">
        <f t="shared" si="249"/>
        <v>35.074626865671647</v>
      </c>
      <c r="N7976" t="s">
        <v>12587</v>
      </c>
    </row>
    <row r="7977" spans="1:14">
      <c r="A7977">
        <v>48</v>
      </c>
      <c r="B7977" t="s">
        <v>8853</v>
      </c>
      <c r="C7977" t="s">
        <v>8854</v>
      </c>
      <c r="D7977">
        <v>32845</v>
      </c>
      <c r="E7977" s="1">
        <v>3.492</v>
      </c>
      <c r="F7977">
        <v>3.4580000000000002</v>
      </c>
      <c r="G7977">
        <v>0.80400000000000005</v>
      </c>
      <c r="H7977">
        <v>1101</v>
      </c>
      <c r="I7977">
        <v>4.9000000000000004</v>
      </c>
      <c r="J7977">
        <v>8.7499999999999994E-2</v>
      </c>
      <c r="K7977">
        <v>0.91400000000000003</v>
      </c>
      <c r="L7977">
        <v>4.173268656716421</v>
      </c>
      <c r="M7977" s="2">
        <f t="shared" si="249"/>
        <v>35.820895522388057</v>
      </c>
      <c r="N7977" t="s">
        <v>12587</v>
      </c>
    </row>
    <row r="7978" spans="1:14">
      <c r="A7978">
        <v>49</v>
      </c>
      <c r="B7978" t="s">
        <v>8797</v>
      </c>
      <c r="C7978" t="s">
        <v>8798</v>
      </c>
      <c r="D7978">
        <v>2518</v>
      </c>
      <c r="E7978" s="1">
        <v>3.4630000000000001</v>
      </c>
      <c r="F7978">
        <v>3.14</v>
      </c>
      <c r="G7978">
        <v>0.74</v>
      </c>
      <c r="H7978">
        <v>77</v>
      </c>
      <c r="I7978">
        <v>5.3</v>
      </c>
      <c r="J7978">
        <v>8.1899999999999994E-3</v>
      </c>
      <c r="K7978">
        <v>1.052</v>
      </c>
      <c r="L7978">
        <v>4.173268656716421</v>
      </c>
      <c r="M7978" s="2">
        <f t="shared" si="249"/>
        <v>36.567164179104481</v>
      </c>
      <c r="N7978" t="s">
        <v>12587</v>
      </c>
    </row>
    <row r="7979" spans="1:14">
      <c r="A7979">
        <v>50</v>
      </c>
      <c r="B7979" t="s">
        <v>18764</v>
      </c>
      <c r="C7979" t="s">
        <v>18765</v>
      </c>
      <c r="D7979">
        <v>5372</v>
      </c>
      <c r="E7979" s="1">
        <v>3.4489999999999998</v>
      </c>
      <c r="F7979">
        <v>2.7759999999999998</v>
      </c>
      <c r="G7979">
        <v>0.42799999999999999</v>
      </c>
      <c r="H7979">
        <v>145</v>
      </c>
      <c r="I7979">
        <v>7.1</v>
      </c>
      <c r="J7979">
        <v>1.12E-2</v>
      </c>
      <c r="K7979">
        <v>0.82499999999999996</v>
      </c>
      <c r="L7979">
        <v>4.173268656716421</v>
      </c>
      <c r="M7979" s="2">
        <f t="shared" si="249"/>
        <v>37.313432835820898</v>
      </c>
      <c r="N7979" t="s">
        <v>12587</v>
      </c>
    </row>
    <row r="7980" spans="1:14">
      <c r="A7980">
        <v>51</v>
      </c>
      <c r="B7980" t="s">
        <v>12533</v>
      </c>
      <c r="C7980" t="s">
        <v>12534</v>
      </c>
      <c r="D7980">
        <v>1471</v>
      </c>
      <c r="E7980" s="1">
        <v>3.419</v>
      </c>
      <c r="F7980">
        <v>3.1080000000000001</v>
      </c>
      <c r="G7980">
        <v>0.80400000000000005</v>
      </c>
      <c r="H7980">
        <v>56</v>
      </c>
      <c r="I7980">
        <v>4.5999999999999996</v>
      </c>
      <c r="J7980">
        <v>5.3699999999999998E-3</v>
      </c>
      <c r="K7980">
        <v>1.0029999999999999</v>
      </c>
      <c r="L7980">
        <v>4.173268656716421</v>
      </c>
      <c r="M7980" s="2">
        <f t="shared" si="249"/>
        <v>38.059701492537314</v>
      </c>
      <c r="N7980" t="s">
        <v>12587</v>
      </c>
    </row>
    <row r="7981" spans="1:14">
      <c r="A7981">
        <v>52</v>
      </c>
      <c r="B7981" t="s">
        <v>12539</v>
      </c>
      <c r="C7981" t="s">
        <v>12540</v>
      </c>
      <c r="D7981">
        <v>12044</v>
      </c>
      <c r="E7981" s="1">
        <v>3.4089999999999998</v>
      </c>
      <c r="F7981">
        <v>3.28</v>
      </c>
      <c r="G7981">
        <v>0.98299999999999998</v>
      </c>
      <c r="H7981">
        <v>179</v>
      </c>
      <c r="I7981">
        <v>9.1</v>
      </c>
      <c r="J7981">
        <v>2.1340000000000001E-2</v>
      </c>
      <c r="K7981">
        <v>1.032</v>
      </c>
      <c r="L7981">
        <v>4.173268656716421</v>
      </c>
      <c r="M7981" s="2">
        <f t="shared" si="249"/>
        <v>38.805970149253731</v>
      </c>
      <c r="N7981" t="s">
        <v>12587</v>
      </c>
    </row>
    <row r="7982" spans="1:14">
      <c r="A7982">
        <v>53</v>
      </c>
      <c r="B7982" t="s">
        <v>18766</v>
      </c>
      <c r="C7982" t="s">
        <v>18767</v>
      </c>
      <c r="D7982">
        <v>2255</v>
      </c>
      <c r="E7982" s="1">
        <v>3.3980000000000001</v>
      </c>
      <c r="F7982">
        <v>3.3370000000000002</v>
      </c>
      <c r="G7982">
        <v>0.67800000000000005</v>
      </c>
      <c r="H7982">
        <v>87</v>
      </c>
      <c r="I7982">
        <v>4.5</v>
      </c>
      <c r="J7982">
        <v>7.7000000000000002E-3</v>
      </c>
      <c r="K7982">
        <v>1.0589999999999999</v>
      </c>
      <c r="L7982">
        <v>4.173268656716421</v>
      </c>
      <c r="M7982" s="2">
        <f t="shared" si="249"/>
        <v>39.552238805970148</v>
      </c>
      <c r="N7982" t="s">
        <v>12587</v>
      </c>
    </row>
    <row r="7983" spans="1:14">
      <c r="A7983">
        <v>54</v>
      </c>
      <c r="B7983" t="s">
        <v>12549</v>
      </c>
      <c r="C7983" t="s">
        <v>12550</v>
      </c>
      <c r="D7983">
        <v>1159</v>
      </c>
      <c r="E7983" s="1">
        <v>3.383</v>
      </c>
      <c r="F7983">
        <v>3.2210000000000001</v>
      </c>
      <c r="G7983">
        <v>0.438</v>
      </c>
      <c r="H7983">
        <v>16</v>
      </c>
      <c r="I7983">
        <v>7.3</v>
      </c>
      <c r="J7983">
        <v>2.7000000000000001E-3</v>
      </c>
      <c r="K7983">
        <v>1.099</v>
      </c>
      <c r="L7983">
        <v>4.173268656716421</v>
      </c>
      <c r="M7983" s="2">
        <f t="shared" si="249"/>
        <v>40.298507462686565</v>
      </c>
      <c r="N7983" t="s">
        <v>12587</v>
      </c>
    </row>
    <row r="7984" spans="1:14">
      <c r="A7984">
        <v>55</v>
      </c>
      <c r="B7984" t="s">
        <v>12613</v>
      </c>
      <c r="C7984" t="s">
        <v>12614</v>
      </c>
      <c r="D7984">
        <v>3272</v>
      </c>
      <c r="E7984" s="1">
        <v>3.3820000000000001</v>
      </c>
      <c r="F7984">
        <v>3.4980000000000002</v>
      </c>
      <c r="G7984">
        <v>0.58499999999999996</v>
      </c>
      <c r="H7984">
        <v>147</v>
      </c>
      <c r="I7984">
        <v>5.0999999999999996</v>
      </c>
      <c r="J7984">
        <v>9.7999999999999997E-3</v>
      </c>
      <c r="K7984">
        <v>1.087</v>
      </c>
      <c r="L7984">
        <v>4.173268656716421</v>
      </c>
      <c r="M7984" s="2">
        <f t="shared" si="249"/>
        <v>41.044776119402989</v>
      </c>
      <c r="N7984" t="s">
        <v>12587</v>
      </c>
    </row>
    <row r="7985" spans="1:14">
      <c r="A7985">
        <v>56</v>
      </c>
      <c r="B7985" t="s">
        <v>18768</v>
      </c>
      <c r="C7985" t="s">
        <v>18769</v>
      </c>
      <c r="D7985">
        <v>3045</v>
      </c>
      <c r="E7985" s="1">
        <v>3.3759999999999999</v>
      </c>
      <c r="F7985">
        <v>2.9569999999999999</v>
      </c>
      <c r="G7985">
        <v>1.2110000000000001</v>
      </c>
      <c r="H7985">
        <v>109</v>
      </c>
      <c r="I7985">
        <v>4.5999999999999996</v>
      </c>
      <c r="J7985">
        <v>7.7499999999999999E-3</v>
      </c>
      <c r="K7985">
        <v>0.73599999999999999</v>
      </c>
      <c r="L7985">
        <v>4.173268656716421</v>
      </c>
      <c r="M7985" s="2">
        <f t="shared" si="249"/>
        <v>41.791044776119399</v>
      </c>
      <c r="N7985" t="s">
        <v>12587</v>
      </c>
    </row>
    <row r="7986" spans="1:14">
      <c r="A7986">
        <v>57</v>
      </c>
      <c r="B7986" t="s">
        <v>12513</v>
      </c>
      <c r="C7986" t="s">
        <v>12514</v>
      </c>
      <c r="D7986">
        <v>3251</v>
      </c>
      <c r="E7986" s="1">
        <v>3.3170000000000002</v>
      </c>
      <c r="F7986">
        <v>2.839</v>
      </c>
      <c r="G7986">
        <v>0.5</v>
      </c>
      <c r="H7986">
        <v>124</v>
      </c>
      <c r="I7986">
        <v>6</v>
      </c>
      <c r="J7986">
        <v>6.7200000000000003E-3</v>
      </c>
      <c r="K7986">
        <v>0.7</v>
      </c>
      <c r="L7986">
        <v>4.173268656716421</v>
      </c>
      <c r="M7986" s="2">
        <f t="shared" si="249"/>
        <v>42.537313432835823</v>
      </c>
      <c r="N7986" t="s">
        <v>12587</v>
      </c>
    </row>
    <row r="7987" spans="1:14">
      <c r="A7987">
        <v>58</v>
      </c>
      <c r="B7987" t="s">
        <v>20626</v>
      </c>
      <c r="C7987" t="s">
        <v>20625</v>
      </c>
      <c r="D7987">
        <v>2890</v>
      </c>
      <c r="E7987" s="1">
        <v>3.2970000000000002</v>
      </c>
      <c r="F7987">
        <v>2.83</v>
      </c>
      <c r="G7987">
        <v>0.20499999999999999</v>
      </c>
      <c r="H7987">
        <v>73</v>
      </c>
      <c r="I7987">
        <v>7.3</v>
      </c>
      <c r="J7987">
        <v>7.3699999999999998E-3</v>
      </c>
      <c r="K7987">
        <v>0.99299999999999999</v>
      </c>
      <c r="L7987">
        <v>4.173268656716421</v>
      </c>
      <c r="M7987" s="2">
        <f t="shared" si="249"/>
        <v>43.283582089552233</v>
      </c>
      <c r="N7987" t="s">
        <v>12587</v>
      </c>
    </row>
    <row r="7988" spans="1:14">
      <c r="A7988">
        <v>59</v>
      </c>
      <c r="B7988" t="s">
        <v>12559</v>
      </c>
      <c r="C7988" t="s">
        <v>12560</v>
      </c>
      <c r="D7988">
        <v>4972</v>
      </c>
      <c r="E7988" s="1">
        <v>3.238</v>
      </c>
      <c r="F7988">
        <v>3.4</v>
      </c>
      <c r="G7988">
        <v>0.69299999999999995</v>
      </c>
      <c r="H7988">
        <v>192</v>
      </c>
      <c r="I7988">
        <v>5.9</v>
      </c>
      <c r="J7988">
        <v>1.0030000000000001E-2</v>
      </c>
      <c r="K7988">
        <v>0.81699999999999995</v>
      </c>
      <c r="L7988">
        <v>4.173268656716421</v>
      </c>
      <c r="M7988" s="2">
        <f t="shared" si="249"/>
        <v>44.029850746268657</v>
      </c>
      <c r="N7988" t="s">
        <v>12587</v>
      </c>
    </row>
    <row r="7989" spans="1:14">
      <c r="A7989">
        <v>60</v>
      </c>
      <c r="B7989" t="s">
        <v>16604</v>
      </c>
      <c r="C7989" t="s">
        <v>16605</v>
      </c>
      <c r="D7989">
        <v>1478</v>
      </c>
      <c r="E7989" s="1">
        <v>3.1360000000000001</v>
      </c>
      <c r="F7989">
        <v>2.9390000000000001</v>
      </c>
      <c r="H7989">
        <v>0</v>
      </c>
      <c r="I7989">
        <v>2.7</v>
      </c>
      <c r="J7989">
        <v>7.0299999999999998E-3</v>
      </c>
      <c r="K7989">
        <v>0.86799999999999999</v>
      </c>
      <c r="L7989">
        <v>4.173268656716421</v>
      </c>
      <c r="M7989" s="2">
        <f t="shared" si="249"/>
        <v>44.776119402985074</v>
      </c>
      <c r="N7989" t="s">
        <v>12587</v>
      </c>
    </row>
    <row r="7990" spans="1:14">
      <c r="A7990">
        <v>61</v>
      </c>
      <c r="B7990" t="s">
        <v>12601</v>
      </c>
      <c r="C7990" t="s">
        <v>12602</v>
      </c>
      <c r="D7990">
        <v>6047</v>
      </c>
      <c r="E7990" s="1">
        <v>3.1349999999999998</v>
      </c>
      <c r="F7990">
        <v>3.234</v>
      </c>
      <c r="G7990">
        <v>0.40500000000000003</v>
      </c>
      <c r="H7990">
        <v>74</v>
      </c>
      <c r="I7990">
        <v>8.4</v>
      </c>
      <c r="J7990">
        <v>1.38E-2</v>
      </c>
      <c r="K7990">
        <v>1.357</v>
      </c>
      <c r="L7990">
        <v>4.173268656716421</v>
      </c>
      <c r="M7990" s="2">
        <f t="shared" si="249"/>
        <v>45.522388059701491</v>
      </c>
      <c r="N7990" t="s">
        <v>12587</v>
      </c>
    </row>
    <row r="7991" spans="1:14">
      <c r="A7991">
        <v>62</v>
      </c>
      <c r="B7991" t="s">
        <v>12537</v>
      </c>
      <c r="C7991" t="s">
        <v>12538</v>
      </c>
      <c r="D7991">
        <v>1044</v>
      </c>
      <c r="E7991" s="1">
        <v>3.0640000000000001</v>
      </c>
      <c r="F7991">
        <v>3.0409999999999999</v>
      </c>
      <c r="G7991">
        <v>0.54800000000000004</v>
      </c>
      <c r="H7991">
        <v>305</v>
      </c>
      <c r="I7991">
        <v>2.1</v>
      </c>
      <c r="J7991">
        <v>3.5500000000000002E-3</v>
      </c>
      <c r="K7991">
        <v>0.91700000000000004</v>
      </c>
      <c r="L7991">
        <v>4.173268656716421</v>
      </c>
      <c r="M7991" s="2">
        <f t="shared" si="249"/>
        <v>46.268656716417908</v>
      </c>
      <c r="N7991" t="s">
        <v>12587</v>
      </c>
    </row>
    <row r="7992" spans="1:14">
      <c r="A7992">
        <v>63</v>
      </c>
      <c r="B7992" t="s">
        <v>8809</v>
      </c>
      <c r="C7992" t="s">
        <v>8810</v>
      </c>
      <c r="D7992">
        <v>9636</v>
      </c>
      <c r="E7992" s="1">
        <v>3.0329999999999999</v>
      </c>
      <c r="F7992">
        <v>3.0139999999999998</v>
      </c>
      <c r="G7992">
        <v>0.50900000000000001</v>
      </c>
      <c r="H7992">
        <v>165</v>
      </c>
      <c r="I7992">
        <v>7.8</v>
      </c>
      <c r="J7992">
        <v>1.7469999999999999E-2</v>
      </c>
      <c r="K7992">
        <v>0.85499999999999998</v>
      </c>
      <c r="L7992">
        <v>4.173268656716421</v>
      </c>
      <c r="M7992" s="2">
        <f t="shared" si="249"/>
        <v>47.014925373134332</v>
      </c>
      <c r="N7992" t="s">
        <v>12587</v>
      </c>
    </row>
    <row r="7993" spans="1:14">
      <c r="A7993">
        <v>64</v>
      </c>
      <c r="B7993" t="s">
        <v>8851</v>
      </c>
      <c r="C7993" t="s">
        <v>8852</v>
      </c>
      <c r="D7993">
        <v>1946</v>
      </c>
      <c r="E7993" s="1">
        <v>3.0329999999999999</v>
      </c>
      <c r="F7993">
        <v>3.036</v>
      </c>
      <c r="G7993">
        <v>0.78100000000000003</v>
      </c>
      <c r="H7993">
        <v>73</v>
      </c>
      <c r="I7993">
        <v>4.7</v>
      </c>
      <c r="J7993">
        <v>6.5199999999999998E-3</v>
      </c>
      <c r="K7993">
        <v>0.96399999999999997</v>
      </c>
      <c r="L7993">
        <v>4.173268656716421</v>
      </c>
      <c r="M7993" s="2">
        <f t="shared" si="249"/>
        <v>47.761194029850742</v>
      </c>
      <c r="N7993" t="s">
        <v>12587</v>
      </c>
    </row>
    <row r="7994" spans="1:14">
      <c r="A7994">
        <v>65</v>
      </c>
      <c r="B7994" t="s">
        <v>10966</v>
      </c>
      <c r="C7994" t="s">
        <v>10967</v>
      </c>
      <c r="D7994">
        <v>6783</v>
      </c>
      <c r="E7994" s="1">
        <v>2.964</v>
      </c>
      <c r="F7994">
        <v>3.3809999999999998</v>
      </c>
      <c r="G7994">
        <v>0.44400000000000001</v>
      </c>
      <c r="H7994">
        <v>306</v>
      </c>
      <c r="I7994">
        <v>4.9000000000000004</v>
      </c>
      <c r="J7994">
        <v>1.2460000000000001E-2</v>
      </c>
      <c r="K7994">
        <v>0.59099999999999997</v>
      </c>
      <c r="L7994">
        <v>4.173268656716421</v>
      </c>
      <c r="M7994" s="2">
        <f t="shared" ref="M7994:M8025" si="250">A7994/134*100</f>
        <v>48.507462686567166</v>
      </c>
      <c r="N7994" t="s">
        <v>12587</v>
      </c>
    </row>
    <row r="7995" spans="1:14">
      <c r="A7995">
        <v>66</v>
      </c>
      <c r="B7995" t="s">
        <v>12583</v>
      </c>
      <c r="C7995" t="s">
        <v>12584</v>
      </c>
      <c r="D7995">
        <v>1873</v>
      </c>
      <c r="E7995" s="1">
        <v>2.9630000000000001</v>
      </c>
      <c r="F7995">
        <v>2.694</v>
      </c>
      <c r="G7995">
        <v>0.53200000000000003</v>
      </c>
      <c r="H7995">
        <v>77</v>
      </c>
      <c r="I7995">
        <v>6.2</v>
      </c>
      <c r="J7995">
        <v>5.9300000000000004E-3</v>
      </c>
      <c r="K7995">
        <v>1.056</v>
      </c>
      <c r="L7995">
        <v>4.173268656716421</v>
      </c>
      <c r="M7995" s="2">
        <f t="shared" si="250"/>
        <v>49.253731343283583</v>
      </c>
      <c r="N7995" t="s">
        <v>12587</v>
      </c>
    </row>
    <row r="7996" spans="1:14">
      <c r="A7996">
        <v>67</v>
      </c>
      <c r="B7996" t="s">
        <v>17200</v>
      </c>
      <c r="C7996" t="s">
        <v>17201</v>
      </c>
      <c r="D7996">
        <v>4143</v>
      </c>
      <c r="E7996" s="1">
        <v>2.9340000000000002</v>
      </c>
      <c r="F7996">
        <v>2.3759999999999999</v>
      </c>
      <c r="G7996">
        <v>1.573</v>
      </c>
      <c r="H7996">
        <v>143</v>
      </c>
      <c r="I7996">
        <v>7.5</v>
      </c>
      <c r="J7996">
        <v>6.3200000000000001E-3</v>
      </c>
      <c r="K7996">
        <v>0.54600000000000004</v>
      </c>
      <c r="L7996">
        <v>4.173268656716421</v>
      </c>
      <c r="M7996" s="2">
        <f t="shared" si="250"/>
        <v>50</v>
      </c>
      <c r="N7996" t="s">
        <v>12587</v>
      </c>
    </row>
    <row r="7997" spans="1:14">
      <c r="A7997">
        <v>68</v>
      </c>
      <c r="B7997" t="s">
        <v>8819</v>
      </c>
      <c r="C7997" t="s">
        <v>8820</v>
      </c>
      <c r="D7997">
        <v>6795</v>
      </c>
      <c r="E7997" s="1">
        <v>2.92</v>
      </c>
      <c r="F7997">
        <v>2.8149999999999999</v>
      </c>
      <c r="G7997">
        <v>0.96899999999999997</v>
      </c>
      <c r="H7997">
        <v>161</v>
      </c>
      <c r="I7997">
        <v>6.9</v>
      </c>
      <c r="J7997">
        <v>1.336E-2</v>
      </c>
      <c r="K7997">
        <v>0.90300000000000002</v>
      </c>
      <c r="L7997">
        <v>4.173268656716421</v>
      </c>
      <c r="M7997" s="2">
        <f t="shared" si="250"/>
        <v>50.746268656716417</v>
      </c>
      <c r="N7997" t="s">
        <v>12587</v>
      </c>
    </row>
    <row r="7998" spans="1:14">
      <c r="A7998">
        <v>69</v>
      </c>
      <c r="B7998" t="s">
        <v>11524</v>
      </c>
      <c r="C7998" t="s">
        <v>11525</v>
      </c>
      <c r="D7998">
        <v>3694</v>
      </c>
      <c r="E7998" s="1">
        <v>2.8940000000000001</v>
      </c>
      <c r="F7998">
        <v>2.93</v>
      </c>
      <c r="G7998">
        <v>0.83099999999999996</v>
      </c>
      <c r="H7998">
        <v>89</v>
      </c>
      <c r="I7998">
        <v>9</v>
      </c>
      <c r="J7998">
        <v>5.0200000000000002E-3</v>
      </c>
      <c r="K7998">
        <v>0.77</v>
      </c>
      <c r="L7998">
        <v>4.173268656716421</v>
      </c>
      <c r="M7998" s="2">
        <f t="shared" si="250"/>
        <v>51.492537313432841</v>
      </c>
      <c r="N7998" t="s">
        <v>12587</v>
      </c>
    </row>
    <row r="7999" spans="1:14">
      <c r="A7999">
        <v>70</v>
      </c>
      <c r="B7999" t="s">
        <v>12567</v>
      </c>
      <c r="C7999" t="s">
        <v>12568</v>
      </c>
      <c r="D7999">
        <v>695</v>
      </c>
      <c r="E7999" s="1">
        <v>2.89</v>
      </c>
      <c r="G7999">
        <v>0.75</v>
      </c>
      <c r="H7999">
        <v>52</v>
      </c>
      <c r="I7999">
        <v>2.6</v>
      </c>
      <c r="J7999">
        <v>3.3500000000000001E-3</v>
      </c>
      <c r="L7999">
        <v>4.173268656716421</v>
      </c>
      <c r="M7999" s="2">
        <f t="shared" si="250"/>
        <v>52.238805970149251</v>
      </c>
      <c r="N7999" t="s">
        <v>12587</v>
      </c>
    </row>
    <row r="8000" spans="1:14">
      <c r="A8000">
        <v>71</v>
      </c>
      <c r="B8000" t="s">
        <v>12577</v>
      </c>
      <c r="C8000" t="s">
        <v>12578</v>
      </c>
      <c r="D8000">
        <v>2955</v>
      </c>
      <c r="E8000" s="1">
        <v>2.8140000000000001</v>
      </c>
      <c r="F8000">
        <v>3.1829999999999998</v>
      </c>
      <c r="G8000">
        <v>0.83799999999999997</v>
      </c>
      <c r="H8000">
        <v>142</v>
      </c>
      <c r="I8000">
        <v>4.9000000000000004</v>
      </c>
      <c r="J8000">
        <v>9.1500000000000001E-3</v>
      </c>
      <c r="K8000">
        <v>1.0129999999999999</v>
      </c>
      <c r="L8000">
        <v>4.173268656716421</v>
      </c>
      <c r="M8000" s="2">
        <f t="shared" si="250"/>
        <v>52.985074626865668</v>
      </c>
      <c r="N8000" t="s">
        <v>12587</v>
      </c>
    </row>
    <row r="8001" spans="1:14">
      <c r="A8001">
        <v>72</v>
      </c>
      <c r="B8001" t="s">
        <v>12525</v>
      </c>
      <c r="C8001" t="s">
        <v>12526</v>
      </c>
      <c r="D8001">
        <v>1041</v>
      </c>
      <c r="E8001" s="1">
        <v>2.8090000000000002</v>
      </c>
      <c r="F8001">
        <v>3.2120000000000002</v>
      </c>
      <c r="G8001">
        <v>0.60499999999999998</v>
      </c>
      <c r="H8001">
        <v>38</v>
      </c>
      <c r="I8001">
        <v>4.7</v>
      </c>
      <c r="J8001">
        <v>3.1800000000000001E-3</v>
      </c>
      <c r="K8001">
        <v>0.89300000000000002</v>
      </c>
      <c r="L8001">
        <v>4.173268656716421</v>
      </c>
      <c r="M8001" s="2">
        <f t="shared" si="250"/>
        <v>53.731343283582092</v>
      </c>
      <c r="N8001" t="s">
        <v>12587</v>
      </c>
    </row>
    <row r="8002" spans="1:14">
      <c r="A8002">
        <v>73</v>
      </c>
      <c r="B8002" t="s">
        <v>8859</v>
      </c>
      <c r="C8002" t="s">
        <v>8860</v>
      </c>
      <c r="D8002">
        <v>503</v>
      </c>
      <c r="E8002" s="1">
        <v>2.7869999999999999</v>
      </c>
      <c r="F8002">
        <v>2.7869999999999999</v>
      </c>
      <c r="G8002">
        <v>1.03</v>
      </c>
      <c r="H8002">
        <v>67</v>
      </c>
      <c r="I8002">
        <v>2</v>
      </c>
      <c r="J8002">
        <v>2.4499999999999999E-3</v>
      </c>
      <c r="K8002">
        <v>0.9</v>
      </c>
      <c r="L8002">
        <v>4.173268656716421</v>
      </c>
      <c r="M8002" s="2">
        <f t="shared" si="250"/>
        <v>54.477611940298509</v>
      </c>
      <c r="N8002" t="s">
        <v>12587</v>
      </c>
    </row>
    <row r="8003" spans="1:14">
      <c r="A8003">
        <v>74</v>
      </c>
      <c r="B8003" t="s">
        <v>12523</v>
      </c>
      <c r="C8003" t="s">
        <v>12524</v>
      </c>
      <c r="D8003">
        <v>2100</v>
      </c>
      <c r="E8003" s="1">
        <v>2.7669999999999999</v>
      </c>
      <c r="F8003">
        <v>2.5110000000000001</v>
      </c>
      <c r="G8003">
        <v>0.47</v>
      </c>
      <c r="H8003">
        <v>66</v>
      </c>
      <c r="I8003">
        <v>5.8</v>
      </c>
      <c r="J8003">
        <v>5.9100000000000003E-3</v>
      </c>
      <c r="K8003">
        <v>0.79300000000000004</v>
      </c>
      <c r="L8003">
        <v>4.173268656716421</v>
      </c>
      <c r="M8003" s="2">
        <f t="shared" si="250"/>
        <v>55.223880597014926</v>
      </c>
      <c r="N8003" t="s">
        <v>12587</v>
      </c>
    </row>
    <row r="8004" spans="1:14">
      <c r="A8004">
        <v>75</v>
      </c>
      <c r="B8004" t="s">
        <v>18772</v>
      </c>
      <c r="C8004" t="s">
        <v>18773</v>
      </c>
      <c r="D8004">
        <v>1204</v>
      </c>
      <c r="E8004" s="1">
        <v>2.746</v>
      </c>
      <c r="F8004">
        <v>2.3570000000000002</v>
      </c>
      <c r="G8004">
        <v>0.38200000000000001</v>
      </c>
      <c r="H8004">
        <v>76</v>
      </c>
      <c r="I8004">
        <v>4.5999999999999996</v>
      </c>
      <c r="J8004">
        <v>3.7399999999999998E-3</v>
      </c>
      <c r="K8004">
        <v>0.69199999999999995</v>
      </c>
      <c r="L8004">
        <v>4.173268656716421</v>
      </c>
      <c r="M8004" s="2">
        <f t="shared" si="250"/>
        <v>55.970149253731336</v>
      </c>
      <c r="N8004" t="s">
        <v>12587</v>
      </c>
    </row>
    <row r="8005" spans="1:14">
      <c r="A8005">
        <v>76</v>
      </c>
      <c r="B8005" t="s">
        <v>12509</v>
      </c>
      <c r="C8005" t="s">
        <v>12510</v>
      </c>
      <c r="D8005">
        <v>5472</v>
      </c>
      <c r="E8005" s="1">
        <v>2.7050000000000001</v>
      </c>
      <c r="F8005">
        <v>2.3719999999999999</v>
      </c>
      <c r="G8005">
        <v>0.65600000000000003</v>
      </c>
      <c r="H8005">
        <v>247</v>
      </c>
      <c r="I8005">
        <v>7.4</v>
      </c>
      <c r="J8005">
        <v>1.2030000000000001E-2</v>
      </c>
      <c r="K8005">
        <v>0.753</v>
      </c>
      <c r="L8005">
        <v>4.173268656716421</v>
      </c>
      <c r="M8005" s="2">
        <f t="shared" si="250"/>
        <v>56.71641791044776</v>
      </c>
      <c r="N8005" t="s">
        <v>12587</v>
      </c>
    </row>
    <row r="8006" spans="1:14">
      <c r="A8006">
        <v>77</v>
      </c>
      <c r="B8006" t="s">
        <v>12571</v>
      </c>
      <c r="C8006" t="s">
        <v>12572</v>
      </c>
      <c r="D8006">
        <v>4089</v>
      </c>
      <c r="E8006" s="1">
        <v>2.6840000000000002</v>
      </c>
      <c r="F8006">
        <v>2.4990000000000001</v>
      </c>
      <c r="G8006">
        <v>0.58799999999999997</v>
      </c>
      <c r="H8006">
        <v>153</v>
      </c>
      <c r="I8006">
        <v>6.9</v>
      </c>
      <c r="J8006">
        <v>9.1900000000000003E-3</v>
      </c>
      <c r="K8006">
        <v>0.76800000000000002</v>
      </c>
      <c r="L8006">
        <v>4.173268656716421</v>
      </c>
      <c r="M8006" s="2">
        <f t="shared" si="250"/>
        <v>57.462686567164177</v>
      </c>
      <c r="N8006" t="s">
        <v>12587</v>
      </c>
    </row>
    <row r="8007" spans="1:14">
      <c r="A8007">
        <v>78</v>
      </c>
      <c r="B8007" t="s">
        <v>20526</v>
      </c>
      <c r="C8007" t="s">
        <v>20525</v>
      </c>
      <c r="D8007">
        <v>499</v>
      </c>
      <c r="E8007" s="1">
        <v>2.6819999999999999</v>
      </c>
      <c r="F8007">
        <v>2.9660000000000002</v>
      </c>
      <c r="G8007">
        <v>0.75</v>
      </c>
      <c r="H8007">
        <v>84</v>
      </c>
      <c r="I8007">
        <v>2.7</v>
      </c>
      <c r="J8007">
        <v>2.2899999999999999E-3</v>
      </c>
      <c r="K8007">
        <v>0.90100000000000002</v>
      </c>
      <c r="L8007">
        <v>4.173268656716421</v>
      </c>
      <c r="M8007" s="2">
        <f t="shared" si="250"/>
        <v>58.208955223880601</v>
      </c>
      <c r="N8007" t="s">
        <v>12587</v>
      </c>
    </row>
    <row r="8008" spans="1:14">
      <c r="A8008">
        <v>79</v>
      </c>
      <c r="B8008" t="s">
        <v>8845</v>
      </c>
      <c r="C8008" t="s">
        <v>8846</v>
      </c>
      <c r="D8008">
        <v>389</v>
      </c>
      <c r="E8008" s="1">
        <v>2.6749999999999998</v>
      </c>
      <c r="G8008">
        <v>0.46400000000000002</v>
      </c>
      <c r="H8008">
        <v>28</v>
      </c>
      <c r="I8008">
        <v>4</v>
      </c>
      <c r="J8008">
        <v>1.6199999999999999E-3</v>
      </c>
      <c r="L8008">
        <v>4.173268656716421</v>
      </c>
      <c r="M8008" s="2">
        <f t="shared" si="250"/>
        <v>58.955223880597018</v>
      </c>
      <c r="N8008" t="s">
        <v>12587</v>
      </c>
    </row>
    <row r="8009" spans="1:14">
      <c r="A8009">
        <v>80</v>
      </c>
      <c r="B8009" t="s">
        <v>18774</v>
      </c>
      <c r="C8009" t="s">
        <v>18775</v>
      </c>
      <c r="D8009">
        <v>229</v>
      </c>
      <c r="E8009" s="1">
        <v>2.653</v>
      </c>
      <c r="F8009">
        <v>2.5129999999999999</v>
      </c>
      <c r="G8009">
        <v>0.51</v>
      </c>
      <c r="H8009">
        <v>49</v>
      </c>
      <c r="I8009">
        <v>1.8</v>
      </c>
      <c r="J8009">
        <v>8.5999999999999998E-4</v>
      </c>
      <c r="K8009">
        <v>0.61199999999999999</v>
      </c>
      <c r="L8009">
        <v>4.173268656716421</v>
      </c>
      <c r="M8009" s="2">
        <f t="shared" si="250"/>
        <v>59.701492537313428</v>
      </c>
      <c r="N8009" t="s">
        <v>12587</v>
      </c>
    </row>
    <row r="8010" spans="1:14">
      <c r="A8010">
        <v>81</v>
      </c>
      <c r="B8010" t="s">
        <v>20522</v>
      </c>
      <c r="C8010" t="s">
        <v>20521</v>
      </c>
      <c r="D8010">
        <v>8772</v>
      </c>
      <c r="E8010" s="1">
        <v>2.645</v>
      </c>
      <c r="F8010">
        <v>2.9169999999999998</v>
      </c>
      <c r="G8010">
        <v>0.51300000000000001</v>
      </c>
      <c r="H8010">
        <v>119</v>
      </c>
      <c r="I8010">
        <v>5.2</v>
      </c>
      <c r="J8010">
        <v>3.2129999999999999E-2</v>
      </c>
      <c r="K8010">
        <v>0.996</v>
      </c>
      <c r="L8010">
        <v>4.173268656716421</v>
      </c>
      <c r="M8010" s="2">
        <f t="shared" si="250"/>
        <v>60.447761194029844</v>
      </c>
      <c r="N8010" t="s">
        <v>12587</v>
      </c>
    </row>
    <row r="8011" spans="1:14">
      <c r="A8011">
        <v>82</v>
      </c>
      <c r="B8011" t="s">
        <v>12597</v>
      </c>
      <c r="C8011" t="s">
        <v>12598</v>
      </c>
      <c r="D8011">
        <v>1873</v>
      </c>
      <c r="E8011" s="1">
        <v>2.6259999999999999</v>
      </c>
      <c r="F8011">
        <v>2.8130000000000002</v>
      </c>
      <c r="G8011">
        <v>0.67200000000000004</v>
      </c>
      <c r="H8011">
        <v>58</v>
      </c>
      <c r="I8011">
        <v>7.7</v>
      </c>
      <c r="J8011">
        <v>4.3400000000000001E-3</v>
      </c>
      <c r="K8011">
        <v>0.98699999999999999</v>
      </c>
      <c r="L8011">
        <v>4.173268656716421</v>
      </c>
      <c r="M8011" s="2">
        <f t="shared" si="250"/>
        <v>61.194029850746269</v>
      </c>
      <c r="N8011" t="s">
        <v>12587</v>
      </c>
    </row>
    <row r="8012" spans="1:14">
      <c r="A8012">
        <v>83</v>
      </c>
      <c r="B8012" t="s">
        <v>12527</v>
      </c>
      <c r="C8012" t="s">
        <v>12528</v>
      </c>
      <c r="D8012">
        <v>1133</v>
      </c>
      <c r="E8012" s="1">
        <v>2.61</v>
      </c>
      <c r="F8012">
        <v>2.875</v>
      </c>
      <c r="G8012">
        <v>0.27100000000000002</v>
      </c>
      <c r="H8012">
        <v>70</v>
      </c>
      <c r="I8012">
        <v>4.0999999999999996</v>
      </c>
      <c r="J8012">
        <v>4.7800000000000004E-3</v>
      </c>
      <c r="K8012">
        <v>0.89400000000000002</v>
      </c>
      <c r="L8012">
        <v>4.173268656716421</v>
      </c>
      <c r="M8012" s="2">
        <f t="shared" si="250"/>
        <v>61.940298507462686</v>
      </c>
      <c r="N8012" t="s">
        <v>12587</v>
      </c>
    </row>
    <row r="8013" spans="1:14">
      <c r="A8013">
        <v>84</v>
      </c>
      <c r="B8013" t="s">
        <v>12545</v>
      </c>
      <c r="C8013" t="s">
        <v>12546</v>
      </c>
      <c r="D8013">
        <v>4094</v>
      </c>
      <c r="E8013" s="1">
        <v>2.5979999999999999</v>
      </c>
      <c r="F8013">
        <v>2.4660000000000002</v>
      </c>
      <c r="G8013">
        <v>0.435</v>
      </c>
      <c r="H8013">
        <v>285</v>
      </c>
      <c r="I8013">
        <v>3.5</v>
      </c>
      <c r="J8013">
        <v>1.7270000000000001E-2</v>
      </c>
      <c r="K8013">
        <v>0.70099999999999996</v>
      </c>
      <c r="L8013">
        <v>4.173268656716421</v>
      </c>
      <c r="M8013" s="2">
        <f t="shared" si="250"/>
        <v>62.68656716417911</v>
      </c>
      <c r="N8013" t="s">
        <v>12587</v>
      </c>
    </row>
    <row r="8014" spans="1:14">
      <c r="A8014">
        <v>85</v>
      </c>
      <c r="B8014" t="s">
        <v>8801</v>
      </c>
      <c r="C8014" t="s">
        <v>8802</v>
      </c>
      <c r="D8014">
        <v>556</v>
      </c>
      <c r="E8014" s="1">
        <v>2.5539999999999998</v>
      </c>
      <c r="G8014">
        <v>0.109</v>
      </c>
      <c r="H8014">
        <v>46</v>
      </c>
      <c r="I8014">
        <v>3.2</v>
      </c>
      <c r="J8014">
        <v>2.7799999999999999E-3</v>
      </c>
      <c r="L8014">
        <v>4.173268656716421</v>
      </c>
      <c r="M8014" s="2">
        <f t="shared" si="250"/>
        <v>63.432835820895527</v>
      </c>
      <c r="N8014" t="s">
        <v>12587</v>
      </c>
    </row>
    <row r="8015" spans="1:14">
      <c r="A8015">
        <v>86</v>
      </c>
      <c r="B8015" t="s">
        <v>20506</v>
      </c>
      <c r="C8015" t="s">
        <v>20505</v>
      </c>
      <c r="D8015">
        <v>5872</v>
      </c>
      <c r="E8015" s="1">
        <v>2.5179999999999998</v>
      </c>
      <c r="F8015">
        <v>3.121</v>
      </c>
      <c r="G8015">
        <v>0.36399999999999999</v>
      </c>
      <c r="H8015">
        <v>321</v>
      </c>
      <c r="I8015">
        <v>6.1</v>
      </c>
      <c r="J8015">
        <v>1.49E-2</v>
      </c>
      <c r="K8015">
        <v>0.94599999999999995</v>
      </c>
      <c r="L8015">
        <v>4.173268656716421</v>
      </c>
      <c r="M8015" s="2">
        <f t="shared" si="250"/>
        <v>64.179104477611943</v>
      </c>
      <c r="N8015" t="s">
        <v>12587</v>
      </c>
    </row>
    <row r="8016" spans="1:14">
      <c r="A8016">
        <v>87</v>
      </c>
      <c r="B8016" t="s">
        <v>17124</v>
      </c>
      <c r="C8016" t="s">
        <v>17125</v>
      </c>
      <c r="D8016">
        <v>1256</v>
      </c>
      <c r="E8016" s="1">
        <v>2.4569999999999999</v>
      </c>
      <c r="F8016">
        <v>2.1419999999999999</v>
      </c>
      <c r="G8016">
        <v>0.42299999999999999</v>
      </c>
      <c r="H8016">
        <v>222</v>
      </c>
      <c r="I8016">
        <v>5.6</v>
      </c>
      <c r="J8016">
        <v>2.4299999999999999E-3</v>
      </c>
      <c r="K8016">
        <v>0.53</v>
      </c>
      <c r="L8016">
        <v>4.173268656716421</v>
      </c>
      <c r="M8016" s="2">
        <f t="shared" si="250"/>
        <v>64.925373134328353</v>
      </c>
      <c r="N8016" t="s">
        <v>12587</v>
      </c>
    </row>
    <row r="8017" spans="1:14">
      <c r="A8017">
        <v>88</v>
      </c>
      <c r="B8017" t="s">
        <v>12603</v>
      </c>
      <c r="C8017" t="s">
        <v>12604</v>
      </c>
      <c r="D8017">
        <v>5714</v>
      </c>
      <c r="E8017" s="1">
        <v>2.4169999999999998</v>
      </c>
      <c r="F8017">
        <v>2.6589999999999998</v>
      </c>
      <c r="G8017">
        <v>0.32600000000000001</v>
      </c>
      <c r="H8017">
        <v>267</v>
      </c>
      <c r="I8017">
        <v>5.2</v>
      </c>
      <c r="J8017">
        <v>1.397E-2</v>
      </c>
      <c r="K8017">
        <v>0.65400000000000003</v>
      </c>
      <c r="L8017">
        <v>4.173268656716421</v>
      </c>
      <c r="M8017" s="2">
        <f t="shared" si="250"/>
        <v>65.671641791044777</v>
      </c>
      <c r="N8017" t="s">
        <v>12587</v>
      </c>
    </row>
    <row r="8018" spans="1:14">
      <c r="A8018">
        <v>89</v>
      </c>
      <c r="B8018" t="s">
        <v>12591</v>
      </c>
      <c r="C8018" t="s">
        <v>12592</v>
      </c>
      <c r="D8018">
        <v>587</v>
      </c>
      <c r="E8018" s="1">
        <v>2.3929999999999998</v>
      </c>
      <c r="F8018">
        <v>2.3460000000000001</v>
      </c>
      <c r="G8018">
        <v>0.26700000000000002</v>
      </c>
      <c r="H8018">
        <v>90</v>
      </c>
      <c r="I8018">
        <v>2.1</v>
      </c>
      <c r="J8018">
        <v>2.9499999999999999E-3</v>
      </c>
      <c r="K8018">
        <v>0.70199999999999996</v>
      </c>
      <c r="L8018">
        <v>4.173268656716421</v>
      </c>
      <c r="M8018" s="2">
        <f t="shared" si="250"/>
        <v>66.417910447761201</v>
      </c>
      <c r="N8018" t="s">
        <v>12587</v>
      </c>
    </row>
    <row r="8019" spans="1:14">
      <c r="A8019">
        <v>90</v>
      </c>
      <c r="B8019" t="s">
        <v>12519</v>
      </c>
      <c r="C8019" t="s">
        <v>12520</v>
      </c>
      <c r="D8019">
        <v>1105</v>
      </c>
      <c r="E8019" s="1">
        <v>2.3780000000000001</v>
      </c>
      <c r="F8019">
        <v>2.597</v>
      </c>
      <c r="G8019">
        <v>0.48899999999999999</v>
      </c>
      <c r="H8019">
        <v>45</v>
      </c>
      <c r="I8019">
        <v>5.3</v>
      </c>
      <c r="J8019">
        <v>3.1199999999999999E-3</v>
      </c>
      <c r="K8019">
        <v>0.76300000000000001</v>
      </c>
      <c r="L8019">
        <v>4.173268656716421</v>
      </c>
      <c r="M8019" s="2">
        <f t="shared" si="250"/>
        <v>67.164179104477611</v>
      </c>
      <c r="N8019" t="s">
        <v>12587</v>
      </c>
    </row>
    <row r="8020" spans="1:14">
      <c r="A8020">
        <v>91</v>
      </c>
      <c r="B8020" t="s">
        <v>18776</v>
      </c>
      <c r="C8020" t="s">
        <v>18777</v>
      </c>
      <c r="D8020">
        <v>1136</v>
      </c>
      <c r="E8020" s="1">
        <v>2.3759999999999999</v>
      </c>
      <c r="F8020">
        <v>3.0960000000000001</v>
      </c>
      <c r="G8020">
        <v>0.53700000000000003</v>
      </c>
      <c r="H8020">
        <v>41</v>
      </c>
      <c r="I8020">
        <v>4.9000000000000004</v>
      </c>
      <c r="J8020">
        <v>3.3999999999999998E-3</v>
      </c>
      <c r="K8020">
        <v>0.84599999999999997</v>
      </c>
      <c r="L8020">
        <v>4.173268656716421</v>
      </c>
      <c r="M8020" s="2">
        <f t="shared" si="250"/>
        <v>67.910447761194021</v>
      </c>
      <c r="N8020" t="s">
        <v>12587</v>
      </c>
    </row>
    <row r="8021" spans="1:14">
      <c r="A8021">
        <v>92</v>
      </c>
      <c r="B8021" t="s">
        <v>8811</v>
      </c>
      <c r="C8021" t="s">
        <v>8812</v>
      </c>
      <c r="D8021">
        <v>2129</v>
      </c>
      <c r="E8021" s="1">
        <v>2.3420000000000001</v>
      </c>
      <c r="F8021">
        <v>2.476</v>
      </c>
      <c r="G8021">
        <v>0.49099999999999999</v>
      </c>
      <c r="H8021">
        <v>55</v>
      </c>
      <c r="I8021">
        <v>6</v>
      </c>
      <c r="J8021">
        <v>5.0800000000000003E-3</v>
      </c>
      <c r="K8021">
        <v>0.69399999999999995</v>
      </c>
      <c r="L8021">
        <v>4.173268656716421</v>
      </c>
      <c r="M8021" s="2">
        <f t="shared" si="250"/>
        <v>68.656716417910445</v>
      </c>
      <c r="N8021" t="s">
        <v>12587</v>
      </c>
    </row>
    <row r="8022" spans="1:14">
      <c r="A8022">
        <v>93</v>
      </c>
      <c r="B8022" t="s">
        <v>12581</v>
      </c>
      <c r="C8022" t="s">
        <v>12582</v>
      </c>
      <c r="D8022">
        <v>4256</v>
      </c>
      <c r="E8022" s="1">
        <v>2.3370000000000002</v>
      </c>
      <c r="F8022">
        <v>2.5569999999999999</v>
      </c>
      <c r="G8022">
        <v>0.38100000000000001</v>
      </c>
      <c r="H8022">
        <v>113</v>
      </c>
      <c r="I8022">
        <v>7</v>
      </c>
      <c r="J8022">
        <v>1.0330000000000001E-2</v>
      </c>
      <c r="K8022">
        <v>0.87</v>
      </c>
      <c r="L8022">
        <v>4.173268656716421</v>
      </c>
      <c r="M8022" s="2">
        <f t="shared" si="250"/>
        <v>69.402985074626869</v>
      </c>
      <c r="N8022" t="s">
        <v>12587</v>
      </c>
    </row>
    <row r="8023" spans="1:14">
      <c r="A8023">
        <v>94</v>
      </c>
      <c r="B8023" t="s">
        <v>12573</v>
      </c>
      <c r="C8023" t="s">
        <v>12574</v>
      </c>
      <c r="D8023">
        <v>4484</v>
      </c>
      <c r="E8023" s="1">
        <v>2.298</v>
      </c>
      <c r="F8023">
        <v>2.5950000000000002</v>
      </c>
      <c r="G8023">
        <v>0.46899999999999997</v>
      </c>
      <c r="H8023">
        <v>196</v>
      </c>
      <c r="I8023">
        <v>6.2</v>
      </c>
      <c r="J8023">
        <v>9.75E-3</v>
      </c>
      <c r="K8023">
        <v>0.69299999999999995</v>
      </c>
      <c r="L8023">
        <v>4.173268656716421</v>
      </c>
      <c r="M8023" s="2">
        <f t="shared" si="250"/>
        <v>70.149253731343293</v>
      </c>
      <c r="N8023" t="s">
        <v>12587</v>
      </c>
    </row>
    <row r="8024" spans="1:14">
      <c r="A8024">
        <v>95</v>
      </c>
      <c r="B8024" t="s">
        <v>18778</v>
      </c>
      <c r="C8024" t="s">
        <v>18779</v>
      </c>
      <c r="D8024">
        <v>4635</v>
      </c>
      <c r="E8024" s="1">
        <v>2.2480000000000002</v>
      </c>
      <c r="F8024">
        <v>2.149</v>
      </c>
      <c r="G8024">
        <v>0.58299999999999996</v>
      </c>
      <c r="H8024">
        <v>168</v>
      </c>
      <c r="I8024">
        <v>8.6</v>
      </c>
      <c r="J8024">
        <v>8.09E-3</v>
      </c>
      <c r="K8024">
        <v>0.61899999999999999</v>
      </c>
      <c r="L8024">
        <v>4.173268656716421</v>
      </c>
      <c r="M8024" s="2">
        <f t="shared" si="250"/>
        <v>70.895522388059703</v>
      </c>
      <c r="N8024" t="s">
        <v>12587</v>
      </c>
    </row>
    <row r="8025" spans="1:14">
      <c r="A8025">
        <v>96</v>
      </c>
      <c r="B8025" t="s">
        <v>20215</v>
      </c>
      <c r="C8025" t="s">
        <v>20216</v>
      </c>
      <c r="D8025">
        <v>11972</v>
      </c>
      <c r="E8025" s="1">
        <v>2.2250000000000001</v>
      </c>
      <c r="F8025">
        <v>2.4470000000000001</v>
      </c>
      <c r="G8025">
        <v>0.503</v>
      </c>
      <c r="H8025">
        <v>187</v>
      </c>
      <c r="I8025" t="s">
        <v>18288</v>
      </c>
      <c r="J8025">
        <v>1.389E-2</v>
      </c>
      <c r="K8025">
        <v>0.86599999999999999</v>
      </c>
      <c r="L8025">
        <v>4.173268656716421</v>
      </c>
      <c r="M8025" s="2">
        <f t="shared" si="250"/>
        <v>71.641791044776113</v>
      </c>
      <c r="N8025" t="s">
        <v>12587</v>
      </c>
    </row>
    <row r="8026" spans="1:14">
      <c r="A8026">
        <v>97</v>
      </c>
      <c r="B8026" t="s">
        <v>8829</v>
      </c>
      <c r="C8026" t="s">
        <v>8830</v>
      </c>
      <c r="D8026">
        <v>2605</v>
      </c>
      <c r="E8026" s="1">
        <v>2.2080000000000002</v>
      </c>
      <c r="F8026">
        <v>2.4129999999999998</v>
      </c>
      <c r="G8026">
        <v>0.75</v>
      </c>
      <c r="H8026">
        <v>64</v>
      </c>
      <c r="I8026">
        <v>8.1</v>
      </c>
      <c r="J8026">
        <v>4.3200000000000001E-3</v>
      </c>
      <c r="K8026">
        <v>0.65200000000000002</v>
      </c>
      <c r="L8026">
        <v>4.173268656716421</v>
      </c>
      <c r="M8026" s="2">
        <f t="shared" ref="M8026:M8057" si="251">A8026/134*100</f>
        <v>72.388059701492537</v>
      </c>
      <c r="N8026" t="s">
        <v>12587</v>
      </c>
    </row>
    <row r="8027" spans="1:14">
      <c r="A8027">
        <v>98</v>
      </c>
      <c r="B8027" t="s">
        <v>8833</v>
      </c>
      <c r="C8027" t="s">
        <v>8834</v>
      </c>
      <c r="D8027">
        <v>4053</v>
      </c>
      <c r="E8027" s="1">
        <v>2.1989999999999998</v>
      </c>
      <c r="F8027">
        <v>2.073</v>
      </c>
      <c r="G8027">
        <v>0.38900000000000001</v>
      </c>
      <c r="H8027">
        <v>144</v>
      </c>
      <c r="I8027">
        <v>8.4</v>
      </c>
      <c r="J8027">
        <v>7.1999999999999998E-3</v>
      </c>
      <c r="K8027">
        <v>0.59899999999999998</v>
      </c>
      <c r="L8027">
        <v>4.173268656716421</v>
      </c>
      <c r="M8027" s="2">
        <f t="shared" si="251"/>
        <v>73.134328358208961</v>
      </c>
      <c r="N8027" t="s">
        <v>12587</v>
      </c>
    </row>
    <row r="8028" spans="1:14">
      <c r="A8028">
        <v>99</v>
      </c>
      <c r="B8028" t="s">
        <v>16618</v>
      </c>
      <c r="C8028" t="s">
        <v>16619</v>
      </c>
      <c r="D8028">
        <v>6800</v>
      </c>
      <c r="E8028" s="1">
        <v>2.1909999999999998</v>
      </c>
      <c r="F8028">
        <v>1.8919999999999999</v>
      </c>
      <c r="G8028">
        <v>0.32500000000000001</v>
      </c>
      <c r="H8028">
        <v>117</v>
      </c>
      <c r="I8028" t="s">
        <v>18288</v>
      </c>
      <c r="J8028">
        <v>5.1799999999999997E-3</v>
      </c>
      <c r="K8028">
        <v>0.52300000000000002</v>
      </c>
      <c r="L8028">
        <v>4.173268656716421</v>
      </c>
      <c r="M8028" s="2">
        <f t="shared" si="251"/>
        <v>73.880597014925371</v>
      </c>
      <c r="N8028" t="s">
        <v>12587</v>
      </c>
    </row>
    <row r="8029" spans="1:14">
      <c r="A8029">
        <v>100</v>
      </c>
      <c r="B8029" t="s">
        <v>12517</v>
      </c>
      <c r="C8029" t="s">
        <v>12518</v>
      </c>
      <c r="D8029">
        <v>3193</v>
      </c>
      <c r="E8029" s="1">
        <v>2.0680000000000001</v>
      </c>
      <c r="F8029">
        <v>2.02</v>
      </c>
      <c r="G8029">
        <v>0.216</v>
      </c>
      <c r="H8029">
        <v>111</v>
      </c>
      <c r="I8029">
        <v>8.4</v>
      </c>
      <c r="J8029">
        <v>6.6899999999999998E-3</v>
      </c>
      <c r="K8029">
        <v>0.63</v>
      </c>
      <c r="L8029">
        <v>4.173268656716421</v>
      </c>
      <c r="M8029" s="2">
        <f t="shared" si="251"/>
        <v>74.626865671641795</v>
      </c>
      <c r="N8029" t="s">
        <v>12587</v>
      </c>
    </row>
    <row r="8030" spans="1:14">
      <c r="A8030">
        <v>101</v>
      </c>
      <c r="B8030" t="s">
        <v>12595</v>
      </c>
      <c r="C8030" t="s">
        <v>12596</v>
      </c>
      <c r="D8030">
        <v>4016</v>
      </c>
      <c r="E8030" s="1">
        <v>2.0609999999999999</v>
      </c>
      <c r="F8030">
        <v>2.306</v>
      </c>
      <c r="G8030">
        <v>0.32800000000000001</v>
      </c>
      <c r="H8030">
        <v>198</v>
      </c>
      <c r="I8030">
        <v>6.5</v>
      </c>
      <c r="J8030">
        <v>7.8200000000000006E-3</v>
      </c>
      <c r="K8030">
        <v>0.58299999999999996</v>
      </c>
      <c r="L8030">
        <v>4.173268656716421</v>
      </c>
      <c r="M8030" s="2">
        <f t="shared" si="251"/>
        <v>75.373134328358205</v>
      </c>
      <c r="N8030" t="s">
        <v>12587</v>
      </c>
    </row>
    <row r="8031" spans="1:14">
      <c r="A8031">
        <v>102</v>
      </c>
      <c r="B8031" t="s">
        <v>12551</v>
      </c>
      <c r="C8031" t="s">
        <v>12552</v>
      </c>
      <c r="D8031">
        <v>1042</v>
      </c>
      <c r="E8031" s="1">
        <v>2.0329999999999999</v>
      </c>
      <c r="F8031">
        <v>1.9410000000000001</v>
      </c>
      <c r="G8031">
        <v>0.44800000000000001</v>
      </c>
      <c r="H8031">
        <v>87</v>
      </c>
      <c r="I8031">
        <v>4.3</v>
      </c>
      <c r="J8031">
        <v>3.96E-3</v>
      </c>
      <c r="K8031">
        <v>0.60899999999999999</v>
      </c>
      <c r="L8031">
        <v>4.173268656716421</v>
      </c>
      <c r="M8031" s="2">
        <f t="shared" si="251"/>
        <v>76.119402985074629</v>
      </c>
      <c r="N8031" t="s">
        <v>12587</v>
      </c>
    </row>
    <row r="8032" spans="1:14">
      <c r="A8032">
        <v>103</v>
      </c>
      <c r="B8032" t="s">
        <v>8841</v>
      </c>
      <c r="C8032" t="s">
        <v>8842</v>
      </c>
      <c r="D8032">
        <v>1328</v>
      </c>
      <c r="E8032" s="1">
        <v>1.984</v>
      </c>
      <c r="F8032">
        <v>2.0539999999999998</v>
      </c>
      <c r="G8032">
        <v>0.504</v>
      </c>
      <c r="H8032">
        <v>123</v>
      </c>
      <c r="I8032">
        <v>3.9</v>
      </c>
      <c r="J8032">
        <v>4.6499999999999996E-3</v>
      </c>
      <c r="K8032">
        <v>0.62</v>
      </c>
      <c r="L8032">
        <v>4.173268656716421</v>
      </c>
      <c r="M8032" s="2">
        <f t="shared" si="251"/>
        <v>76.865671641791039</v>
      </c>
      <c r="N8032" t="s">
        <v>12587</v>
      </c>
    </row>
    <row r="8033" spans="1:14">
      <c r="A8033">
        <v>104</v>
      </c>
      <c r="B8033" t="s">
        <v>8817</v>
      </c>
      <c r="C8033" t="s">
        <v>8818</v>
      </c>
      <c r="D8033">
        <v>2581</v>
      </c>
      <c r="E8033" s="1">
        <v>1.974</v>
      </c>
      <c r="F8033">
        <v>2.0070000000000001</v>
      </c>
      <c r="G8033">
        <v>0.46899999999999997</v>
      </c>
      <c r="H8033">
        <v>81</v>
      </c>
      <c r="I8033">
        <v>8.8000000000000007</v>
      </c>
      <c r="J8033">
        <v>4.8500000000000001E-3</v>
      </c>
      <c r="K8033">
        <v>0.60099999999999998</v>
      </c>
      <c r="L8033">
        <v>4.173268656716421</v>
      </c>
      <c r="M8033" s="2">
        <f t="shared" si="251"/>
        <v>77.611940298507463</v>
      </c>
      <c r="N8033" t="s">
        <v>12587</v>
      </c>
    </row>
    <row r="8034" spans="1:14">
      <c r="A8034">
        <v>105</v>
      </c>
      <c r="B8034" t="s">
        <v>17122</v>
      </c>
      <c r="C8034" t="s">
        <v>17123</v>
      </c>
      <c r="D8034">
        <v>2852</v>
      </c>
      <c r="E8034" s="1">
        <v>1.964</v>
      </c>
      <c r="F8034">
        <v>2.0419999999999998</v>
      </c>
      <c r="G8034">
        <v>0.35699999999999998</v>
      </c>
      <c r="H8034">
        <v>154</v>
      </c>
      <c r="I8034">
        <v>6.6</v>
      </c>
      <c r="J8034">
        <v>6.2700000000000004E-3</v>
      </c>
      <c r="K8034">
        <v>0.57599999999999996</v>
      </c>
      <c r="L8034">
        <v>4.173268656716421</v>
      </c>
      <c r="M8034" s="2">
        <f t="shared" si="251"/>
        <v>78.358208955223887</v>
      </c>
      <c r="N8034" t="s">
        <v>12587</v>
      </c>
    </row>
    <row r="8035" spans="1:14">
      <c r="A8035">
        <v>106</v>
      </c>
      <c r="B8035" t="s">
        <v>20422</v>
      </c>
      <c r="C8035" t="s">
        <v>20421</v>
      </c>
      <c r="D8035">
        <v>1132</v>
      </c>
      <c r="E8035" s="1">
        <v>1.8959999999999999</v>
      </c>
      <c r="F8035">
        <v>2.0390000000000001</v>
      </c>
      <c r="G8035">
        <v>3.3000000000000002E-2</v>
      </c>
      <c r="H8035">
        <v>30</v>
      </c>
      <c r="I8035">
        <v>8.1999999999999993</v>
      </c>
      <c r="J8035">
        <v>1.5399999999999999E-3</v>
      </c>
      <c r="K8035">
        <v>0.57499999999999996</v>
      </c>
      <c r="L8035">
        <v>4.173268656716421</v>
      </c>
      <c r="M8035" s="2">
        <f t="shared" si="251"/>
        <v>79.104477611940297</v>
      </c>
      <c r="N8035" t="s">
        <v>12587</v>
      </c>
    </row>
    <row r="8036" spans="1:14">
      <c r="A8036">
        <v>107</v>
      </c>
      <c r="B8036" t="s">
        <v>18782</v>
      </c>
      <c r="C8036" t="s">
        <v>18783</v>
      </c>
      <c r="D8036">
        <v>1375</v>
      </c>
      <c r="E8036" s="1">
        <v>1.887</v>
      </c>
      <c r="F8036">
        <v>1.821</v>
      </c>
      <c r="G8036">
        <v>0.216</v>
      </c>
      <c r="H8036">
        <v>51</v>
      </c>
      <c r="I8036">
        <v>4.7</v>
      </c>
      <c r="J8036">
        <v>3.8500000000000001E-3</v>
      </c>
      <c r="K8036">
        <v>0.46400000000000002</v>
      </c>
      <c r="L8036">
        <v>4.173268656716421</v>
      </c>
      <c r="M8036" s="2">
        <f t="shared" si="251"/>
        <v>79.850746268656707</v>
      </c>
      <c r="N8036" t="s">
        <v>12587</v>
      </c>
    </row>
    <row r="8037" spans="1:14">
      <c r="A8037">
        <v>108</v>
      </c>
      <c r="B8037" t="s">
        <v>8855</v>
      </c>
      <c r="C8037" t="s">
        <v>8856</v>
      </c>
      <c r="D8037">
        <v>6213</v>
      </c>
      <c r="E8037" s="1">
        <v>1.877</v>
      </c>
      <c r="F8037">
        <v>2.1629999999999998</v>
      </c>
      <c r="G8037">
        <v>0.35399999999999998</v>
      </c>
      <c r="H8037">
        <v>260</v>
      </c>
      <c r="I8037">
        <v>6.9</v>
      </c>
      <c r="J8037">
        <v>1.023E-2</v>
      </c>
      <c r="K8037">
        <v>0.49299999999999999</v>
      </c>
      <c r="L8037">
        <v>4.173268656716421</v>
      </c>
      <c r="M8037" s="2">
        <f t="shared" si="251"/>
        <v>80.597014925373131</v>
      </c>
      <c r="N8037" t="s">
        <v>12587</v>
      </c>
    </row>
    <row r="8038" spans="1:14">
      <c r="A8038">
        <v>109</v>
      </c>
      <c r="B8038" t="s">
        <v>12766</v>
      </c>
      <c r="C8038" t="s">
        <v>12767</v>
      </c>
      <c r="D8038">
        <v>1159</v>
      </c>
      <c r="E8038" s="1">
        <v>1.835</v>
      </c>
      <c r="F8038">
        <v>2.4159999999999999</v>
      </c>
      <c r="G8038">
        <v>0.61399999999999999</v>
      </c>
      <c r="H8038">
        <v>44</v>
      </c>
      <c r="I8038">
        <v>5.7</v>
      </c>
      <c r="J8038">
        <v>3.0100000000000001E-3</v>
      </c>
      <c r="K8038">
        <v>0.72199999999999998</v>
      </c>
      <c r="L8038">
        <v>4.173268656716421</v>
      </c>
      <c r="M8038" s="2">
        <f t="shared" si="251"/>
        <v>81.343283582089555</v>
      </c>
      <c r="N8038" t="s">
        <v>12587</v>
      </c>
    </row>
    <row r="8039" spans="1:14">
      <c r="A8039">
        <v>110</v>
      </c>
      <c r="B8039" t="s">
        <v>12547</v>
      </c>
      <c r="C8039" t="s">
        <v>12548</v>
      </c>
      <c r="D8039">
        <v>1119</v>
      </c>
      <c r="E8039" s="1">
        <v>1.8080000000000001</v>
      </c>
      <c r="F8039">
        <v>2.2250000000000001</v>
      </c>
      <c r="G8039">
        <v>0.59199999999999997</v>
      </c>
      <c r="H8039">
        <v>71</v>
      </c>
      <c r="I8039">
        <v>6.9</v>
      </c>
      <c r="J8039">
        <v>2.15E-3</v>
      </c>
      <c r="K8039">
        <v>0.57699999999999996</v>
      </c>
      <c r="L8039">
        <v>4.173268656716421</v>
      </c>
      <c r="M8039" s="2">
        <f t="shared" si="251"/>
        <v>82.089552238805979</v>
      </c>
      <c r="N8039" t="s">
        <v>12587</v>
      </c>
    </row>
    <row r="8040" spans="1:14">
      <c r="A8040">
        <v>111</v>
      </c>
      <c r="B8040" t="s">
        <v>8857</v>
      </c>
      <c r="C8040" t="s">
        <v>8858</v>
      </c>
      <c r="D8040">
        <v>1254</v>
      </c>
      <c r="E8040" s="1">
        <v>1.75</v>
      </c>
      <c r="F8040">
        <v>1.837</v>
      </c>
      <c r="G8040">
        <v>0.28599999999999998</v>
      </c>
      <c r="H8040">
        <v>56</v>
      </c>
      <c r="I8040">
        <v>6.6</v>
      </c>
      <c r="J8040">
        <v>2.6199999999999999E-3</v>
      </c>
      <c r="K8040">
        <v>0.52800000000000002</v>
      </c>
      <c r="L8040">
        <v>4.173268656716421</v>
      </c>
      <c r="M8040" s="2">
        <f t="shared" si="251"/>
        <v>82.835820895522389</v>
      </c>
      <c r="N8040" t="s">
        <v>12587</v>
      </c>
    </row>
    <row r="8041" spans="1:14">
      <c r="A8041">
        <v>112</v>
      </c>
      <c r="B8041" t="s">
        <v>17036</v>
      </c>
      <c r="C8041" t="s">
        <v>17037</v>
      </c>
      <c r="D8041">
        <v>3679</v>
      </c>
      <c r="E8041" s="1">
        <v>1.7430000000000001</v>
      </c>
      <c r="F8041">
        <v>2.0699999999999998</v>
      </c>
      <c r="G8041">
        <v>0.28199999999999997</v>
      </c>
      <c r="H8041">
        <v>174</v>
      </c>
      <c r="I8041" t="s">
        <v>18288</v>
      </c>
      <c r="J8041">
        <v>6.2199999999999998E-3</v>
      </c>
      <c r="K8041">
        <v>0.625</v>
      </c>
      <c r="L8041">
        <v>4.173268656716421</v>
      </c>
      <c r="M8041" s="2">
        <f t="shared" si="251"/>
        <v>83.582089552238799</v>
      </c>
      <c r="N8041" t="s">
        <v>12587</v>
      </c>
    </row>
    <row r="8042" spans="1:14">
      <c r="A8042">
        <v>113</v>
      </c>
      <c r="B8042" t="s">
        <v>12579</v>
      </c>
      <c r="C8042" t="s">
        <v>12580</v>
      </c>
      <c r="D8042">
        <v>783</v>
      </c>
      <c r="E8042" s="1">
        <v>1.7310000000000001</v>
      </c>
      <c r="F8042">
        <v>1.4770000000000001</v>
      </c>
      <c r="G8042">
        <v>0.61</v>
      </c>
      <c r="H8042">
        <v>59</v>
      </c>
      <c r="I8042">
        <v>5.4</v>
      </c>
      <c r="J8042">
        <v>1.75E-3</v>
      </c>
      <c r="K8042">
        <v>0.38700000000000001</v>
      </c>
      <c r="L8042">
        <v>4.173268656716421</v>
      </c>
      <c r="M8042" s="2">
        <f t="shared" si="251"/>
        <v>84.328358208955223</v>
      </c>
      <c r="N8042" t="s">
        <v>12587</v>
      </c>
    </row>
    <row r="8043" spans="1:14">
      <c r="A8043">
        <v>114</v>
      </c>
      <c r="B8043" t="s">
        <v>8807</v>
      </c>
      <c r="C8043" t="s">
        <v>8808</v>
      </c>
      <c r="D8043">
        <v>1156</v>
      </c>
      <c r="E8043" s="1">
        <v>1.631</v>
      </c>
      <c r="G8043">
        <v>0.22700000000000001</v>
      </c>
      <c r="H8043">
        <v>75</v>
      </c>
      <c r="I8043">
        <v>5.5</v>
      </c>
      <c r="J8043">
        <v>3.0500000000000002E-3</v>
      </c>
      <c r="L8043">
        <v>4.173268656716421</v>
      </c>
      <c r="M8043" s="2">
        <f t="shared" si="251"/>
        <v>85.074626865671647</v>
      </c>
      <c r="N8043" t="s">
        <v>12587</v>
      </c>
    </row>
    <row r="8044" spans="1:14">
      <c r="A8044">
        <v>115</v>
      </c>
      <c r="B8044" t="s">
        <v>16138</v>
      </c>
      <c r="C8044" t="s">
        <v>16139</v>
      </c>
      <c r="D8044">
        <v>328</v>
      </c>
      <c r="E8044" s="1">
        <v>1.59</v>
      </c>
      <c r="F8044">
        <v>1.2509999999999999</v>
      </c>
      <c r="G8044">
        <v>0.76900000000000002</v>
      </c>
      <c r="H8044">
        <v>52</v>
      </c>
      <c r="I8044">
        <v>3</v>
      </c>
      <c r="J8044">
        <v>1.08E-3</v>
      </c>
      <c r="K8044">
        <v>0.29899999999999999</v>
      </c>
      <c r="L8044">
        <v>4.173268656716421</v>
      </c>
      <c r="M8044" s="2">
        <f t="shared" si="251"/>
        <v>85.820895522388057</v>
      </c>
      <c r="N8044" t="s">
        <v>12587</v>
      </c>
    </row>
    <row r="8045" spans="1:14">
      <c r="A8045">
        <v>116</v>
      </c>
      <c r="B8045" t="s">
        <v>8821</v>
      </c>
      <c r="C8045" t="s">
        <v>8822</v>
      </c>
      <c r="D8045">
        <v>2534</v>
      </c>
      <c r="E8045" s="1">
        <v>1.5449999999999999</v>
      </c>
      <c r="F8045">
        <v>1.4390000000000001</v>
      </c>
      <c r="G8045">
        <v>0.25900000000000001</v>
      </c>
      <c r="H8045">
        <v>108</v>
      </c>
      <c r="I8045">
        <v>9.4</v>
      </c>
      <c r="J8045">
        <v>4.0299999999999997E-3</v>
      </c>
      <c r="K8045">
        <v>0.441</v>
      </c>
      <c r="L8045">
        <v>4.173268656716421</v>
      </c>
      <c r="M8045" s="2">
        <f t="shared" si="251"/>
        <v>86.567164179104466</v>
      </c>
      <c r="N8045" t="s">
        <v>12587</v>
      </c>
    </row>
    <row r="8046" spans="1:14">
      <c r="A8046">
        <v>117</v>
      </c>
      <c r="B8046" t="s">
        <v>8839</v>
      </c>
      <c r="C8046" t="s">
        <v>8840</v>
      </c>
      <c r="D8046">
        <v>1299</v>
      </c>
      <c r="E8046" s="1">
        <v>1.52</v>
      </c>
      <c r="F8046">
        <v>1.875</v>
      </c>
      <c r="G8046">
        <v>0.35799999999999998</v>
      </c>
      <c r="H8046">
        <v>67</v>
      </c>
      <c r="I8046">
        <v>5.9</v>
      </c>
      <c r="J8046">
        <v>3.62E-3</v>
      </c>
      <c r="K8046">
        <v>0.60199999999999998</v>
      </c>
      <c r="L8046">
        <v>4.173268656716421</v>
      </c>
      <c r="M8046" s="2">
        <f t="shared" si="251"/>
        <v>87.31343283582089</v>
      </c>
      <c r="N8046" t="s">
        <v>12587</v>
      </c>
    </row>
    <row r="8047" spans="1:14">
      <c r="A8047">
        <v>118</v>
      </c>
      <c r="B8047" t="s">
        <v>12589</v>
      </c>
      <c r="C8047" t="s">
        <v>12590</v>
      </c>
      <c r="D8047">
        <v>1051</v>
      </c>
      <c r="E8047" s="1">
        <v>1.3560000000000001</v>
      </c>
      <c r="F8047">
        <v>1.359</v>
      </c>
      <c r="G8047">
        <v>0.29499999999999998</v>
      </c>
      <c r="H8047">
        <v>149</v>
      </c>
      <c r="I8047">
        <v>5.2</v>
      </c>
      <c r="J8047">
        <v>1.8400000000000001E-3</v>
      </c>
      <c r="K8047">
        <v>0.27700000000000002</v>
      </c>
      <c r="L8047">
        <v>4.173268656716421</v>
      </c>
      <c r="M8047" s="2">
        <f t="shared" si="251"/>
        <v>88.059701492537314</v>
      </c>
      <c r="N8047" t="s">
        <v>12587</v>
      </c>
    </row>
    <row r="8048" spans="1:14">
      <c r="A8048">
        <v>119</v>
      </c>
      <c r="B8048" t="s">
        <v>11528</v>
      </c>
      <c r="C8048" t="s">
        <v>11529</v>
      </c>
      <c r="D8048">
        <v>610</v>
      </c>
      <c r="E8048" s="1">
        <v>1.355</v>
      </c>
      <c r="F8048">
        <v>1.3979999999999999</v>
      </c>
      <c r="G8048">
        <v>0.35699999999999998</v>
      </c>
      <c r="H8048">
        <v>84</v>
      </c>
      <c r="I8048">
        <v>4.0999999999999996</v>
      </c>
      <c r="J8048">
        <v>1.7700000000000001E-3</v>
      </c>
      <c r="K8048">
        <v>0.30599999999999999</v>
      </c>
      <c r="L8048">
        <v>4.173268656716421</v>
      </c>
      <c r="M8048" s="2">
        <f t="shared" si="251"/>
        <v>88.805970149253739</v>
      </c>
      <c r="N8048" t="s">
        <v>12587</v>
      </c>
    </row>
    <row r="8049" spans="1:14">
      <c r="A8049">
        <v>120</v>
      </c>
      <c r="B8049" t="s">
        <v>18786</v>
      </c>
      <c r="C8049" t="s">
        <v>18787</v>
      </c>
      <c r="D8049">
        <v>582</v>
      </c>
      <c r="E8049" s="1">
        <v>1.2290000000000001</v>
      </c>
      <c r="F8049">
        <v>1.1559999999999999</v>
      </c>
      <c r="G8049">
        <v>0.35299999999999998</v>
      </c>
      <c r="H8049">
        <v>51</v>
      </c>
      <c r="I8049">
        <v>5.6</v>
      </c>
      <c r="J8049">
        <v>1.3699999999999999E-3</v>
      </c>
      <c r="K8049">
        <v>0.312</v>
      </c>
      <c r="L8049">
        <v>4.173268656716421</v>
      </c>
      <c r="M8049" s="2">
        <f t="shared" si="251"/>
        <v>89.552238805970148</v>
      </c>
      <c r="N8049" t="s">
        <v>12587</v>
      </c>
    </row>
    <row r="8050" spans="1:14">
      <c r="A8050">
        <v>121</v>
      </c>
      <c r="B8050" t="s">
        <v>12609</v>
      </c>
      <c r="C8050" t="s">
        <v>12610</v>
      </c>
      <c r="D8050">
        <v>157</v>
      </c>
      <c r="E8050" s="1">
        <v>1.0589999999999999</v>
      </c>
      <c r="G8050">
        <v>8.6999999999999994E-2</v>
      </c>
      <c r="H8050">
        <v>23</v>
      </c>
      <c r="I8050">
        <v>3.9</v>
      </c>
      <c r="J8050">
        <v>4.8000000000000001E-4</v>
      </c>
      <c r="L8050">
        <v>4.173268656716421</v>
      </c>
      <c r="M8050" s="2">
        <f t="shared" si="251"/>
        <v>90.298507462686572</v>
      </c>
      <c r="N8050" t="s">
        <v>12587</v>
      </c>
    </row>
    <row r="8051" spans="1:14">
      <c r="A8051">
        <v>122</v>
      </c>
      <c r="B8051" t="s">
        <v>12605</v>
      </c>
      <c r="C8051" t="s">
        <v>12606</v>
      </c>
      <c r="D8051">
        <v>2518</v>
      </c>
      <c r="E8051" s="1">
        <v>1</v>
      </c>
      <c r="F8051">
        <v>1.107</v>
      </c>
      <c r="G8051">
        <v>9.0999999999999998E-2</v>
      </c>
      <c r="H8051">
        <v>220</v>
      </c>
      <c r="I8051">
        <v>6.6</v>
      </c>
      <c r="J8051">
        <v>6.6299999999999996E-3</v>
      </c>
      <c r="K8051">
        <v>0.36899999999999999</v>
      </c>
      <c r="L8051">
        <v>4.173268656716421</v>
      </c>
      <c r="M8051" s="2">
        <f t="shared" si="251"/>
        <v>91.044776119402982</v>
      </c>
      <c r="N8051" t="s">
        <v>12587</v>
      </c>
    </row>
    <row r="8052" spans="1:14">
      <c r="A8052">
        <v>123</v>
      </c>
      <c r="B8052" t="s">
        <v>8843</v>
      </c>
      <c r="C8052" t="s">
        <v>8844</v>
      </c>
      <c r="D8052">
        <v>11600</v>
      </c>
      <c r="E8052" s="1">
        <v>0.95199999999999996</v>
      </c>
      <c r="F8052">
        <v>1.0129999999999999</v>
      </c>
      <c r="G8052">
        <v>6.0999999999999999E-2</v>
      </c>
      <c r="H8052">
        <v>783</v>
      </c>
      <c r="I8052">
        <v>7</v>
      </c>
      <c r="J8052">
        <v>2.2679999999999999E-2</v>
      </c>
      <c r="K8052">
        <v>0.26800000000000002</v>
      </c>
      <c r="L8052">
        <v>4.173268656716421</v>
      </c>
      <c r="M8052" s="2">
        <f t="shared" si="251"/>
        <v>91.791044776119406</v>
      </c>
      <c r="N8052" t="s">
        <v>12587</v>
      </c>
    </row>
    <row r="8053" spans="1:14">
      <c r="A8053">
        <v>124</v>
      </c>
      <c r="B8053" t="s">
        <v>12593</v>
      </c>
      <c r="C8053" t="s">
        <v>12594</v>
      </c>
      <c r="D8053">
        <v>894</v>
      </c>
      <c r="E8053" s="1">
        <v>0.90700000000000003</v>
      </c>
      <c r="G8053">
        <v>3.5999999999999997E-2</v>
      </c>
      <c r="H8053">
        <v>83</v>
      </c>
      <c r="I8053">
        <v>5.5</v>
      </c>
      <c r="J8053">
        <v>2.2599999999999999E-3</v>
      </c>
      <c r="L8053">
        <v>4.173268656716421</v>
      </c>
      <c r="M8053" s="2">
        <f t="shared" si="251"/>
        <v>92.537313432835816</v>
      </c>
      <c r="N8053" t="s">
        <v>12587</v>
      </c>
    </row>
    <row r="8054" spans="1:14">
      <c r="A8054">
        <v>125</v>
      </c>
      <c r="B8054" t="s">
        <v>18788</v>
      </c>
      <c r="C8054" t="s">
        <v>18789</v>
      </c>
      <c r="D8054">
        <v>369</v>
      </c>
      <c r="E8054" s="1">
        <v>0.79100000000000004</v>
      </c>
      <c r="F8054">
        <v>0.89800000000000002</v>
      </c>
      <c r="G8054">
        <v>9.0999999999999998E-2</v>
      </c>
      <c r="H8054">
        <v>11</v>
      </c>
      <c r="I8054">
        <v>6.9</v>
      </c>
      <c r="J8054">
        <v>6.8999999999999997E-4</v>
      </c>
      <c r="K8054">
        <v>0.21</v>
      </c>
      <c r="L8054">
        <v>4.173268656716421</v>
      </c>
      <c r="M8054" s="2">
        <f t="shared" si="251"/>
        <v>93.28358208955224</v>
      </c>
      <c r="N8054" t="s">
        <v>12587</v>
      </c>
    </row>
    <row r="8055" spans="1:14">
      <c r="A8055">
        <v>126</v>
      </c>
      <c r="B8055" t="s">
        <v>21149</v>
      </c>
      <c r="C8055" t="s">
        <v>21150</v>
      </c>
      <c r="D8055">
        <v>312</v>
      </c>
      <c r="E8055" s="1">
        <v>0.73</v>
      </c>
      <c r="F8055">
        <v>0.82599999999999996</v>
      </c>
      <c r="G8055">
        <v>6.9000000000000006E-2</v>
      </c>
      <c r="H8055">
        <v>29</v>
      </c>
      <c r="I8055">
        <v>9.3000000000000007</v>
      </c>
      <c r="J8055">
        <v>4.8999999999999998E-4</v>
      </c>
      <c r="K8055">
        <v>0.193</v>
      </c>
      <c r="L8055">
        <v>4.173268656716421</v>
      </c>
      <c r="M8055" s="2">
        <f t="shared" si="251"/>
        <v>94.029850746268664</v>
      </c>
      <c r="N8055" t="s">
        <v>12587</v>
      </c>
    </row>
    <row r="8056" spans="1:14">
      <c r="A8056">
        <v>127</v>
      </c>
      <c r="B8056" t="s">
        <v>20269</v>
      </c>
      <c r="C8056" t="s">
        <v>20270</v>
      </c>
      <c r="D8056">
        <v>219</v>
      </c>
      <c r="E8056" s="1">
        <v>0.72699999999999998</v>
      </c>
      <c r="F8056">
        <v>0.72099999999999997</v>
      </c>
      <c r="G8056">
        <v>0.19400000000000001</v>
      </c>
      <c r="H8056">
        <v>36</v>
      </c>
      <c r="I8056">
        <v>5.7</v>
      </c>
      <c r="J8056">
        <v>4.0999999999999999E-4</v>
      </c>
      <c r="K8056">
        <v>0.152</v>
      </c>
      <c r="L8056">
        <v>4.173268656716421</v>
      </c>
      <c r="M8056" s="2">
        <f t="shared" si="251"/>
        <v>94.776119402985074</v>
      </c>
      <c r="N8056" t="s">
        <v>12587</v>
      </c>
    </row>
    <row r="8057" spans="1:14">
      <c r="A8057">
        <v>128</v>
      </c>
      <c r="B8057" t="s">
        <v>18792</v>
      </c>
      <c r="C8057" t="s">
        <v>18793</v>
      </c>
      <c r="D8057">
        <v>213</v>
      </c>
      <c r="E8057" s="1">
        <v>0.65300000000000002</v>
      </c>
      <c r="F8057">
        <v>0.92100000000000004</v>
      </c>
      <c r="G8057">
        <v>0.122</v>
      </c>
      <c r="H8057">
        <v>41</v>
      </c>
      <c r="I8057">
        <v>4.7</v>
      </c>
      <c r="J8057">
        <v>5.6999999999999998E-4</v>
      </c>
      <c r="K8057">
        <v>0.19600000000000001</v>
      </c>
      <c r="L8057">
        <v>4.173268656716421</v>
      </c>
      <c r="M8057" s="2">
        <f t="shared" si="251"/>
        <v>95.522388059701484</v>
      </c>
      <c r="N8057" t="s">
        <v>12587</v>
      </c>
    </row>
    <row r="8058" spans="1:14">
      <c r="A8058">
        <v>129</v>
      </c>
      <c r="B8058" t="s">
        <v>12503</v>
      </c>
      <c r="C8058" t="s">
        <v>12504</v>
      </c>
      <c r="D8058">
        <v>226</v>
      </c>
      <c r="E8058" s="1">
        <v>0.64600000000000002</v>
      </c>
      <c r="G8058">
        <v>0.13500000000000001</v>
      </c>
      <c r="H8058">
        <v>37</v>
      </c>
      <c r="I8058">
        <v>5.6</v>
      </c>
      <c r="J8058">
        <v>5.0000000000000001E-4</v>
      </c>
      <c r="L8058">
        <v>4.173268656716421</v>
      </c>
      <c r="M8058" s="2">
        <f t="shared" ref="M8058:M8063" si="252">A8058/134*100</f>
        <v>96.268656716417908</v>
      </c>
      <c r="N8058" t="s">
        <v>12587</v>
      </c>
    </row>
    <row r="8059" spans="1:14">
      <c r="A8059">
        <v>130</v>
      </c>
      <c r="B8059" t="s">
        <v>16136</v>
      </c>
      <c r="C8059" t="s">
        <v>16137</v>
      </c>
      <c r="D8059">
        <v>422</v>
      </c>
      <c r="E8059" s="1">
        <v>0.64300000000000002</v>
      </c>
      <c r="F8059">
        <v>0.63800000000000001</v>
      </c>
      <c r="G8059">
        <v>3.5999999999999997E-2</v>
      </c>
      <c r="H8059">
        <v>56</v>
      </c>
      <c r="I8059">
        <v>6.3</v>
      </c>
      <c r="J8059">
        <v>8.1999999999999998E-4</v>
      </c>
      <c r="K8059">
        <v>0.157</v>
      </c>
      <c r="L8059">
        <v>4.173268656716421</v>
      </c>
      <c r="M8059" s="2">
        <f t="shared" si="252"/>
        <v>97.014925373134332</v>
      </c>
      <c r="N8059" t="s">
        <v>12587</v>
      </c>
    </row>
    <row r="8060" spans="1:14">
      <c r="A8060">
        <v>131</v>
      </c>
      <c r="B8060" t="s">
        <v>18794</v>
      </c>
      <c r="C8060" t="s">
        <v>18795</v>
      </c>
      <c r="D8060">
        <v>51</v>
      </c>
      <c r="E8060" s="1">
        <v>0.55600000000000005</v>
      </c>
      <c r="F8060">
        <v>0.55600000000000005</v>
      </c>
      <c r="G8060">
        <v>0.48499999999999999</v>
      </c>
      <c r="H8060">
        <v>33</v>
      </c>
      <c r="J8060">
        <v>2.4000000000000001E-4</v>
      </c>
      <c r="K8060">
        <v>0.214</v>
      </c>
      <c r="L8060">
        <v>4.173268656716421</v>
      </c>
      <c r="M8060" s="2">
        <f t="shared" si="252"/>
        <v>97.761194029850756</v>
      </c>
      <c r="N8060" t="s">
        <v>12587</v>
      </c>
    </row>
    <row r="8061" spans="1:14">
      <c r="A8061">
        <v>132</v>
      </c>
      <c r="B8061" t="s">
        <v>12535</v>
      </c>
      <c r="C8061" t="s">
        <v>12536</v>
      </c>
      <c r="D8061">
        <v>144</v>
      </c>
      <c r="E8061" s="1">
        <v>0.378</v>
      </c>
      <c r="G8061">
        <v>4.1000000000000002E-2</v>
      </c>
      <c r="H8061">
        <v>74</v>
      </c>
      <c r="I8061">
        <v>3.7</v>
      </c>
      <c r="J8061">
        <v>1.2999999999999999E-4</v>
      </c>
      <c r="L8061">
        <v>4.173268656716421</v>
      </c>
      <c r="M8061" s="2">
        <f t="shared" si="252"/>
        <v>98.507462686567166</v>
      </c>
      <c r="N8061" t="s">
        <v>12587</v>
      </c>
    </row>
    <row r="8062" spans="1:14">
      <c r="A8062">
        <v>133</v>
      </c>
      <c r="B8062" t="s">
        <v>20281</v>
      </c>
      <c r="C8062" t="s">
        <v>20282</v>
      </c>
      <c r="D8062">
        <v>517</v>
      </c>
      <c r="E8062" s="1">
        <v>0.33300000000000002</v>
      </c>
      <c r="F8062">
        <v>0.33200000000000002</v>
      </c>
      <c r="G8062">
        <v>0.218</v>
      </c>
      <c r="H8062">
        <v>101</v>
      </c>
      <c r="I8062" t="s">
        <v>18288</v>
      </c>
      <c r="J8062">
        <v>9.3000000000000005E-4</v>
      </c>
      <c r="K8062">
        <v>0.10299999999999999</v>
      </c>
      <c r="L8062">
        <v>4.173268656716421</v>
      </c>
      <c r="M8062" s="2">
        <f t="shared" si="252"/>
        <v>99.253731343283576</v>
      </c>
      <c r="N8062" t="s">
        <v>12587</v>
      </c>
    </row>
    <row r="8063" spans="1:14">
      <c r="A8063">
        <v>134</v>
      </c>
      <c r="B8063" t="s">
        <v>18800</v>
      </c>
      <c r="C8063" t="s">
        <v>18801</v>
      </c>
      <c r="D8063">
        <v>30</v>
      </c>
      <c r="E8063" s="1">
        <v>0.152</v>
      </c>
      <c r="G8063">
        <v>0.1</v>
      </c>
      <c r="H8063">
        <v>30</v>
      </c>
      <c r="J8063">
        <v>1E-4</v>
      </c>
      <c r="L8063">
        <v>4.173268656716421</v>
      </c>
      <c r="M8063" s="2">
        <f t="shared" si="252"/>
        <v>100</v>
      </c>
      <c r="N8063" t="s">
        <v>12587</v>
      </c>
    </row>
    <row r="8064" spans="1:14" s="3" customFormat="1">
      <c r="E8064" s="4"/>
      <c r="M8064" s="5"/>
    </row>
    <row r="8065" spans="1:14">
      <c r="A8065">
        <v>1</v>
      </c>
      <c r="B8065" t="s">
        <v>130</v>
      </c>
      <c r="C8065" t="s">
        <v>129</v>
      </c>
      <c r="D8065">
        <v>686</v>
      </c>
      <c r="E8065" s="1">
        <v>2.0510000000000002</v>
      </c>
      <c r="G8065">
        <v>0.14599999999999999</v>
      </c>
      <c r="H8065">
        <v>48</v>
      </c>
      <c r="I8065">
        <v>4.4000000000000004</v>
      </c>
      <c r="J8065">
        <v>2.2899999999999999E-3</v>
      </c>
      <c r="L8065">
        <f>AVERAGE(E8065:E8088)</f>
        <v>0.87429166666666669</v>
      </c>
      <c r="M8065" s="2">
        <f t="shared" ref="M8065:M8088" si="253">A8065/24*100</f>
        <v>4.1666666666666661</v>
      </c>
      <c r="N8065" t="s">
        <v>80</v>
      </c>
    </row>
    <row r="8066" spans="1:14">
      <c r="A8066">
        <v>2</v>
      </c>
      <c r="B8066" t="s">
        <v>5934</v>
      </c>
      <c r="C8066" t="s">
        <v>5933</v>
      </c>
      <c r="D8066">
        <v>2801</v>
      </c>
      <c r="E8066" s="1">
        <v>1.9850000000000001</v>
      </c>
      <c r="F8066">
        <v>3.1320000000000001</v>
      </c>
      <c r="G8066">
        <v>0.222</v>
      </c>
      <c r="H8066">
        <v>36</v>
      </c>
      <c r="I8066" t="s">
        <v>18288</v>
      </c>
      <c r="J8066">
        <v>9.5099999999999994E-3</v>
      </c>
      <c r="K8066">
        <v>3.2469999999999999</v>
      </c>
      <c r="L8066">
        <v>0.87429166666666669</v>
      </c>
      <c r="M8066" s="2">
        <f t="shared" si="253"/>
        <v>8.3333333333333321</v>
      </c>
      <c r="N8066" t="s">
        <v>80</v>
      </c>
    </row>
    <row r="8067" spans="1:14">
      <c r="A8067">
        <v>3</v>
      </c>
      <c r="B8067" t="s">
        <v>5918</v>
      </c>
      <c r="C8067" t="s">
        <v>5917</v>
      </c>
      <c r="D8067">
        <v>2416</v>
      </c>
      <c r="E8067" s="1">
        <v>1.7290000000000001</v>
      </c>
      <c r="F8067">
        <v>3.0089999999999999</v>
      </c>
      <c r="G8067">
        <v>0.52</v>
      </c>
      <c r="H8067">
        <v>25</v>
      </c>
      <c r="I8067" t="s">
        <v>18288</v>
      </c>
      <c r="J8067">
        <v>7.5700000000000003E-3</v>
      </c>
      <c r="K8067">
        <v>3.8220000000000001</v>
      </c>
      <c r="L8067">
        <v>0.87429166666666669</v>
      </c>
      <c r="M8067" s="2">
        <f t="shared" si="253"/>
        <v>12.5</v>
      </c>
      <c r="N8067" t="s">
        <v>80</v>
      </c>
    </row>
    <row r="8068" spans="1:14">
      <c r="A8068">
        <v>4</v>
      </c>
      <c r="B8068" t="s">
        <v>340</v>
      </c>
      <c r="C8068" t="s">
        <v>339</v>
      </c>
      <c r="D8068">
        <v>147</v>
      </c>
      <c r="E8068" s="1">
        <v>1.5580000000000001</v>
      </c>
      <c r="G8068">
        <v>0.44</v>
      </c>
      <c r="H8068">
        <v>25</v>
      </c>
      <c r="I8068">
        <v>2.6</v>
      </c>
      <c r="J8068">
        <v>7.5000000000000002E-4</v>
      </c>
      <c r="L8068">
        <v>0.87429166666666669</v>
      </c>
      <c r="M8068" s="2">
        <f t="shared" si="253"/>
        <v>16.666666666666664</v>
      </c>
      <c r="N8068" t="s">
        <v>80</v>
      </c>
    </row>
    <row r="8069" spans="1:14">
      <c r="A8069">
        <v>5</v>
      </c>
      <c r="B8069" t="s">
        <v>338</v>
      </c>
      <c r="C8069" t="s">
        <v>337</v>
      </c>
      <c r="D8069">
        <v>712</v>
      </c>
      <c r="E8069" s="1">
        <v>1.3240000000000001</v>
      </c>
      <c r="F8069">
        <v>1.671</v>
      </c>
      <c r="G8069">
        <v>0.16700000000000001</v>
      </c>
      <c r="H8069">
        <v>18</v>
      </c>
      <c r="I8069" t="s">
        <v>18288</v>
      </c>
      <c r="J8069">
        <v>1.09E-3</v>
      </c>
      <c r="K8069">
        <v>0.75600000000000001</v>
      </c>
      <c r="L8069">
        <v>0.87429166666666669</v>
      </c>
      <c r="M8069" s="2">
        <f t="shared" si="253"/>
        <v>20.833333333333336</v>
      </c>
      <c r="N8069" t="s">
        <v>80</v>
      </c>
    </row>
    <row r="8070" spans="1:14">
      <c r="A8070">
        <v>6</v>
      </c>
      <c r="B8070" t="s">
        <v>336</v>
      </c>
      <c r="C8070" t="s">
        <v>335</v>
      </c>
      <c r="D8070">
        <v>1142</v>
      </c>
      <c r="E8070" s="1">
        <v>1.306</v>
      </c>
      <c r="F8070">
        <v>1.903</v>
      </c>
      <c r="G8070">
        <v>0.1</v>
      </c>
      <c r="H8070">
        <v>40</v>
      </c>
      <c r="I8070">
        <v>9.4</v>
      </c>
      <c r="J8070">
        <v>2.8999999999999998E-3</v>
      </c>
      <c r="K8070">
        <v>1.073</v>
      </c>
      <c r="L8070">
        <v>0.87429166666666669</v>
      </c>
      <c r="M8070" s="2">
        <f t="shared" si="253"/>
        <v>25</v>
      </c>
      <c r="N8070" t="s">
        <v>80</v>
      </c>
    </row>
    <row r="8071" spans="1:14">
      <c r="A8071">
        <v>7</v>
      </c>
      <c r="B8071" t="s">
        <v>5872</v>
      </c>
      <c r="C8071" t="s">
        <v>5871</v>
      </c>
      <c r="D8071">
        <v>1128</v>
      </c>
      <c r="E8071" s="1">
        <v>1.2549999999999999</v>
      </c>
      <c r="F8071">
        <v>1.9650000000000001</v>
      </c>
      <c r="G8071">
        <v>1.7999999999999999E-2</v>
      </c>
      <c r="H8071">
        <v>57</v>
      </c>
      <c r="I8071">
        <v>7.8</v>
      </c>
      <c r="J8071">
        <v>2.5999999999999999E-3</v>
      </c>
      <c r="K8071">
        <v>0.73399999999999999</v>
      </c>
      <c r="L8071">
        <v>0.87429166666666669</v>
      </c>
      <c r="M8071" s="2">
        <f t="shared" si="253"/>
        <v>29.166666666666668</v>
      </c>
      <c r="N8071" t="s">
        <v>80</v>
      </c>
    </row>
    <row r="8072" spans="1:14">
      <c r="A8072">
        <v>8</v>
      </c>
      <c r="B8072" t="s">
        <v>334</v>
      </c>
      <c r="C8072" t="s">
        <v>333</v>
      </c>
      <c r="D8072">
        <v>1752</v>
      </c>
      <c r="E8072" s="1">
        <v>1.141</v>
      </c>
      <c r="F8072">
        <v>1.5589999999999999</v>
      </c>
      <c r="G8072">
        <v>7.9000000000000001E-2</v>
      </c>
      <c r="H8072">
        <v>38</v>
      </c>
      <c r="I8072" t="s">
        <v>18288</v>
      </c>
      <c r="J8072">
        <v>3.3800000000000002E-3</v>
      </c>
      <c r="K8072">
        <v>1.268</v>
      </c>
      <c r="L8072">
        <v>0.87429166666666669</v>
      </c>
      <c r="M8072" s="2">
        <f t="shared" si="253"/>
        <v>33.333333333333329</v>
      </c>
      <c r="N8072" t="s">
        <v>80</v>
      </c>
    </row>
    <row r="8073" spans="1:14">
      <c r="A8073">
        <v>9</v>
      </c>
      <c r="B8073" t="s">
        <v>332</v>
      </c>
      <c r="C8073" t="s">
        <v>331</v>
      </c>
      <c r="D8073">
        <v>767</v>
      </c>
      <c r="E8073" s="1">
        <v>0.98699999999999999</v>
      </c>
      <c r="F8073">
        <v>1.4410000000000001</v>
      </c>
      <c r="G8073">
        <v>0.21199999999999999</v>
      </c>
      <c r="H8073">
        <v>33</v>
      </c>
      <c r="I8073">
        <v>8.5</v>
      </c>
      <c r="J8073">
        <v>2.4399999999999999E-3</v>
      </c>
      <c r="K8073">
        <v>0.82</v>
      </c>
      <c r="L8073">
        <v>0.87429166666666669</v>
      </c>
      <c r="M8073" s="2">
        <f t="shared" si="253"/>
        <v>37.5</v>
      </c>
      <c r="N8073" t="s">
        <v>80</v>
      </c>
    </row>
    <row r="8074" spans="1:14">
      <c r="A8074">
        <v>10</v>
      </c>
      <c r="B8074" t="s">
        <v>330</v>
      </c>
      <c r="C8074" t="s">
        <v>329</v>
      </c>
      <c r="D8074">
        <v>746</v>
      </c>
      <c r="E8074" s="1">
        <v>0.82499999999999996</v>
      </c>
      <c r="F8074">
        <v>1.236</v>
      </c>
      <c r="G8074">
        <v>2.4E-2</v>
      </c>
      <c r="H8074">
        <v>41</v>
      </c>
      <c r="I8074">
        <v>8.1999999999999993</v>
      </c>
      <c r="J8074">
        <v>1.5E-3</v>
      </c>
      <c r="K8074">
        <v>0.42299999999999999</v>
      </c>
      <c r="L8074">
        <v>0.87429166666666669</v>
      </c>
      <c r="M8074" s="2">
        <f t="shared" si="253"/>
        <v>41.666666666666671</v>
      </c>
      <c r="N8074" t="s">
        <v>80</v>
      </c>
    </row>
    <row r="8075" spans="1:14">
      <c r="A8075">
        <v>11</v>
      </c>
      <c r="B8075" t="s">
        <v>328</v>
      </c>
      <c r="C8075" t="s">
        <v>327</v>
      </c>
      <c r="D8075">
        <v>332</v>
      </c>
      <c r="E8075" s="1">
        <v>0.67100000000000004</v>
      </c>
      <c r="F8075">
        <v>0.81799999999999995</v>
      </c>
      <c r="G8075">
        <v>0.03</v>
      </c>
      <c r="H8075">
        <v>33</v>
      </c>
      <c r="I8075">
        <v>7.9</v>
      </c>
      <c r="J8075">
        <v>8.9999999999999998E-4</v>
      </c>
      <c r="K8075">
        <v>0.374</v>
      </c>
      <c r="L8075">
        <v>0.87429166666666669</v>
      </c>
      <c r="M8075" s="2">
        <f t="shared" si="253"/>
        <v>45.833333333333329</v>
      </c>
      <c r="N8075" t="s">
        <v>80</v>
      </c>
    </row>
    <row r="8076" spans="1:14">
      <c r="A8076">
        <v>12</v>
      </c>
      <c r="B8076" t="s">
        <v>326</v>
      </c>
      <c r="C8076" t="s">
        <v>325</v>
      </c>
      <c r="D8076">
        <v>450</v>
      </c>
      <c r="E8076" s="1">
        <v>0.65300000000000002</v>
      </c>
      <c r="G8076">
        <v>0.13</v>
      </c>
      <c r="H8076">
        <v>23</v>
      </c>
      <c r="I8076">
        <v>9.5</v>
      </c>
      <c r="J8076">
        <v>5.5000000000000003E-4</v>
      </c>
      <c r="L8076">
        <v>0.87429166666666669</v>
      </c>
      <c r="M8076" s="2">
        <f t="shared" si="253"/>
        <v>50</v>
      </c>
      <c r="N8076" t="s">
        <v>80</v>
      </c>
    </row>
    <row r="8077" spans="1:14">
      <c r="A8077">
        <v>13</v>
      </c>
      <c r="B8077" t="s">
        <v>238</v>
      </c>
      <c r="C8077" t="s">
        <v>237</v>
      </c>
      <c r="D8077">
        <v>257</v>
      </c>
      <c r="E8077" s="1">
        <v>0.63300000000000001</v>
      </c>
      <c r="F8077">
        <v>0.89500000000000002</v>
      </c>
      <c r="G8077">
        <v>0.23100000000000001</v>
      </c>
      <c r="H8077">
        <v>13</v>
      </c>
      <c r="I8077">
        <v>9.4</v>
      </c>
      <c r="J8077">
        <v>1.0300000000000001E-3</v>
      </c>
      <c r="K8077">
        <v>0.61699999999999999</v>
      </c>
      <c r="L8077">
        <v>0.87429166666666669</v>
      </c>
      <c r="M8077" s="2">
        <f t="shared" si="253"/>
        <v>54.166666666666664</v>
      </c>
      <c r="N8077" t="s">
        <v>80</v>
      </c>
    </row>
    <row r="8078" spans="1:14">
      <c r="A8078">
        <v>14</v>
      </c>
      <c r="B8078" t="s">
        <v>324</v>
      </c>
      <c r="C8078" t="s">
        <v>323</v>
      </c>
      <c r="D8078">
        <v>274</v>
      </c>
      <c r="E8078" s="1">
        <v>0.628</v>
      </c>
      <c r="F8078">
        <v>1.1259999999999999</v>
      </c>
      <c r="G8078">
        <v>0.13</v>
      </c>
      <c r="H8078">
        <v>23</v>
      </c>
      <c r="I8078">
        <v>7</v>
      </c>
      <c r="J8078">
        <v>1.1100000000000001E-3</v>
      </c>
      <c r="K8078">
        <v>0.61299999999999999</v>
      </c>
      <c r="L8078">
        <v>0.87429166666666669</v>
      </c>
      <c r="M8078" s="2">
        <f t="shared" si="253"/>
        <v>58.333333333333336</v>
      </c>
      <c r="N8078" t="s">
        <v>80</v>
      </c>
    </row>
    <row r="8079" spans="1:14">
      <c r="A8079">
        <v>15</v>
      </c>
      <c r="B8079" t="s">
        <v>322</v>
      </c>
      <c r="C8079" t="s">
        <v>321</v>
      </c>
      <c r="D8079">
        <v>622</v>
      </c>
      <c r="E8079" s="1">
        <v>0.59</v>
      </c>
      <c r="F8079">
        <v>0.80200000000000005</v>
      </c>
      <c r="G8079">
        <v>0.114</v>
      </c>
      <c r="H8079">
        <v>44</v>
      </c>
      <c r="I8079" t="s">
        <v>18288</v>
      </c>
      <c r="J8079">
        <v>1.5900000000000001E-3</v>
      </c>
      <c r="K8079">
        <v>0.44800000000000001</v>
      </c>
      <c r="L8079">
        <v>0.87429166666666669</v>
      </c>
      <c r="M8079" s="2">
        <f t="shared" si="253"/>
        <v>62.5</v>
      </c>
      <c r="N8079" t="s">
        <v>80</v>
      </c>
    </row>
    <row r="8080" spans="1:14">
      <c r="A8080">
        <v>16</v>
      </c>
      <c r="B8080" t="s">
        <v>2011</v>
      </c>
      <c r="C8080" t="s">
        <v>2010</v>
      </c>
      <c r="D8080">
        <v>309</v>
      </c>
      <c r="E8080" s="1">
        <v>0.57999999999999996</v>
      </c>
      <c r="F8080">
        <v>0.73799999999999999</v>
      </c>
      <c r="G8080">
        <v>0</v>
      </c>
      <c r="H8080">
        <v>19</v>
      </c>
      <c r="I8080" t="s">
        <v>18288</v>
      </c>
      <c r="J8080">
        <v>8.8999999999999995E-4</v>
      </c>
      <c r="K8080">
        <v>0.47399999999999998</v>
      </c>
      <c r="L8080">
        <v>0.87429166666666669</v>
      </c>
      <c r="M8080" s="2">
        <f t="shared" si="253"/>
        <v>66.666666666666657</v>
      </c>
      <c r="N8080" t="s">
        <v>80</v>
      </c>
    </row>
    <row r="8081" spans="1:14">
      <c r="A8081">
        <v>17</v>
      </c>
      <c r="B8081" t="s">
        <v>320</v>
      </c>
      <c r="C8081" t="s">
        <v>319</v>
      </c>
      <c r="D8081">
        <v>187</v>
      </c>
      <c r="E8081" s="1">
        <v>0.54800000000000004</v>
      </c>
      <c r="F8081">
        <v>0.91100000000000003</v>
      </c>
      <c r="G8081">
        <v>0.04</v>
      </c>
      <c r="H8081">
        <v>25</v>
      </c>
      <c r="I8081">
        <v>6</v>
      </c>
      <c r="J8081">
        <v>4.0999999999999999E-4</v>
      </c>
      <c r="K8081">
        <v>0.23300000000000001</v>
      </c>
      <c r="L8081">
        <v>0.87429166666666669</v>
      </c>
      <c r="M8081" s="2">
        <f t="shared" si="253"/>
        <v>70.833333333333343</v>
      </c>
      <c r="N8081" t="s">
        <v>80</v>
      </c>
    </row>
    <row r="8082" spans="1:14">
      <c r="A8082">
        <v>18</v>
      </c>
      <c r="B8082" t="s">
        <v>318</v>
      </c>
      <c r="C8082" t="s">
        <v>317</v>
      </c>
      <c r="D8082">
        <v>248</v>
      </c>
      <c r="E8082" s="1">
        <v>0.51400000000000001</v>
      </c>
      <c r="F8082">
        <v>0.59499999999999997</v>
      </c>
      <c r="G8082">
        <v>0.16200000000000001</v>
      </c>
      <c r="H8082">
        <v>37</v>
      </c>
      <c r="I8082">
        <v>5.9</v>
      </c>
      <c r="J8082">
        <v>7.3999999999999999E-4</v>
      </c>
      <c r="K8082">
        <v>0.21199999999999999</v>
      </c>
      <c r="L8082">
        <v>0.87429166666666669</v>
      </c>
      <c r="M8082" s="2">
        <f t="shared" si="253"/>
        <v>75</v>
      </c>
      <c r="N8082" t="s">
        <v>80</v>
      </c>
    </row>
    <row r="8083" spans="1:14">
      <c r="A8083">
        <v>19</v>
      </c>
      <c r="B8083" t="s">
        <v>316</v>
      </c>
      <c r="C8083" t="s">
        <v>315</v>
      </c>
      <c r="D8083">
        <v>554</v>
      </c>
      <c r="E8083" s="1">
        <v>0.47199999999999998</v>
      </c>
      <c r="F8083">
        <v>0.85799999999999998</v>
      </c>
      <c r="G8083">
        <v>0.191</v>
      </c>
      <c r="H8083">
        <v>47</v>
      </c>
      <c r="I8083">
        <v>8.1</v>
      </c>
      <c r="J8083">
        <v>1.1999999999999999E-3</v>
      </c>
      <c r="K8083">
        <v>0.32500000000000001</v>
      </c>
      <c r="L8083">
        <v>0.87429166666666669</v>
      </c>
      <c r="M8083" s="2">
        <f t="shared" si="253"/>
        <v>79.166666666666657</v>
      </c>
      <c r="N8083" t="s">
        <v>80</v>
      </c>
    </row>
    <row r="8084" spans="1:14">
      <c r="A8084">
        <v>20</v>
      </c>
      <c r="B8084" t="s">
        <v>314</v>
      </c>
      <c r="C8084" t="s">
        <v>313</v>
      </c>
      <c r="D8084">
        <v>171</v>
      </c>
      <c r="E8084" s="1">
        <v>0.434</v>
      </c>
      <c r="F8084">
        <v>0.40600000000000003</v>
      </c>
      <c r="G8084">
        <v>3.5999999999999997E-2</v>
      </c>
      <c r="H8084">
        <v>28</v>
      </c>
      <c r="I8084">
        <v>7.5</v>
      </c>
      <c r="J8084">
        <v>3.2000000000000003E-4</v>
      </c>
      <c r="K8084">
        <v>0.13500000000000001</v>
      </c>
      <c r="L8084">
        <v>0.87429166666666669</v>
      </c>
      <c r="M8084" s="2">
        <f t="shared" si="253"/>
        <v>83.333333333333343</v>
      </c>
      <c r="N8084" t="s">
        <v>80</v>
      </c>
    </row>
    <row r="8085" spans="1:14">
      <c r="A8085">
        <v>21</v>
      </c>
      <c r="B8085" t="s">
        <v>258</v>
      </c>
      <c r="C8085" t="s">
        <v>257</v>
      </c>
      <c r="D8085">
        <v>107</v>
      </c>
      <c r="E8085" s="1">
        <v>0.34100000000000003</v>
      </c>
      <c r="F8085">
        <v>0.314</v>
      </c>
      <c r="G8085">
        <v>4.4999999999999998E-2</v>
      </c>
      <c r="H8085">
        <v>22</v>
      </c>
      <c r="I8085" t="s">
        <v>18288</v>
      </c>
      <c r="J8085">
        <v>2.3000000000000001E-4</v>
      </c>
      <c r="K8085">
        <v>0.152</v>
      </c>
      <c r="L8085">
        <v>0.87429166666666669</v>
      </c>
      <c r="M8085" s="2">
        <f t="shared" si="253"/>
        <v>87.5</v>
      </c>
      <c r="N8085" t="s">
        <v>80</v>
      </c>
    </row>
    <row r="8086" spans="1:14">
      <c r="A8086">
        <v>22</v>
      </c>
      <c r="B8086" t="s">
        <v>312</v>
      </c>
      <c r="C8086" t="s">
        <v>311</v>
      </c>
      <c r="D8086">
        <v>308</v>
      </c>
      <c r="E8086" s="1">
        <v>0.32600000000000001</v>
      </c>
      <c r="F8086">
        <v>0.35499999999999998</v>
      </c>
      <c r="G8086">
        <v>0.111</v>
      </c>
      <c r="H8086">
        <v>18</v>
      </c>
      <c r="I8086" t="s">
        <v>18288</v>
      </c>
      <c r="J8086">
        <v>2.7E-4</v>
      </c>
      <c r="K8086">
        <v>0.129</v>
      </c>
      <c r="L8086">
        <v>0.87429166666666669</v>
      </c>
      <c r="M8086" s="2">
        <f t="shared" si="253"/>
        <v>91.666666666666657</v>
      </c>
      <c r="N8086" t="s">
        <v>80</v>
      </c>
    </row>
    <row r="8087" spans="1:14">
      <c r="A8087">
        <v>23</v>
      </c>
      <c r="B8087" t="s">
        <v>310</v>
      </c>
      <c r="C8087" t="s">
        <v>309</v>
      </c>
      <c r="D8087">
        <v>340</v>
      </c>
      <c r="E8087" s="1">
        <v>0.30199999999999999</v>
      </c>
      <c r="F8087">
        <v>0.52300000000000002</v>
      </c>
      <c r="G8087">
        <v>0.08</v>
      </c>
      <c r="H8087">
        <v>25</v>
      </c>
      <c r="I8087">
        <v>9.6999999999999993</v>
      </c>
      <c r="J8087">
        <v>8.9999999999999998E-4</v>
      </c>
      <c r="K8087">
        <v>0.39700000000000002</v>
      </c>
      <c r="L8087">
        <v>0.87429166666666669</v>
      </c>
      <c r="M8087" s="2">
        <f t="shared" si="253"/>
        <v>95.833333333333343</v>
      </c>
      <c r="N8087" t="s">
        <v>80</v>
      </c>
    </row>
    <row r="8088" spans="1:14">
      <c r="A8088">
        <v>24</v>
      </c>
      <c r="B8088" t="s">
        <v>1833</v>
      </c>
      <c r="C8088" t="s">
        <v>1832</v>
      </c>
      <c r="D8088">
        <v>36</v>
      </c>
      <c r="E8088" s="1">
        <v>0.13</v>
      </c>
      <c r="G8088">
        <v>6.9000000000000006E-2</v>
      </c>
      <c r="H8088">
        <v>29</v>
      </c>
      <c r="J8088">
        <v>1E-4</v>
      </c>
      <c r="L8088">
        <v>0.87429166666666669</v>
      </c>
      <c r="M8088" s="2">
        <f t="shared" si="253"/>
        <v>100</v>
      </c>
      <c r="N8088" t="s">
        <v>80</v>
      </c>
    </row>
    <row r="8089" spans="1:14" s="3" customFormat="1">
      <c r="E8089" s="4"/>
      <c r="M8089" s="5"/>
    </row>
    <row r="8090" spans="1:14">
      <c r="A8090">
        <v>1</v>
      </c>
      <c r="B8090" t="s">
        <v>8925</v>
      </c>
      <c r="C8090" t="s">
        <v>8926</v>
      </c>
      <c r="D8090">
        <v>10471</v>
      </c>
      <c r="E8090" s="1">
        <v>19.966000000000001</v>
      </c>
      <c r="F8090">
        <v>18.094999999999999</v>
      </c>
      <c r="G8090">
        <v>7</v>
      </c>
      <c r="H8090">
        <v>80</v>
      </c>
      <c r="I8090">
        <v>4.8</v>
      </c>
      <c r="J8090">
        <v>4.027E-2</v>
      </c>
      <c r="K8090">
        <v>7.0659999999999998</v>
      </c>
      <c r="L8090">
        <f>AVERAGE(E8090:E8158)</f>
        <v>3.0346086956521749</v>
      </c>
      <c r="M8090" s="2">
        <f t="shared" ref="M8090:M8121" si="254">A8090/69*100</f>
        <v>1.4492753623188406</v>
      </c>
      <c r="N8090" t="s">
        <v>2761</v>
      </c>
    </row>
    <row r="8091" spans="1:14">
      <c r="A8091">
        <v>2</v>
      </c>
      <c r="B8091" t="s">
        <v>12543</v>
      </c>
      <c r="C8091" t="s">
        <v>12544</v>
      </c>
      <c r="D8091">
        <v>45556</v>
      </c>
      <c r="E8091" s="1">
        <v>9.3740000000000006</v>
      </c>
      <c r="F8091">
        <v>8.98</v>
      </c>
      <c r="G8091">
        <v>2.2309999999999999</v>
      </c>
      <c r="H8091">
        <v>523</v>
      </c>
      <c r="I8091">
        <v>6.5</v>
      </c>
      <c r="J8091">
        <v>0.13034999999999999</v>
      </c>
      <c r="K8091">
        <v>3.3079999999999998</v>
      </c>
      <c r="L8091">
        <v>3.0346086956521749</v>
      </c>
      <c r="M8091" s="2">
        <f t="shared" si="254"/>
        <v>2.8985507246376812</v>
      </c>
      <c r="N8091" t="s">
        <v>2761</v>
      </c>
    </row>
    <row r="8092" spans="1:14">
      <c r="A8092">
        <v>3</v>
      </c>
      <c r="B8092" t="s">
        <v>12507</v>
      </c>
      <c r="C8092" t="s">
        <v>12508</v>
      </c>
      <c r="D8092">
        <v>23034</v>
      </c>
      <c r="E8092" s="1">
        <v>6.407</v>
      </c>
      <c r="F8092">
        <v>6.1310000000000002</v>
      </c>
      <c r="G8092">
        <v>1.679</v>
      </c>
      <c r="H8092">
        <v>265</v>
      </c>
      <c r="I8092">
        <v>6.2</v>
      </c>
      <c r="J8092">
        <v>6.8309999999999996E-2</v>
      </c>
      <c r="K8092">
        <v>2.2160000000000002</v>
      </c>
      <c r="L8092">
        <v>3.0346086956521749</v>
      </c>
      <c r="M8092" s="2">
        <f t="shared" si="254"/>
        <v>4.3478260869565215</v>
      </c>
      <c r="N8092" t="s">
        <v>2761</v>
      </c>
    </row>
    <row r="8093" spans="1:14">
      <c r="A8093">
        <v>4</v>
      </c>
      <c r="B8093" t="s">
        <v>12561</v>
      </c>
      <c r="C8093" t="s">
        <v>12562</v>
      </c>
      <c r="D8093">
        <v>21567</v>
      </c>
      <c r="E8093" s="1">
        <v>5.9930000000000003</v>
      </c>
      <c r="F8093">
        <v>6.3120000000000003</v>
      </c>
      <c r="G8093">
        <v>1.6890000000000001</v>
      </c>
      <c r="H8093">
        <v>244</v>
      </c>
      <c r="I8093">
        <v>5.7</v>
      </c>
      <c r="J8093">
        <v>6.5740000000000007E-2</v>
      </c>
      <c r="K8093">
        <v>2.1619999999999999</v>
      </c>
      <c r="L8093">
        <v>3.0346086956521749</v>
      </c>
      <c r="M8093" s="2">
        <f t="shared" si="254"/>
        <v>5.7971014492753623</v>
      </c>
      <c r="N8093" t="s">
        <v>2761</v>
      </c>
    </row>
    <row r="8094" spans="1:14">
      <c r="A8094">
        <v>5</v>
      </c>
      <c r="B8094" t="s">
        <v>8799</v>
      </c>
      <c r="C8094" t="s">
        <v>8800</v>
      </c>
      <c r="D8094">
        <v>42783</v>
      </c>
      <c r="E8094" s="1">
        <v>5.8479999999999999</v>
      </c>
      <c r="F8094">
        <v>5.9139999999999997</v>
      </c>
      <c r="G8094">
        <v>1.556</v>
      </c>
      <c r="H8094">
        <v>493</v>
      </c>
      <c r="I8094">
        <v>8</v>
      </c>
      <c r="J8094">
        <v>9.8269999999999996E-2</v>
      </c>
      <c r="K8094">
        <v>2.1480000000000001</v>
      </c>
      <c r="L8094">
        <v>3.0346086956521749</v>
      </c>
      <c r="M8094" s="2">
        <f t="shared" si="254"/>
        <v>7.2463768115942031</v>
      </c>
      <c r="N8094" t="s">
        <v>2761</v>
      </c>
    </row>
    <row r="8095" spans="1:14">
      <c r="A8095">
        <v>6</v>
      </c>
      <c r="B8095" t="s">
        <v>8889</v>
      </c>
      <c r="C8095" t="s">
        <v>8890</v>
      </c>
      <c r="D8095">
        <v>5236</v>
      </c>
      <c r="E8095" s="1">
        <v>5.4909999999999997</v>
      </c>
      <c r="G8095">
        <v>1.34</v>
      </c>
      <c r="H8095">
        <v>188</v>
      </c>
      <c r="I8095">
        <v>3.2</v>
      </c>
      <c r="J8095">
        <v>2.4119999999999999E-2</v>
      </c>
      <c r="L8095">
        <v>3.0346086956521749</v>
      </c>
      <c r="M8095" s="2">
        <f t="shared" si="254"/>
        <v>8.695652173913043</v>
      </c>
      <c r="N8095" t="s">
        <v>2761</v>
      </c>
    </row>
    <row r="8096" spans="1:14">
      <c r="A8096">
        <v>7</v>
      </c>
      <c r="B8096" t="s">
        <v>8911</v>
      </c>
      <c r="C8096" t="s">
        <v>8912</v>
      </c>
      <c r="D8096">
        <v>20364</v>
      </c>
      <c r="E8096" s="1">
        <v>5.3380000000000001</v>
      </c>
      <c r="F8096">
        <v>4.6859999999999999</v>
      </c>
      <c r="G8096">
        <v>1.2569999999999999</v>
      </c>
      <c r="H8096">
        <v>428</v>
      </c>
      <c r="I8096">
        <v>5.8</v>
      </c>
      <c r="J8096">
        <v>5.4739999999999997E-2</v>
      </c>
      <c r="K8096">
        <v>1.4570000000000001</v>
      </c>
      <c r="L8096">
        <v>3.0346086956521749</v>
      </c>
      <c r="M8096" s="2">
        <f t="shared" si="254"/>
        <v>10.144927536231885</v>
      </c>
      <c r="N8096" t="s">
        <v>2761</v>
      </c>
    </row>
    <row r="8097" spans="1:14">
      <c r="A8097">
        <v>8</v>
      </c>
      <c r="B8097" t="s">
        <v>8877</v>
      </c>
      <c r="C8097" t="s">
        <v>8878</v>
      </c>
      <c r="D8097">
        <v>3039</v>
      </c>
      <c r="E8097" s="1">
        <v>4.87</v>
      </c>
      <c r="F8097">
        <v>4.6100000000000003</v>
      </c>
      <c r="G8097">
        <v>0.83899999999999997</v>
      </c>
      <c r="H8097">
        <v>87</v>
      </c>
      <c r="I8097">
        <v>4.5999999999999996</v>
      </c>
      <c r="J8097">
        <v>1.1429999999999999E-2</v>
      </c>
      <c r="K8097">
        <v>1.609</v>
      </c>
      <c r="L8097">
        <v>3.0346086956521749</v>
      </c>
      <c r="M8097" s="2">
        <f t="shared" si="254"/>
        <v>11.594202898550725</v>
      </c>
      <c r="N8097" t="s">
        <v>2761</v>
      </c>
    </row>
    <row r="8098" spans="1:14">
      <c r="A8098">
        <v>9</v>
      </c>
      <c r="B8098" t="s">
        <v>12553</v>
      </c>
      <c r="C8098" t="s">
        <v>12554</v>
      </c>
      <c r="D8098">
        <v>1312</v>
      </c>
      <c r="E8098" s="1">
        <v>4.7039999999999997</v>
      </c>
      <c r="F8098">
        <v>3.1459999999999999</v>
      </c>
      <c r="G8098">
        <v>1</v>
      </c>
      <c r="H8098">
        <v>75</v>
      </c>
      <c r="I8098">
        <v>2.7</v>
      </c>
      <c r="J8098">
        <v>8.3199999999999993E-3</v>
      </c>
      <c r="K8098">
        <v>1.2549999999999999</v>
      </c>
      <c r="L8098">
        <v>3.0346086956521749</v>
      </c>
      <c r="M8098" s="2">
        <f t="shared" si="254"/>
        <v>13.043478260869565</v>
      </c>
      <c r="N8098" t="s">
        <v>2761</v>
      </c>
    </row>
    <row r="8099" spans="1:14">
      <c r="A8099">
        <v>10</v>
      </c>
      <c r="B8099" t="s">
        <v>8813</v>
      </c>
      <c r="C8099" t="s">
        <v>8814</v>
      </c>
      <c r="D8099">
        <v>13194</v>
      </c>
      <c r="E8099" s="1">
        <v>4.6529999999999996</v>
      </c>
      <c r="F8099">
        <v>4.569</v>
      </c>
      <c r="G8099">
        <v>0.90600000000000003</v>
      </c>
      <c r="H8099">
        <v>288</v>
      </c>
      <c r="I8099">
        <v>6</v>
      </c>
      <c r="J8099">
        <v>4.0570000000000002E-2</v>
      </c>
      <c r="K8099">
        <v>1.6619999999999999</v>
      </c>
      <c r="L8099">
        <v>3.0346086956521749</v>
      </c>
      <c r="M8099" s="2">
        <f t="shared" si="254"/>
        <v>14.492753623188406</v>
      </c>
      <c r="N8099" t="s">
        <v>2761</v>
      </c>
    </row>
    <row r="8100" spans="1:14">
      <c r="A8100">
        <v>11</v>
      </c>
      <c r="B8100" t="s">
        <v>8875</v>
      </c>
      <c r="C8100" t="s">
        <v>8876</v>
      </c>
      <c r="D8100">
        <v>9033</v>
      </c>
      <c r="E8100" s="1">
        <v>4.5780000000000003</v>
      </c>
      <c r="F8100">
        <v>4.5010000000000003</v>
      </c>
      <c r="G8100">
        <v>1.3140000000000001</v>
      </c>
      <c r="H8100">
        <v>306</v>
      </c>
      <c r="I8100">
        <v>4</v>
      </c>
      <c r="J8100">
        <v>3.4380000000000001E-2</v>
      </c>
      <c r="K8100">
        <v>1.4990000000000001</v>
      </c>
      <c r="L8100">
        <v>3.0346086956521749</v>
      </c>
      <c r="M8100" s="2">
        <f t="shared" si="254"/>
        <v>15.942028985507244</v>
      </c>
      <c r="N8100" t="s">
        <v>2761</v>
      </c>
    </row>
    <row r="8101" spans="1:14">
      <c r="A8101">
        <v>12</v>
      </c>
      <c r="B8101" t="s">
        <v>8903</v>
      </c>
      <c r="C8101" t="s">
        <v>8904</v>
      </c>
      <c r="D8101">
        <v>7397</v>
      </c>
      <c r="E8101" s="1">
        <v>4.415</v>
      </c>
      <c r="F8101">
        <v>3.8959999999999999</v>
      </c>
      <c r="G8101">
        <v>0.98299999999999998</v>
      </c>
      <c r="H8101">
        <v>178</v>
      </c>
      <c r="I8101">
        <v>4.8</v>
      </c>
      <c r="J8101">
        <v>2.2179999999999998E-2</v>
      </c>
      <c r="K8101">
        <v>1.159</v>
      </c>
      <c r="L8101">
        <v>3.0346086956521749</v>
      </c>
      <c r="M8101" s="2">
        <f t="shared" si="254"/>
        <v>17.391304347826086</v>
      </c>
      <c r="N8101" t="s">
        <v>2761</v>
      </c>
    </row>
    <row r="8102" spans="1:14">
      <c r="A8102">
        <v>13</v>
      </c>
      <c r="B8102" t="s">
        <v>12511</v>
      </c>
      <c r="C8102" t="s">
        <v>12512</v>
      </c>
      <c r="D8102">
        <v>689</v>
      </c>
      <c r="E8102" s="1">
        <v>4.0750000000000002</v>
      </c>
      <c r="F8102">
        <v>3.9510000000000001</v>
      </c>
      <c r="G8102">
        <v>0.95799999999999996</v>
      </c>
      <c r="H8102">
        <v>24</v>
      </c>
      <c r="I8102">
        <v>4.8</v>
      </c>
      <c r="J8102">
        <v>2.33E-3</v>
      </c>
      <c r="K8102">
        <v>1.29</v>
      </c>
      <c r="L8102">
        <v>3.0346086956521749</v>
      </c>
      <c r="M8102" s="2">
        <f t="shared" si="254"/>
        <v>18.840579710144929</v>
      </c>
      <c r="N8102" t="s">
        <v>2761</v>
      </c>
    </row>
    <row r="8103" spans="1:14">
      <c r="A8103">
        <v>14</v>
      </c>
      <c r="B8103" t="s">
        <v>12599</v>
      </c>
      <c r="C8103" t="s">
        <v>12600</v>
      </c>
      <c r="D8103">
        <v>50191</v>
      </c>
      <c r="E8103" s="1">
        <v>4.0739999999999998</v>
      </c>
      <c r="F8103">
        <v>4.0620000000000003</v>
      </c>
      <c r="G8103">
        <v>0.91900000000000004</v>
      </c>
      <c r="H8103">
        <v>445</v>
      </c>
      <c r="I8103" t="s">
        <v>18288</v>
      </c>
      <c r="J8103">
        <v>6.7900000000000002E-2</v>
      </c>
      <c r="K8103">
        <v>1.3160000000000001</v>
      </c>
      <c r="L8103">
        <v>3.0346086956521749</v>
      </c>
      <c r="M8103" s="2">
        <f t="shared" si="254"/>
        <v>20.289855072463769</v>
      </c>
      <c r="N8103" t="s">
        <v>2761</v>
      </c>
    </row>
    <row r="8104" spans="1:14">
      <c r="A8104">
        <v>15</v>
      </c>
      <c r="B8104" t="s">
        <v>8919</v>
      </c>
      <c r="C8104" t="s">
        <v>8920</v>
      </c>
      <c r="D8104">
        <v>4558</v>
      </c>
      <c r="E8104" s="1">
        <v>4.0730000000000004</v>
      </c>
      <c r="F8104">
        <v>3.7730000000000001</v>
      </c>
      <c r="G8104">
        <v>0.84799999999999998</v>
      </c>
      <c r="H8104">
        <v>125</v>
      </c>
      <c r="I8104">
        <v>5.5</v>
      </c>
      <c r="J8104">
        <v>1.4540000000000001E-2</v>
      </c>
      <c r="K8104">
        <v>1.2729999999999999</v>
      </c>
      <c r="L8104">
        <v>3.0346086956521749</v>
      </c>
      <c r="M8104" s="2">
        <f t="shared" si="254"/>
        <v>21.739130434782609</v>
      </c>
      <c r="N8104" t="s">
        <v>2761</v>
      </c>
    </row>
    <row r="8105" spans="1:14">
      <c r="A8105">
        <v>16</v>
      </c>
      <c r="B8105" t="s">
        <v>8895</v>
      </c>
      <c r="C8105" t="s">
        <v>8896</v>
      </c>
      <c r="D8105">
        <v>8070</v>
      </c>
      <c r="E8105" s="1">
        <v>4.0199999999999996</v>
      </c>
      <c r="F8105">
        <v>3.7120000000000002</v>
      </c>
      <c r="G8105">
        <v>0.78700000000000003</v>
      </c>
      <c r="H8105">
        <v>183</v>
      </c>
      <c r="I8105">
        <v>6</v>
      </c>
      <c r="J8105">
        <v>2.4320000000000001E-2</v>
      </c>
      <c r="K8105">
        <v>1.3149999999999999</v>
      </c>
      <c r="L8105">
        <v>3.0346086956521749</v>
      </c>
      <c r="M8105" s="2">
        <f t="shared" si="254"/>
        <v>23.188405797101449</v>
      </c>
      <c r="N8105" t="s">
        <v>2761</v>
      </c>
    </row>
    <row r="8106" spans="1:14">
      <c r="A8106">
        <v>17</v>
      </c>
      <c r="B8106" t="s">
        <v>8805</v>
      </c>
      <c r="C8106" t="s">
        <v>8806</v>
      </c>
      <c r="D8106">
        <v>605</v>
      </c>
      <c r="E8106" s="1">
        <v>3.9359999999999999</v>
      </c>
      <c r="G8106">
        <v>0.58499999999999996</v>
      </c>
      <c r="H8106">
        <v>41</v>
      </c>
      <c r="I8106">
        <v>2.4</v>
      </c>
      <c r="J8106">
        <v>4.0600000000000002E-3</v>
      </c>
      <c r="L8106">
        <v>3.0346086956521749</v>
      </c>
      <c r="M8106" s="2">
        <f t="shared" si="254"/>
        <v>24.637681159420293</v>
      </c>
      <c r="N8106" t="s">
        <v>2761</v>
      </c>
    </row>
    <row r="8107" spans="1:14">
      <c r="A8107">
        <v>18</v>
      </c>
      <c r="B8107" t="s">
        <v>8831</v>
      </c>
      <c r="C8107" t="s">
        <v>8832</v>
      </c>
      <c r="D8107">
        <v>11429</v>
      </c>
      <c r="E8107" s="1">
        <v>3.569</v>
      </c>
      <c r="F8107">
        <v>3.4860000000000002</v>
      </c>
      <c r="G8107">
        <v>0.64400000000000002</v>
      </c>
      <c r="H8107">
        <v>334</v>
      </c>
      <c r="I8107">
        <v>6.9</v>
      </c>
      <c r="J8107">
        <v>2.8809999999999999E-2</v>
      </c>
      <c r="K8107">
        <v>1.1759999999999999</v>
      </c>
      <c r="L8107">
        <v>3.0346086956521749</v>
      </c>
      <c r="M8107" s="2">
        <f t="shared" si="254"/>
        <v>26.086956521739129</v>
      </c>
      <c r="N8107" t="s">
        <v>2761</v>
      </c>
    </row>
    <row r="8108" spans="1:14">
      <c r="A8108">
        <v>19</v>
      </c>
      <c r="B8108" t="s">
        <v>8893</v>
      </c>
      <c r="C8108" t="s">
        <v>8894</v>
      </c>
      <c r="D8108">
        <v>2083</v>
      </c>
      <c r="E8108" s="1">
        <v>3.1549999999999998</v>
      </c>
      <c r="F8108">
        <v>3.3239999999999998</v>
      </c>
      <c r="G8108">
        <v>1.103</v>
      </c>
      <c r="H8108">
        <v>78</v>
      </c>
      <c r="I8108">
        <v>4.3</v>
      </c>
      <c r="J8108">
        <v>8.1899999999999994E-3</v>
      </c>
      <c r="K8108">
        <v>1.08</v>
      </c>
      <c r="L8108">
        <v>3.0346086956521749</v>
      </c>
      <c r="M8108" s="2">
        <f t="shared" si="254"/>
        <v>27.536231884057973</v>
      </c>
      <c r="N8108" t="s">
        <v>2761</v>
      </c>
    </row>
    <row r="8109" spans="1:14">
      <c r="A8109">
        <v>20</v>
      </c>
      <c r="B8109" t="s">
        <v>8861</v>
      </c>
      <c r="C8109" t="s">
        <v>8862</v>
      </c>
      <c r="D8109">
        <v>2432</v>
      </c>
      <c r="E8109" s="1">
        <v>3.09</v>
      </c>
      <c r="F8109">
        <v>2.899</v>
      </c>
      <c r="G8109">
        <v>0.59499999999999997</v>
      </c>
      <c r="H8109">
        <v>84</v>
      </c>
      <c r="I8109">
        <v>5</v>
      </c>
      <c r="J8109">
        <v>8.0499999999999999E-3</v>
      </c>
      <c r="K8109">
        <v>0.91100000000000003</v>
      </c>
      <c r="L8109">
        <v>3.0346086956521749</v>
      </c>
      <c r="M8109" s="2">
        <f t="shared" si="254"/>
        <v>28.985507246376812</v>
      </c>
      <c r="N8109" t="s">
        <v>2761</v>
      </c>
    </row>
    <row r="8110" spans="1:14">
      <c r="A8110">
        <v>21</v>
      </c>
      <c r="B8110" t="s">
        <v>11400</v>
      </c>
      <c r="C8110" t="s">
        <v>11401</v>
      </c>
      <c r="D8110">
        <v>3825</v>
      </c>
      <c r="E8110" s="1">
        <v>3.0819999999999999</v>
      </c>
      <c r="F8110">
        <v>3.2509999999999999</v>
      </c>
      <c r="G8110">
        <v>0.82299999999999995</v>
      </c>
      <c r="H8110">
        <v>147</v>
      </c>
      <c r="I8110">
        <v>5.0999999999999996</v>
      </c>
      <c r="J8110">
        <v>1.213E-2</v>
      </c>
      <c r="K8110">
        <v>1.046</v>
      </c>
      <c r="L8110">
        <v>3.0346086956521749</v>
      </c>
      <c r="M8110" s="2">
        <f t="shared" si="254"/>
        <v>30.434782608695656</v>
      </c>
      <c r="N8110" t="s">
        <v>2761</v>
      </c>
    </row>
    <row r="8111" spans="1:14">
      <c r="A8111">
        <v>22</v>
      </c>
      <c r="B8111" t="s">
        <v>8865</v>
      </c>
      <c r="C8111" t="s">
        <v>8866</v>
      </c>
      <c r="D8111">
        <v>3518</v>
      </c>
      <c r="E8111" s="1">
        <v>3.073</v>
      </c>
      <c r="F8111">
        <v>3.4020000000000001</v>
      </c>
      <c r="G8111">
        <v>0.71299999999999997</v>
      </c>
      <c r="H8111">
        <v>143</v>
      </c>
      <c r="I8111">
        <v>4.5999999999999996</v>
      </c>
      <c r="J8111">
        <v>1.384E-2</v>
      </c>
      <c r="K8111">
        <v>1.1339999999999999</v>
      </c>
      <c r="L8111">
        <v>3.0346086956521749</v>
      </c>
      <c r="M8111" s="2">
        <f t="shared" si="254"/>
        <v>31.884057971014489</v>
      </c>
      <c r="N8111" t="s">
        <v>2761</v>
      </c>
    </row>
    <row r="8112" spans="1:14">
      <c r="A8112">
        <v>23</v>
      </c>
      <c r="B8112" t="s">
        <v>8905</v>
      </c>
      <c r="C8112" t="s">
        <v>8906</v>
      </c>
      <c r="D8112">
        <v>1970</v>
      </c>
      <c r="E8112" s="1">
        <v>3.0449999999999999</v>
      </c>
      <c r="F8112">
        <v>3.371</v>
      </c>
      <c r="G8112">
        <v>0.6</v>
      </c>
      <c r="H8112">
        <v>70</v>
      </c>
      <c r="I8112">
        <v>5.0999999999999996</v>
      </c>
      <c r="J8112">
        <v>5.8199999999999997E-3</v>
      </c>
      <c r="K8112">
        <v>0.91200000000000003</v>
      </c>
      <c r="L8112">
        <v>3.0346086956521749</v>
      </c>
      <c r="M8112" s="2">
        <f t="shared" si="254"/>
        <v>33.333333333333329</v>
      </c>
      <c r="N8112" t="s">
        <v>2761</v>
      </c>
    </row>
    <row r="8113" spans="1:14">
      <c r="A8113">
        <v>24</v>
      </c>
      <c r="B8113" t="s">
        <v>8869</v>
      </c>
      <c r="C8113" t="s">
        <v>8870</v>
      </c>
      <c r="D8113">
        <v>5121</v>
      </c>
      <c r="E8113" s="1">
        <v>3.0249999999999999</v>
      </c>
      <c r="F8113">
        <v>3.13</v>
      </c>
      <c r="G8113">
        <v>0.28599999999999998</v>
      </c>
      <c r="H8113">
        <v>391</v>
      </c>
      <c r="I8113">
        <v>3.4</v>
      </c>
      <c r="J8113">
        <v>2.2360000000000001E-2</v>
      </c>
      <c r="K8113">
        <v>1.0189999999999999</v>
      </c>
      <c r="L8113">
        <v>3.0346086956521749</v>
      </c>
      <c r="M8113" s="2">
        <f t="shared" si="254"/>
        <v>34.782608695652172</v>
      </c>
      <c r="N8113" t="s">
        <v>2761</v>
      </c>
    </row>
    <row r="8114" spans="1:14">
      <c r="A8114">
        <v>25</v>
      </c>
      <c r="B8114" t="s">
        <v>8887</v>
      </c>
      <c r="C8114" t="s">
        <v>8888</v>
      </c>
      <c r="D8114">
        <v>5921</v>
      </c>
      <c r="E8114" s="1">
        <v>3.024</v>
      </c>
      <c r="F8114">
        <v>2.863</v>
      </c>
      <c r="G8114">
        <v>0.55000000000000004</v>
      </c>
      <c r="H8114">
        <v>429</v>
      </c>
      <c r="I8114">
        <v>6.6</v>
      </c>
      <c r="J8114">
        <v>1.438E-2</v>
      </c>
      <c r="K8114">
        <v>0.92</v>
      </c>
      <c r="L8114">
        <v>3.0346086956521749</v>
      </c>
      <c r="M8114" s="2">
        <f t="shared" si="254"/>
        <v>36.231884057971016</v>
      </c>
      <c r="N8114" t="s">
        <v>2761</v>
      </c>
    </row>
    <row r="8115" spans="1:14">
      <c r="A8115">
        <v>26</v>
      </c>
      <c r="B8115" t="s">
        <v>8819</v>
      </c>
      <c r="C8115" t="s">
        <v>8820</v>
      </c>
      <c r="D8115">
        <v>6795</v>
      </c>
      <c r="E8115" s="1">
        <v>2.92</v>
      </c>
      <c r="F8115">
        <v>2.8149999999999999</v>
      </c>
      <c r="G8115">
        <v>0.96899999999999997</v>
      </c>
      <c r="H8115">
        <v>161</v>
      </c>
      <c r="I8115">
        <v>6.9</v>
      </c>
      <c r="J8115">
        <v>1.336E-2</v>
      </c>
      <c r="K8115">
        <v>0.90300000000000002</v>
      </c>
      <c r="L8115">
        <v>3.0346086956521749</v>
      </c>
      <c r="M8115" s="2">
        <f t="shared" si="254"/>
        <v>37.681159420289859</v>
      </c>
      <c r="N8115" t="s">
        <v>2761</v>
      </c>
    </row>
    <row r="8116" spans="1:14">
      <c r="A8116">
        <v>27</v>
      </c>
      <c r="B8116" t="s">
        <v>8885</v>
      </c>
      <c r="C8116" t="s">
        <v>8886</v>
      </c>
      <c r="D8116">
        <v>6340</v>
      </c>
      <c r="E8116" s="1">
        <v>2.867</v>
      </c>
      <c r="F8116">
        <v>2.754</v>
      </c>
      <c r="G8116">
        <v>0.60199999999999998</v>
      </c>
      <c r="H8116">
        <v>256</v>
      </c>
      <c r="I8116">
        <v>6.5</v>
      </c>
      <c r="J8116">
        <v>1.6820000000000002E-2</v>
      </c>
      <c r="K8116">
        <v>0.93799999999999994</v>
      </c>
      <c r="L8116">
        <v>3.0346086956521749</v>
      </c>
      <c r="M8116" s="2">
        <f t="shared" si="254"/>
        <v>39.130434782608695</v>
      </c>
      <c r="N8116" t="s">
        <v>2761</v>
      </c>
    </row>
    <row r="8117" spans="1:14">
      <c r="A8117">
        <v>28</v>
      </c>
      <c r="B8117" t="s">
        <v>8913</v>
      </c>
      <c r="C8117" t="s">
        <v>8914</v>
      </c>
      <c r="D8117">
        <v>6177</v>
      </c>
      <c r="E8117" s="1">
        <v>2.855</v>
      </c>
      <c r="F8117">
        <v>3.2210000000000001</v>
      </c>
      <c r="G8117">
        <v>0.64600000000000002</v>
      </c>
      <c r="H8117">
        <v>158</v>
      </c>
      <c r="I8117">
        <v>6.7</v>
      </c>
      <c r="J8117">
        <v>1.5010000000000001E-2</v>
      </c>
      <c r="K8117">
        <v>1.0449999999999999</v>
      </c>
      <c r="L8117">
        <v>3.0346086956521749</v>
      </c>
      <c r="M8117" s="2">
        <f t="shared" si="254"/>
        <v>40.579710144927539</v>
      </c>
      <c r="N8117" t="s">
        <v>2761</v>
      </c>
    </row>
    <row r="8118" spans="1:14">
      <c r="A8118">
        <v>29</v>
      </c>
      <c r="B8118" t="s">
        <v>8897</v>
      </c>
      <c r="C8118" t="s">
        <v>8898</v>
      </c>
      <c r="D8118">
        <v>3214</v>
      </c>
      <c r="E8118" s="1">
        <v>2.7679999999999998</v>
      </c>
      <c r="F8118">
        <v>3.0390000000000001</v>
      </c>
      <c r="G8118">
        <v>0.82499999999999996</v>
      </c>
      <c r="H8118">
        <v>251</v>
      </c>
      <c r="I8118">
        <v>3.3</v>
      </c>
      <c r="J8118">
        <v>1.2070000000000001E-2</v>
      </c>
      <c r="K8118">
        <v>0.86699999999999999</v>
      </c>
      <c r="L8118">
        <v>3.0346086956521749</v>
      </c>
      <c r="M8118" s="2">
        <f t="shared" si="254"/>
        <v>42.028985507246375</v>
      </c>
      <c r="N8118" t="s">
        <v>2761</v>
      </c>
    </row>
    <row r="8119" spans="1:14">
      <c r="A8119">
        <v>30</v>
      </c>
      <c r="B8119" t="s">
        <v>8863</v>
      </c>
      <c r="C8119" t="s">
        <v>8864</v>
      </c>
      <c r="D8119">
        <v>4814</v>
      </c>
      <c r="E8119" s="1">
        <v>2.7309999999999999</v>
      </c>
      <c r="F8119">
        <v>3.246</v>
      </c>
      <c r="G8119">
        <v>0.47499999999999998</v>
      </c>
      <c r="H8119">
        <v>238</v>
      </c>
      <c r="I8119">
        <v>5.9</v>
      </c>
      <c r="J8119">
        <v>1.453E-2</v>
      </c>
      <c r="K8119">
        <v>1.157</v>
      </c>
      <c r="L8119">
        <v>3.0346086956521749</v>
      </c>
      <c r="M8119" s="2">
        <f t="shared" si="254"/>
        <v>43.478260869565219</v>
      </c>
      <c r="N8119" t="s">
        <v>2761</v>
      </c>
    </row>
    <row r="8120" spans="1:14">
      <c r="A8120">
        <v>31</v>
      </c>
      <c r="B8120" t="s">
        <v>12509</v>
      </c>
      <c r="C8120" t="s">
        <v>12510</v>
      </c>
      <c r="D8120">
        <v>5472</v>
      </c>
      <c r="E8120" s="1">
        <v>2.7050000000000001</v>
      </c>
      <c r="F8120">
        <v>2.3719999999999999</v>
      </c>
      <c r="G8120">
        <v>0.65600000000000003</v>
      </c>
      <c r="H8120">
        <v>247</v>
      </c>
      <c r="I8120">
        <v>7.4</v>
      </c>
      <c r="J8120">
        <v>1.2030000000000001E-2</v>
      </c>
      <c r="K8120">
        <v>0.753</v>
      </c>
      <c r="L8120">
        <v>3.0346086956521749</v>
      </c>
      <c r="M8120" s="2">
        <f t="shared" si="254"/>
        <v>44.927536231884055</v>
      </c>
      <c r="N8120" t="s">
        <v>2761</v>
      </c>
    </row>
    <row r="8121" spans="1:14">
      <c r="A8121">
        <v>32</v>
      </c>
      <c r="B8121" t="s">
        <v>12571</v>
      </c>
      <c r="C8121" t="s">
        <v>12572</v>
      </c>
      <c r="D8121">
        <v>4089</v>
      </c>
      <c r="E8121" s="1">
        <v>2.6840000000000002</v>
      </c>
      <c r="F8121">
        <v>2.4990000000000001</v>
      </c>
      <c r="G8121">
        <v>0.58799999999999997</v>
      </c>
      <c r="H8121">
        <v>153</v>
      </c>
      <c r="I8121">
        <v>6.9</v>
      </c>
      <c r="J8121">
        <v>9.1900000000000003E-3</v>
      </c>
      <c r="K8121">
        <v>0.76800000000000002</v>
      </c>
      <c r="L8121">
        <v>3.0346086956521749</v>
      </c>
      <c r="M8121" s="2">
        <f t="shared" si="254"/>
        <v>46.376811594202898</v>
      </c>
      <c r="N8121" t="s">
        <v>2761</v>
      </c>
    </row>
    <row r="8122" spans="1:14">
      <c r="A8122">
        <v>33</v>
      </c>
      <c r="B8122" t="s">
        <v>12597</v>
      </c>
      <c r="C8122" t="s">
        <v>12598</v>
      </c>
      <c r="D8122">
        <v>1873</v>
      </c>
      <c r="E8122" s="1">
        <v>2.6259999999999999</v>
      </c>
      <c r="F8122">
        <v>2.8130000000000002</v>
      </c>
      <c r="G8122">
        <v>0.67200000000000004</v>
      </c>
      <c r="H8122">
        <v>58</v>
      </c>
      <c r="I8122">
        <v>7.7</v>
      </c>
      <c r="J8122">
        <v>4.3400000000000001E-3</v>
      </c>
      <c r="K8122">
        <v>0.98699999999999999</v>
      </c>
      <c r="L8122">
        <v>3.0346086956521749</v>
      </c>
      <c r="M8122" s="2">
        <f t="shared" ref="M8122:M8158" si="255">A8122/69*100</f>
        <v>47.826086956521742</v>
      </c>
      <c r="N8122" t="s">
        <v>2761</v>
      </c>
    </row>
    <row r="8123" spans="1:14">
      <c r="A8123">
        <v>34</v>
      </c>
      <c r="B8123" t="s">
        <v>8943</v>
      </c>
      <c r="C8123" t="s">
        <v>8944</v>
      </c>
      <c r="D8123">
        <v>3997</v>
      </c>
      <c r="E8123" s="1">
        <v>2.6110000000000002</v>
      </c>
      <c r="F8123">
        <v>2.7010000000000001</v>
      </c>
      <c r="G8123">
        <v>0.73599999999999999</v>
      </c>
      <c r="H8123">
        <v>125</v>
      </c>
      <c r="I8123">
        <v>6</v>
      </c>
      <c r="J8123">
        <v>1.223E-2</v>
      </c>
      <c r="K8123">
        <v>0.98899999999999999</v>
      </c>
      <c r="L8123">
        <v>3.0346086956521749</v>
      </c>
      <c r="M8123" s="2">
        <f t="shared" si="255"/>
        <v>49.275362318840585</v>
      </c>
      <c r="N8123" t="s">
        <v>2761</v>
      </c>
    </row>
    <row r="8124" spans="1:14">
      <c r="A8124">
        <v>35</v>
      </c>
      <c r="B8124" t="s">
        <v>8909</v>
      </c>
      <c r="C8124" t="s">
        <v>8910</v>
      </c>
      <c r="D8124">
        <v>6453</v>
      </c>
      <c r="E8124" s="1">
        <v>2.61</v>
      </c>
      <c r="F8124">
        <v>2.5019999999999998</v>
      </c>
      <c r="G8124">
        <v>0.63400000000000001</v>
      </c>
      <c r="H8124">
        <v>273</v>
      </c>
      <c r="I8124">
        <v>6</v>
      </c>
      <c r="J8124">
        <v>1.6809999999999999E-2</v>
      </c>
      <c r="K8124">
        <v>0.78500000000000003</v>
      </c>
      <c r="L8124">
        <v>3.0346086956521749</v>
      </c>
      <c r="M8124" s="2">
        <f t="shared" si="255"/>
        <v>50.724637681159422</v>
      </c>
      <c r="N8124" t="s">
        <v>2761</v>
      </c>
    </row>
    <row r="8125" spans="1:14">
      <c r="A8125">
        <v>36</v>
      </c>
      <c r="B8125" t="s">
        <v>12545</v>
      </c>
      <c r="C8125" t="s">
        <v>12546</v>
      </c>
      <c r="D8125">
        <v>4094</v>
      </c>
      <c r="E8125" s="1">
        <v>2.5979999999999999</v>
      </c>
      <c r="F8125">
        <v>2.4660000000000002</v>
      </c>
      <c r="G8125">
        <v>0.435</v>
      </c>
      <c r="H8125">
        <v>285</v>
      </c>
      <c r="I8125">
        <v>3.5</v>
      </c>
      <c r="J8125">
        <v>1.7270000000000001E-2</v>
      </c>
      <c r="K8125">
        <v>0.70099999999999996</v>
      </c>
      <c r="L8125">
        <v>3.0346086956521749</v>
      </c>
      <c r="M8125" s="2">
        <f t="shared" si="255"/>
        <v>52.173913043478258</v>
      </c>
      <c r="N8125" t="s">
        <v>2761</v>
      </c>
    </row>
    <row r="8126" spans="1:14">
      <c r="A8126">
        <v>37</v>
      </c>
      <c r="B8126" t="s">
        <v>8941</v>
      </c>
      <c r="C8126" t="s">
        <v>8942</v>
      </c>
      <c r="D8126">
        <v>5148</v>
      </c>
      <c r="E8126" s="1">
        <v>2.5939999999999999</v>
      </c>
      <c r="F8126">
        <v>2.77</v>
      </c>
      <c r="G8126">
        <v>0.53800000000000003</v>
      </c>
      <c r="H8126">
        <v>169</v>
      </c>
      <c r="I8126">
        <v>6.4</v>
      </c>
      <c r="J8126">
        <v>1.2930000000000001E-2</v>
      </c>
      <c r="K8126">
        <v>0.88400000000000001</v>
      </c>
      <c r="L8126">
        <v>3.0346086956521749</v>
      </c>
      <c r="M8126" s="2">
        <f t="shared" si="255"/>
        <v>53.623188405797109</v>
      </c>
      <c r="N8126" t="s">
        <v>2761</v>
      </c>
    </row>
    <row r="8127" spans="1:14">
      <c r="A8127">
        <v>38</v>
      </c>
      <c r="B8127" t="s">
        <v>8899</v>
      </c>
      <c r="C8127" t="s">
        <v>8900</v>
      </c>
      <c r="D8127">
        <v>2409</v>
      </c>
      <c r="E8127" s="1">
        <v>2.44</v>
      </c>
      <c r="F8127">
        <v>2.351</v>
      </c>
      <c r="G8127">
        <v>0.40400000000000003</v>
      </c>
      <c r="H8127">
        <v>89</v>
      </c>
      <c r="I8127">
        <v>7.9</v>
      </c>
      <c r="J8127">
        <v>5.2300000000000003E-3</v>
      </c>
      <c r="K8127">
        <v>0.70699999999999996</v>
      </c>
      <c r="L8127">
        <v>3.0346086956521749</v>
      </c>
      <c r="M8127" s="2">
        <f t="shared" si="255"/>
        <v>55.072463768115945</v>
      </c>
      <c r="N8127" t="s">
        <v>2761</v>
      </c>
    </row>
    <row r="8128" spans="1:14">
      <c r="A8128">
        <v>39</v>
      </c>
      <c r="B8128" t="s">
        <v>8929</v>
      </c>
      <c r="C8128" t="s">
        <v>8930</v>
      </c>
      <c r="D8128">
        <v>1251</v>
      </c>
      <c r="E8128" s="1">
        <v>2.3639999999999999</v>
      </c>
      <c r="F8128">
        <v>2.09</v>
      </c>
      <c r="G8128">
        <v>0.49399999999999999</v>
      </c>
      <c r="H8128">
        <v>85</v>
      </c>
      <c r="I8128">
        <v>6.3</v>
      </c>
      <c r="J8128">
        <v>3.0100000000000001E-3</v>
      </c>
      <c r="K8128">
        <v>0.64500000000000002</v>
      </c>
      <c r="L8128">
        <v>3.0346086956521749</v>
      </c>
      <c r="M8128" s="2">
        <f t="shared" si="255"/>
        <v>56.521739130434781</v>
      </c>
      <c r="N8128" t="s">
        <v>2761</v>
      </c>
    </row>
    <row r="8129" spans="1:14">
      <c r="A8129">
        <v>40</v>
      </c>
      <c r="B8129" t="s">
        <v>8907</v>
      </c>
      <c r="C8129" t="s">
        <v>8908</v>
      </c>
      <c r="D8129">
        <v>2725</v>
      </c>
      <c r="E8129" s="1">
        <v>2.3570000000000002</v>
      </c>
      <c r="F8129">
        <v>2.4980000000000002</v>
      </c>
      <c r="G8129">
        <v>0.30299999999999999</v>
      </c>
      <c r="H8129">
        <v>145</v>
      </c>
      <c r="I8129">
        <v>3.7</v>
      </c>
      <c r="J8129">
        <v>1.0869999999999999E-2</v>
      </c>
      <c r="K8129">
        <v>0.77100000000000002</v>
      </c>
      <c r="L8129">
        <v>3.0346086956521749</v>
      </c>
      <c r="M8129" s="2">
        <f t="shared" si="255"/>
        <v>57.971014492753625</v>
      </c>
      <c r="N8129" t="s">
        <v>2761</v>
      </c>
    </row>
    <row r="8130" spans="1:14">
      <c r="A8130">
        <v>41</v>
      </c>
      <c r="B8130" t="s">
        <v>8947</v>
      </c>
      <c r="C8130" t="s">
        <v>8948</v>
      </c>
      <c r="D8130">
        <v>186</v>
      </c>
      <c r="E8130" s="1">
        <v>2.3530000000000002</v>
      </c>
      <c r="F8130">
        <v>2.3530000000000002</v>
      </c>
      <c r="G8130">
        <v>0.27</v>
      </c>
      <c r="H8130">
        <v>74</v>
      </c>
      <c r="I8130">
        <v>1.9</v>
      </c>
      <c r="J8130">
        <v>7.2999999999999996E-4</v>
      </c>
      <c r="K8130">
        <v>0.61299999999999999</v>
      </c>
      <c r="L8130">
        <v>3.0346086956521749</v>
      </c>
      <c r="M8130" s="2">
        <f t="shared" si="255"/>
        <v>59.420289855072461</v>
      </c>
      <c r="N8130" t="s">
        <v>2761</v>
      </c>
    </row>
    <row r="8131" spans="1:14">
      <c r="A8131">
        <v>42</v>
      </c>
      <c r="B8131" t="s">
        <v>8891</v>
      </c>
      <c r="C8131" t="s">
        <v>8892</v>
      </c>
      <c r="D8131">
        <v>677</v>
      </c>
      <c r="E8131" s="1">
        <v>2.3039999999999998</v>
      </c>
      <c r="F8131">
        <v>2.0339999999999998</v>
      </c>
      <c r="G8131">
        <v>0.30599999999999999</v>
      </c>
      <c r="H8131">
        <v>36</v>
      </c>
      <c r="I8131">
        <v>5.0999999999999996</v>
      </c>
      <c r="J8131">
        <v>2.4299999999999999E-3</v>
      </c>
      <c r="K8131">
        <v>0.67200000000000004</v>
      </c>
      <c r="L8131">
        <v>3.0346086956521749</v>
      </c>
      <c r="M8131" s="2">
        <f t="shared" si="255"/>
        <v>60.869565217391312</v>
      </c>
      <c r="N8131" t="s">
        <v>2761</v>
      </c>
    </row>
    <row r="8132" spans="1:14">
      <c r="A8132">
        <v>43</v>
      </c>
      <c r="B8132" t="s">
        <v>8953</v>
      </c>
      <c r="C8132" t="s">
        <v>8954</v>
      </c>
      <c r="D8132">
        <v>2201</v>
      </c>
      <c r="E8132" s="1">
        <v>2.2770000000000001</v>
      </c>
      <c r="F8132">
        <v>2.4590000000000001</v>
      </c>
      <c r="G8132">
        <v>0.47199999999999998</v>
      </c>
      <c r="H8132">
        <v>161</v>
      </c>
      <c r="I8132">
        <v>3.7</v>
      </c>
      <c r="J8132">
        <v>7.9699999999999997E-3</v>
      </c>
      <c r="K8132">
        <v>0.69099999999999995</v>
      </c>
      <c r="L8132">
        <v>3.0346086956521749</v>
      </c>
      <c r="M8132" s="2">
        <f t="shared" si="255"/>
        <v>62.318840579710141</v>
      </c>
      <c r="N8132" t="s">
        <v>2761</v>
      </c>
    </row>
    <row r="8133" spans="1:14">
      <c r="A8133">
        <v>44</v>
      </c>
      <c r="B8133" t="s">
        <v>8883</v>
      </c>
      <c r="C8133" t="s">
        <v>8884</v>
      </c>
      <c r="D8133">
        <v>179</v>
      </c>
      <c r="E8133" s="1">
        <v>2.2610000000000001</v>
      </c>
      <c r="F8133">
        <v>2.3109999999999999</v>
      </c>
      <c r="G8133">
        <v>0.33300000000000002</v>
      </c>
      <c r="H8133">
        <v>24</v>
      </c>
      <c r="I8133">
        <v>2.6</v>
      </c>
      <c r="J8133">
        <v>1.25E-3</v>
      </c>
      <c r="K8133">
        <v>0.96499999999999997</v>
      </c>
      <c r="L8133">
        <v>3.0346086956521749</v>
      </c>
      <c r="M8133" s="2">
        <f t="shared" si="255"/>
        <v>63.768115942028977</v>
      </c>
      <c r="N8133" t="s">
        <v>2761</v>
      </c>
    </row>
    <row r="8134" spans="1:14">
      <c r="A8134">
        <v>45</v>
      </c>
      <c r="B8134" t="s">
        <v>8879</v>
      </c>
      <c r="C8134" t="s">
        <v>8880</v>
      </c>
      <c r="D8134">
        <v>4840</v>
      </c>
      <c r="E8134" s="1">
        <v>2.2599999999999998</v>
      </c>
      <c r="F8134">
        <v>2.2629999999999999</v>
      </c>
      <c r="G8134">
        <v>0.36799999999999999</v>
      </c>
      <c r="H8134">
        <v>234</v>
      </c>
      <c r="I8134">
        <v>5.3</v>
      </c>
      <c r="J8134">
        <v>1.5010000000000001E-2</v>
      </c>
      <c r="K8134">
        <v>0.72</v>
      </c>
      <c r="L8134">
        <v>3.0346086956521749</v>
      </c>
      <c r="M8134" s="2">
        <f t="shared" si="255"/>
        <v>65.217391304347828</v>
      </c>
      <c r="N8134" t="s">
        <v>2761</v>
      </c>
    </row>
    <row r="8135" spans="1:14">
      <c r="A8135">
        <v>46</v>
      </c>
      <c r="B8135" t="s">
        <v>8949</v>
      </c>
      <c r="C8135" t="s">
        <v>8950</v>
      </c>
      <c r="D8135">
        <v>574</v>
      </c>
      <c r="E8135" s="1">
        <v>2.0960000000000001</v>
      </c>
      <c r="F8135">
        <v>2.387</v>
      </c>
      <c r="G8135">
        <v>0.54100000000000004</v>
      </c>
      <c r="H8135">
        <v>74</v>
      </c>
      <c r="I8135">
        <v>2.8</v>
      </c>
      <c r="J8135">
        <v>2.3999999999999998E-3</v>
      </c>
      <c r="K8135">
        <v>0.61699999999999999</v>
      </c>
      <c r="L8135">
        <v>3.0346086956521749</v>
      </c>
      <c r="M8135" s="2">
        <f t="shared" si="255"/>
        <v>66.666666666666657</v>
      </c>
      <c r="N8135" t="s">
        <v>2761</v>
      </c>
    </row>
    <row r="8136" spans="1:14">
      <c r="A8136">
        <v>47</v>
      </c>
      <c r="B8136" t="s">
        <v>8955</v>
      </c>
      <c r="C8136" t="s">
        <v>8956</v>
      </c>
      <c r="D8136">
        <v>850</v>
      </c>
      <c r="E8136" s="1">
        <v>2.0859999999999999</v>
      </c>
      <c r="F8136">
        <v>2.1829999999999998</v>
      </c>
      <c r="G8136">
        <v>0.38300000000000001</v>
      </c>
      <c r="H8136">
        <v>94</v>
      </c>
      <c r="I8136">
        <v>3</v>
      </c>
      <c r="J8136">
        <v>4.3699999999999998E-3</v>
      </c>
      <c r="K8136">
        <v>0.67100000000000004</v>
      </c>
      <c r="L8136">
        <v>3.0346086956521749</v>
      </c>
      <c r="M8136" s="2">
        <f t="shared" si="255"/>
        <v>68.115942028985515</v>
      </c>
      <c r="N8136" t="s">
        <v>2761</v>
      </c>
    </row>
    <row r="8137" spans="1:14">
      <c r="A8137">
        <v>48</v>
      </c>
      <c r="B8137" t="s">
        <v>12551</v>
      </c>
      <c r="C8137" t="s">
        <v>12552</v>
      </c>
      <c r="D8137">
        <v>1042</v>
      </c>
      <c r="E8137" s="1">
        <v>2.0329999999999999</v>
      </c>
      <c r="F8137">
        <v>1.9410000000000001</v>
      </c>
      <c r="G8137">
        <v>0.44800000000000001</v>
      </c>
      <c r="H8137">
        <v>87</v>
      </c>
      <c r="I8137">
        <v>4.3</v>
      </c>
      <c r="J8137">
        <v>3.96E-3</v>
      </c>
      <c r="K8137">
        <v>0.60899999999999999</v>
      </c>
      <c r="L8137">
        <v>3.0346086956521749</v>
      </c>
      <c r="M8137" s="2">
        <f t="shared" si="255"/>
        <v>69.565217391304344</v>
      </c>
      <c r="N8137" t="s">
        <v>2761</v>
      </c>
    </row>
    <row r="8138" spans="1:14">
      <c r="A8138">
        <v>49</v>
      </c>
      <c r="B8138" t="s">
        <v>8841</v>
      </c>
      <c r="C8138" t="s">
        <v>8842</v>
      </c>
      <c r="D8138">
        <v>1328</v>
      </c>
      <c r="E8138" s="1">
        <v>1.984</v>
      </c>
      <c r="F8138">
        <v>2.0539999999999998</v>
      </c>
      <c r="G8138">
        <v>0.504</v>
      </c>
      <c r="H8138">
        <v>123</v>
      </c>
      <c r="I8138">
        <v>3.9</v>
      </c>
      <c r="J8138">
        <v>4.6499999999999996E-3</v>
      </c>
      <c r="K8138">
        <v>0.62</v>
      </c>
      <c r="L8138">
        <v>3.0346086956521749</v>
      </c>
      <c r="M8138" s="2">
        <f t="shared" si="255"/>
        <v>71.014492753623188</v>
      </c>
      <c r="N8138" t="s">
        <v>2761</v>
      </c>
    </row>
    <row r="8139" spans="1:14">
      <c r="A8139">
        <v>50</v>
      </c>
      <c r="B8139" t="s">
        <v>8945</v>
      </c>
      <c r="C8139" t="s">
        <v>8946</v>
      </c>
      <c r="D8139">
        <v>1044</v>
      </c>
      <c r="E8139" s="1">
        <v>1.871</v>
      </c>
      <c r="G8139">
        <v>0.44400000000000001</v>
      </c>
      <c r="H8139">
        <v>63</v>
      </c>
      <c r="I8139">
        <v>4.7</v>
      </c>
      <c r="J8139">
        <v>3.29E-3</v>
      </c>
      <c r="L8139">
        <v>3.0346086956521749</v>
      </c>
      <c r="M8139" s="2">
        <f t="shared" si="255"/>
        <v>72.463768115942031</v>
      </c>
      <c r="N8139" t="s">
        <v>2761</v>
      </c>
    </row>
    <row r="8140" spans="1:14">
      <c r="A8140">
        <v>51</v>
      </c>
      <c r="B8140" t="s">
        <v>8951</v>
      </c>
      <c r="C8140" t="s">
        <v>8952</v>
      </c>
      <c r="D8140">
        <v>506</v>
      </c>
      <c r="E8140" s="1">
        <v>1.776</v>
      </c>
      <c r="G8140">
        <v>0.28899999999999998</v>
      </c>
      <c r="H8140">
        <v>38</v>
      </c>
      <c r="I8140">
        <v>3.9</v>
      </c>
      <c r="J8140">
        <v>2.1800000000000001E-3</v>
      </c>
      <c r="L8140">
        <v>3.0346086956521749</v>
      </c>
      <c r="M8140" s="2">
        <f t="shared" si="255"/>
        <v>73.91304347826086</v>
      </c>
      <c r="N8140" t="s">
        <v>2761</v>
      </c>
    </row>
    <row r="8141" spans="1:14">
      <c r="A8141">
        <v>52</v>
      </c>
      <c r="B8141" t="s">
        <v>8935</v>
      </c>
      <c r="C8141" t="s">
        <v>8936</v>
      </c>
      <c r="D8141">
        <v>3548</v>
      </c>
      <c r="E8141" s="1">
        <v>1.706</v>
      </c>
      <c r="F8141">
        <v>1.6479999999999999</v>
      </c>
      <c r="G8141">
        <v>0.46500000000000002</v>
      </c>
      <c r="H8141">
        <v>129</v>
      </c>
      <c r="I8141">
        <v>9</v>
      </c>
      <c r="J8141">
        <v>6.79E-3</v>
      </c>
      <c r="K8141">
        <v>0.55400000000000005</v>
      </c>
      <c r="L8141">
        <v>3.0346086956521749</v>
      </c>
      <c r="M8141" s="2">
        <f t="shared" si="255"/>
        <v>75.362318840579718</v>
      </c>
      <c r="N8141" t="s">
        <v>2761</v>
      </c>
    </row>
    <row r="8142" spans="1:14">
      <c r="A8142">
        <v>53</v>
      </c>
      <c r="B8142" t="s">
        <v>8939</v>
      </c>
      <c r="C8142" t="s">
        <v>8940</v>
      </c>
      <c r="D8142">
        <v>734</v>
      </c>
      <c r="E8142" s="1">
        <v>1.645</v>
      </c>
      <c r="F8142">
        <v>1.7589999999999999</v>
      </c>
      <c r="G8142">
        <v>0.69299999999999995</v>
      </c>
      <c r="H8142">
        <v>88</v>
      </c>
      <c r="I8142">
        <v>3.7</v>
      </c>
      <c r="J8142">
        <v>3.2499999999999999E-3</v>
      </c>
      <c r="K8142">
        <v>0.59599999999999997</v>
      </c>
      <c r="L8142">
        <v>3.0346086956521749</v>
      </c>
      <c r="M8142" s="2">
        <f t="shared" si="255"/>
        <v>76.811594202898547</v>
      </c>
      <c r="N8142" t="s">
        <v>2761</v>
      </c>
    </row>
    <row r="8143" spans="1:14">
      <c r="A8143">
        <v>54</v>
      </c>
      <c r="B8143" t="s">
        <v>8807</v>
      </c>
      <c r="C8143" t="s">
        <v>8808</v>
      </c>
      <c r="D8143">
        <v>1156</v>
      </c>
      <c r="E8143" s="1">
        <v>1.631</v>
      </c>
      <c r="G8143">
        <v>0.22700000000000001</v>
      </c>
      <c r="H8143">
        <v>75</v>
      </c>
      <c r="I8143">
        <v>5.5</v>
      </c>
      <c r="J8143">
        <v>3.0500000000000002E-3</v>
      </c>
      <c r="L8143">
        <v>3.0346086956521749</v>
      </c>
      <c r="M8143" s="2">
        <f t="shared" si="255"/>
        <v>78.260869565217391</v>
      </c>
      <c r="N8143" t="s">
        <v>2761</v>
      </c>
    </row>
    <row r="8144" spans="1:14">
      <c r="A8144">
        <v>55</v>
      </c>
      <c r="B8144" t="s">
        <v>8915</v>
      </c>
      <c r="C8144" t="s">
        <v>8916</v>
      </c>
      <c r="D8144">
        <v>1240</v>
      </c>
      <c r="E8144" s="1">
        <v>1.554</v>
      </c>
      <c r="G8144">
        <v>0.28000000000000003</v>
      </c>
      <c r="H8144">
        <v>157</v>
      </c>
      <c r="I8144">
        <v>4.5999999999999996</v>
      </c>
      <c r="J8144">
        <v>3.7100000000000002E-3</v>
      </c>
      <c r="L8144">
        <v>3.0346086956521749</v>
      </c>
      <c r="M8144" s="2">
        <f t="shared" si="255"/>
        <v>79.710144927536234</v>
      </c>
      <c r="N8144" t="s">
        <v>2761</v>
      </c>
    </row>
    <row r="8145" spans="1:14">
      <c r="A8145">
        <v>56</v>
      </c>
      <c r="B8145" t="s">
        <v>8923</v>
      </c>
      <c r="C8145" t="s">
        <v>8924</v>
      </c>
      <c r="D8145">
        <v>1562</v>
      </c>
      <c r="E8145" s="1">
        <v>1.5069999999999999</v>
      </c>
      <c r="F8145">
        <v>1.482</v>
      </c>
      <c r="G8145">
        <v>0.17599999999999999</v>
      </c>
      <c r="H8145">
        <v>119</v>
      </c>
      <c r="I8145">
        <v>5</v>
      </c>
      <c r="J8145">
        <v>4.5500000000000002E-3</v>
      </c>
      <c r="K8145">
        <v>0.42099999999999999</v>
      </c>
      <c r="L8145">
        <v>3.0346086956521749</v>
      </c>
      <c r="M8145" s="2">
        <f t="shared" si="255"/>
        <v>81.159420289855078</v>
      </c>
      <c r="N8145" t="s">
        <v>2761</v>
      </c>
    </row>
    <row r="8146" spans="1:14">
      <c r="A8146">
        <v>57</v>
      </c>
      <c r="B8146" t="s">
        <v>8881</v>
      </c>
      <c r="C8146" t="s">
        <v>8882</v>
      </c>
      <c r="D8146">
        <v>1118</v>
      </c>
      <c r="E8146" s="1">
        <v>1.478</v>
      </c>
      <c r="F8146">
        <v>1.4530000000000001</v>
      </c>
      <c r="G8146">
        <v>0.67500000000000004</v>
      </c>
      <c r="H8146">
        <v>80</v>
      </c>
      <c r="I8146">
        <v>4.9000000000000004</v>
      </c>
      <c r="J8146">
        <v>2.2499999999999998E-3</v>
      </c>
      <c r="K8146">
        <v>0.3</v>
      </c>
      <c r="L8146">
        <v>3.0346086956521749</v>
      </c>
      <c r="M8146" s="2">
        <f t="shared" si="255"/>
        <v>82.608695652173907</v>
      </c>
      <c r="N8146" t="s">
        <v>2761</v>
      </c>
    </row>
    <row r="8147" spans="1:14">
      <c r="A8147">
        <v>58</v>
      </c>
      <c r="B8147" t="s">
        <v>8901</v>
      </c>
      <c r="C8147" t="s">
        <v>8902</v>
      </c>
      <c r="D8147">
        <v>836</v>
      </c>
      <c r="E8147" s="1">
        <v>1.4710000000000001</v>
      </c>
      <c r="F8147">
        <v>2.0830000000000002</v>
      </c>
      <c r="G8147">
        <v>1.165</v>
      </c>
      <c r="H8147">
        <v>85</v>
      </c>
      <c r="I8147">
        <v>2.5</v>
      </c>
      <c r="J8147">
        <v>4.8500000000000001E-3</v>
      </c>
      <c r="K8147">
        <v>0.78900000000000003</v>
      </c>
      <c r="L8147">
        <v>3.0346086956521749</v>
      </c>
      <c r="M8147" s="2">
        <f t="shared" si="255"/>
        <v>84.05797101449275</v>
      </c>
      <c r="N8147" t="s">
        <v>2761</v>
      </c>
    </row>
    <row r="8148" spans="1:14">
      <c r="A8148">
        <v>59</v>
      </c>
      <c r="B8148" t="s">
        <v>8921</v>
      </c>
      <c r="C8148" t="s">
        <v>8922</v>
      </c>
      <c r="D8148">
        <v>460</v>
      </c>
      <c r="E8148" s="1">
        <v>1.0409999999999999</v>
      </c>
      <c r="G8148">
        <v>5.0999999999999997E-2</v>
      </c>
      <c r="H8148">
        <v>39</v>
      </c>
      <c r="I8148">
        <v>4.5999999999999996</v>
      </c>
      <c r="J8148">
        <v>1.64E-3</v>
      </c>
      <c r="L8148">
        <v>3.0346086956521749</v>
      </c>
      <c r="M8148" s="2">
        <f t="shared" si="255"/>
        <v>85.507246376811594</v>
      </c>
      <c r="N8148" t="s">
        <v>2761</v>
      </c>
    </row>
    <row r="8149" spans="1:14">
      <c r="A8149">
        <v>60</v>
      </c>
      <c r="B8149" t="s">
        <v>8871</v>
      </c>
      <c r="C8149" t="s">
        <v>8872</v>
      </c>
      <c r="D8149">
        <v>1000</v>
      </c>
      <c r="E8149" s="1">
        <v>1.036</v>
      </c>
      <c r="F8149">
        <v>1.0720000000000001</v>
      </c>
      <c r="G8149">
        <v>0.108</v>
      </c>
      <c r="H8149">
        <v>102</v>
      </c>
      <c r="I8149">
        <v>4.8</v>
      </c>
      <c r="J8149">
        <v>2.8400000000000001E-3</v>
      </c>
      <c r="K8149">
        <v>0.27700000000000002</v>
      </c>
      <c r="L8149">
        <v>3.0346086956521749</v>
      </c>
      <c r="M8149" s="2">
        <f t="shared" si="255"/>
        <v>86.956521739130437</v>
      </c>
      <c r="N8149" t="s">
        <v>2761</v>
      </c>
    </row>
    <row r="8150" spans="1:14">
      <c r="A8150">
        <v>61</v>
      </c>
      <c r="B8150" t="s">
        <v>8873</v>
      </c>
      <c r="C8150" t="s">
        <v>8874</v>
      </c>
      <c r="D8150">
        <v>442</v>
      </c>
      <c r="E8150" s="1">
        <v>1.02</v>
      </c>
      <c r="F8150">
        <v>1.681</v>
      </c>
      <c r="G8150">
        <v>2.7E-2</v>
      </c>
      <c r="H8150">
        <v>37</v>
      </c>
      <c r="I8150">
        <v>6.5</v>
      </c>
      <c r="J8150">
        <v>1.14E-3</v>
      </c>
      <c r="K8150">
        <v>0.55900000000000005</v>
      </c>
      <c r="L8150">
        <v>3.0346086956521749</v>
      </c>
      <c r="M8150" s="2">
        <f t="shared" si="255"/>
        <v>88.405797101449281</v>
      </c>
      <c r="N8150" t="s">
        <v>2761</v>
      </c>
    </row>
    <row r="8151" spans="1:14">
      <c r="A8151">
        <v>62</v>
      </c>
      <c r="B8151" t="s">
        <v>12605</v>
      </c>
      <c r="C8151" t="s">
        <v>12606</v>
      </c>
      <c r="D8151">
        <v>2518</v>
      </c>
      <c r="E8151" s="1">
        <v>1</v>
      </c>
      <c r="F8151">
        <v>1.107</v>
      </c>
      <c r="G8151">
        <v>9.0999999999999998E-2</v>
      </c>
      <c r="H8151">
        <v>220</v>
      </c>
      <c r="I8151">
        <v>6.6</v>
      </c>
      <c r="J8151">
        <v>6.6299999999999996E-3</v>
      </c>
      <c r="K8151">
        <v>0.36899999999999999</v>
      </c>
      <c r="L8151">
        <v>3.0346086956521749</v>
      </c>
      <c r="M8151" s="2">
        <f t="shared" si="255"/>
        <v>89.85507246376811</v>
      </c>
      <c r="N8151" t="s">
        <v>2761</v>
      </c>
    </row>
    <row r="8152" spans="1:14">
      <c r="A8152">
        <v>63</v>
      </c>
      <c r="B8152" t="s">
        <v>8917</v>
      </c>
      <c r="C8152" t="s">
        <v>8918</v>
      </c>
      <c r="D8152">
        <v>708</v>
      </c>
      <c r="E8152" s="1">
        <v>0.996</v>
      </c>
      <c r="F8152">
        <v>1.3129999999999999</v>
      </c>
      <c r="G8152">
        <v>0.14000000000000001</v>
      </c>
      <c r="H8152">
        <v>143</v>
      </c>
      <c r="I8152">
        <v>3.2</v>
      </c>
      <c r="J8152">
        <v>3.5200000000000001E-3</v>
      </c>
      <c r="K8152">
        <v>0.38500000000000001</v>
      </c>
      <c r="L8152">
        <v>3.0346086956521749</v>
      </c>
      <c r="M8152" s="2">
        <f t="shared" si="255"/>
        <v>91.304347826086953</v>
      </c>
      <c r="N8152" t="s">
        <v>2761</v>
      </c>
    </row>
    <row r="8153" spans="1:14">
      <c r="A8153">
        <v>64</v>
      </c>
      <c r="B8153" t="s">
        <v>19768</v>
      </c>
      <c r="C8153" t="s">
        <v>19769</v>
      </c>
      <c r="D8153">
        <v>754</v>
      </c>
      <c r="E8153" s="1">
        <v>0.85699999999999998</v>
      </c>
      <c r="F8153">
        <v>1.1879999999999999</v>
      </c>
      <c r="G8153">
        <v>7.0999999999999994E-2</v>
      </c>
      <c r="H8153">
        <v>28</v>
      </c>
      <c r="I8153">
        <v>9.3000000000000007</v>
      </c>
      <c r="J8153">
        <v>1.25E-3</v>
      </c>
      <c r="K8153">
        <v>0.36299999999999999</v>
      </c>
      <c r="L8153">
        <v>3.0346086956521749</v>
      </c>
      <c r="M8153" s="2">
        <f t="shared" si="255"/>
        <v>92.753623188405797</v>
      </c>
      <c r="N8153" t="s">
        <v>2761</v>
      </c>
    </row>
    <row r="8154" spans="1:14">
      <c r="A8154">
        <v>65</v>
      </c>
      <c r="B8154" t="s">
        <v>8927</v>
      </c>
      <c r="C8154" t="s">
        <v>8928</v>
      </c>
      <c r="D8154">
        <v>660</v>
      </c>
      <c r="E8154" s="1">
        <v>0.753</v>
      </c>
      <c r="F8154">
        <v>0.63700000000000001</v>
      </c>
      <c r="G8154">
        <v>0.29299999999999998</v>
      </c>
      <c r="H8154">
        <v>82</v>
      </c>
      <c r="I8154">
        <v>5.0999999999999996</v>
      </c>
      <c r="J8154">
        <v>1.8E-3</v>
      </c>
      <c r="K8154">
        <v>0.17199999999999999</v>
      </c>
      <c r="L8154">
        <v>3.0346086956521749</v>
      </c>
      <c r="M8154" s="2">
        <f t="shared" si="255"/>
        <v>94.20289855072464</v>
      </c>
      <c r="N8154" t="s">
        <v>2761</v>
      </c>
    </row>
    <row r="8155" spans="1:14">
      <c r="A8155">
        <v>66</v>
      </c>
      <c r="B8155" t="s">
        <v>8937</v>
      </c>
      <c r="C8155" t="s">
        <v>8938</v>
      </c>
      <c r="D8155">
        <v>2450</v>
      </c>
      <c r="E8155" s="1">
        <v>0.60699999999999998</v>
      </c>
      <c r="G8155">
        <v>5.7000000000000002E-2</v>
      </c>
      <c r="H8155">
        <v>174</v>
      </c>
      <c r="I8155" t="s">
        <v>18288</v>
      </c>
      <c r="J8155">
        <v>3.0799999999999998E-3</v>
      </c>
      <c r="L8155">
        <v>3.0346086956521749</v>
      </c>
      <c r="M8155" s="2">
        <f t="shared" si="255"/>
        <v>95.652173913043484</v>
      </c>
      <c r="N8155" t="s">
        <v>2761</v>
      </c>
    </row>
    <row r="8156" spans="1:14">
      <c r="A8156">
        <v>67</v>
      </c>
      <c r="B8156" t="s">
        <v>8933</v>
      </c>
      <c r="C8156" t="s">
        <v>8934</v>
      </c>
      <c r="D8156">
        <v>75</v>
      </c>
      <c r="E8156" s="1">
        <v>0.55600000000000005</v>
      </c>
      <c r="F8156">
        <v>0.56100000000000005</v>
      </c>
      <c r="G8156">
        <v>0.91700000000000004</v>
      </c>
      <c r="H8156">
        <v>12</v>
      </c>
      <c r="J8156">
        <v>3.5E-4</v>
      </c>
      <c r="K8156">
        <v>0.20300000000000001</v>
      </c>
      <c r="L8156">
        <v>3.0346086956521749</v>
      </c>
      <c r="M8156" s="2">
        <f t="shared" si="255"/>
        <v>97.101449275362313</v>
      </c>
      <c r="N8156" t="s">
        <v>2761</v>
      </c>
    </row>
    <row r="8157" spans="1:14">
      <c r="A8157">
        <v>68</v>
      </c>
      <c r="B8157" t="s">
        <v>8931</v>
      </c>
      <c r="C8157" t="s">
        <v>8932</v>
      </c>
      <c r="D8157">
        <v>279</v>
      </c>
      <c r="E8157" s="1">
        <v>0.45200000000000001</v>
      </c>
      <c r="F8157">
        <v>0.55700000000000005</v>
      </c>
      <c r="G8157">
        <v>0.106</v>
      </c>
      <c r="H8157">
        <v>104</v>
      </c>
      <c r="I8157">
        <v>4.7</v>
      </c>
      <c r="J8157">
        <v>4.2999999999999999E-4</v>
      </c>
      <c r="K8157">
        <v>0.08</v>
      </c>
      <c r="L8157">
        <v>3.0346086956521749</v>
      </c>
      <c r="M8157" s="2">
        <f t="shared" si="255"/>
        <v>98.550724637681171</v>
      </c>
      <c r="N8157" t="s">
        <v>2761</v>
      </c>
    </row>
    <row r="8158" spans="1:14">
      <c r="A8158">
        <v>69</v>
      </c>
      <c r="B8158" t="s">
        <v>8867</v>
      </c>
      <c r="C8158" t="s">
        <v>8868</v>
      </c>
      <c r="D8158">
        <v>34</v>
      </c>
      <c r="E8158" s="1">
        <v>0.16900000000000001</v>
      </c>
      <c r="J8158">
        <v>1.4999999999999999E-4</v>
      </c>
      <c r="L8158">
        <v>3.0346086956521749</v>
      </c>
      <c r="M8158" s="2">
        <f t="shared" si="255"/>
        <v>100</v>
      </c>
      <c r="N8158" t="s">
        <v>2761</v>
      </c>
    </row>
    <row r="8159" spans="1:14" s="3" customFormat="1">
      <c r="E8159" s="4"/>
      <c r="M8159" s="5"/>
    </row>
    <row r="8160" spans="1:14">
      <c r="A8160">
        <v>1</v>
      </c>
      <c r="B8160" t="s">
        <v>15184</v>
      </c>
      <c r="C8160" t="s">
        <v>15185</v>
      </c>
      <c r="D8160">
        <v>7277</v>
      </c>
      <c r="E8160" s="1">
        <v>4.6589999999999998</v>
      </c>
      <c r="F8160">
        <v>7.4740000000000002</v>
      </c>
      <c r="G8160">
        <v>0.70499999999999996</v>
      </c>
      <c r="H8160">
        <v>61</v>
      </c>
      <c r="I8160">
        <v>9.9</v>
      </c>
      <c r="J8160">
        <v>1.0359999999999999E-2</v>
      </c>
      <c r="K8160">
        <v>3.077</v>
      </c>
      <c r="L8160">
        <f>AVERAGE(E8160:E8243)</f>
        <v>1.0010833333333327</v>
      </c>
      <c r="M8160" s="2">
        <f t="shared" ref="M8160:M8191" si="256">A8160/84*100</f>
        <v>1.1904761904761905</v>
      </c>
      <c r="N8160" t="s">
        <v>81</v>
      </c>
    </row>
    <row r="8161" spans="1:14">
      <c r="A8161">
        <v>2</v>
      </c>
      <c r="B8161" t="s">
        <v>454</v>
      </c>
      <c r="C8161" t="s">
        <v>453</v>
      </c>
      <c r="D8161">
        <v>943</v>
      </c>
      <c r="E8161" s="1">
        <v>4.1529999999999996</v>
      </c>
      <c r="F8161">
        <v>3.9870000000000001</v>
      </c>
      <c r="G8161">
        <v>0.77100000000000002</v>
      </c>
      <c r="H8161">
        <v>70</v>
      </c>
      <c r="I8161">
        <v>2.6</v>
      </c>
      <c r="J8161">
        <v>4.79E-3</v>
      </c>
      <c r="K8161">
        <v>1.2250000000000001</v>
      </c>
      <c r="L8161">
        <v>1.0010833333333327</v>
      </c>
      <c r="M8161" s="2">
        <f t="shared" si="256"/>
        <v>2.3809523809523809</v>
      </c>
      <c r="N8161" t="s">
        <v>81</v>
      </c>
    </row>
    <row r="8162" spans="1:14">
      <c r="A8162">
        <v>3</v>
      </c>
      <c r="B8162" t="s">
        <v>15142</v>
      </c>
      <c r="C8162" t="s">
        <v>15143</v>
      </c>
      <c r="D8162">
        <v>5012</v>
      </c>
      <c r="E8162" s="1">
        <v>3.5710000000000002</v>
      </c>
      <c r="F8162">
        <v>3.9590000000000001</v>
      </c>
      <c r="G8162">
        <v>0.92500000000000004</v>
      </c>
      <c r="H8162">
        <v>186</v>
      </c>
      <c r="I8162">
        <v>6.2</v>
      </c>
      <c r="J8162">
        <v>1.3140000000000001E-2</v>
      </c>
      <c r="K8162">
        <v>1.3240000000000001</v>
      </c>
      <c r="L8162">
        <v>1.0010833333333327</v>
      </c>
      <c r="M8162" s="2">
        <f t="shared" si="256"/>
        <v>3.5714285714285712</v>
      </c>
      <c r="N8162" t="s">
        <v>81</v>
      </c>
    </row>
    <row r="8163" spans="1:14">
      <c r="A8163">
        <v>4</v>
      </c>
      <c r="B8163" t="s">
        <v>15158</v>
      </c>
      <c r="C8163" t="s">
        <v>15159</v>
      </c>
      <c r="D8163">
        <v>1165</v>
      </c>
      <c r="E8163" s="1">
        <v>3.532</v>
      </c>
      <c r="F8163">
        <v>3.8010000000000002</v>
      </c>
      <c r="G8163">
        <v>1.2629999999999999</v>
      </c>
      <c r="H8163">
        <v>19</v>
      </c>
      <c r="I8163">
        <v>6.5</v>
      </c>
      <c r="J8163">
        <v>3.2299999999999998E-3</v>
      </c>
      <c r="K8163">
        <v>1.353</v>
      </c>
      <c r="L8163">
        <v>1.0010833333333327</v>
      </c>
      <c r="M8163" s="2">
        <f t="shared" si="256"/>
        <v>4.7619047619047619</v>
      </c>
      <c r="N8163" t="s">
        <v>81</v>
      </c>
    </row>
    <row r="8164" spans="1:14">
      <c r="A8164">
        <v>5</v>
      </c>
      <c r="B8164" t="s">
        <v>452</v>
      </c>
      <c r="C8164" t="s">
        <v>451</v>
      </c>
      <c r="D8164">
        <v>247</v>
      </c>
      <c r="E8164" s="1">
        <v>3.0249999999999999</v>
      </c>
      <c r="F8164">
        <v>2.2610000000000001</v>
      </c>
      <c r="G8164">
        <v>0.22600000000000001</v>
      </c>
      <c r="H8164">
        <v>31</v>
      </c>
      <c r="I8164">
        <v>2.1</v>
      </c>
      <c r="J8164">
        <v>5.9999999999999995E-4</v>
      </c>
      <c r="K8164">
        <v>0.372</v>
      </c>
      <c r="L8164">
        <v>1.0010833333333327</v>
      </c>
      <c r="M8164" s="2">
        <f t="shared" si="256"/>
        <v>5.9523809523809517</v>
      </c>
      <c r="N8164" t="s">
        <v>81</v>
      </c>
    </row>
    <row r="8165" spans="1:14">
      <c r="A8165">
        <v>6</v>
      </c>
      <c r="B8165" t="s">
        <v>15038</v>
      </c>
      <c r="C8165" t="s">
        <v>15039</v>
      </c>
      <c r="D8165">
        <v>380</v>
      </c>
      <c r="E8165" s="1">
        <v>2.1739999999999999</v>
      </c>
      <c r="F8165">
        <v>2.59</v>
      </c>
      <c r="I8165">
        <v>8</v>
      </c>
      <c r="J8165">
        <v>1.14E-3</v>
      </c>
      <c r="K8165">
        <v>1.07</v>
      </c>
      <c r="L8165">
        <v>1.0010833333333327</v>
      </c>
      <c r="M8165" s="2">
        <f t="shared" si="256"/>
        <v>7.1428571428571423</v>
      </c>
      <c r="N8165" t="s">
        <v>81</v>
      </c>
    </row>
    <row r="8166" spans="1:14">
      <c r="A8166">
        <v>7</v>
      </c>
      <c r="B8166" t="s">
        <v>19132</v>
      </c>
      <c r="C8166" t="s">
        <v>19133</v>
      </c>
      <c r="D8166">
        <v>4555</v>
      </c>
      <c r="E8166" s="1">
        <v>2.133</v>
      </c>
      <c r="F8166">
        <v>2.2069999999999999</v>
      </c>
      <c r="G8166">
        <v>0.44900000000000001</v>
      </c>
      <c r="H8166">
        <v>254</v>
      </c>
      <c r="I8166">
        <v>6.5</v>
      </c>
      <c r="J8166">
        <v>9.3699999999999999E-3</v>
      </c>
      <c r="K8166">
        <v>0.60099999999999998</v>
      </c>
      <c r="L8166">
        <v>1.0010833333333327</v>
      </c>
      <c r="M8166" s="2">
        <f t="shared" si="256"/>
        <v>8.3333333333333321</v>
      </c>
      <c r="N8166" t="s">
        <v>81</v>
      </c>
    </row>
    <row r="8167" spans="1:14">
      <c r="A8167">
        <v>8</v>
      </c>
      <c r="B8167" t="s">
        <v>1597</v>
      </c>
      <c r="C8167" t="s">
        <v>1596</v>
      </c>
      <c r="D8167">
        <v>1614</v>
      </c>
      <c r="E8167" s="1">
        <v>2.0790000000000002</v>
      </c>
      <c r="F8167">
        <v>2.3069999999999999</v>
      </c>
      <c r="G8167">
        <v>0.23200000000000001</v>
      </c>
      <c r="H8167">
        <v>112</v>
      </c>
      <c r="I8167">
        <v>5.8</v>
      </c>
      <c r="J8167">
        <v>5.0800000000000003E-3</v>
      </c>
      <c r="K8167">
        <v>0.82299999999999995</v>
      </c>
      <c r="L8167">
        <v>1.0010833333333327</v>
      </c>
      <c r="M8167" s="2">
        <f t="shared" si="256"/>
        <v>9.5238095238095237</v>
      </c>
      <c r="N8167" t="s">
        <v>81</v>
      </c>
    </row>
    <row r="8168" spans="1:14">
      <c r="A8168">
        <v>9</v>
      </c>
      <c r="B8168" t="s">
        <v>450</v>
      </c>
      <c r="C8168" t="s">
        <v>449</v>
      </c>
      <c r="D8168">
        <v>3443</v>
      </c>
      <c r="E8168" s="1">
        <v>2.0099999999999998</v>
      </c>
      <c r="F8168">
        <v>3.6379999999999999</v>
      </c>
      <c r="G8168">
        <v>0.44600000000000001</v>
      </c>
      <c r="H8168">
        <v>74</v>
      </c>
      <c r="I8168" t="s">
        <v>18288</v>
      </c>
      <c r="J8168">
        <v>5.8700000000000002E-3</v>
      </c>
      <c r="K8168">
        <v>1.89</v>
      </c>
      <c r="L8168">
        <v>1.0010833333333327</v>
      </c>
      <c r="M8168" s="2">
        <f t="shared" si="256"/>
        <v>10.714285714285714</v>
      </c>
      <c r="N8168" t="s">
        <v>81</v>
      </c>
    </row>
    <row r="8169" spans="1:14">
      <c r="A8169">
        <v>10</v>
      </c>
      <c r="B8169" t="s">
        <v>15144</v>
      </c>
      <c r="C8169" t="s">
        <v>15145</v>
      </c>
      <c r="D8169">
        <v>4613</v>
      </c>
      <c r="E8169" s="1">
        <v>2.0049999999999999</v>
      </c>
      <c r="F8169">
        <v>2.1589999999999998</v>
      </c>
      <c r="G8169">
        <v>0.32100000000000001</v>
      </c>
      <c r="H8169">
        <v>184</v>
      </c>
      <c r="I8169">
        <v>6.8</v>
      </c>
      <c r="J8169">
        <v>1.26E-2</v>
      </c>
      <c r="K8169">
        <v>0.76700000000000002</v>
      </c>
      <c r="L8169">
        <v>1.0010833333333327</v>
      </c>
      <c r="M8169" s="2">
        <f t="shared" si="256"/>
        <v>11.904761904761903</v>
      </c>
      <c r="N8169" t="s">
        <v>81</v>
      </c>
    </row>
    <row r="8170" spans="1:14">
      <c r="A8170">
        <v>11</v>
      </c>
      <c r="B8170" t="s">
        <v>448</v>
      </c>
      <c r="C8170" t="s">
        <v>447</v>
      </c>
      <c r="D8170">
        <v>835</v>
      </c>
      <c r="E8170" s="1">
        <v>1.91</v>
      </c>
      <c r="F8170">
        <v>2.2629999999999999</v>
      </c>
      <c r="G8170">
        <v>0.49299999999999999</v>
      </c>
      <c r="H8170">
        <v>71</v>
      </c>
      <c r="I8170">
        <v>4.5</v>
      </c>
      <c r="J8170">
        <v>1.8500000000000001E-3</v>
      </c>
      <c r="K8170">
        <v>0.44</v>
      </c>
      <c r="L8170">
        <v>1.0010833333333327</v>
      </c>
      <c r="M8170" s="2">
        <f t="shared" si="256"/>
        <v>13.095238095238097</v>
      </c>
      <c r="N8170" t="s">
        <v>81</v>
      </c>
    </row>
    <row r="8171" spans="1:14">
      <c r="A8171">
        <v>12</v>
      </c>
      <c r="B8171" t="s">
        <v>446</v>
      </c>
      <c r="C8171" t="s">
        <v>445</v>
      </c>
      <c r="D8171">
        <v>970</v>
      </c>
      <c r="E8171" s="1">
        <v>1.843</v>
      </c>
      <c r="F8171">
        <v>1.8979999999999999</v>
      </c>
      <c r="G8171">
        <v>8.5999999999999993E-2</v>
      </c>
      <c r="H8171">
        <v>58</v>
      </c>
      <c r="I8171">
        <v>6</v>
      </c>
      <c r="J8171">
        <v>2.2000000000000001E-3</v>
      </c>
      <c r="K8171">
        <v>0.49399999999999999</v>
      </c>
      <c r="L8171">
        <v>1.0010833333333327</v>
      </c>
      <c r="M8171" s="2">
        <f t="shared" si="256"/>
        <v>14.285714285714285</v>
      </c>
      <c r="N8171" t="s">
        <v>81</v>
      </c>
    </row>
    <row r="8172" spans="1:14">
      <c r="A8172">
        <v>13</v>
      </c>
      <c r="B8172" t="s">
        <v>1587</v>
      </c>
      <c r="C8172" t="s">
        <v>1586</v>
      </c>
      <c r="D8172">
        <v>1868</v>
      </c>
      <c r="E8172" s="1">
        <v>1.778</v>
      </c>
      <c r="F8172">
        <v>4.7480000000000002</v>
      </c>
      <c r="G8172">
        <v>0.188</v>
      </c>
      <c r="H8172">
        <v>32</v>
      </c>
      <c r="I8172">
        <v>5.8</v>
      </c>
      <c r="J8172">
        <v>7.9399999999999991E-3</v>
      </c>
      <c r="K8172">
        <v>2.04</v>
      </c>
      <c r="L8172">
        <v>1.0010833333333327</v>
      </c>
      <c r="M8172" s="2">
        <f t="shared" si="256"/>
        <v>15.476190476190476</v>
      </c>
      <c r="N8172" t="s">
        <v>81</v>
      </c>
    </row>
    <row r="8173" spans="1:14">
      <c r="A8173">
        <v>14</v>
      </c>
      <c r="B8173" t="s">
        <v>6366</v>
      </c>
      <c r="C8173" t="s">
        <v>6365</v>
      </c>
      <c r="D8173">
        <v>377</v>
      </c>
      <c r="E8173" s="1">
        <v>1.7170000000000001</v>
      </c>
      <c r="F8173">
        <v>2.9039999999999999</v>
      </c>
      <c r="G8173">
        <v>0.28000000000000003</v>
      </c>
      <c r="H8173">
        <v>25</v>
      </c>
      <c r="I8173">
        <v>4.4000000000000004</v>
      </c>
      <c r="J8173">
        <v>1.3799999999999999E-3</v>
      </c>
      <c r="K8173">
        <v>0.75900000000000001</v>
      </c>
      <c r="L8173">
        <v>1.0010833333333327</v>
      </c>
      <c r="M8173" s="2">
        <f t="shared" si="256"/>
        <v>16.666666666666664</v>
      </c>
      <c r="N8173" t="s">
        <v>81</v>
      </c>
    </row>
    <row r="8174" spans="1:14">
      <c r="A8174">
        <v>15</v>
      </c>
      <c r="B8174" t="s">
        <v>15096</v>
      </c>
      <c r="C8174" t="s">
        <v>15097</v>
      </c>
      <c r="D8174">
        <v>3091</v>
      </c>
      <c r="E8174" s="1">
        <v>1.663</v>
      </c>
      <c r="F8174">
        <v>3.1779999999999999</v>
      </c>
      <c r="G8174">
        <v>8.3000000000000004E-2</v>
      </c>
      <c r="H8174">
        <v>36</v>
      </c>
      <c r="I8174">
        <v>8.3000000000000007</v>
      </c>
      <c r="J8174">
        <v>3.9899999999999996E-3</v>
      </c>
      <c r="K8174">
        <v>0.878</v>
      </c>
      <c r="L8174">
        <v>1.0010833333333327</v>
      </c>
      <c r="M8174" s="2">
        <f t="shared" si="256"/>
        <v>17.857142857142858</v>
      </c>
      <c r="N8174" t="s">
        <v>81</v>
      </c>
    </row>
    <row r="8175" spans="1:14">
      <c r="A8175">
        <v>16</v>
      </c>
      <c r="B8175" t="s">
        <v>15126</v>
      </c>
      <c r="C8175" t="s">
        <v>15127</v>
      </c>
      <c r="D8175">
        <v>2284</v>
      </c>
      <c r="E8175" s="1">
        <v>1.613</v>
      </c>
      <c r="F8175">
        <v>1.984</v>
      </c>
      <c r="G8175">
        <v>0.26800000000000002</v>
      </c>
      <c r="H8175">
        <v>112</v>
      </c>
      <c r="I8175">
        <v>8.5</v>
      </c>
      <c r="J8175">
        <v>3.7699999999999999E-3</v>
      </c>
      <c r="K8175">
        <v>0.56000000000000005</v>
      </c>
      <c r="L8175">
        <v>1.0010833333333327</v>
      </c>
      <c r="M8175" s="2">
        <f t="shared" si="256"/>
        <v>19.047619047619047</v>
      </c>
      <c r="N8175" t="s">
        <v>81</v>
      </c>
    </row>
    <row r="8176" spans="1:14">
      <c r="A8176">
        <v>17</v>
      </c>
      <c r="B8176" t="s">
        <v>7767</v>
      </c>
      <c r="C8176" t="s">
        <v>7768</v>
      </c>
      <c r="D8176">
        <v>961</v>
      </c>
      <c r="E8176" s="1">
        <v>1.5940000000000001</v>
      </c>
      <c r="F8176">
        <v>1.6719999999999999</v>
      </c>
      <c r="G8176">
        <v>0.46600000000000003</v>
      </c>
      <c r="H8176">
        <v>73</v>
      </c>
      <c r="I8176">
        <v>5.5</v>
      </c>
      <c r="J8176">
        <v>1.7899999999999999E-3</v>
      </c>
      <c r="K8176">
        <v>0.35499999999999998</v>
      </c>
      <c r="L8176">
        <v>1.0010833333333327</v>
      </c>
      <c r="M8176" s="2">
        <f t="shared" si="256"/>
        <v>20.238095238095237</v>
      </c>
      <c r="N8176" t="s">
        <v>81</v>
      </c>
    </row>
    <row r="8177" spans="1:14">
      <c r="A8177">
        <v>18</v>
      </c>
      <c r="B8177" t="s">
        <v>15064</v>
      </c>
      <c r="C8177" t="s">
        <v>15065</v>
      </c>
      <c r="D8177">
        <v>1268</v>
      </c>
      <c r="E8177" s="1">
        <v>1.5580000000000001</v>
      </c>
      <c r="F8177">
        <v>2.4220000000000002</v>
      </c>
      <c r="G8177">
        <v>0.42099999999999999</v>
      </c>
      <c r="H8177">
        <v>38</v>
      </c>
      <c r="I8177">
        <v>6.3</v>
      </c>
      <c r="J8177">
        <v>3.5300000000000002E-3</v>
      </c>
      <c r="K8177">
        <v>0.876</v>
      </c>
      <c r="L8177">
        <v>1.0010833333333327</v>
      </c>
      <c r="M8177" s="2">
        <f t="shared" si="256"/>
        <v>21.428571428571427</v>
      </c>
      <c r="N8177" t="s">
        <v>81</v>
      </c>
    </row>
    <row r="8178" spans="1:14">
      <c r="A8178">
        <v>19</v>
      </c>
      <c r="B8178" t="s">
        <v>15174</v>
      </c>
      <c r="C8178" t="s">
        <v>15175</v>
      </c>
      <c r="D8178">
        <v>743</v>
      </c>
      <c r="E8178" s="1">
        <v>1.5</v>
      </c>
      <c r="F8178">
        <v>2.4329999999999998</v>
      </c>
      <c r="G8178">
        <v>0.55000000000000004</v>
      </c>
      <c r="H8178">
        <v>20</v>
      </c>
      <c r="I8178">
        <v>8.9</v>
      </c>
      <c r="J8178">
        <v>1.1100000000000001E-3</v>
      </c>
      <c r="K8178">
        <v>0.65400000000000003</v>
      </c>
      <c r="L8178">
        <v>1.0010833333333327</v>
      </c>
      <c r="M8178" s="2">
        <f t="shared" si="256"/>
        <v>22.61904761904762</v>
      </c>
      <c r="N8178" t="s">
        <v>81</v>
      </c>
    </row>
    <row r="8179" spans="1:14">
      <c r="A8179">
        <v>20</v>
      </c>
      <c r="B8179" t="s">
        <v>444</v>
      </c>
      <c r="C8179" t="s">
        <v>443</v>
      </c>
      <c r="D8179">
        <v>1392</v>
      </c>
      <c r="E8179" s="1">
        <v>1.474</v>
      </c>
      <c r="G8179">
        <v>0.17899999999999999</v>
      </c>
      <c r="H8179">
        <v>56</v>
      </c>
      <c r="I8179">
        <v>7.3</v>
      </c>
      <c r="J8179">
        <v>1.7799999999999999E-3</v>
      </c>
      <c r="L8179">
        <v>1.0010833333333327</v>
      </c>
      <c r="M8179" s="2">
        <f t="shared" si="256"/>
        <v>23.809523809523807</v>
      </c>
      <c r="N8179" t="s">
        <v>81</v>
      </c>
    </row>
    <row r="8180" spans="1:14">
      <c r="A8180">
        <v>21</v>
      </c>
      <c r="B8180" t="s">
        <v>442</v>
      </c>
      <c r="C8180" t="s">
        <v>441</v>
      </c>
      <c r="D8180">
        <v>526</v>
      </c>
      <c r="E8180" s="1">
        <v>1.4</v>
      </c>
      <c r="F8180">
        <v>1.52</v>
      </c>
      <c r="G8180">
        <v>0.13900000000000001</v>
      </c>
      <c r="H8180">
        <v>36</v>
      </c>
      <c r="I8180">
        <v>6.8</v>
      </c>
      <c r="J8180">
        <v>1.5499999999999999E-3</v>
      </c>
      <c r="K8180">
        <v>0.59599999999999997</v>
      </c>
      <c r="L8180">
        <v>1.0010833333333327</v>
      </c>
      <c r="M8180" s="2">
        <f t="shared" si="256"/>
        <v>25</v>
      </c>
      <c r="N8180" t="s">
        <v>81</v>
      </c>
    </row>
    <row r="8181" spans="1:14">
      <c r="A8181">
        <v>22</v>
      </c>
      <c r="B8181" t="s">
        <v>440</v>
      </c>
      <c r="C8181" t="s">
        <v>439</v>
      </c>
      <c r="D8181">
        <v>261</v>
      </c>
      <c r="E8181" s="1">
        <v>1.381</v>
      </c>
      <c r="G8181">
        <v>0.4</v>
      </c>
      <c r="H8181">
        <v>15</v>
      </c>
      <c r="I8181">
        <v>6.2</v>
      </c>
      <c r="J8181">
        <v>8.9999999999999998E-4</v>
      </c>
      <c r="L8181">
        <v>1.0010833333333327</v>
      </c>
      <c r="M8181" s="2">
        <f t="shared" si="256"/>
        <v>26.190476190476193</v>
      </c>
      <c r="N8181" t="s">
        <v>81</v>
      </c>
    </row>
    <row r="8182" spans="1:14">
      <c r="A8182">
        <v>23</v>
      </c>
      <c r="B8182" t="s">
        <v>438</v>
      </c>
      <c r="C8182" t="s">
        <v>437</v>
      </c>
      <c r="D8182">
        <v>696</v>
      </c>
      <c r="E8182" s="1">
        <v>1.381</v>
      </c>
      <c r="F8182">
        <v>2.3759999999999999</v>
      </c>
      <c r="G8182">
        <v>1.238</v>
      </c>
      <c r="H8182">
        <v>21</v>
      </c>
      <c r="I8182">
        <v>7.2</v>
      </c>
      <c r="J8182">
        <v>1.6199999999999999E-3</v>
      </c>
      <c r="K8182">
        <v>0.84799999999999998</v>
      </c>
      <c r="L8182">
        <v>1.0010833333333327</v>
      </c>
      <c r="M8182" s="2">
        <f t="shared" si="256"/>
        <v>27.380952380952383</v>
      </c>
      <c r="N8182" t="s">
        <v>81</v>
      </c>
    </row>
    <row r="8183" spans="1:14">
      <c r="A8183">
        <v>24</v>
      </c>
      <c r="B8183" t="s">
        <v>19138</v>
      </c>
      <c r="C8183" t="s">
        <v>19139</v>
      </c>
      <c r="D8183">
        <v>628</v>
      </c>
      <c r="E8183" s="1">
        <v>1.3029999999999999</v>
      </c>
      <c r="F8183">
        <v>1.448</v>
      </c>
      <c r="G8183">
        <v>0.32400000000000001</v>
      </c>
      <c r="H8183">
        <v>37</v>
      </c>
      <c r="I8183">
        <v>7.3</v>
      </c>
      <c r="J8183">
        <v>2.0899999999999998E-3</v>
      </c>
      <c r="K8183">
        <v>0.72299999999999998</v>
      </c>
      <c r="L8183">
        <v>1.0010833333333327</v>
      </c>
      <c r="M8183" s="2">
        <f t="shared" si="256"/>
        <v>28.571428571428569</v>
      </c>
      <c r="N8183" t="s">
        <v>81</v>
      </c>
    </row>
    <row r="8184" spans="1:14">
      <c r="A8184">
        <v>25</v>
      </c>
      <c r="B8184" t="s">
        <v>15162</v>
      </c>
      <c r="C8184" t="s">
        <v>15163</v>
      </c>
      <c r="D8184">
        <v>2645</v>
      </c>
      <c r="E8184" s="1">
        <v>1.262</v>
      </c>
      <c r="F8184">
        <v>2.78</v>
      </c>
      <c r="G8184">
        <v>3.3000000000000002E-2</v>
      </c>
      <c r="H8184">
        <v>30</v>
      </c>
      <c r="I8184">
        <v>9.8000000000000007</v>
      </c>
      <c r="J8184">
        <v>3.29E-3</v>
      </c>
      <c r="K8184">
        <v>0.93899999999999995</v>
      </c>
      <c r="L8184">
        <v>1.0010833333333327</v>
      </c>
      <c r="M8184" s="2">
        <f t="shared" si="256"/>
        <v>29.761904761904763</v>
      </c>
      <c r="N8184" t="s">
        <v>81</v>
      </c>
    </row>
    <row r="8185" spans="1:14">
      <c r="A8185">
        <v>26</v>
      </c>
      <c r="B8185" t="s">
        <v>15154</v>
      </c>
      <c r="C8185" t="s">
        <v>15155</v>
      </c>
      <c r="D8185">
        <v>827</v>
      </c>
      <c r="E8185" s="1">
        <v>1.238</v>
      </c>
      <c r="F8185">
        <v>1.3839999999999999</v>
      </c>
      <c r="G8185">
        <v>0.14599999999999999</v>
      </c>
      <c r="H8185">
        <v>41</v>
      </c>
      <c r="I8185">
        <v>6.6</v>
      </c>
      <c r="J8185">
        <v>2.0999999999999999E-3</v>
      </c>
      <c r="K8185">
        <v>0.47799999999999998</v>
      </c>
      <c r="L8185">
        <v>1.0010833333333327</v>
      </c>
      <c r="M8185" s="2">
        <f t="shared" si="256"/>
        <v>30.952380952380953</v>
      </c>
      <c r="N8185" t="s">
        <v>81</v>
      </c>
    </row>
    <row r="8186" spans="1:14">
      <c r="A8186">
        <v>27</v>
      </c>
      <c r="B8186" t="s">
        <v>436</v>
      </c>
      <c r="C8186" t="s">
        <v>435</v>
      </c>
      <c r="D8186">
        <v>208</v>
      </c>
      <c r="E8186" s="1">
        <v>1.1819999999999999</v>
      </c>
      <c r="F8186">
        <v>0.86299999999999999</v>
      </c>
      <c r="G8186">
        <v>0.19400000000000001</v>
      </c>
      <c r="H8186">
        <v>31</v>
      </c>
      <c r="I8186">
        <v>4.5</v>
      </c>
      <c r="J8186">
        <v>1.0200000000000001E-3</v>
      </c>
      <c r="K8186">
        <v>0.41699999999999998</v>
      </c>
      <c r="L8186">
        <v>1.0010833333333327</v>
      </c>
      <c r="M8186" s="2">
        <f t="shared" si="256"/>
        <v>32.142857142857146</v>
      </c>
      <c r="N8186" t="s">
        <v>81</v>
      </c>
    </row>
    <row r="8187" spans="1:14">
      <c r="A8187">
        <v>28</v>
      </c>
      <c r="B8187" t="s">
        <v>434</v>
      </c>
      <c r="C8187" t="s">
        <v>433</v>
      </c>
      <c r="D8187">
        <v>189</v>
      </c>
      <c r="E8187" s="1">
        <v>1.143</v>
      </c>
      <c r="G8187">
        <v>0.25</v>
      </c>
      <c r="H8187">
        <v>16</v>
      </c>
      <c r="I8187">
        <v>5.8</v>
      </c>
      <c r="J8187">
        <v>8.0000000000000004E-4</v>
      </c>
      <c r="L8187">
        <v>1.0010833333333327</v>
      </c>
      <c r="M8187" s="2">
        <f t="shared" si="256"/>
        <v>33.333333333333329</v>
      </c>
      <c r="N8187" t="s">
        <v>81</v>
      </c>
    </row>
    <row r="8188" spans="1:14">
      <c r="A8188">
        <v>29</v>
      </c>
      <c r="B8188" t="s">
        <v>432</v>
      </c>
      <c r="C8188" t="s">
        <v>431</v>
      </c>
      <c r="D8188">
        <v>907</v>
      </c>
      <c r="E8188" s="1">
        <v>1.1379999999999999</v>
      </c>
      <c r="F8188">
        <v>1.333</v>
      </c>
      <c r="G8188">
        <v>0.32600000000000001</v>
      </c>
      <c r="H8188">
        <v>43</v>
      </c>
      <c r="I8188">
        <v>9.6</v>
      </c>
      <c r="J8188">
        <v>1.7799999999999999E-3</v>
      </c>
      <c r="K8188">
        <v>0.47699999999999998</v>
      </c>
      <c r="L8188">
        <v>1.0010833333333327</v>
      </c>
      <c r="M8188" s="2">
        <f t="shared" si="256"/>
        <v>34.523809523809526</v>
      </c>
      <c r="N8188" t="s">
        <v>81</v>
      </c>
    </row>
    <row r="8189" spans="1:14">
      <c r="A8189">
        <v>30</v>
      </c>
      <c r="B8189" t="s">
        <v>430</v>
      </c>
      <c r="C8189" t="s">
        <v>429</v>
      </c>
      <c r="D8189">
        <v>561</v>
      </c>
      <c r="E8189" s="1">
        <v>1.1140000000000001</v>
      </c>
      <c r="F8189">
        <v>1.389</v>
      </c>
      <c r="G8189">
        <v>0.21099999999999999</v>
      </c>
      <c r="H8189">
        <v>19</v>
      </c>
      <c r="I8189">
        <v>8.5</v>
      </c>
      <c r="J8189">
        <v>1.16E-3</v>
      </c>
      <c r="K8189">
        <v>0.58499999999999996</v>
      </c>
      <c r="L8189">
        <v>1.0010833333333327</v>
      </c>
      <c r="M8189" s="2">
        <f t="shared" si="256"/>
        <v>35.714285714285715</v>
      </c>
      <c r="N8189" t="s">
        <v>81</v>
      </c>
    </row>
    <row r="8190" spans="1:14">
      <c r="A8190">
        <v>31</v>
      </c>
      <c r="B8190" t="s">
        <v>428</v>
      </c>
      <c r="C8190" t="s">
        <v>427</v>
      </c>
      <c r="D8190">
        <v>411</v>
      </c>
      <c r="E8190" s="1">
        <v>1.0740000000000001</v>
      </c>
      <c r="F8190">
        <v>1.272</v>
      </c>
      <c r="G8190">
        <v>0.20599999999999999</v>
      </c>
      <c r="H8190">
        <v>34</v>
      </c>
      <c r="I8190">
        <v>5.8</v>
      </c>
      <c r="J8190">
        <v>1.16E-3</v>
      </c>
      <c r="K8190">
        <v>0.40699999999999997</v>
      </c>
      <c r="L8190">
        <v>1.0010833333333327</v>
      </c>
      <c r="M8190" s="2">
        <f t="shared" si="256"/>
        <v>36.904761904761905</v>
      </c>
      <c r="N8190" t="s">
        <v>81</v>
      </c>
    </row>
    <row r="8191" spans="1:14">
      <c r="A8191">
        <v>32</v>
      </c>
      <c r="B8191" t="s">
        <v>426</v>
      </c>
      <c r="C8191" t="s">
        <v>425</v>
      </c>
      <c r="D8191">
        <v>240</v>
      </c>
      <c r="E8191" s="1">
        <v>1.069</v>
      </c>
      <c r="G8191">
        <v>6.7000000000000004E-2</v>
      </c>
      <c r="H8191">
        <v>30</v>
      </c>
      <c r="I8191">
        <v>4.5999999999999996</v>
      </c>
      <c r="J8191">
        <v>5.1000000000000004E-4</v>
      </c>
      <c r="L8191">
        <v>1.0010833333333327</v>
      </c>
      <c r="M8191" s="2">
        <f t="shared" si="256"/>
        <v>38.095238095238095</v>
      </c>
      <c r="N8191" t="s">
        <v>81</v>
      </c>
    </row>
    <row r="8192" spans="1:14">
      <c r="A8192">
        <v>33</v>
      </c>
      <c r="B8192" t="s">
        <v>15146</v>
      </c>
      <c r="C8192" t="s">
        <v>15147</v>
      </c>
      <c r="D8192">
        <v>751</v>
      </c>
      <c r="E8192" s="1">
        <v>1.048</v>
      </c>
      <c r="F8192">
        <v>2.766</v>
      </c>
      <c r="G8192">
        <v>0.29199999999999998</v>
      </c>
      <c r="H8192">
        <v>24</v>
      </c>
      <c r="I8192">
        <v>5.7</v>
      </c>
      <c r="J8192">
        <v>3.0699999999999998E-3</v>
      </c>
      <c r="K8192">
        <v>1.1379999999999999</v>
      </c>
      <c r="L8192">
        <v>1.0010833333333327</v>
      </c>
      <c r="M8192" s="2">
        <f t="shared" ref="M8192:M8223" si="257">A8192/84*100</f>
        <v>39.285714285714285</v>
      </c>
      <c r="N8192" t="s">
        <v>81</v>
      </c>
    </row>
    <row r="8193" spans="1:14">
      <c r="A8193">
        <v>34</v>
      </c>
      <c r="B8193" t="s">
        <v>424</v>
      </c>
      <c r="C8193" t="s">
        <v>423</v>
      </c>
      <c r="D8193">
        <v>441</v>
      </c>
      <c r="E8193" s="1">
        <v>1.016</v>
      </c>
      <c r="F8193">
        <v>0.92300000000000004</v>
      </c>
      <c r="G8193">
        <v>0.13300000000000001</v>
      </c>
      <c r="H8193">
        <v>30</v>
      </c>
      <c r="I8193">
        <v>8.6</v>
      </c>
      <c r="J8193">
        <v>1.17E-3</v>
      </c>
      <c r="K8193">
        <v>0.43099999999999999</v>
      </c>
      <c r="L8193">
        <v>1.0010833333333327</v>
      </c>
      <c r="M8193" s="2">
        <f t="shared" si="257"/>
        <v>40.476190476190474</v>
      </c>
      <c r="N8193" t="s">
        <v>81</v>
      </c>
    </row>
    <row r="8194" spans="1:14">
      <c r="A8194">
        <v>35</v>
      </c>
      <c r="B8194" t="s">
        <v>422</v>
      </c>
      <c r="C8194" t="s">
        <v>421</v>
      </c>
      <c r="D8194">
        <v>627</v>
      </c>
      <c r="E8194" s="1">
        <v>0.97599999999999998</v>
      </c>
      <c r="F8194">
        <v>0.99199999999999999</v>
      </c>
      <c r="G8194">
        <v>0.21199999999999999</v>
      </c>
      <c r="H8194">
        <v>52</v>
      </c>
      <c r="I8194">
        <v>6.5</v>
      </c>
      <c r="J8194">
        <v>1.2899999999999999E-3</v>
      </c>
      <c r="K8194">
        <v>0.311</v>
      </c>
      <c r="L8194">
        <v>1.0010833333333327</v>
      </c>
      <c r="M8194" s="2">
        <f t="shared" si="257"/>
        <v>41.666666666666671</v>
      </c>
      <c r="N8194" t="s">
        <v>81</v>
      </c>
    </row>
    <row r="8195" spans="1:14">
      <c r="A8195">
        <v>36</v>
      </c>
      <c r="B8195" t="s">
        <v>420</v>
      </c>
      <c r="C8195" t="s">
        <v>419</v>
      </c>
      <c r="D8195">
        <v>131</v>
      </c>
      <c r="E8195" s="1">
        <v>0.96899999999999997</v>
      </c>
      <c r="F8195">
        <v>0.68</v>
      </c>
      <c r="G8195">
        <v>0.17599999999999999</v>
      </c>
      <c r="H8195">
        <v>17</v>
      </c>
      <c r="I8195">
        <v>4.8</v>
      </c>
      <c r="J8195">
        <v>3.1E-4</v>
      </c>
      <c r="K8195">
        <v>0.17599999999999999</v>
      </c>
      <c r="L8195">
        <v>1.0010833333333327</v>
      </c>
      <c r="M8195" s="2">
        <f t="shared" si="257"/>
        <v>42.857142857142854</v>
      </c>
      <c r="N8195" t="s">
        <v>81</v>
      </c>
    </row>
    <row r="8196" spans="1:14">
      <c r="A8196">
        <v>37</v>
      </c>
      <c r="B8196" t="s">
        <v>15192</v>
      </c>
      <c r="C8196" t="s">
        <v>15193</v>
      </c>
      <c r="D8196">
        <v>480</v>
      </c>
      <c r="E8196" s="1">
        <v>0.93899999999999995</v>
      </c>
      <c r="F8196">
        <v>1.2769999999999999</v>
      </c>
      <c r="G8196">
        <v>0.16300000000000001</v>
      </c>
      <c r="H8196">
        <v>49</v>
      </c>
      <c r="I8196">
        <v>4.5</v>
      </c>
      <c r="J8196">
        <v>1.49E-3</v>
      </c>
      <c r="K8196">
        <v>0.32600000000000001</v>
      </c>
      <c r="L8196">
        <v>1.0010833333333327</v>
      </c>
      <c r="M8196" s="2">
        <f t="shared" si="257"/>
        <v>44.047619047619044</v>
      </c>
      <c r="N8196" t="s">
        <v>81</v>
      </c>
    </row>
    <row r="8197" spans="1:14">
      <c r="A8197">
        <v>38</v>
      </c>
      <c r="B8197" t="s">
        <v>418</v>
      </c>
      <c r="C8197" t="s">
        <v>417</v>
      </c>
      <c r="D8197">
        <v>117</v>
      </c>
      <c r="E8197" s="1">
        <v>0.91700000000000004</v>
      </c>
      <c r="G8197">
        <v>0</v>
      </c>
      <c r="H8197">
        <v>12</v>
      </c>
      <c r="I8197">
        <v>6.4</v>
      </c>
      <c r="J8197">
        <v>1.3999999999999999E-4</v>
      </c>
      <c r="L8197">
        <v>1.0010833333333327</v>
      </c>
      <c r="M8197" s="2">
        <f t="shared" si="257"/>
        <v>45.238095238095241</v>
      </c>
      <c r="N8197" t="s">
        <v>81</v>
      </c>
    </row>
    <row r="8198" spans="1:14">
      <c r="A8198">
        <v>39</v>
      </c>
      <c r="B8198" t="s">
        <v>416</v>
      </c>
      <c r="C8198" t="s">
        <v>415</v>
      </c>
      <c r="D8198">
        <v>561</v>
      </c>
      <c r="E8198" s="1">
        <v>0.88500000000000001</v>
      </c>
      <c r="F8198">
        <v>0.86399999999999999</v>
      </c>
      <c r="G8198">
        <v>9.0999999999999998E-2</v>
      </c>
      <c r="H8198">
        <v>44</v>
      </c>
      <c r="I8198">
        <v>6.4</v>
      </c>
      <c r="J8198">
        <v>1.83E-3</v>
      </c>
      <c r="K8198">
        <v>0.35399999999999998</v>
      </c>
      <c r="L8198">
        <v>1.0010833333333327</v>
      </c>
      <c r="M8198" s="2">
        <f t="shared" si="257"/>
        <v>46.428571428571431</v>
      </c>
      <c r="N8198" t="s">
        <v>81</v>
      </c>
    </row>
    <row r="8199" spans="1:14">
      <c r="A8199">
        <v>40</v>
      </c>
      <c r="B8199" t="s">
        <v>6612</v>
      </c>
      <c r="C8199" t="s">
        <v>6611</v>
      </c>
      <c r="D8199">
        <v>227</v>
      </c>
      <c r="E8199" s="1">
        <v>0.84599999999999997</v>
      </c>
      <c r="G8199">
        <v>0.16</v>
      </c>
      <c r="H8199">
        <v>25</v>
      </c>
      <c r="I8199">
        <v>7</v>
      </c>
      <c r="J8199">
        <v>5.8E-4</v>
      </c>
      <c r="L8199">
        <v>1.0010833333333327</v>
      </c>
      <c r="M8199" s="2">
        <f t="shared" si="257"/>
        <v>47.619047619047613</v>
      </c>
      <c r="N8199" t="s">
        <v>81</v>
      </c>
    </row>
    <row r="8200" spans="1:14">
      <c r="A8200">
        <v>41</v>
      </c>
      <c r="B8200" t="s">
        <v>15100</v>
      </c>
      <c r="C8200" t="s">
        <v>15101</v>
      </c>
      <c r="D8200">
        <v>1681</v>
      </c>
      <c r="E8200" s="1">
        <v>0.81699999999999995</v>
      </c>
      <c r="F8200">
        <v>1.3879999999999999</v>
      </c>
      <c r="G8200">
        <v>0.21</v>
      </c>
      <c r="H8200">
        <v>81</v>
      </c>
      <c r="I8200">
        <v>8.1</v>
      </c>
      <c r="J8200">
        <v>3.6700000000000001E-3</v>
      </c>
      <c r="K8200">
        <v>0.53100000000000003</v>
      </c>
      <c r="L8200">
        <v>1.0010833333333327</v>
      </c>
      <c r="M8200" s="2">
        <f t="shared" si="257"/>
        <v>48.80952380952381</v>
      </c>
      <c r="N8200" t="s">
        <v>81</v>
      </c>
    </row>
    <row r="8201" spans="1:14">
      <c r="A8201">
        <v>42</v>
      </c>
      <c r="B8201" t="s">
        <v>414</v>
      </c>
      <c r="C8201" t="s">
        <v>413</v>
      </c>
      <c r="D8201">
        <v>322</v>
      </c>
      <c r="E8201" s="1">
        <v>0.76700000000000002</v>
      </c>
      <c r="G8201">
        <v>0</v>
      </c>
      <c r="H8201">
        <v>18</v>
      </c>
      <c r="I8201">
        <v>8.1</v>
      </c>
      <c r="J8201">
        <v>5.9999999999999995E-4</v>
      </c>
      <c r="L8201">
        <v>1.0010833333333327</v>
      </c>
      <c r="M8201" s="2">
        <f t="shared" si="257"/>
        <v>50</v>
      </c>
      <c r="N8201" t="s">
        <v>81</v>
      </c>
    </row>
    <row r="8202" spans="1:14">
      <c r="A8202">
        <v>43</v>
      </c>
      <c r="B8202" t="s">
        <v>412</v>
      </c>
      <c r="C8202" t="s">
        <v>411</v>
      </c>
      <c r="D8202">
        <v>267</v>
      </c>
      <c r="E8202" s="1">
        <v>0.74299999999999999</v>
      </c>
      <c r="F8202">
        <v>0.83499999999999996</v>
      </c>
      <c r="G8202">
        <v>5.2999999999999999E-2</v>
      </c>
      <c r="H8202">
        <v>19</v>
      </c>
      <c r="I8202" t="s">
        <v>18288</v>
      </c>
      <c r="J8202">
        <v>5.6999999999999998E-4</v>
      </c>
      <c r="K8202">
        <v>0.33500000000000002</v>
      </c>
      <c r="L8202">
        <v>1.0010833333333327</v>
      </c>
      <c r="M8202" s="2">
        <f t="shared" si="257"/>
        <v>51.19047619047619</v>
      </c>
      <c r="N8202" t="s">
        <v>81</v>
      </c>
    </row>
    <row r="8203" spans="1:14">
      <c r="A8203">
        <v>44</v>
      </c>
      <c r="B8203" t="s">
        <v>410</v>
      </c>
      <c r="C8203" t="s">
        <v>409</v>
      </c>
      <c r="D8203">
        <v>257</v>
      </c>
      <c r="E8203" s="1">
        <v>0.66700000000000004</v>
      </c>
      <c r="F8203">
        <v>0.64200000000000002</v>
      </c>
      <c r="G8203">
        <v>0.02</v>
      </c>
      <c r="H8203">
        <v>50</v>
      </c>
      <c r="I8203">
        <v>4.3</v>
      </c>
      <c r="J8203">
        <v>6.9999999999999999E-4</v>
      </c>
      <c r="K8203">
        <v>0.13600000000000001</v>
      </c>
      <c r="L8203">
        <v>1.0010833333333327</v>
      </c>
      <c r="M8203" s="2">
        <f t="shared" si="257"/>
        <v>52.380952380952387</v>
      </c>
      <c r="N8203" t="s">
        <v>81</v>
      </c>
    </row>
    <row r="8204" spans="1:14">
      <c r="A8204">
        <v>45</v>
      </c>
      <c r="B8204" t="s">
        <v>408</v>
      </c>
      <c r="C8204" t="s">
        <v>407</v>
      </c>
      <c r="D8204">
        <v>364</v>
      </c>
      <c r="E8204" s="1">
        <v>0.66200000000000003</v>
      </c>
      <c r="F8204">
        <v>1.23</v>
      </c>
      <c r="G8204">
        <v>0.68600000000000005</v>
      </c>
      <c r="H8204">
        <v>35</v>
      </c>
      <c r="I8204">
        <v>5.2</v>
      </c>
      <c r="J8204">
        <v>1.09E-3</v>
      </c>
      <c r="K8204">
        <v>0.33800000000000002</v>
      </c>
      <c r="L8204">
        <v>1.0010833333333327</v>
      </c>
      <c r="M8204" s="2">
        <f t="shared" si="257"/>
        <v>53.571428571428569</v>
      </c>
      <c r="N8204" t="s">
        <v>81</v>
      </c>
    </row>
    <row r="8205" spans="1:14">
      <c r="A8205">
        <v>46</v>
      </c>
      <c r="B8205" t="s">
        <v>406</v>
      </c>
      <c r="C8205" t="s">
        <v>405</v>
      </c>
      <c r="D8205">
        <v>255</v>
      </c>
      <c r="E8205" s="1">
        <v>0.621</v>
      </c>
      <c r="F8205">
        <v>0.65900000000000003</v>
      </c>
      <c r="G8205">
        <v>0.13600000000000001</v>
      </c>
      <c r="H8205">
        <v>44</v>
      </c>
      <c r="I8205">
        <v>4.8</v>
      </c>
      <c r="J8205">
        <v>8.4999999999999995E-4</v>
      </c>
      <c r="K8205">
        <v>0.20899999999999999</v>
      </c>
      <c r="L8205">
        <v>1.0010833333333327</v>
      </c>
      <c r="M8205" s="2">
        <f t="shared" si="257"/>
        <v>54.761904761904766</v>
      </c>
      <c r="N8205" t="s">
        <v>81</v>
      </c>
    </row>
    <row r="8206" spans="1:14">
      <c r="A8206">
        <v>47</v>
      </c>
      <c r="B8206" t="s">
        <v>15114</v>
      </c>
      <c r="C8206" t="s">
        <v>15115</v>
      </c>
      <c r="D8206">
        <v>92</v>
      </c>
      <c r="E8206" s="1">
        <v>0.59499999999999997</v>
      </c>
      <c r="F8206">
        <v>0.48399999999999999</v>
      </c>
      <c r="J8206">
        <v>3.8999999999999999E-4</v>
      </c>
      <c r="K8206">
        <v>0.24299999999999999</v>
      </c>
      <c r="L8206">
        <v>1.0010833333333327</v>
      </c>
      <c r="M8206" s="2">
        <f t="shared" si="257"/>
        <v>55.952380952380956</v>
      </c>
      <c r="N8206" t="s">
        <v>81</v>
      </c>
    </row>
    <row r="8207" spans="1:14">
      <c r="A8207">
        <v>48</v>
      </c>
      <c r="B8207" t="s">
        <v>404</v>
      </c>
      <c r="C8207" t="s">
        <v>403</v>
      </c>
      <c r="D8207">
        <v>109</v>
      </c>
      <c r="E8207" s="1">
        <v>0.52400000000000002</v>
      </c>
      <c r="F8207">
        <v>0.64200000000000002</v>
      </c>
      <c r="G8207">
        <v>0.111</v>
      </c>
      <c r="H8207">
        <v>27</v>
      </c>
      <c r="I8207">
        <v>4.9000000000000004</v>
      </c>
      <c r="J8207">
        <v>3.6000000000000002E-4</v>
      </c>
      <c r="K8207">
        <v>0.193</v>
      </c>
      <c r="L8207">
        <v>1.0010833333333327</v>
      </c>
      <c r="M8207" s="2">
        <f t="shared" si="257"/>
        <v>57.142857142857139</v>
      </c>
      <c r="N8207" t="s">
        <v>81</v>
      </c>
    </row>
    <row r="8208" spans="1:14">
      <c r="A8208">
        <v>49</v>
      </c>
      <c r="B8208" t="s">
        <v>402</v>
      </c>
      <c r="C8208" t="s">
        <v>401</v>
      </c>
      <c r="D8208">
        <v>400</v>
      </c>
      <c r="E8208" s="1">
        <v>0.52</v>
      </c>
      <c r="F8208">
        <v>0.67700000000000005</v>
      </c>
      <c r="I8208">
        <v>6.1</v>
      </c>
      <c r="J8208">
        <v>1.3699999999999999E-3</v>
      </c>
      <c r="K8208">
        <v>0.27700000000000002</v>
      </c>
      <c r="L8208">
        <v>1.0010833333333327</v>
      </c>
      <c r="M8208" s="2">
        <f t="shared" si="257"/>
        <v>58.333333333333336</v>
      </c>
      <c r="N8208" t="s">
        <v>81</v>
      </c>
    </row>
    <row r="8209" spans="1:14">
      <c r="A8209">
        <v>50</v>
      </c>
      <c r="B8209" t="s">
        <v>400</v>
      </c>
      <c r="C8209" t="s">
        <v>399</v>
      </c>
      <c r="D8209">
        <v>58</v>
      </c>
      <c r="E8209" s="1">
        <v>0.51200000000000001</v>
      </c>
      <c r="G8209">
        <v>5.8999999999999997E-2</v>
      </c>
      <c r="H8209">
        <v>17</v>
      </c>
      <c r="J8209">
        <v>1.7000000000000001E-4</v>
      </c>
      <c r="L8209">
        <v>1.0010833333333327</v>
      </c>
      <c r="M8209" s="2">
        <f t="shared" si="257"/>
        <v>59.523809523809526</v>
      </c>
      <c r="N8209" t="s">
        <v>81</v>
      </c>
    </row>
    <row r="8210" spans="1:14">
      <c r="A8210">
        <v>51</v>
      </c>
      <c r="B8210" t="s">
        <v>398</v>
      </c>
      <c r="C8210" t="s">
        <v>397</v>
      </c>
      <c r="D8210">
        <v>88</v>
      </c>
      <c r="E8210" s="1">
        <v>0.45300000000000001</v>
      </c>
      <c r="G8210">
        <v>0.154</v>
      </c>
      <c r="H8210">
        <v>26</v>
      </c>
      <c r="J8210">
        <v>2.0000000000000001E-4</v>
      </c>
      <c r="L8210">
        <v>1.0010833333333327</v>
      </c>
      <c r="M8210" s="2">
        <f t="shared" si="257"/>
        <v>60.714285714285708</v>
      </c>
      <c r="N8210" t="s">
        <v>81</v>
      </c>
    </row>
    <row r="8211" spans="1:14">
      <c r="A8211">
        <v>52</v>
      </c>
      <c r="B8211" t="s">
        <v>396</v>
      </c>
      <c r="C8211" t="s">
        <v>395</v>
      </c>
      <c r="D8211">
        <v>335</v>
      </c>
      <c r="E8211" s="1">
        <v>0.45200000000000001</v>
      </c>
      <c r="F8211">
        <v>1.179</v>
      </c>
      <c r="G8211">
        <v>7.0999999999999994E-2</v>
      </c>
      <c r="H8211">
        <v>14</v>
      </c>
      <c r="I8211">
        <v>7.6</v>
      </c>
      <c r="J8211">
        <v>2.7999999999999998E-4</v>
      </c>
      <c r="K8211">
        <v>0.192</v>
      </c>
      <c r="L8211">
        <v>1.0010833333333327</v>
      </c>
      <c r="M8211" s="2">
        <f t="shared" si="257"/>
        <v>61.904761904761905</v>
      </c>
      <c r="N8211" t="s">
        <v>81</v>
      </c>
    </row>
    <row r="8212" spans="1:14">
      <c r="A8212">
        <v>53</v>
      </c>
      <c r="B8212" t="s">
        <v>394</v>
      </c>
      <c r="C8212" t="s">
        <v>393</v>
      </c>
      <c r="D8212">
        <v>176</v>
      </c>
      <c r="E8212" s="1">
        <v>0.439</v>
      </c>
      <c r="F8212">
        <v>0.375</v>
      </c>
      <c r="G8212">
        <v>6.0999999999999999E-2</v>
      </c>
      <c r="H8212">
        <v>82</v>
      </c>
      <c r="I8212">
        <v>3.5</v>
      </c>
      <c r="J8212">
        <v>5.0000000000000001E-4</v>
      </c>
      <c r="K8212">
        <v>7.6999999999999999E-2</v>
      </c>
      <c r="L8212">
        <v>1.0010833333333327</v>
      </c>
      <c r="M8212" s="2">
        <f t="shared" si="257"/>
        <v>63.095238095238095</v>
      </c>
      <c r="N8212" t="s">
        <v>81</v>
      </c>
    </row>
    <row r="8213" spans="1:14">
      <c r="A8213">
        <v>54</v>
      </c>
      <c r="B8213" t="s">
        <v>15040</v>
      </c>
      <c r="C8213" t="s">
        <v>15041</v>
      </c>
      <c r="D8213">
        <v>248</v>
      </c>
      <c r="E8213" s="1">
        <v>0.432</v>
      </c>
      <c r="F8213">
        <v>0.69599999999999995</v>
      </c>
      <c r="G8213">
        <v>8.1000000000000003E-2</v>
      </c>
      <c r="H8213">
        <v>37</v>
      </c>
      <c r="I8213">
        <v>5.5</v>
      </c>
      <c r="J8213">
        <v>1.01E-3</v>
      </c>
      <c r="K8213">
        <v>0.311</v>
      </c>
      <c r="L8213">
        <v>1.0010833333333327</v>
      </c>
      <c r="M8213" s="2">
        <f t="shared" si="257"/>
        <v>64.285714285714292</v>
      </c>
      <c r="N8213" t="s">
        <v>81</v>
      </c>
    </row>
    <row r="8214" spans="1:14">
      <c r="A8214">
        <v>55</v>
      </c>
      <c r="B8214" t="s">
        <v>392</v>
      </c>
      <c r="C8214" t="s">
        <v>391</v>
      </c>
      <c r="D8214">
        <v>66</v>
      </c>
      <c r="E8214" s="1">
        <v>0.42299999999999999</v>
      </c>
      <c r="F8214">
        <v>0.45</v>
      </c>
      <c r="G8214">
        <v>0.05</v>
      </c>
      <c r="H8214">
        <v>20</v>
      </c>
      <c r="J8214">
        <v>2.3000000000000001E-4</v>
      </c>
      <c r="K8214">
        <v>0.129</v>
      </c>
      <c r="L8214">
        <v>1.0010833333333327</v>
      </c>
      <c r="M8214" s="2">
        <f t="shared" si="257"/>
        <v>65.476190476190482</v>
      </c>
      <c r="N8214" t="s">
        <v>81</v>
      </c>
    </row>
    <row r="8215" spans="1:14">
      <c r="A8215">
        <v>56</v>
      </c>
      <c r="B8215" t="s">
        <v>390</v>
      </c>
      <c r="C8215" t="s">
        <v>389</v>
      </c>
      <c r="D8215">
        <v>102</v>
      </c>
      <c r="E8215" s="1">
        <v>0.40699999999999997</v>
      </c>
      <c r="F8215">
        <v>0.46800000000000003</v>
      </c>
      <c r="G8215">
        <v>2.9000000000000001E-2</v>
      </c>
      <c r="H8215">
        <v>35</v>
      </c>
      <c r="I8215">
        <v>5.9</v>
      </c>
      <c r="J8215">
        <v>1.4999999999999999E-4</v>
      </c>
      <c r="K8215">
        <v>0.08</v>
      </c>
      <c r="L8215">
        <v>1.0010833333333327</v>
      </c>
      <c r="M8215" s="2">
        <f t="shared" si="257"/>
        <v>66.666666666666657</v>
      </c>
      <c r="N8215" t="s">
        <v>81</v>
      </c>
    </row>
    <row r="8216" spans="1:14">
      <c r="A8216">
        <v>57</v>
      </c>
      <c r="B8216" t="s">
        <v>388</v>
      </c>
      <c r="C8216" t="s">
        <v>387</v>
      </c>
      <c r="D8216">
        <v>183</v>
      </c>
      <c r="E8216" s="1">
        <v>0.4</v>
      </c>
      <c r="F8216">
        <v>0.58899999999999997</v>
      </c>
      <c r="G8216">
        <v>0.21099999999999999</v>
      </c>
      <c r="H8216">
        <v>19</v>
      </c>
      <c r="I8216">
        <v>6.6</v>
      </c>
      <c r="J8216">
        <v>6.2E-4</v>
      </c>
      <c r="K8216">
        <v>0.28499999999999998</v>
      </c>
      <c r="L8216">
        <v>1.0010833333333327</v>
      </c>
      <c r="M8216" s="2">
        <f t="shared" si="257"/>
        <v>67.857142857142861</v>
      </c>
      <c r="N8216" t="s">
        <v>81</v>
      </c>
    </row>
    <row r="8217" spans="1:14">
      <c r="A8217">
        <v>58</v>
      </c>
      <c r="B8217" t="s">
        <v>386</v>
      </c>
      <c r="C8217" t="s">
        <v>385</v>
      </c>
      <c r="D8217">
        <v>340</v>
      </c>
      <c r="E8217" s="1">
        <v>0.39700000000000002</v>
      </c>
      <c r="F8217">
        <v>0.28399999999999997</v>
      </c>
      <c r="G8217">
        <v>0.41299999999999998</v>
      </c>
      <c r="H8217">
        <v>63</v>
      </c>
      <c r="I8217">
        <v>7.4</v>
      </c>
      <c r="J8217">
        <v>9.1E-4</v>
      </c>
      <c r="K8217">
        <v>0.127</v>
      </c>
      <c r="L8217">
        <v>1.0010833333333327</v>
      </c>
      <c r="M8217" s="2">
        <f t="shared" si="257"/>
        <v>69.047619047619051</v>
      </c>
      <c r="N8217" t="s">
        <v>81</v>
      </c>
    </row>
    <row r="8218" spans="1:14">
      <c r="A8218">
        <v>59</v>
      </c>
      <c r="B8218" t="s">
        <v>7639</v>
      </c>
      <c r="C8218" t="s">
        <v>7640</v>
      </c>
      <c r="D8218">
        <v>244</v>
      </c>
      <c r="E8218" s="1">
        <v>0.38700000000000001</v>
      </c>
      <c r="F8218">
        <v>0.23</v>
      </c>
      <c r="G8218">
        <v>0.22</v>
      </c>
      <c r="H8218">
        <v>41</v>
      </c>
      <c r="I8218">
        <v>7.2</v>
      </c>
      <c r="J8218">
        <v>6.6E-4</v>
      </c>
      <c r="K8218">
        <v>0.108</v>
      </c>
      <c r="L8218">
        <v>1.0010833333333327</v>
      </c>
      <c r="M8218" s="2">
        <f t="shared" si="257"/>
        <v>70.238095238095227</v>
      </c>
      <c r="N8218" t="s">
        <v>81</v>
      </c>
    </row>
    <row r="8219" spans="1:14">
      <c r="A8219">
        <v>60</v>
      </c>
      <c r="B8219" t="s">
        <v>384</v>
      </c>
      <c r="C8219" t="s">
        <v>383</v>
      </c>
      <c r="D8219">
        <v>131</v>
      </c>
      <c r="E8219" s="1">
        <v>0.378</v>
      </c>
      <c r="G8219">
        <v>0.05</v>
      </c>
      <c r="H8219">
        <v>20</v>
      </c>
      <c r="I8219">
        <v>5.3</v>
      </c>
      <c r="J8219">
        <v>2.2000000000000001E-4</v>
      </c>
      <c r="L8219">
        <v>1.0010833333333327</v>
      </c>
      <c r="M8219" s="2">
        <f t="shared" si="257"/>
        <v>71.428571428571431</v>
      </c>
      <c r="N8219" t="s">
        <v>81</v>
      </c>
    </row>
    <row r="8220" spans="1:14">
      <c r="A8220">
        <v>61</v>
      </c>
      <c r="B8220" t="s">
        <v>15206</v>
      </c>
      <c r="C8220" t="s">
        <v>15207</v>
      </c>
      <c r="D8220">
        <v>179</v>
      </c>
      <c r="E8220" s="1">
        <v>0.377</v>
      </c>
      <c r="F8220">
        <v>0.40899999999999997</v>
      </c>
      <c r="G8220">
        <v>0.14299999999999999</v>
      </c>
      <c r="H8220">
        <v>21</v>
      </c>
      <c r="I8220" t="s">
        <v>18288</v>
      </c>
      <c r="J8220">
        <v>3.5E-4</v>
      </c>
      <c r="K8220">
        <v>0.152</v>
      </c>
      <c r="L8220">
        <v>1.0010833333333327</v>
      </c>
      <c r="M8220" s="2">
        <f t="shared" si="257"/>
        <v>72.61904761904762</v>
      </c>
      <c r="N8220" t="s">
        <v>81</v>
      </c>
    </row>
    <row r="8221" spans="1:14">
      <c r="A8221">
        <v>62</v>
      </c>
      <c r="B8221" t="s">
        <v>382</v>
      </c>
      <c r="C8221" t="s">
        <v>381</v>
      </c>
      <c r="D8221">
        <v>74</v>
      </c>
      <c r="E8221" s="1">
        <v>0.375</v>
      </c>
      <c r="G8221">
        <v>0.16</v>
      </c>
      <c r="H8221">
        <v>25</v>
      </c>
      <c r="J8221">
        <v>1.4999999999999999E-4</v>
      </c>
      <c r="L8221">
        <v>1.0010833333333327</v>
      </c>
      <c r="M8221" s="2">
        <f t="shared" si="257"/>
        <v>73.80952380952381</v>
      </c>
      <c r="N8221" t="s">
        <v>81</v>
      </c>
    </row>
    <row r="8222" spans="1:14">
      <c r="A8222">
        <v>63</v>
      </c>
      <c r="B8222" t="s">
        <v>380</v>
      </c>
      <c r="C8222" t="s">
        <v>379</v>
      </c>
      <c r="D8222">
        <v>200</v>
      </c>
      <c r="E8222" s="1">
        <v>0.375</v>
      </c>
      <c r="F8222">
        <v>0.59</v>
      </c>
      <c r="G8222">
        <v>5.8999999999999997E-2</v>
      </c>
      <c r="H8222">
        <v>17</v>
      </c>
      <c r="I8222" t="s">
        <v>18288</v>
      </c>
      <c r="J8222">
        <v>1.3999999999999999E-4</v>
      </c>
      <c r="K8222">
        <v>0.1</v>
      </c>
      <c r="L8222">
        <v>1.0010833333333327</v>
      </c>
      <c r="M8222" s="2">
        <f t="shared" si="257"/>
        <v>75</v>
      </c>
      <c r="N8222" t="s">
        <v>81</v>
      </c>
    </row>
    <row r="8223" spans="1:14">
      <c r="A8223">
        <v>64</v>
      </c>
      <c r="B8223" t="s">
        <v>378</v>
      </c>
      <c r="C8223" t="s">
        <v>377</v>
      </c>
      <c r="D8223">
        <v>125</v>
      </c>
      <c r="E8223" s="1">
        <v>0.36799999999999999</v>
      </c>
      <c r="F8223">
        <v>0.35599999999999998</v>
      </c>
      <c r="G8223">
        <v>0</v>
      </c>
      <c r="H8223">
        <v>29</v>
      </c>
      <c r="I8223">
        <v>7.8</v>
      </c>
      <c r="J8223">
        <v>3.3E-4</v>
      </c>
      <c r="K8223">
        <v>0.14099999999999999</v>
      </c>
      <c r="L8223">
        <v>1.0010833333333327</v>
      </c>
      <c r="M8223" s="2">
        <f t="shared" si="257"/>
        <v>76.19047619047619</v>
      </c>
      <c r="N8223" t="s">
        <v>81</v>
      </c>
    </row>
    <row r="8224" spans="1:14">
      <c r="A8224">
        <v>65</v>
      </c>
      <c r="B8224" t="s">
        <v>376</v>
      </c>
      <c r="C8224" t="s">
        <v>375</v>
      </c>
      <c r="D8224">
        <v>323</v>
      </c>
      <c r="E8224" s="1">
        <v>0.34100000000000003</v>
      </c>
      <c r="G8224">
        <v>0</v>
      </c>
      <c r="H8224">
        <v>15</v>
      </c>
      <c r="I8224">
        <v>8.9</v>
      </c>
      <c r="J8224">
        <v>4.4000000000000002E-4</v>
      </c>
      <c r="L8224">
        <v>1.0010833333333327</v>
      </c>
      <c r="M8224" s="2">
        <f t="shared" ref="M8224:M8243" si="258">A8224/84*100</f>
        <v>77.38095238095238</v>
      </c>
      <c r="N8224" t="s">
        <v>81</v>
      </c>
    </row>
    <row r="8225" spans="1:14">
      <c r="A8225">
        <v>66</v>
      </c>
      <c r="B8225" t="s">
        <v>374</v>
      </c>
      <c r="C8225" t="s">
        <v>373</v>
      </c>
      <c r="D8225">
        <v>138</v>
      </c>
      <c r="E8225" s="1">
        <v>0.34100000000000003</v>
      </c>
      <c r="F8225">
        <v>0.22900000000000001</v>
      </c>
      <c r="G8225">
        <v>2.7E-2</v>
      </c>
      <c r="H8225">
        <v>37</v>
      </c>
      <c r="I8225">
        <v>9.1999999999999993</v>
      </c>
      <c r="J8225">
        <v>2.9999999999999997E-4</v>
      </c>
      <c r="K8225">
        <v>0.09</v>
      </c>
      <c r="L8225">
        <v>1.0010833333333327</v>
      </c>
      <c r="M8225" s="2">
        <f t="shared" si="258"/>
        <v>78.571428571428569</v>
      </c>
      <c r="N8225" t="s">
        <v>81</v>
      </c>
    </row>
    <row r="8226" spans="1:14">
      <c r="A8226">
        <v>67</v>
      </c>
      <c r="B8226" t="s">
        <v>372</v>
      </c>
      <c r="C8226" t="s">
        <v>371</v>
      </c>
      <c r="D8226">
        <v>109</v>
      </c>
      <c r="E8226" s="1">
        <v>0.28599999999999998</v>
      </c>
      <c r="F8226">
        <v>0.60199999999999998</v>
      </c>
      <c r="G8226">
        <v>0</v>
      </c>
      <c r="H8226">
        <v>23</v>
      </c>
      <c r="I8226">
        <v>6.2</v>
      </c>
      <c r="J8226">
        <v>3.5E-4</v>
      </c>
      <c r="K8226">
        <v>0.22500000000000001</v>
      </c>
      <c r="L8226">
        <v>1.0010833333333327</v>
      </c>
      <c r="M8226" s="2">
        <f t="shared" si="258"/>
        <v>79.761904761904773</v>
      </c>
      <c r="N8226" t="s">
        <v>81</v>
      </c>
    </row>
    <row r="8227" spans="1:14">
      <c r="A8227">
        <v>68</v>
      </c>
      <c r="B8227" t="s">
        <v>370</v>
      </c>
      <c r="C8227" t="s">
        <v>369</v>
      </c>
      <c r="D8227">
        <v>357</v>
      </c>
      <c r="E8227" s="1">
        <v>0.27300000000000002</v>
      </c>
      <c r="F8227">
        <v>0.34399999999999997</v>
      </c>
      <c r="G8227">
        <v>5.0999999999999997E-2</v>
      </c>
      <c r="H8227">
        <v>39</v>
      </c>
      <c r="I8227" t="s">
        <v>18288</v>
      </c>
      <c r="J8227">
        <v>5.1999999999999995E-4</v>
      </c>
      <c r="K8227">
        <v>0.13900000000000001</v>
      </c>
      <c r="L8227">
        <v>1.0010833333333327</v>
      </c>
      <c r="M8227" s="2">
        <f t="shared" si="258"/>
        <v>80.952380952380949</v>
      </c>
      <c r="N8227" t="s">
        <v>81</v>
      </c>
    </row>
    <row r="8228" spans="1:14">
      <c r="A8228">
        <v>69</v>
      </c>
      <c r="B8228" t="s">
        <v>368</v>
      </c>
      <c r="C8228" t="s">
        <v>367</v>
      </c>
      <c r="D8228">
        <v>61</v>
      </c>
      <c r="E8228" s="1">
        <v>0.25</v>
      </c>
      <c r="F8228">
        <v>0.35199999999999998</v>
      </c>
      <c r="G8228">
        <v>4.2999999999999997E-2</v>
      </c>
      <c r="H8228">
        <v>23</v>
      </c>
      <c r="J8228">
        <v>2.0000000000000001E-4</v>
      </c>
      <c r="K8228">
        <v>0.109</v>
      </c>
      <c r="L8228">
        <v>1.0010833333333327</v>
      </c>
      <c r="M8228" s="2">
        <f t="shared" si="258"/>
        <v>82.142857142857139</v>
      </c>
      <c r="N8228" t="s">
        <v>81</v>
      </c>
    </row>
    <row r="8229" spans="1:14">
      <c r="A8229">
        <v>70</v>
      </c>
      <c r="B8229" t="s">
        <v>15168</v>
      </c>
      <c r="C8229" t="s">
        <v>15169</v>
      </c>
      <c r="D8229">
        <v>71</v>
      </c>
      <c r="E8229" s="1">
        <v>0.24299999999999999</v>
      </c>
      <c r="J8229">
        <v>1.7000000000000001E-4</v>
      </c>
      <c r="L8229">
        <v>1.0010833333333327</v>
      </c>
      <c r="M8229" s="2">
        <f t="shared" si="258"/>
        <v>83.333333333333343</v>
      </c>
      <c r="N8229" t="s">
        <v>81</v>
      </c>
    </row>
    <row r="8230" spans="1:14">
      <c r="A8230">
        <v>71</v>
      </c>
      <c r="B8230" t="s">
        <v>366</v>
      </c>
      <c r="C8230" t="s">
        <v>365</v>
      </c>
      <c r="D8230">
        <v>45</v>
      </c>
      <c r="E8230" s="1">
        <v>0.23899999999999999</v>
      </c>
      <c r="G8230">
        <v>0</v>
      </c>
      <c r="H8230">
        <v>22</v>
      </c>
      <c r="J8230">
        <v>1.4999999999999999E-4</v>
      </c>
      <c r="L8230">
        <v>1.0010833333333327</v>
      </c>
      <c r="M8230" s="2">
        <f t="shared" si="258"/>
        <v>84.523809523809518</v>
      </c>
      <c r="N8230" t="s">
        <v>81</v>
      </c>
    </row>
    <row r="8231" spans="1:14">
      <c r="A8231">
        <v>72</v>
      </c>
      <c r="B8231" t="s">
        <v>364</v>
      </c>
      <c r="C8231" t="s">
        <v>363</v>
      </c>
      <c r="D8231">
        <v>65</v>
      </c>
      <c r="E8231" s="1">
        <v>0.23100000000000001</v>
      </c>
      <c r="F8231">
        <v>0.16800000000000001</v>
      </c>
      <c r="G8231">
        <v>0.46700000000000003</v>
      </c>
      <c r="H8231">
        <v>30</v>
      </c>
      <c r="J8231">
        <v>1.1E-4</v>
      </c>
      <c r="K8231">
        <v>0.04</v>
      </c>
      <c r="L8231">
        <v>1.0010833333333327</v>
      </c>
      <c r="M8231" s="2">
        <f t="shared" si="258"/>
        <v>85.714285714285708</v>
      </c>
      <c r="N8231" t="s">
        <v>81</v>
      </c>
    </row>
    <row r="8232" spans="1:14">
      <c r="A8232">
        <v>73</v>
      </c>
      <c r="B8232" t="s">
        <v>362</v>
      </c>
      <c r="C8232" t="s">
        <v>361</v>
      </c>
      <c r="D8232">
        <v>100</v>
      </c>
      <c r="E8232" s="1">
        <v>0.185</v>
      </c>
      <c r="F8232">
        <v>0.73699999999999999</v>
      </c>
      <c r="G8232">
        <v>0</v>
      </c>
      <c r="H8232">
        <v>15</v>
      </c>
      <c r="I8232">
        <v>5.2</v>
      </c>
      <c r="J8232">
        <v>3.8000000000000002E-4</v>
      </c>
      <c r="K8232">
        <v>0.28699999999999998</v>
      </c>
      <c r="L8232">
        <v>1.0010833333333327</v>
      </c>
      <c r="M8232" s="2">
        <f t="shared" si="258"/>
        <v>86.904761904761912</v>
      </c>
      <c r="N8232" t="s">
        <v>81</v>
      </c>
    </row>
    <row r="8233" spans="1:14">
      <c r="A8233">
        <v>74</v>
      </c>
      <c r="B8233" t="s">
        <v>360</v>
      </c>
      <c r="C8233" t="s">
        <v>359</v>
      </c>
      <c r="D8233">
        <v>41</v>
      </c>
      <c r="E8233" s="1">
        <v>0.17100000000000001</v>
      </c>
      <c r="F8233">
        <v>0.2</v>
      </c>
      <c r="G8233">
        <v>0</v>
      </c>
      <c r="H8233">
        <v>8</v>
      </c>
      <c r="J8233">
        <v>9.0000000000000006E-5</v>
      </c>
      <c r="K8233">
        <v>7.5999999999999998E-2</v>
      </c>
      <c r="L8233">
        <v>1.0010833333333327</v>
      </c>
      <c r="M8233" s="2">
        <f t="shared" si="258"/>
        <v>88.095238095238088</v>
      </c>
      <c r="N8233" t="s">
        <v>81</v>
      </c>
    </row>
    <row r="8234" spans="1:14">
      <c r="A8234">
        <v>75</v>
      </c>
      <c r="B8234" t="s">
        <v>358</v>
      </c>
      <c r="C8234" t="s">
        <v>357</v>
      </c>
      <c r="D8234">
        <v>512</v>
      </c>
      <c r="E8234" s="1">
        <v>0.16700000000000001</v>
      </c>
      <c r="F8234">
        <v>0.59299999999999997</v>
      </c>
      <c r="G8234">
        <v>0.24099999999999999</v>
      </c>
      <c r="H8234">
        <v>29</v>
      </c>
      <c r="I8234" t="s">
        <v>18288</v>
      </c>
      <c r="J8234">
        <v>6.8999999999999997E-4</v>
      </c>
      <c r="K8234">
        <v>0.28000000000000003</v>
      </c>
      <c r="L8234">
        <v>1.0010833333333327</v>
      </c>
      <c r="M8234" s="2">
        <f t="shared" si="258"/>
        <v>89.285714285714292</v>
      </c>
      <c r="N8234" t="s">
        <v>81</v>
      </c>
    </row>
    <row r="8235" spans="1:14">
      <c r="A8235">
        <v>76</v>
      </c>
      <c r="B8235" t="s">
        <v>356</v>
      </c>
      <c r="C8235" t="s">
        <v>355</v>
      </c>
      <c r="D8235">
        <v>27</v>
      </c>
      <c r="E8235" s="1">
        <v>0.16700000000000001</v>
      </c>
      <c r="G8235">
        <v>0</v>
      </c>
      <c r="H8235">
        <v>18</v>
      </c>
      <c r="J8235">
        <v>1.1E-4</v>
      </c>
      <c r="L8235">
        <v>1.0010833333333327</v>
      </c>
      <c r="M8235" s="2">
        <f t="shared" si="258"/>
        <v>90.476190476190482</v>
      </c>
      <c r="N8235" t="s">
        <v>81</v>
      </c>
    </row>
    <row r="8236" spans="1:14">
      <c r="A8236">
        <v>77</v>
      </c>
      <c r="B8236" t="s">
        <v>250</v>
      </c>
      <c r="C8236" t="s">
        <v>249</v>
      </c>
      <c r="D8236">
        <v>15</v>
      </c>
      <c r="E8236" s="1">
        <v>0.158</v>
      </c>
      <c r="F8236">
        <v>0.152</v>
      </c>
      <c r="H8236">
        <v>0</v>
      </c>
      <c r="J8236">
        <v>5.0000000000000002E-5</v>
      </c>
      <c r="K8236">
        <v>2.9000000000000001E-2</v>
      </c>
      <c r="L8236">
        <v>1.0010833333333327</v>
      </c>
      <c r="M8236" s="2">
        <f t="shared" si="258"/>
        <v>91.666666666666657</v>
      </c>
      <c r="N8236" t="s">
        <v>81</v>
      </c>
    </row>
    <row r="8237" spans="1:14">
      <c r="A8237">
        <v>78</v>
      </c>
      <c r="B8237" t="s">
        <v>354</v>
      </c>
      <c r="C8237" t="s">
        <v>353</v>
      </c>
      <c r="D8237">
        <v>23</v>
      </c>
      <c r="E8237" s="1">
        <v>0.155</v>
      </c>
      <c r="G8237">
        <v>0</v>
      </c>
      <c r="H8237">
        <v>38</v>
      </c>
      <c r="J8237">
        <v>1E-4</v>
      </c>
      <c r="L8237">
        <v>1.0010833333333327</v>
      </c>
      <c r="M8237" s="2">
        <f t="shared" si="258"/>
        <v>92.857142857142861</v>
      </c>
      <c r="N8237" t="s">
        <v>81</v>
      </c>
    </row>
    <row r="8238" spans="1:14">
      <c r="A8238">
        <v>79</v>
      </c>
      <c r="B8238" t="s">
        <v>352</v>
      </c>
      <c r="C8238" t="s">
        <v>351</v>
      </c>
      <c r="D8238">
        <v>28</v>
      </c>
      <c r="E8238" s="1">
        <v>0.127</v>
      </c>
      <c r="F8238">
        <v>9.1999999999999998E-2</v>
      </c>
      <c r="G8238">
        <v>0</v>
      </c>
      <c r="H8238">
        <v>27</v>
      </c>
      <c r="J8238">
        <v>1E-4</v>
      </c>
      <c r="K8238">
        <v>2.8000000000000001E-2</v>
      </c>
      <c r="L8238">
        <v>1.0010833333333327</v>
      </c>
      <c r="M8238" s="2">
        <f t="shared" si="258"/>
        <v>94.047619047619051</v>
      </c>
      <c r="N8238" t="s">
        <v>81</v>
      </c>
    </row>
    <row r="8239" spans="1:14">
      <c r="A8239">
        <v>80</v>
      </c>
      <c r="B8239" t="s">
        <v>350</v>
      </c>
      <c r="C8239" t="s">
        <v>349</v>
      </c>
      <c r="D8239">
        <v>28</v>
      </c>
      <c r="E8239" s="1">
        <v>0.111</v>
      </c>
      <c r="F8239">
        <v>0.20499999999999999</v>
      </c>
      <c r="G8239">
        <v>0</v>
      </c>
      <c r="H8239">
        <v>13</v>
      </c>
      <c r="J8239">
        <v>1E-4</v>
      </c>
      <c r="K8239">
        <v>7.3999999999999996E-2</v>
      </c>
      <c r="L8239">
        <v>1.0010833333333327</v>
      </c>
      <c r="M8239" s="2">
        <f t="shared" si="258"/>
        <v>95.238095238095227</v>
      </c>
      <c r="N8239" t="s">
        <v>81</v>
      </c>
    </row>
    <row r="8240" spans="1:14">
      <c r="A8240">
        <v>81</v>
      </c>
      <c r="B8240" t="s">
        <v>348</v>
      </c>
      <c r="C8240" t="s">
        <v>347</v>
      </c>
      <c r="D8240">
        <v>45</v>
      </c>
      <c r="E8240" s="1">
        <v>0.10100000000000001</v>
      </c>
      <c r="G8240">
        <v>0.11799999999999999</v>
      </c>
      <c r="H8240">
        <v>34</v>
      </c>
      <c r="J8240">
        <v>1.4999999999999999E-4</v>
      </c>
      <c r="L8240">
        <v>1.0010833333333327</v>
      </c>
      <c r="M8240" s="2">
        <f t="shared" si="258"/>
        <v>96.428571428571431</v>
      </c>
      <c r="N8240" t="s">
        <v>81</v>
      </c>
    </row>
    <row r="8241" spans="1:14">
      <c r="A8241">
        <v>82</v>
      </c>
      <c r="B8241" t="s">
        <v>346</v>
      </c>
      <c r="C8241" t="s">
        <v>345</v>
      </c>
      <c r="D8241">
        <v>9</v>
      </c>
      <c r="E8241" s="1">
        <v>7.0000000000000007E-2</v>
      </c>
      <c r="F8241">
        <v>2.7E-2</v>
      </c>
      <c r="G8241">
        <v>0.05</v>
      </c>
      <c r="H8241">
        <v>20</v>
      </c>
      <c r="J8241">
        <v>0</v>
      </c>
      <c r="K8241">
        <v>0</v>
      </c>
      <c r="L8241">
        <v>1.0010833333333327</v>
      </c>
      <c r="M8241" s="2">
        <f t="shared" si="258"/>
        <v>97.61904761904762</v>
      </c>
      <c r="N8241" t="s">
        <v>81</v>
      </c>
    </row>
    <row r="8242" spans="1:14">
      <c r="A8242">
        <v>83</v>
      </c>
      <c r="B8242" t="s">
        <v>344</v>
      </c>
      <c r="C8242" t="s">
        <v>343</v>
      </c>
      <c r="D8242">
        <v>20</v>
      </c>
      <c r="E8242" s="1">
        <v>6.2E-2</v>
      </c>
      <c r="F8242">
        <v>6.3E-2</v>
      </c>
      <c r="G8242">
        <v>0</v>
      </c>
      <c r="H8242">
        <v>24</v>
      </c>
      <c r="J8242">
        <v>1.0000000000000001E-5</v>
      </c>
      <c r="K8242">
        <v>5.0000000000000001E-3</v>
      </c>
      <c r="L8242">
        <v>1.0010833333333327</v>
      </c>
      <c r="M8242" s="2">
        <f t="shared" si="258"/>
        <v>98.80952380952381</v>
      </c>
      <c r="N8242" t="s">
        <v>81</v>
      </c>
    </row>
    <row r="8243" spans="1:14">
      <c r="A8243">
        <v>84</v>
      </c>
      <c r="B8243" t="s">
        <v>342</v>
      </c>
      <c r="C8243" t="s">
        <v>341</v>
      </c>
      <c r="D8243">
        <v>4</v>
      </c>
      <c r="E8243" s="1">
        <v>0.05</v>
      </c>
      <c r="F8243">
        <v>0.02</v>
      </c>
      <c r="G8243">
        <v>0</v>
      </c>
      <c r="H8243">
        <v>3</v>
      </c>
      <c r="J8243">
        <v>0</v>
      </c>
      <c r="K8243">
        <v>0</v>
      </c>
      <c r="L8243">
        <v>1.0010833333333327</v>
      </c>
      <c r="M8243" s="2">
        <f t="shared" si="258"/>
        <v>100</v>
      </c>
      <c r="N8243" t="s">
        <v>81</v>
      </c>
    </row>
    <row r="8244" spans="1:14" s="3" customFormat="1">
      <c r="E8244" s="4"/>
      <c r="M8244" s="5"/>
    </row>
    <row r="8245" spans="1:14">
      <c r="A8245">
        <v>31</v>
      </c>
      <c r="B8245" t="s">
        <v>17212</v>
      </c>
      <c r="C8245" t="s">
        <v>17213</v>
      </c>
      <c r="D8245">
        <v>671</v>
      </c>
      <c r="E8245" s="1">
        <v>1.1319999999999999</v>
      </c>
      <c r="F8245">
        <v>0.88500000000000001</v>
      </c>
      <c r="G8245">
        <v>0.19</v>
      </c>
      <c r="H8245">
        <v>63</v>
      </c>
      <c r="I8245">
        <v>6.1</v>
      </c>
      <c r="J8245">
        <v>1.1900000000000001E-3</v>
      </c>
      <c r="K8245">
        <v>0.19</v>
      </c>
      <c r="L8245">
        <v>1.3756491228070169</v>
      </c>
      <c r="M8245" s="2">
        <f t="shared" ref="M8245:M8276" si="259">A8245/57*100</f>
        <v>54.385964912280706</v>
      </c>
      <c r="N8245" t="s">
        <v>2762</v>
      </c>
    </row>
    <row r="8246" spans="1:14">
      <c r="A8246">
        <v>1</v>
      </c>
      <c r="B8246" t="s">
        <v>8971</v>
      </c>
      <c r="C8246" t="s">
        <v>8972</v>
      </c>
      <c r="D8246">
        <v>4116</v>
      </c>
      <c r="E8246" s="1">
        <v>7.7140000000000004</v>
      </c>
      <c r="F8246">
        <v>4.9740000000000002</v>
      </c>
      <c r="G8246">
        <v>0.70299999999999996</v>
      </c>
      <c r="H8246">
        <v>158</v>
      </c>
      <c r="I8246">
        <v>2.8</v>
      </c>
      <c r="J8246">
        <v>1.2659999999999999E-2</v>
      </c>
      <c r="K8246">
        <v>0.98</v>
      </c>
      <c r="L8246">
        <f>AVERAGE(E8246:E8303)</f>
        <v>1.4409999999999996</v>
      </c>
      <c r="M8246" s="2">
        <f t="shared" si="259"/>
        <v>1.7543859649122806</v>
      </c>
      <c r="N8246" t="s">
        <v>2762</v>
      </c>
    </row>
    <row r="8247" spans="1:14">
      <c r="A8247">
        <v>2</v>
      </c>
      <c r="B8247" t="s">
        <v>19064</v>
      </c>
      <c r="C8247" t="s">
        <v>19065</v>
      </c>
      <c r="D8247">
        <v>17404</v>
      </c>
      <c r="E8247" s="1">
        <v>5.165</v>
      </c>
      <c r="F8247">
        <v>5.0780000000000003</v>
      </c>
      <c r="G8247">
        <v>0.94299999999999995</v>
      </c>
      <c r="H8247">
        <v>470</v>
      </c>
      <c r="I8247">
        <v>4.2</v>
      </c>
      <c r="J8247">
        <v>4.9250000000000002E-2</v>
      </c>
      <c r="K8247">
        <v>1.24</v>
      </c>
      <c r="L8247">
        <v>1.3756491228070169</v>
      </c>
      <c r="M8247" s="2">
        <f t="shared" si="259"/>
        <v>3.5087719298245612</v>
      </c>
      <c r="N8247" t="s">
        <v>2762</v>
      </c>
    </row>
    <row r="8248" spans="1:14">
      <c r="A8248">
        <v>3</v>
      </c>
      <c r="B8248" t="s">
        <v>21091</v>
      </c>
      <c r="C8248" t="s">
        <v>21092</v>
      </c>
      <c r="D8248">
        <v>29909</v>
      </c>
      <c r="E8248" s="1">
        <v>3.5350000000000001</v>
      </c>
      <c r="F8248">
        <v>3.6680000000000001</v>
      </c>
      <c r="G8248">
        <v>0.52700000000000002</v>
      </c>
      <c r="H8248">
        <v>1016</v>
      </c>
      <c r="I8248">
        <v>5.8</v>
      </c>
      <c r="J8248">
        <v>5.4289999999999998E-2</v>
      </c>
      <c r="K8248">
        <v>0.75700000000000001</v>
      </c>
      <c r="L8248">
        <v>1.3756491228070169</v>
      </c>
      <c r="M8248" s="2">
        <f t="shared" si="259"/>
        <v>5.2631578947368416</v>
      </c>
      <c r="N8248" t="s">
        <v>2762</v>
      </c>
    </row>
    <row r="8249" spans="1:14">
      <c r="A8249">
        <v>4</v>
      </c>
      <c r="B8249" t="s">
        <v>8981</v>
      </c>
      <c r="C8249" t="s">
        <v>8982</v>
      </c>
      <c r="D8249">
        <v>3065</v>
      </c>
      <c r="E8249" s="1">
        <v>3.218</v>
      </c>
      <c r="F8249">
        <v>3.4470000000000001</v>
      </c>
      <c r="G8249">
        <v>0.72199999999999998</v>
      </c>
      <c r="H8249">
        <v>176</v>
      </c>
      <c r="I8249">
        <v>3.3</v>
      </c>
      <c r="J8249">
        <v>1.336E-2</v>
      </c>
      <c r="K8249">
        <v>1.0289999999999999</v>
      </c>
      <c r="L8249">
        <v>1.3756491228070169</v>
      </c>
      <c r="M8249" s="2">
        <f t="shared" si="259"/>
        <v>7.0175438596491224</v>
      </c>
      <c r="N8249" t="s">
        <v>2762</v>
      </c>
    </row>
    <row r="8250" spans="1:14">
      <c r="A8250">
        <v>5</v>
      </c>
      <c r="B8250" t="s">
        <v>8959</v>
      </c>
      <c r="C8250" t="s">
        <v>8960</v>
      </c>
      <c r="D8250">
        <v>905</v>
      </c>
      <c r="E8250" s="1">
        <v>2.915</v>
      </c>
      <c r="F8250">
        <v>4.282</v>
      </c>
      <c r="G8250">
        <v>0.25</v>
      </c>
      <c r="H8250">
        <v>28</v>
      </c>
      <c r="I8250">
        <v>6.1</v>
      </c>
      <c r="J8250">
        <v>2.0300000000000001E-3</v>
      </c>
      <c r="K8250">
        <v>1.123</v>
      </c>
      <c r="L8250">
        <v>1.3756491228070169</v>
      </c>
      <c r="M8250" s="2">
        <f t="shared" si="259"/>
        <v>8.7719298245614024</v>
      </c>
      <c r="N8250" t="s">
        <v>2762</v>
      </c>
    </row>
    <row r="8251" spans="1:14">
      <c r="A8251">
        <v>6</v>
      </c>
      <c r="B8251" t="s">
        <v>19084</v>
      </c>
      <c r="C8251" t="s">
        <v>19085</v>
      </c>
      <c r="D8251">
        <v>4880</v>
      </c>
      <c r="E8251" s="1">
        <v>2.2909999999999999</v>
      </c>
      <c r="F8251">
        <v>2.4319999999999999</v>
      </c>
      <c r="G8251">
        <v>0.253</v>
      </c>
      <c r="H8251">
        <v>154</v>
      </c>
      <c r="I8251">
        <v>9.5</v>
      </c>
      <c r="J8251">
        <v>6.1500000000000001E-3</v>
      </c>
      <c r="K8251">
        <v>0.59699999999999998</v>
      </c>
      <c r="L8251">
        <v>1.3756491228070169</v>
      </c>
      <c r="M8251" s="2">
        <f t="shared" si="259"/>
        <v>10.526315789473683</v>
      </c>
      <c r="N8251" t="s">
        <v>2762</v>
      </c>
    </row>
    <row r="8252" spans="1:14">
      <c r="A8252">
        <v>7</v>
      </c>
      <c r="B8252" t="s">
        <v>8967</v>
      </c>
      <c r="C8252" t="s">
        <v>8968</v>
      </c>
      <c r="D8252">
        <v>3589</v>
      </c>
      <c r="E8252" s="1">
        <v>2.1859999999999999</v>
      </c>
      <c r="F8252">
        <v>2.2290000000000001</v>
      </c>
      <c r="G8252">
        <v>0.83299999999999996</v>
      </c>
      <c r="H8252">
        <v>144</v>
      </c>
      <c r="I8252">
        <v>7.5</v>
      </c>
      <c r="J8252">
        <v>1.0189999999999999E-2</v>
      </c>
      <c r="K8252">
        <v>1.0900000000000001</v>
      </c>
      <c r="L8252">
        <v>1.3756491228070169</v>
      </c>
      <c r="M8252" s="2">
        <f t="shared" si="259"/>
        <v>12.280701754385964</v>
      </c>
      <c r="N8252" t="s">
        <v>2762</v>
      </c>
    </row>
    <row r="8253" spans="1:14">
      <c r="A8253">
        <v>8</v>
      </c>
      <c r="B8253" t="s">
        <v>8997</v>
      </c>
      <c r="C8253" t="s">
        <v>8998</v>
      </c>
      <c r="D8253">
        <v>7120</v>
      </c>
      <c r="E8253" s="1">
        <v>2.024</v>
      </c>
      <c r="F8253">
        <v>2.3769999999999998</v>
      </c>
      <c r="G8253">
        <v>0.28899999999999998</v>
      </c>
      <c r="H8253">
        <v>353</v>
      </c>
      <c r="I8253">
        <v>5.9</v>
      </c>
      <c r="J8253">
        <v>1.873E-2</v>
      </c>
      <c r="K8253">
        <v>0.71299999999999997</v>
      </c>
      <c r="L8253">
        <v>1.3756491228070169</v>
      </c>
      <c r="M8253" s="2">
        <f t="shared" si="259"/>
        <v>14.035087719298245</v>
      </c>
      <c r="N8253" t="s">
        <v>2762</v>
      </c>
    </row>
    <row r="8254" spans="1:14">
      <c r="A8254">
        <v>9</v>
      </c>
      <c r="B8254" t="s">
        <v>21095</v>
      </c>
      <c r="C8254" t="s">
        <v>21096</v>
      </c>
      <c r="D8254">
        <v>7082</v>
      </c>
      <c r="E8254" s="1">
        <v>1.9530000000000001</v>
      </c>
      <c r="F8254">
        <v>2.395</v>
      </c>
      <c r="G8254">
        <v>0.32100000000000001</v>
      </c>
      <c r="H8254">
        <v>950</v>
      </c>
      <c r="I8254">
        <v>3.4</v>
      </c>
      <c r="J8254">
        <v>2.6579999999999999E-2</v>
      </c>
      <c r="K8254">
        <v>0.58599999999999997</v>
      </c>
      <c r="L8254">
        <v>1.3756491228070169</v>
      </c>
      <c r="M8254" s="2">
        <f t="shared" si="259"/>
        <v>15.789473684210526</v>
      </c>
      <c r="N8254" t="s">
        <v>2762</v>
      </c>
    </row>
    <row r="8255" spans="1:14">
      <c r="A8255">
        <v>10</v>
      </c>
      <c r="B8255" t="s">
        <v>8957</v>
      </c>
      <c r="C8255" t="s">
        <v>8958</v>
      </c>
      <c r="D8255">
        <v>6856</v>
      </c>
      <c r="E8255" s="1">
        <v>1.9419999999999999</v>
      </c>
      <c r="F8255">
        <v>1.839</v>
      </c>
      <c r="G8255">
        <v>0.32800000000000001</v>
      </c>
      <c r="H8255">
        <v>177</v>
      </c>
      <c r="I8255" t="s">
        <v>18288</v>
      </c>
      <c r="J8255">
        <v>8.7399999999999995E-3</v>
      </c>
      <c r="K8255">
        <v>0.51100000000000001</v>
      </c>
      <c r="L8255">
        <v>1.3756491228070169</v>
      </c>
      <c r="M8255" s="2">
        <f t="shared" si="259"/>
        <v>17.543859649122805</v>
      </c>
      <c r="N8255" t="s">
        <v>2762</v>
      </c>
    </row>
    <row r="8256" spans="1:14">
      <c r="A8256">
        <v>11</v>
      </c>
      <c r="B8256" t="s">
        <v>19088</v>
      </c>
      <c r="C8256" t="s">
        <v>19089</v>
      </c>
      <c r="D8256">
        <v>2658</v>
      </c>
      <c r="E8256" s="1">
        <v>1.9370000000000001</v>
      </c>
      <c r="F8256">
        <v>1.9350000000000001</v>
      </c>
      <c r="G8256">
        <v>0.21199999999999999</v>
      </c>
      <c r="H8256">
        <v>66</v>
      </c>
      <c r="I8256">
        <v>9.5</v>
      </c>
      <c r="J8256">
        <v>3.62E-3</v>
      </c>
      <c r="K8256">
        <v>0.58599999999999997</v>
      </c>
      <c r="L8256">
        <v>1.3756491228070169</v>
      </c>
      <c r="M8256" s="2">
        <f t="shared" si="259"/>
        <v>19.298245614035086</v>
      </c>
      <c r="N8256" t="s">
        <v>2762</v>
      </c>
    </row>
    <row r="8257" spans="1:14">
      <c r="A8257">
        <v>12</v>
      </c>
      <c r="B8257" t="s">
        <v>8979</v>
      </c>
      <c r="C8257" t="s">
        <v>8980</v>
      </c>
      <c r="D8257">
        <v>2288</v>
      </c>
      <c r="E8257" s="1">
        <v>1.9019999999999999</v>
      </c>
      <c r="F8257">
        <v>1.597</v>
      </c>
      <c r="G8257">
        <v>0.70299999999999996</v>
      </c>
      <c r="H8257">
        <v>148</v>
      </c>
      <c r="I8257">
        <v>7.2</v>
      </c>
      <c r="J8257">
        <v>6.3499999999999997E-3</v>
      </c>
      <c r="K8257">
        <v>0.69799999999999995</v>
      </c>
      <c r="L8257">
        <v>1.3756491228070169</v>
      </c>
      <c r="M8257" s="2">
        <f t="shared" si="259"/>
        <v>21.052631578947366</v>
      </c>
      <c r="N8257" t="s">
        <v>2762</v>
      </c>
    </row>
    <row r="8258" spans="1:14">
      <c r="A8258">
        <v>13</v>
      </c>
      <c r="B8258" t="s">
        <v>17469</v>
      </c>
      <c r="C8258" t="s">
        <v>17470</v>
      </c>
      <c r="D8258">
        <v>11368</v>
      </c>
      <c r="E8258" s="1">
        <v>1.841</v>
      </c>
      <c r="F8258">
        <v>2.0840000000000001</v>
      </c>
      <c r="G8258">
        <v>0.26100000000000001</v>
      </c>
      <c r="H8258">
        <v>459</v>
      </c>
      <c r="I8258">
        <v>7.2</v>
      </c>
      <c r="J8258">
        <v>2.409E-2</v>
      </c>
      <c r="K8258">
        <v>0.63600000000000001</v>
      </c>
      <c r="L8258">
        <v>1.3756491228070169</v>
      </c>
      <c r="M8258" s="2">
        <f t="shared" si="259"/>
        <v>22.807017543859647</v>
      </c>
      <c r="N8258" t="s">
        <v>2762</v>
      </c>
    </row>
    <row r="8259" spans="1:14">
      <c r="A8259">
        <v>14</v>
      </c>
      <c r="B8259" t="s">
        <v>17415</v>
      </c>
      <c r="C8259" t="s">
        <v>17416</v>
      </c>
      <c r="D8259">
        <v>8310</v>
      </c>
      <c r="E8259" s="1">
        <v>1.79</v>
      </c>
      <c r="F8259">
        <v>2.1179999999999999</v>
      </c>
      <c r="G8259">
        <v>0.28499999999999998</v>
      </c>
      <c r="H8259">
        <v>365</v>
      </c>
      <c r="I8259">
        <v>5.7</v>
      </c>
      <c r="J8259">
        <v>2.4299999999999999E-2</v>
      </c>
      <c r="K8259">
        <v>0.68300000000000005</v>
      </c>
      <c r="L8259">
        <v>1.3756491228070169</v>
      </c>
      <c r="M8259" s="2">
        <f t="shared" si="259"/>
        <v>24.561403508771928</v>
      </c>
      <c r="N8259" t="s">
        <v>2762</v>
      </c>
    </row>
    <row r="8260" spans="1:14">
      <c r="A8260">
        <v>15</v>
      </c>
      <c r="B8260" t="s">
        <v>19094</v>
      </c>
      <c r="C8260" t="s">
        <v>19095</v>
      </c>
      <c r="D8260">
        <v>1967</v>
      </c>
      <c r="E8260" s="1">
        <v>1.7170000000000001</v>
      </c>
      <c r="F8260">
        <v>2.04</v>
      </c>
      <c r="G8260">
        <v>0.182</v>
      </c>
      <c r="H8260">
        <v>302</v>
      </c>
      <c r="I8260">
        <v>3.3</v>
      </c>
      <c r="J8260">
        <v>8.9200000000000008E-3</v>
      </c>
      <c r="K8260">
        <v>0.54400000000000004</v>
      </c>
      <c r="L8260">
        <v>1.3756491228070169</v>
      </c>
      <c r="M8260" s="2">
        <f t="shared" si="259"/>
        <v>26.315789473684209</v>
      </c>
      <c r="N8260" t="s">
        <v>2762</v>
      </c>
    </row>
    <row r="8261" spans="1:14">
      <c r="A8261">
        <v>16</v>
      </c>
      <c r="B8261" t="s">
        <v>17925</v>
      </c>
      <c r="C8261" t="s">
        <v>17926</v>
      </c>
      <c r="D8261">
        <v>774</v>
      </c>
      <c r="E8261" s="1">
        <v>1.6259999999999999</v>
      </c>
      <c r="F8261">
        <v>1.3680000000000001</v>
      </c>
      <c r="G8261">
        <v>0.29699999999999999</v>
      </c>
      <c r="H8261">
        <v>91</v>
      </c>
      <c r="I8261">
        <v>5.2</v>
      </c>
      <c r="J8261">
        <v>1.65E-3</v>
      </c>
      <c r="K8261">
        <v>0.318</v>
      </c>
      <c r="L8261">
        <v>1.3756491228070169</v>
      </c>
      <c r="M8261" s="2">
        <f t="shared" si="259"/>
        <v>28.07017543859649</v>
      </c>
      <c r="N8261" t="s">
        <v>2762</v>
      </c>
    </row>
    <row r="8262" spans="1:14">
      <c r="A8262">
        <v>17</v>
      </c>
      <c r="B8262" t="s">
        <v>17981</v>
      </c>
      <c r="C8262" t="s">
        <v>17982</v>
      </c>
      <c r="D8262">
        <v>695</v>
      </c>
      <c r="E8262" s="1">
        <v>1.6140000000000001</v>
      </c>
      <c r="F8262">
        <v>2.2890000000000001</v>
      </c>
      <c r="G8262">
        <v>0.24099999999999999</v>
      </c>
      <c r="H8262">
        <v>58</v>
      </c>
      <c r="I8262">
        <v>5.2</v>
      </c>
      <c r="J8262">
        <v>2.16E-3</v>
      </c>
      <c r="K8262">
        <v>0.74199999999999999</v>
      </c>
      <c r="L8262">
        <v>1.3756491228070169</v>
      </c>
      <c r="M8262" s="2">
        <f t="shared" si="259"/>
        <v>29.82456140350877</v>
      </c>
      <c r="N8262" t="s">
        <v>2762</v>
      </c>
    </row>
    <row r="8263" spans="1:14">
      <c r="A8263">
        <v>18</v>
      </c>
      <c r="B8263" t="s">
        <v>8989</v>
      </c>
      <c r="C8263" t="s">
        <v>8990</v>
      </c>
      <c r="D8263">
        <v>23613</v>
      </c>
      <c r="E8263" s="1">
        <v>1.6020000000000001</v>
      </c>
      <c r="F8263">
        <v>1.7290000000000001</v>
      </c>
      <c r="G8263">
        <v>0.33100000000000002</v>
      </c>
      <c r="H8263">
        <v>1369</v>
      </c>
      <c r="I8263">
        <v>8.6</v>
      </c>
      <c r="J8263">
        <v>5.287E-2</v>
      </c>
      <c r="K8263">
        <v>0.66600000000000004</v>
      </c>
      <c r="L8263">
        <v>1.3756491228070169</v>
      </c>
      <c r="M8263" s="2">
        <f t="shared" si="259"/>
        <v>31.578947368421051</v>
      </c>
      <c r="N8263" t="s">
        <v>2762</v>
      </c>
    </row>
    <row r="8264" spans="1:14">
      <c r="A8264">
        <v>19</v>
      </c>
      <c r="B8264" t="s">
        <v>19434</v>
      </c>
      <c r="C8264" t="s">
        <v>19435</v>
      </c>
      <c r="D8264">
        <v>611</v>
      </c>
      <c r="E8264" s="1">
        <v>1.544</v>
      </c>
      <c r="F8264">
        <v>1.5589999999999999</v>
      </c>
      <c r="G8264">
        <v>0.17499999999999999</v>
      </c>
      <c r="H8264">
        <v>57</v>
      </c>
      <c r="I8264">
        <v>4.5999999999999996</v>
      </c>
      <c r="J8264">
        <v>2.8300000000000001E-3</v>
      </c>
      <c r="K8264">
        <v>0.61799999999999999</v>
      </c>
      <c r="L8264">
        <v>1.3756491228070169</v>
      </c>
      <c r="M8264" s="2">
        <f t="shared" si="259"/>
        <v>33.333333333333329</v>
      </c>
      <c r="N8264" t="s">
        <v>2762</v>
      </c>
    </row>
    <row r="8265" spans="1:14">
      <c r="A8265">
        <v>20</v>
      </c>
      <c r="B8265" t="s">
        <v>17259</v>
      </c>
      <c r="C8265" t="s">
        <v>17260</v>
      </c>
      <c r="D8265">
        <v>3961</v>
      </c>
      <c r="E8265" s="1">
        <v>1.4750000000000001</v>
      </c>
      <c r="F8265">
        <v>1.758</v>
      </c>
      <c r="G8265">
        <v>0.34799999999999998</v>
      </c>
      <c r="H8265">
        <v>469</v>
      </c>
      <c r="I8265">
        <v>4.5</v>
      </c>
      <c r="J8265">
        <v>1.3639999999999999E-2</v>
      </c>
      <c r="K8265">
        <v>0.52200000000000002</v>
      </c>
      <c r="L8265">
        <v>1.3756491228070169</v>
      </c>
      <c r="M8265" s="2">
        <f t="shared" si="259"/>
        <v>35.087719298245609</v>
      </c>
      <c r="N8265" t="s">
        <v>2762</v>
      </c>
    </row>
    <row r="8266" spans="1:14">
      <c r="A8266">
        <v>21</v>
      </c>
      <c r="B8266" t="s">
        <v>17955</v>
      </c>
      <c r="C8266" t="s">
        <v>17956</v>
      </c>
      <c r="D8266">
        <v>8611</v>
      </c>
      <c r="E8266" s="1">
        <v>1.4350000000000001</v>
      </c>
      <c r="F8266">
        <v>1.522</v>
      </c>
      <c r="G8266">
        <v>0.26400000000000001</v>
      </c>
      <c r="H8266">
        <v>425</v>
      </c>
      <c r="I8266">
        <v>6.8</v>
      </c>
      <c r="J8266">
        <v>2.0250000000000001E-2</v>
      </c>
      <c r="K8266">
        <v>0.505</v>
      </c>
      <c r="L8266">
        <v>1.3756491228070169</v>
      </c>
      <c r="M8266" s="2">
        <f t="shared" si="259"/>
        <v>36.84210526315789</v>
      </c>
      <c r="N8266" t="s">
        <v>2762</v>
      </c>
    </row>
    <row r="8267" spans="1:14">
      <c r="A8267">
        <v>22</v>
      </c>
      <c r="B8267" t="s">
        <v>13341</v>
      </c>
      <c r="C8267" t="s">
        <v>13342</v>
      </c>
      <c r="D8267">
        <v>352</v>
      </c>
      <c r="E8267" s="1">
        <v>1.43</v>
      </c>
      <c r="F8267">
        <v>1.276</v>
      </c>
      <c r="G8267">
        <v>0.17699999999999999</v>
      </c>
      <c r="H8267">
        <v>62</v>
      </c>
      <c r="I8267">
        <v>2.9</v>
      </c>
      <c r="J8267">
        <v>1.34E-3</v>
      </c>
      <c r="K8267">
        <v>0.314</v>
      </c>
      <c r="L8267">
        <v>1.3756491228070169</v>
      </c>
      <c r="M8267" s="2">
        <f t="shared" si="259"/>
        <v>38.596491228070171</v>
      </c>
      <c r="N8267" t="s">
        <v>2762</v>
      </c>
    </row>
    <row r="8268" spans="1:14">
      <c r="A8268">
        <v>23</v>
      </c>
      <c r="B8268" t="s">
        <v>17683</v>
      </c>
      <c r="C8268" t="s">
        <v>17684</v>
      </c>
      <c r="D8268">
        <v>1633</v>
      </c>
      <c r="E8268" s="1">
        <v>1.393</v>
      </c>
      <c r="F8268">
        <v>1.782</v>
      </c>
      <c r="G8268">
        <v>0.30299999999999999</v>
      </c>
      <c r="H8268">
        <v>76</v>
      </c>
      <c r="I8268">
        <v>8.5</v>
      </c>
      <c r="J8268">
        <v>3.3600000000000001E-3</v>
      </c>
      <c r="K8268">
        <v>0.59</v>
      </c>
      <c r="L8268">
        <v>1.3756491228070169</v>
      </c>
      <c r="M8268" s="2">
        <f t="shared" si="259"/>
        <v>40.350877192982452</v>
      </c>
      <c r="N8268" t="s">
        <v>2762</v>
      </c>
    </row>
    <row r="8269" spans="1:14">
      <c r="A8269">
        <v>24</v>
      </c>
      <c r="B8269" t="s">
        <v>8961</v>
      </c>
      <c r="C8269" t="s">
        <v>8962</v>
      </c>
      <c r="D8269">
        <v>1419</v>
      </c>
      <c r="E8269" s="1">
        <v>1.3640000000000001</v>
      </c>
      <c r="F8269">
        <v>1.165</v>
      </c>
      <c r="G8269">
        <v>0.31</v>
      </c>
      <c r="H8269">
        <v>84</v>
      </c>
      <c r="I8269">
        <v>8.4</v>
      </c>
      <c r="J8269">
        <v>1.99E-3</v>
      </c>
      <c r="K8269">
        <v>0.27800000000000002</v>
      </c>
      <c r="L8269">
        <v>1.3756491228070169</v>
      </c>
      <c r="M8269" s="2">
        <f t="shared" si="259"/>
        <v>42.105263157894733</v>
      </c>
      <c r="N8269" t="s">
        <v>2762</v>
      </c>
    </row>
    <row r="8270" spans="1:14">
      <c r="A8270">
        <v>25</v>
      </c>
      <c r="B8270" t="s">
        <v>17297</v>
      </c>
      <c r="C8270" t="s">
        <v>17298</v>
      </c>
      <c r="D8270">
        <v>6278</v>
      </c>
      <c r="E8270" s="1">
        <v>1.357</v>
      </c>
      <c r="F8270">
        <v>1.3819999999999999</v>
      </c>
      <c r="G8270">
        <v>0.255</v>
      </c>
      <c r="H8270">
        <v>353</v>
      </c>
      <c r="I8270">
        <v>6.6</v>
      </c>
      <c r="J8270">
        <v>1.4670000000000001E-2</v>
      </c>
      <c r="K8270">
        <v>0.40799999999999997</v>
      </c>
      <c r="L8270">
        <v>1.3756491228070169</v>
      </c>
      <c r="M8270" s="2">
        <f t="shared" si="259"/>
        <v>43.859649122807014</v>
      </c>
      <c r="N8270" t="s">
        <v>2762</v>
      </c>
    </row>
    <row r="8271" spans="1:14">
      <c r="A8271">
        <v>26</v>
      </c>
      <c r="B8271" t="s">
        <v>8991</v>
      </c>
      <c r="C8271" t="s">
        <v>8992</v>
      </c>
      <c r="D8271">
        <v>815</v>
      </c>
      <c r="E8271" s="1">
        <v>1.2869999999999999</v>
      </c>
      <c r="F8271">
        <v>1.5189999999999999</v>
      </c>
      <c r="G8271">
        <v>0.2</v>
      </c>
      <c r="H8271">
        <v>55</v>
      </c>
      <c r="I8271">
        <v>8.8000000000000007</v>
      </c>
      <c r="J8271">
        <v>1.8E-3</v>
      </c>
      <c r="K8271">
        <v>0.48799999999999999</v>
      </c>
      <c r="L8271">
        <v>1.3756491228070169</v>
      </c>
      <c r="M8271" s="2">
        <f t="shared" si="259"/>
        <v>45.614035087719294</v>
      </c>
      <c r="N8271" t="s">
        <v>2762</v>
      </c>
    </row>
    <row r="8272" spans="1:14">
      <c r="A8272">
        <v>27</v>
      </c>
      <c r="B8272" t="s">
        <v>12966</v>
      </c>
      <c r="C8272" t="s">
        <v>12967</v>
      </c>
      <c r="D8272">
        <v>4539</v>
      </c>
      <c r="E8272" s="1">
        <v>1.27</v>
      </c>
      <c r="F8272">
        <v>1.474</v>
      </c>
      <c r="G8272">
        <v>9.7000000000000003E-2</v>
      </c>
      <c r="H8272">
        <v>185</v>
      </c>
      <c r="I8272">
        <v>9.9</v>
      </c>
      <c r="J8272">
        <v>9.1800000000000007E-3</v>
      </c>
      <c r="K8272">
        <v>0.55000000000000004</v>
      </c>
      <c r="L8272">
        <v>1.3756491228070169</v>
      </c>
      <c r="M8272" s="2">
        <f t="shared" si="259"/>
        <v>47.368421052631575</v>
      </c>
      <c r="N8272" t="s">
        <v>2762</v>
      </c>
    </row>
    <row r="8273" spans="1:14">
      <c r="A8273">
        <v>28</v>
      </c>
      <c r="B8273" t="s">
        <v>8985</v>
      </c>
      <c r="C8273" t="s">
        <v>8986</v>
      </c>
      <c r="D8273">
        <v>14955</v>
      </c>
      <c r="E8273" s="1">
        <v>1.266</v>
      </c>
      <c r="F8273">
        <v>1.1140000000000001</v>
      </c>
      <c r="G8273">
        <v>0.34100000000000003</v>
      </c>
      <c r="H8273">
        <v>671</v>
      </c>
      <c r="I8273">
        <v>8.6999999999999993</v>
      </c>
      <c r="J8273">
        <v>3.074E-2</v>
      </c>
      <c r="K8273">
        <v>0.40400000000000003</v>
      </c>
      <c r="L8273">
        <v>1.3756491228070169</v>
      </c>
      <c r="M8273" s="2">
        <f t="shared" si="259"/>
        <v>49.122807017543856</v>
      </c>
      <c r="N8273" t="s">
        <v>2762</v>
      </c>
    </row>
    <row r="8274" spans="1:14">
      <c r="A8274">
        <v>29</v>
      </c>
      <c r="B8274" t="s">
        <v>8975</v>
      </c>
      <c r="C8274" t="s">
        <v>8976</v>
      </c>
      <c r="D8274">
        <v>228</v>
      </c>
      <c r="E8274" s="1">
        <v>1.2330000000000001</v>
      </c>
      <c r="G8274">
        <v>0.46500000000000002</v>
      </c>
      <c r="H8274">
        <v>43</v>
      </c>
      <c r="I8274">
        <v>3.2</v>
      </c>
      <c r="J8274">
        <v>4.0000000000000002E-4</v>
      </c>
      <c r="L8274">
        <v>1.3756491228070169</v>
      </c>
      <c r="M8274" s="2">
        <f t="shared" si="259"/>
        <v>50.877192982456144</v>
      </c>
      <c r="N8274" t="s">
        <v>2762</v>
      </c>
    </row>
    <row r="8275" spans="1:14">
      <c r="A8275">
        <v>30</v>
      </c>
      <c r="B8275" t="s">
        <v>8983</v>
      </c>
      <c r="C8275" t="s">
        <v>8984</v>
      </c>
      <c r="D8275">
        <v>21899</v>
      </c>
      <c r="E8275" s="1">
        <v>1.1419999999999999</v>
      </c>
      <c r="F8275">
        <v>1.077</v>
      </c>
      <c r="G8275">
        <v>0.32100000000000001</v>
      </c>
      <c r="H8275">
        <v>892</v>
      </c>
      <c r="I8275">
        <v>8</v>
      </c>
      <c r="J8275">
        <v>4.3770000000000003E-2</v>
      </c>
      <c r="K8275">
        <v>0.33400000000000002</v>
      </c>
      <c r="L8275">
        <v>1.3756491228070169</v>
      </c>
      <c r="M8275" s="2">
        <f t="shared" si="259"/>
        <v>52.631578947368418</v>
      </c>
      <c r="N8275" t="s">
        <v>2762</v>
      </c>
    </row>
    <row r="8276" spans="1:14">
      <c r="A8276">
        <v>32</v>
      </c>
      <c r="B8276" t="s">
        <v>17959</v>
      </c>
      <c r="C8276" t="s">
        <v>17960</v>
      </c>
      <c r="D8276">
        <v>1575</v>
      </c>
      <c r="E8276" s="1">
        <v>1.1299999999999999</v>
      </c>
      <c r="F8276">
        <v>1.159</v>
      </c>
      <c r="G8276">
        <v>0.29599999999999999</v>
      </c>
      <c r="H8276">
        <v>294</v>
      </c>
      <c r="I8276">
        <v>3.8</v>
      </c>
      <c r="J8276">
        <v>5.1900000000000002E-3</v>
      </c>
      <c r="K8276">
        <v>0.33800000000000002</v>
      </c>
      <c r="L8276">
        <v>1.3756491228070169</v>
      </c>
      <c r="M8276" s="2">
        <f t="shared" si="259"/>
        <v>56.140350877192979</v>
      </c>
      <c r="N8276" t="s">
        <v>2762</v>
      </c>
    </row>
    <row r="8277" spans="1:14">
      <c r="A8277">
        <v>33</v>
      </c>
      <c r="B8277" t="s">
        <v>14952</v>
      </c>
      <c r="C8277" t="s">
        <v>14953</v>
      </c>
      <c r="D8277">
        <v>784</v>
      </c>
      <c r="E8277" s="1">
        <v>1.101</v>
      </c>
      <c r="F8277">
        <v>1.36</v>
      </c>
      <c r="G8277">
        <v>6.0999999999999999E-2</v>
      </c>
      <c r="H8277">
        <v>33</v>
      </c>
      <c r="I8277">
        <v>7.4</v>
      </c>
      <c r="J8277">
        <v>1.6999999999999999E-3</v>
      </c>
      <c r="K8277">
        <v>0.45800000000000002</v>
      </c>
      <c r="L8277">
        <v>1.3756491228070169</v>
      </c>
      <c r="M8277" s="2">
        <f t="shared" ref="M8277:M8301" si="260">A8277/57*100</f>
        <v>57.894736842105267</v>
      </c>
      <c r="N8277" t="s">
        <v>2762</v>
      </c>
    </row>
    <row r="8278" spans="1:14">
      <c r="A8278">
        <v>34</v>
      </c>
      <c r="B8278" t="s">
        <v>8969</v>
      </c>
      <c r="C8278" t="s">
        <v>8970</v>
      </c>
      <c r="D8278">
        <v>323</v>
      </c>
      <c r="E8278" s="1">
        <v>1.0900000000000001</v>
      </c>
      <c r="F8278">
        <v>1.1379999999999999</v>
      </c>
      <c r="G8278">
        <v>0.2</v>
      </c>
      <c r="H8278">
        <v>40</v>
      </c>
      <c r="I8278">
        <v>4.7</v>
      </c>
      <c r="J8278">
        <v>6.3000000000000003E-4</v>
      </c>
      <c r="K8278">
        <v>0.247</v>
      </c>
      <c r="L8278">
        <v>1.3756491228070169</v>
      </c>
      <c r="M8278" s="2">
        <f t="shared" si="260"/>
        <v>59.649122807017541</v>
      </c>
      <c r="N8278" t="s">
        <v>2762</v>
      </c>
    </row>
    <row r="8279" spans="1:14">
      <c r="A8279">
        <v>35</v>
      </c>
      <c r="B8279" t="s">
        <v>8977</v>
      </c>
      <c r="C8279" t="s">
        <v>8978</v>
      </c>
      <c r="D8279">
        <v>217</v>
      </c>
      <c r="E8279" s="1">
        <v>0.98199999999999998</v>
      </c>
      <c r="G8279">
        <v>0.16700000000000001</v>
      </c>
      <c r="H8279">
        <v>72</v>
      </c>
      <c r="I8279">
        <v>2.7</v>
      </c>
      <c r="J8279">
        <v>2.7E-4</v>
      </c>
      <c r="L8279">
        <v>1.3756491228070169</v>
      </c>
      <c r="M8279" s="2">
        <f t="shared" si="260"/>
        <v>61.403508771929829</v>
      </c>
      <c r="N8279" t="s">
        <v>2762</v>
      </c>
    </row>
    <row r="8280" spans="1:14">
      <c r="A8280">
        <v>36</v>
      </c>
      <c r="B8280" t="s">
        <v>17729</v>
      </c>
      <c r="C8280" t="s">
        <v>17730</v>
      </c>
      <c r="D8280">
        <v>843</v>
      </c>
      <c r="E8280" s="1">
        <v>0.97099999999999997</v>
      </c>
      <c r="F8280">
        <v>1.1919999999999999</v>
      </c>
      <c r="G8280">
        <v>0.13600000000000001</v>
      </c>
      <c r="H8280">
        <v>66</v>
      </c>
      <c r="I8280">
        <v>7.6</v>
      </c>
      <c r="J8280">
        <v>1.5499999999999999E-3</v>
      </c>
      <c r="K8280">
        <v>0.34699999999999998</v>
      </c>
      <c r="L8280">
        <v>1.3756491228070169</v>
      </c>
      <c r="M8280" s="2">
        <f t="shared" si="260"/>
        <v>63.157894736842103</v>
      </c>
      <c r="N8280" t="s">
        <v>2762</v>
      </c>
    </row>
    <row r="8281" spans="1:14">
      <c r="A8281">
        <v>37</v>
      </c>
      <c r="B8281" t="s">
        <v>8965</v>
      </c>
      <c r="C8281" t="s">
        <v>8966</v>
      </c>
      <c r="D8281">
        <v>1701</v>
      </c>
      <c r="E8281" s="1">
        <v>0.81</v>
      </c>
      <c r="F8281">
        <v>1.1200000000000001</v>
      </c>
      <c r="G8281">
        <v>5.2999999999999999E-2</v>
      </c>
      <c r="H8281">
        <v>19</v>
      </c>
      <c r="I8281" t="s">
        <v>18288</v>
      </c>
      <c r="J8281">
        <v>1.1299999999999999E-3</v>
      </c>
      <c r="K8281">
        <v>0.48599999999999999</v>
      </c>
      <c r="L8281">
        <v>1.3756491228070169</v>
      </c>
      <c r="M8281" s="2">
        <f t="shared" si="260"/>
        <v>64.912280701754383</v>
      </c>
      <c r="N8281" t="s">
        <v>2762</v>
      </c>
    </row>
    <row r="8282" spans="1:14">
      <c r="A8282">
        <v>38</v>
      </c>
      <c r="B8282" t="s">
        <v>19997</v>
      </c>
      <c r="C8282" t="s">
        <v>19998</v>
      </c>
      <c r="D8282">
        <v>2738</v>
      </c>
      <c r="E8282" s="1">
        <v>0.75800000000000001</v>
      </c>
      <c r="F8282">
        <v>1.1819999999999999</v>
      </c>
      <c r="G8282">
        <v>0.182</v>
      </c>
      <c r="H8282">
        <v>121</v>
      </c>
      <c r="I8282" t="s">
        <v>18288</v>
      </c>
      <c r="J8282">
        <v>4.4400000000000004E-3</v>
      </c>
      <c r="K8282">
        <v>0.51800000000000002</v>
      </c>
      <c r="L8282">
        <v>1.3756491228070169</v>
      </c>
      <c r="M8282" s="2">
        <f t="shared" si="260"/>
        <v>66.666666666666657</v>
      </c>
      <c r="N8282" t="s">
        <v>2762</v>
      </c>
    </row>
    <row r="8283" spans="1:14">
      <c r="A8283">
        <v>39</v>
      </c>
      <c r="B8283" t="s">
        <v>21791</v>
      </c>
      <c r="C8283" t="s">
        <v>21792</v>
      </c>
      <c r="D8283">
        <v>262</v>
      </c>
      <c r="E8283" s="1">
        <v>0.70799999999999996</v>
      </c>
      <c r="F8283">
        <v>1.0740000000000001</v>
      </c>
      <c r="G8283">
        <v>0</v>
      </c>
      <c r="H8283">
        <v>15</v>
      </c>
      <c r="I8283">
        <v>6</v>
      </c>
      <c r="J8283">
        <v>9.2000000000000003E-4</v>
      </c>
      <c r="K8283">
        <v>0.42899999999999999</v>
      </c>
      <c r="L8283">
        <v>1.3756491228070169</v>
      </c>
      <c r="M8283" s="2">
        <f t="shared" si="260"/>
        <v>68.421052631578945</v>
      </c>
      <c r="N8283" t="s">
        <v>2762</v>
      </c>
    </row>
    <row r="8284" spans="1:14">
      <c r="A8284">
        <v>40</v>
      </c>
      <c r="B8284" t="s">
        <v>8995</v>
      </c>
      <c r="C8284" t="s">
        <v>8996</v>
      </c>
      <c r="D8284">
        <v>277</v>
      </c>
      <c r="E8284" s="1">
        <v>0.65800000000000003</v>
      </c>
      <c r="F8284">
        <v>0.65300000000000002</v>
      </c>
      <c r="G8284">
        <v>0.111</v>
      </c>
      <c r="H8284">
        <v>36</v>
      </c>
      <c r="I8284">
        <v>6.5</v>
      </c>
      <c r="J8284">
        <v>8.4000000000000003E-4</v>
      </c>
      <c r="K8284">
        <v>0.249</v>
      </c>
      <c r="L8284">
        <v>1.3756491228070169</v>
      </c>
      <c r="M8284" s="2">
        <f t="shared" si="260"/>
        <v>70.175438596491219</v>
      </c>
      <c r="N8284" t="s">
        <v>2762</v>
      </c>
    </row>
    <row r="8285" spans="1:14">
      <c r="A8285">
        <v>41</v>
      </c>
      <c r="B8285" t="s">
        <v>20009</v>
      </c>
      <c r="C8285" t="s">
        <v>20010</v>
      </c>
      <c r="D8285">
        <v>272</v>
      </c>
      <c r="E8285" s="1">
        <v>0.65600000000000003</v>
      </c>
      <c r="F8285">
        <v>0.88600000000000001</v>
      </c>
      <c r="G8285">
        <v>0.04</v>
      </c>
      <c r="H8285">
        <v>75</v>
      </c>
      <c r="I8285">
        <v>5.5</v>
      </c>
      <c r="J8285">
        <v>8.5999999999999998E-4</v>
      </c>
      <c r="K8285">
        <v>0.29399999999999998</v>
      </c>
      <c r="L8285">
        <v>1.3756491228070169</v>
      </c>
      <c r="M8285" s="2">
        <f t="shared" si="260"/>
        <v>71.929824561403507</v>
      </c>
      <c r="N8285" t="s">
        <v>2762</v>
      </c>
    </row>
    <row r="8286" spans="1:14">
      <c r="A8286">
        <v>42</v>
      </c>
      <c r="B8286" t="s">
        <v>21061</v>
      </c>
      <c r="C8286" t="s">
        <v>21062</v>
      </c>
      <c r="D8286">
        <v>61</v>
      </c>
      <c r="E8286" s="1">
        <v>0.56499999999999995</v>
      </c>
      <c r="F8286">
        <v>0.56100000000000005</v>
      </c>
      <c r="H8286">
        <v>0</v>
      </c>
      <c r="J8286">
        <v>1E-4</v>
      </c>
      <c r="K8286">
        <v>0.104</v>
      </c>
      <c r="L8286">
        <v>1.3756491228070169</v>
      </c>
      <c r="M8286" s="2">
        <f t="shared" si="260"/>
        <v>73.68421052631578</v>
      </c>
      <c r="N8286" t="s">
        <v>2762</v>
      </c>
    </row>
    <row r="8287" spans="1:14">
      <c r="A8287">
        <v>43</v>
      </c>
      <c r="B8287" t="s">
        <v>13437</v>
      </c>
      <c r="C8287" t="s">
        <v>13438</v>
      </c>
      <c r="D8287">
        <v>261</v>
      </c>
      <c r="E8287" s="1">
        <v>0.55600000000000005</v>
      </c>
      <c r="F8287">
        <v>0.82799999999999996</v>
      </c>
      <c r="G8287">
        <v>0.14599999999999999</v>
      </c>
      <c r="H8287">
        <v>41</v>
      </c>
      <c r="I8287">
        <v>5.7</v>
      </c>
      <c r="J8287">
        <v>1.1199999999999999E-3</v>
      </c>
      <c r="K8287">
        <v>0.379</v>
      </c>
      <c r="L8287">
        <v>1.3756491228070169</v>
      </c>
      <c r="M8287" s="2">
        <f t="shared" si="260"/>
        <v>75.438596491228068</v>
      </c>
      <c r="N8287" t="s">
        <v>2762</v>
      </c>
    </row>
    <row r="8288" spans="1:14">
      <c r="A8288">
        <v>44</v>
      </c>
      <c r="B8288" t="s">
        <v>21093</v>
      </c>
      <c r="C8288" t="s">
        <v>21094</v>
      </c>
      <c r="D8288">
        <v>807</v>
      </c>
      <c r="E8288" s="1">
        <v>0.51700000000000002</v>
      </c>
      <c r="F8288">
        <v>0.53300000000000003</v>
      </c>
      <c r="G8288">
        <v>4.3999999999999997E-2</v>
      </c>
      <c r="H8288">
        <v>252</v>
      </c>
      <c r="I8288">
        <v>3.7</v>
      </c>
      <c r="J8288">
        <v>2.2699999999999999E-3</v>
      </c>
      <c r="K8288">
        <v>0.11700000000000001</v>
      </c>
      <c r="L8288">
        <v>1.3756491228070169</v>
      </c>
      <c r="M8288" s="2">
        <f t="shared" si="260"/>
        <v>77.192982456140342</v>
      </c>
      <c r="N8288" t="s">
        <v>2762</v>
      </c>
    </row>
    <row r="8289" spans="1:14">
      <c r="A8289">
        <v>45</v>
      </c>
      <c r="B8289" t="s">
        <v>8963</v>
      </c>
      <c r="C8289" t="s">
        <v>8964</v>
      </c>
      <c r="D8289">
        <v>501</v>
      </c>
      <c r="E8289" s="1">
        <v>0.45</v>
      </c>
      <c r="F8289">
        <v>0.5</v>
      </c>
      <c r="G8289">
        <v>0.14099999999999999</v>
      </c>
      <c r="H8289">
        <v>71</v>
      </c>
      <c r="I8289">
        <v>7.4</v>
      </c>
      <c r="J8289">
        <v>1.2600000000000001E-3</v>
      </c>
      <c r="K8289">
        <v>0.19800000000000001</v>
      </c>
      <c r="L8289">
        <v>1.3756491228070169</v>
      </c>
      <c r="M8289" s="2">
        <f t="shared" si="260"/>
        <v>78.94736842105263</v>
      </c>
      <c r="N8289" t="s">
        <v>2762</v>
      </c>
    </row>
    <row r="8290" spans="1:14">
      <c r="A8290">
        <v>46</v>
      </c>
      <c r="B8290" t="s">
        <v>17252</v>
      </c>
      <c r="C8290" t="s">
        <v>17253</v>
      </c>
      <c r="D8290">
        <v>232</v>
      </c>
      <c r="E8290" s="1">
        <v>0.42899999999999999</v>
      </c>
      <c r="F8290">
        <v>0.377</v>
      </c>
      <c r="G8290">
        <v>4.9000000000000002E-2</v>
      </c>
      <c r="H8290">
        <v>41</v>
      </c>
      <c r="I8290">
        <v>7.2</v>
      </c>
      <c r="J8290">
        <v>3.6000000000000002E-4</v>
      </c>
      <c r="K8290">
        <v>8.5999999999999993E-2</v>
      </c>
      <c r="L8290">
        <v>1.3756491228070169</v>
      </c>
      <c r="M8290" s="2">
        <f t="shared" si="260"/>
        <v>80.701754385964904</v>
      </c>
      <c r="N8290" t="s">
        <v>2762</v>
      </c>
    </row>
    <row r="8291" spans="1:14">
      <c r="A8291">
        <v>47</v>
      </c>
      <c r="B8291" t="s">
        <v>8987</v>
      </c>
      <c r="C8291" t="s">
        <v>8988</v>
      </c>
      <c r="D8291">
        <v>72</v>
      </c>
      <c r="E8291" s="1">
        <v>0.34399999999999997</v>
      </c>
      <c r="G8291">
        <v>7.6999999999999999E-2</v>
      </c>
      <c r="H8291">
        <v>13</v>
      </c>
      <c r="J8291">
        <v>2.1000000000000001E-4</v>
      </c>
      <c r="L8291">
        <v>1.3756491228070169</v>
      </c>
      <c r="M8291" s="2">
        <f t="shared" si="260"/>
        <v>82.456140350877192</v>
      </c>
      <c r="N8291" t="s">
        <v>2762</v>
      </c>
    </row>
    <row r="8292" spans="1:14">
      <c r="A8292">
        <v>48</v>
      </c>
      <c r="B8292" t="s">
        <v>17907</v>
      </c>
      <c r="C8292" t="s">
        <v>17908</v>
      </c>
      <c r="D8292">
        <v>680</v>
      </c>
      <c r="E8292" s="1">
        <v>0.33</v>
      </c>
      <c r="F8292">
        <v>0.32500000000000001</v>
      </c>
      <c r="G8292">
        <v>9.0999999999999998E-2</v>
      </c>
      <c r="H8292">
        <v>121</v>
      </c>
      <c r="I8292">
        <v>8.6</v>
      </c>
      <c r="J8292">
        <v>1.8699999999999999E-3</v>
      </c>
      <c r="K8292">
        <v>0.14099999999999999</v>
      </c>
      <c r="L8292">
        <v>1.3756491228070169</v>
      </c>
      <c r="M8292" s="2">
        <f t="shared" si="260"/>
        <v>84.210526315789465</v>
      </c>
      <c r="N8292" t="s">
        <v>2762</v>
      </c>
    </row>
    <row r="8293" spans="1:14">
      <c r="A8293">
        <v>49</v>
      </c>
      <c r="B8293" t="s">
        <v>17957</v>
      </c>
      <c r="C8293" t="s">
        <v>17958</v>
      </c>
      <c r="D8293">
        <v>446</v>
      </c>
      <c r="E8293" s="1">
        <v>0.29099999999999998</v>
      </c>
      <c r="F8293">
        <v>0.18099999999999999</v>
      </c>
      <c r="G8293">
        <v>3.4000000000000002E-2</v>
      </c>
      <c r="H8293">
        <v>236</v>
      </c>
      <c r="I8293">
        <v>6.7</v>
      </c>
      <c r="J8293">
        <v>4.8000000000000001E-4</v>
      </c>
      <c r="K8293">
        <v>2.5000000000000001E-2</v>
      </c>
      <c r="L8293">
        <v>1.3756491228070169</v>
      </c>
      <c r="M8293" s="2">
        <f t="shared" si="260"/>
        <v>85.964912280701753</v>
      </c>
      <c r="N8293" t="s">
        <v>2762</v>
      </c>
    </row>
    <row r="8294" spans="1:14">
      <c r="A8294">
        <v>50</v>
      </c>
      <c r="B8294" t="s">
        <v>20029</v>
      </c>
      <c r="C8294" t="s">
        <v>20030</v>
      </c>
      <c r="D8294">
        <v>183</v>
      </c>
      <c r="E8294" s="1">
        <v>0.28999999999999998</v>
      </c>
      <c r="F8294">
        <v>0.42499999999999999</v>
      </c>
      <c r="G8294">
        <v>0</v>
      </c>
      <c r="H8294">
        <v>24</v>
      </c>
      <c r="I8294">
        <v>6.7</v>
      </c>
      <c r="J8294">
        <v>2.9E-4</v>
      </c>
      <c r="K8294">
        <v>9.0999999999999998E-2</v>
      </c>
      <c r="L8294">
        <v>1.3756491228070169</v>
      </c>
      <c r="M8294" s="2">
        <f t="shared" si="260"/>
        <v>87.719298245614027</v>
      </c>
      <c r="N8294" t="s">
        <v>2762</v>
      </c>
    </row>
    <row r="8295" spans="1:14">
      <c r="A8295">
        <v>51</v>
      </c>
      <c r="B8295" t="s">
        <v>8993</v>
      </c>
      <c r="C8295" t="s">
        <v>8994</v>
      </c>
      <c r="D8295">
        <v>181</v>
      </c>
      <c r="E8295" s="1">
        <v>0.28799999999999998</v>
      </c>
      <c r="F8295">
        <v>0.35299999999999998</v>
      </c>
      <c r="G8295">
        <v>5.7000000000000002E-2</v>
      </c>
      <c r="H8295">
        <v>35</v>
      </c>
      <c r="I8295">
        <v>7.6</v>
      </c>
      <c r="J8295">
        <v>2.7999999999999998E-4</v>
      </c>
      <c r="K8295">
        <v>7.8E-2</v>
      </c>
      <c r="L8295">
        <v>1.3756491228070169</v>
      </c>
      <c r="M8295" s="2">
        <f t="shared" si="260"/>
        <v>89.473684210526315</v>
      </c>
      <c r="N8295" t="s">
        <v>2762</v>
      </c>
    </row>
    <row r="8296" spans="1:14">
      <c r="A8296">
        <v>52</v>
      </c>
      <c r="B8296" t="s">
        <v>19326</v>
      </c>
      <c r="C8296" t="s">
        <v>19327</v>
      </c>
      <c r="D8296">
        <v>58</v>
      </c>
      <c r="E8296" s="1">
        <v>0.28299999999999997</v>
      </c>
      <c r="F8296">
        <v>0.28199999999999997</v>
      </c>
      <c r="G8296">
        <v>0</v>
      </c>
      <c r="H8296">
        <v>10</v>
      </c>
      <c r="J8296">
        <v>2.3000000000000001E-4</v>
      </c>
      <c r="K8296">
        <v>7.9000000000000001E-2</v>
      </c>
      <c r="L8296">
        <v>1.3756491228070169</v>
      </c>
      <c r="M8296" s="2">
        <f t="shared" si="260"/>
        <v>91.228070175438589</v>
      </c>
      <c r="N8296" t="s">
        <v>2762</v>
      </c>
    </row>
    <row r="8297" spans="1:14">
      <c r="A8297">
        <v>53</v>
      </c>
      <c r="B8297" t="s">
        <v>8973</v>
      </c>
      <c r="C8297" t="s">
        <v>8974</v>
      </c>
      <c r="D8297">
        <v>53</v>
      </c>
      <c r="E8297" s="1">
        <v>0.27600000000000002</v>
      </c>
      <c r="F8297">
        <v>0.3</v>
      </c>
      <c r="G8297">
        <v>0.03</v>
      </c>
      <c r="H8297">
        <v>33</v>
      </c>
      <c r="J8297">
        <v>1.9000000000000001E-4</v>
      </c>
      <c r="K8297">
        <v>8.3000000000000004E-2</v>
      </c>
      <c r="L8297">
        <v>1.3756491228070169</v>
      </c>
      <c r="M8297" s="2">
        <f t="shared" si="260"/>
        <v>92.982456140350877</v>
      </c>
      <c r="N8297" t="s">
        <v>2762</v>
      </c>
    </row>
    <row r="8298" spans="1:14">
      <c r="A8298">
        <v>54</v>
      </c>
      <c r="B8298" t="s">
        <v>8999</v>
      </c>
      <c r="C8298" t="s">
        <v>9000</v>
      </c>
      <c r="D8298">
        <v>181</v>
      </c>
      <c r="E8298" s="1">
        <v>0.25900000000000001</v>
      </c>
      <c r="F8298">
        <v>0.247</v>
      </c>
      <c r="G8298">
        <v>7.3999999999999996E-2</v>
      </c>
      <c r="H8298">
        <v>68</v>
      </c>
      <c r="I8298">
        <v>5.9</v>
      </c>
      <c r="J8298">
        <v>4.6000000000000001E-4</v>
      </c>
      <c r="K8298">
        <v>7.5999999999999998E-2</v>
      </c>
      <c r="L8298">
        <v>1.3756491228070169</v>
      </c>
      <c r="M8298" s="2">
        <f t="shared" si="260"/>
        <v>94.73684210526315</v>
      </c>
      <c r="N8298" t="s">
        <v>2762</v>
      </c>
    </row>
    <row r="8299" spans="1:14">
      <c r="A8299">
        <v>55</v>
      </c>
      <c r="B8299" t="s">
        <v>20035</v>
      </c>
      <c r="C8299" t="s">
        <v>20036</v>
      </c>
      <c r="D8299">
        <v>812</v>
      </c>
      <c r="E8299" s="1">
        <v>0.192</v>
      </c>
      <c r="F8299">
        <v>0.22600000000000001</v>
      </c>
      <c r="G8299">
        <v>4.2000000000000003E-2</v>
      </c>
      <c r="H8299">
        <v>191</v>
      </c>
      <c r="I8299" t="s">
        <v>18288</v>
      </c>
      <c r="J8299">
        <v>1.99E-3</v>
      </c>
      <c r="K8299">
        <v>0.11799999999999999</v>
      </c>
      <c r="L8299">
        <v>1.3756491228070169</v>
      </c>
      <c r="M8299" s="2">
        <f t="shared" si="260"/>
        <v>96.491228070175438</v>
      </c>
      <c r="N8299" t="s">
        <v>2762</v>
      </c>
    </row>
    <row r="8300" spans="1:14">
      <c r="A8300">
        <v>56</v>
      </c>
      <c r="B8300" t="s">
        <v>17218</v>
      </c>
      <c r="C8300" t="s">
        <v>17219</v>
      </c>
      <c r="D8300">
        <v>280</v>
      </c>
      <c r="E8300" s="1">
        <v>0.112</v>
      </c>
      <c r="F8300">
        <v>0.185</v>
      </c>
      <c r="G8300">
        <v>4.8000000000000001E-2</v>
      </c>
      <c r="H8300">
        <v>62</v>
      </c>
      <c r="I8300" t="s">
        <v>18288</v>
      </c>
      <c r="J8300">
        <v>4.6000000000000001E-4</v>
      </c>
      <c r="K8300">
        <v>6.3E-2</v>
      </c>
      <c r="L8300">
        <v>1.3756491228070169</v>
      </c>
      <c r="M8300" s="2">
        <f t="shared" si="260"/>
        <v>98.245614035087712</v>
      </c>
      <c r="N8300" t="s">
        <v>2762</v>
      </c>
    </row>
    <row r="8301" spans="1:14">
      <c r="A8301">
        <v>57</v>
      </c>
      <c r="B8301" t="s">
        <v>17477</v>
      </c>
      <c r="C8301" t="s">
        <v>17478</v>
      </c>
      <c r="D8301">
        <v>25</v>
      </c>
      <c r="E8301" s="1">
        <v>6.6000000000000003E-2</v>
      </c>
      <c r="F8301">
        <v>7.3999999999999996E-2</v>
      </c>
      <c r="G8301">
        <v>0</v>
      </c>
      <c r="H8301">
        <v>15</v>
      </c>
      <c r="J8301">
        <v>1.3999999999999999E-4</v>
      </c>
      <c r="K8301">
        <v>4.3999999999999997E-2</v>
      </c>
      <c r="L8301">
        <v>1.3756491228070169</v>
      </c>
      <c r="M8301" s="2">
        <f t="shared" si="260"/>
        <v>100</v>
      </c>
      <c r="N8301" t="s">
        <v>2762</v>
      </c>
    </row>
    <row r="8302" spans="1:14" s="3" customFormat="1">
      <c r="E8302" s="4"/>
      <c r="M8302" s="5"/>
    </row>
    <row r="8303" spans="1:14">
      <c r="A8303">
        <v>1</v>
      </c>
      <c r="B8303" t="s">
        <v>9007</v>
      </c>
      <c r="C8303" t="s">
        <v>9008</v>
      </c>
      <c r="D8303">
        <v>1288</v>
      </c>
      <c r="E8303" s="1">
        <v>4.8570000000000002</v>
      </c>
      <c r="F8303">
        <v>5.0339999999999998</v>
      </c>
      <c r="G8303">
        <v>0.5</v>
      </c>
      <c r="H8303">
        <v>6</v>
      </c>
      <c r="I8303">
        <v>8.6999999999999993</v>
      </c>
      <c r="J8303">
        <v>1.8500000000000001E-3</v>
      </c>
      <c r="K8303">
        <v>1.2110000000000001</v>
      </c>
      <c r="L8303">
        <f>AVERAGE(E8303:E8323)</f>
        <v>1.5345714285714283</v>
      </c>
      <c r="M8303" s="2">
        <f t="shared" ref="M8303:M8323" si="261">A8303/21*100</f>
        <v>4.7619047619047619</v>
      </c>
      <c r="N8303" t="s">
        <v>2763</v>
      </c>
    </row>
    <row r="8304" spans="1:14">
      <c r="A8304">
        <v>2</v>
      </c>
      <c r="B8304" t="s">
        <v>21385</v>
      </c>
      <c r="C8304" t="s">
        <v>21386</v>
      </c>
      <c r="D8304">
        <v>5244</v>
      </c>
      <c r="E8304" s="1">
        <v>2.972</v>
      </c>
      <c r="F8304">
        <v>3.258</v>
      </c>
      <c r="G8304">
        <v>0.40100000000000002</v>
      </c>
      <c r="H8304">
        <v>187</v>
      </c>
      <c r="I8304">
        <v>5.6</v>
      </c>
      <c r="J8304">
        <v>9.8200000000000006E-3</v>
      </c>
      <c r="K8304">
        <v>0.66200000000000003</v>
      </c>
      <c r="L8304">
        <v>1.5345714285714283</v>
      </c>
      <c r="M8304" s="2">
        <f t="shared" si="261"/>
        <v>9.5238095238095237</v>
      </c>
      <c r="N8304" t="s">
        <v>2763</v>
      </c>
    </row>
    <row r="8305" spans="1:14">
      <c r="A8305">
        <v>3</v>
      </c>
      <c r="B8305" t="s">
        <v>21349</v>
      </c>
      <c r="C8305" t="s">
        <v>21350</v>
      </c>
      <c r="D8305">
        <v>21278</v>
      </c>
      <c r="E8305" s="1">
        <v>2.7549999999999999</v>
      </c>
      <c r="F8305">
        <v>3.3220000000000001</v>
      </c>
      <c r="G8305">
        <v>0.51900000000000002</v>
      </c>
      <c r="H8305">
        <v>651</v>
      </c>
      <c r="I8305">
        <v>6.9</v>
      </c>
      <c r="J8305">
        <v>2.6689999999999998E-2</v>
      </c>
      <c r="K8305">
        <v>0.57199999999999995</v>
      </c>
      <c r="L8305">
        <v>1.5345714285714283</v>
      </c>
      <c r="M8305" s="2">
        <f t="shared" si="261"/>
        <v>14.285714285714285</v>
      </c>
      <c r="N8305" t="s">
        <v>2763</v>
      </c>
    </row>
    <row r="8306" spans="1:14">
      <c r="A8306">
        <v>4</v>
      </c>
      <c r="B8306" t="s">
        <v>9029</v>
      </c>
      <c r="C8306" t="s">
        <v>9030</v>
      </c>
      <c r="D8306">
        <v>869</v>
      </c>
      <c r="E8306" s="1">
        <v>2.3540000000000001</v>
      </c>
      <c r="F8306">
        <v>2.78</v>
      </c>
      <c r="G8306">
        <v>0.371</v>
      </c>
      <c r="H8306">
        <v>35</v>
      </c>
      <c r="I8306">
        <v>5.2</v>
      </c>
      <c r="J8306">
        <v>2.0899999999999998E-3</v>
      </c>
      <c r="K8306">
        <v>0.623</v>
      </c>
      <c r="L8306">
        <v>1.5345714285714283</v>
      </c>
      <c r="M8306" s="2">
        <f t="shared" si="261"/>
        <v>19.047619047619047</v>
      </c>
      <c r="N8306" t="s">
        <v>2763</v>
      </c>
    </row>
    <row r="8307" spans="1:14">
      <c r="A8307">
        <v>5</v>
      </c>
      <c r="B8307" t="s">
        <v>9009</v>
      </c>
      <c r="C8307" t="s">
        <v>9010</v>
      </c>
      <c r="D8307">
        <v>2014</v>
      </c>
      <c r="E8307" s="1">
        <v>2.2810000000000001</v>
      </c>
      <c r="F8307">
        <v>1.9690000000000001</v>
      </c>
      <c r="G8307">
        <v>0.22900000000000001</v>
      </c>
      <c r="H8307">
        <v>96</v>
      </c>
      <c r="I8307">
        <v>6.3</v>
      </c>
      <c r="J8307">
        <v>2.3800000000000002E-3</v>
      </c>
      <c r="K8307">
        <v>0.28299999999999997</v>
      </c>
      <c r="L8307">
        <v>1.5345714285714283</v>
      </c>
      <c r="M8307" s="2">
        <f t="shared" si="261"/>
        <v>23.809523809523807</v>
      </c>
      <c r="N8307" t="s">
        <v>2763</v>
      </c>
    </row>
    <row r="8308" spans="1:14">
      <c r="A8308">
        <v>6</v>
      </c>
      <c r="B8308" t="s">
        <v>9015</v>
      </c>
      <c r="C8308" t="s">
        <v>9016</v>
      </c>
      <c r="D8308">
        <v>1186</v>
      </c>
      <c r="E8308" s="1">
        <v>2.093</v>
      </c>
      <c r="F8308">
        <v>2.5819999999999999</v>
      </c>
      <c r="G8308">
        <v>0.41</v>
      </c>
      <c r="H8308">
        <v>61</v>
      </c>
      <c r="I8308">
        <v>6.4</v>
      </c>
      <c r="J8308">
        <v>2.0300000000000001E-3</v>
      </c>
      <c r="K8308">
        <v>0.55700000000000005</v>
      </c>
      <c r="L8308">
        <v>1.5345714285714283</v>
      </c>
      <c r="M8308" s="2">
        <f t="shared" si="261"/>
        <v>28.571428571428569</v>
      </c>
      <c r="N8308" t="s">
        <v>2763</v>
      </c>
    </row>
    <row r="8309" spans="1:14">
      <c r="A8309">
        <v>7</v>
      </c>
      <c r="B8309" t="s">
        <v>9011</v>
      </c>
      <c r="C8309" t="s">
        <v>9012</v>
      </c>
      <c r="D8309">
        <v>1388</v>
      </c>
      <c r="E8309" s="1">
        <v>2.0819999999999999</v>
      </c>
      <c r="G8309">
        <v>0.14000000000000001</v>
      </c>
      <c r="H8309">
        <v>257</v>
      </c>
      <c r="I8309">
        <v>4.2</v>
      </c>
      <c r="J8309">
        <v>3.1800000000000001E-3</v>
      </c>
      <c r="L8309">
        <v>1.5345714285714283</v>
      </c>
      <c r="M8309" s="2">
        <f t="shared" si="261"/>
        <v>33.333333333333329</v>
      </c>
      <c r="N8309" t="s">
        <v>2763</v>
      </c>
    </row>
    <row r="8310" spans="1:14">
      <c r="A8310">
        <v>8</v>
      </c>
      <c r="B8310" t="s">
        <v>9019</v>
      </c>
      <c r="C8310" t="s">
        <v>9020</v>
      </c>
      <c r="D8310">
        <v>2609</v>
      </c>
      <c r="E8310" s="1">
        <v>1.722</v>
      </c>
      <c r="F8310">
        <v>2.14</v>
      </c>
      <c r="G8310">
        <v>0.41199999999999998</v>
      </c>
      <c r="H8310">
        <v>866</v>
      </c>
      <c r="I8310">
        <v>2.2999999999999998</v>
      </c>
      <c r="J8310">
        <v>5.2500000000000003E-3</v>
      </c>
      <c r="K8310">
        <v>0.36499999999999999</v>
      </c>
      <c r="L8310">
        <v>1.5345714285714283</v>
      </c>
      <c r="M8310" s="2">
        <f t="shared" si="261"/>
        <v>38.095238095238095</v>
      </c>
      <c r="N8310" t="s">
        <v>2763</v>
      </c>
    </row>
    <row r="8311" spans="1:14">
      <c r="A8311">
        <v>9</v>
      </c>
      <c r="B8311" t="s">
        <v>15984</v>
      </c>
      <c r="C8311" t="s">
        <v>15985</v>
      </c>
      <c r="D8311">
        <v>2077</v>
      </c>
      <c r="E8311" s="1">
        <v>1.647</v>
      </c>
      <c r="F8311">
        <v>1.847</v>
      </c>
      <c r="G8311">
        <v>0.312</v>
      </c>
      <c r="H8311">
        <v>80</v>
      </c>
      <c r="I8311">
        <v>7.9</v>
      </c>
      <c r="J8311">
        <v>2.7399999999999998E-3</v>
      </c>
      <c r="K8311">
        <v>0.39300000000000002</v>
      </c>
      <c r="L8311">
        <v>1.5345714285714283</v>
      </c>
      <c r="M8311" s="2">
        <f t="shared" si="261"/>
        <v>42.857142857142854</v>
      </c>
      <c r="N8311" t="s">
        <v>2763</v>
      </c>
    </row>
    <row r="8312" spans="1:14">
      <c r="A8312">
        <v>10</v>
      </c>
      <c r="B8312" t="s">
        <v>9031</v>
      </c>
      <c r="C8312" t="s">
        <v>9032</v>
      </c>
      <c r="D8312">
        <v>3168</v>
      </c>
      <c r="E8312" s="1">
        <v>1.464</v>
      </c>
      <c r="F8312">
        <v>2.16</v>
      </c>
      <c r="G8312">
        <v>0.224</v>
      </c>
      <c r="H8312">
        <v>152</v>
      </c>
      <c r="I8312">
        <v>5.8</v>
      </c>
      <c r="J8312">
        <v>5.5199999999999997E-3</v>
      </c>
      <c r="K8312">
        <v>0.41899999999999998</v>
      </c>
      <c r="L8312">
        <v>1.5345714285714283</v>
      </c>
      <c r="M8312" s="2">
        <f t="shared" si="261"/>
        <v>47.619047619047613</v>
      </c>
      <c r="N8312" t="s">
        <v>2763</v>
      </c>
    </row>
    <row r="8313" spans="1:14">
      <c r="A8313">
        <v>11</v>
      </c>
      <c r="B8313" t="s">
        <v>9023</v>
      </c>
      <c r="C8313" t="s">
        <v>9024</v>
      </c>
      <c r="D8313">
        <v>365</v>
      </c>
      <c r="E8313" s="1">
        <v>1.2789999999999999</v>
      </c>
      <c r="F8313">
        <v>1.306</v>
      </c>
      <c r="G8313">
        <v>0.78100000000000003</v>
      </c>
      <c r="H8313">
        <v>32</v>
      </c>
      <c r="I8313">
        <v>4.3</v>
      </c>
      <c r="J8313">
        <v>7.3999999999999999E-4</v>
      </c>
      <c r="K8313">
        <v>0.26800000000000002</v>
      </c>
      <c r="L8313">
        <v>1.5345714285714283</v>
      </c>
      <c r="M8313" s="2">
        <f t="shared" si="261"/>
        <v>52.380952380952387</v>
      </c>
      <c r="N8313" t="s">
        <v>2763</v>
      </c>
    </row>
    <row r="8314" spans="1:14">
      <c r="A8314">
        <v>12</v>
      </c>
      <c r="B8314" t="s">
        <v>9013</v>
      </c>
      <c r="C8314" t="s">
        <v>9014</v>
      </c>
      <c r="D8314">
        <v>514</v>
      </c>
      <c r="E8314" s="1">
        <v>1.0589999999999999</v>
      </c>
      <c r="F8314">
        <v>1.032</v>
      </c>
      <c r="G8314">
        <v>0.16800000000000001</v>
      </c>
      <c r="H8314">
        <v>131</v>
      </c>
      <c r="I8314">
        <v>3</v>
      </c>
      <c r="J8314">
        <v>1.0300000000000001E-3</v>
      </c>
      <c r="K8314">
        <v>0.14299999999999999</v>
      </c>
      <c r="L8314">
        <v>1.5345714285714283</v>
      </c>
      <c r="M8314" s="2">
        <f t="shared" si="261"/>
        <v>57.142857142857139</v>
      </c>
      <c r="N8314" t="s">
        <v>2763</v>
      </c>
    </row>
    <row r="8315" spans="1:14">
      <c r="A8315">
        <v>13</v>
      </c>
      <c r="B8315" t="s">
        <v>9001</v>
      </c>
      <c r="C8315" t="s">
        <v>9002</v>
      </c>
      <c r="D8315">
        <v>504</v>
      </c>
      <c r="E8315" s="1">
        <v>1.0469999999999999</v>
      </c>
      <c r="G8315">
        <v>0.36399999999999999</v>
      </c>
      <c r="H8315">
        <v>55</v>
      </c>
      <c r="I8315">
        <v>6.1</v>
      </c>
      <c r="J8315">
        <v>6.4000000000000005E-4</v>
      </c>
      <c r="L8315">
        <v>1.5345714285714283</v>
      </c>
      <c r="M8315" s="2">
        <f t="shared" si="261"/>
        <v>61.904761904761905</v>
      </c>
      <c r="N8315" t="s">
        <v>2763</v>
      </c>
    </row>
    <row r="8316" spans="1:14">
      <c r="A8316">
        <v>14</v>
      </c>
      <c r="B8316" t="s">
        <v>9021</v>
      </c>
      <c r="C8316" t="s">
        <v>9022</v>
      </c>
      <c r="D8316">
        <v>304</v>
      </c>
      <c r="E8316" s="1">
        <v>0.92100000000000004</v>
      </c>
      <c r="F8316">
        <v>1.0780000000000001</v>
      </c>
      <c r="G8316">
        <v>0.216</v>
      </c>
      <c r="H8316">
        <v>37</v>
      </c>
      <c r="I8316">
        <v>4.2</v>
      </c>
      <c r="J8316">
        <v>8.3000000000000001E-4</v>
      </c>
      <c r="K8316">
        <v>0.246</v>
      </c>
      <c r="L8316">
        <v>1.5345714285714283</v>
      </c>
      <c r="M8316" s="2">
        <f t="shared" si="261"/>
        <v>66.666666666666657</v>
      </c>
      <c r="N8316" t="s">
        <v>2763</v>
      </c>
    </row>
    <row r="8317" spans="1:14">
      <c r="A8317">
        <v>15</v>
      </c>
      <c r="B8317" t="s">
        <v>9027</v>
      </c>
      <c r="C8317" t="s">
        <v>9028</v>
      </c>
      <c r="D8317">
        <v>334</v>
      </c>
      <c r="E8317" s="1">
        <v>0.83799999999999997</v>
      </c>
      <c r="F8317">
        <v>1.1339999999999999</v>
      </c>
      <c r="G8317">
        <v>0.74199999999999999</v>
      </c>
      <c r="H8317">
        <v>31</v>
      </c>
      <c r="I8317">
        <v>4.9000000000000004</v>
      </c>
      <c r="J8317">
        <v>5.1999999999999995E-4</v>
      </c>
      <c r="K8317">
        <v>0.17399999999999999</v>
      </c>
      <c r="L8317">
        <v>1.5345714285714283</v>
      </c>
      <c r="M8317" s="2">
        <f t="shared" si="261"/>
        <v>71.428571428571431</v>
      </c>
      <c r="N8317" t="s">
        <v>2763</v>
      </c>
    </row>
    <row r="8318" spans="1:14">
      <c r="A8318">
        <v>16</v>
      </c>
      <c r="B8318" t="s">
        <v>9003</v>
      </c>
      <c r="C8318" t="s">
        <v>9004</v>
      </c>
      <c r="D8318">
        <v>214</v>
      </c>
      <c r="E8318" s="1">
        <v>0.73699999999999999</v>
      </c>
      <c r="F8318">
        <v>0.95199999999999996</v>
      </c>
      <c r="G8318">
        <v>0</v>
      </c>
      <c r="H8318">
        <v>10</v>
      </c>
      <c r="I8318" t="s">
        <v>18288</v>
      </c>
      <c r="J8318">
        <v>1.7000000000000001E-4</v>
      </c>
      <c r="K8318">
        <v>0.153</v>
      </c>
      <c r="L8318">
        <v>1.5345714285714283</v>
      </c>
      <c r="M8318" s="2">
        <f t="shared" si="261"/>
        <v>76.19047619047619</v>
      </c>
      <c r="N8318" t="s">
        <v>2763</v>
      </c>
    </row>
    <row r="8319" spans="1:14">
      <c r="A8319">
        <v>17</v>
      </c>
      <c r="B8319" t="s">
        <v>9035</v>
      </c>
      <c r="C8319" t="s">
        <v>9036</v>
      </c>
      <c r="D8319">
        <v>484</v>
      </c>
      <c r="E8319" s="1">
        <v>0.58899999999999997</v>
      </c>
      <c r="G8319">
        <v>5.2999999999999999E-2</v>
      </c>
      <c r="H8319">
        <v>114</v>
      </c>
      <c r="I8319">
        <v>9.6</v>
      </c>
      <c r="J8319">
        <v>4.4999999999999999E-4</v>
      </c>
      <c r="L8319">
        <v>1.5345714285714283</v>
      </c>
      <c r="M8319" s="2">
        <f t="shared" si="261"/>
        <v>80.952380952380949</v>
      </c>
      <c r="N8319" t="s">
        <v>2763</v>
      </c>
    </row>
    <row r="8320" spans="1:14">
      <c r="A8320">
        <v>18</v>
      </c>
      <c r="B8320" t="s">
        <v>9017</v>
      </c>
      <c r="C8320" t="s">
        <v>9018</v>
      </c>
      <c r="D8320">
        <v>65</v>
      </c>
      <c r="E8320" s="1">
        <v>0.55900000000000005</v>
      </c>
      <c r="F8320">
        <v>0.65800000000000003</v>
      </c>
      <c r="G8320">
        <v>0.218</v>
      </c>
      <c r="H8320">
        <v>55</v>
      </c>
      <c r="J8320">
        <v>1.8000000000000001E-4</v>
      </c>
      <c r="K8320">
        <v>0.127</v>
      </c>
      <c r="L8320">
        <v>1.5345714285714283</v>
      </c>
      <c r="M8320" s="2">
        <f t="shared" si="261"/>
        <v>85.714285714285708</v>
      </c>
      <c r="N8320" t="s">
        <v>2763</v>
      </c>
    </row>
    <row r="8321" spans="1:14">
      <c r="A8321">
        <v>19</v>
      </c>
      <c r="B8321" t="s">
        <v>9005</v>
      </c>
      <c r="C8321" t="s">
        <v>9006</v>
      </c>
      <c r="D8321">
        <v>337</v>
      </c>
      <c r="E8321" s="1">
        <v>0.51800000000000002</v>
      </c>
      <c r="F8321">
        <v>0.83699999999999997</v>
      </c>
      <c r="G8321">
        <v>7.0999999999999994E-2</v>
      </c>
      <c r="H8321">
        <v>85</v>
      </c>
      <c r="I8321">
        <v>4.5</v>
      </c>
      <c r="J8321">
        <v>8.4000000000000003E-4</v>
      </c>
      <c r="K8321">
        <v>0.154</v>
      </c>
      <c r="L8321">
        <v>1.5345714285714283</v>
      </c>
      <c r="M8321" s="2">
        <f t="shared" si="261"/>
        <v>90.476190476190482</v>
      </c>
      <c r="N8321" t="s">
        <v>2763</v>
      </c>
    </row>
    <row r="8322" spans="1:14">
      <c r="A8322">
        <v>20</v>
      </c>
      <c r="B8322" t="s">
        <v>9025</v>
      </c>
      <c r="C8322" t="s">
        <v>9026</v>
      </c>
      <c r="D8322">
        <v>383</v>
      </c>
      <c r="E8322" s="1">
        <v>0.34100000000000003</v>
      </c>
      <c r="G8322">
        <v>7.0999999999999994E-2</v>
      </c>
      <c r="H8322">
        <v>42</v>
      </c>
      <c r="I8322">
        <v>8.5</v>
      </c>
      <c r="J8322">
        <v>4.4000000000000002E-4</v>
      </c>
      <c r="L8322">
        <v>1.5345714285714283</v>
      </c>
      <c r="M8322" s="2">
        <f t="shared" si="261"/>
        <v>95.238095238095227</v>
      </c>
      <c r="N8322" t="s">
        <v>2763</v>
      </c>
    </row>
    <row r="8323" spans="1:14">
      <c r="A8323">
        <v>21</v>
      </c>
      <c r="B8323" t="s">
        <v>9033</v>
      </c>
      <c r="C8323" t="s">
        <v>9034</v>
      </c>
      <c r="D8323">
        <v>10</v>
      </c>
      <c r="E8323" s="1">
        <v>0.111</v>
      </c>
      <c r="F8323">
        <v>0.10299999999999999</v>
      </c>
      <c r="G8323">
        <v>0</v>
      </c>
      <c r="H8323">
        <v>29</v>
      </c>
      <c r="J8323">
        <v>1.0000000000000001E-5</v>
      </c>
      <c r="K8323">
        <v>8.0000000000000002E-3</v>
      </c>
      <c r="L8323">
        <v>1.5345714285714283</v>
      </c>
      <c r="M8323" s="2">
        <f t="shared" si="261"/>
        <v>100</v>
      </c>
      <c r="N8323" t="s">
        <v>2763</v>
      </c>
    </row>
    <row r="8324" spans="1:14" s="3" customFormat="1">
      <c r="E8324" s="4"/>
      <c r="M8324" s="5"/>
    </row>
    <row r="8325" spans="1:14">
      <c r="A8325">
        <v>1</v>
      </c>
      <c r="B8325" t="s">
        <v>578</v>
      </c>
      <c r="C8325" t="s">
        <v>577</v>
      </c>
      <c r="D8325">
        <v>765</v>
      </c>
      <c r="E8325" s="1">
        <v>3</v>
      </c>
      <c r="F8325">
        <v>2.0739999999999998</v>
      </c>
      <c r="G8325">
        <v>1.3640000000000001</v>
      </c>
      <c r="H8325">
        <v>33</v>
      </c>
      <c r="I8325">
        <v>6</v>
      </c>
      <c r="J8325">
        <v>2.1099999999999999E-3</v>
      </c>
      <c r="K8325">
        <v>0.74299999999999999</v>
      </c>
      <c r="L8325">
        <f>AVERAGE(E8325:E8465)</f>
        <v>1.2722714285714285</v>
      </c>
      <c r="M8325" s="2">
        <f t="shared" ref="M8325:M8356" si="262">A8325/82*100</f>
        <v>1.2195121951219512</v>
      </c>
      <c r="N8325" t="s">
        <v>82</v>
      </c>
    </row>
    <row r="8326" spans="1:14">
      <c r="A8326">
        <v>2</v>
      </c>
      <c r="B8326" t="s">
        <v>576</v>
      </c>
      <c r="C8326" t="s">
        <v>575</v>
      </c>
      <c r="D8326">
        <v>1729</v>
      </c>
      <c r="E8326" s="1">
        <v>2.7389999999999999</v>
      </c>
      <c r="F8326">
        <v>3.359</v>
      </c>
      <c r="G8326">
        <v>0.316</v>
      </c>
      <c r="H8326">
        <v>19</v>
      </c>
      <c r="I8326" t="s">
        <v>18288</v>
      </c>
      <c r="J8326">
        <v>4.9399999999999999E-3</v>
      </c>
      <c r="K8326">
        <v>2.7349999999999999</v>
      </c>
      <c r="L8326">
        <v>0.86426829268292649</v>
      </c>
      <c r="M8326" s="2">
        <f t="shared" si="262"/>
        <v>2.4390243902439024</v>
      </c>
      <c r="N8326" t="s">
        <v>82</v>
      </c>
    </row>
    <row r="8327" spans="1:14">
      <c r="A8327">
        <v>3</v>
      </c>
      <c r="B8327" t="s">
        <v>574</v>
      </c>
      <c r="C8327" t="s">
        <v>573</v>
      </c>
      <c r="D8327">
        <v>3968</v>
      </c>
      <c r="E8327" s="1">
        <v>2.4900000000000002</v>
      </c>
      <c r="F8327">
        <v>4.6429999999999998</v>
      </c>
      <c r="G8327">
        <v>0.5</v>
      </c>
      <c r="H8327">
        <v>24</v>
      </c>
      <c r="I8327" t="s">
        <v>18288</v>
      </c>
      <c r="J8327">
        <v>8.5400000000000007E-3</v>
      </c>
      <c r="K8327">
        <v>3.863</v>
      </c>
      <c r="L8327">
        <v>0.86426829268292649</v>
      </c>
      <c r="M8327" s="2">
        <f t="shared" si="262"/>
        <v>3.6585365853658534</v>
      </c>
      <c r="N8327" t="s">
        <v>82</v>
      </c>
    </row>
    <row r="8328" spans="1:14">
      <c r="A8328">
        <v>4</v>
      </c>
      <c r="B8328" t="s">
        <v>572</v>
      </c>
      <c r="C8328" t="s">
        <v>571</v>
      </c>
      <c r="D8328">
        <v>2159</v>
      </c>
      <c r="E8328" s="1">
        <v>2.3079999999999998</v>
      </c>
      <c r="F8328">
        <v>3.7160000000000002</v>
      </c>
      <c r="G8328">
        <v>0.15</v>
      </c>
      <c r="H8328">
        <v>20</v>
      </c>
      <c r="I8328" t="s">
        <v>18288</v>
      </c>
      <c r="J8328">
        <v>5.9899999999999997E-3</v>
      </c>
      <c r="K8328">
        <v>3.5939999999999999</v>
      </c>
      <c r="L8328">
        <v>0.86426829268292649</v>
      </c>
      <c r="M8328" s="2">
        <f t="shared" si="262"/>
        <v>4.8780487804878048</v>
      </c>
      <c r="N8328" t="s">
        <v>82</v>
      </c>
    </row>
    <row r="8329" spans="1:14">
      <c r="A8329">
        <v>5</v>
      </c>
      <c r="B8329" t="s">
        <v>6554</v>
      </c>
      <c r="C8329" t="s">
        <v>6553</v>
      </c>
      <c r="D8329">
        <v>2320</v>
      </c>
      <c r="E8329" s="1">
        <v>2.23</v>
      </c>
      <c r="F8329">
        <v>2.407</v>
      </c>
      <c r="G8329">
        <v>0.76400000000000001</v>
      </c>
      <c r="H8329">
        <v>157</v>
      </c>
      <c r="I8329">
        <v>4.5</v>
      </c>
      <c r="J8329">
        <v>6.94E-3</v>
      </c>
      <c r="K8329">
        <v>0.68799999999999994</v>
      </c>
      <c r="L8329">
        <v>0.86426829268292649</v>
      </c>
      <c r="M8329" s="2">
        <f t="shared" si="262"/>
        <v>6.0975609756097562</v>
      </c>
      <c r="N8329" t="s">
        <v>82</v>
      </c>
    </row>
    <row r="8330" spans="1:14">
      <c r="A8330">
        <v>6</v>
      </c>
      <c r="B8330" t="s">
        <v>570</v>
      </c>
      <c r="C8330" t="s">
        <v>569</v>
      </c>
      <c r="D8330">
        <v>1782</v>
      </c>
      <c r="E8330" s="1">
        <v>2.1909999999999998</v>
      </c>
      <c r="F8330">
        <v>2.5259999999999998</v>
      </c>
      <c r="G8330">
        <v>1.5820000000000001</v>
      </c>
      <c r="H8330">
        <v>55</v>
      </c>
      <c r="I8330">
        <v>8.6</v>
      </c>
      <c r="J8330">
        <v>7.0000000000000001E-3</v>
      </c>
      <c r="K8330">
        <v>1.722</v>
      </c>
      <c r="L8330">
        <v>0.86426829268292649</v>
      </c>
      <c r="M8330" s="2">
        <f t="shared" si="262"/>
        <v>7.3170731707317067</v>
      </c>
      <c r="N8330" t="s">
        <v>82</v>
      </c>
    </row>
    <row r="8331" spans="1:14">
      <c r="A8331">
        <v>7</v>
      </c>
      <c r="B8331" t="s">
        <v>5930</v>
      </c>
      <c r="C8331" t="s">
        <v>5929</v>
      </c>
      <c r="D8331">
        <v>427</v>
      </c>
      <c r="E8331" s="1">
        <v>1.93</v>
      </c>
      <c r="F8331">
        <v>1.4930000000000001</v>
      </c>
      <c r="G8331">
        <v>0.121</v>
      </c>
      <c r="H8331">
        <v>33</v>
      </c>
      <c r="I8331">
        <v>6.1</v>
      </c>
      <c r="J8331">
        <v>1.8400000000000001E-3</v>
      </c>
      <c r="K8331">
        <v>0.76200000000000001</v>
      </c>
      <c r="L8331">
        <v>0.86426829268292649</v>
      </c>
      <c r="M8331" s="2">
        <f t="shared" si="262"/>
        <v>8.536585365853659</v>
      </c>
      <c r="N8331" t="s">
        <v>82</v>
      </c>
    </row>
    <row r="8332" spans="1:14">
      <c r="A8332">
        <v>8</v>
      </c>
      <c r="B8332" t="s">
        <v>568</v>
      </c>
      <c r="C8332" t="s">
        <v>567</v>
      </c>
      <c r="D8332">
        <v>209</v>
      </c>
      <c r="E8332" s="1">
        <v>1.7909999999999999</v>
      </c>
      <c r="F8332">
        <v>1.88</v>
      </c>
      <c r="G8332">
        <v>0.20699999999999999</v>
      </c>
      <c r="H8332">
        <v>29</v>
      </c>
      <c r="I8332">
        <v>3.7</v>
      </c>
      <c r="J8332">
        <v>1.1900000000000001E-3</v>
      </c>
      <c r="K8332">
        <v>0.628</v>
      </c>
      <c r="L8332">
        <v>0.86426829268292649</v>
      </c>
      <c r="M8332" s="2">
        <f t="shared" si="262"/>
        <v>9.7560975609756095</v>
      </c>
      <c r="N8332" t="s">
        <v>82</v>
      </c>
    </row>
    <row r="8333" spans="1:14">
      <c r="A8333">
        <v>9</v>
      </c>
      <c r="B8333" t="s">
        <v>566</v>
      </c>
      <c r="C8333" t="s">
        <v>565</v>
      </c>
      <c r="D8333">
        <v>2620</v>
      </c>
      <c r="E8333" s="1">
        <v>1.7010000000000001</v>
      </c>
      <c r="F8333">
        <v>2.8849999999999998</v>
      </c>
      <c r="G8333">
        <v>0.39500000000000002</v>
      </c>
      <c r="H8333">
        <v>43</v>
      </c>
      <c r="I8333" t="s">
        <v>18288</v>
      </c>
      <c r="J8333">
        <v>7.4400000000000004E-3</v>
      </c>
      <c r="K8333">
        <v>2.222</v>
      </c>
      <c r="L8333">
        <v>0.86426829268292649</v>
      </c>
      <c r="M8333" s="2">
        <f t="shared" si="262"/>
        <v>10.975609756097562</v>
      </c>
      <c r="N8333" t="s">
        <v>82</v>
      </c>
    </row>
    <row r="8334" spans="1:14">
      <c r="A8334">
        <v>10</v>
      </c>
      <c r="B8334" t="s">
        <v>564</v>
      </c>
      <c r="C8334" t="s">
        <v>563</v>
      </c>
      <c r="D8334">
        <v>313</v>
      </c>
      <c r="E8334" s="1">
        <v>1.6819999999999999</v>
      </c>
      <c r="F8334">
        <v>1.615</v>
      </c>
      <c r="G8334">
        <v>0.438</v>
      </c>
      <c r="H8334">
        <v>32</v>
      </c>
      <c r="I8334">
        <v>4.2</v>
      </c>
      <c r="J8334">
        <v>1.0200000000000001E-3</v>
      </c>
      <c r="K8334">
        <v>0.496</v>
      </c>
      <c r="L8334">
        <v>0.86426829268292649</v>
      </c>
      <c r="M8334" s="2">
        <f t="shared" si="262"/>
        <v>12.195121951219512</v>
      </c>
      <c r="N8334" t="s">
        <v>82</v>
      </c>
    </row>
    <row r="8335" spans="1:14">
      <c r="A8335">
        <v>11</v>
      </c>
      <c r="B8335" t="s">
        <v>5916</v>
      </c>
      <c r="C8335" t="s">
        <v>5915</v>
      </c>
      <c r="D8335">
        <v>791</v>
      </c>
      <c r="E8335" s="1">
        <v>1.661</v>
      </c>
      <c r="F8335">
        <v>1.373</v>
      </c>
      <c r="G8335">
        <v>0.33300000000000002</v>
      </c>
      <c r="H8335">
        <v>36</v>
      </c>
      <c r="I8335">
        <v>7.7</v>
      </c>
      <c r="J8335">
        <v>2.31E-3</v>
      </c>
      <c r="K8335">
        <v>0.74299999999999999</v>
      </c>
      <c r="L8335">
        <v>0.86426829268292649</v>
      </c>
      <c r="M8335" s="2">
        <f t="shared" si="262"/>
        <v>13.414634146341465</v>
      </c>
      <c r="N8335" t="s">
        <v>82</v>
      </c>
    </row>
    <row r="8336" spans="1:14">
      <c r="A8336">
        <v>12</v>
      </c>
      <c r="B8336" t="s">
        <v>562</v>
      </c>
      <c r="C8336" t="s">
        <v>561</v>
      </c>
      <c r="D8336">
        <v>455</v>
      </c>
      <c r="E8336" s="1">
        <v>1.6120000000000001</v>
      </c>
      <c r="F8336">
        <v>1.869</v>
      </c>
      <c r="G8336">
        <v>0.25800000000000001</v>
      </c>
      <c r="H8336">
        <v>31</v>
      </c>
      <c r="I8336">
        <v>4.9000000000000004</v>
      </c>
      <c r="J8336">
        <v>2.1800000000000001E-3</v>
      </c>
      <c r="K8336">
        <v>0.85699999999999998</v>
      </c>
      <c r="L8336">
        <v>0.86426829268292649</v>
      </c>
      <c r="M8336" s="2">
        <f t="shared" si="262"/>
        <v>14.634146341463413</v>
      </c>
      <c r="N8336" t="s">
        <v>82</v>
      </c>
    </row>
    <row r="8337" spans="1:14">
      <c r="A8337">
        <v>13</v>
      </c>
      <c r="B8337" t="s">
        <v>5912</v>
      </c>
      <c r="C8337" t="s">
        <v>5911</v>
      </c>
      <c r="D8337">
        <v>1404</v>
      </c>
      <c r="E8337" s="1">
        <v>1.603</v>
      </c>
      <c r="F8337">
        <v>1.6240000000000001</v>
      </c>
      <c r="G8337">
        <v>0.48099999999999998</v>
      </c>
      <c r="H8337">
        <v>81</v>
      </c>
      <c r="I8337">
        <v>8.1</v>
      </c>
      <c r="J8337">
        <v>4.0499999999999998E-3</v>
      </c>
      <c r="K8337">
        <v>0.77500000000000002</v>
      </c>
      <c r="L8337">
        <v>0.86426829268292649</v>
      </c>
      <c r="M8337" s="2">
        <f t="shared" si="262"/>
        <v>15.853658536585366</v>
      </c>
      <c r="N8337" t="s">
        <v>82</v>
      </c>
    </row>
    <row r="8338" spans="1:14">
      <c r="A8338">
        <v>14</v>
      </c>
      <c r="B8338" t="s">
        <v>5896</v>
      </c>
      <c r="C8338" t="s">
        <v>5895</v>
      </c>
      <c r="D8338">
        <v>132</v>
      </c>
      <c r="E8338" s="1">
        <v>1.514</v>
      </c>
      <c r="G8338">
        <v>0.125</v>
      </c>
      <c r="H8338">
        <v>16</v>
      </c>
      <c r="I8338">
        <v>3.5</v>
      </c>
      <c r="J8338">
        <v>1.39E-3</v>
      </c>
      <c r="L8338">
        <v>0.86426829268292649</v>
      </c>
      <c r="M8338" s="2">
        <f t="shared" si="262"/>
        <v>17.073170731707318</v>
      </c>
      <c r="N8338" t="s">
        <v>82</v>
      </c>
    </row>
    <row r="8339" spans="1:14">
      <c r="A8339">
        <v>15</v>
      </c>
      <c r="B8339" t="s">
        <v>560</v>
      </c>
      <c r="C8339" t="s">
        <v>559</v>
      </c>
      <c r="D8339">
        <v>815</v>
      </c>
      <c r="E8339" s="1">
        <v>1.4530000000000001</v>
      </c>
      <c r="F8339">
        <v>2.359</v>
      </c>
      <c r="G8339">
        <v>0.25800000000000001</v>
      </c>
      <c r="H8339">
        <v>31</v>
      </c>
      <c r="I8339">
        <v>7.4</v>
      </c>
      <c r="J8339">
        <v>3.2200000000000002E-3</v>
      </c>
      <c r="K8339">
        <v>1.403</v>
      </c>
      <c r="L8339">
        <v>0.86426829268292649</v>
      </c>
      <c r="M8339" s="2">
        <f t="shared" si="262"/>
        <v>18.292682926829269</v>
      </c>
      <c r="N8339" t="s">
        <v>82</v>
      </c>
    </row>
    <row r="8340" spans="1:14">
      <c r="A8340">
        <v>16</v>
      </c>
      <c r="B8340" t="s">
        <v>558</v>
      </c>
      <c r="C8340" t="s">
        <v>557</v>
      </c>
      <c r="D8340">
        <v>207</v>
      </c>
      <c r="E8340" s="1">
        <v>1.405</v>
      </c>
      <c r="F8340">
        <v>1.9419999999999999</v>
      </c>
      <c r="G8340">
        <v>0.10299999999999999</v>
      </c>
      <c r="H8340">
        <v>29</v>
      </c>
      <c r="I8340">
        <v>3.8</v>
      </c>
      <c r="J8340">
        <v>2.1800000000000001E-3</v>
      </c>
      <c r="K8340">
        <v>1.1970000000000001</v>
      </c>
      <c r="L8340">
        <v>0.86426829268292649</v>
      </c>
      <c r="M8340" s="2">
        <f t="shared" si="262"/>
        <v>19.512195121951219</v>
      </c>
      <c r="N8340" t="s">
        <v>82</v>
      </c>
    </row>
    <row r="8341" spans="1:14">
      <c r="A8341">
        <v>17</v>
      </c>
      <c r="B8341" t="s">
        <v>556</v>
      </c>
      <c r="C8341" t="s">
        <v>555</v>
      </c>
      <c r="D8341">
        <v>1810</v>
      </c>
      <c r="E8341" s="1">
        <v>1.391</v>
      </c>
      <c r="F8341">
        <v>2.1419999999999999</v>
      </c>
      <c r="G8341">
        <v>0.17699999999999999</v>
      </c>
      <c r="H8341">
        <v>62</v>
      </c>
      <c r="I8341">
        <v>8.9</v>
      </c>
      <c r="J8341">
        <v>7.0899999999999999E-3</v>
      </c>
      <c r="K8341">
        <v>1.6919999999999999</v>
      </c>
      <c r="L8341">
        <v>0.86426829268292649</v>
      </c>
      <c r="M8341" s="2">
        <f t="shared" si="262"/>
        <v>20.73170731707317</v>
      </c>
      <c r="N8341" t="s">
        <v>82</v>
      </c>
    </row>
    <row r="8342" spans="1:14">
      <c r="A8342">
        <v>18</v>
      </c>
      <c r="B8342" t="s">
        <v>554</v>
      </c>
      <c r="C8342" t="s">
        <v>553</v>
      </c>
      <c r="D8342">
        <v>89</v>
      </c>
      <c r="E8342" s="1">
        <v>1.206</v>
      </c>
      <c r="F8342">
        <v>1.206</v>
      </c>
      <c r="G8342">
        <v>8.7999999999999995E-2</v>
      </c>
      <c r="H8342">
        <v>68</v>
      </c>
      <c r="J8342">
        <v>7.2000000000000005E-4</v>
      </c>
      <c r="K8342">
        <v>0.60199999999999998</v>
      </c>
      <c r="L8342">
        <v>0.86426829268292649</v>
      </c>
      <c r="M8342" s="2">
        <f t="shared" si="262"/>
        <v>21.951219512195124</v>
      </c>
      <c r="N8342" t="s">
        <v>82</v>
      </c>
    </row>
    <row r="8343" spans="1:14">
      <c r="A8343">
        <v>19</v>
      </c>
      <c r="B8343" t="s">
        <v>1191</v>
      </c>
      <c r="C8343" t="s">
        <v>1190</v>
      </c>
      <c r="D8343">
        <v>420</v>
      </c>
      <c r="E8343" s="1">
        <v>1.19</v>
      </c>
      <c r="F8343">
        <v>1.2130000000000001</v>
      </c>
      <c r="G8343">
        <v>7.8E-2</v>
      </c>
      <c r="H8343">
        <v>90</v>
      </c>
      <c r="I8343">
        <v>4.4000000000000004</v>
      </c>
      <c r="J8343">
        <v>3.3E-4</v>
      </c>
      <c r="K8343">
        <v>8.5000000000000006E-2</v>
      </c>
      <c r="L8343">
        <v>0.86426829268292649</v>
      </c>
      <c r="M8343" s="2">
        <f t="shared" si="262"/>
        <v>23.170731707317074</v>
      </c>
      <c r="N8343" t="s">
        <v>82</v>
      </c>
    </row>
    <row r="8344" spans="1:14">
      <c r="A8344">
        <v>20</v>
      </c>
      <c r="B8344" t="s">
        <v>552</v>
      </c>
      <c r="C8344" t="s">
        <v>551</v>
      </c>
      <c r="D8344">
        <v>314</v>
      </c>
      <c r="E8344" s="1">
        <v>1.1879999999999999</v>
      </c>
      <c r="F8344">
        <v>0.86599999999999999</v>
      </c>
      <c r="G8344">
        <v>0.75</v>
      </c>
      <c r="H8344">
        <v>28</v>
      </c>
      <c r="I8344">
        <v>10</v>
      </c>
      <c r="J8344">
        <v>1.0499999999999999E-3</v>
      </c>
      <c r="K8344">
        <v>0.72899999999999998</v>
      </c>
      <c r="L8344">
        <v>0.86426829268292649</v>
      </c>
      <c r="M8344" s="2">
        <f t="shared" si="262"/>
        <v>24.390243902439025</v>
      </c>
      <c r="N8344" t="s">
        <v>82</v>
      </c>
    </row>
    <row r="8345" spans="1:14">
      <c r="A8345">
        <v>21</v>
      </c>
      <c r="B8345" t="s">
        <v>550</v>
      </c>
      <c r="C8345" t="s">
        <v>549</v>
      </c>
      <c r="D8345">
        <v>118</v>
      </c>
      <c r="E8345" s="1">
        <v>1.147</v>
      </c>
      <c r="F8345">
        <v>1.081</v>
      </c>
      <c r="G8345">
        <v>0.125</v>
      </c>
      <c r="H8345">
        <v>16</v>
      </c>
      <c r="I8345">
        <v>4</v>
      </c>
      <c r="J8345">
        <v>9.5E-4</v>
      </c>
      <c r="K8345">
        <v>0.629</v>
      </c>
      <c r="L8345">
        <v>0.86426829268292649</v>
      </c>
      <c r="M8345" s="2">
        <f t="shared" si="262"/>
        <v>25.609756097560975</v>
      </c>
      <c r="N8345" t="s">
        <v>82</v>
      </c>
    </row>
    <row r="8346" spans="1:14">
      <c r="A8346">
        <v>22</v>
      </c>
      <c r="B8346" t="s">
        <v>548</v>
      </c>
      <c r="C8346" t="s">
        <v>547</v>
      </c>
      <c r="D8346">
        <v>65</v>
      </c>
      <c r="E8346" s="1">
        <v>1.129</v>
      </c>
      <c r="F8346">
        <v>1.151</v>
      </c>
      <c r="G8346">
        <v>0.16700000000000001</v>
      </c>
      <c r="H8346">
        <v>18</v>
      </c>
      <c r="J8346">
        <v>7.2999999999999996E-4</v>
      </c>
      <c r="K8346">
        <v>0.78600000000000003</v>
      </c>
      <c r="L8346">
        <v>0.86426829268292649</v>
      </c>
      <c r="M8346" s="2">
        <f t="shared" si="262"/>
        <v>26.829268292682929</v>
      </c>
      <c r="N8346" t="s">
        <v>82</v>
      </c>
    </row>
    <row r="8347" spans="1:14">
      <c r="A8347">
        <v>23</v>
      </c>
      <c r="B8347" t="s">
        <v>546</v>
      </c>
      <c r="C8347" t="s">
        <v>545</v>
      </c>
      <c r="D8347">
        <v>434</v>
      </c>
      <c r="E8347" s="1">
        <v>1.0629999999999999</v>
      </c>
      <c r="G8347">
        <v>0</v>
      </c>
      <c r="H8347">
        <v>24</v>
      </c>
      <c r="I8347">
        <v>6.5</v>
      </c>
      <c r="J8347">
        <v>2.5400000000000002E-3</v>
      </c>
      <c r="L8347">
        <v>0.86426829268292649</v>
      </c>
      <c r="M8347" s="2">
        <f t="shared" si="262"/>
        <v>28.04878048780488</v>
      </c>
      <c r="N8347" t="s">
        <v>82</v>
      </c>
    </row>
    <row r="8348" spans="1:14">
      <c r="A8348">
        <v>24</v>
      </c>
      <c r="B8348" t="s">
        <v>544</v>
      </c>
      <c r="C8348" t="s">
        <v>543</v>
      </c>
      <c r="D8348">
        <v>903</v>
      </c>
      <c r="E8348" s="1">
        <v>1.0620000000000001</v>
      </c>
      <c r="F8348">
        <v>1.2270000000000001</v>
      </c>
      <c r="G8348">
        <v>0.28599999999999998</v>
      </c>
      <c r="H8348">
        <v>56</v>
      </c>
      <c r="I8348">
        <v>6.8</v>
      </c>
      <c r="J8348">
        <v>3.63E-3</v>
      </c>
      <c r="K8348">
        <v>0.71099999999999997</v>
      </c>
      <c r="L8348">
        <v>0.86426829268292649</v>
      </c>
      <c r="M8348" s="2">
        <f t="shared" si="262"/>
        <v>29.268292682926827</v>
      </c>
      <c r="N8348" t="s">
        <v>82</v>
      </c>
    </row>
    <row r="8349" spans="1:14">
      <c r="A8349">
        <v>25</v>
      </c>
      <c r="B8349" t="s">
        <v>4811</v>
      </c>
      <c r="C8349" t="s">
        <v>4810</v>
      </c>
      <c r="D8349">
        <v>338</v>
      </c>
      <c r="E8349" s="1">
        <v>1.0509999999999999</v>
      </c>
      <c r="F8349">
        <v>1.071</v>
      </c>
      <c r="G8349">
        <v>6.9000000000000006E-2</v>
      </c>
      <c r="H8349">
        <v>29</v>
      </c>
      <c r="I8349">
        <v>6.7</v>
      </c>
      <c r="J8349">
        <v>1.2600000000000001E-3</v>
      </c>
      <c r="K8349">
        <v>0.51200000000000001</v>
      </c>
      <c r="L8349">
        <v>0.86426829268292649</v>
      </c>
      <c r="M8349" s="2">
        <f t="shared" si="262"/>
        <v>30.487804878048781</v>
      </c>
      <c r="N8349" t="s">
        <v>82</v>
      </c>
    </row>
    <row r="8350" spans="1:14">
      <c r="A8350">
        <v>26</v>
      </c>
      <c r="B8350" t="s">
        <v>542</v>
      </c>
      <c r="C8350" t="s">
        <v>541</v>
      </c>
      <c r="D8350">
        <v>1230</v>
      </c>
      <c r="E8350" s="1">
        <v>0.97699999999999998</v>
      </c>
      <c r="F8350">
        <v>1.0740000000000001</v>
      </c>
      <c r="G8350">
        <v>0.45800000000000002</v>
      </c>
      <c r="H8350">
        <v>48</v>
      </c>
      <c r="I8350" t="s">
        <v>18288</v>
      </c>
      <c r="J8350">
        <v>1.5299999999999999E-3</v>
      </c>
      <c r="K8350">
        <v>0.32300000000000001</v>
      </c>
      <c r="L8350">
        <v>0.86426829268292649</v>
      </c>
      <c r="M8350" s="2">
        <f t="shared" si="262"/>
        <v>31.707317073170731</v>
      </c>
      <c r="N8350" t="s">
        <v>82</v>
      </c>
    </row>
    <row r="8351" spans="1:14">
      <c r="A8351">
        <v>27</v>
      </c>
      <c r="B8351" t="s">
        <v>540</v>
      </c>
      <c r="C8351" t="s">
        <v>539</v>
      </c>
      <c r="D8351">
        <v>180</v>
      </c>
      <c r="E8351" s="1">
        <v>0.94399999999999995</v>
      </c>
      <c r="F8351">
        <v>0.88600000000000001</v>
      </c>
      <c r="G8351">
        <v>0.3</v>
      </c>
      <c r="H8351">
        <v>20</v>
      </c>
      <c r="I8351">
        <v>7.2</v>
      </c>
      <c r="J8351">
        <v>4.2000000000000002E-4</v>
      </c>
      <c r="K8351">
        <v>0.27500000000000002</v>
      </c>
      <c r="L8351">
        <v>0.86426829268292649</v>
      </c>
      <c r="M8351" s="2">
        <f t="shared" si="262"/>
        <v>32.926829268292686</v>
      </c>
      <c r="N8351" t="s">
        <v>82</v>
      </c>
    </row>
    <row r="8352" spans="1:14">
      <c r="A8352">
        <v>28</v>
      </c>
      <c r="B8352" t="s">
        <v>538</v>
      </c>
      <c r="C8352" t="s">
        <v>537</v>
      </c>
      <c r="D8352">
        <v>568</v>
      </c>
      <c r="E8352" s="1">
        <v>0.92300000000000004</v>
      </c>
      <c r="F8352">
        <v>1.1819999999999999</v>
      </c>
      <c r="G8352">
        <v>0.29599999999999999</v>
      </c>
      <c r="H8352">
        <v>27</v>
      </c>
      <c r="I8352">
        <v>9.8000000000000007</v>
      </c>
      <c r="J8352">
        <v>1.65E-3</v>
      </c>
      <c r="K8352">
        <v>0.59099999999999997</v>
      </c>
      <c r="L8352">
        <v>0.86426829268292649</v>
      </c>
      <c r="M8352" s="2">
        <f t="shared" si="262"/>
        <v>34.146341463414636</v>
      </c>
      <c r="N8352" t="s">
        <v>82</v>
      </c>
    </row>
    <row r="8353" spans="1:14">
      <c r="A8353">
        <v>29</v>
      </c>
      <c r="B8353" t="s">
        <v>536</v>
      </c>
      <c r="C8353" t="s">
        <v>535</v>
      </c>
      <c r="D8353">
        <v>361</v>
      </c>
      <c r="E8353" s="1">
        <v>0.91800000000000004</v>
      </c>
      <c r="F8353">
        <v>1.2050000000000001</v>
      </c>
      <c r="G8353">
        <v>0.125</v>
      </c>
      <c r="H8353">
        <v>24</v>
      </c>
      <c r="I8353">
        <v>7.5</v>
      </c>
      <c r="J8353">
        <v>1.98E-3</v>
      </c>
      <c r="K8353">
        <v>1.0089999999999999</v>
      </c>
      <c r="L8353">
        <v>0.86426829268292649</v>
      </c>
      <c r="M8353" s="2">
        <f t="shared" si="262"/>
        <v>35.365853658536587</v>
      </c>
      <c r="N8353" t="s">
        <v>82</v>
      </c>
    </row>
    <row r="8354" spans="1:14">
      <c r="A8354">
        <v>30</v>
      </c>
      <c r="B8354" t="s">
        <v>1395</v>
      </c>
      <c r="C8354" t="s">
        <v>1394</v>
      </c>
      <c r="D8354">
        <v>1097</v>
      </c>
      <c r="E8354" s="1">
        <v>0.872</v>
      </c>
      <c r="F8354">
        <v>1.244</v>
      </c>
      <c r="G8354">
        <v>0.13500000000000001</v>
      </c>
      <c r="H8354">
        <v>89</v>
      </c>
      <c r="I8354">
        <v>6.3</v>
      </c>
      <c r="J8354">
        <v>5.1399999999999996E-3</v>
      </c>
      <c r="K8354">
        <v>0.73199999999999998</v>
      </c>
      <c r="L8354">
        <v>0.86426829268292649</v>
      </c>
      <c r="M8354" s="2">
        <f t="shared" si="262"/>
        <v>36.585365853658537</v>
      </c>
      <c r="N8354" t="s">
        <v>82</v>
      </c>
    </row>
    <row r="8355" spans="1:14">
      <c r="A8355">
        <v>31</v>
      </c>
      <c r="B8355" t="s">
        <v>534</v>
      </c>
      <c r="C8355" t="s">
        <v>533</v>
      </c>
      <c r="D8355">
        <v>347</v>
      </c>
      <c r="E8355" s="1">
        <v>0.85099999999999998</v>
      </c>
      <c r="F8355">
        <v>0.72599999999999998</v>
      </c>
      <c r="G8355">
        <v>0.28599999999999998</v>
      </c>
      <c r="H8355">
        <v>42</v>
      </c>
      <c r="I8355">
        <v>6.3</v>
      </c>
      <c r="J8355">
        <v>1.98E-3</v>
      </c>
      <c r="K8355">
        <v>0.53300000000000003</v>
      </c>
      <c r="L8355">
        <v>0.86426829268292649</v>
      </c>
      <c r="M8355" s="2">
        <f t="shared" si="262"/>
        <v>37.804878048780488</v>
      </c>
      <c r="N8355" t="s">
        <v>82</v>
      </c>
    </row>
    <row r="8356" spans="1:14">
      <c r="A8356">
        <v>32</v>
      </c>
      <c r="B8356" t="s">
        <v>5802</v>
      </c>
      <c r="C8356" t="s">
        <v>5801</v>
      </c>
      <c r="D8356">
        <v>349</v>
      </c>
      <c r="E8356" s="1">
        <v>0.82899999999999996</v>
      </c>
      <c r="F8356">
        <v>1.1020000000000001</v>
      </c>
      <c r="G8356">
        <v>0</v>
      </c>
      <c r="H8356">
        <v>30</v>
      </c>
      <c r="I8356">
        <v>5.7</v>
      </c>
      <c r="J8356">
        <v>1.72E-3</v>
      </c>
      <c r="K8356">
        <v>0.58799999999999997</v>
      </c>
      <c r="L8356">
        <v>0.86426829268292649</v>
      </c>
      <c r="M8356" s="2">
        <f t="shared" si="262"/>
        <v>39.024390243902438</v>
      </c>
      <c r="N8356" t="s">
        <v>82</v>
      </c>
    </row>
    <row r="8357" spans="1:14">
      <c r="A8357">
        <v>33</v>
      </c>
      <c r="B8357" t="s">
        <v>532</v>
      </c>
      <c r="C8357" t="s">
        <v>531</v>
      </c>
      <c r="D8357">
        <v>196</v>
      </c>
      <c r="E8357" s="1">
        <v>0.82799999999999996</v>
      </c>
      <c r="F8357">
        <v>0.94399999999999995</v>
      </c>
      <c r="G8357">
        <v>8.3000000000000004E-2</v>
      </c>
      <c r="H8357">
        <v>12</v>
      </c>
      <c r="I8357">
        <v>7.9</v>
      </c>
      <c r="J8357">
        <v>6.4000000000000005E-4</v>
      </c>
      <c r="K8357">
        <v>0.503</v>
      </c>
      <c r="L8357">
        <v>0.86426829268292649</v>
      </c>
      <c r="M8357" s="2">
        <f t="shared" ref="M8357:M8388" si="263">A8357/82*100</f>
        <v>40.243902439024396</v>
      </c>
      <c r="N8357" t="s">
        <v>82</v>
      </c>
    </row>
    <row r="8358" spans="1:14">
      <c r="A8358">
        <v>34</v>
      </c>
      <c r="B8358" t="s">
        <v>530</v>
      </c>
      <c r="C8358" t="s">
        <v>529</v>
      </c>
      <c r="D8358">
        <v>199</v>
      </c>
      <c r="E8358" s="1">
        <v>0.81699999999999995</v>
      </c>
      <c r="F8358">
        <v>0.70099999999999996</v>
      </c>
      <c r="G8358">
        <v>0.33300000000000002</v>
      </c>
      <c r="H8358">
        <v>33</v>
      </c>
      <c r="I8358">
        <v>5.0999999999999996</v>
      </c>
      <c r="J8358">
        <v>7.2999999999999996E-4</v>
      </c>
      <c r="K8358">
        <v>0.27200000000000002</v>
      </c>
      <c r="L8358">
        <v>0.86426829268292649</v>
      </c>
      <c r="M8358" s="2">
        <f t="shared" si="263"/>
        <v>41.463414634146339</v>
      </c>
      <c r="N8358" t="s">
        <v>82</v>
      </c>
    </row>
    <row r="8359" spans="1:14">
      <c r="A8359">
        <v>35</v>
      </c>
      <c r="B8359" t="s">
        <v>528</v>
      </c>
      <c r="C8359" t="s">
        <v>527</v>
      </c>
      <c r="D8359">
        <v>189</v>
      </c>
      <c r="E8359" s="1">
        <v>0.78700000000000003</v>
      </c>
      <c r="G8359">
        <v>0.17599999999999999</v>
      </c>
      <c r="H8359">
        <v>34</v>
      </c>
      <c r="I8359">
        <v>5.8</v>
      </c>
      <c r="J8359">
        <v>1.0499999999999999E-3</v>
      </c>
      <c r="L8359">
        <v>0.86426829268292649</v>
      </c>
      <c r="M8359" s="2">
        <f t="shared" si="263"/>
        <v>42.68292682926829</v>
      </c>
      <c r="N8359" t="s">
        <v>82</v>
      </c>
    </row>
    <row r="8360" spans="1:14">
      <c r="A8360">
        <v>36</v>
      </c>
      <c r="B8360" t="s">
        <v>526</v>
      </c>
      <c r="C8360" t="s">
        <v>525</v>
      </c>
      <c r="D8360">
        <v>53</v>
      </c>
      <c r="E8360" s="1">
        <v>0.77400000000000002</v>
      </c>
      <c r="F8360">
        <v>0.68300000000000005</v>
      </c>
      <c r="G8360">
        <v>0.188</v>
      </c>
      <c r="H8360">
        <v>16</v>
      </c>
      <c r="J8360">
        <v>3.4000000000000002E-4</v>
      </c>
      <c r="K8360">
        <v>0.32100000000000001</v>
      </c>
      <c r="L8360">
        <v>0.86426829268292649</v>
      </c>
      <c r="M8360" s="2">
        <f t="shared" si="263"/>
        <v>43.902439024390247</v>
      </c>
      <c r="N8360" t="s">
        <v>82</v>
      </c>
    </row>
    <row r="8361" spans="1:14">
      <c r="A8361">
        <v>37</v>
      </c>
      <c r="B8361" t="s">
        <v>524</v>
      </c>
      <c r="C8361" t="s">
        <v>523</v>
      </c>
      <c r="D8361">
        <v>392</v>
      </c>
      <c r="E8361" s="1">
        <v>0.76600000000000001</v>
      </c>
      <c r="F8361">
        <v>0.94699999999999995</v>
      </c>
      <c r="G8361">
        <v>7.4999999999999997E-2</v>
      </c>
      <c r="H8361">
        <v>40</v>
      </c>
      <c r="I8361">
        <v>7.7</v>
      </c>
      <c r="J8361">
        <v>1.47E-3</v>
      </c>
      <c r="K8361">
        <v>0.55400000000000005</v>
      </c>
      <c r="L8361">
        <v>0.86426829268292649</v>
      </c>
      <c r="M8361" s="2">
        <f t="shared" si="263"/>
        <v>45.121951219512198</v>
      </c>
      <c r="N8361" t="s">
        <v>82</v>
      </c>
    </row>
    <row r="8362" spans="1:14">
      <c r="A8362">
        <v>38</v>
      </c>
      <c r="B8362" t="s">
        <v>5780</v>
      </c>
      <c r="C8362" t="s">
        <v>5779</v>
      </c>
      <c r="D8362">
        <v>419</v>
      </c>
      <c r="E8362" s="1">
        <v>0.76300000000000001</v>
      </c>
      <c r="F8362">
        <v>0.80400000000000005</v>
      </c>
      <c r="G8362">
        <v>6.2E-2</v>
      </c>
      <c r="H8362">
        <v>32</v>
      </c>
      <c r="I8362">
        <v>10</v>
      </c>
      <c r="J8362">
        <v>1.39E-3</v>
      </c>
      <c r="K8362">
        <v>0.57299999999999995</v>
      </c>
      <c r="L8362">
        <v>0.86426829268292649</v>
      </c>
      <c r="M8362" s="2">
        <f t="shared" si="263"/>
        <v>46.341463414634148</v>
      </c>
      <c r="N8362" t="s">
        <v>82</v>
      </c>
    </row>
    <row r="8363" spans="1:14">
      <c r="A8363">
        <v>39</v>
      </c>
      <c r="B8363" t="s">
        <v>522</v>
      </c>
      <c r="C8363" t="s">
        <v>521</v>
      </c>
      <c r="D8363">
        <v>839</v>
      </c>
      <c r="E8363" s="1">
        <v>0.73899999999999999</v>
      </c>
      <c r="F8363">
        <v>1.0189999999999999</v>
      </c>
      <c r="G8363">
        <v>0.34599999999999997</v>
      </c>
      <c r="H8363">
        <v>52</v>
      </c>
      <c r="I8363">
        <v>7.4</v>
      </c>
      <c r="J8363">
        <v>3.5500000000000002E-3</v>
      </c>
      <c r="K8363">
        <v>0.64600000000000002</v>
      </c>
      <c r="L8363">
        <v>0.86426829268292649</v>
      </c>
      <c r="M8363" s="2">
        <f t="shared" si="263"/>
        <v>47.560975609756099</v>
      </c>
      <c r="N8363" t="s">
        <v>82</v>
      </c>
    </row>
    <row r="8364" spans="1:14">
      <c r="A8364">
        <v>40</v>
      </c>
      <c r="B8364" t="s">
        <v>520</v>
      </c>
      <c r="C8364" t="s">
        <v>519</v>
      </c>
      <c r="D8364">
        <v>383</v>
      </c>
      <c r="E8364" s="1">
        <v>0.73899999999999999</v>
      </c>
      <c r="F8364">
        <v>1.1910000000000001</v>
      </c>
      <c r="G8364">
        <v>0.38500000000000001</v>
      </c>
      <c r="H8364">
        <v>26</v>
      </c>
      <c r="I8364">
        <v>6.9</v>
      </c>
      <c r="J8364">
        <v>2.2200000000000002E-3</v>
      </c>
      <c r="K8364">
        <v>1.101</v>
      </c>
      <c r="L8364">
        <v>0.86426829268292649</v>
      </c>
      <c r="M8364" s="2">
        <f t="shared" si="263"/>
        <v>48.780487804878049</v>
      </c>
      <c r="N8364" t="s">
        <v>82</v>
      </c>
    </row>
    <row r="8365" spans="1:14">
      <c r="A8365">
        <v>41</v>
      </c>
      <c r="B8365" t="s">
        <v>518</v>
      </c>
      <c r="C8365" t="s">
        <v>517</v>
      </c>
      <c r="D8365">
        <v>373</v>
      </c>
      <c r="E8365" s="1">
        <v>0.72499999999999998</v>
      </c>
      <c r="G8365">
        <v>0.128</v>
      </c>
      <c r="H8365">
        <v>39</v>
      </c>
      <c r="I8365">
        <v>6.6</v>
      </c>
      <c r="J8365">
        <v>1.73E-3</v>
      </c>
      <c r="L8365">
        <v>0.86426829268292649</v>
      </c>
      <c r="M8365" s="2">
        <f t="shared" si="263"/>
        <v>50</v>
      </c>
      <c r="N8365" t="s">
        <v>82</v>
      </c>
    </row>
    <row r="8366" spans="1:14">
      <c r="A8366">
        <v>42</v>
      </c>
      <c r="B8366" t="s">
        <v>516</v>
      </c>
      <c r="C8366" t="s">
        <v>515</v>
      </c>
      <c r="D8366">
        <v>445</v>
      </c>
      <c r="E8366" s="1">
        <v>0.72199999999999998</v>
      </c>
      <c r="F8366">
        <v>1.3260000000000001</v>
      </c>
      <c r="G8366">
        <v>0.111</v>
      </c>
      <c r="H8366">
        <v>18</v>
      </c>
      <c r="I8366">
        <v>8.6999999999999993</v>
      </c>
      <c r="J8366">
        <v>1.58E-3</v>
      </c>
      <c r="K8366">
        <v>1.0129999999999999</v>
      </c>
      <c r="L8366">
        <v>0.86426829268292649</v>
      </c>
      <c r="M8366" s="2">
        <f t="shared" si="263"/>
        <v>51.219512195121951</v>
      </c>
      <c r="N8366" t="s">
        <v>82</v>
      </c>
    </row>
    <row r="8367" spans="1:14">
      <c r="A8367">
        <v>43</v>
      </c>
      <c r="B8367" t="s">
        <v>514</v>
      </c>
      <c r="C8367" t="s">
        <v>513</v>
      </c>
      <c r="D8367">
        <v>355</v>
      </c>
      <c r="E8367" s="1">
        <v>0.71199999999999997</v>
      </c>
      <c r="F8367">
        <v>0.55200000000000005</v>
      </c>
      <c r="G8367">
        <v>0.10199999999999999</v>
      </c>
      <c r="H8367">
        <v>59</v>
      </c>
      <c r="I8367">
        <v>6.4</v>
      </c>
      <c r="J8367">
        <v>2.0699999999999998E-3</v>
      </c>
      <c r="K8367">
        <v>0.40699999999999997</v>
      </c>
      <c r="L8367">
        <v>0.86426829268292649</v>
      </c>
      <c r="M8367" s="2">
        <f t="shared" si="263"/>
        <v>52.439024390243901</v>
      </c>
      <c r="N8367" t="s">
        <v>82</v>
      </c>
    </row>
    <row r="8368" spans="1:14">
      <c r="A8368">
        <v>44</v>
      </c>
      <c r="B8368" t="s">
        <v>512</v>
      </c>
      <c r="C8368" t="s">
        <v>511</v>
      </c>
      <c r="D8368">
        <v>217</v>
      </c>
      <c r="E8368" s="1">
        <v>0.67300000000000004</v>
      </c>
      <c r="G8368">
        <v>9.0999999999999998E-2</v>
      </c>
      <c r="H8368">
        <v>22</v>
      </c>
      <c r="I8368">
        <v>6.2</v>
      </c>
      <c r="J8368">
        <v>1.1299999999999999E-3</v>
      </c>
      <c r="L8368">
        <v>0.86426829268292649</v>
      </c>
      <c r="M8368" s="2">
        <f t="shared" si="263"/>
        <v>53.658536585365859</v>
      </c>
      <c r="N8368" t="s">
        <v>82</v>
      </c>
    </row>
    <row r="8369" spans="1:14">
      <c r="A8369">
        <v>45</v>
      </c>
      <c r="B8369" t="s">
        <v>510</v>
      </c>
      <c r="C8369" t="s">
        <v>509</v>
      </c>
      <c r="D8369">
        <v>111</v>
      </c>
      <c r="E8369" s="1">
        <v>0.67200000000000004</v>
      </c>
      <c r="G8369">
        <v>0.4</v>
      </c>
      <c r="H8369">
        <v>15</v>
      </c>
      <c r="I8369">
        <v>3.9</v>
      </c>
      <c r="J8369">
        <v>5.5999999999999995E-4</v>
      </c>
      <c r="L8369">
        <v>0.86426829268292649</v>
      </c>
      <c r="M8369" s="2">
        <f t="shared" si="263"/>
        <v>54.878048780487809</v>
      </c>
      <c r="N8369" t="s">
        <v>82</v>
      </c>
    </row>
    <row r="8370" spans="1:14">
      <c r="A8370">
        <v>46</v>
      </c>
      <c r="B8370" t="s">
        <v>508</v>
      </c>
      <c r="C8370" t="s">
        <v>507</v>
      </c>
      <c r="D8370">
        <v>276</v>
      </c>
      <c r="E8370" s="1">
        <v>0.66700000000000004</v>
      </c>
      <c r="F8370">
        <v>0.61199999999999999</v>
      </c>
      <c r="G8370">
        <v>0.81499999999999995</v>
      </c>
      <c r="H8370">
        <v>54</v>
      </c>
      <c r="I8370">
        <v>4.3</v>
      </c>
      <c r="J8370">
        <v>1.2099999999999999E-3</v>
      </c>
      <c r="K8370">
        <v>0.36799999999999999</v>
      </c>
      <c r="L8370">
        <v>0.86426829268292649</v>
      </c>
      <c r="M8370" s="2">
        <f t="shared" si="263"/>
        <v>56.09756097560976</v>
      </c>
      <c r="N8370" t="s">
        <v>82</v>
      </c>
    </row>
    <row r="8371" spans="1:14">
      <c r="A8371">
        <v>47</v>
      </c>
      <c r="B8371" t="s">
        <v>506</v>
      </c>
      <c r="C8371" t="s">
        <v>505</v>
      </c>
      <c r="D8371">
        <v>514</v>
      </c>
      <c r="E8371" s="1">
        <v>0.65900000000000003</v>
      </c>
      <c r="F8371">
        <v>1.026</v>
      </c>
      <c r="G8371">
        <v>6.0999999999999999E-2</v>
      </c>
      <c r="H8371">
        <v>49</v>
      </c>
      <c r="I8371">
        <v>6.7</v>
      </c>
      <c r="J8371">
        <v>2.3700000000000001E-3</v>
      </c>
      <c r="K8371">
        <v>0.71099999999999997</v>
      </c>
      <c r="L8371">
        <v>0.86426829268292649</v>
      </c>
      <c r="M8371" s="2">
        <f t="shared" si="263"/>
        <v>57.317073170731703</v>
      </c>
      <c r="N8371" t="s">
        <v>82</v>
      </c>
    </row>
    <row r="8372" spans="1:14">
      <c r="A8372">
        <v>48</v>
      </c>
      <c r="B8372" t="s">
        <v>504</v>
      </c>
      <c r="C8372" t="s">
        <v>503</v>
      </c>
      <c r="D8372">
        <v>172</v>
      </c>
      <c r="E8372" s="1">
        <v>0.63900000000000001</v>
      </c>
      <c r="G8372">
        <v>0.16700000000000001</v>
      </c>
      <c r="H8372">
        <v>54</v>
      </c>
      <c r="I8372">
        <v>4</v>
      </c>
      <c r="J8372">
        <v>8.8999999999999995E-4</v>
      </c>
      <c r="L8372">
        <v>0.86426829268292649</v>
      </c>
      <c r="M8372" s="2">
        <f t="shared" si="263"/>
        <v>58.536585365853654</v>
      </c>
      <c r="N8372" t="s">
        <v>82</v>
      </c>
    </row>
    <row r="8373" spans="1:14">
      <c r="A8373">
        <v>49</v>
      </c>
      <c r="B8373" t="s">
        <v>502</v>
      </c>
      <c r="C8373" t="s">
        <v>501</v>
      </c>
      <c r="D8373">
        <v>243</v>
      </c>
      <c r="E8373" s="1">
        <v>0.627</v>
      </c>
      <c r="F8373">
        <v>0.76800000000000002</v>
      </c>
      <c r="G8373">
        <v>0.5</v>
      </c>
      <c r="H8373">
        <v>28</v>
      </c>
      <c r="I8373">
        <v>7.7</v>
      </c>
      <c r="J8373">
        <v>6.6E-4</v>
      </c>
      <c r="K8373">
        <v>0.33500000000000002</v>
      </c>
      <c r="L8373">
        <v>0.86426829268292649</v>
      </c>
      <c r="M8373" s="2">
        <f t="shared" si="263"/>
        <v>59.756097560975604</v>
      </c>
      <c r="N8373" t="s">
        <v>82</v>
      </c>
    </row>
    <row r="8374" spans="1:14">
      <c r="A8374">
        <v>50</v>
      </c>
      <c r="B8374" t="s">
        <v>500</v>
      </c>
      <c r="C8374" t="s">
        <v>499</v>
      </c>
      <c r="D8374">
        <v>358</v>
      </c>
      <c r="E8374" s="1">
        <v>0.61699999999999999</v>
      </c>
      <c r="F8374">
        <v>0.83499999999999996</v>
      </c>
      <c r="G8374">
        <v>3.4000000000000002E-2</v>
      </c>
      <c r="H8374">
        <v>29</v>
      </c>
      <c r="I8374">
        <v>7.1</v>
      </c>
      <c r="J8374">
        <v>1.2199999999999999E-3</v>
      </c>
      <c r="K8374">
        <v>0.441</v>
      </c>
      <c r="L8374">
        <v>0.86426829268292649</v>
      </c>
      <c r="M8374" s="2">
        <f t="shared" si="263"/>
        <v>60.975609756097562</v>
      </c>
      <c r="N8374" t="s">
        <v>82</v>
      </c>
    </row>
    <row r="8375" spans="1:14">
      <c r="A8375">
        <v>51</v>
      </c>
      <c r="B8375" t="s">
        <v>498</v>
      </c>
      <c r="C8375" t="s">
        <v>497</v>
      </c>
      <c r="D8375">
        <v>112</v>
      </c>
      <c r="E8375" s="1">
        <v>0.61</v>
      </c>
      <c r="F8375">
        <v>0.76300000000000001</v>
      </c>
      <c r="G8375">
        <v>0.17399999999999999</v>
      </c>
      <c r="H8375">
        <v>23</v>
      </c>
      <c r="I8375">
        <v>4.4000000000000004</v>
      </c>
      <c r="J8375">
        <v>7.9000000000000001E-4</v>
      </c>
      <c r="K8375">
        <v>0.46200000000000002</v>
      </c>
      <c r="L8375">
        <v>0.86426829268292649</v>
      </c>
      <c r="M8375" s="2">
        <f t="shared" si="263"/>
        <v>62.195121951219512</v>
      </c>
      <c r="N8375" t="s">
        <v>82</v>
      </c>
    </row>
    <row r="8376" spans="1:14">
      <c r="A8376">
        <v>52</v>
      </c>
      <c r="B8376" t="s">
        <v>496</v>
      </c>
      <c r="C8376" t="s">
        <v>495</v>
      </c>
      <c r="D8376">
        <v>148</v>
      </c>
      <c r="E8376" s="1">
        <v>0.58699999999999997</v>
      </c>
      <c r="F8376">
        <v>0.439</v>
      </c>
      <c r="G8376">
        <v>0.25</v>
      </c>
      <c r="H8376">
        <v>28</v>
      </c>
      <c r="I8376">
        <v>7.4</v>
      </c>
      <c r="J8376">
        <v>1.3999999999999999E-4</v>
      </c>
      <c r="K8376">
        <v>7.3999999999999996E-2</v>
      </c>
      <c r="L8376">
        <v>0.86426829268292649</v>
      </c>
      <c r="M8376" s="2">
        <f t="shared" si="263"/>
        <v>63.414634146341463</v>
      </c>
      <c r="N8376" t="s">
        <v>82</v>
      </c>
    </row>
    <row r="8377" spans="1:14">
      <c r="A8377">
        <v>53</v>
      </c>
      <c r="B8377" t="s">
        <v>494</v>
      </c>
      <c r="C8377" t="s">
        <v>493</v>
      </c>
      <c r="D8377">
        <v>361</v>
      </c>
      <c r="E8377" s="1">
        <v>0.57699999999999996</v>
      </c>
      <c r="F8377">
        <v>0.60799999999999998</v>
      </c>
      <c r="G8377">
        <v>0.08</v>
      </c>
      <c r="H8377">
        <v>50</v>
      </c>
      <c r="I8377">
        <v>6.1</v>
      </c>
      <c r="J8377">
        <v>1.3600000000000001E-3</v>
      </c>
      <c r="K8377">
        <v>0.28000000000000003</v>
      </c>
      <c r="L8377">
        <v>0.86426829268292649</v>
      </c>
      <c r="M8377" s="2">
        <f t="shared" si="263"/>
        <v>64.634146341463421</v>
      </c>
      <c r="N8377" t="s">
        <v>82</v>
      </c>
    </row>
    <row r="8378" spans="1:14">
      <c r="A8378">
        <v>54</v>
      </c>
      <c r="B8378" t="s">
        <v>492</v>
      </c>
      <c r="C8378" t="s">
        <v>491</v>
      </c>
      <c r="D8378">
        <v>186</v>
      </c>
      <c r="E8378" s="1">
        <v>0.55300000000000005</v>
      </c>
      <c r="F8378">
        <v>1.034</v>
      </c>
      <c r="G8378">
        <v>0.38100000000000001</v>
      </c>
      <c r="H8378">
        <v>21</v>
      </c>
      <c r="I8378">
        <v>5.8</v>
      </c>
      <c r="J8378">
        <v>9.1E-4</v>
      </c>
      <c r="K8378">
        <v>0.58099999999999996</v>
      </c>
      <c r="L8378">
        <v>0.86426829268292649</v>
      </c>
      <c r="M8378" s="2">
        <f t="shared" si="263"/>
        <v>65.853658536585371</v>
      </c>
      <c r="N8378" t="s">
        <v>82</v>
      </c>
    </row>
    <row r="8379" spans="1:14">
      <c r="A8379">
        <v>55</v>
      </c>
      <c r="B8379" t="s">
        <v>490</v>
      </c>
      <c r="C8379" t="s">
        <v>489</v>
      </c>
      <c r="D8379">
        <v>164</v>
      </c>
      <c r="E8379" s="1">
        <v>0.53800000000000003</v>
      </c>
      <c r="F8379">
        <v>0.55100000000000005</v>
      </c>
      <c r="G8379">
        <v>0</v>
      </c>
      <c r="H8379">
        <v>33</v>
      </c>
      <c r="I8379">
        <v>5.6</v>
      </c>
      <c r="J8379">
        <v>9.3000000000000005E-4</v>
      </c>
      <c r="K8379">
        <v>0.33900000000000002</v>
      </c>
      <c r="L8379">
        <v>0.86426829268292649</v>
      </c>
      <c r="M8379" s="2">
        <f t="shared" si="263"/>
        <v>67.073170731707322</v>
      </c>
      <c r="N8379" t="s">
        <v>82</v>
      </c>
    </row>
    <row r="8380" spans="1:14">
      <c r="A8380">
        <v>56</v>
      </c>
      <c r="B8380" t="s">
        <v>488</v>
      </c>
      <c r="C8380" t="s">
        <v>487</v>
      </c>
      <c r="D8380">
        <v>67</v>
      </c>
      <c r="E8380" s="1">
        <v>0.51200000000000001</v>
      </c>
      <c r="F8380">
        <v>0.54200000000000004</v>
      </c>
      <c r="G8380">
        <v>0.88</v>
      </c>
      <c r="H8380">
        <v>25</v>
      </c>
      <c r="J8380">
        <v>4.0000000000000002E-4</v>
      </c>
      <c r="K8380">
        <v>0.27600000000000002</v>
      </c>
      <c r="L8380">
        <v>0.86426829268292649</v>
      </c>
      <c r="M8380" s="2">
        <f t="shared" si="263"/>
        <v>68.292682926829272</v>
      </c>
      <c r="N8380" t="s">
        <v>82</v>
      </c>
    </row>
    <row r="8381" spans="1:14">
      <c r="A8381">
        <v>57</v>
      </c>
      <c r="B8381" t="s">
        <v>4775</v>
      </c>
      <c r="C8381" t="s">
        <v>4774</v>
      </c>
      <c r="D8381">
        <v>135</v>
      </c>
      <c r="E8381" s="1">
        <v>0.48099999999999998</v>
      </c>
      <c r="F8381">
        <v>0.378</v>
      </c>
      <c r="G8381">
        <v>0.25</v>
      </c>
      <c r="H8381">
        <v>44</v>
      </c>
      <c r="I8381">
        <v>4.2</v>
      </c>
      <c r="J8381">
        <v>1.5299999999999999E-3</v>
      </c>
      <c r="K8381">
        <v>0.44500000000000001</v>
      </c>
      <c r="L8381">
        <v>0.86426829268292649</v>
      </c>
      <c r="M8381" s="2">
        <f t="shared" si="263"/>
        <v>69.512195121951208</v>
      </c>
      <c r="N8381" t="s">
        <v>82</v>
      </c>
    </row>
    <row r="8382" spans="1:14">
      <c r="A8382">
        <v>58</v>
      </c>
      <c r="B8382" t="s">
        <v>1961</v>
      </c>
      <c r="C8382" t="s">
        <v>1960</v>
      </c>
      <c r="D8382">
        <v>98</v>
      </c>
      <c r="E8382" s="1">
        <v>0.45900000000000002</v>
      </c>
      <c r="G8382">
        <v>8.6999999999999994E-2</v>
      </c>
      <c r="H8382">
        <v>23</v>
      </c>
      <c r="J8382">
        <v>4.6999999999999999E-4</v>
      </c>
      <c r="L8382">
        <v>0.86426829268292649</v>
      </c>
      <c r="M8382" s="2">
        <f t="shared" si="263"/>
        <v>70.731707317073173</v>
      </c>
      <c r="N8382" t="s">
        <v>82</v>
      </c>
    </row>
    <row r="8383" spans="1:14">
      <c r="A8383">
        <v>59</v>
      </c>
      <c r="B8383" t="s">
        <v>486</v>
      </c>
      <c r="C8383" t="s">
        <v>485</v>
      </c>
      <c r="D8383">
        <v>281</v>
      </c>
      <c r="E8383" s="1">
        <v>0.44900000000000001</v>
      </c>
      <c r="G8383">
        <v>0.5</v>
      </c>
      <c r="H8383">
        <v>40</v>
      </c>
      <c r="I8383">
        <v>6.2</v>
      </c>
      <c r="J8383">
        <v>8.0000000000000004E-4</v>
      </c>
      <c r="L8383">
        <v>0.86426829268292649</v>
      </c>
      <c r="M8383" s="2">
        <f t="shared" si="263"/>
        <v>71.951219512195124</v>
      </c>
      <c r="N8383" t="s">
        <v>82</v>
      </c>
    </row>
    <row r="8384" spans="1:14">
      <c r="A8384">
        <v>60</v>
      </c>
      <c r="B8384" t="s">
        <v>2994</v>
      </c>
      <c r="C8384" t="s">
        <v>2993</v>
      </c>
      <c r="D8384">
        <v>26</v>
      </c>
      <c r="E8384" s="1">
        <v>0.41899999999999998</v>
      </c>
      <c r="F8384">
        <v>0.27900000000000003</v>
      </c>
      <c r="G8384">
        <v>0</v>
      </c>
      <c r="H8384">
        <v>17</v>
      </c>
      <c r="J8384">
        <v>1.2E-4</v>
      </c>
      <c r="K8384">
        <v>7.8E-2</v>
      </c>
      <c r="L8384">
        <v>0.86426829268292649</v>
      </c>
      <c r="M8384" s="2">
        <f t="shared" si="263"/>
        <v>73.170731707317074</v>
      </c>
      <c r="N8384" t="s">
        <v>82</v>
      </c>
    </row>
    <row r="8385" spans="1:14">
      <c r="A8385">
        <v>61</v>
      </c>
      <c r="B8385" t="s">
        <v>484</v>
      </c>
      <c r="C8385" t="s">
        <v>483</v>
      </c>
      <c r="D8385">
        <v>182</v>
      </c>
      <c r="E8385" s="1">
        <v>0.36899999999999999</v>
      </c>
      <c r="F8385">
        <v>0.45300000000000001</v>
      </c>
      <c r="G8385">
        <v>0</v>
      </c>
      <c r="H8385">
        <v>44</v>
      </c>
      <c r="I8385">
        <v>6.6</v>
      </c>
      <c r="J8385">
        <v>6.8000000000000005E-4</v>
      </c>
      <c r="K8385">
        <v>0.26</v>
      </c>
      <c r="L8385">
        <v>0.86426829268292649</v>
      </c>
      <c r="M8385" s="2">
        <f t="shared" si="263"/>
        <v>74.390243902439025</v>
      </c>
      <c r="N8385" t="s">
        <v>82</v>
      </c>
    </row>
    <row r="8386" spans="1:14">
      <c r="A8386">
        <v>62</v>
      </c>
      <c r="B8386" t="s">
        <v>482</v>
      </c>
      <c r="C8386" t="s">
        <v>481</v>
      </c>
      <c r="D8386">
        <v>130</v>
      </c>
      <c r="E8386" s="1">
        <v>0.36499999999999999</v>
      </c>
      <c r="G8386">
        <v>2.5999999999999999E-2</v>
      </c>
      <c r="H8386">
        <v>38</v>
      </c>
      <c r="I8386">
        <v>6.6</v>
      </c>
      <c r="J8386">
        <v>5.9000000000000003E-4</v>
      </c>
      <c r="L8386">
        <v>0.86426829268292649</v>
      </c>
      <c r="M8386" s="2">
        <f t="shared" si="263"/>
        <v>75.609756097560975</v>
      </c>
      <c r="N8386" t="s">
        <v>82</v>
      </c>
    </row>
    <row r="8387" spans="1:14">
      <c r="A8387">
        <v>63</v>
      </c>
      <c r="B8387" t="s">
        <v>4743</v>
      </c>
      <c r="C8387" t="s">
        <v>4742</v>
      </c>
      <c r="D8387">
        <v>214</v>
      </c>
      <c r="E8387" s="1">
        <v>0.32700000000000001</v>
      </c>
      <c r="F8387">
        <v>0.64300000000000002</v>
      </c>
      <c r="G8387">
        <v>6.9000000000000006E-2</v>
      </c>
      <c r="H8387">
        <v>29</v>
      </c>
      <c r="I8387">
        <v>6.7</v>
      </c>
      <c r="J8387">
        <v>1.2999999999999999E-3</v>
      </c>
      <c r="K8387">
        <v>0.58799999999999997</v>
      </c>
      <c r="L8387">
        <v>0.86426829268292649</v>
      </c>
      <c r="M8387" s="2">
        <f t="shared" si="263"/>
        <v>76.829268292682926</v>
      </c>
      <c r="N8387" t="s">
        <v>82</v>
      </c>
    </row>
    <row r="8388" spans="1:14">
      <c r="A8388">
        <v>64</v>
      </c>
      <c r="B8388" t="s">
        <v>208</v>
      </c>
      <c r="C8388" t="s">
        <v>207</v>
      </c>
      <c r="D8388">
        <v>53</v>
      </c>
      <c r="E8388" s="1">
        <v>0.308</v>
      </c>
      <c r="F8388">
        <v>0.215</v>
      </c>
      <c r="G8388">
        <v>0</v>
      </c>
      <c r="H8388">
        <v>17</v>
      </c>
      <c r="J8388">
        <v>2.3000000000000001E-4</v>
      </c>
      <c r="K8388">
        <v>0.14199999999999999</v>
      </c>
      <c r="L8388">
        <v>0.86426829268292649</v>
      </c>
      <c r="M8388" s="2">
        <f t="shared" si="263"/>
        <v>78.048780487804876</v>
      </c>
      <c r="N8388" t="s">
        <v>82</v>
      </c>
    </row>
    <row r="8389" spans="1:14">
      <c r="A8389">
        <v>65</v>
      </c>
      <c r="B8389" t="s">
        <v>480</v>
      </c>
      <c r="C8389" t="s">
        <v>479</v>
      </c>
      <c r="D8389">
        <v>140</v>
      </c>
      <c r="E8389" s="1">
        <v>0.28899999999999998</v>
      </c>
      <c r="F8389">
        <v>0.45300000000000001</v>
      </c>
      <c r="G8389">
        <v>8.3000000000000004E-2</v>
      </c>
      <c r="H8389">
        <v>12</v>
      </c>
      <c r="I8389">
        <v>9.5</v>
      </c>
      <c r="J8389">
        <v>3.3E-4</v>
      </c>
      <c r="K8389">
        <v>0.2</v>
      </c>
      <c r="L8389">
        <v>0.86426829268292649</v>
      </c>
      <c r="M8389" s="2">
        <f t="shared" ref="M8389:M8406" si="264">A8389/82*100</f>
        <v>79.268292682926827</v>
      </c>
      <c r="N8389" t="s">
        <v>82</v>
      </c>
    </row>
    <row r="8390" spans="1:14">
      <c r="A8390">
        <v>66</v>
      </c>
      <c r="B8390" t="s">
        <v>478</v>
      </c>
      <c r="C8390" t="s">
        <v>477</v>
      </c>
      <c r="D8390">
        <v>79</v>
      </c>
      <c r="E8390" s="1">
        <v>0.28799999999999998</v>
      </c>
      <c r="G8390">
        <v>0</v>
      </c>
      <c r="H8390">
        <v>31</v>
      </c>
      <c r="J8390">
        <v>6.8000000000000005E-4</v>
      </c>
      <c r="L8390">
        <v>0.86426829268292649</v>
      </c>
      <c r="M8390" s="2">
        <f t="shared" si="264"/>
        <v>80.487804878048792</v>
      </c>
      <c r="N8390" t="s">
        <v>82</v>
      </c>
    </row>
    <row r="8391" spans="1:14">
      <c r="A8391">
        <v>67</v>
      </c>
      <c r="B8391" t="s">
        <v>476</v>
      </c>
      <c r="C8391" t="s">
        <v>475</v>
      </c>
      <c r="D8391">
        <v>128</v>
      </c>
      <c r="E8391" s="1">
        <v>0.27800000000000002</v>
      </c>
      <c r="G8391">
        <v>0.216</v>
      </c>
      <c r="H8391">
        <v>37</v>
      </c>
      <c r="I8391">
        <v>5.5</v>
      </c>
      <c r="J8391">
        <v>7.6999999999999996E-4</v>
      </c>
      <c r="L8391">
        <v>0.86426829268292649</v>
      </c>
      <c r="M8391" s="2">
        <f t="shared" si="264"/>
        <v>81.707317073170728</v>
      </c>
      <c r="N8391" t="s">
        <v>82</v>
      </c>
    </row>
    <row r="8392" spans="1:14">
      <c r="A8392">
        <v>68</v>
      </c>
      <c r="B8392" t="s">
        <v>4731</v>
      </c>
      <c r="C8392" t="s">
        <v>4730</v>
      </c>
      <c r="D8392">
        <v>35</v>
      </c>
      <c r="E8392" s="1">
        <v>0.26</v>
      </c>
      <c r="F8392">
        <v>0.25800000000000001</v>
      </c>
      <c r="G8392">
        <v>0</v>
      </c>
      <c r="H8392">
        <v>25</v>
      </c>
      <c r="J8392">
        <v>4.6999999999999999E-4</v>
      </c>
      <c r="K8392">
        <v>0.22500000000000001</v>
      </c>
      <c r="L8392">
        <v>0.86426829268292649</v>
      </c>
      <c r="M8392" s="2">
        <f t="shared" si="264"/>
        <v>82.926829268292678</v>
      </c>
      <c r="N8392" t="s">
        <v>82</v>
      </c>
    </row>
    <row r="8393" spans="1:14">
      <c r="A8393">
        <v>69</v>
      </c>
      <c r="B8393" t="s">
        <v>474</v>
      </c>
      <c r="C8393" t="s">
        <v>473</v>
      </c>
      <c r="D8393">
        <v>50</v>
      </c>
      <c r="E8393" s="1">
        <v>0.246</v>
      </c>
      <c r="F8393">
        <v>0.23300000000000001</v>
      </c>
      <c r="G8393">
        <v>0</v>
      </c>
      <c r="H8393">
        <v>33</v>
      </c>
      <c r="J8393">
        <v>2.9E-4</v>
      </c>
      <c r="K8393">
        <v>0.11</v>
      </c>
      <c r="L8393">
        <v>0.86426829268292649</v>
      </c>
      <c r="M8393" s="2">
        <f t="shared" si="264"/>
        <v>84.146341463414629</v>
      </c>
      <c r="N8393" t="s">
        <v>82</v>
      </c>
    </row>
    <row r="8394" spans="1:14">
      <c r="A8394">
        <v>70</v>
      </c>
      <c r="B8394" t="s">
        <v>472</v>
      </c>
      <c r="C8394" t="s">
        <v>471</v>
      </c>
      <c r="D8394">
        <v>108</v>
      </c>
      <c r="E8394" s="1">
        <v>0.24099999999999999</v>
      </c>
      <c r="G8394">
        <v>0</v>
      </c>
      <c r="H8394">
        <v>26</v>
      </c>
      <c r="I8394">
        <v>5.6</v>
      </c>
      <c r="J8394">
        <v>5.8E-4</v>
      </c>
      <c r="L8394">
        <v>0.86426829268292649</v>
      </c>
      <c r="M8394" s="2">
        <f t="shared" si="264"/>
        <v>85.365853658536579</v>
      </c>
      <c r="N8394" t="s">
        <v>82</v>
      </c>
    </row>
    <row r="8395" spans="1:14">
      <c r="A8395">
        <v>71</v>
      </c>
      <c r="B8395" t="s">
        <v>194</v>
      </c>
      <c r="C8395" t="s">
        <v>193</v>
      </c>
      <c r="D8395">
        <v>91</v>
      </c>
      <c r="E8395" s="1">
        <v>0.23100000000000001</v>
      </c>
      <c r="G8395">
        <v>7.0999999999999994E-2</v>
      </c>
      <c r="H8395">
        <v>14</v>
      </c>
      <c r="J8395">
        <v>3.6999999999999999E-4</v>
      </c>
      <c r="L8395">
        <v>0.86426829268292649</v>
      </c>
      <c r="M8395" s="2">
        <f t="shared" si="264"/>
        <v>86.58536585365853</v>
      </c>
      <c r="N8395" t="s">
        <v>82</v>
      </c>
    </row>
    <row r="8396" spans="1:14">
      <c r="A8396">
        <v>72</v>
      </c>
      <c r="B8396" t="s">
        <v>1861</v>
      </c>
      <c r="C8396" t="s">
        <v>1860</v>
      </c>
      <c r="D8396">
        <v>172</v>
      </c>
      <c r="E8396" s="1">
        <v>0.22600000000000001</v>
      </c>
      <c r="F8396">
        <v>0.20899999999999999</v>
      </c>
      <c r="I8396">
        <v>8.8000000000000007</v>
      </c>
      <c r="J8396">
        <v>5.2999999999999998E-4</v>
      </c>
      <c r="K8396">
        <v>0.13200000000000001</v>
      </c>
      <c r="L8396">
        <v>0.86426829268292649</v>
      </c>
      <c r="M8396" s="2">
        <f t="shared" si="264"/>
        <v>87.804878048780495</v>
      </c>
      <c r="N8396" t="s">
        <v>82</v>
      </c>
    </row>
    <row r="8397" spans="1:14">
      <c r="A8397">
        <v>73</v>
      </c>
      <c r="B8397" t="s">
        <v>470</v>
      </c>
      <c r="C8397" t="s">
        <v>469</v>
      </c>
      <c r="D8397">
        <v>58</v>
      </c>
      <c r="E8397" s="1">
        <v>0.22</v>
      </c>
      <c r="G8397">
        <v>3.2000000000000001E-2</v>
      </c>
      <c r="H8397">
        <v>31</v>
      </c>
      <c r="J8397">
        <v>2.9E-4</v>
      </c>
      <c r="L8397">
        <v>0.86426829268292649</v>
      </c>
      <c r="M8397" s="2">
        <f t="shared" si="264"/>
        <v>89.024390243902445</v>
      </c>
      <c r="N8397" t="s">
        <v>82</v>
      </c>
    </row>
    <row r="8398" spans="1:14">
      <c r="A8398">
        <v>74</v>
      </c>
      <c r="B8398" t="s">
        <v>468</v>
      </c>
      <c r="C8398" t="s">
        <v>467</v>
      </c>
      <c r="D8398">
        <v>127</v>
      </c>
      <c r="E8398" s="1">
        <v>0.189</v>
      </c>
      <c r="F8398">
        <v>0.156</v>
      </c>
      <c r="G8398">
        <v>0</v>
      </c>
      <c r="H8398">
        <v>54</v>
      </c>
      <c r="I8398">
        <v>6.9</v>
      </c>
      <c r="J8398">
        <v>6.8999999999999997E-4</v>
      </c>
      <c r="K8398">
        <v>0.14299999999999999</v>
      </c>
      <c r="L8398">
        <v>0.86426829268292649</v>
      </c>
      <c r="M8398" s="2">
        <f t="shared" si="264"/>
        <v>90.243902439024396</v>
      </c>
      <c r="N8398" t="s">
        <v>82</v>
      </c>
    </row>
    <row r="8399" spans="1:14">
      <c r="A8399">
        <v>75</v>
      </c>
      <c r="B8399" t="s">
        <v>4719</v>
      </c>
      <c r="C8399" t="s">
        <v>4718</v>
      </c>
      <c r="D8399">
        <v>27</v>
      </c>
      <c r="E8399" s="1">
        <v>0.17899999999999999</v>
      </c>
      <c r="F8399">
        <v>0.23899999999999999</v>
      </c>
      <c r="G8399">
        <v>0.111</v>
      </c>
      <c r="H8399">
        <v>18</v>
      </c>
      <c r="J8399">
        <v>2.3000000000000001E-4</v>
      </c>
      <c r="K8399">
        <v>0.152</v>
      </c>
      <c r="L8399">
        <v>0.86426829268292649</v>
      </c>
      <c r="M8399" s="2">
        <f t="shared" si="264"/>
        <v>91.463414634146346</v>
      </c>
      <c r="N8399" t="s">
        <v>82</v>
      </c>
    </row>
    <row r="8400" spans="1:14">
      <c r="A8400">
        <v>76</v>
      </c>
      <c r="B8400" t="s">
        <v>466</v>
      </c>
      <c r="C8400" t="s">
        <v>465</v>
      </c>
      <c r="D8400">
        <v>89</v>
      </c>
      <c r="E8400" s="1">
        <v>0.17599999999999999</v>
      </c>
      <c r="F8400">
        <v>0.59599999999999997</v>
      </c>
      <c r="G8400">
        <v>0.308</v>
      </c>
      <c r="H8400">
        <v>13</v>
      </c>
      <c r="J8400">
        <v>2.9E-4</v>
      </c>
      <c r="K8400">
        <v>0.35799999999999998</v>
      </c>
      <c r="L8400">
        <v>0.86426829268292649</v>
      </c>
      <c r="M8400" s="2">
        <f t="shared" si="264"/>
        <v>92.682926829268297</v>
      </c>
      <c r="N8400" t="s">
        <v>82</v>
      </c>
    </row>
    <row r="8401" spans="1:14">
      <c r="A8401">
        <v>77</v>
      </c>
      <c r="B8401" t="s">
        <v>464</v>
      </c>
      <c r="C8401" t="s">
        <v>463</v>
      </c>
      <c r="D8401">
        <v>225</v>
      </c>
      <c r="E8401" s="1">
        <v>0.157</v>
      </c>
      <c r="F8401">
        <v>0.19500000000000001</v>
      </c>
      <c r="G8401">
        <v>0.1</v>
      </c>
      <c r="H8401">
        <v>20</v>
      </c>
      <c r="I8401">
        <v>9.5</v>
      </c>
      <c r="J8401">
        <v>4.0000000000000002E-4</v>
      </c>
      <c r="K8401">
        <v>7.8E-2</v>
      </c>
      <c r="L8401">
        <v>0.86426829268292649</v>
      </c>
      <c r="M8401" s="2">
        <f t="shared" si="264"/>
        <v>93.902439024390233</v>
      </c>
      <c r="N8401" t="s">
        <v>82</v>
      </c>
    </row>
    <row r="8402" spans="1:14">
      <c r="A8402">
        <v>78</v>
      </c>
      <c r="B8402" t="s">
        <v>462</v>
      </c>
      <c r="C8402" t="s">
        <v>461</v>
      </c>
      <c r="D8402">
        <v>220</v>
      </c>
      <c r="E8402" s="1">
        <v>0.106</v>
      </c>
      <c r="F8402">
        <v>0.48599999999999999</v>
      </c>
      <c r="G8402">
        <v>0</v>
      </c>
      <c r="H8402">
        <v>21</v>
      </c>
      <c r="I8402">
        <v>9.4</v>
      </c>
      <c r="J8402">
        <v>5.1999999999999995E-4</v>
      </c>
      <c r="K8402">
        <v>0.27900000000000003</v>
      </c>
      <c r="L8402">
        <v>0.86426829268292649</v>
      </c>
      <c r="M8402" s="2">
        <f t="shared" si="264"/>
        <v>95.121951219512198</v>
      </c>
      <c r="N8402" t="s">
        <v>82</v>
      </c>
    </row>
    <row r="8403" spans="1:14">
      <c r="A8403">
        <v>79</v>
      </c>
      <c r="B8403" t="s">
        <v>460</v>
      </c>
      <c r="C8403" t="s">
        <v>459</v>
      </c>
      <c r="D8403">
        <v>20</v>
      </c>
      <c r="E8403" s="1">
        <v>9.0999999999999998E-2</v>
      </c>
      <c r="G8403">
        <v>0.222</v>
      </c>
      <c r="H8403">
        <v>27</v>
      </c>
      <c r="J8403">
        <v>4.0000000000000003E-5</v>
      </c>
      <c r="L8403">
        <v>0.86426829268292649</v>
      </c>
      <c r="M8403" s="2">
        <f t="shared" si="264"/>
        <v>96.341463414634148</v>
      </c>
      <c r="N8403" t="s">
        <v>82</v>
      </c>
    </row>
    <row r="8404" spans="1:14">
      <c r="A8404">
        <v>80</v>
      </c>
      <c r="B8404" t="s">
        <v>458</v>
      </c>
      <c r="C8404" t="s">
        <v>457</v>
      </c>
      <c r="D8404">
        <v>66</v>
      </c>
      <c r="E8404" s="1">
        <v>8.5999999999999993E-2</v>
      </c>
      <c r="F8404">
        <v>7.0999999999999994E-2</v>
      </c>
      <c r="G8404">
        <v>0</v>
      </c>
      <c r="H8404">
        <v>44</v>
      </c>
      <c r="J8404">
        <v>1.7000000000000001E-4</v>
      </c>
      <c r="K8404">
        <v>4.2999999999999997E-2</v>
      </c>
      <c r="L8404">
        <v>0.86426829268292649</v>
      </c>
      <c r="M8404" s="2">
        <f t="shared" si="264"/>
        <v>97.560975609756099</v>
      </c>
      <c r="N8404" t="s">
        <v>82</v>
      </c>
    </row>
    <row r="8405" spans="1:14">
      <c r="A8405">
        <v>81</v>
      </c>
      <c r="B8405" t="s">
        <v>8575</v>
      </c>
      <c r="C8405" t="s">
        <v>8574</v>
      </c>
      <c r="D8405">
        <v>74</v>
      </c>
      <c r="E8405" s="1">
        <v>4.2999999999999997E-2</v>
      </c>
      <c r="F8405">
        <v>0.189</v>
      </c>
      <c r="G8405">
        <v>0</v>
      </c>
      <c r="H8405">
        <v>17</v>
      </c>
      <c r="J8405">
        <v>1.7000000000000001E-4</v>
      </c>
      <c r="K8405">
        <v>7.8E-2</v>
      </c>
      <c r="L8405">
        <v>0.86426829268292649</v>
      </c>
      <c r="M8405" s="2">
        <f t="shared" si="264"/>
        <v>98.780487804878049</v>
      </c>
      <c r="N8405" t="s">
        <v>82</v>
      </c>
    </row>
    <row r="8406" spans="1:14">
      <c r="A8406">
        <v>82</v>
      </c>
      <c r="B8406" t="s">
        <v>456</v>
      </c>
      <c r="C8406" t="s">
        <v>455</v>
      </c>
      <c r="D8406">
        <v>15</v>
      </c>
      <c r="E8406" s="1">
        <v>3.3000000000000002E-2</v>
      </c>
      <c r="F8406">
        <v>4.5999999999999999E-2</v>
      </c>
      <c r="G8406">
        <v>0</v>
      </c>
      <c r="H8406">
        <v>35</v>
      </c>
      <c r="J8406">
        <v>2.0000000000000002E-5</v>
      </c>
      <c r="K8406">
        <v>8.0000000000000002E-3</v>
      </c>
      <c r="L8406">
        <v>0.86426829268292649</v>
      </c>
      <c r="M8406" s="2">
        <f t="shared" si="264"/>
        <v>100</v>
      </c>
      <c r="N8406" t="s">
        <v>82</v>
      </c>
    </row>
    <row r="8407" spans="1:14" s="3" customFormat="1">
      <c r="E8407" s="4"/>
      <c r="M8407" s="5"/>
    </row>
    <row r="8408" spans="1:14">
      <c r="A8408">
        <v>1</v>
      </c>
      <c r="B8408" t="s">
        <v>762</v>
      </c>
      <c r="C8408" t="s">
        <v>761</v>
      </c>
      <c r="D8408">
        <v>5018</v>
      </c>
      <c r="E8408" s="1">
        <v>5.306</v>
      </c>
      <c r="F8408">
        <v>4.2030000000000003</v>
      </c>
      <c r="G8408">
        <v>1.704</v>
      </c>
      <c r="H8408">
        <v>27</v>
      </c>
      <c r="I8408" t="s">
        <v>18288</v>
      </c>
      <c r="J8408">
        <v>5.8199999999999997E-3</v>
      </c>
      <c r="K8408">
        <v>1.6850000000000001</v>
      </c>
      <c r="L8408">
        <f>AVERAGE(E8408:E8543)</f>
        <v>1.0661111111111108</v>
      </c>
      <c r="M8408" s="2">
        <f t="shared" ref="M8408:M8439" si="265">A8408/134*100</f>
        <v>0.74626865671641784</v>
      </c>
      <c r="N8408" t="s">
        <v>83</v>
      </c>
    </row>
    <row r="8409" spans="1:14">
      <c r="A8409">
        <v>2</v>
      </c>
      <c r="B8409" t="s">
        <v>760</v>
      </c>
      <c r="C8409" t="s">
        <v>759</v>
      </c>
      <c r="D8409">
        <v>2654</v>
      </c>
      <c r="E8409" s="1">
        <v>4.7960000000000003</v>
      </c>
      <c r="F8409">
        <v>3.5339999999999998</v>
      </c>
      <c r="G8409">
        <v>1.036</v>
      </c>
      <c r="H8409">
        <v>28</v>
      </c>
      <c r="I8409" t="s">
        <v>18288</v>
      </c>
      <c r="J8409">
        <v>4.1900000000000001E-3</v>
      </c>
      <c r="K8409">
        <v>1.4850000000000001</v>
      </c>
      <c r="L8409">
        <v>1.0486567164179101</v>
      </c>
      <c r="M8409" s="2">
        <f t="shared" si="265"/>
        <v>1.4925373134328357</v>
      </c>
      <c r="N8409" t="s">
        <v>83</v>
      </c>
    </row>
    <row r="8410" spans="1:14">
      <c r="A8410">
        <v>3</v>
      </c>
      <c r="B8410" t="s">
        <v>758</v>
      </c>
      <c r="C8410" t="s">
        <v>757</v>
      </c>
      <c r="D8410">
        <v>4198</v>
      </c>
      <c r="E8410" s="1">
        <v>4.38</v>
      </c>
      <c r="F8410">
        <v>3.9940000000000002</v>
      </c>
      <c r="G8410">
        <v>1.1539999999999999</v>
      </c>
      <c r="H8410">
        <v>39</v>
      </c>
      <c r="I8410" t="s">
        <v>18288</v>
      </c>
      <c r="J8410">
        <v>4.9100000000000003E-3</v>
      </c>
      <c r="K8410">
        <v>1.6970000000000001</v>
      </c>
      <c r="L8410">
        <v>1.0486567164179101</v>
      </c>
      <c r="M8410" s="2">
        <f t="shared" si="265"/>
        <v>2.2388059701492535</v>
      </c>
      <c r="N8410" t="s">
        <v>83</v>
      </c>
    </row>
    <row r="8411" spans="1:14">
      <c r="A8411">
        <v>4</v>
      </c>
      <c r="B8411" t="s">
        <v>756</v>
      </c>
      <c r="C8411" t="s">
        <v>755</v>
      </c>
      <c r="D8411">
        <v>3296</v>
      </c>
      <c r="E8411" s="1">
        <v>4.13</v>
      </c>
      <c r="F8411">
        <v>3.6970000000000001</v>
      </c>
      <c r="G8411">
        <v>1.468</v>
      </c>
      <c r="H8411">
        <v>47</v>
      </c>
      <c r="I8411" t="s">
        <v>18288</v>
      </c>
      <c r="J8411">
        <v>5.0200000000000002E-3</v>
      </c>
      <c r="K8411">
        <v>1.5229999999999999</v>
      </c>
      <c r="L8411">
        <v>1.0486567164179101</v>
      </c>
      <c r="M8411" s="2">
        <f t="shared" si="265"/>
        <v>2.9850746268656714</v>
      </c>
      <c r="N8411" t="s">
        <v>83</v>
      </c>
    </row>
    <row r="8412" spans="1:14">
      <c r="A8412">
        <v>5</v>
      </c>
      <c r="B8412" t="s">
        <v>754</v>
      </c>
      <c r="C8412" t="s">
        <v>753</v>
      </c>
      <c r="D8412">
        <v>2102</v>
      </c>
      <c r="E8412" s="1">
        <v>3.367</v>
      </c>
      <c r="F8412">
        <v>2.347</v>
      </c>
      <c r="G8412">
        <v>0.55200000000000005</v>
      </c>
      <c r="H8412">
        <v>29</v>
      </c>
      <c r="I8412" t="s">
        <v>18288</v>
      </c>
      <c r="J8412">
        <v>3.2699999999999999E-3</v>
      </c>
      <c r="K8412">
        <v>0.95</v>
      </c>
      <c r="L8412">
        <v>1.0486567164179101</v>
      </c>
      <c r="M8412" s="2">
        <f t="shared" si="265"/>
        <v>3.7313432835820892</v>
      </c>
      <c r="N8412" t="s">
        <v>83</v>
      </c>
    </row>
    <row r="8413" spans="1:14">
      <c r="A8413">
        <v>6</v>
      </c>
      <c r="B8413" t="s">
        <v>752</v>
      </c>
      <c r="C8413" t="s">
        <v>751</v>
      </c>
      <c r="D8413">
        <v>2114</v>
      </c>
      <c r="E8413" s="1">
        <v>3.24</v>
      </c>
      <c r="F8413">
        <v>2.9049999999999998</v>
      </c>
      <c r="G8413">
        <v>0.65600000000000003</v>
      </c>
      <c r="H8413">
        <v>32</v>
      </c>
      <c r="I8413" t="s">
        <v>18288</v>
      </c>
      <c r="J8413">
        <v>3.3800000000000002E-3</v>
      </c>
      <c r="K8413">
        <v>1.0209999999999999</v>
      </c>
      <c r="L8413">
        <v>1.0486567164179101</v>
      </c>
      <c r="M8413" s="2">
        <f t="shared" si="265"/>
        <v>4.4776119402985071</v>
      </c>
      <c r="N8413" t="s">
        <v>83</v>
      </c>
    </row>
    <row r="8414" spans="1:14">
      <c r="A8414">
        <v>7</v>
      </c>
      <c r="B8414" t="s">
        <v>578</v>
      </c>
      <c r="C8414" t="s">
        <v>577</v>
      </c>
      <c r="D8414">
        <v>765</v>
      </c>
      <c r="E8414" s="1">
        <v>3</v>
      </c>
      <c r="F8414">
        <v>2.0739999999999998</v>
      </c>
      <c r="G8414">
        <v>1.3640000000000001</v>
      </c>
      <c r="H8414">
        <v>33</v>
      </c>
      <c r="I8414">
        <v>6</v>
      </c>
      <c r="J8414">
        <v>2.1099999999999999E-3</v>
      </c>
      <c r="K8414">
        <v>0.74299999999999999</v>
      </c>
      <c r="L8414">
        <v>1.0486567164179101</v>
      </c>
      <c r="M8414" s="2">
        <f t="shared" si="265"/>
        <v>5.2238805970149249</v>
      </c>
      <c r="N8414" t="s">
        <v>83</v>
      </c>
    </row>
    <row r="8415" spans="1:14">
      <c r="A8415">
        <v>8</v>
      </c>
      <c r="B8415" t="s">
        <v>750</v>
      </c>
      <c r="C8415" t="s">
        <v>749</v>
      </c>
      <c r="D8415">
        <v>1529</v>
      </c>
      <c r="E8415" s="1">
        <v>2.976</v>
      </c>
      <c r="F8415">
        <v>2.4649999999999999</v>
      </c>
      <c r="G8415">
        <v>1.6579999999999999</v>
      </c>
      <c r="H8415">
        <v>38</v>
      </c>
      <c r="I8415">
        <v>9</v>
      </c>
      <c r="J8415">
        <v>3.81E-3</v>
      </c>
      <c r="K8415">
        <v>1.0009999999999999</v>
      </c>
      <c r="L8415">
        <v>1.0486567164179101</v>
      </c>
      <c r="M8415" s="2">
        <f t="shared" si="265"/>
        <v>5.9701492537313428</v>
      </c>
      <c r="N8415" t="s">
        <v>83</v>
      </c>
    </row>
    <row r="8416" spans="1:14">
      <c r="A8416">
        <v>9</v>
      </c>
      <c r="B8416" t="s">
        <v>748</v>
      </c>
      <c r="C8416" t="s">
        <v>747</v>
      </c>
      <c r="D8416">
        <v>2043</v>
      </c>
      <c r="E8416" s="1">
        <v>2.8170000000000002</v>
      </c>
      <c r="F8416">
        <v>3</v>
      </c>
      <c r="G8416">
        <v>0.93200000000000005</v>
      </c>
      <c r="H8416">
        <v>44</v>
      </c>
      <c r="I8416" t="s">
        <v>18288</v>
      </c>
      <c r="J8416">
        <v>4.4600000000000004E-3</v>
      </c>
      <c r="K8416">
        <v>1.284</v>
      </c>
      <c r="L8416">
        <v>1.0486567164179101</v>
      </c>
      <c r="M8416" s="2">
        <f t="shared" si="265"/>
        <v>6.7164179104477615</v>
      </c>
      <c r="N8416" t="s">
        <v>83</v>
      </c>
    </row>
    <row r="8417" spans="1:14">
      <c r="A8417">
        <v>10</v>
      </c>
      <c r="B8417" t="s">
        <v>136</v>
      </c>
      <c r="C8417" t="s">
        <v>135</v>
      </c>
      <c r="D8417">
        <v>773</v>
      </c>
      <c r="E8417" s="1">
        <v>2.7109999999999999</v>
      </c>
      <c r="F8417">
        <v>2.8769999999999998</v>
      </c>
      <c r="G8417">
        <v>0.192</v>
      </c>
      <c r="H8417">
        <v>26</v>
      </c>
      <c r="I8417" t="s">
        <v>18288</v>
      </c>
      <c r="J8417">
        <v>1.49E-3</v>
      </c>
      <c r="K8417">
        <v>1.163</v>
      </c>
      <c r="L8417">
        <v>1.0486567164179101</v>
      </c>
      <c r="M8417" s="2">
        <f t="shared" si="265"/>
        <v>7.4626865671641784</v>
      </c>
      <c r="N8417" t="s">
        <v>83</v>
      </c>
    </row>
    <row r="8418" spans="1:14">
      <c r="A8418">
        <v>11</v>
      </c>
      <c r="B8418" t="s">
        <v>746</v>
      </c>
      <c r="C8418" t="s">
        <v>745</v>
      </c>
      <c r="D8418">
        <v>1284</v>
      </c>
      <c r="E8418" s="1">
        <v>2.621</v>
      </c>
      <c r="F8418">
        <v>2.4830000000000001</v>
      </c>
      <c r="G8418">
        <v>2.2080000000000002</v>
      </c>
      <c r="H8418">
        <v>24</v>
      </c>
      <c r="I8418">
        <v>9.6</v>
      </c>
      <c r="J8418">
        <v>2.99E-3</v>
      </c>
      <c r="K8418">
        <v>0.97</v>
      </c>
      <c r="L8418">
        <v>1.0486567164179101</v>
      </c>
      <c r="M8418" s="2">
        <f t="shared" si="265"/>
        <v>8.2089552238805972</v>
      </c>
      <c r="N8418" t="s">
        <v>83</v>
      </c>
    </row>
    <row r="8419" spans="1:14">
      <c r="A8419">
        <v>12</v>
      </c>
      <c r="B8419" t="s">
        <v>744</v>
      </c>
      <c r="C8419" t="s">
        <v>743</v>
      </c>
      <c r="D8419">
        <v>1468</v>
      </c>
      <c r="E8419" s="1">
        <v>2.609</v>
      </c>
      <c r="F8419">
        <v>2.2010000000000001</v>
      </c>
      <c r="G8419">
        <v>2</v>
      </c>
      <c r="H8419">
        <v>31</v>
      </c>
      <c r="I8419">
        <v>9.9</v>
      </c>
      <c r="J8419">
        <v>3.0899999999999999E-3</v>
      </c>
      <c r="K8419">
        <v>0.88500000000000001</v>
      </c>
      <c r="L8419">
        <v>1.0486567164179101</v>
      </c>
      <c r="M8419" s="2">
        <f t="shared" si="265"/>
        <v>8.9552238805970141</v>
      </c>
      <c r="N8419" t="s">
        <v>83</v>
      </c>
    </row>
    <row r="8420" spans="1:14">
      <c r="A8420">
        <v>13</v>
      </c>
      <c r="B8420" t="s">
        <v>742</v>
      </c>
      <c r="C8420" t="s">
        <v>741</v>
      </c>
      <c r="D8420">
        <v>2208</v>
      </c>
      <c r="E8420" s="1">
        <v>2.3879999999999999</v>
      </c>
      <c r="F8420">
        <v>2.75</v>
      </c>
      <c r="G8420">
        <v>0.28599999999999998</v>
      </c>
      <c r="H8420">
        <v>56</v>
      </c>
      <c r="I8420" t="s">
        <v>18288</v>
      </c>
      <c r="J8420">
        <v>3.8E-3</v>
      </c>
      <c r="K8420">
        <v>1.083</v>
      </c>
      <c r="L8420">
        <v>1.0486567164179101</v>
      </c>
      <c r="M8420" s="2">
        <f t="shared" si="265"/>
        <v>9.7014925373134329</v>
      </c>
      <c r="N8420" t="s">
        <v>83</v>
      </c>
    </row>
    <row r="8421" spans="1:14">
      <c r="A8421">
        <v>14</v>
      </c>
      <c r="B8421" t="s">
        <v>740</v>
      </c>
      <c r="C8421" t="s">
        <v>739</v>
      </c>
      <c r="D8421">
        <v>1994</v>
      </c>
      <c r="E8421" s="1">
        <v>2.3650000000000002</v>
      </c>
      <c r="F8421">
        <v>2.1920000000000002</v>
      </c>
      <c r="G8421">
        <v>0.77500000000000002</v>
      </c>
      <c r="H8421">
        <v>40</v>
      </c>
      <c r="I8421" t="s">
        <v>18288</v>
      </c>
      <c r="J8421">
        <v>3.48E-3</v>
      </c>
      <c r="K8421">
        <v>0.90500000000000003</v>
      </c>
      <c r="L8421">
        <v>1.0486567164179101</v>
      </c>
      <c r="M8421" s="2">
        <f t="shared" si="265"/>
        <v>10.44776119402985</v>
      </c>
      <c r="N8421" t="s">
        <v>83</v>
      </c>
    </row>
    <row r="8422" spans="1:14">
      <c r="A8422">
        <v>15</v>
      </c>
      <c r="B8422" t="s">
        <v>738</v>
      </c>
      <c r="C8422" t="s">
        <v>737</v>
      </c>
      <c r="D8422">
        <v>1212</v>
      </c>
      <c r="E8422" s="1">
        <v>2.3559999999999999</v>
      </c>
      <c r="F8422">
        <v>2.1419999999999999</v>
      </c>
      <c r="G8422">
        <v>0.71799999999999997</v>
      </c>
      <c r="H8422">
        <v>39</v>
      </c>
      <c r="I8422" t="s">
        <v>18288</v>
      </c>
      <c r="J8422">
        <v>2.8800000000000002E-3</v>
      </c>
      <c r="K8422">
        <v>0.86299999999999999</v>
      </c>
      <c r="L8422">
        <v>1.0486567164179101</v>
      </c>
      <c r="M8422" s="2">
        <f t="shared" si="265"/>
        <v>11.194029850746269</v>
      </c>
      <c r="N8422" t="s">
        <v>83</v>
      </c>
    </row>
    <row r="8423" spans="1:14">
      <c r="A8423">
        <v>16</v>
      </c>
      <c r="B8423" t="s">
        <v>736</v>
      </c>
      <c r="C8423" t="s">
        <v>735</v>
      </c>
      <c r="D8423">
        <v>1112</v>
      </c>
      <c r="E8423" s="1">
        <v>2.2229999999999999</v>
      </c>
      <c r="F8423">
        <v>1.8420000000000001</v>
      </c>
      <c r="G8423">
        <v>0.14000000000000001</v>
      </c>
      <c r="H8423">
        <v>43</v>
      </c>
      <c r="I8423">
        <v>8.4</v>
      </c>
      <c r="J8423">
        <v>2.8E-3</v>
      </c>
      <c r="K8423">
        <v>0.70199999999999996</v>
      </c>
      <c r="L8423">
        <v>1.0486567164179101</v>
      </c>
      <c r="M8423" s="2">
        <f t="shared" si="265"/>
        <v>11.940298507462686</v>
      </c>
      <c r="N8423" t="s">
        <v>83</v>
      </c>
    </row>
    <row r="8424" spans="1:14">
      <c r="A8424">
        <v>17</v>
      </c>
      <c r="B8424" t="s">
        <v>734</v>
      </c>
      <c r="C8424" t="s">
        <v>733</v>
      </c>
      <c r="D8424">
        <v>1460</v>
      </c>
      <c r="E8424" s="1">
        <v>2.1739999999999999</v>
      </c>
      <c r="F8424">
        <v>2.073</v>
      </c>
      <c r="G8424">
        <v>0.6</v>
      </c>
      <c r="H8424">
        <v>40</v>
      </c>
      <c r="I8424">
        <v>9.5</v>
      </c>
      <c r="J8424">
        <v>3.2699999999999999E-3</v>
      </c>
      <c r="K8424">
        <v>0.90900000000000003</v>
      </c>
      <c r="L8424">
        <v>1.0486567164179101</v>
      </c>
      <c r="M8424" s="2">
        <f t="shared" si="265"/>
        <v>12.686567164179104</v>
      </c>
      <c r="N8424" t="s">
        <v>83</v>
      </c>
    </row>
    <row r="8425" spans="1:14">
      <c r="A8425">
        <v>18</v>
      </c>
      <c r="B8425" t="s">
        <v>732</v>
      </c>
      <c r="C8425" t="s">
        <v>731</v>
      </c>
      <c r="D8425">
        <v>1246</v>
      </c>
      <c r="E8425" s="1">
        <v>2.169</v>
      </c>
      <c r="F8425">
        <v>2.4470000000000001</v>
      </c>
      <c r="G8425">
        <v>0.65700000000000003</v>
      </c>
      <c r="H8425">
        <v>35</v>
      </c>
      <c r="I8425">
        <v>9.8000000000000007</v>
      </c>
      <c r="J8425">
        <v>2.9199999999999999E-3</v>
      </c>
      <c r="K8425">
        <v>0.98</v>
      </c>
      <c r="L8425">
        <v>1.0486567164179101</v>
      </c>
      <c r="M8425" s="2">
        <f t="shared" si="265"/>
        <v>13.432835820895523</v>
      </c>
      <c r="N8425" t="s">
        <v>83</v>
      </c>
    </row>
    <row r="8426" spans="1:14">
      <c r="A8426">
        <v>19</v>
      </c>
      <c r="B8426" t="s">
        <v>5936</v>
      </c>
      <c r="C8426" t="s">
        <v>5935</v>
      </c>
      <c r="D8426">
        <v>305</v>
      </c>
      <c r="E8426" s="1">
        <v>2</v>
      </c>
      <c r="G8426">
        <v>0.4</v>
      </c>
      <c r="H8426">
        <v>20</v>
      </c>
      <c r="I8426">
        <v>4.4000000000000004</v>
      </c>
      <c r="J8426">
        <v>1.2099999999999999E-3</v>
      </c>
      <c r="L8426">
        <v>1.0486567164179101</v>
      </c>
      <c r="M8426" s="2">
        <f t="shared" si="265"/>
        <v>14.17910447761194</v>
      </c>
      <c r="N8426" t="s">
        <v>83</v>
      </c>
    </row>
    <row r="8427" spans="1:14">
      <c r="A8427">
        <v>20</v>
      </c>
      <c r="B8427" t="s">
        <v>730</v>
      </c>
      <c r="C8427" t="s">
        <v>729</v>
      </c>
      <c r="D8427">
        <v>1136</v>
      </c>
      <c r="E8427" s="1">
        <v>1.8680000000000001</v>
      </c>
      <c r="F8427">
        <v>1.6519999999999999</v>
      </c>
      <c r="G8427">
        <v>0.57899999999999996</v>
      </c>
      <c r="H8427">
        <v>38</v>
      </c>
      <c r="I8427">
        <v>9</v>
      </c>
      <c r="J8427">
        <v>2.5500000000000002E-3</v>
      </c>
      <c r="K8427">
        <v>0.71199999999999997</v>
      </c>
      <c r="L8427">
        <v>1.0486567164179101</v>
      </c>
      <c r="M8427" s="2">
        <f t="shared" si="265"/>
        <v>14.925373134328357</v>
      </c>
      <c r="N8427" t="s">
        <v>83</v>
      </c>
    </row>
    <row r="8428" spans="1:14">
      <c r="A8428">
        <v>21</v>
      </c>
      <c r="B8428" t="s">
        <v>728</v>
      </c>
      <c r="C8428" t="s">
        <v>727</v>
      </c>
      <c r="D8428">
        <v>1462</v>
      </c>
      <c r="E8428" s="1">
        <v>1.8280000000000001</v>
      </c>
      <c r="F8428">
        <v>1.9410000000000001</v>
      </c>
      <c r="G8428">
        <v>0.185</v>
      </c>
      <c r="H8428">
        <v>27</v>
      </c>
      <c r="I8428" t="s">
        <v>18288</v>
      </c>
      <c r="J8428">
        <v>2.4299999999999999E-3</v>
      </c>
      <c r="K8428">
        <v>1.0249999999999999</v>
      </c>
      <c r="L8428">
        <v>1.0486567164179101</v>
      </c>
      <c r="M8428" s="2">
        <f t="shared" si="265"/>
        <v>15.671641791044777</v>
      </c>
      <c r="N8428" t="s">
        <v>83</v>
      </c>
    </row>
    <row r="8429" spans="1:14">
      <c r="A8429">
        <v>22</v>
      </c>
      <c r="B8429" t="s">
        <v>568</v>
      </c>
      <c r="C8429" t="s">
        <v>567</v>
      </c>
      <c r="D8429">
        <v>209</v>
      </c>
      <c r="E8429" s="1">
        <v>1.7909999999999999</v>
      </c>
      <c r="F8429">
        <v>1.88</v>
      </c>
      <c r="G8429">
        <v>0.20699999999999999</v>
      </c>
      <c r="H8429">
        <v>29</v>
      </c>
      <c r="I8429">
        <v>3.7</v>
      </c>
      <c r="J8429">
        <v>1.1900000000000001E-3</v>
      </c>
      <c r="K8429">
        <v>0.628</v>
      </c>
      <c r="L8429">
        <v>1.0486567164179101</v>
      </c>
      <c r="M8429" s="2">
        <f t="shared" si="265"/>
        <v>16.417910447761194</v>
      </c>
      <c r="N8429" t="s">
        <v>83</v>
      </c>
    </row>
    <row r="8430" spans="1:14">
      <c r="A8430">
        <v>23</v>
      </c>
      <c r="B8430" t="s">
        <v>1685</v>
      </c>
      <c r="C8430" t="s">
        <v>1684</v>
      </c>
      <c r="D8430">
        <v>526</v>
      </c>
      <c r="E8430" s="1">
        <v>1.708</v>
      </c>
      <c r="F8430">
        <v>1.7729999999999999</v>
      </c>
      <c r="G8430">
        <v>0.44</v>
      </c>
      <c r="H8430">
        <v>25</v>
      </c>
      <c r="I8430">
        <v>6.8</v>
      </c>
      <c r="J8430">
        <v>1.4499999999999999E-3</v>
      </c>
      <c r="K8430">
        <v>0.69399999999999995</v>
      </c>
      <c r="L8430">
        <v>1.0486567164179101</v>
      </c>
      <c r="M8430" s="2">
        <f t="shared" si="265"/>
        <v>17.164179104477611</v>
      </c>
      <c r="N8430" t="s">
        <v>83</v>
      </c>
    </row>
    <row r="8431" spans="1:14">
      <c r="A8431">
        <v>24</v>
      </c>
      <c r="B8431" t="s">
        <v>726</v>
      </c>
      <c r="C8431" t="s">
        <v>725</v>
      </c>
      <c r="D8431">
        <v>241</v>
      </c>
      <c r="E8431" s="1">
        <v>1.625</v>
      </c>
      <c r="F8431">
        <v>1.7789999999999999</v>
      </c>
      <c r="G8431">
        <v>1.2190000000000001</v>
      </c>
      <c r="H8431">
        <v>32</v>
      </c>
      <c r="I8431">
        <v>3.1</v>
      </c>
      <c r="J8431">
        <v>1.6100000000000001E-3</v>
      </c>
      <c r="K8431">
        <v>0.81399999999999995</v>
      </c>
      <c r="L8431">
        <v>1.0486567164179101</v>
      </c>
      <c r="M8431" s="2">
        <f t="shared" si="265"/>
        <v>17.910447761194028</v>
      </c>
      <c r="N8431" t="s">
        <v>83</v>
      </c>
    </row>
    <row r="8432" spans="1:14">
      <c r="A8432">
        <v>25</v>
      </c>
      <c r="B8432" t="s">
        <v>6540</v>
      </c>
      <c r="C8432" t="s">
        <v>6539</v>
      </c>
      <c r="D8432">
        <v>258</v>
      </c>
      <c r="E8432" s="1">
        <v>1.607</v>
      </c>
      <c r="F8432">
        <v>1.7829999999999999</v>
      </c>
      <c r="G8432">
        <v>0.2</v>
      </c>
      <c r="H8432">
        <v>10</v>
      </c>
      <c r="I8432">
        <v>6.3</v>
      </c>
      <c r="J8432">
        <v>1.01E-3</v>
      </c>
      <c r="K8432">
        <v>0.83599999999999997</v>
      </c>
      <c r="L8432">
        <v>1.0486567164179101</v>
      </c>
      <c r="M8432" s="2">
        <f t="shared" si="265"/>
        <v>18.656716417910449</v>
      </c>
      <c r="N8432" t="s">
        <v>83</v>
      </c>
    </row>
    <row r="8433" spans="1:14">
      <c r="A8433">
        <v>26</v>
      </c>
      <c r="B8433" t="s">
        <v>724</v>
      </c>
      <c r="C8433" t="s">
        <v>723</v>
      </c>
      <c r="D8433">
        <v>742</v>
      </c>
      <c r="E8433" s="1">
        <v>1.544</v>
      </c>
      <c r="F8433">
        <v>1.1970000000000001</v>
      </c>
      <c r="G8433">
        <v>0.76500000000000001</v>
      </c>
      <c r="H8433">
        <v>51</v>
      </c>
      <c r="I8433">
        <v>8.1999999999999993</v>
      </c>
      <c r="J8433">
        <v>1.6900000000000001E-3</v>
      </c>
      <c r="K8433">
        <v>0.48799999999999999</v>
      </c>
      <c r="L8433">
        <v>1.0486567164179101</v>
      </c>
      <c r="M8433" s="2">
        <f t="shared" si="265"/>
        <v>19.402985074626866</v>
      </c>
      <c r="N8433" t="s">
        <v>83</v>
      </c>
    </row>
    <row r="8434" spans="1:14">
      <c r="A8434">
        <v>27</v>
      </c>
      <c r="B8434" t="s">
        <v>722</v>
      </c>
      <c r="C8434" t="s">
        <v>721</v>
      </c>
      <c r="D8434">
        <v>2182</v>
      </c>
      <c r="E8434" s="1">
        <v>1.5109999999999999</v>
      </c>
      <c r="F8434">
        <v>1.4710000000000001</v>
      </c>
      <c r="G8434">
        <v>0.45700000000000002</v>
      </c>
      <c r="H8434">
        <v>35</v>
      </c>
      <c r="I8434" t="s">
        <v>18288</v>
      </c>
      <c r="J8434">
        <v>3.1199999999999999E-3</v>
      </c>
      <c r="K8434">
        <v>0.73</v>
      </c>
      <c r="L8434">
        <v>1.0486567164179101</v>
      </c>
      <c r="M8434" s="2">
        <f t="shared" si="265"/>
        <v>20.149253731343283</v>
      </c>
      <c r="N8434" t="s">
        <v>83</v>
      </c>
    </row>
    <row r="8435" spans="1:14">
      <c r="A8435">
        <v>28</v>
      </c>
      <c r="B8435" t="s">
        <v>1673</v>
      </c>
      <c r="C8435" t="s">
        <v>1672</v>
      </c>
      <c r="D8435">
        <v>934</v>
      </c>
      <c r="E8435" s="1">
        <v>1.5</v>
      </c>
      <c r="F8435">
        <v>1.4530000000000001</v>
      </c>
      <c r="G8435">
        <v>0.70599999999999996</v>
      </c>
      <c r="H8435">
        <v>17</v>
      </c>
      <c r="I8435" t="s">
        <v>18288</v>
      </c>
      <c r="J8435">
        <v>1.3500000000000001E-3</v>
      </c>
      <c r="K8435">
        <v>0.56200000000000006</v>
      </c>
      <c r="L8435">
        <v>1.0486567164179101</v>
      </c>
      <c r="M8435" s="2">
        <f t="shared" si="265"/>
        <v>20.8955223880597</v>
      </c>
      <c r="N8435" t="s">
        <v>83</v>
      </c>
    </row>
    <row r="8436" spans="1:14">
      <c r="A8436">
        <v>29</v>
      </c>
      <c r="B8436" t="s">
        <v>720</v>
      </c>
      <c r="C8436" t="s">
        <v>719</v>
      </c>
      <c r="D8436">
        <v>779</v>
      </c>
      <c r="E8436" s="1">
        <v>1.472</v>
      </c>
      <c r="F8436">
        <v>1.6559999999999999</v>
      </c>
      <c r="G8436">
        <v>0.24399999999999999</v>
      </c>
      <c r="H8436">
        <v>45</v>
      </c>
      <c r="I8436">
        <v>6</v>
      </c>
      <c r="J8436">
        <v>2.4299999999999999E-3</v>
      </c>
      <c r="K8436">
        <v>0.61199999999999999</v>
      </c>
      <c r="L8436">
        <v>1.0486567164179101</v>
      </c>
      <c r="M8436" s="2">
        <f t="shared" si="265"/>
        <v>21.641791044776117</v>
      </c>
      <c r="N8436" t="s">
        <v>83</v>
      </c>
    </row>
    <row r="8437" spans="1:14">
      <c r="A8437">
        <v>30</v>
      </c>
      <c r="B8437" t="s">
        <v>718</v>
      </c>
      <c r="C8437" t="s">
        <v>717</v>
      </c>
      <c r="D8437">
        <v>268</v>
      </c>
      <c r="E8437" s="1">
        <v>1.444</v>
      </c>
      <c r="F8437">
        <v>1.351</v>
      </c>
      <c r="G8437">
        <v>1.444</v>
      </c>
      <c r="H8437">
        <v>9</v>
      </c>
      <c r="I8437">
        <v>5.8</v>
      </c>
      <c r="J8437">
        <v>9.7999999999999997E-4</v>
      </c>
      <c r="K8437">
        <v>0.59199999999999997</v>
      </c>
      <c r="L8437">
        <v>1.0486567164179101</v>
      </c>
      <c r="M8437" s="2">
        <f t="shared" si="265"/>
        <v>22.388059701492537</v>
      </c>
      <c r="N8437" t="s">
        <v>83</v>
      </c>
    </row>
    <row r="8438" spans="1:14">
      <c r="A8438">
        <v>31</v>
      </c>
      <c r="B8438" t="s">
        <v>716</v>
      </c>
      <c r="C8438" t="s">
        <v>715</v>
      </c>
      <c r="D8438">
        <v>278</v>
      </c>
      <c r="E8438" s="1">
        <v>1.381</v>
      </c>
      <c r="F8438">
        <v>1.3859999999999999</v>
      </c>
      <c r="I8438">
        <v>9.6999999999999993</v>
      </c>
      <c r="J8438">
        <v>7.3999999999999999E-4</v>
      </c>
      <c r="K8438">
        <v>0.745</v>
      </c>
      <c r="L8438">
        <v>1.0486567164179101</v>
      </c>
      <c r="M8438" s="2">
        <f t="shared" si="265"/>
        <v>23.134328358208954</v>
      </c>
      <c r="N8438" t="s">
        <v>83</v>
      </c>
    </row>
    <row r="8439" spans="1:14">
      <c r="A8439">
        <v>32</v>
      </c>
      <c r="B8439" t="s">
        <v>714</v>
      </c>
      <c r="C8439" t="s">
        <v>713</v>
      </c>
      <c r="D8439">
        <v>776</v>
      </c>
      <c r="E8439" s="1">
        <v>1.3520000000000001</v>
      </c>
      <c r="F8439">
        <v>1.4019999999999999</v>
      </c>
      <c r="G8439">
        <v>0.26700000000000002</v>
      </c>
      <c r="H8439">
        <v>60</v>
      </c>
      <c r="I8439">
        <v>7.5</v>
      </c>
      <c r="J8439">
        <v>2.2100000000000002E-3</v>
      </c>
      <c r="K8439">
        <v>0.58899999999999997</v>
      </c>
      <c r="L8439">
        <v>1.0486567164179101</v>
      </c>
      <c r="M8439" s="2">
        <f t="shared" si="265"/>
        <v>23.880597014925371</v>
      </c>
      <c r="N8439" t="s">
        <v>83</v>
      </c>
    </row>
    <row r="8440" spans="1:14">
      <c r="A8440">
        <v>33</v>
      </c>
      <c r="B8440" t="s">
        <v>712</v>
      </c>
      <c r="C8440" t="s">
        <v>711</v>
      </c>
      <c r="D8440">
        <v>610</v>
      </c>
      <c r="E8440" s="1">
        <v>1.3420000000000001</v>
      </c>
      <c r="F8440">
        <v>1.2689999999999999</v>
      </c>
      <c r="G8440">
        <v>0.59399999999999997</v>
      </c>
      <c r="H8440">
        <v>32</v>
      </c>
      <c r="I8440">
        <v>6.4</v>
      </c>
      <c r="J8440">
        <v>1.3799999999999999E-3</v>
      </c>
      <c r="K8440">
        <v>0.371</v>
      </c>
      <c r="L8440">
        <v>1.0486567164179101</v>
      </c>
      <c r="M8440" s="2">
        <f t="shared" ref="M8440:M8471" si="266">A8440/134*100</f>
        <v>24.626865671641792</v>
      </c>
      <c r="N8440" t="s">
        <v>83</v>
      </c>
    </row>
    <row r="8441" spans="1:14">
      <c r="A8441">
        <v>34</v>
      </c>
      <c r="B8441" t="s">
        <v>710</v>
      </c>
      <c r="C8441" t="s">
        <v>709</v>
      </c>
      <c r="D8441">
        <v>1299</v>
      </c>
      <c r="E8441" s="1">
        <v>1.337</v>
      </c>
      <c r="F8441">
        <v>1.7130000000000001</v>
      </c>
      <c r="G8441">
        <v>0.13200000000000001</v>
      </c>
      <c r="H8441">
        <v>53</v>
      </c>
      <c r="I8441">
        <v>8.3000000000000007</v>
      </c>
      <c r="J8441">
        <v>2.7599999999999999E-3</v>
      </c>
      <c r="K8441">
        <v>0.60899999999999999</v>
      </c>
      <c r="L8441">
        <v>1.0486567164179101</v>
      </c>
      <c r="M8441" s="2">
        <f t="shared" si="266"/>
        <v>25.373134328358208</v>
      </c>
      <c r="N8441" t="s">
        <v>83</v>
      </c>
    </row>
    <row r="8442" spans="1:14">
      <c r="A8442">
        <v>35</v>
      </c>
      <c r="B8442" t="s">
        <v>708</v>
      </c>
      <c r="C8442" t="s">
        <v>707</v>
      </c>
      <c r="D8442">
        <v>298</v>
      </c>
      <c r="E8442" s="1">
        <v>1.333</v>
      </c>
      <c r="F8442">
        <v>1.1379999999999999</v>
      </c>
      <c r="I8442">
        <v>8.4</v>
      </c>
      <c r="J8442">
        <v>8.8000000000000003E-4</v>
      </c>
      <c r="K8442">
        <v>0.45800000000000002</v>
      </c>
      <c r="L8442">
        <v>1.0486567164179101</v>
      </c>
      <c r="M8442" s="2">
        <f t="shared" si="266"/>
        <v>26.119402985074625</v>
      </c>
      <c r="N8442" t="s">
        <v>83</v>
      </c>
    </row>
    <row r="8443" spans="1:14">
      <c r="A8443">
        <v>36</v>
      </c>
      <c r="B8443" t="s">
        <v>1667</v>
      </c>
      <c r="C8443" t="s">
        <v>1666</v>
      </c>
      <c r="D8443">
        <v>781</v>
      </c>
      <c r="E8443" s="1">
        <v>1.3049999999999999</v>
      </c>
      <c r="F8443">
        <v>1.5289999999999999</v>
      </c>
      <c r="G8443">
        <v>0.19600000000000001</v>
      </c>
      <c r="H8443">
        <v>56</v>
      </c>
      <c r="I8443">
        <v>6.6</v>
      </c>
      <c r="J8443">
        <v>1.8500000000000001E-3</v>
      </c>
      <c r="K8443">
        <v>0.502</v>
      </c>
      <c r="L8443">
        <v>1.0486567164179101</v>
      </c>
      <c r="M8443" s="2">
        <f t="shared" si="266"/>
        <v>26.865671641791046</v>
      </c>
      <c r="N8443" t="s">
        <v>83</v>
      </c>
    </row>
    <row r="8444" spans="1:14">
      <c r="A8444">
        <v>37</v>
      </c>
      <c r="B8444" t="s">
        <v>706</v>
      </c>
      <c r="C8444" t="s">
        <v>705</v>
      </c>
      <c r="D8444">
        <v>1068</v>
      </c>
      <c r="E8444" s="1">
        <v>1.2889999999999999</v>
      </c>
      <c r="F8444">
        <v>0.95399999999999996</v>
      </c>
      <c r="G8444">
        <v>0.74</v>
      </c>
      <c r="H8444">
        <v>77</v>
      </c>
      <c r="I8444">
        <v>7.2</v>
      </c>
      <c r="J8444">
        <v>2.4199999999999998E-3</v>
      </c>
      <c r="K8444">
        <v>0.35399999999999998</v>
      </c>
      <c r="L8444">
        <v>1.0486567164179101</v>
      </c>
      <c r="M8444" s="2">
        <f t="shared" si="266"/>
        <v>27.611940298507463</v>
      </c>
      <c r="N8444" t="s">
        <v>83</v>
      </c>
    </row>
    <row r="8445" spans="1:14">
      <c r="A8445">
        <v>38</v>
      </c>
      <c r="B8445" t="s">
        <v>1197</v>
      </c>
      <c r="C8445" t="s">
        <v>1196</v>
      </c>
      <c r="D8445">
        <v>175</v>
      </c>
      <c r="E8445" s="1">
        <v>1.2729999999999999</v>
      </c>
      <c r="F8445">
        <v>1.012</v>
      </c>
      <c r="G8445">
        <v>0.214</v>
      </c>
      <c r="H8445">
        <v>14</v>
      </c>
      <c r="I8445">
        <v>6.3</v>
      </c>
      <c r="J8445">
        <v>3.5E-4</v>
      </c>
      <c r="K8445">
        <v>0.248</v>
      </c>
      <c r="L8445">
        <v>1.0486567164179101</v>
      </c>
      <c r="M8445" s="2">
        <f t="shared" si="266"/>
        <v>28.35820895522388</v>
      </c>
      <c r="N8445" t="s">
        <v>83</v>
      </c>
    </row>
    <row r="8446" spans="1:14">
      <c r="A8446">
        <v>39</v>
      </c>
      <c r="B8446" t="s">
        <v>704</v>
      </c>
      <c r="C8446" t="s">
        <v>703</v>
      </c>
      <c r="D8446">
        <v>405</v>
      </c>
      <c r="E8446" s="1">
        <v>1.22</v>
      </c>
      <c r="F8446">
        <v>1.143</v>
      </c>
      <c r="G8446">
        <v>0.375</v>
      </c>
      <c r="H8446">
        <v>24</v>
      </c>
      <c r="I8446">
        <v>7.8</v>
      </c>
      <c r="J8446">
        <v>1.6000000000000001E-3</v>
      </c>
      <c r="K8446">
        <v>0.68600000000000005</v>
      </c>
      <c r="L8446">
        <v>1.0486567164179101</v>
      </c>
      <c r="M8446" s="2">
        <f t="shared" si="266"/>
        <v>29.1044776119403</v>
      </c>
      <c r="N8446" t="s">
        <v>83</v>
      </c>
    </row>
    <row r="8447" spans="1:14">
      <c r="A8447">
        <v>40</v>
      </c>
      <c r="B8447" t="s">
        <v>702</v>
      </c>
      <c r="C8447" t="s">
        <v>701</v>
      </c>
      <c r="D8447">
        <v>628</v>
      </c>
      <c r="E8447" s="1">
        <v>1.208</v>
      </c>
      <c r="F8447">
        <v>0.93200000000000005</v>
      </c>
      <c r="G8447">
        <v>1.5860000000000001</v>
      </c>
      <c r="H8447">
        <v>29</v>
      </c>
      <c r="I8447" t="s">
        <v>18288</v>
      </c>
      <c r="J8447">
        <v>9.6000000000000002E-4</v>
      </c>
      <c r="K8447">
        <v>0.41299999999999998</v>
      </c>
      <c r="L8447">
        <v>1.0486567164179101</v>
      </c>
      <c r="M8447" s="2">
        <f t="shared" si="266"/>
        <v>29.850746268656714</v>
      </c>
      <c r="N8447" t="s">
        <v>83</v>
      </c>
    </row>
    <row r="8448" spans="1:14">
      <c r="A8448">
        <v>41</v>
      </c>
      <c r="B8448" t="s">
        <v>700</v>
      </c>
      <c r="C8448" t="s">
        <v>699</v>
      </c>
      <c r="D8448">
        <v>509</v>
      </c>
      <c r="E8448" s="1">
        <v>1.1870000000000001</v>
      </c>
      <c r="F8448">
        <v>0.93600000000000005</v>
      </c>
      <c r="G8448">
        <v>0.26800000000000002</v>
      </c>
      <c r="H8448">
        <v>41</v>
      </c>
      <c r="I8448">
        <v>9.1</v>
      </c>
      <c r="J8448">
        <v>1.15E-3</v>
      </c>
      <c r="K8448">
        <v>0.32500000000000001</v>
      </c>
      <c r="L8448">
        <v>1.0486567164179101</v>
      </c>
      <c r="M8448" s="2">
        <f t="shared" si="266"/>
        <v>30.597014925373134</v>
      </c>
      <c r="N8448" t="s">
        <v>83</v>
      </c>
    </row>
    <row r="8449" spans="1:14">
      <c r="A8449">
        <v>42</v>
      </c>
      <c r="B8449" t="s">
        <v>10642</v>
      </c>
      <c r="C8449" t="s">
        <v>10643</v>
      </c>
      <c r="D8449">
        <v>1122</v>
      </c>
      <c r="E8449" s="1">
        <v>1.169</v>
      </c>
      <c r="F8449">
        <v>1.5669999999999999</v>
      </c>
      <c r="G8449">
        <v>0.435</v>
      </c>
      <c r="H8449">
        <v>92</v>
      </c>
      <c r="I8449">
        <v>5.2</v>
      </c>
      <c r="J8449">
        <v>4.4900000000000001E-3</v>
      </c>
      <c r="K8449">
        <v>0.63700000000000001</v>
      </c>
      <c r="L8449">
        <v>1.0486567164179101</v>
      </c>
      <c r="M8449" s="2">
        <f t="shared" si="266"/>
        <v>31.343283582089555</v>
      </c>
      <c r="N8449" t="s">
        <v>83</v>
      </c>
    </row>
    <row r="8450" spans="1:14">
      <c r="A8450">
        <v>43</v>
      </c>
      <c r="B8450" t="s">
        <v>698</v>
      </c>
      <c r="C8450" t="s">
        <v>697</v>
      </c>
      <c r="D8450">
        <v>222</v>
      </c>
      <c r="E8450" s="1">
        <v>1.133</v>
      </c>
      <c r="F8450">
        <v>1.0129999999999999</v>
      </c>
      <c r="G8450">
        <v>0.23100000000000001</v>
      </c>
      <c r="H8450">
        <v>13</v>
      </c>
      <c r="I8450">
        <v>8.6</v>
      </c>
      <c r="J8450">
        <v>4.8999999999999998E-4</v>
      </c>
      <c r="K8450">
        <v>0.36299999999999999</v>
      </c>
      <c r="L8450">
        <v>1.0486567164179101</v>
      </c>
      <c r="M8450" s="2">
        <f t="shared" si="266"/>
        <v>32.089552238805972</v>
      </c>
      <c r="N8450" t="s">
        <v>83</v>
      </c>
    </row>
    <row r="8451" spans="1:14">
      <c r="A8451">
        <v>44</v>
      </c>
      <c r="B8451" t="s">
        <v>5856</v>
      </c>
      <c r="C8451" t="s">
        <v>5855</v>
      </c>
      <c r="D8451">
        <v>223</v>
      </c>
      <c r="E8451" s="1">
        <v>1.125</v>
      </c>
      <c r="G8451">
        <v>0</v>
      </c>
      <c r="H8451">
        <v>18</v>
      </c>
      <c r="I8451">
        <v>6.6</v>
      </c>
      <c r="J8451">
        <v>1.5100000000000001E-3</v>
      </c>
      <c r="L8451">
        <v>1.0486567164179101</v>
      </c>
      <c r="M8451" s="2">
        <f t="shared" si="266"/>
        <v>32.835820895522389</v>
      </c>
      <c r="N8451" t="s">
        <v>83</v>
      </c>
    </row>
    <row r="8452" spans="1:14">
      <c r="A8452">
        <v>45</v>
      </c>
      <c r="B8452" t="s">
        <v>696</v>
      </c>
      <c r="C8452" t="s">
        <v>695</v>
      </c>
      <c r="D8452">
        <v>320</v>
      </c>
      <c r="E8452" s="1">
        <v>1.125</v>
      </c>
      <c r="G8452">
        <v>0.52900000000000003</v>
      </c>
      <c r="H8452">
        <v>17</v>
      </c>
      <c r="I8452">
        <v>7.6</v>
      </c>
      <c r="J8452">
        <v>1.14E-3</v>
      </c>
      <c r="L8452">
        <v>1.0486567164179101</v>
      </c>
      <c r="M8452" s="2">
        <f t="shared" si="266"/>
        <v>33.582089552238806</v>
      </c>
      <c r="N8452" t="s">
        <v>83</v>
      </c>
    </row>
    <row r="8453" spans="1:14">
      <c r="A8453">
        <v>46</v>
      </c>
      <c r="B8453" t="s">
        <v>694</v>
      </c>
      <c r="C8453" t="s">
        <v>693</v>
      </c>
      <c r="D8453">
        <v>292</v>
      </c>
      <c r="E8453" s="1">
        <v>1.08</v>
      </c>
      <c r="F8453">
        <v>2.048</v>
      </c>
      <c r="G8453">
        <v>0</v>
      </c>
      <c r="H8453">
        <v>23</v>
      </c>
      <c r="I8453">
        <v>5.0999999999999996</v>
      </c>
      <c r="J8453">
        <v>2.1199999999999999E-3</v>
      </c>
      <c r="K8453">
        <v>1.1599999999999999</v>
      </c>
      <c r="L8453">
        <v>1.0486567164179101</v>
      </c>
      <c r="M8453" s="2">
        <f t="shared" si="266"/>
        <v>34.328358208955223</v>
      </c>
      <c r="N8453" t="s">
        <v>83</v>
      </c>
    </row>
    <row r="8454" spans="1:14">
      <c r="A8454">
        <v>47</v>
      </c>
      <c r="B8454" t="s">
        <v>692</v>
      </c>
      <c r="C8454" t="s">
        <v>691</v>
      </c>
      <c r="D8454">
        <v>654</v>
      </c>
      <c r="E8454" s="1">
        <v>1.075</v>
      </c>
      <c r="F8454">
        <v>1.1040000000000001</v>
      </c>
      <c r="G8454">
        <v>0.23100000000000001</v>
      </c>
      <c r="H8454">
        <v>26</v>
      </c>
      <c r="I8454">
        <v>8.3000000000000007</v>
      </c>
      <c r="J8454">
        <v>1.5900000000000001E-3</v>
      </c>
      <c r="K8454">
        <v>0.40699999999999997</v>
      </c>
      <c r="L8454">
        <v>1.0486567164179101</v>
      </c>
      <c r="M8454" s="2">
        <f t="shared" si="266"/>
        <v>35.074626865671647</v>
      </c>
      <c r="N8454" t="s">
        <v>83</v>
      </c>
    </row>
    <row r="8455" spans="1:14">
      <c r="A8455">
        <v>48</v>
      </c>
      <c r="B8455" t="s">
        <v>690</v>
      </c>
      <c r="C8455" t="s">
        <v>689</v>
      </c>
      <c r="D8455">
        <v>370</v>
      </c>
      <c r="E8455" s="1">
        <v>1.0669999999999999</v>
      </c>
      <c r="G8455">
        <v>0.13800000000000001</v>
      </c>
      <c r="H8455">
        <v>29</v>
      </c>
      <c r="I8455">
        <v>5</v>
      </c>
      <c r="J8455">
        <v>2.8600000000000001E-3</v>
      </c>
      <c r="L8455">
        <v>1.0486567164179101</v>
      </c>
      <c r="M8455" s="2">
        <f t="shared" si="266"/>
        <v>35.820895522388057</v>
      </c>
      <c r="N8455" t="s">
        <v>83</v>
      </c>
    </row>
    <row r="8456" spans="1:14">
      <c r="A8456">
        <v>49</v>
      </c>
      <c r="B8456" t="s">
        <v>688</v>
      </c>
      <c r="C8456" t="s">
        <v>687</v>
      </c>
      <c r="D8456">
        <v>372</v>
      </c>
      <c r="E8456" s="1">
        <v>1.048</v>
      </c>
      <c r="F8456">
        <v>1.1679999999999999</v>
      </c>
      <c r="I8456">
        <v>8.1999999999999993</v>
      </c>
      <c r="J8456">
        <v>1.58E-3</v>
      </c>
      <c r="K8456">
        <v>0.84099999999999997</v>
      </c>
      <c r="L8456">
        <v>1.0486567164179101</v>
      </c>
      <c r="M8456" s="2">
        <f t="shared" si="266"/>
        <v>36.567164179104481</v>
      </c>
      <c r="N8456" t="s">
        <v>83</v>
      </c>
    </row>
    <row r="8457" spans="1:14">
      <c r="A8457">
        <v>50</v>
      </c>
      <c r="B8457" t="s">
        <v>686</v>
      </c>
      <c r="C8457" t="s">
        <v>685</v>
      </c>
      <c r="D8457">
        <v>820</v>
      </c>
      <c r="E8457" s="1">
        <v>1.014</v>
      </c>
      <c r="F8457">
        <v>1.206</v>
      </c>
      <c r="G8457">
        <v>0.5</v>
      </c>
      <c r="H8457">
        <v>54</v>
      </c>
      <c r="I8457">
        <v>7.5</v>
      </c>
      <c r="J8457">
        <v>2.0999999999999999E-3</v>
      </c>
      <c r="K8457">
        <v>0.46600000000000003</v>
      </c>
      <c r="L8457">
        <v>1.0486567164179101</v>
      </c>
      <c r="M8457" s="2">
        <f t="shared" si="266"/>
        <v>37.313432835820898</v>
      </c>
      <c r="N8457" t="s">
        <v>83</v>
      </c>
    </row>
    <row r="8458" spans="1:14">
      <c r="A8458">
        <v>51</v>
      </c>
      <c r="B8458" t="s">
        <v>684</v>
      </c>
      <c r="C8458" t="s">
        <v>683</v>
      </c>
      <c r="D8458">
        <v>593</v>
      </c>
      <c r="E8458" s="1">
        <v>1.014</v>
      </c>
      <c r="F8458">
        <v>0.97399999999999998</v>
      </c>
      <c r="G8458">
        <v>0.28599999999999998</v>
      </c>
      <c r="H8458">
        <v>42</v>
      </c>
      <c r="I8458" t="s">
        <v>18288</v>
      </c>
      <c r="J8458">
        <v>1.24E-3</v>
      </c>
      <c r="K8458">
        <v>0.36199999999999999</v>
      </c>
      <c r="L8458">
        <v>1.0486567164179101</v>
      </c>
      <c r="M8458" s="2">
        <f t="shared" si="266"/>
        <v>38.059701492537314</v>
      </c>
      <c r="N8458" t="s">
        <v>83</v>
      </c>
    </row>
    <row r="8459" spans="1:14">
      <c r="A8459">
        <v>52</v>
      </c>
      <c r="B8459" t="s">
        <v>682</v>
      </c>
      <c r="C8459" t="s">
        <v>681</v>
      </c>
      <c r="D8459">
        <v>312</v>
      </c>
      <c r="E8459" s="1">
        <v>0.98499999999999999</v>
      </c>
      <c r="F8459">
        <v>0.83699999999999997</v>
      </c>
      <c r="G8459">
        <v>0.42899999999999999</v>
      </c>
      <c r="H8459">
        <v>35</v>
      </c>
      <c r="I8459">
        <v>6.4</v>
      </c>
      <c r="J8459">
        <v>8.5999999999999998E-4</v>
      </c>
      <c r="K8459">
        <v>0.30599999999999999</v>
      </c>
      <c r="L8459">
        <v>1.0486567164179101</v>
      </c>
      <c r="M8459" s="2">
        <f t="shared" si="266"/>
        <v>38.805970149253731</v>
      </c>
      <c r="N8459" t="s">
        <v>83</v>
      </c>
    </row>
    <row r="8460" spans="1:14">
      <c r="A8460">
        <v>53</v>
      </c>
      <c r="B8460" t="s">
        <v>542</v>
      </c>
      <c r="C8460" t="s">
        <v>541</v>
      </c>
      <c r="D8460">
        <v>1230</v>
      </c>
      <c r="E8460" s="1">
        <v>0.97699999999999998</v>
      </c>
      <c r="F8460">
        <v>1.0740000000000001</v>
      </c>
      <c r="G8460">
        <v>0.45800000000000002</v>
      </c>
      <c r="H8460">
        <v>48</v>
      </c>
      <c r="I8460" t="s">
        <v>18288</v>
      </c>
      <c r="J8460">
        <v>1.5299999999999999E-3</v>
      </c>
      <c r="K8460">
        <v>0.32300000000000001</v>
      </c>
      <c r="L8460">
        <v>1.0486567164179101</v>
      </c>
      <c r="M8460" s="2">
        <f t="shared" si="266"/>
        <v>39.552238805970148</v>
      </c>
      <c r="N8460" t="s">
        <v>83</v>
      </c>
    </row>
    <row r="8461" spans="1:14">
      <c r="A8461">
        <v>54</v>
      </c>
      <c r="B8461" t="s">
        <v>680</v>
      </c>
      <c r="C8461" t="s">
        <v>679</v>
      </c>
      <c r="D8461">
        <v>688</v>
      </c>
      <c r="E8461" s="1">
        <v>0.96199999999999997</v>
      </c>
      <c r="G8461">
        <v>0.23100000000000001</v>
      </c>
      <c r="H8461">
        <v>39</v>
      </c>
      <c r="I8461" t="s">
        <v>18288</v>
      </c>
      <c r="J8461">
        <v>1.1199999999999999E-3</v>
      </c>
      <c r="L8461">
        <v>1.0486567164179101</v>
      </c>
      <c r="M8461" s="2">
        <f t="shared" si="266"/>
        <v>40.298507462686565</v>
      </c>
      <c r="N8461" t="s">
        <v>83</v>
      </c>
    </row>
    <row r="8462" spans="1:14">
      <c r="A8462">
        <v>55</v>
      </c>
      <c r="B8462" t="s">
        <v>540</v>
      </c>
      <c r="C8462" t="s">
        <v>539</v>
      </c>
      <c r="D8462">
        <v>180</v>
      </c>
      <c r="E8462" s="1">
        <v>0.94399999999999995</v>
      </c>
      <c r="F8462">
        <v>0.88600000000000001</v>
      </c>
      <c r="G8462">
        <v>0.3</v>
      </c>
      <c r="H8462">
        <v>20</v>
      </c>
      <c r="I8462">
        <v>7.2</v>
      </c>
      <c r="J8462">
        <v>4.2000000000000002E-4</v>
      </c>
      <c r="K8462">
        <v>0.27500000000000002</v>
      </c>
      <c r="L8462">
        <v>1.0486567164179101</v>
      </c>
      <c r="M8462" s="2">
        <f t="shared" si="266"/>
        <v>41.044776119402989</v>
      </c>
      <c r="N8462" t="s">
        <v>83</v>
      </c>
    </row>
    <row r="8463" spans="1:14">
      <c r="A8463">
        <v>56</v>
      </c>
      <c r="B8463" t="s">
        <v>678</v>
      </c>
      <c r="C8463" t="s">
        <v>677</v>
      </c>
      <c r="D8463">
        <v>431</v>
      </c>
      <c r="E8463" s="1">
        <v>0.93500000000000005</v>
      </c>
      <c r="F8463">
        <v>0.64600000000000002</v>
      </c>
      <c r="G8463">
        <v>0.86699999999999999</v>
      </c>
      <c r="H8463">
        <v>45</v>
      </c>
      <c r="I8463">
        <v>8.4</v>
      </c>
      <c r="J8463">
        <v>2.7999999999999998E-4</v>
      </c>
      <c r="K8463">
        <v>0.08</v>
      </c>
      <c r="L8463">
        <v>1.0486567164179101</v>
      </c>
      <c r="M8463" s="2">
        <f t="shared" si="266"/>
        <v>41.791044776119399</v>
      </c>
      <c r="N8463" t="s">
        <v>83</v>
      </c>
    </row>
    <row r="8464" spans="1:14">
      <c r="A8464">
        <v>57</v>
      </c>
      <c r="B8464" t="s">
        <v>5826</v>
      </c>
      <c r="C8464" t="s">
        <v>5825</v>
      </c>
      <c r="D8464">
        <v>1688</v>
      </c>
      <c r="E8464" s="1">
        <v>0.93200000000000005</v>
      </c>
      <c r="F8464">
        <v>1.9319999999999999</v>
      </c>
      <c r="G8464">
        <v>0.36399999999999999</v>
      </c>
      <c r="H8464">
        <v>33</v>
      </c>
      <c r="I8464" t="s">
        <v>18288</v>
      </c>
      <c r="J8464">
        <v>4.0899999999999999E-3</v>
      </c>
      <c r="K8464">
        <v>1.992</v>
      </c>
      <c r="L8464">
        <v>1.0486567164179101</v>
      </c>
      <c r="M8464" s="2">
        <f t="shared" si="266"/>
        <v>42.537313432835823</v>
      </c>
      <c r="N8464" t="s">
        <v>83</v>
      </c>
    </row>
    <row r="8465" spans="1:14">
      <c r="A8465">
        <v>58</v>
      </c>
      <c r="B8465" t="s">
        <v>676</v>
      </c>
      <c r="C8465" t="s">
        <v>675</v>
      </c>
      <c r="D8465">
        <v>421</v>
      </c>
      <c r="E8465" s="1">
        <v>0.91</v>
      </c>
      <c r="F8465">
        <v>0.76100000000000001</v>
      </c>
      <c r="G8465">
        <v>0.158</v>
      </c>
      <c r="H8465">
        <v>19</v>
      </c>
      <c r="I8465" t="s">
        <v>18288</v>
      </c>
      <c r="J8465">
        <v>6.8000000000000005E-4</v>
      </c>
      <c r="K8465">
        <v>0.251</v>
      </c>
      <c r="L8465">
        <v>1.0486567164179101</v>
      </c>
      <c r="M8465" s="2">
        <f t="shared" si="266"/>
        <v>43.283582089552233</v>
      </c>
      <c r="N8465" t="s">
        <v>83</v>
      </c>
    </row>
    <row r="8466" spans="1:14">
      <c r="A8466">
        <v>59</v>
      </c>
      <c r="B8466" t="s">
        <v>5820</v>
      </c>
      <c r="C8466" t="s">
        <v>5819</v>
      </c>
      <c r="D8466">
        <v>182</v>
      </c>
      <c r="E8466" s="1">
        <v>0.89900000000000002</v>
      </c>
      <c r="F8466">
        <v>0.88900000000000001</v>
      </c>
      <c r="G8466">
        <v>0.21199999999999999</v>
      </c>
      <c r="H8466">
        <v>33</v>
      </c>
      <c r="I8466">
        <v>3.7</v>
      </c>
      <c r="J8466">
        <v>1.5299999999999999E-3</v>
      </c>
      <c r="K8466">
        <v>0.57199999999999995</v>
      </c>
      <c r="L8466">
        <v>1.0486567164179101</v>
      </c>
      <c r="M8466" s="2">
        <f t="shared" si="266"/>
        <v>44.029850746268657</v>
      </c>
      <c r="N8466" t="s">
        <v>83</v>
      </c>
    </row>
    <row r="8467" spans="1:14">
      <c r="A8467">
        <v>60</v>
      </c>
      <c r="B8467" t="s">
        <v>674</v>
      </c>
      <c r="C8467" t="s">
        <v>673</v>
      </c>
      <c r="D8467">
        <v>500</v>
      </c>
      <c r="E8467" s="1">
        <v>0.873</v>
      </c>
      <c r="F8467">
        <v>1.0589999999999999</v>
      </c>
      <c r="G8467">
        <v>0.35499999999999998</v>
      </c>
      <c r="H8467">
        <v>31</v>
      </c>
      <c r="I8467">
        <v>9.9</v>
      </c>
      <c r="J8467">
        <v>1.3500000000000001E-3</v>
      </c>
      <c r="K8467">
        <v>0.502</v>
      </c>
      <c r="L8467">
        <v>1.0486567164179101</v>
      </c>
      <c r="M8467" s="2">
        <f t="shared" si="266"/>
        <v>44.776119402985074</v>
      </c>
      <c r="N8467" t="s">
        <v>83</v>
      </c>
    </row>
    <row r="8468" spans="1:14">
      <c r="A8468">
        <v>61</v>
      </c>
      <c r="B8468" t="s">
        <v>672</v>
      </c>
      <c r="C8468" t="s">
        <v>671</v>
      </c>
      <c r="D8468">
        <v>1548</v>
      </c>
      <c r="E8468" s="1">
        <v>0.86699999999999999</v>
      </c>
      <c r="F8468">
        <v>1.68</v>
      </c>
      <c r="G8468">
        <v>0.42899999999999999</v>
      </c>
      <c r="H8468">
        <v>7</v>
      </c>
      <c r="I8468" t="s">
        <v>18288</v>
      </c>
      <c r="J8468">
        <v>2.2599999999999999E-3</v>
      </c>
      <c r="K8468">
        <v>1.2889999999999999</v>
      </c>
      <c r="L8468">
        <v>1.0486567164179101</v>
      </c>
      <c r="M8468" s="2">
        <f t="shared" si="266"/>
        <v>45.522388059701491</v>
      </c>
      <c r="N8468" t="s">
        <v>83</v>
      </c>
    </row>
    <row r="8469" spans="1:14">
      <c r="A8469">
        <v>62</v>
      </c>
      <c r="B8469" t="s">
        <v>670</v>
      </c>
      <c r="C8469" t="s">
        <v>669</v>
      </c>
      <c r="D8469">
        <v>400</v>
      </c>
      <c r="E8469" s="1">
        <v>0.85399999999999998</v>
      </c>
      <c r="F8469">
        <v>0.83</v>
      </c>
      <c r="G8469">
        <v>0</v>
      </c>
      <c r="H8469">
        <v>37</v>
      </c>
      <c r="I8469">
        <v>7.9</v>
      </c>
      <c r="J8469">
        <v>9.5E-4</v>
      </c>
      <c r="K8469">
        <v>0.26300000000000001</v>
      </c>
      <c r="L8469">
        <v>1.0486567164179101</v>
      </c>
      <c r="M8469" s="2">
        <f t="shared" si="266"/>
        <v>46.268656716417908</v>
      </c>
      <c r="N8469" t="s">
        <v>83</v>
      </c>
    </row>
    <row r="8470" spans="1:14">
      <c r="A8470">
        <v>63</v>
      </c>
      <c r="B8470" t="s">
        <v>534</v>
      </c>
      <c r="C8470" t="s">
        <v>533</v>
      </c>
      <c r="D8470">
        <v>347</v>
      </c>
      <c r="E8470" s="1">
        <v>0.85099999999999998</v>
      </c>
      <c r="F8470">
        <v>0.72599999999999998</v>
      </c>
      <c r="G8470">
        <v>0.28599999999999998</v>
      </c>
      <c r="H8470">
        <v>42</v>
      </c>
      <c r="I8470">
        <v>6.3</v>
      </c>
      <c r="J8470">
        <v>1.98E-3</v>
      </c>
      <c r="K8470">
        <v>0.53300000000000003</v>
      </c>
      <c r="L8470">
        <v>1.0486567164179101</v>
      </c>
      <c r="M8470" s="2">
        <f t="shared" si="266"/>
        <v>47.014925373134332</v>
      </c>
      <c r="N8470" t="s">
        <v>83</v>
      </c>
    </row>
    <row r="8471" spans="1:14">
      <c r="A8471">
        <v>64</v>
      </c>
      <c r="B8471" t="s">
        <v>668</v>
      </c>
      <c r="C8471" t="s">
        <v>667</v>
      </c>
      <c r="D8471">
        <v>734</v>
      </c>
      <c r="E8471" s="1">
        <v>0.84599999999999997</v>
      </c>
      <c r="F8471">
        <v>1.1279999999999999</v>
      </c>
      <c r="G8471">
        <v>3.4119999999999999</v>
      </c>
      <c r="H8471">
        <v>34</v>
      </c>
      <c r="I8471" t="s">
        <v>18288</v>
      </c>
      <c r="J8471">
        <v>1.16E-3</v>
      </c>
      <c r="K8471">
        <v>0.53</v>
      </c>
      <c r="L8471">
        <v>1.0486567164179101</v>
      </c>
      <c r="M8471" s="2">
        <f t="shared" si="266"/>
        <v>47.761194029850742</v>
      </c>
      <c r="N8471" t="s">
        <v>83</v>
      </c>
    </row>
    <row r="8472" spans="1:14">
      <c r="A8472">
        <v>65</v>
      </c>
      <c r="B8472" t="s">
        <v>532</v>
      </c>
      <c r="C8472" t="s">
        <v>531</v>
      </c>
      <c r="D8472">
        <v>196</v>
      </c>
      <c r="E8472" s="1">
        <v>0.82799999999999996</v>
      </c>
      <c r="F8472">
        <v>0.94399999999999995</v>
      </c>
      <c r="G8472">
        <v>8.3000000000000004E-2</v>
      </c>
      <c r="H8472">
        <v>12</v>
      </c>
      <c r="I8472">
        <v>7.9</v>
      </c>
      <c r="J8472">
        <v>6.4000000000000005E-4</v>
      </c>
      <c r="K8472">
        <v>0.503</v>
      </c>
      <c r="L8472">
        <v>1.0486567164179101</v>
      </c>
      <c r="M8472" s="2">
        <f t="shared" ref="M8472:M8503" si="267">A8472/134*100</f>
        <v>48.507462686567166</v>
      </c>
      <c r="N8472" t="s">
        <v>83</v>
      </c>
    </row>
    <row r="8473" spans="1:14">
      <c r="A8473">
        <v>66</v>
      </c>
      <c r="B8473" t="s">
        <v>5800</v>
      </c>
      <c r="C8473" t="s">
        <v>5799</v>
      </c>
      <c r="D8473">
        <v>2860</v>
      </c>
      <c r="E8473" s="1">
        <v>0.82799999999999996</v>
      </c>
      <c r="F8473">
        <v>1.73</v>
      </c>
      <c r="G8473">
        <v>4.2000000000000003E-2</v>
      </c>
      <c r="H8473">
        <v>24</v>
      </c>
      <c r="I8473" t="s">
        <v>18288</v>
      </c>
      <c r="J8473">
        <v>4.6299999999999996E-3</v>
      </c>
      <c r="K8473">
        <v>1.736</v>
      </c>
      <c r="L8473">
        <v>1.0486567164179101</v>
      </c>
      <c r="M8473" s="2">
        <f t="shared" si="267"/>
        <v>49.253731343283583</v>
      </c>
      <c r="N8473" t="s">
        <v>83</v>
      </c>
    </row>
    <row r="8474" spans="1:14">
      <c r="A8474">
        <v>67</v>
      </c>
      <c r="B8474" t="s">
        <v>666</v>
      </c>
      <c r="C8474" t="s">
        <v>665</v>
      </c>
      <c r="D8474">
        <v>573</v>
      </c>
      <c r="E8474" s="1">
        <v>0.80800000000000005</v>
      </c>
      <c r="F8474">
        <v>0.84199999999999997</v>
      </c>
      <c r="G8474">
        <v>0.65900000000000003</v>
      </c>
      <c r="H8474">
        <v>44</v>
      </c>
      <c r="I8474">
        <v>10</v>
      </c>
      <c r="J8474">
        <v>1.3500000000000001E-3</v>
      </c>
      <c r="K8474">
        <v>0.33700000000000002</v>
      </c>
      <c r="L8474">
        <v>1.0486567164179101</v>
      </c>
      <c r="M8474" s="2">
        <f t="shared" si="267"/>
        <v>50</v>
      </c>
      <c r="N8474" t="s">
        <v>83</v>
      </c>
    </row>
    <row r="8475" spans="1:14">
      <c r="A8475">
        <v>68</v>
      </c>
      <c r="B8475" t="s">
        <v>664</v>
      </c>
      <c r="C8475" t="s">
        <v>663</v>
      </c>
      <c r="D8475">
        <v>362</v>
      </c>
      <c r="E8475" s="1">
        <v>0.80300000000000005</v>
      </c>
      <c r="F8475">
        <v>0.96799999999999997</v>
      </c>
      <c r="G8475">
        <v>2.5999999999999999E-2</v>
      </c>
      <c r="H8475">
        <v>39</v>
      </c>
      <c r="I8475">
        <v>6</v>
      </c>
      <c r="J8475">
        <v>1.73E-3</v>
      </c>
      <c r="K8475">
        <v>0.52800000000000002</v>
      </c>
      <c r="L8475">
        <v>1.0486567164179101</v>
      </c>
      <c r="M8475" s="2">
        <f t="shared" si="267"/>
        <v>50.746268656716417</v>
      </c>
      <c r="N8475" t="s">
        <v>83</v>
      </c>
    </row>
    <row r="8476" spans="1:14">
      <c r="A8476">
        <v>69</v>
      </c>
      <c r="B8476" t="s">
        <v>662</v>
      </c>
      <c r="C8476" t="s">
        <v>661</v>
      </c>
      <c r="D8476">
        <v>242</v>
      </c>
      <c r="E8476" s="1">
        <v>0.79300000000000004</v>
      </c>
      <c r="F8476">
        <v>0.84499999999999997</v>
      </c>
      <c r="G8476">
        <v>1.444</v>
      </c>
      <c r="H8476">
        <v>18</v>
      </c>
      <c r="I8476">
        <v>7.6</v>
      </c>
      <c r="J8476">
        <v>2.7E-4</v>
      </c>
      <c r="K8476">
        <v>0.185</v>
      </c>
      <c r="L8476">
        <v>1.0486567164179101</v>
      </c>
      <c r="M8476" s="2">
        <f t="shared" si="267"/>
        <v>51.492537313432841</v>
      </c>
      <c r="N8476" t="s">
        <v>83</v>
      </c>
    </row>
    <row r="8477" spans="1:14">
      <c r="A8477">
        <v>70</v>
      </c>
      <c r="B8477" t="s">
        <v>6492</v>
      </c>
      <c r="C8477" t="s">
        <v>6491</v>
      </c>
      <c r="D8477">
        <v>135</v>
      </c>
      <c r="E8477" s="1">
        <v>0.76700000000000002</v>
      </c>
      <c r="G8477">
        <v>0.20799999999999999</v>
      </c>
      <c r="H8477">
        <v>24</v>
      </c>
      <c r="I8477">
        <v>4</v>
      </c>
      <c r="J8477">
        <v>5.1000000000000004E-4</v>
      </c>
      <c r="L8477">
        <v>1.0486567164179101</v>
      </c>
      <c r="M8477" s="2">
        <f t="shared" si="267"/>
        <v>52.238805970149251</v>
      </c>
      <c r="N8477" t="s">
        <v>83</v>
      </c>
    </row>
    <row r="8478" spans="1:14">
      <c r="A8478">
        <v>71</v>
      </c>
      <c r="B8478" t="s">
        <v>10646</v>
      </c>
      <c r="C8478" t="s">
        <v>10647</v>
      </c>
      <c r="D8478">
        <v>150</v>
      </c>
      <c r="E8478" s="1">
        <v>0.755</v>
      </c>
      <c r="G8478">
        <v>0.26100000000000001</v>
      </c>
      <c r="H8478">
        <v>23</v>
      </c>
      <c r="I8478">
        <v>6.1</v>
      </c>
      <c r="J8478">
        <v>3.8999999999999999E-4</v>
      </c>
      <c r="L8478">
        <v>1.0486567164179101</v>
      </c>
      <c r="M8478" s="2">
        <f t="shared" si="267"/>
        <v>52.985074626865668</v>
      </c>
      <c r="N8478" t="s">
        <v>83</v>
      </c>
    </row>
    <row r="8479" spans="1:14">
      <c r="A8479">
        <v>72</v>
      </c>
      <c r="B8479" t="s">
        <v>660</v>
      </c>
      <c r="C8479" t="s">
        <v>659</v>
      </c>
      <c r="D8479">
        <v>31</v>
      </c>
      <c r="E8479" s="1">
        <v>0.75</v>
      </c>
      <c r="F8479">
        <v>0.93500000000000005</v>
      </c>
      <c r="G8479">
        <v>0.2</v>
      </c>
      <c r="H8479">
        <v>10</v>
      </c>
      <c r="J8479">
        <v>8.0000000000000007E-5</v>
      </c>
      <c r="K8479">
        <v>0.14899999999999999</v>
      </c>
      <c r="L8479">
        <v>1.0486567164179101</v>
      </c>
      <c r="M8479" s="2">
        <f t="shared" si="267"/>
        <v>53.731343283582092</v>
      </c>
      <c r="N8479" t="s">
        <v>83</v>
      </c>
    </row>
    <row r="8480" spans="1:14">
      <c r="A8480">
        <v>73</v>
      </c>
      <c r="B8480" t="s">
        <v>658</v>
      </c>
      <c r="C8480" t="s">
        <v>657</v>
      </c>
      <c r="D8480">
        <v>225</v>
      </c>
      <c r="E8480" s="1">
        <v>0.70499999999999996</v>
      </c>
      <c r="G8480">
        <v>9.4E-2</v>
      </c>
      <c r="H8480">
        <v>64</v>
      </c>
      <c r="I8480">
        <v>4.3</v>
      </c>
      <c r="J8480">
        <v>1.2099999999999999E-3</v>
      </c>
      <c r="L8480">
        <v>1.0486567164179101</v>
      </c>
      <c r="M8480" s="2">
        <f t="shared" si="267"/>
        <v>54.477611940298509</v>
      </c>
      <c r="N8480" t="s">
        <v>83</v>
      </c>
    </row>
    <row r="8481" spans="1:14">
      <c r="A8481">
        <v>74</v>
      </c>
      <c r="B8481" t="s">
        <v>656</v>
      </c>
      <c r="C8481" t="s">
        <v>655</v>
      </c>
      <c r="D8481">
        <v>918</v>
      </c>
      <c r="E8481" s="1">
        <v>0.70399999999999996</v>
      </c>
      <c r="F8481">
        <v>1.3959999999999999</v>
      </c>
      <c r="G8481">
        <v>0.2</v>
      </c>
      <c r="H8481">
        <v>70</v>
      </c>
      <c r="I8481">
        <v>7.7</v>
      </c>
      <c r="J8481">
        <v>2.0100000000000001E-3</v>
      </c>
      <c r="K8481">
        <v>0.42399999999999999</v>
      </c>
      <c r="L8481">
        <v>1.0486567164179101</v>
      </c>
      <c r="M8481" s="2">
        <f t="shared" si="267"/>
        <v>55.223880597014926</v>
      </c>
      <c r="N8481" t="s">
        <v>83</v>
      </c>
    </row>
    <row r="8482" spans="1:14">
      <c r="A8482">
        <v>75</v>
      </c>
      <c r="B8482" t="s">
        <v>654</v>
      </c>
      <c r="C8482" t="s">
        <v>653</v>
      </c>
      <c r="D8482">
        <v>230</v>
      </c>
      <c r="E8482" s="1">
        <v>0.69</v>
      </c>
      <c r="F8482">
        <v>0.54100000000000004</v>
      </c>
      <c r="G8482">
        <v>0.90500000000000003</v>
      </c>
      <c r="H8482">
        <v>21</v>
      </c>
      <c r="I8482">
        <v>8.4</v>
      </c>
      <c r="J8482">
        <v>4.2999999999999999E-4</v>
      </c>
      <c r="K8482">
        <v>0.183</v>
      </c>
      <c r="L8482">
        <v>1.0486567164179101</v>
      </c>
      <c r="M8482" s="2">
        <f t="shared" si="267"/>
        <v>55.970149253731336</v>
      </c>
      <c r="N8482" t="s">
        <v>83</v>
      </c>
    </row>
    <row r="8483" spans="1:14">
      <c r="A8483">
        <v>76</v>
      </c>
      <c r="B8483" t="s">
        <v>510</v>
      </c>
      <c r="C8483" t="s">
        <v>509</v>
      </c>
      <c r="D8483">
        <v>111</v>
      </c>
      <c r="E8483" s="1">
        <v>0.67200000000000004</v>
      </c>
      <c r="G8483">
        <v>0.4</v>
      </c>
      <c r="H8483">
        <v>15</v>
      </c>
      <c r="I8483">
        <v>3.9</v>
      </c>
      <c r="J8483">
        <v>5.5999999999999995E-4</v>
      </c>
      <c r="L8483">
        <v>1.0486567164179101</v>
      </c>
      <c r="M8483" s="2">
        <f t="shared" si="267"/>
        <v>56.71641791044776</v>
      </c>
      <c r="N8483" t="s">
        <v>83</v>
      </c>
    </row>
    <row r="8484" spans="1:14">
      <c r="A8484">
        <v>77</v>
      </c>
      <c r="B8484" t="s">
        <v>652</v>
      </c>
      <c r="C8484" t="s">
        <v>651</v>
      </c>
      <c r="D8484">
        <v>271</v>
      </c>
      <c r="E8484" s="1">
        <v>0.66200000000000003</v>
      </c>
      <c r="G8484">
        <v>6.0999999999999999E-2</v>
      </c>
      <c r="H8484">
        <v>33</v>
      </c>
      <c r="I8484">
        <v>8.8000000000000007</v>
      </c>
      <c r="J8484">
        <v>9.2000000000000003E-4</v>
      </c>
      <c r="L8484">
        <v>1.0486567164179101</v>
      </c>
      <c r="M8484" s="2">
        <f t="shared" si="267"/>
        <v>57.462686567164177</v>
      </c>
      <c r="N8484" t="s">
        <v>83</v>
      </c>
    </row>
    <row r="8485" spans="1:14">
      <c r="A8485">
        <v>78</v>
      </c>
      <c r="B8485" t="s">
        <v>506</v>
      </c>
      <c r="C8485" t="s">
        <v>505</v>
      </c>
      <c r="D8485">
        <v>514</v>
      </c>
      <c r="E8485" s="1">
        <v>0.65900000000000003</v>
      </c>
      <c r="F8485">
        <v>1.026</v>
      </c>
      <c r="G8485">
        <v>6.0999999999999999E-2</v>
      </c>
      <c r="H8485">
        <v>49</v>
      </c>
      <c r="I8485">
        <v>6.7</v>
      </c>
      <c r="J8485">
        <v>2.3700000000000001E-3</v>
      </c>
      <c r="K8485">
        <v>0.71099999999999997</v>
      </c>
      <c r="L8485">
        <v>1.0486567164179101</v>
      </c>
      <c r="M8485" s="2">
        <f t="shared" si="267"/>
        <v>58.208955223880601</v>
      </c>
      <c r="N8485" t="s">
        <v>83</v>
      </c>
    </row>
    <row r="8486" spans="1:14">
      <c r="A8486">
        <v>79</v>
      </c>
      <c r="B8486" t="s">
        <v>650</v>
      </c>
      <c r="C8486" t="s">
        <v>649</v>
      </c>
      <c r="D8486">
        <v>490</v>
      </c>
      <c r="E8486" s="1">
        <v>0.64400000000000002</v>
      </c>
      <c r="F8486">
        <v>0.98799999999999999</v>
      </c>
      <c r="G8486">
        <v>0.21099999999999999</v>
      </c>
      <c r="H8486">
        <v>38</v>
      </c>
      <c r="I8486">
        <v>9.1</v>
      </c>
      <c r="J8486">
        <v>1.5399999999999999E-3</v>
      </c>
      <c r="K8486">
        <v>0.53400000000000003</v>
      </c>
      <c r="L8486">
        <v>1.0486567164179101</v>
      </c>
      <c r="M8486" s="2">
        <f t="shared" si="267"/>
        <v>58.955223880597018</v>
      </c>
      <c r="N8486" t="s">
        <v>83</v>
      </c>
    </row>
    <row r="8487" spans="1:14">
      <c r="A8487">
        <v>80</v>
      </c>
      <c r="B8487" t="s">
        <v>648</v>
      </c>
      <c r="C8487" t="s">
        <v>647</v>
      </c>
      <c r="D8487">
        <v>285</v>
      </c>
      <c r="E8487" s="1">
        <v>0.63400000000000001</v>
      </c>
      <c r="F8487">
        <v>0.67300000000000004</v>
      </c>
      <c r="G8487">
        <v>0.93300000000000005</v>
      </c>
      <c r="H8487">
        <v>30</v>
      </c>
      <c r="I8487">
        <v>8.8000000000000007</v>
      </c>
      <c r="J8487">
        <v>4.0999999999999999E-4</v>
      </c>
      <c r="K8487">
        <v>0.23200000000000001</v>
      </c>
      <c r="L8487">
        <v>1.0486567164179101</v>
      </c>
      <c r="M8487" s="2">
        <f t="shared" si="267"/>
        <v>59.701492537313428</v>
      </c>
      <c r="N8487" t="s">
        <v>83</v>
      </c>
    </row>
    <row r="8488" spans="1:14">
      <c r="A8488">
        <v>81</v>
      </c>
      <c r="B8488" t="s">
        <v>646</v>
      </c>
      <c r="C8488" t="s">
        <v>645</v>
      </c>
      <c r="D8488">
        <v>114</v>
      </c>
      <c r="E8488" s="1">
        <v>0.60899999999999999</v>
      </c>
      <c r="G8488">
        <v>0.28599999999999998</v>
      </c>
      <c r="H8488">
        <v>14</v>
      </c>
      <c r="I8488">
        <v>8.1</v>
      </c>
      <c r="J8488">
        <v>3.6999999999999999E-4</v>
      </c>
      <c r="L8488">
        <v>1.0486567164179101</v>
      </c>
      <c r="M8488" s="2">
        <f t="shared" si="267"/>
        <v>60.447761194029844</v>
      </c>
      <c r="N8488" t="s">
        <v>83</v>
      </c>
    </row>
    <row r="8489" spans="1:14">
      <c r="A8489">
        <v>82</v>
      </c>
      <c r="B8489" t="s">
        <v>644</v>
      </c>
      <c r="C8489" t="s">
        <v>643</v>
      </c>
      <c r="D8489">
        <v>281</v>
      </c>
      <c r="E8489" s="1">
        <v>0.6</v>
      </c>
      <c r="F8489">
        <v>0.50700000000000001</v>
      </c>
      <c r="G8489">
        <v>0</v>
      </c>
      <c r="H8489">
        <v>17</v>
      </c>
      <c r="I8489" t="s">
        <v>18288</v>
      </c>
      <c r="J8489">
        <v>3.8999999999999999E-4</v>
      </c>
      <c r="K8489">
        <v>0.14599999999999999</v>
      </c>
      <c r="L8489">
        <v>1.0486567164179101</v>
      </c>
      <c r="M8489" s="2">
        <f t="shared" si="267"/>
        <v>61.194029850746269</v>
      </c>
      <c r="N8489" t="s">
        <v>83</v>
      </c>
    </row>
    <row r="8490" spans="1:14">
      <c r="A8490">
        <v>83</v>
      </c>
      <c r="B8490" t="s">
        <v>2019</v>
      </c>
      <c r="C8490" t="s">
        <v>2018</v>
      </c>
      <c r="D8490">
        <v>473</v>
      </c>
      <c r="E8490" s="1">
        <v>0.59399999999999997</v>
      </c>
      <c r="F8490">
        <v>0.67100000000000004</v>
      </c>
      <c r="G8490">
        <v>0.38200000000000001</v>
      </c>
      <c r="H8490">
        <v>34</v>
      </c>
      <c r="I8490" t="s">
        <v>18288</v>
      </c>
      <c r="J8490">
        <v>1.0499999999999999E-3</v>
      </c>
      <c r="K8490">
        <v>0.379</v>
      </c>
      <c r="L8490">
        <v>1.0486567164179101</v>
      </c>
      <c r="M8490" s="2">
        <f t="shared" si="267"/>
        <v>61.940298507462686</v>
      </c>
      <c r="N8490" t="s">
        <v>83</v>
      </c>
    </row>
    <row r="8491" spans="1:14">
      <c r="A8491">
        <v>84</v>
      </c>
      <c r="B8491" t="s">
        <v>642</v>
      </c>
      <c r="C8491" t="s">
        <v>641</v>
      </c>
      <c r="D8491">
        <v>191</v>
      </c>
      <c r="E8491" s="1">
        <v>0.59099999999999997</v>
      </c>
      <c r="F8491">
        <v>0.377</v>
      </c>
      <c r="G8491">
        <v>0</v>
      </c>
      <c r="H8491">
        <v>4</v>
      </c>
      <c r="I8491" t="s">
        <v>18288</v>
      </c>
      <c r="J8491">
        <v>2.5999999999999998E-4</v>
      </c>
      <c r="K8491">
        <v>0.14099999999999999</v>
      </c>
      <c r="L8491">
        <v>1.0486567164179101</v>
      </c>
      <c r="M8491" s="2">
        <f t="shared" si="267"/>
        <v>62.68656716417911</v>
      </c>
      <c r="N8491" t="s">
        <v>83</v>
      </c>
    </row>
    <row r="8492" spans="1:14">
      <c r="A8492">
        <v>85</v>
      </c>
      <c r="B8492" t="s">
        <v>640</v>
      </c>
      <c r="C8492" t="s">
        <v>639</v>
      </c>
      <c r="D8492">
        <v>245</v>
      </c>
      <c r="E8492" s="1">
        <v>0.58299999999999996</v>
      </c>
      <c r="F8492">
        <v>0.48099999999999998</v>
      </c>
      <c r="G8492">
        <v>0.15</v>
      </c>
      <c r="H8492">
        <v>20</v>
      </c>
      <c r="I8492" t="s">
        <v>18288</v>
      </c>
      <c r="J8492">
        <v>2.7999999999999998E-4</v>
      </c>
      <c r="K8492">
        <v>0.14899999999999999</v>
      </c>
      <c r="L8492">
        <v>1.0486567164179101</v>
      </c>
      <c r="M8492" s="2">
        <f t="shared" si="267"/>
        <v>63.432835820895527</v>
      </c>
      <c r="N8492" t="s">
        <v>83</v>
      </c>
    </row>
    <row r="8493" spans="1:14">
      <c r="A8493">
        <v>86</v>
      </c>
      <c r="B8493" t="s">
        <v>1769</v>
      </c>
      <c r="C8493" t="s">
        <v>1768</v>
      </c>
      <c r="D8493">
        <v>105</v>
      </c>
      <c r="E8493" s="1">
        <v>0.56399999999999995</v>
      </c>
      <c r="F8493">
        <v>0.629</v>
      </c>
      <c r="G8493">
        <v>0</v>
      </c>
      <c r="H8493">
        <v>20</v>
      </c>
      <c r="I8493">
        <v>5.7</v>
      </c>
      <c r="J8493">
        <v>4.8999999999999998E-4</v>
      </c>
      <c r="K8493">
        <v>0.313</v>
      </c>
      <c r="L8493">
        <v>1.0486567164179101</v>
      </c>
      <c r="M8493" s="2">
        <f t="shared" si="267"/>
        <v>64.179104477611943</v>
      </c>
      <c r="N8493" t="s">
        <v>83</v>
      </c>
    </row>
    <row r="8494" spans="1:14">
      <c r="A8494">
        <v>87</v>
      </c>
      <c r="B8494" t="s">
        <v>638</v>
      </c>
      <c r="C8494" t="s">
        <v>637</v>
      </c>
      <c r="D8494">
        <v>208</v>
      </c>
      <c r="E8494" s="1">
        <v>0.50600000000000001</v>
      </c>
      <c r="F8494">
        <v>0.746</v>
      </c>
      <c r="G8494">
        <v>0.11899999999999999</v>
      </c>
      <c r="H8494">
        <v>42</v>
      </c>
      <c r="I8494">
        <v>4.5999999999999996</v>
      </c>
      <c r="J8494">
        <v>1.32E-3</v>
      </c>
      <c r="K8494">
        <v>0.44700000000000001</v>
      </c>
      <c r="L8494">
        <v>1.0486567164179101</v>
      </c>
      <c r="M8494" s="2">
        <f t="shared" si="267"/>
        <v>64.925373134328353</v>
      </c>
      <c r="N8494" t="s">
        <v>83</v>
      </c>
    </row>
    <row r="8495" spans="1:14">
      <c r="A8495">
        <v>88</v>
      </c>
      <c r="B8495" t="s">
        <v>636</v>
      </c>
      <c r="C8495" t="s">
        <v>635</v>
      </c>
      <c r="D8495">
        <v>54</v>
      </c>
      <c r="E8495" s="1">
        <v>0.5</v>
      </c>
      <c r="G8495">
        <v>0</v>
      </c>
      <c r="H8495">
        <v>10</v>
      </c>
      <c r="J8495">
        <v>6.6E-4</v>
      </c>
      <c r="L8495">
        <v>1.0486567164179101</v>
      </c>
      <c r="M8495" s="2">
        <f t="shared" si="267"/>
        <v>65.671641791044777</v>
      </c>
      <c r="N8495" t="s">
        <v>83</v>
      </c>
    </row>
    <row r="8496" spans="1:14">
      <c r="A8496">
        <v>89</v>
      </c>
      <c r="B8496" t="s">
        <v>634</v>
      </c>
      <c r="C8496" t="s">
        <v>633</v>
      </c>
      <c r="D8496">
        <v>79</v>
      </c>
      <c r="E8496" s="1">
        <v>0.5</v>
      </c>
      <c r="F8496">
        <v>0.42599999999999999</v>
      </c>
      <c r="G8496">
        <v>5.8999999999999997E-2</v>
      </c>
      <c r="H8496">
        <v>17</v>
      </c>
      <c r="J8496">
        <v>4.2000000000000002E-4</v>
      </c>
      <c r="K8496">
        <v>0.20699999999999999</v>
      </c>
      <c r="L8496">
        <v>1.0486567164179101</v>
      </c>
      <c r="M8496" s="2">
        <f t="shared" si="267"/>
        <v>66.417910447761201</v>
      </c>
      <c r="N8496" t="s">
        <v>83</v>
      </c>
    </row>
    <row r="8497" spans="1:14">
      <c r="A8497">
        <v>90</v>
      </c>
      <c r="B8497" t="s">
        <v>632</v>
      </c>
      <c r="C8497" t="s">
        <v>631</v>
      </c>
      <c r="D8497">
        <v>255</v>
      </c>
      <c r="E8497" s="1">
        <v>0.49399999999999999</v>
      </c>
      <c r="G8497">
        <v>0.29499999999999998</v>
      </c>
      <c r="H8497">
        <v>44</v>
      </c>
      <c r="I8497">
        <v>6.1</v>
      </c>
      <c r="J8497">
        <v>1.16E-3</v>
      </c>
      <c r="L8497">
        <v>1.0486567164179101</v>
      </c>
      <c r="M8497" s="2">
        <f t="shared" si="267"/>
        <v>67.164179104477611</v>
      </c>
      <c r="N8497" t="s">
        <v>83</v>
      </c>
    </row>
    <row r="8498" spans="1:14">
      <c r="A8498">
        <v>91</v>
      </c>
      <c r="B8498" t="s">
        <v>1631</v>
      </c>
      <c r="C8498" t="s">
        <v>1630</v>
      </c>
      <c r="D8498">
        <v>252</v>
      </c>
      <c r="E8498" s="1">
        <v>0.48899999999999999</v>
      </c>
      <c r="F8498">
        <v>0.77300000000000002</v>
      </c>
      <c r="G8498">
        <v>0.08</v>
      </c>
      <c r="H8498">
        <v>25</v>
      </c>
      <c r="I8498">
        <v>7.1</v>
      </c>
      <c r="J8498">
        <v>1.0499999999999999E-3</v>
      </c>
      <c r="K8498">
        <v>0.46700000000000003</v>
      </c>
      <c r="L8498">
        <v>1.0486567164179101</v>
      </c>
      <c r="M8498" s="2">
        <f t="shared" si="267"/>
        <v>67.910447761194021</v>
      </c>
      <c r="N8498" t="s">
        <v>83</v>
      </c>
    </row>
    <row r="8499" spans="1:14">
      <c r="A8499">
        <v>92</v>
      </c>
      <c r="B8499" t="s">
        <v>7123</v>
      </c>
      <c r="C8499" t="s">
        <v>7124</v>
      </c>
      <c r="D8499">
        <v>505</v>
      </c>
      <c r="E8499" s="1">
        <v>0.48399999999999999</v>
      </c>
      <c r="F8499">
        <v>0.44600000000000001</v>
      </c>
      <c r="G8499">
        <v>0.19500000000000001</v>
      </c>
      <c r="H8499">
        <v>41</v>
      </c>
      <c r="I8499" t="s">
        <v>18288</v>
      </c>
      <c r="J8499">
        <v>5.5999999999999995E-4</v>
      </c>
      <c r="K8499">
        <v>0.13300000000000001</v>
      </c>
      <c r="L8499">
        <v>1.0486567164179101</v>
      </c>
      <c r="M8499" s="2">
        <f t="shared" si="267"/>
        <v>68.656716417910445</v>
      </c>
      <c r="N8499" t="s">
        <v>83</v>
      </c>
    </row>
    <row r="8500" spans="1:14">
      <c r="A8500">
        <v>93</v>
      </c>
      <c r="B8500" t="s">
        <v>1961</v>
      </c>
      <c r="C8500" t="s">
        <v>1960</v>
      </c>
      <c r="D8500">
        <v>98</v>
      </c>
      <c r="E8500" s="1">
        <v>0.45900000000000002</v>
      </c>
      <c r="G8500">
        <v>8.6999999999999994E-2</v>
      </c>
      <c r="H8500">
        <v>23</v>
      </c>
      <c r="J8500">
        <v>4.6999999999999999E-4</v>
      </c>
      <c r="L8500">
        <v>1.0486567164179101</v>
      </c>
      <c r="M8500" s="2">
        <f t="shared" si="267"/>
        <v>69.402985074626869</v>
      </c>
      <c r="N8500" t="s">
        <v>83</v>
      </c>
    </row>
    <row r="8501" spans="1:14">
      <c r="A8501">
        <v>94</v>
      </c>
      <c r="B8501" t="s">
        <v>2994</v>
      </c>
      <c r="C8501" t="s">
        <v>2993</v>
      </c>
      <c r="D8501">
        <v>26</v>
      </c>
      <c r="E8501" s="1">
        <v>0.41899999999999998</v>
      </c>
      <c r="F8501">
        <v>0.27900000000000003</v>
      </c>
      <c r="G8501">
        <v>0</v>
      </c>
      <c r="H8501">
        <v>17</v>
      </c>
      <c r="J8501">
        <v>1.2E-4</v>
      </c>
      <c r="K8501">
        <v>7.8E-2</v>
      </c>
      <c r="L8501">
        <v>1.0486567164179101</v>
      </c>
      <c r="M8501" s="2">
        <f t="shared" si="267"/>
        <v>70.149253731343293</v>
      </c>
      <c r="N8501" t="s">
        <v>83</v>
      </c>
    </row>
    <row r="8502" spans="1:14">
      <c r="A8502">
        <v>95</v>
      </c>
      <c r="B8502" t="s">
        <v>1625</v>
      </c>
      <c r="C8502" t="s">
        <v>1624</v>
      </c>
      <c r="D8502">
        <v>212</v>
      </c>
      <c r="E8502" s="1">
        <v>0.41799999999999998</v>
      </c>
      <c r="F8502">
        <v>0.44800000000000001</v>
      </c>
      <c r="G8502">
        <v>0.02</v>
      </c>
      <c r="H8502">
        <v>49</v>
      </c>
      <c r="I8502">
        <v>7.5</v>
      </c>
      <c r="J8502">
        <v>4.8000000000000001E-4</v>
      </c>
      <c r="K8502">
        <v>0.152</v>
      </c>
      <c r="L8502">
        <v>1.0486567164179101</v>
      </c>
      <c r="M8502" s="2">
        <f t="shared" si="267"/>
        <v>70.895522388059703</v>
      </c>
      <c r="N8502" t="s">
        <v>83</v>
      </c>
    </row>
    <row r="8503" spans="1:14">
      <c r="A8503">
        <v>96</v>
      </c>
      <c r="B8503" t="s">
        <v>630</v>
      </c>
      <c r="C8503" t="s">
        <v>629</v>
      </c>
      <c r="D8503">
        <v>440</v>
      </c>
      <c r="E8503" s="1">
        <v>0.40699999999999997</v>
      </c>
      <c r="G8503">
        <v>4.2000000000000003E-2</v>
      </c>
      <c r="H8503">
        <v>48</v>
      </c>
      <c r="I8503" t="s">
        <v>18288</v>
      </c>
      <c r="J8503">
        <v>1.0200000000000001E-3</v>
      </c>
      <c r="L8503">
        <v>1.0486567164179101</v>
      </c>
      <c r="M8503" s="2">
        <f t="shared" si="267"/>
        <v>71.641791044776113</v>
      </c>
      <c r="N8503" t="s">
        <v>83</v>
      </c>
    </row>
    <row r="8504" spans="1:14">
      <c r="A8504">
        <v>97</v>
      </c>
      <c r="B8504" t="s">
        <v>6596</v>
      </c>
      <c r="C8504" t="s">
        <v>6595</v>
      </c>
      <c r="D8504">
        <v>185</v>
      </c>
      <c r="E8504" s="1">
        <v>0.39200000000000002</v>
      </c>
      <c r="F8504">
        <v>0.437</v>
      </c>
      <c r="G8504">
        <v>0</v>
      </c>
      <c r="H8504">
        <v>23</v>
      </c>
      <c r="I8504" t="s">
        <v>18288</v>
      </c>
      <c r="J8504">
        <v>5.5999999999999995E-4</v>
      </c>
      <c r="K8504">
        <v>0.312</v>
      </c>
      <c r="L8504">
        <v>1.0486567164179101</v>
      </c>
      <c r="M8504" s="2">
        <f t="shared" ref="M8504:M8535" si="268">A8504/134*100</f>
        <v>72.388059701492537</v>
      </c>
      <c r="N8504" t="s">
        <v>83</v>
      </c>
    </row>
    <row r="8505" spans="1:14">
      <c r="A8505">
        <v>98</v>
      </c>
      <c r="B8505" t="s">
        <v>628</v>
      </c>
      <c r="C8505" t="s">
        <v>627</v>
      </c>
      <c r="D8505">
        <v>139</v>
      </c>
      <c r="E8505" s="1">
        <v>0.375</v>
      </c>
      <c r="F8505">
        <v>0.33100000000000002</v>
      </c>
      <c r="I8505">
        <v>9.1999999999999993</v>
      </c>
      <c r="J8505">
        <v>4.0000000000000002E-4</v>
      </c>
      <c r="K8505">
        <v>0.14099999999999999</v>
      </c>
      <c r="L8505">
        <v>1.0486567164179101</v>
      </c>
      <c r="M8505" s="2">
        <f t="shared" si="268"/>
        <v>73.134328358208961</v>
      </c>
      <c r="N8505" t="s">
        <v>83</v>
      </c>
    </row>
    <row r="8506" spans="1:14">
      <c r="A8506">
        <v>99</v>
      </c>
      <c r="B8506" t="s">
        <v>11070</v>
      </c>
      <c r="C8506" t="s">
        <v>11071</v>
      </c>
      <c r="D8506">
        <v>169</v>
      </c>
      <c r="E8506" s="1">
        <v>0.373</v>
      </c>
      <c r="F8506">
        <v>0.39100000000000001</v>
      </c>
      <c r="G8506">
        <v>4.4999999999999998E-2</v>
      </c>
      <c r="H8506">
        <v>22</v>
      </c>
      <c r="I8506">
        <v>7.6</v>
      </c>
      <c r="J8506">
        <v>3.8000000000000002E-4</v>
      </c>
      <c r="K8506">
        <v>0.13</v>
      </c>
      <c r="L8506">
        <v>1.0486567164179101</v>
      </c>
      <c r="M8506" s="2">
        <f t="shared" si="268"/>
        <v>73.880597014925371</v>
      </c>
      <c r="N8506" t="s">
        <v>83</v>
      </c>
    </row>
    <row r="8507" spans="1:14">
      <c r="A8507">
        <v>100</v>
      </c>
      <c r="B8507" t="s">
        <v>626</v>
      </c>
      <c r="C8507" t="s">
        <v>625</v>
      </c>
      <c r="D8507">
        <v>149</v>
      </c>
      <c r="E8507" s="1">
        <v>0.36799999999999999</v>
      </c>
      <c r="G8507">
        <v>0.122</v>
      </c>
      <c r="H8507">
        <v>41</v>
      </c>
      <c r="I8507">
        <v>5.9</v>
      </c>
      <c r="J8507">
        <v>5.8E-4</v>
      </c>
      <c r="L8507">
        <v>1.0486567164179101</v>
      </c>
      <c r="M8507" s="2">
        <f t="shared" si="268"/>
        <v>74.626865671641795</v>
      </c>
      <c r="N8507" t="s">
        <v>83</v>
      </c>
    </row>
    <row r="8508" spans="1:14">
      <c r="A8508">
        <v>101</v>
      </c>
      <c r="B8508" t="s">
        <v>624</v>
      </c>
      <c r="C8508" t="s">
        <v>623</v>
      </c>
      <c r="D8508">
        <v>62</v>
      </c>
      <c r="E8508" s="1">
        <v>0.36</v>
      </c>
      <c r="F8508">
        <v>0.30299999999999999</v>
      </c>
      <c r="G8508">
        <v>0</v>
      </c>
      <c r="H8508">
        <v>7</v>
      </c>
      <c r="J8508">
        <v>2.5999999999999998E-4</v>
      </c>
      <c r="K8508">
        <v>0.125</v>
      </c>
      <c r="L8508">
        <v>1.0486567164179101</v>
      </c>
      <c r="M8508" s="2">
        <f t="shared" si="268"/>
        <v>75.373134328358205</v>
      </c>
      <c r="N8508" t="s">
        <v>83</v>
      </c>
    </row>
    <row r="8509" spans="1:14">
      <c r="A8509">
        <v>102</v>
      </c>
      <c r="B8509" t="s">
        <v>622</v>
      </c>
      <c r="C8509" t="s">
        <v>621</v>
      </c>
      <c r="D8509">
        <v>128</v>
      </c>
      <c r="E8509" s="1">
        <v>0.35599999999999998</v>
      </c>
      <c r="F8509">
        <v>0.34399999999999997</v>
      </c>
      <c r="G8509">
        <v>3.7999999999999999E-2</v>
      </c>
      <c r="H8509">
        <v>26</v>
      </c>
      <c r="I8509">
        <v>7.4</v>
      </c>
      <c r="J8509">
        <v>2.0000000000000001E-4</v>
      </c>
      <c r="K8509">
        <v>7.3999999999999996E-2</v>
      </c>
      <c r="L8509">
        <v>1.0486567164179101</v>
      </c>
      <c r="M8509" s="2">
        <f t="shared" si="268"/>
        <v>76.119402985074629</v>
      </c>
      <c r="N8509" t="s">
        <v>83</v>
      </c>
    </row>
    <row r="8510" spans="1:14">
      <c r="A8510">
        <v>103</v>
      </c>
      <c r="B8510" t="s">
        <v>6076</v>
      </c>
      <c r="C8510" t="s">
        <v>6075</v>
      </c>
      <c r="D8510">
        <v>151</v>
      </c>
      <c r="E8510" s="1">
        <v>0.34</v>
      </c>
      <c r="F8510">
        <v>0.27800000000000002</v>
      </c>
      <c r="G8510">
        <v>0</v>
      </c>
      <c r="H8510">
        <v>36</v>
      </c>
      <c r="I8510" t="s">
        <v>18288</v>
      </c>
      <c r="J8510">
        <v>1.8000000000000001E-4</v>
      </c>
      <c r="K8510">
        <v>8.1000000000000003E-2</v>
      </c>
      <c r="L8510">
        <v>1.0486567164179101</v>
      </c>
      <c r="M8510" s="2">
        <f t="shared" si="268"/>
        <v>76.865671641791039</v>
      </c>
      <c r="N8510" t="s">
        <v>83</v>
      </c>
    </row>
    <row r="8511" spans="1:14">
      <c r="A8511">
        <v>104</v>
      </c>
      <c r="B8511" t="s">
        <v>620</v>
      </c>
      <c r="C8511" t="s">
        <v>619</v>
      </c>
      <c r="D8511">
        <v>59</v>
      </c>
      <c r="E8511" s="1">
        <v>0.33300000000000002</v>
      </c>
      <c r="F8511">
        <v>0.25</v>
      </c>
      <c r="G8511">
        <v>0</v>
      </c>
      <c r="H8511">
        <v>14</v>
      </c>
      <c r="J8511">
        <v>9.0000000000000006E-5</v>
      </c>
      <c r="K8511">
        <v>5.8000000000000003E-2</v>
      </c>
      <c r="L8511">
        <v>1.0486567164179101</v>
      </c>
      <c r="M8511" s="2">
        <f t="shared" si="268"/>
        <v>77.611940298507463</v>
      </c>
      <c r="N8511" t="s">
        <v>83</v>
      </c>
    </row>
    <row r="8512" spans="1:14">
      <c r="A8512">
        <v>105</v>
      </c>
      <c r="B8512" t="s">
        <v>618</v>
      </c>
      <c r="C8512" t="s">
        <v>617</v>
      </c>
      <c r="D8512">
        <v>105</v>
      </c>
      <c r="E8512" s="1">
        <v>0.314</v>
      </c>
      <c r="F8512">
        <v>0.38</v>
      </c>
      <c r="G8512">
        <v>0.88200000000000001</v>
      </c>
      <c r="H8512">
        <v>17</v>
      </c>
      <c r="I8512">
        <v>6.6</v>
      </c>
      <c r="J8512">
        <v>2.7999999999999998E-4</v>
      </c>
      <c r="K8512">
        <v>0.17299999999999999</v>
      </c>
      <c r="L8512">
        <v>1.0486567164179101</v>
      </c>
      <c r="M8512" s="2">
        <f t="shared" si="268"/>
        <v>78.358208955223887</v>
      </c>
      <c r="N8512" t="s">
        <v>83</v>
      </c>
    </row>
    <row r="8513" spans="1:14">
      <c r="A8513">
        <v>106</v>
      </c>
      <c r="B8513" t="s">
        <v>2822</v>
      </c>
      <c r="C8513" t="s">
        <v>2821</v>
      </c>
      <c r="D8513">
        <v>146</v>
      </c>
      <c r="E8513" s="1">
        <v>0.311</v>
      </c>
      <c r="F8513">
        <v>0.44</v>
      </c>
      <c r="G8513">
        <v>0</v>
      </c>
      <c r="H8513">
        <v>20</v>
      </c>
      <c r="I8513">
        <v>8.6999999999999993</v>
      </c>
      <c r="J8513">
        <v>1.9000000000000001E-4</v>
      </c>
      <c r="K8513">
        <v>8.5999999999999993E-2</v>
      </c>
      <c r="L8513">
        <v>1.0486567164179101</v>
      </c>
      <c r="M8513" s="2">
        <f t="shared" si="268"/>
        <v>79.104477611940297</v>
      </c>
      <c r="N8513" t="s">
        <v>83</v>
      </c>
    </row>
    <row r="8514" spans="1:14">
      <c r="A8514">
        <v>107</v>
      </c>
      <c r="B8514" t="s">
        <v>1903</v>
      </c>
      <c r="C8514" t="s">
        <v>1902</v>
      </c>
      <c r="D8514">
        <v>203</v>
      </c>
      <c r="E8514" s="1">
        <v>0.29199999999999998</v>
      </c>
      <c r="G8514">
        <v>3.5999999999999997E-2</v>
      </c>
      <c r="H8514">
        <v>55</v>
      </c>
      <c r="I8514">
        <v>7.2</v>
      </c>
      <c r="J8514">
        <v>7.1000000000000002E-4</v>
      </c>
      <c r="L8514">
        <v>1.0486567164179101</v>
      </c>
      <c r="M8514" s="2">
        <f t="shared" si="268"/>
        <v>79.850746268656707</v>
      </c>
      <c r="N8514" t="s">
        <v>83</v>
      </c>
    </row>
    <row r="8515" spans="1:14">
      <c r="A8515">
        <v>108</v>
      </c>
      <c r="B8515" t="s">
        <v>480</v>
      </c>
      <c r="C8515" t="s">
        <v>479</v>
      </c>
      <c r="D8515">
        <v>140</v>
      </c>
      <c r="E8515" s="1">
        <v>0.28899999999999998</v>
      </c>
      <c r="F8515">
        <v>0.45300000000000001</v>
      </c>
      <c r="G8515">
        <v>8.3000000000000004E-2</v>
      </c>
      <c r="H8515">
        <v>12</v>
      </c>
      <c r="I8515">
        <v>9.5</v>
      </c>
      <c r="J8515">
        <v>3.3E-4</v>
      </c>
      <c r="K8515">
        <v>0.2</v>
      </c>
      <c r="L8515">
        <v>1.0486567164179101</v>
      </c>
      <c r="M8515" s="2">
        <f t="shared" si="268"/>
        <v>80.597014925373131</v>
      </c>
      <c r="N8515" t="s">
        <v>83</v>
      </c>
    </row>
    <row r="8516" spans="1:14">
      <c r="A8516">
        <v>109</v>
      </c>
      <c r="B8516" t="s">
        <v>616</v>
      </c>
      <c r="C8516" t="s">
        <v>615</v>
      </c>
      <c r="D8516">
        <v>172</v>
      </c>
      <c r="E8516" s="1">
        <v>0.26800000000000002</v>
      </c>
      <c r="F8516">
        <v>0.434</v>
      </c>
      <c r="G8516">
        <v>1.2270000000000001</v>
      </c>
      <c r="H8516">
        <v>22</v>
      </c>
      <c r="I8516">
        <v>4.4000000000000004</v>
      </c>
      <c r="J8516">
        <v>5.1000000000000004E-4</v>
      </c>
      <c r="K8516">
        <v>0.193</v>
      </c>
      <c r="L8516">
        <v>1.0486567164179101</v>
      </c>
      <c r="M8516" s="2">
        <f t="shared" si="268"/>
        <v>81.343283582089555</v>
      </c>
      <c r="N8516" t="s">
        <v>83</v>
      </c>
    </row>
    <row r="8517" spans="1:14">
      <c r="A8517">
        <v>110</v>
      </c>
      <c r="B8517" t="s">
        <v>614</v>
      </c>
      <c r="C8517" t="s">
        <v>613</v>
      </c>
      <c r="D8517">
        <v>32</v>
      </c>
      <c r="E8517" s="1">
        <v>0.26700000000000002</v>
      </c>
      <c r="F8517">
        <v>0.24299999999999999</v>
      </c>
      <c r="G8517">
        <v>0</v>
      </c>
      <c r="H8517">
        <v>2</v>
      </c>
      <c r="J8517">
        <v>6.9999999999999994E-5</v>
      </c>
      <c r="K8517">
        <v>0.1</v>
      </c>
      <c r="L8517">
        <v>1.0486567164179101</v>
      </c>
      <c r="M8517" s="2">
        <f t="shared" si="268"/>
        <v>82.089552238805979</v>
      </c>
      <c r="N8517" t="s">
        <v>83</v>
      </c>
    </row>
    <row r="8518" spans="1:14">
      <c r="A8518">
        <v>111</v>
      </c>
      <c r="B8518" t="s">
        <v>612</v>
      </c>
      <c r="C8518" t="s">
        <v>611</v>
      </c>
      <c r="D8518">
        <v>298</v>
      </c>
      <c r="E8518" s="1">
        <v>0.26300000000000001</v>
      </c>
      <c r="F8518">
        <v>0.34100000000000003</v>
      </c>
      <c r="I8518" t="s">
        <v>18288</v>
      </c>
      <c r="J8518">
        <v>6.8000000000000005E-4</v>
      </c>
      <c r="K8518">
        <v>0.17799999999999999</v>
      </c>
      <c r="L8518">
        <v>1.0486567164179101</v>
      </c>
      <c r="M8518" s="2">
        <f t="shared" si="268"/>
        <v>82.835820895522389</v>
      </c>
      <c r="N8518" t="s">
        <v>83</v>
      </c>
    </row>
    <row r="8519" spans="1:14">
      <c r="A8519">
        <v>112</v>
      </c>
      <c r="B8519" t="s">
        <v>610</v>
      </c>
      <c r="C8519" t="s">
        <v>609</v>
      </c>
      <c r="D8519">
        <v>87</v>
      </c>
      <c r="E8519" s="1">
        <v>0.254</v>
      </c>
      <c r="F8519">
        <v>0.16200000000000001</v>
      </c>
      <c r="G8519">
        <v>2.5999999999999999E-2</v>
      </c>
      <c r="H8519">
        <v>38</v>
      </c>
      <c r="J8519">
        <v>1.6000000000000001E-4</v>
      </c>
      <c r="K8519">
        <v>5.2999999999999999E-2</v>
      </c>
      <c r="L8519">
        <v>1.0486567164179101</v>
      </c>
      <c r="M8519" s="2">
        <f t="shared" si="268"/>
        <v>83.582089552238799</v>
      </c>
      <c r="N8519" t="s">
        <v>83</v>
      </c>
    </row>
    <row r="8520" spans="1:14">
      <c r="A8520">
        <v>113</v>
      </c>
      <c r="B8520" t="s">
        <v>608</v>
      </c>
      <c r="C8520" t="s">
        <v>607</v>
      </c>
      <c r="D8520">
        <v>43</v>
      </c>
      <c r="E8520" s="1">
        <v>0.23499999999999999</v>
      </c>
      <c r="G8520">
        <v>9.5000000000000001E-2</v>
      </c>
      <c r="H8520">
        <v>42</v>
      </c>
      <c r="J8520">
        <v>1.1E-4</v>
      </c>
      <c r="L8520">
        <v>1.0486567164179101</v>
      </c>
      <c r="M8520" s="2">
        <f t="shared" si="268"/>
        <v>84.328358208955223</v>
      </c>
      <c r="N8520" t="s">
        <v>83</v>
      </c>
    </row>
    <row r="8521" spans="1:14">
      <c r="A8521">
        <v>114</v>
      </c>
      <c r="B8521" t="s">
        <v>606</v>
      </c>
      <c r="C8521" t="s">
        <v>605</v>
      </c>
      <c r="D8521">
        <v>22</v>
      </c>
      <c r="E8521" s="1">
        <v>0.22700000000000001</v>
      </c>
      <c r="F8521">
        <v>0.16400000000000001</v>
      </c>
      <c r="G8521">
        <v>0</v>
      </c>
      <c r="H8521">
        <v>12</v>
      </c>
      <c r="J8521">
        <v>1.1E-4</v>
      </c>
      <c r="K8521">
        <v>9.9000000000000005E-2</v>
      </c>
      <c r="L8521">
        <v>1.0486567164179101</v>
      </c>
      <c r="M8521" s="2">
        <f t="shared" si="268"/>
        <v>85.074626865671647</v>
      </c>
      <c r="N8521" t="s">
        <v>83</v>
      </c>
    </row>
    <row r="8522" spans="1:14">
      <c r="A8522">
        <v>115</v>
      </c>
      <c r="B8522" t="s">
        <v>1861</v>
      </c>
      <c r="C8522" t="s">
        <v>1860</v>
      </c>
      <c r="D8522">
        <v>172</v>
      </c>
      <c r="E8522" s="1">
        <v>0.22600000000000001</v>
      </c>
      <c r="F8522">
        <v>0.20899999999999999</v>
      </c>
      <c r="I8522">
        <v>8.8000000000000007</v>
      </c>
      <c r="J8522">
        <v>5.2999999999999998E-4</v>
      </c>
      <c r="K8522">
        <v>0.13200000000000001</v>
      </c>
      <c r="L8522">
        <v>1.0486567164179101</v>
      </c>
      <c r="M8522" s="2">
        <f t="shared" si="268"/>
        <v>85.820895522388057</v>
      </c>
      <c r="N8522" t="s">
        <v>83</v>
      </c>
    </row>
    <row r="8523" spans="1:14">
      <c r="A8523">
        <v>116</v>
      </c>
      <c r="B8523" t="s">
        <v>604</v>
      </c>
      <c r="C8523" t="s">
        <v>603</v>
      </c>
      <c r="D8523">
        <v>137</v>
      </c>
      <c r="E8523" s="1">
        <v>0.22</v>
      </c>
      <c r="G8523">
        <v>0.111</v>
      </c>
      <c r="H8523">
        <v>9</v>
      </c>
      <c r="I8523">
        <v>6.9</v>
      </c>
      <c r="J8523">
        <v>5.2999999999999998E-4</v>
      </c>
      <c r="L8523">
        <v>1.0486567164179101</v>
      </c>
      <c r="M8523" s="2">
        <f t="shared" si="268"/>
        <v>86.567164179104466</v>
      </c>
      <c r="N8523" t="s">
        <v>83</v>
      </c>
    </row>
    <row r="8524" spans="1:14">
      <c r="A8524">
        <v>117</v>
      </c>
      <c r="B8524" t="s">
        <v>4847</v>
      </c>
      <c r="C8524" t="s">
        <v>4846</v>
      </c>
      <c r="D8524">
        <v>15</v>
      </c>
      <c r="E8524" s="1">
        <v>0.214</v>
      </c>
      <c r="F8524">
        <v>0.27500000000000002</v>
      </c>
      <c r="G8524">
        <v>4.8000000000000001E-2</v>
      </c>
      <c r="H8524">
        <v>21</v>
      </c>
      <c r="J8524">
        <v>8.0000000000000007E-5</v>
      </c>
      <c r="K8524">
        <v>8.7999999999999995E-2</v>
      </c>
      <c r="L8524">
        <v>1.0486567164179101</v>
      </c>
      <c r="M8524" s="2">
        <f t="shared" si="268"/>
        <v>87.31343283582089</v>
      </c>
      <c r="N8524" t="s">
        <v>83</v>
      </c>
    </row>
    <row r="8525" spans="1:14">
      <c r="A8525">
        <v>118</v>
      </c>
      <c r="B8525" t="s">
        <v>602</v>
      </c>
      <c r="C8525" t="s">
        <v>601</v>
      </c>
      <c r="D8525">
        <v>20</v>
      </c>
      <c r="E8525" s="1">
        <v>0.185</v>
      </c>
      <c r="G8525">
        <v>5.8999999999999997E-2</v>
      </c>
      <c r="H8525">
        <v>17</v>
      </c>
      <c r="J8525">
        <v>2.0000000000000002E-5</v>
      </c>
      <c r="L8525">
        <v>1.0486567164179101</v>
      </c>
      <c r="M8525" s="2">
        <f t="shared" si="268"/>
        <v>88.059701492537314</v>
      </c>
      <c r="N8525" t="s">
        <v>83</v>
      </c>
    </row>
    <row r="8526" spans="1:14">
      <c r="A8526">
        <v>119</v>
      </c>
      <c r="B8526" t="s">
        <v>466</v>
      </c>
      <c r="C8526" t="s">
        <v>465</v>
      </c>
      <c r="D8526">
        <v>89</v>
      </c>
      <c r="E8526" s="1">
        <v>0.17599999999999999</v>
      </c>
      <c r="F8526">
        <v>0.59599999999999997</v>
      </c>
      <c r="G8526">
        <v>0.308</v>
      </c>
      <c r="H8526">
        <v>13</v>
      </c>
      <c r="J8526">
        <v>2.9E-4</v>
      </c>
      <c r="K8526">
        <v>0.35799999999999998</v>
      </c>
      <c r="L8526">
        <v>1.0486567164179101</v>
      </c>
      <c r="M8526" s="2">
        <f t="shared" si="268"/>
        <v>88.805970149253739</v>
      </c>
      <c r="N8526" t="s">
        <v>83</v>
      </c>
    </row>
    <row r="8527" spans="1:14">
      <c r="A8527">
        <v>120</v>
      </c>
      <c r="B8527" t="s">
        <v>600</v>
      </c>
      <c r="C8527" t="s">
        <v>599</v>
      </c>
      <c r="D8527">
        <v>120</v>
      </c>
      <c r="E8527" s="1">
        <v>0.16400000000000001</v>
      </c>
      <c r="F8527">
        <v>0.20699999999999999</v>
      </c>
      <c r="G8527">
        <v>0</v>
      </c>
      <c r="H8527">
        <v>19</v>
      </c>
      <c r="I8527" t="s">
        <v>18288</v>
      </c>
      <c r="J8527">
        <v>1.4999999999999999E-4</v>
      </c>
      <c r="K8527">
        <v>5.8999999999999997E-2</v>
      </c>
      <c r="L8527">
        <v>1.0486567164179101</v>
      </c>
      <c r="M8527" s="2">
        <f t="shared" si="268"/>
        <v>89.552238805970148</v>
      </c>
      <c r="N8527" t="s">
        <v>83</v>
      </c>
    </row>
    <row r="8528" spans="1:14">
      <c r="A8528">
        <v>121</v>
      </c>
      <c r="B8528" t="s">
        <v>598</v>
      </c>
      <c r="C8528" t="s">
        <v>597</v>
      </c>
      <c r="D8528">
        <v>64</v>
      </c>
      <c r="E8528" s="1">
        <v>0.156</v>
      </c>
      <c r="F8528">
        <v>0.313</v>
      </c>
      <c r="G8528">
        <v>0.64300000000000002</v>
      </c>
      <c r="H8528">
        <v>14</v>
      </c>
      <c r="J8528">
        <v>2.0000000000000001E-4</v>
      </c>
      <c r="K8528">
        <v>0.13600000000000001</v>
      </c>
      <c r="L8528">
        <v>1.0486567164179101</v>
      </c>
      <c r="M8528" s="2">
        <f t="shared" si="268"/>
        <v>90.298507462686572</v>
      </c>
      <c r="N8528" t="s">
        <v>83</v>
      </c>
    </row>
    <row r="8529" spans="1:14">
      <c r="A8529">
        <v>122</v>
      </c>
      <c r="B8529" t="s">
        <v>596</v>
      </c>
      <c r="C8529" t="s">
        <v>595</v>
      </c>
      <c r="D8529">
        <v>73</v>
      </c>
      <c r="E8529" s="1">
        <v>0.156</v>
      </c>
      <c r="F8529">
        <v>0.159</v>
      </c>
      <c r="G8529">
        <v>0</v>
      </c>
      <c r="H8529">
        <v>16</v>
      </c>
      <c r="J8529">
        <v>5.0000000000000002E-5</v>
      </c>
      <c r="K8529">
        <v>3.6999999999999998E-2</v>
      </c>
      <c r="L8529">
        <v>1.0486567164179101</v>
      </c>
      <c r="M8529" s="2">
        <f t="shared" si="268"/>
        <v>91.044776119402982</v>
      </c>
      <c r="N8529" t="s">
        <v>83</v>
      </c>
    </row>
    <row r="8530" spans="1:14">
      <c r="A8530">
        <v>123</v>
      </c>
      <c r="B8530" t="s">
        <v>594</v>
      </c>
      <c r="C8530" t="s">
        <v>593</v>
      </c>
      <c r="D8530">
        <v>31</v>
      </c>
      <c r="E8530" s="1">
        <v>0.154</v>
      </c>
      <c r="G8530">
        <v>0</v>
      </c>
      <c r="H8530">
        <v>39</v>
      </c>
      <c r="J8530">
        <v>4.0000000000000003E-5</v>
      </c>
      <c r="L8530">
        <v>1.0486567164179101</v>
      </c>
      <c r="M8530" s="2">
        <f t="shared" si="268"/>
        <v>91.791044776119406</v>
      </c>
      <c r="N8530" t="s">
        <v>83</v>
      </c>
    </row>
    <row r="8531" spans="1:14">
      <c r="A8531">
        <v>124</v>
      </c>
      <c r="B8531" t="s">
        <v>1315</v>
      </c>
      <c r="C8531" t="s">
        <v>1314</v>
      </c>
      <c r="D8531">
        <v>15</v>
      </c>
      <c r="E8531" s="1">
        <v>0.15</v>
      </c>
      <c r="G8531">
        <v>0</v>
      </c>
      <c r="H8531">
        <v>9</v>
      </c>
      <c r="J8531">
        <v>6.0000000000000002E-5</v>
      </c>
      <c r="L8531">
        <v>1.0486567164179101</v>
      </c>
      <c r="M8531" s="2">
        <f t="shared" si="268"/>
        <v>92.537313432835816</v>
      </c>
      <c r="N8531" t="s">
        <v>83</v>
      </c>
    </row>
    <row r="8532" spans="1:14">
      <c r="A8532">
        <v>125</v>
      </c>
      <c r="B8532" t="s">
        <v>1607</v>
      </c>
      <c r="C8532" t="s">
        <v>1606</v>
      </c>
      <c r="D8532">
        <v>17</v>
      </c>
      <c r="E8532" s="1">
        <v>0.14699999999999999</v>
      </c>
      <c r="F8532">
        <v>0.25</v>
      </c>
      <c r="G8532">
        <v>4.4999999999999998E-2</v>
      </c>
      <c r="H8532">
        <v>22</v>
      </c>
      <c r="J8532">
        <v>1.2E-4</v>
      </c>
      <c r="K8532">
        <v>0.10299999999999999</v>
      </c>
      <c r="L8532">
        <v>1.0486567164179101</v>
      </c>
      <c r="M8532" s="2">
        <f t="shared" si="268"/>
        <v>93.28358208955224</v>
      </c>
      <c r="N8532" t="s">
        <v>83</v>
      </c>
    </row>
    <row r="8533" spans="1:14">
      <c r="A8533">
        <v>126</v>
      </c>
      <c r="B8533" t="s">
        <v>4837</v>
      </c>
      <c r="C8533" t="s">
        <v>4836</v>
      </c>
      <c r="D8533">
        <v>19</v>
      </c>
      <c r="E8533" s="1">
        <v>0.14299999999999999</v>
      </c>
      <c r="G8533">
        <v>4.2000000000000003E-2</v>
      </c>
      <c r="H8533">
        <v>24</v>
      </c>
      <c r="J8533">
        <v>1E-4</v>
      </c>
      <c r="L8533">
        <v>1.0486567164179101</v>
      </c>
      <c r="M8533" s="2">
        <f t="shared" si="268"/>
        <v>94.029850746268664</v>
      </c>
      <c r="N8533" t="s">
        <v>83</v>
      </c>
    </row>
    <row r="8534" spans="1:14">
      <c r="A8534">
        <v>127</v>
      </c>
      <c r="B8534" t="s">
        <v>592</v>
      </c>
      <c r="C8534" t="s">
        <v>591</v>
      </c>
      <c r="D8534">
        <v>12</v>
      </c>
      <c r="E8534" s="1">
        <v>0.105</v>
      </c>
      <c r="G8534">
        <v>0.222</v>
      </c>
      <c r="H8534">
        <v>18</v>
      </c>
      <c r="J8534">
        <v>8.0000000000000007E-5</v>
      </c>
      <c r="L8534">
        <v>1.0486567164179101</v>
      </c>
      <c r="M8534" s="2">
        <f t="shared" si="268"/>
        <v>94.776119402985074</v>
      </c>
      <c r="N8534" t="s">
        <v>83</v>
      </c>
    </row>
    <row r="8535" spans="1:14">
      <c r="A8535">
        <v>128</v>
      </c>
      <c r="B8535" t="s">
        <v>590</v>
      </c>
      <c r="C8535" t="s">
        <v>589</v>
      </c>
      <c r="D8535">
        <v>12</v>
      </c>
      <c r="E8535" s="1">
        <v>9.2999999999999999E-2</v>
      </c>
      <c r="G8535">
        <v>0</v>
      </c>
      <c r="H8535">
        <v>30</v>
      </c>
      <c r="J8535">
        <v>2.0000000000000002E-5</v>
      </c>
      <c r="L8535">
        <v>1.0486567164179101</v>
      </c>
      <c r="M8535" s="2">
        <f t="shared" si="268"/>
        <v>95.522388059701484</v>
      </c>
      <c r="N8535" t="s">
        <v>83</v>
      </c>
    </row>
    <row r="8536" spans="1:14">
      <c r="A8536">
        <v>129</v>
      </c>
      <c r="B8536" t="s">
        <v>588</v>
      </c>
      <c r="C8536" t="s">
        <v>587</v>
      </c>
      <c r="D8536">
        <v>4</v>
      </c>
      <c r="E8536" s="1">
        <v>7.4999999999999997E-2</v>
      </c>
      <c r="F8536">
        <v>2.9000000000000001E-2</v>
      </c>
      <c r="G8536">
        <v>0</v>
      </c>
      <c r="H8536">
        <v>23</v>
      </c>
      <c r="J8536">
        <v>3.0000000000000001E-5</v>
      </c>
      <c r="K8536">
        <v>1.4E-2</v>
      </c>
      <c r="L8536">
        <v>1.0486567164179101</v>
      </c>
      <c r="M8536" s="2">
        <f t="shared" ref="M8536:M8541" si="269">A8536/134*100</f>
        <v>96.268656716417908</v>
      </c>
      <c r="N8536" t="s">
        <v>83</v>
      </c>
    </row>
    <row r="8537" spans="1:14">
      <c r="A8537">
        <v>130</v>
      </c>
      <c r="B8537" t="s">
        <v>144</v>
      </c>
      <c r="C8537" t="s">
        <v>143</v>
      </c>
      <c r="D8537">
        <v>34</v>
      </c>
      <c r="E8537" s="1">
        <v>5.8999999999999997E-2</v>
      </c>
      <c r="G8537">
        <v>0</v>
      </c>
      <c r="H8537">
        <v>21</v>
      </c>
      <c r="J8537">
        <v>1.0000000000000001E-5</v>
      </c>
      <c r="L8537">
        <v>1.0486567164179101</v>
      </c>
      <c r="M8537" s="2">
        <f t="shared" si="269"/>
        <v>97.014925373134332</v>
      </c>
      <c r="N8537" t="s">
        <v>83</v>
      </c>
    </row>
    <row r="8538" spans="1:14">
      <c r="A8538">
        <v>131</v>
      </c>
      <c r="B8538" t="s">
        <v>586</v>
      </c>
      <c r="C8538" t="s">
        <v>585</v>
      </c>
      <c r="D8538">
        <v>61</v>
      </c>
      <c r="E8538" s="1">
        <v>5.0999999999999997E-2</v>
      </c>
      <c r="F8538">
        <v>0.17</v>
      </c>
      <c r="G8538">
        <v>0</v>
      </c>
      <c r="H8538">
        <v>5</v>
      </c>
      <c r="J8538">
        <v>8.0000000000000007E-5</v>
      </c>
      <c r="K8538">
        <v>4.8000000000000001E-2</v>
      </c>
      <c r="L8538">
        <v>1.0486567164179101</v>
      </c>
      <c r="M8538" s="2">
        <f t="shared" si="269"/>
        <v>97.761194029850756</v>
      </c>
      <c r="N8538" t="s">
        <v>83</v>
      </c>
    </row>
    <row r="8539" spans="1:14">
      <c r="A8539">
        <v>132</v>
      </c>
      <c r="B8539" t="s">
        <v>584</v>
      </c>
      <c r="C8539" t="s">
        <v>583</v>
      </c>
      <c r="D8539">
        <v>27</v>
      </c>
      <c r="E8539" s="1">
        <v>0.05</v>
      </c>
      <c r="F8539">
        <v>0.13100000000000001</v>
      </c>
      <c r="G8539">
        <v>0.2</v>
      </c>
      <c r="H8539">
        <v>15</v>
      </c>
      <c r="J8539">
        <v>3.0000000000000001E-5</v>
      </c>
      <c r="K8539">
        <v>3.1E-2</v>
      </c>
      <c r="L8539">
        <v>1.0486567164179101</v>
      </c>
      <c r="M8539" s="2">
        <f t="shared" si="269"/>
        <v>98.507462686567166</v>
      </c>
      <c r="N8539" t="s">
        <v>83</v>
      </c>
    </row>
    <row r="8540" spans="1:14">
      <c r="A8540">
        <v>133</v>
      </c>
      <c r="B8540" t="s">
        <v>582</v>
      </c>
      <c r="C8540" t="s">
        <v>581</v>
      </c>
      <c r="D8540">
        <v>16</v>
      </c>
      <c r="E8540" s="1">
        <v>2.1999999999999999E-2</v>
      </c>
      <c r="F8540">
        <v>0.14299999999999999</v>
      </c>
      <c r="G8540">
        <v>0</v>
      </c>
      <c r="H8540">
        <v>11</v>
      </c>
      <c r="J8540">
        <v>1.4999999999999999E-4</v>
      </c>
      <c r="K8540">
        <v>7.4999999999999997E-2</v>
      </c>
      <c r="L8540">
        <v>1.0486567164179101</v>
      </c>
      <c r="M8540" s="2">
        <f t="shared" si="269"/>
        <v>99.253731343283576</v>
      </c>
      <c r="N8540" t="s">
        <v>83</v>
      </c>
    </row>
    <row r="8541" spans="1:14">
      <c r="A8541">
        <v>134</v>
      </c>
      <c r="B8541" t="s">
        <v>580</v>
      </c>
      <c r="C8541" t="s">
        <v>579</v>
      </c>
      <c r="D8541">
        <v>62</v>
      </c>
      <c r="E8541" s="1">
        <v>0</v>
      </c>
      <c r="F8541">
        <v>7.8E-2</v>
      </c>
      <c r="G8541">
        <v>6.7000000000000004E-2</v>
      </c>
      <c r="H8541">
        <v>15</v>
      </c>
      <c r="J8541">
        <v>2.0000000000000002E-5</v>
      </c>
      <c r="K8541">
        <v>0.02</v>
      </c>
      <c r="L8541">
        <v>1.0486567164179101</v>
      </c>
      <c r="M8541" s="2">
        <f t="shared" si="269"/>
        <v>100</v>
      </c>
      <c r="N8541" t="s">
        <v>83</v>
      </c>
    </row>
    <row r="8542" spans="1:14" s="3" customFormat="1">
      <c r="E8542" s="4"/>
      <c r="M8542" s="5"/>
    </row>
    <row r="8543" spans="1:14">
      <c r="A8543">
        <v>1</v>
      </c>
      <c r="B8543" t="s">
        <v>9051</v>
      </c>
      <c r="C8543" t="s">
        <v>9052</v>
      </c>
      <c r="D8543">
        <v>23331</v>
      </c>
      <c r="E8543" s="1">
        <v>3.4049999999999998</v>
      </c>
      <c r="F8543">
        <v>4.125</v>
      </c>
      <c r="G8543">
        <v>0.63200000000000001</v>
      </c>
      <c r="H8543">
        <v>144</v>
      </c>
      <c r="I8543" t="s">
        <v>18288</v>
      </c>
      <c r="J8543">
        <v>3.2230000000000002E-2</v>
      </c>
      <c r="K8543">
        <v>1.6619999999999999</v>
      </c>
      <c r="L8543">
        <f>AVERAGE(E8543:E8562)</f>
        <v>1.5650000000000002</v>
      </c>
      <c r="M8543" s="2">
        <f t="shared" ref="M8543:M8562" si="270">A8543/20*100</f>
        <v>5</v>
      </c>
      <c r="N8543" t="s">
        <v>9057</v>
      </c>
    </row>
    <row r="8544" spans="1:14">
      <c r="A8544">
        <v>2</v>
      </c>
      <c r="B8544" t="s">
        <v>10882</v>
      </c>
      <c r="C8544" t="s">
        <v>10883</v>
      </c>
      <c r="D8544">
        <v>29480</v>
      </c>
      <c r="E8544" s="1">
        <v>3.149</v>
      </c>
      <c r="F8544">
        <v>3.448</v>
      </c>
      <c r="G8544">
        <v>0.621</v>
      </c>
      <c r="H8544">
        <v>504</v>
      </c>
      <c r="I8544" t="s">
        <v>18288</v>
      </c>
      <c r="J8544">
        <v>4.8189999999999997E-2</v>
      </c>
      <c r="K8544">
        <v>1.1910000000000001</v>
      </c>
      <c r="L8544">
        <v>1.5650000000000002</v>
      </c>
      <c r="M8544" s="2">
        <f t="shared" si="270"/>
        <v>10</v>
      </c>
      <c r="N8544" t="s">
        <v>9057</v>
      </c>
    </row>
    <row r="8545" spans="1:14">
      <c r="A8545">
        <v>3</v>
      </c>
      <c r="B8545" t="s">
        <v>14410</v>
      </c>
      <c r="C8545" t="s">
        <v>14411</v>
      </c>
      <c r="D8545">
        <v>1548</v>
      </c>
      <c r="E8545" s="1">
        <v>2.6019999999999999</v>
      </c>
      <c r="F8545">
        <v>2.4359999999999999</v>
      </c>
      <c r="G8545">
        <v>0.60299999999999998</v>
      </c>
      <c r="H8545">
        <v>58</v>
      </c>
      <c r="I8545">
        <v>8</v>
      </c>
      <c r="J8545">
        <v>3.4399999999999999E-3</v>
      </c>
      <c r="K8545">
        <v>0.89300000000000002</v>
      </c>
      <c r="L8545">
        <v>1.5650000000000002</v>
      </c>
      <c r="M8545" s="2">
        <f t="shared" si="270"/>
        <v>15</v>
      </c>
      <c r="N8545" t="s">
        <v>9057</v>
      </c>
    </row>
    <row r="8546" spans="1:14">
      <c r="A8546">
        <v>4</v>
      </c>
      <c r="B8546" t="s">
        <v>10808</v>
      </c>
      <c r="C8546" t="s">
        <v>10809</v>
      </c>
      <c r="D8546">
        <v>3413</v>
      </c>
      <c r="E8546" s="1">
        <v>2.3090000000000002</v>
      </c>
      <c r="F8546">
        <v>2.3210000000000002</v>
      </c>
      <c r="G8546">
        <v>1.494</v>
      </c>
      <c r="H8546">
        <v>158</v>
      </c>
      <c r="I8546">
        <v>7.6</v>
      </c>
      <c r="J8546">
        <v>5.1799999999999997E-3</v>
      </c>
      <c r="K8546">
        <v>0.57499999999999996</v>
      </c>
      <c r="L8546">
        <v>1.5650000000000002</v>
      </c>
      <c r="M8546" s="2">
        <f t="shared" si="270"/>
        <v>20</v>
      </c>
      <c r="N8546" t="s">
        <v>9057</v>
      </c>
    </row>
    <row r="8547" spans="1:14">
      <c r="A8547">
        <v>5</v>
      </c>
      <c r="B8547" t="s">
        <v>10824</v>
      </c>
      <c r="C8547" t="s">
        <v>10825</v>
      </c>
      <c r="D8547">
        <v>3325</v>
      </c>
      <c r="E8547" s="1">
        <v>2.2090000000000001</v>
      </c>
      <c r="F8547">
        <v>2.56</v>
      </c>
      <c r="G8547">
        <v>0.28399999999999997</v>
      </c>
      <c r="H8547">
        <v>95</v>
      </c>
      <c r="I8547">
        <v>8.6</v>
      </c>
      <c r="J8547">
        <v>6.9499999999999996E-3</v>
      </c>
      <c r="K8547">
        <v>0.83399999999999996</v>
      </c>
      <c r="L8547">
        <v>1.5650000000000002</v>
      </c>
      <c r="M8547" s="2">
        <f t="shared" si="270"/>
        <v>25</v>
      </c>
      <c r="N8547" t="s">
        <v>9057</v>
      </c>
    </row>
    <row r="8548" spans="1:14">
      <c r="A8548">
        <v>6</v>
      </c>
      <c r="B8548" t="s">
        <v>11000</v>
      </c>
      <c r="C8548" t="s">
        <v>11001</v>
      </c>
      <c r="D8548">
        <v>3486</v>
      </c>
      <c r="E8548" s="1">
        <v>1.982</v>
      </c>
      <c r="F8548">
        <v>1.9870000000000001</v>
      </c>
      <c r="G8548">
        <v>0.51200000000000001</v>
      </c>
      <c r="H8548">
        <v>123</v>
      </c>
      <c r="I8548">
        <v>8.1999999999999993</v>
      </c>
      <c r="J8548">
        <v>6.6100000000000004E-3</v>
      </c>
      <c r="K8548">
        <v>0.60399999999999998</v>
      </c>
      <c r="L8548">
        <v>1.5650000000000002</v>
      </c>
      <c r="M8548" s="2">
        <f t="shared" si="270"/>
        <v>30</v>
      </c>
      <c r="N8548" t="s">
        <v>9057</v>
      </c>
    </row>
    <row r="8549" spans="1:14">
      <c r="A8549">
        <v>7</v>
      </c>
      <c r="B8549" t="s">
        <v>9053</v>
      </c>
      <c r="C8549" t="s">
        <v>9054</v>
      </c>
      <c r="D8549">
        <v>1262</v>
      </c>
      <c r="E8549" s="1">
        <v>1.946</v>
      </c>
      <c r="F8549">
        <v>2.4649999999999999</v>
      </c>
      <c r="G8549">
        <v>0.26100000000000001</v>
      </c>
      <c r="H8549">
        <v>88</v>
      </c>
      <c r="I8549">
        <v>4.9000000000000004</v>
      </c>
      <c r="J8549">
        <v>6.1000000000000004E-3</v>
      </c>
      <c r="K8549">
        <v>1.0940000000000001</v>
      </c>
      <c r="L8549">
        <v>1.5650000000000002</v>
      </c>
      <c r="M8549" s="2">
        <f t="shared" si="270"/>
        <v>35</v>
      </c>
      <c r="N8549" t="s">
        <v>9057</v>
      </c>
    </row>
    <row r="8550" spans="1:14">
      <c r="A8550">
        <v>8</v>
      </c>
      <c r="B8550" t="s">
        <v>9055</v>
      </c>
      <c r="C8550" t="s">
        <v>9056</v>
      </c>
      <c r="D8550">
        <v>721</v>
      </c>
      <c r="E8550" s="1">
        <v>1.5649999999999999</v>
      </c>
      <c r="F8550">
        <v>1.6970000000000001</v>
      </c>
      <c r="G8550">
        <v>0.94899999999999995</v>
      </c>
      <c r="H8550">
        <v>39</v>
      </c>
      <c r="I8550">
        <v>6.2</v>
      </c>
      <c r="J8550">
        <v>1.6999999999999999E-3</v>
      </c>
      <c r="K8550">
        <v>0.52400000000000002</v>
      </c>
      <c r="L8550">
        <v>1.5650000000000002</v>
      </c>
      <c r="M8550" s="2">
        <f t="shared" si="270"/>
        <v>40</v>
      </c>
      <c r="N8550" t="s">
        <v>9057</v>
      </c>
    </row>
    <row r="8551" spans="1:14">
      <c r="A8551">
        <v>9</v>
      </c>
      <c r="B8551" t="s">
        <v>9043</v>
      </c>
      <c r="C8551" t="s">
        <v>9044</v>
      </c>
      <c r="D8551">
        <v>27</v>
      </c>
      <c r="E8551" s="1">
        <v>1.5329999999999999</v>
      </c>
      <c r="F8551">
        <v>1.5329999999999999</v>
      </c>
      <c r="G8551">
        <v>0.182</v>
      </c>
      <c r="H8551">
        <v>22</v>
      </c>
      <c r="J8551">
        <v>1.4999999999999999E-4</v>
      </c>
      <c r="K8551">
        <v>0.57799999999999996</v>
      </c>
      <c r="L8551">
        <v>1.5650000000000002</v>
      </c>
      <c r="M8551" s="2">
        <f t="shared" si="270"/>
        <v>45</v>
      </c>
      <c r="N8551" t="s">
        <v>9057</v>
      </c>
    </row>
    <row r="8552" spans="1:14">
      <c r="A8552">
        <v>10</v>
      </c>
      <c r="B8552" t="s">
        <v>9045</v>
      </c>
      <c r="C8552" t="s">
        <v>9046</v>
      </c>
      <c r="D8552">
        <v>606</v>
      </c>
      <c r="E8552" s="1">
        <v>1.4730000000000001</v>
      </c>
      <c r="F8552">
        <v>1.444</v>
      </c>
      <c r="G8552">
        <v>0.36099999999999999</v>
      </c>
      <c r="H8552">
        <v>36</v>
      </c>
      <c r="I8552">
        <v>5.8</v>
      </c>
      <c r="J8552">
        <v>1.65E-3</v>
      </c>
      <c r="K8552">
        <v>0.45500000000000002</v>
      </c>
      <c r="L8552">
        <v>1.5650000000000002</v>
      </c>
      <c r="M8552" s="2">
        <f t="shared" si="270"/>
        <v>50</v>
      </c>
      <c r="N8552" t="s">
        <v>9057</v>
      </c>
    </row>
    <row r="8553" spans="1:14">
      <c r="A8553">
        <v>11</v>
      </c>
      <c r="B8553" t="s">
        <v>19856</v>
      </c>
      <c r="C8553" t="s">
        <v>19857</v>
      </c>
      <c r="D8553">
        <v>1229</v>
      </c>
      <c r="E8553" s="1">
        <v>1.3779999999999999</v>
      </c>
      <c r="F8553">
        <v>1.6759999999999999</v>
      </c>
      <c r="G8553">
        <v>0.16300000000000001</v>
      </c>
      <c r="H8553">
        <v>43</v>
      </c>
      <c r="I8553">
        <v>6.8</v>
      </c>
      <c r="J8553">
        <v>3.2399999999999998E-3</v>
      </c>
      <c r="K8553">
        <v>0.56499999999999995</v>
      </c>
      <c r="L8553">
        <v>1.5650000000000002</v>
      </c>
      <c r="M8553" s="2">
        <f t="shared" si="270"/>
        <v>55.000000000000007</v>
      </c>
      <c r="N8553" t="s">
        <v>9057</v>
      </c>
    </row>
    <row r="8554" spans="1:14">
      <c r="A8554">
        <v>12</v>
      </c>
      <c r="B8554" t="s">
        <v>9041</v>
      </c>
      <c r="C8554" t="s">
        <v>9042</v>
      </c>
      <c r="D8554">
        <v>585</v>
      </c>
      <c r="E8554" s="1">
        <v>1.19</v>
      </c>
      <c r="F8554">
        <v>1.5189999999999999</v>
      </c>
      <c r="G8554">
        <v>1.0309999999999999</v>
      </c>
      <c r="H8554">
        <v>64</v>
      </c>
      <c r="I8554">
        <v>4</v>
      </c>
      <c r="J8554">
        <v>2.65E-3</v>
      </c>
      <c r="K8554">
        <v>0.44600000000000001</v>
      </c>
      <c r="L8554">
        <v>1.5650000000000002</v>
      </c>
      <c r="M8554" s="2">
        <f t="shared" si="270"/>
        <v>60</v>
      </c>
      <c r="N8554" t="s">
        <v>9057</v>
      </c>
    </row>
    <row r="8555" spans="1:14">
      <c r="A8555">
        <v>13</v>
      </c>
      <c r="B8555" t="s">
        <v>17529</v>
      </c>
      <c r="C8555" t="s">
        <v>17530</v>
      </c>
      <c r="D8555">
        <v>2078</v>
      </c>
      <c r="E8555" s="1">
        <v>1.1339999999999999</v>
      </c>
      <c r="F8555">
        <v>0.999</v>
      </c>
      <c r="G8555">
        <v>0.104</v>
      </c>
      <c r="H8555">
        <v>135</v>
      </c>
      <c r="I8555">
        <v>7.3</v>
      </c>
      <c r="J8555">
        <v>3.49E-3</v>
      </c>
      <c r="K8555">
        <v>0.246</v>
      </c>
      <c r="L8555">
        <v>1.5650000000000002</v>
      </c>
      <c r="M8555" s="2">
        <f t="shared" si="270"/>
        <v>65</v>
      </c>
      <c r="N8555" t="s">
        <v>9057</v>
      </c>
    </row>
    <row r="8556" spans="1:14">
      <c r="A8556">
        <v>14</v>
      </c>
      <c r="B8556" t="s">
        <v>9049</v>
      </c>
      <c r="C8556" t="s">
        <v>9050</v>
      </c>
      <c r="D8556">
        <v>434</v>
      </c>
      <c r="E8556" s="1">
        <v>1.113</v>
      </c>
      <c r="G8556">
        <v>3.4000000000000002E-2</v>
      </c>
      <c r="H8556">
        <v>29</v>
      </c>
      <c r="I8556">
        <v>7.7</v>
      </c>
      <c r="J8556">
        <v>6.8000000000000005E-4</v>
      </c>
      <c r="L8556">
        <v>1.5650000000000002</v>
      </c>
      <c r="M8556" s="2">
        <f t="shared" si="270"/>
        <v>70</v>
      </c>
      <c r="N8556" t="s">
        <v>9057</v>
      </c>
    </row>
    <row r="8557" spans="1:14">
      <c r="A8557">
        <v>15</v>
      </c>
      <c r="B8557" t="s">
        <v>10880</v>
      </c>
      <c r="C8557" t="s">
        <v>10881</v>
      </c>
      <c r="D8557">
        <v>334</v>
      </c>
      <c r="E8557" s="1">
        <v>0.96899999999999997</v>
      </c>
      <c r="F8557">
        <v>1.0249999999999999</v>
      </c>
      <c r="G8557">
        <v>7.9000000000000001E-2</v>
      </c>
      <c r="H8557">
        <v>63</v>
      </c>
      <c r="I8557">
        <v>4.8</v>
      </c>
      <c r="J8557">
        <v>9.8999999999999999E-4</v>
      </c>
      <c r="K8557">
        <v>0.28199999999999997</v>
      </c>
      <c r="L8557">
        <v>1.5650000000000002</v>
      </c>
      <c r="M8557" s="2">
        <f t="shared" si="270"/>
        <v>75</v>
      </c>
      <c r="N8557" t="s">
        <v>9057</v>
      </c>
    </row>
    <row r="8558" spans="1:14">
      <c r="A8558">
        <v>16</v>
      </c>
      <c r="B8558" t="s">
        <v>9057</v>
      </c>
      <c r="C8558" t="s">
        <v>9058</v>
      </c>
      <c r="D8558">
        <v>474</v>
      </c>
      <c r="E8558" s="1">
        <v>0.875</v>
      </c>
      <c r="F8558">
        <v>1.1359999999999999</v>
      </c>
      <c r="G8558">
        <v>9.7000000000000003E-2</v>
      </c>
      <c r="H8558">
        <v>31</v>
      </c>
      <c r="I8558">
        <v>8.6999999999999993</v>
      </c>
      <c r="J8558">
        <v>1.0399999999999999E-3</v>
      </c>
      <c r="K8558">
        <v>0.38700000000000001</v>
      </c>
      <c r="L8558">
        <v>1.5650000000000002</v>
      </c>
      <c r="M8558" s="2">
        <f t="shared" si="270"/>
        <v>80</v>
      </c>
      <c r="N8558" t="s">
        <v>9057</v>
      </c>
    </row>
    <row r="8559" spans="1:14">
      <c r="A8559">
        <v>17</v>
      </c>
      <c r="B8559" t="s">
        <v>9047</v>
      </c>
      <c r="C8559" t="s">
        <v>9048</v>
      </c>
      <c r="D8559">
        <v>517</v>
      </c>
      <c r="E8559" s="1">
        <v>0.76100000000000001</v>
      </c>
      <c r="F8559">
        <v>0.97899999999999998</v>
      </c>
      <c r="G8559">
        <v>0.20599999999999999</v>
      </c>
      <c r="H8559">
        <v>34</v>
      </c>
      <c r="I8559">
        <v>7.8</v>
      </c>
      <c r="J8559">
        <v>1.01E-3</v>
      </c>
      <c r="K8559">
        <v>0.3</v>
      </c>
      <c r="L8559">
        <v>1.5650000000000002</v>
      </c>
      <c r="M8559" s="2">
        <f t="shared" si="270"/>
        <v>85</v>
      </c>
      <c r="N8559" t="s">
        <v>9057</v>
      </c>
    </row>
    <row r="8560" spans="1:14">
      <c r="A8560">
        <v>18</v>
      </c>
      <c r="B8560" t="s">
        <v>9037</v>
      </c>
      <c r="C8560" t="s">
        <v>9038</v>
      </c>
      <c r="D8560">
        <v>472</v>
      </c>
      <c r="E8560" s="1">
        <v>0.73599999999999999</v>
      </c>
      <c r="F8560">
        <v>1.137</v>
      </c>
      <c r="G8560">
        <v>0.25</v>
      </c>
      <c r="H8560">
        <v>40</v>
      </c>
      <c r="I8560">
        <v>7.4</v>
      </c>
      <c r="J8560">
        <v>9.3000000000000005E-4</v>
      </c>
      <c r="K8560">
        <v>0.34699999999999998</v>
      </c>
      <c r="L8560">
        <v>1.5650000000000002</v>
      </c>
      <c r="M8560" s="2">
        <f t="shared" si="270"/>
        <v>90</v>
      </c>
      <c r="N8560" t="s">
        <v>9057</v>
      </c>
    </row>
    <row r="8561" spans="1:14">
      <c r="A8561">
        <v>19</v>
      </c>
      <c r="B8561" t="s">
        <v>9039</v>
      </c>
      <c r="C8561" t="s">
        <v>9040</v>
      </c>
      <c r="D8561">
        <v>553</v>
      </c>
      <c r="E8561" s="1">
        <v>0.57699999999999996</v>
      </c>
      <c r="G8561">
        <v>0.106</v>
      </c>
      <c r="H8561">
        <v>123</v>
      </c>
      <c r="I8561">
        <v>3.9</v>
      </c>
      <c r="J8561">
        <v>1.6800000000000001E-3</v>
      </c>
      <c r="L8561">
        <v>1.5650000000000002</v>
      </c>
      <c r="M8561" s="2">
        <f t="shared" si="270"/>
        <v>95</v>
      </c>
      <c r="N8561" t="s">
        <v>9057</v>
      </c>
    </row>
    <row r="8562" spans="1:14">
      <c r="A8562">
        <v>20</v>
      </c>
      <c r="B8562" t="s">
        <v>19960</v>
      </c>
      <c r="C8562" t="s">
        <v>19961</v>
      </c>
      <c r="D8562">
        <v>705</v>
      </c>
      <c r="E8562" s="1">
        <v>0.39400000000000002</v>
      </c>
      <c r="F8562">
        <v>0.46300000000000002</v>
      </c>
      <c r="G8562">
        <v>0.157</v>
      </c>
      <c r="H8562">
        <v>51</v>
      </c>
      <c r="I8562">
        <v>9.1999999999999993</v>
      </c>
      <c r="J8562">
        <v>9.3000000000000005E-4</v>
      </c>
      <c r="K8562">
        <v>0.13600000000000001</v>
      </c>
      <c r="L8562">
        <v>1.5650000000000002</v>
      </c>
      <c r="M8562" s="2">
        <f t="shared" si="270"/>
        <v>100</v>
      </c>
      <c r="N8562" t="s">
        <v>9057</v>
      </c>
    </row>
    <row r="8563" spans="1:14" s="3" customFormat="1">
      <c r="E8563" s="4"/>
      <c r="M8563" s="5"/>
    </row>
    <row r="8564" spans="1:14">
      <c r="A8564">
        <v>1</v>
      </c>
      <c r="B8564" t="s">
        <v>19024</v>
      </c>
      <c r="C8564" t="s">
        <v>19025</v>
      </c>
      <c r="D8564">
        <v>5351</v>
      </c>
      <c r="E8564" s="1">
        <v>3.3860000000000001</v>
      </c>
      <c r="F8564">
        <v>3.8410000000000002</v>
      </c>
      <c r="G8564">
        <v>0.61899999999999999</v>
      </c>
      <c r="H8564">
        <v>118</v>
      </c>
      <c r="I8564">
        <v>9.8000000000000007</v>
      </c>
      <c r="J8564">
        <v>9.0799999999999995E-3</v>
      </c>
      <c r="K8564">
        <v>1.4419999999999999</v>
      </c>
      <c r="L8564">
        <f>AVERAGE(E8564:E8723)</f>
        <v>0.68948124999999993</v>
      </c>
      <c r="M8564" s="2">
        <f t="shared" ref="M8564:M8595" si="271">A8564/160*100</f>
        <v>0.625</v>
      </c>
      <c r="N8564" t="s">
        <v>916</v>
      </c>
    </row>
    <row r="8565" spans="1:14">
      <c r="A8565">
        <v>2</v>
      </c>
      <c r="B8565" t="s">
        <v>6812</v>
      </c>
      <c r="C8565" t="s">
        <v>6813</v>
      </c>
      <c r="D8565">
        <v>6236</v>
      </c>
      <c r="E8565" s="1">
        <v>2.802</v>
      </c>
      <c r="F8565">
        <v>4.7779999999999996</v>
      </c>
      <c r="G8565">
        <v>0.41</v>
      </c>
      <c r="H8565">
        <v>83</v>
      </c>
      <c r="I8565" t="s">
        <v>18288</v>
      </c>
      <c r="J8565">
        <v>1.3339999999999999E-2</v>
      </c>
      <c r="K8565">
        <v>2.34</v>
      </c>
      <c r="L8565">
        <v>0.68948124999999993</v>
      </c>
      <c r="M8565" s="2">
        <f t="shared" si="271"/>
        <v>1.25</v>
      </c>
      <c r="N8565" t="s">
        <v>916</v>
      </c>
    </row>
    <row r="8566" spans="1:14">
      <c r="A8566">
        <v>3</v>
      </c>
      <c r="B8566" t="s">
        <v>19030</v>
      </c>
      <c r="C8566" t="s">
        <v>19031</v>
      </c>
      <c r="D8566">
        <v>1102</v>
      </c>
      <c r="E8566" s="1">
        <v>2.448</v>
      </c>
      <c r="F8566">
        <v>2.8969999999999998</v>
      </c>
      <c r="G8566">
        <v>0.22700000000000001</v>
      </c>
      <c r="H8566">
        <v>44</v>
      </c>
      <c r="I8566">
        <v>7.7</v>
      </c>
      <c r="J8566">
        <v>2.31E-3</v>
      </c>
      <c r="K8566">
        <v>0.90200000000000002</v>
      </c>
      <c r="L8566">
        <v>0.68948124999999993</v>
      </c>
      <c r="M8566" s="2">
        <f t="shared" si="271"/>
        <v>1.875</v>
      </c>
      <c r="N8566" t="s">
        <v>916</v>
      </c>
    </row>
    <row r="8567" spans="1:14">
      <c r="A8567">
        <v>4</v>
      </c>
      <c r="B8567" t="s">
        <v>1601</v>
      </c>
      <c r="C8567" t="s">
        <v>1600</v>
      </c>
      <c r="D8567">
        <v>649</v>
      </c>
      <c r="E8567" s="1">
        <v>2.387</v>
      </c>
      <c r="F8567">
        <v>2.3540000000000001</v>
      </c>
      <c r="G8567">
        <v>2.286</v>
      </c>
      <c r="H8567">
        <v>21</v>
      </c>
      <c r="I8567">
        <v>8.8000000000000007</v>
      </c>
      <c r="J8567">
        <v>2.2100000000000002E-3</v>
      </c>
      <c r="K8567">
        <v>1.5940000000000001</v>
      </c>
      <c r="L8567">
        <v>0.68948124999999993</v>
      </c>
      <c r="M8567" s="2">
        <f t="shared" si="271"/>
        <v>2.5</v>
      </c>
      <c r="N8567" t="s">
        <v>916</v>
      </c>
    </row>
    <row r="8568" spans="1:14">
      <c r="A8568">
        <v>5</v>
      </c>
      <c r="B8568" t="s">
        <v>3869</v>
      </c>
      <c r="C8568" t="s">
        <v>3868</v>
      </c>
      <c r="D8568">
        <v>919</v>
      </c>
      <c r="E8568" s="1">
        <v>2.2290000000000001</v>
      </c>
      <c r="F8568">
        <v>2.5139999999999998</v>
      </c>
      <c r="G8568">
        <v>0.26700000000000002</v>
      </c>
      <c r="H8568">
        <v>60</v>
      </c>
      <c r="I8568">
        <v>7.1</v>
      </c>
      <c r="J8568">
        <v>2.2599999999999999E-3</v>
      </c>
      <c r="K8568">
        <v>0.89400000000000002</v>
      </c>
      <c r="L8568">
        <v>0.68948124999999993</v>
      </c>
      <c r="M8568" s="2">
        <f t="shared" si="271"/>
        <v>3.125</v>
      </c>
      <c r="N8568" t="s">
        <v>916</v>
      </c>
    </row>
    <row r="8569" spans="1:14">
      <c r="A8569">
        <v>6</v>
      </c>
      <c r="B8569" t="s">
        <v>19034</v>
      </c>
      <c r="C8569" t="s">
        <v>19035</v>
      </c>
      <c r="D8569">
        <v>833</v>
      </c>
      <c r="E8569" s="1">
        <v>2.226</v>
      </c>
      <c r="F8569">
        <v>2.9609999999999999</v>
      </c>
      <c r="G8569">
        <v>0.19400000000000001</v>
      </c>
      <c r="H8569">
        <v>31</v>
      </c>
      <c r="I8569">
        <v>8.1999999999999993</v>
      </c>
      <c r="J8569">
        <v>1E-3</v>
      </c>
      <c r="K8569">
        <v>0.56000000000000005</v>
      </c>
      <c r="L8569">
        <v>0.68948124999999993</v>
      </c>
      <c r="M8569" s="2">
        <f t="shared" si="271"/>
        <v>3.75</v>
      </c>
      <c r="N8569" t="s">
        <v>916</v>
      </c>
    </row>
    <row r="8570" spans="1:14">
      <c r="A8570">
        <v>7</v>
      </c>
      <c r="B8570" t="s">
        <v>19036</v>
      </c>
      <c r="C8570" t="s">
        <v>19037</v>
      </c>
      <c r="D8570">
        <v>4781</v>
      </c>
      <c r="E8570" s="1">
        <v>1.9710000000000001</v>
      </c>
      <c r="F8570">
        <v>2.7450000000000001</v>
      </c>
      <c r="G8570">
        <v>0.30399999999999999</v>
      </c>
      <c r="H8570">
        <v>138</v>
      </c>
      <c r="I8570">
        <v>8.5</v>
      </c>
      <c r="J8570">
        <v>9.7400000000000004E-3</v>
      </c>
      <c r="K8570">
        <v>0.96899999999999997</v>
      </c>
      <c r="L8570">
        <v>0.68948124999999993</v>
      </c>
      <c r="M8570" s="2">
        <f t="shared" si="271"/>
        <v>4.375</v>
      </c>
      <c r="N8570" t="s">
        <v>916</v>
      </c>
    </row>
    <row r="8571" spans="1:14">
      <c r="A8571">
        <v>8</v>
      </c>
      <c r="B8571" t="s">
        <v>3867</v>
      </c>
      <c r="C8571" t="s">
        <v>3866</v>
      </c>
      <c r="D8571">
        <v>809</v>
      </c>
      <c r="E8571" s="1">
        <v>1.9039999999999999</v>
      </c>
      <c r="F8571">
        <v>2.113</v>
      </c>
      <c r="G8571">
        <v>0.24</v>
      </c>
      <c r="H8571">
        <v>25</v>
      </c>
      <c r="I8571">
        <v>8.8000000000000007</v>
      </c>
      <c r="J8571">
        <v>1.72E-3</v>
      </c>
      <c r="K8571">
        <v>0.73599999999999999</v>
      </c>
      <c r="L8571">
        <v>0.68948124999999993</v>
      </c>
      <c r="M8571" s="2">
        <f t="shared" si="271"/>
        <v>5</v>
      </c>
      <c r="N8571" t="s">
        <v>916</v>
      </c>
    </row>
    <row r="8572" spans="1:14">
      <c r="A8572">
        <v>9</v>
      </c>
      <c r="B8572" t="s">
        <v>3865</v>
      </c>
      <c r="C8572" t="s">
        <v>3864</v>
      </c>
      <c r="D8572">
        <v>2132</v>
      </c>
      <c r="E8572" s="1">
        <v>1.897</v>
      </c>
      <c r="F8572">
        <v>2.2450000000000001</v>
      </c>
      <c r="G8572">
        <v>0.6</v>
      </c>
      <c r="H8572">
        <v>20</v>
      </c>
      <c r="I8572" t="s">
        <v>18288</v>
      </c>
      <c r="J8572">
        <v>2.7100000000000002E-3</v>
      </c>
      <c r="K8572">
        <v>1.5760000000000001</v>
      </c>
      <c r="L8572">
        <v>0.68948124999999993</v>
      </c>
      <c r="M8572" s="2">
        <f t="shared" si="271"/>
        <v>5.625</v>
      </c>
      <c r="N8572" t="s">
        <v>916</v>
      </c>
    </row>
    <row r="8573" spans="1:14">
      <c r="A8573">
        <v>10</v>
      </c>
      <c r="B8573" t="s">
        <v>1591</v>
      </c>
      <c r="C8573" t="s">
        <v>1590</v>
      </c>
      <c r="D8573">
        <v>225</v>
      </c>
      <c r="E8573" s="1">
        <v>1.8420000000000001</v>
      </c>
      <c r="F8573">
        <v>1.264</v>
      </c>
      <c r="G8573">
        <v>0.5</v>
      </c>
      <c r="H8573">
        <v>20</v>
      </c>
      <c r="I8573">
        <v>4.0999999999999996</v>
      </c>
      <c r="J8573">
        <v>8.4000000000000003E-4</v>
      </c>
      <c r="K8573">
        <v>0.44900000000000001</v>
      </c>
      <c r="L8573">
        <v>0.68948124999999993</v>
      </c>
      <c r="M8573" s="2">
        <f t="shared" si="271"/>
        <v>6.25</v>
      </c>
      <c r="N8573" t="s">
        <v>916</v>
      </c>
    </row>
    <row r="8574" spans="1:14">
      <c r="A8574">
        <v>11</v>
      </c>
      <c r="B8574" t="s">
        <v>3863</v>
      </c>
      <c r="C8574" t="s">
        <v>987</v>
      </c>
      <c r="D8574">
        <v>1204</v>
      </c>
      <c r="E8574" s="1">
        <v>1.8</v>
      </c>
      <c r="F8574">
        <v>1.9530000000000001</v>
      </c>
      <c r="G8574">
        <v>0.33300000000000002</v>
      </c>
      <c r="H8574">
        <v>21</v>
      </c>
      <c r="I8574" t="s">
        <v>18288</v>
      </c>
      <c r="J8574">
        <v>1.24E-3</v>
      </c>
      <c r="K8574">
        <v>0.82899999999999996</v>
      </c>
      <c r="L8574">
        <v>0.68948124999999993</v>
      </c>
      <c r="M8574" s="2">
        <f t="shared" si="271"/>
        <v>6.8750000000000009</v>
      </c>
      <c r="N8574" t="s">
        <v>916</v>
      </c>
    </row>
    <row r="8575" spans="1:14">
      <c r="A8575">
        <v>12</v>
      </c>
      <c r="B8575" t="s">
        <v>986</v>
      </c>
      <c r="C8575" t="s">
        <v>985</v>
      </c>
      <c r="D8575">
        <v>1618</v>
      </c>
      <c r="E8575" s="1">
        <v>1.6279999999999999</v>
      </c>
      <c r="F8575">
        <v>2.1840000000000002</v>
      </c>
      <c r="G8575">
        <v>0.36899999999999999</v>
      </c>
      <c r="H8575">
        <v>65</v>
      </c>
      <c r="I8575">
        <v>8.9</v>
      </c>
      <c r="J8575">
        <v>4.7999999999999996E-3</v>
      </c>
      <c r="K8575">
        <v>1.07</v>
      </c>
      <c r="L8575">
        <v>0.68948124999999993</v>
      </c>
      <c r="M8575" s="2">
        <f t="shared" si="271"/>
        <v>7.5</v>
      </c>
      <c r="N8575" t="s">
        <v>916</v>
      </c>
    </row>
    <row r="8576" spans="1:14">
      <c r="A8576">
        <v>13</v>
      </c>
      <c r="B8576" t="s">
        <v>984</v>
      </c>
      <c r="C8576" t="s">
        <v>983</v>
      </c>
      <c r="D8576">
        <v>1676</v>
      </c>
      <c r="E8576" s="1">
        <v>1.59</v>
      </c>
      <c r="F8576">
        <v>2.431</v>
      </c>
      <c r="G8576">
        <v>0.435</v>
      </c>
      <c r="H8576">
        <v>23</v>
      </c>
      <c r="I8576" t="s">
        <v>18288</v>
      </c>
      <c r="J8576">
        <v>3.3999999999999998E-3</v>
      </c>
      <c r="K8576">
        <v>1.901</v>
      </c>
      <c r="L8576">
        <v>0.68948124999999993</v>
      </c>
      <c r="M8576" s="2">
        <f t="shared" si="271"/>
        <v>8.125</v>
      </c>
      <c r="N8576" t="s">
        <v>916</v>
      </c>
    </row>
    <row r="8577" spans="1:14">
      <c r="A8577">
        <v>14</v>
      </c>
      <c r="B8577" t="s">
        <v>19044</v>
      </c>
      <c r="C8577" t="s">
        <v>19045</v>
      </c>
      <c r="D8577">
        <v>1298</v>
      </c>
      <c r="E8577" s="1">
        <v>1.5509999999999999</v>
      </c>
      <c r="F8577">
        <v>1.6839999999999999</v>
      </c>
      <c r="G8577">
        <v>0.22500000000000001</v>
      </c>
      <c r="H8577">
        <v>40</v>
      </c>
      <c r="I8577" t="s">
        <v>18288</v>
      </c>
      <c r="J8577">
        <v>1.8500000000000001E-3</v>
      </c>
      <c r="K8577">
        <v>0.54</v>
      </c>
      <c r="L8577">
        <v>0.68948124999999993</v>
      </c>
      <c r="M8577" s="2">
        <f t="shared" si="271"/>
        <v>8.75</v>
      </c>
      <c r="N8577" t="s">
        <v>916</v>
      </c>
    </row>
    <row r="8578" spans="1:14">
      <c r="A8578">
        <v>15</v>
      </c>
      <c r="B8578" t="s">
        <v>8539</v>
      </c>
      <c r="C8578" t="s">
        <v>8538</v>
      </c>
      <c r="D8578">
        <v>296</v>
      </c>
      <c r="E8578" s="1">
        <v>1.538</v>
      </c>
      <c r="G8578">
        <v>0</v>
      </c>
      <c r="H8578">
        <v>6</v>
      </c>
      <c r="I8578">
        <v>7.8</v>
      </c>
      <c r="J8578">
        <v>9.7000000000000005E-4</v>
      </c>
      <c r="L8578">
        <v>0.68948124999999993</v>
      </c>
      <c r="M8578" s="2">
        <f t="shared" si="271"/>
        <v>9.375</v>
      </c>
      <c r="N8578" t="s">
        <v>916</v>
      </c>
    </row>
    <row r="8579" spans="1:14">
      <c r="A8579">
        <v>16</v>
      </c>
      <c r="B8579" t="s">
        <v>982</v>
      </c>
      <c r="C8579" t="s">
        <v>981</v>
      </c>
      <c r="D8579">
        <v>1385</v>
      </c>
      <c r="E8579" s="1">
        <v>1.5</v>
      </c>
      <c r="F8579">
        <v>2.524</v>
      </c>
      <c r="G8579">
        <v>0.16</v>
      </c>
      <c r="H8579">
        <v>25</v>
      </c>
      <c r="I8579" t="s">
        <v>18288</v>
      </c>
      <c r="J8579">
        <v>3.0100000000000001E-3</v>
      </c>
      <c r="K8579">
        <v>1.385</v>
      </c>
      <c r="L8579">
        <v>0.68948124999999993</v>
      </c>
      <c r="M8579" s="2">
        <f t="shared" si="271"/>
        <v>10</v>
      </c>
      <c r="N8579" t="s">
        <v>916</v>
      </c>
    </row>
    <row r="8580" spans="1:14">
      <c r="A8580">
        <v>17</v>
      </c>
      <c r="B8580" t="s">
        <v>1581</v>
      </c>
      <c r="C8580" t="s">
        <v>1580</v>
      </c>
      <c r="D8580">
        <v>559</v>
      </c>
      <c r="E8580" s="1">
        <v>1.49</v>
      </c>
      <c r="F8580">
        <v>1.349</v>
      </c>
      <c r="G8580">
        <v>0.25</v>
      </c>
      <c r="H8580">
        <v>24</v>
      </c>
      <c r="I8580">
        <v>9.3000000000000007</v>
      </c>
      <c r="J8580">
        <v>1.1900000000000001E-3</v>
      </c>
      <c r="K8580">
        <v>0.54</v>
      </c>
      <c r="L8580">
        <v>0.68948124999999993</v>
      </c>
      <c r="M8580" s="2">
        <f t="shared" si="271"/>
        <v>10.625</v>
      </c>
      <c r="N8580" t="s">
        <v>916</v>
      </c>
    </row>
    <row r="8581" spans="1:14">
      <c r="A8581">
        <v>18</v>
      </c>
      <c r="B8581" t="s">
        <v>19046</v>
      </c>
      <c r="C8581" t="s">
        <v>19047</v>
      </c>
      <c r="D8581">
        <v>1027</v>
      </c>
      <c r="E8581" s="1">
        <v>1.4410000000000001</v>
      </c>
      <c r="F8581">
        <v>1.835</v>
      </c>
      <c r="G8581">
        <v>0.19700000000000001</v>
      </c>
      <c r="H8581">
        <v>61</v>
      </c>
      <c r="I8581">
        <v>6.3</v>
      </c>
      <c r="J8581">
        <v>2.66E-3</v>
      </c>
      <c r="K8581">
        <v>0.58099999999999996</v>
      </c>
      <c r="L8581">
        <v>0.68948124999999993</v>
      </c>
      <c r="M8581" s="2">
        <f t="shared" si="271"/>
        <v>11.25</v>
      </c>
      <c r="N8581" t="s">
        <v>916</v>
      </c>
    </row>
    <row r="8582" spans="1:14">
      <c r="A8582">
        <v>19</v>
      </c>
      <c r="B8582" t="s">
        <v>980</v>
      </c>
      <c r="C8582" t="s">
        <v>979</v>
      </c>
      <c r="D8582">
        <v>1819</v>
      </c>
      <c r="E8582" s="1">
        <v>1.44</v>
      </c>
      <c r="F8582">
        <v>1.75</v>
      </c>
      <c r="G8582">
        <v>0.27300000000000002</v>
      </c>
      <c r="H8582">
        <v>44</v>
      </c>
      <c r="I8582" t="s">
        <v>18288</v>
      </c>
      <c r="J8582">
        <v>2.8900000000000002E-3</v>
      </c>
      <c r="K8582">
        <v>0.77700000000000002</v>
      </c>
      <c r="L8582">
        <v>0.68948124999999993</v>
      </c>
      <c r="M8582" s="2">
        <f t="shared" si="271"/>
        <v>11.875</v>
      </c>
      <c r="N8582" t="s">
        <v>916</v>
      </c>
    </row>
    <row r="8583" spans="1:14">
      <c r="A8583">
        <v>20</v>
      </c>
      <c r="B8583" t="s">
        <v>978</v>
      </c>
      <c r="C8583" t="s">
        <v>977</v>
      </c>
      <c r="D8583">
        <v>1638</v>
      </c>
      <c r="E8583" s="1">
        <v>1.407</v>
      </c>
      <c r="F8583">
        <v>1.8560000000000001</v>
      </c>
      <c r="G8583">
        <v>0.25900000000000001</v>
      </c>
      <c r="H8583">
        <v>58</v>
      </c>
      <c r="I8583" t="s">
        <v>18288</v>
      </c>
      <c r="J8583">
        <v>3.0200000000000001E-3</v>
      </c>
      <c r="K8583">
        <v>0.85699999999999998</v>
      </c>
      <c r="L8583">
        <v>0.68948124999999993</v>
      </c>
      <c r="M8583" s="2">
        <f t="shared" si="271"/>
        <v>12.5</v>
      </c>
      <c r="N8583" t="s">
        <v>916</v>
      </c>
    </row>
    <row r="8584" spans="1:14">
      <c r="A8584">
        <v>21</v>
      </c>
      <c r="B8584" t="s">
        <v>976</v>
      </c>
      <c r="C8584" t="s">
        <v>975</v>
      </c>
      <c r="D8584">
        <v>1471</v>
      </c>
      <c r="E8584" s="1">
        <v>1.391</v>
      </c>
      <c r="F8584">
        <v>2.335</v>
      </c>
      <c r="G8584">
        <v>0.41199999999999998</v>
      </c>
      <c r="H8584">
        <v>34</v>
      </c>
      <c r="I8584">
        <v>9.9</v>
      </c>
      <c r="J8584">
        <v>2.8300000000000001E-3</v>
      </c>
      <c r="K8584">
        <v>1.022</v>
      </c>
      <c r="L8584">
        <v>0.68948124999999993</v>
      </c>
      <c r="M8584" s="2">
        <f t="shared" si="271"/>
        <v>13.125</v>
      </c>
      <c r="N8584" t="s">
        <v>916</v>
      </c>
    </row>
    <row r="8585" spans="1:14">
      <c r="A8585">
        <v>22</v>
      </c>
      <c r="B8585" t="s">
        <v>6342</v>
      </c>
      <c r="C8585" t="s">
        <v>6341</v>
      </c>
      <c r="D8585">
        <v>525</v>
      </c>
      <c r="E8585" s="1">
        <v>1.379</v>
      </c>
      <c r="F8585">
        <v>2.2050000000000001</v>
      </c>
      <c r="G8585">
        <v>0</v>
      </c>
      <c r="H8585">
        <v>14</v>
      </c>
      <c r="I8585">
        <v>8.1999999999999993</v>
      </c>
      <c r="J8585">
        <v>1.15E-3</v>
      </c>
      <c r="K8585">
        <v>0.89500000000000002</v>
      </c>
      <c r="L8585">
        <v>0.68948124999999993</v>
      </c>
      <c r="M8585" s="2">
        <f t="shared" si="271"/>
        <v>13.750000000000002</v>
      </c>
      <c r="N8585" t="s">
        <v>916</v>
      </c>
    </row>
    <row r="8586" spans="1:14">
      <c r="A8586">
        <v>23</v>
      </c>
      <c r="B8586" t="s">
        <v>6334</v>
      </c>
      <c r="C8586" t="s">
        <v>6333</v>
      </c>
      <c r="D8586">
        <v>1525</v>
      </c>
      <c r="E8586" s="1">
        <v>1.3180000000000001</v>
      </c>
      <c r="F8586">
        <v>1.8240000000000001</v>
      </c>
      <c r="G8586">
        <v>0.45800000000000002</v>
      </c>
      <c r="H8586">
        <v>59</v>
      </c>
      <c r="I8586" t="s">
        <v>18288</v>
      </c>
      <c r="J8586">
        <v>2.5699999999999998E-3</v>
      </c>
      <c r="K8586">
        <v>0.78200000000000003</v>
      </c>
      <c r="L8586">
        <v>0.68948124999999993</v>
      </c>
      <c r="M8586" s="2">
        <f t="shared" si="271"/>
        <v>14.374999999999998</v>
      </c>
      <c r="N8586" t="s">
        <v>916</v>
      </c>
    </row>
    <row r="8587" spans="1:14">
      <c r="A8587">
        <v>24</v>
      </c>
      <c r="B8587" t="s">
        <v>974</v>
      </c>
      <c r="C8587" t="s">
        <v>973</v>
      </c>
      <c r="D8587">
        <v>935</v>
      </c>
      <c r="E8587" s="1">
        <v>1.256</v>
      </c>
      <c r="F8587">
        <v>1.52</v>
      </c>
      <c r="G8587">
        <v>0.65700000000000003</v>
      </c>
      <c r="H8587">
        <v>35</v>
      </c>
      <c r="I8587">
        <v>8.3000000000000007</v>
      </c>
      <c r="J8587">
        <v>1.65E-3</v>
      </c>
      <c r="K8587">
        <v>0.47399999999999998</v>
      </c>
      <c r="L8587">
        <v>0.68948124999999993</v>
      </c>
      <c r="M8587" s="2">
        <f t="shared" si="271"/>
        <v>15</v>
      </c>
      <c r="N8587" t="s">
        <v>916</v>
      </c>
    </row>
    <row r="8588" spans="1:14">
      <c r="A8588">
        <v>25</v>
      </c>
      <c r="B8588" t="s">
        <v>972</v>
      </c>
      <c r="C8588" t="s">
        <v>971</v>
      </c>
      <c r="D8588">
        <v>31</v>
      </c>
      <c r="E8588" s="1">
        <v>1.2</v>
      </c>
      <c r="F8588">
        <v>0.68</v>
      </c>
      <c r="G8588">
        <v>0</v>
      </c>
      <c r="H8588">
        <v>11</v>
      </c>
      <c r="J8588">
        <v>1.2E-4</v>
      </c>
      <c r="K8588">
        <v>0.26300000000000001</v>
      </c>
      <c r="L8588">
        <v>0.68948124999999993</v>
      </c>
      <c r="M8588" s="2">
        <f t="shared" si="271"/>
        <v>15.625</v>
      </c>
      <c r="N8588" t="s">
        <v>916</v>
      </c>
    </row>
    <row r="8589" spans="1:14">
      <c r="A8589">
        <v>26</v>
      </c>
      <c r="B8589" t="s">
        <v>6316</v>
      </c>
      <c r="C8589" t="s">
        <v>6315</v>
      </c>
      <c r="D8589">
        <v>252</v>
      </c>
      <c r="E8589" s="1">
        <v>1.167</v>
      </c>
      <c r="G8589">
        <v>0</v>
      </c>
      <c r="H8589">
        <v>18</v>
      </c>
      <c r="I8589">
        <v>5.3</v>
      </c>
      <c r="J8589">
        <v>1.2600000000000001E-3</v>
      </c>
      <c r="L8589">
        <v>0.68948124999999993</v>
      </c>
      <c r="M8589" s="2">
        <f t="shared" si="271"/>
        <v>16.25</v>
      </c>
      <c r="N8589" t="s">
        <v>916</v>
      </c>
    </row>
    <row r="8590" spans="1:14">
      <c r="A8590">
        <v>27</v>
      </c>
      <c r="B8590" t="s">
        <v>970</v>
      </c>
      <c r="C8590" t="s">
        <v>969</v>
      </c>
      <c r="D8590">
        <v>692</v>
      </c>
      <c r="E8590" s="1">
        <v>1.1459999999999999</v>
      </c>
      <c r="F8590">
        <v>1.7210000000000001</v>
      </c>
      <c r="G8590">
        <v>0.27300000000000002</v>
      </c>
      <c r="H8590">
        <v>22</v>
      </c>
      <c r="I8590">
        <v>9.4</v>
      </c>
      <c r="J8590">
        <v>1.1999999999999999E-3</v>
      </c>
      <c r="K8590">
        <v>0.65900000000000003</v>
      </c>
      <c r="L8590">
        <v>0.68948124999999993</v>
      </c>
      <c r="M8590" s="2">
        <f t="shared" si="271"/>
        <v>16.875</v>
      </c>
      <c r="N8590" t="s">
        <v>916</v>
      </c>
    </row>
    <row r="8591" spans="1:14">
      <c r="A8591">
        <v>28</v>
      </c>
      <c r="B8591" t="s">
        <v>968</v>
      </c>
      <c r="C8591" t="s">
        <v>967</v>
      </c>
      <c r="D8591">
        <v>528</v>
      </c>
      <c r="E8591" s="1">
        <v>1.1379999999999999</v>
      </c>
      <c r="F8591">
        <v>2.149</v>
      </c>
      <c r="G8591">
        <v>0.59099999999999997</v>
      </c>
      <c r="H8591">
        <v>22</v>
      </c>
      <c r="I8591">
        <v>8.6999999999999993</v>
      </c>
      <c r="J8591">
        <v>1.0300000000000001E-3</v>
      </c>
      <c r="K8591">
        <v>0.79100000000000004</v>
      </c>
      <c r="L8591">
        <v>0.68948124999999993</v>
      </c>
      <c r="M8591" s="2">
        <f t="shared" si="271"/>
        <v>17.5</v>
      </c>
      <c r="N8591" t="s">
        <v>916</v>
      </c>
    </row>
    <row r="8592" spans="1:14">
      <c r="A8592">
        <v>29</v>
      </c>
      <c r="B8592" t="s">
        <v>6306</v>
      </c>
      <c r="C8592" t="s">
        <v>6305</v>
      </c>
      <c r="D8592">
        <v>247</v>
      </c>
      <c r="E8592" s="1">
        <v>1.1180000000000001</v>
      </c>
      <c r="G8592">
        <v>0.11799999999999999</v>
      </c>
      <c r="H8592">
        <v>17</v>
      </c>
      <c r="I8592">
        <v>4.9000000000000004</v>
      </c>
      <c r="J8592">
        <v>8.4000000000000003E-4</v>
      </c>
      <c r="L8592">
        <v>0.68948124999999993</v>
      </c>
      <c r="M8592" s="2">
        <f t="shared" si="271"/>
        <v>18.125</v>
      </c>
      <c r="N8592" t="s">
        <v>916</v>
      </c>
    </row>
    <row r="8593" spans="1:14">
      <c r="A8593">
        <v>30</v>
      </c>
      <c r="B8593" t="s">
        <v>11673</v>
      </c>
      <c r="C8593" t="s">
        <v>11674</v>
      </c>
      <c r="D8593">
        <v>639</v>
      </c>
      <c r="E8593" s="1">
        <v>1.115</v>
      </c>
      <c r="F8593">
        <v>1.724</v>
      </c>
      <c r="G8593">
        <v>0.64100000000000001</v>
      </c>
      <c r="H8593">
        <v>39</v>
      </c>
      <c r="I8593">
        <v>5.6</v>
      </c>
      <c r="J8593">
        <v>2.16E-3</v>
      </c>
      <c r="K8593">
        <v>0.66600000000000004</v>
      </c>
      <c r="L8593">
        <v>0.68948124999999993</v>
      </c>
      <c r="M8593" s="2">
        <f t="shared" si="271"/>
        <v>18.75</v>
      </c>
      <c r="N8593" t="s">
        <v>916</v>
      </c>
    </row>
    <row r="8594" spans="1:14">
      <c r="A8594">
        <v>31</v>
      </c>
      <c r="B8594" t="s">
        <v>966</v>
      </c>
      <c r="C8594" t="s">
        <v>965</v>
      </c>
      <c r="D8594">
        <v>1526</v>
      </c>
      <c r="E8594" s="1">
        <v>1.1140000000000001</v>
      </c>
      <c r="F8594">
        <v>1.984</v>
      </c>
      <c r="G8594">
        <v>0.71399999999999997</v>
      </c>
      <c r="H8594">
        <v>42</v>
      </c>
      <c r="I8594" t="s">
        <v>18288</v>
      </c>
      <c r="J8594">
        <v>2.97E-3</v>
      </c>
      <c r="K8594">
        <v>0.90100000000000002</v>
      </c>
      <c r="L8594">
        <v>0.68948124999999993</v>
      </c>
      <c r="M8594" s="2">
        <f t="shared" si="271"/>
        <v>19.375</v>
      </c>
      <c r="N8594" t="s">
        <v>916</v>
      </c>
    </row>
    <row r="8595" spans="1:14">
      <c r="A8595">
        <v>32</v>
      </c>
      <c r="B8595" t="s">
        <v>964</v>
      </c>
      <c r="C8595" t="s">
        <v>963</v>
      </c>
      <c r="D8595">
        <v>551</v>
      </c>
      <c r="E8595" s="1">
        <v>1.087</v>
      </c>
      <c r="F8595">
        <v>1.6930000000000001</v>
      </c>
      <c r="G8595">
        <v>0.08</v>
      </c>
      <c r="H8595">
        <v>25</v>
      </c>
      <c r="I8595">
        <v>8.3000000000000007</v>
      </c>
      <c r="J8595">
        <v>2.3800000000000002E-3</v>
      </c>
      <c r="K8595">
        <v>1.1890000000000001</v>
      </c>
      <c r="L8595">
        <v>0.68948124999999993</v>
      </c>
      <c r="M8595" s="2">
        <f t="shared" si="271"/>
        <v>20</v>
      </c>
      <c r="N8595" t="s">
        <v>916</v>
      </c>
    </row>
    <row r="8596" spans="1:14">
      <c r="A8596">
        <v>33</v>
      </c>
      <c r="B8596" t="s">
        <v>962</v>
      </c>
      <c r="C8596" t="s">
        <v>961</v>
      </c>
      <c r="D8596">
        <v>592</v>
      </c>
      <c r="E8596" s="1">
        <v>1.08</v>
      </c>
      <c r="G8596">
        <v>7.6999999999999999E-2</v>
      </c>
      <c r="H8596">
        <v>26</v>
      </c>
      <c r="I8596" t="s">
        <v>18288</v>
      </c>
      <c r="J8596">
        <v>1.24E-3</v>
      </c>
      <c r="L8596">
        <v>0.68948124999999993</v>
      </c>
      <c r="M8596" s="2">
        <f t="shared" ref="M8596:M8627" si="272">A8596/160*100</f>
        <v>20.625</v>
      </c>
      <c r="N8596" t="s">
        <v>916</v>
      </c>
    </row>
    <row r="8597" spans="1:14">
      <c r="A8597">
        <v>34</v>
      </c>
      <c r="B8597" t="s">
        <v>960</v>
      </c>
      <c r="C8597" t="s">
        <v>959</v>
      </c>
      <c r="D8597">
        <v>357</v>
      </c>
      <c r="E8597" s="1">
        <v>1.08</v>
      </c>
      <c r="G8597">
        <v>0.16700000000000001</v>
      </c>
      <c r="H8597">
        <v>12</v>
      </c>
      <c r="I8597" t="s">
        <v>18288</v>
      </c>
      <c r="J8597">
        <v>1.08E-3</v>
      </c>
      <c r="L8597">
        <v>0.68948124999999993</v>
      </c>
      <c r="M8597" s="2">
        <f t="shared" si="272"/>
        <v>21.25</v>
      </c>
      <c r="N8597" t="s">
        <v>916</v>
      </c>
    </row>
    <row r="8598" spans="1:14">
      <c r="A8598">
        <v>35</v>
      </c>
      <c r="B8598" t="s">
        <v>958</v>
      </c>
      <c r="C8598" t="s">
        <v>957</v>
      </c>
      <c r="D8598">
        <v>145</v>
      </c>
      <c r="E8598" s="1">
        <v>1.0649999999999999</v>
      </c>
      <c r="G8598">
        <v>0.111</v>
      </c>
      <c r="H8598">
        <v>18</v>
      </c>
      <c r="I8598">
        <v>5.4</v>
      </c>
      <c r="J8598">
        <v>9.2000000000000003E-4</v>
      </c>
      <c r="L8598">
        <v>0.68948124999999993</v>
      </c>
      <c r="M8598" s="2">
        <f t="shared" si="272"/>
        <v>21.875</v>
      </c>
      <c r="N8598" t="s">
        <v>916</v>
      </c>
    </row>
    <row r="8599" spans="1:14">
      <c r="A8599">
        <v>36</v>
      </c>
      <c r="B8599" t="s">
        <v>956</v>
      </c>
      <c r="C8599" t="s">
        <v>955</v>
      </c>
      <c r="D8599">
        <v>461</v>
      </c>
      <c r="E8599" s="1">
        <v>1.0429999999999999</v>
      </c>
      <c r="G8599">
        <v>0</v>
      </c>
      <c r="H8599">
        <v>8</v>
      </c>
      <c r="I8599" t="s">
        <v>18288</v>
      </c>
      <c r="J8599">
        <v>5.6999999999999998E-4</v>
      </c>
      <c r="L8599">
        <v>0.68948124999999993</v>
      </c>
      <c r="M8599" s="2">
        <f t="shared" si="272"/>
        <v>22.5</v>
      </c>
      <c r="N8599" t="s">
        <v>916</v>
      </c>
    </row>
    <row r="8600" spans="1:14">
      <c r="A8600">
        <v>37</v>
      </c>
      <c r="B8600" t="s">
        <v>954</v>
      </c>
      <c r="C8600" t="s">
        <v>953</v>
      </c>
      <c r="D8600">
        <v>212</v>
      </c>
      <c r="E8600" s="1">
        <v>1.042</v>
      </c>
      <c r="G8600">
        <v>9.0999999999999998E-2</v>
      </c>
      <c r="H8600">
        <v>11</v>
      </c>
      <c r="I8600">
        <v>8.9</v>
      </c>
      <c r="J8600">
        <v>9.1E-4</v>
      </c>
      <c r="L8600">
        <v>0.68948124999999993</v>
      </c>
      <c r="M8600" s="2">
        <f t="shared" si="272"/>
        <v>23.125</v>
      </c>
      <c r="N8600" t="s">
        <v>916</v>
      </c>
    </row>
    <row r="8601" spans="1:14">
      <c r="A8601">
        <v>38</v>
      </c>
      <c r="B8601" t="s">
        <v>6292</v>
      </c>
      <c r="C8601" t="s">
        <v>6291</v>
      </c>
      <c r="D8601">
        <v>333</v>
      </c>
      <c r="E8601" s="1">
        <v>1.02</v>
      </c>
      <c r="G8601">
        <v>0</v>
      </c>
      <c r="H8601">
        <v>24</v>
      </c>
      <c r="I8601">
        <v>5.9</v>
      </c>
      <c r="J8601">
        <v>9.7000000000000005E-4</v>
      </c>
      <c r="L8601">
        <v>0.68948124999999993</v>
      </c>
      <c r="M8601" s="2">
        <f t="shared" si="272"/>
        <v>23.75</v>
      </c>
      <c r="N8601" t="s">
        <v>916</v>
      </c>
    </row>
    <row r="8602" spans="1:14">
      <c r="A8602">
        <v>39</v>
      </c>
      <c r="B8602" t="s">
        <v>1555</v>
      </c>
      <c r="C8602" t="s">
        <v>1554</v>
      </c>
      <c r="D8602">
        <v>541</v>
      </c>
      <c r="E8602" s="1">
        <v>0.94199999999999995</v>
      </c>
      <c r="F8602">
        <v>0.73899999999999999</v>
      </c>
      <c r="G8602">
        <v>0.39400000000000002</v>
      </c>
      <c r="H8602">
        <v>33</v>
      </c>
      <c r="I8602">
        <v>9.8000000000000007</v>
      </c>
      <c r="J8602">
        <v>7.2000000000000005E-4</v>
      </c>
      <c r="K8602">
        <v>0.34399999999999997</v>
      </c>
      <c r="L8602">
        <v>0.68948124999999993</v>
      </c>
      <c r="M8602" s="2">
        <f t="shared" si="272"/>
        <v>24.375</v>
      </c>
      <c r="N8602" t="s">
        <v>916</v>
      </c>
    </row>
    <row r="8603" spans="1:14">
      <c r="A8603">
        <v>40</v>
      </c>
      <c r="B8603" t="s">
        <v>14724</v>
      </c>
      <c r="C8603" t="s">
        <v>14725</v>
      </c>
      <c r="D8603">
        <v>1010</v>
      </c>
      <c r="E8603" s="1">
        <v>0.94</v>
      </c>
      <c r="F8603">
        <v>1.85</v>
      </c>
      <c r="G8603">
        <v>4.2999999999999997E-2</v>
      </c>
      <c r="H8603">
        <v>23</v>
      </c>
      <c r="I8603" t="s">
        <v>18288</v>
      </c>
      <c r="J8603">
        <v>1.7700000000000001E-3</v>
      </c>
      <c r="K8603">
        <v>1.0089999999999999</v>
      </c>
      <c r="L8603">
        <v>0.68948124999999993</v>
      </c>
      <c r="M8603" s="2">
        <f t="shared" si="272"/>
        <v>25</v>
      </c>
      <c r="N8603" t="s">
        <v>916</v>
      </c>
    </row>
    <row r="8604" spans="1:14">
      <c r="A8604">
        <v>41</v>
      </c>
      <c r="B8604" t="s">
        <v>952</v>
      </c>
      <c r="C8604" t="s">
        <v>951</v>
      </c>
      <c r="D8604">
        <v>856</v>
      </c>
      <c r="E8604" s="1">
        <v>0.92900000000000005</v>
      </c>
      <c r="F8604">
        <v>1.2769999999999999</v>
      </c>
      <c r="G8604">
        <v>0.14299999999999999</v>
      </c>
      <c r="H8604">
        <v>21</v>
      </c>
      <c r="I8604" t="s">
        <v>18288</v>
      </c>
      <c r="J8604">
        <v>1.6800000000000001E-3</v>
      </c>
      <c r="K8604">
        <v>0.94799999999999995</v>
      </c>
      <c r="L8604">
        <v>0.68948124999999993</v>
      </c>
      <c r="M8604" s="2">
        <f t="shared" si="272"/>
        <v>25.624999999999996</v>
      </c>
      <c r="N8604" t="s">
        <v>916</v>
      </c>
    </row>
    <row r="8605" spans="1:14">
      <c r="A8605">
        <v>42</v>
      </c>
      <c r="B8605" t="s">
        <v>950</v>
      </c>
      <c r="C8605" t="s">
        <v>949</v>
      </c>
      <c r="D8605">
        <v>142</v>
      </c>
      <c r="E8605" s="1">
        <v>0.92300000000000004</v>
      </c>
      <c r="G8605">
        <v>9.0999999999999998E-2</v>
      </c>
      <c r="H8605">
        <v>11</v>
      </c>
      <c r="I8605">
        <v>7.8</v>
      </c>
      <c r="J8605">
        <v>5.5000000000000003E-4</v>
      </c>
      <c r="L8605">
        <v>0.68948124999999993</v>
      </c>
      <c r="M8605" s="2">
        <f t="shared" si="272"/>
        <v>26.25</v>
      </c>
      <c r="N8605" t="s">
        <v>916</v>
      </c>
    </row>
    <row r="8606" spans="1:14">
      <c r="A8606">
        <v>43</v>
      </c>
      <c r="B8606" t="s">
        <v>948</v>
      </c>
      <c r="C8606" t="s">
        <v>947</v>
      </c>
      <c r="D8606">
        <v>82</v>
      </c>
      <c r="E8606" s="1">
        <v>0.90500000000000003</v>
      </c>
      <c r="G8606">
        <v>0.182</v>
      </c>
      <c r="H8606">
        <v>11</v>
      </c>
      <c r="J8606">
        <v>5.2999999999999998E-4</v>
      </c>
      <c r="L8606">
        <v>0.68948124999999993</v>
      </c>
      <c r="M8606" s="2">
        <f t="shared" si="272"/>
        <v>26.875</v>
      </c>
      <c r="N8606" t="s">
        <v>916</v>
      </c>
    </row>
    <row r="8607" spans="1:14">
      <c r="A8607">
        <v>44</v>
      </c>
      <c r="B8607" t="s">
        <v>946</v>
      </c>
      <c r="C8607" t="s">
        <v>945</v>
      </c>
      <c r="D8607">
        <v>188</v>
      </c>
      <c r="E8607" s="1">
        <v>0.89500000000000002</v>
      </c>
      <c r="F8607">
        <v>1.9019999999999999</v>
      </c>
      <c r="G8607">
        <v>0</v>
      </c>
      <c r="H8607">
        <v>10</v>
      </c>
      <c r="I8607">
        <v>5.9</v>
      </c>
      <c r="J8607">
        <v>1.17E-3</v>
      </c>
      <c r="K8607">
        <v>1.3129999999999999</v>
      </c>
      <c r="L8607">
        <v>0.68948124999999993</v>
      </c>
      <c r="M8607" s="2">
        <f t="shared" si="272"/>
        <v>27.500000000000004</v>
      </c>
      <c r="N8607" t="s">
        <v>916</v>
      </c>
    </row>
    <row r="8608" spans="1:14">
      <c r="A8608">
        <v>45</v>
      </c>
      <c r="B8608" t="s">
        <v>6256</v>
      </c>
      <c r="C8608" t="s">
        <v>6255</v>
      </c>
      <c r="D8608">
        <v>594</v>
      </c>
      <c r="E8608" s="1">
        <v>0.89200000000000002</v>
      </c>
      <c r="F8608">
        <v>0.89700000000000002</v>
      </c>
      <c r="G8608">
        <v>0.122</v>
      </c>
      <c r="H8608">
        <v>41</v>
      </c>
      <c r="I8608" t="s">
        <v>18288</v>
      </c>
      <c r="J8608">
        <v>8.3000000000000001E-4</v>
      </c>
      <c r="K8608">
        <v>0.25800000000000001</v>
      </c>
      <c r="L8608">
        <v>0.68948124999999993</v>
      </c>
      <c r="M8608" s="2">
        <f t="shared" si="272"/>
        <v>28.125</v>
      </c>
      <c r="N8608" t="s">
        <v>916</v>
      </c>
    </row>
    <row r="8609" spans="1:14">
      <c r="A8609">
        <v>46</v>
      </c>
      <c r="B8609" t="s">
        <v>944</v>
      </c>
      <c r="C8609" t="s">
        <v>943</v>
      </c>
      <c r="D8609">
        <v>376</v>
      </c>
      <c r="E8609" s="1">
        <v>0.86699999999999999</v>
      </c>
      <c r="F8609">
        <v>1.387</v>
      </c>
      <c r="G8609">
        <v>0.13300000000000001</v>
      </c>
      <c r="H8609">
        <v>15</v>
      </c>
      <c r="I8609" t="s">
        <v>18288</v>
      </c>
      <c r="J8609">
        <v>1.4599999999999999E-3</v>
      </c>
      <c r="K8609">
        <v>1.111</v>
      </c>
      <c r="L8609">
        <v>0.68948124999999993</v>
      </c>
      <c r="M8609" s="2">
        <f t="shared" si="272"/>
        <v>28.749999999999996</v>
      </c>
      <c r="N8609" t="s">
        <v>916</v>
      </c>
    </row>
    <row r="8610" spans="1:14">
      <c r="A8610">
        <v>47</v>
      </c>
      <c r="B8610" t="s">
        <v>942</v>
      </c>
      <c r="C8610" t="s">
        <v>941</v>
      </c>
      <c r="D8610">
        <v>290</v>
      </c>
      <c r="E8610" s="1">
        <v>0.86199999999999999</v>
      </c>
      <c r="G8610">
        <v>0</v>
      </c>
      <c r="H8610">
        <v>12</v>
      </c>
      <c r="I8610">
        <v>9.9</v>
      </c>
      <c r="J8610">
        <v>5.1999999999999995E-4</v>
      </c>
      <c r="L8610">
        <v>0.68948124999999993</v>
      </c>
      <c r="M8610" s="2">
        <f t="shared" si="272"/>
        <v>29.375</v>
      </c>
      <c r="N8610" t="s">
        <v>916</v>
      </c>
    </row>
    <row r="8611" spans="1:14">
      <c r="A8611">
        <v>48</v>
      </c>
      <c r="B8611" t="s">
        <v>940</v>
      </c>
      <c r="C8611" t="s">
        <v>939</v>
      </c>
      <c r="D8611">
        <v>279</v>
      </c>
      <c r="E8611" s="1">
        <v>0.86</v>
      </c>
      <c r="F8611">
        <v>1</v>
      </c>
      <c r="G8611">
        <v>0.129</v>
      </c>
      <c r="H8611">
        <v>31</v>
      </c>
      <c r="I8611">
        <v>8.5</v>
      </c>
      <c r="J8611">
        <v>8.4000000000000003E-4</v>
      </c>
      <c r="K8611">
        <v>0.51700000000000002</v>
      </c>
      <c r="L8611">
        <v>0.68948124999999993</v>
      </c>
      <c r="M8611" s="2">
        <f t="shared" si="272"/>
        <v>30</v>
      </c>
      <c r="N8611" t="s">
        <v>916</v>
      </c>
    </row>
    <row r="8612" spans="1:14">
      <c r="A8612">
        <v>49</v>
      </c>
      <c r="B8612" t="s">
        <v>938</v>
      </c>
      <c r="C8612" t="s">
        <v>937</v>
      </c>
      <c r="D8612">
        <v>291</v>
      </c>
      <c r="E8612" s="1">
        <v>0.85699999999999998</v>
      </c>
      <c r="F8612">
        <v>0.79700000000000004</v>
      </c>
      <c r="G8612">
        <v>0.5</v>
      </c>
      <c r="H8612">
        <v>18</v>
      </c>
      <c r="I8612" t="s">
        <v>18288</v>
      </c>
      <c r="J8612">
        <v>2.2000000000000001E-4</v>
      </c>
      <c r="K8612">
        <v>0.159</v>
      </c>
      <c r="L8612">
        <v>0.68948124999999993</v>
      </c>
      <c r="M8612" s="2">
        <f t="shared" si="272"/>
        <v>30.625000000000004</v>
      </c>
      <c r="N8612" t="s">
        <v>916</v>
      </c>
    </row>
    <row r="8613" spans="1:14">
      <c r="A8613">
        <v>50</v>
      </c>
      <c r="B8613" t="s">
        <v>936</v>
      </c>
      <c r="C8613" t="s">
        <v>935</v>
      </c>
      <c r="D8613">
        <v>650</v>
      </c>
      <c r="E8613" s="1">
        <v>0.85699999999999998</v>
      </c>
      <c r="F8613">
        <v>1.143</v>
      </c>
      <c r="G8613">
        <v>0.35699999999999998</v>
      </c>
      <c r="H8613">
        <v>28</v>
      </c>
      <c r="I8613" t="s">
        <v>18288</v>
      </c>
      <c r="J8613">
        <v>2.3800000000000002E-3</v>
      </c>
      <c r="K8613">
        <v>1.1399999999999999</v>
      </c>
      <c r="L8613">
        <v>0.68948124999999993</v>
      </c>
      <c r="M8613" s="2">
        <f t="shared" si="272"/>
        <v>31.25</v>
      </c>
      <c r="N8613" t="s">
        <v>916</v>
      </c>
    </row>
    <row r="8614" spans="1:14">
      <c r="A8614">
        <v>51</v>
      </c>
      <c r="B8614" t="s">
        <v>6244</v>
      </c>
      <c r="C8614" t="s">
        <v>6243</v>
      </c>
      <c r="D8614">
        <v>316</v>
      </c>
      <c r="E8614" s="1">
        <v>0.85099999999999998</v>
      </c>
      <c r="F8614">
        <v>1.1399999999999999</v>
      </c>
      <c r="G8614">
        <v>0.217</v>
      </c>
      <c r="H8614">
        <v>23</v>
      </c>
      <c r="I8614">
        <v>6.9</v>
      </c>
      <c r="J8614">
        <v>9.7000000000000005E-4</v>
      </c>
      <c r="K8614">
        <v>0.51500000000000001</v>
      </c>
      <c r="L8614">
        <v>0.68948124999999993</v>
      </c>
      <c r="M8614" s="2">
        <f t="shared" si="272"/>
        <v>31.874999999999996</v>
      </c>
      <c r="N8614" t="s">
        <v>916</v>
      </c>
    </row>
    <row r="8615" spans="1:14">
      <c r="A8615">
        <v>52</v>
      </c>
      <c r="B8615" t="s">
        <v>934</v>
      </c>
      <c r="C8615" t="s">
        <v>933</v>
      </c>
      <c r="D8615">
        <v>158</v>
      </c>
      <c r="E8615" s="1">
        <v>0.82399999999999995</v>
      </c>
      <c r="F8615">
        <v>1.0309999999999999</v>
      </c>
      <c r="G8615">
        <v>2</v>
      </c>
      <c r="H8615">
        <v>2</v>
      </c>
      <c r="I8615">
        <v>6.7</v>
      </c>
      <c r="J8615">
        <v>8.8999999999999995E-4</v>
      </c>
      <c r="K8615">
        <v>0.79400000000000004</v>
      </c>
      <c r="L8615">
        <v>0.68948124999999993</v>
      </c>
      <c r="M8615" s="2">
        <f t="shared" si="272"/>
        <v>32.5</v>
      </c>
      <c r="N8615" t="s">
        <v>916</v>
      </c>
    </row>
    <row r="8616" spans="1:14">
      <c r="A8616">
        <v>53</v>
      </c>
      <c r="B8616" t="s">
        <v>19058</v>
      </c>
      <c r="C8616" t="s">
        <v>19059</v>
      </c>
      <c r="D8616">
        <v>855</v>
      </c>
      <c r="E8616" s="1">
        <v>0.82199999999999995</v>
      </c>
      <c r="F8616">
        <v>1.216</v>
      </c>
      <c r="G8616">
        <v>0.16</v>
      </c>
      <c r="H8616">
        <v>25</v>
      </c>
      <c r="I8616" t="s">
        <v>18288</v>
      </c>
      <c r="J8616">
        <v>1.1900000000000001E-3</v>
      </c>
      <c r="K8616">
        <v>0.66300000000000003</v>
      </c>
      <c r="L8616">
        <v>0.68948124999999993</v>
      </c>
      <c r="M8616" s="2">
        <f t="shared" si="272"/>
        <v>33.125</v>
      </c>
      <c r="N8616" t="s">
        <v>916</v>
      </c>
    </row>
    <row r="8617" spans="1:14">
      <c r="A8617">
        <v>54</v>
      </c>
      <c r="B8617" t="s">
        <v>932</v>
      </c>
      <c r="C8617" t="s">
        <v>931</v>
      </c>
      <c r="D8617">
        <v>163</v>
      </c>
      <c r="E8617" s="1">
        <v>0.80600000000000005</v>
      </c>
      <c r="G8617">
        <v>0.375</v>
      </c>
      <c r="H8617">
        <v>16</v>
      </c>
      <c r="I8617">
        <v>4.5999999999999996</v>
      </c>
      <c r="J8617">
        <v>1.48E-3</v>
      </c>
      <c r="L8617">
        <v>0.68948124999999993</v>
      </c>
      <c r="M8617" s="2">
        <f t="shared" si="272"/>
        <v>33.75</v>
      </c>
      <c r="N8617" t="s">
        <v>916</v>
      </c>
    </row>
    <row r="8618" spans="1:14">
      <c r="A8618">
        <v>55</v>
      </c>
      <c r="B8618" t="s">
        <v>6236</v>
      </c>
      <c r="C8618" t="s">
        <v>6235</v>
      </c>
      <c r="D8618">
        <v>1386</v>
      </c>
      <c r="E8618" s="1">
        <v>0.79200000000000004</v>
      </c>
      <c r="F8618">
        <v>1.1579999999999999</v>
      </c>
      <c r="G8618">
        <v>2.5999999999999999E-2</v>
      </c>
      <c r="H8618">
        <v>38</v>
      </c>
      <c r="I8618" t="s">
        <v>18288</v>
      </c>
      <c r="J8618">
        <v>1.5900000000000001E-3</v>
      </c>
      <c r="K8618">
        <v>0.57299999999999995</v>
      </c>
      <c r="L8618">
        <v>0.68948124999999993</v>
      </c>
      <c r="M8618" s="2">
        <f t="shared" si="272"/>
        <v>34.375</v>
      </c>
      <c r="N8618" t="s">
        <v>916</v>
      </c>
    </row>
    <row r="8619" spans="1:14">
      <c r="A8619">
        <v>56</v>
      </c>
      <c r="B8619" t="s">
        <v>19060</v>
      </c>
      <c r="C8619" t="s">
        <v>19061</v>
      </c>
      <c r="D8619">
        <v>798</v>
      </c>
      <c r="E8619" s="1">
        <v>0.78300000000000003</v>
      </c>
      <c r="F8619">
        <v>0.90500000000000003</v>
      </c>
      <c r="G8619">
        <v>9.0999999999999998E-2</v>
      </c>
      <c r="H8619">
        <v>55</v>
      </c>
      <c r="I8619">
        <v>7.2</v>
      </c>
      <c r="J8619">
        <v>1.74E-3</v>
      </c>
      <c r="K8619">
        <v>0.29599999999999999</v>
      </c>
      <c r="L8619">
        <v>0.68948124999999993</v>
      </c>
      <c r="M8619" s="2">
        <f t="shared" si="272"/>
        <v>35</v>
      </c>
      <c r="N8619" t="s">
        <v>916</v>
      </c>
    </row>
    <row r="8620" spans="1:14">
      <c r="A8620">
        <v>57</v>
      </c>
      <c r="B8620" t="s">
        <v>930</v>
      </c>
      <c r="C8620" t="s">
        <v>929</v>
      </c>
      <c r="D8620">
        <v>537</v>
      </c>
      <c r="E8620" s="1">
        <v>0.78</v>
      </c>
      <c r="F8620">
        <v>1.131</v>
      </c>
      <c r="G8620">
        <v>0.05</v>
      </c>
      <c r="H8620">
        <v>20</v>
      </c>
      <c r="I8620">
        <v>8.5</v>
      </c>
      <c r="J8620">
        <v>1.2700000000000001E-3</v>
      </c>
      <c r="K8620">
        <v>0.59299999999999997</v>
      </c>
      <c r="L8620">
        <v>0.68948124999999993</v>
      </c>
      <c r="M8620" s="2">
        <f t="shared" si="272"/>
        <v>35.625</v>
      </c>
      <c r="N8620" t="s">
        <v>916</v>
      </c>
    </row>
    <row r="8621" spans="1:14">
      <c r="A8621">
        <v>58</v>
      </c>
      <c r="B8621" t="s">
        <v>928</v>
      </c>
      <c r="C8621" t="s">
        <v>927</v>
      </c>
      <c r="D8621">
        <v>379</v>
      </c>
      <c r="E8621" s="1">
        <v>0.75900000000000001</v>
      </c>
      <c r="F8621">
        <v>0.82699999999999996</v>
      </c>
      <c r="G8621">
        <v>0.27800000000000002</v>
      </c>
      <c r="H8621">
        <v>18</v>
      </c>
      <c r="I8621" t="s">
        <v>18288</v>
      </c>
      <c r="J8621">
        <v>1.09E-3</v>
      </c>
      <c r="K8621">
        <v>0.76800000000000002</v>
      </c>
      <c r="L8621">
        <v>0.68948124999999993</v>
      </c>
      <c r="M8621" s="2">
        <f t="shared" si="272"/>
        <v>36.25</v>
      </c>
      <c r="N8621" t="s">
        <v>916</v>
      </c>
    </row>
    <row r="8622" spans="1:14">
      <c r="A8622">
        <v>59</v>
      </c>
      <c r="B8622" t="s">
        <v>6226</v>
      </c>
      <c r="C8622" t="s">
        <v>6225</v>
      </c>
      <c r="D8622">
        <v>546</v>
      </c>
      <c r="E8622" s="1">
        <v>0.74299999999999999</v>
      </c>
      <c r="G8622">
        <v>0.186</v>
      </c>
      <c r="H8622">
        <v>43</v>
      </c>
      <c r="I8622" t="s">
        <v>18288</v>
      </c>
      <c r="J8622">
        <v>6.6E-4</v>
      </c>
      <c r="L8622">
        <v>0.68948124999999993</v>
      </c>
      <c r="M8622" s="2">
        <f t="shared" si="272"/>
        <v>36.875</v>
      </c>
      <c r="N8622" t="s">
        <v>916</v>
      </c>
    </row>
    <row r="8623" spans="1:14">
      <c r="A8623">
        <v>60</v>
      </c>
      <c r="B8623" t="s">
        <v>1539</v>
      </c>
      <c r="C8623" t="s">
        <v>1538</v>
      </c>
      <c r="D8623">
        <v>224</v>
      </c>
      <c r="E8623" s="1">
        <v>0.71699999999999997</v>
      </c>
      <c r="G8623">
        <v>0.08</v>
      </c>
      <c r="H8623">
        <v>25</v>
      </c>
      <c r="I8623">
        <v>8.6</v>
      </c>
      <c r="J8623">
        <v>3.8000000000000002E-4</v>
      </c>
      <c r="L8623">
        <v>0.68948124999999993</v>
      </c>
      <c r="M8623" s="2">
        <f t="shared" si="272"/>
        <v>37.5</v>
      </c>
      <c r="N8623" t="s">
        <v>916</v>
      </c>
    </row>
    <row r="8624" spans="1:14">
      <c r="A8624">
        <v>61</v>
      </c>
      <c r="B8624" t="s">
        <v>926</v>
      </c>
      <c r="C8624" t="s">
        <v>925</v>
      </c>
      <c r="D8624">
        <v>225</v>
      </c>
      <c r="E8624" s="1">
        <v>0.71699999999999997</v>
      </c>
      <c r="G8624">
        <v>0.185</v>
      </c>
      <c r="H8624">
        <v>27</v>
      </c>
      <c r="I8624">
        <v>7.2</v>
      </c>
      <c r="J8624">
        <v>5.8E-4</v>
      </c>
      <c r="L8624">
        <v>0.68948124999999993</v>
      </c>
      <c r="M8624" s="2">
        <f t="shared" si="272"/>
        <v>38.125</v>
      </c>
      <c r="N8624" t="s">
        <v>916</v>
      </c>
    </row>
    <row r="8625" spans="1:14">
      <c r="A8625">
        <v>62</v>
      </c>
      <c r="B8625" t="s">
        <v>6222</v>
      </c>
      <c r="C8625" t="s">
        <v>6221</v>
      </c>
      <c r="D8625">
        <v>264</v>
      </c>
      <c r="E8625" s="1">
        <v>0.71199999999999997</v>
      </c>
      <c r="G8625">
        <v>8.7999999999999995E-2</v>
      </c>
      <c r="H8625">
        <v>34</v>
      </c>
      <c r="I8625">
        <v>5.5</v>
      </c>
      <c r="J8625">
        <v>1.2600000000000001E-3</v>
      </c>
      <c r="L8625">
        <v>0.68948124999999993</v>
      </c>
      <c r="M8625" s="2">
        <f t="shared" si="272"/>
        <v>38.75</v>
      </c>
      <c r="N8625" t="s">
        <v>916</v>
      </c>
    </row>
    <row r="8626" spans="1:14">
      <c r="A8626">
        <v>63</v>
      </c>
      <c r="B8626" t="s">
        <v>924</v>
      </c>
      <c r="C8626" t="s">
        <v>923</v>
      </c>
      <c r="D8626">
        <v>154</v>
      </c>
      <c r="E8626" s="1">
        <v>0.70799999999999996</v>
      </c>
      <c r="G8626">
        <v>0.182</v>
      </c>
      <c r="H8626">
        <v>11</v>
      </c>
      <c r="I8626">
        <v>6.9</v>
      </c>
      <c r="J8626">
        <v>8.5999999999999998E-4</v>
      </c>
      <c r="L8626">
        <v>0.68948124999999993</v>
      </c>
      <c r="M8626" s="2">
        <f t="shared" si="272"/>
        <v>39.375</v>
      </c>
      <c r="N8626" t="s">
        <v>916</v>
      </c>
    </row>
    <row r="8627" spans="1:14">
      <c r="A8627">
        <v>64</v>
      </c>
      <c r="B8627" t="s">
        <v>922</v>
      </c>
      <c r="C8627" t="s">
        <v>921</v>
      </c>
      <c r="D8627">
        <v>1054</v>
      </c>
      <c r="E8627" s="1">
        <v>0.70599999999999996</v>
      </c>
      <c r="F8627">
        <v>0.872</v>
      </c>
      <c r="G8627">
        <v>0.317</v>
      </c>
      <c r="H8627">
        <v>82</v>
      </c>
      <c r="I8627">
        <v>7.1</v>
      </c>
      <c r="J8627">
        <v>4.7400000000000003E-3</v>
      </c>
      <c r="K8627">
        <v>0.55000000000000004</v>
      </c>
      <c r="L8627">
        <v>0.68948124999999993</v>
      </c>
      <c r="M8627" s="2">
        <f t="shared" si="272"/>
        <v>40</v>
      </c>
      <c r="N8627" t="s">
        <v>916</v>
      </c>
    </row>
    <row r="8628" spans="1:14">
      <c r="A8628">
        <v>65</v>
      </c>
      <c r="B8628" t="s">
        <v>920</v>
      </c>
      <c r="C8628" t="s">
        <v>919</v>
      </c>
      <c r="D8628">
        <v>2151</v>
      </c>
      <c r="E8628" s="1">
        <v>0.7</v>
      </c>
      <c r="F8628">
        <v>0.94399999999999995</v>
      </c>
      <c r="G8628">
        <v>0.26600000000000001</v>
      </c>
      <c r="H8628">
        <v>124</v>
      </c>
      <c r="I8628">
        <v>9.1999999999999993</v>
      </c>
      <c r="J8628">
        <v>7.0899999999999999E-3</v>
      </c>
      <c r="K8628">
        <v>0.51700000000000002</v>
      </c>
      <c r="L8628">
        <v>0.68948124999999993</v>
      </c>
      <c r="M8628" s="2">
        <f t="shared" ref="M8628:M8659" si="273">A8628/160*100</f>
        <v>40.625</v>
      </c>
      <c r="N8628" t="s">
        <v>916</v>
      </c>
    </row>
    <row r="8629" spans="1:14">
      <c r="A8629">
        <v>66</v>
      </c>
      <c r="B8629" t="s">
        <v>18323</v>
      </c>
      <c r="C8629" t="s">
        <v>18324</v>
      </c>
      <c r="D8629">
        <v>570</v>
      </c>
      <c r="E8629" s="1">
        <v>0.69599999999999995</v>
      </c>
      <c r="F8629">
        <v>1.4139999999999999</v>
      </c>
      <c r="G8629">
        <v>0</v>
      </c>
      <c r="H8629">
        <v>9</v>
      </c>
      <c r="I8629" t="s">
        <v>18288</v>
      </c>
      <c r="J8629">
        <v>9.2000000000000003E-4</v>
      </c>
      <c r="K8629">
        <v>0.90200000000000002</v>
      </c>
      <c r="L8629">
        <v>0.68948124999999993</v>
      </c>
      <c r="M8629" s="2">
        <f t="shared" si="273"/>
        <v>41.25</v>
      </c>
      <c r="N8629" t="s">
        <v>916</v>
      </c>
    </row>
    <row r="8630" spans="1:14">
      <c r="A8630">
        <v>67</v>
      </c>
      <c r="B8630" t="s">
        <v>6218</v>
      </c>
      <c r="C8630" t="s">
        <v>6217</v>
      </c>
      <c r="D8630">
        <v>747</v>
      </c>
      <c r="E8630" s="1">
        <v>0.69199999999999995</v>
      </c>
      <c r="G8630">
        <v>5.0999999999999997E-2</v>
      </c>
      <c r="H8630">
        <v>39</v>
      </c>
      <c r="I8630">
        <v>9.1</v>
      </c>
      <c r="J8630">
        <v>1.49E-3</v>
      </c>
      <c r="L8630">
        <v>0.68948124999999993</v>
      </c>
      <c r="M8630" s="2">
        <f t="shared" si="273"/>
        <v>41.875</v>
      </c>
      <c r="N8630" t="s">
        <v>916</v>
      </c>
    </row>
    <row r="8631" spans="1:14">
      <c r="A8631">
        <v>68</v>
      </c>
      <c r="B8631" t="s">
        <v>6216</v>
      </c>
      <c r="C8631" t="s">
        <v>6215</v>
      </c>
      <c r="D8631">
        <v>392</v>
      </c>
      <c r="E8631" s="1">
        <v>0.69</v>
      </c>
      <c r="F8631">
        <v>1.2989999999999999</v>
      </c>
      <c r="G8631">
        <v>5.2999999999999999E-2</v>
      </c>
      <c r="H8631">
        <v>19</v>
      </c>
      <c r="I8631" t="s">
        <v>18288</v>
      </c>
      <c r="J8631">
        <v>7.7999999999999999E-4</v>
      </c>
      <c r="K8631">
        <v>0.51200000000000001</v>
      </c>
      <c r="L8631">
        <v>0.68948124999999993</v>
      </c>
      <c r="M8631" s="2">
        <f t="shared" si="273"/>
        <v>42.5</v>
      </c>
      <c r="N8631" t="s">
        <v>916</v>
      </c>
    </row>
    <row r="8632" spans="1:14">
      <c r="A8632">
        <v>69</v>
      </c>
      <c r="B8632" t="s">
        <v>6418</v>
      </c>
      <c r="C8632" t="s">
        <v>6417</v>
      </c>
      <c r="D8632">
        <v>206</v>
      </c>
      <c r="E8632" s="1">
        <v>0.68200000000000005</v>
      </c>
      <c r="G8632">
        <v>0.105</v>
      </c>
      <c r="H8632">
        <v>19</v>
      </c>
      <c r="I8632">
        <v>8</v>
      </c>
      <c r="J8632">
        <v>3.8000000000000002E-4</v>
      </c>
      <c r="L8632">
        <v>0.68948124999999993</v>
      </c>
      <c r="M8632" s="2">
        <f t="shared" si="273"/>
        <v>43.125</v>
      </c>
      <c r="N8632" t="s">
        <v>916</v>
      </c>
    </row>
    <row r="8633" spans="1:14">
      <c r="A8633">
        <v>70</v>
      </c>
      <c r="B8633" t="s">
        <v>918</v>
      </c>
      <c r="C8633" t="s">
        <v>917</v>
      </c>
      <c r="D8633">
        <v>120</v>
      </c>
      <c r="E8633" s="1">
        <v>0.68200000000000005</v>
      </c>
      <c r="G8633">
        <v>8.3000000000000004E-2</v>
      </c>
      <c r="H8633">
        <v>12</v>
      </c>
      <c r="I8633">
        <v>9</v>
      </c>
      <c r="J8633">
        <v>5.1999999999999995E-4</v>
      </c>
      <c r="L8633">
        <v>0.68948124999999993</v>
      </c>
      <c r="M8633" s="2">
        <f t="shared" si="273"/>
        <v>43.75</v>
      </c>
      <c r="N8633" t="s">
        <v>916</v>
      </c>
    </row>
    <row r="8634" spans="1:14">
      <c r="A8634">
        <v>71</v>
      </c>
      <c r="B8634" t="s">
        <v>1531</v>
      </c>
      <c r="C8634" t="s">
        <v>1530</v>
      </c>
      <c r="D8634">
        <v>115</v>
      </c>
      <c r="E8634" s="1">
        <v>0.66700000000000004</v>
      </c>
      <c r="F8634">
        <v>0.56000000000000005</v>
      </c>
      <c r="G8634">
        <v>0.14299999999999999</v>
      </c>
      <c r="H8634">
        <v>14</v>
      </c>
      <c r="I8634">
        <v>9.1</v>
      </c>
      <c r="J8634">
        <v>3.8000000000000002E-4</v>
      </c>
      <c r="K8634">
        <v>0.28999999999999998</v>
      </c>
      <c r="L8634">
        <v>0.68948124999999993</v>
      </c>
      <c r="M8634" s="2">
        <f t="shared" si="273"/>
        <v>44.375</v>
      </c>
      <c r="N8634" t="s">
        <v>916</v>
      </c>
    </row>
    <row r="8635" spans="1:14">
      <c r="A8635">
        <v>72</v>
      </c>
      <c r="B8635" t="s">
        <v>916</v>
      </c>
      <c r="C8635" t="s">
        <v>915</v>
      </c>
      <c r="D8635">
        <v>621</v>
      </c>
      <c r="E8635" s="1">
        <v>0.65800000000000003</v>
      </c>
      <c r="F8635">
        <v>0.71799999999999997</v>
      </c>
      <c r="G8635">
        <v>7.6999999999999999E-2</v>
      </c>
      <c r="H8635">
        <v>39</v>
      </c>
      <c r="I8635" t="s">
        <v>18288</v>
      </c>
      <c r="J8635">
        <v>1.6100000000000001E-3</v>
      </c>
      <c r="K8635">
        <v>0.53900000000000003</v>
      </c>
      <c r="L8635">
        <v>0.68948124999999993</v>
      </c>
      <c r="M8635" s="2">
        <f t="shared" si="273"/>
        <v>45</v>
      </c>
      <c r="N8635" t="s">
        <v>916</v>
      </c>
    </row>
    <row r="8636" spans="1:14">
      <c r="A8636">
        <v>73</v>
      </c>
      <c r="B8636" t="s">
        <v>914</v>
      </c>
      <c r="C8636" t="s">
        <v>913</v>
      </c>
      <c r="D8636">
        <v>821</v>
      </c>
      <c r="E8636" s="1">
        <v>0.64200000000000002</v>
      </c>
      <c r="F8636">
        <v>0.88100000000000001</v>
      </c>
      <c r="G8636">
        <v>7.3999999999999996E-2</v>
      </c>
      <c r="H8636">
        <v>27</v>
      </c>
      <c r="I8636" t="s">
        <v>18288</v>
      </c>
      <c r="J8636">
        <v>9.7999999999999997E-4</v>
      </c>
      <c r="K8636">
        <v>0.41599999999999998</v>
      </c>
      <c r="L8636">
        <v>0.68948124999999993</v>
      </c>
      <c r="M8636" s="2">
        <f t="shared" si="273"/>
        <v>45.625</v>
      </c>
      <c r="N8636" t="s">
        <v>916</v>
      </c>
    </row>
    <row r="8637" spans="1:14">
      <c r="A8637">
        <v>74</v>
      </c>
      <c r="B8637" t="s">
        <v>912</v>
      </c>
      <c r="C8637" t="s">
        <v>911</v>
      </c>
      <c r="D8637">
        <v>154</v>
      </c>
      <c r="E8637" s="1">
        <v>0.63200000000000001</v>
      </c>
      <c r="F8637">
        <v>0.67400000000000004</v>
      </c>
      <c r="G8637">
        <v>0.2</v>
      </c>
      <c r="H8637">
        <v>20</v>
      </c>
      <c r="I8637">
        <v>6.6</v>
      </c>
      <c r="J8637">
        <v>9.1E-4</v>
      </c>
      <c r="K8637">
        <v>0.54800000000000004</v>
      </c>
      <c r="L8637">
        <v>0.68948124999999993</v>
      </c>
      <c r="M8637" s="2">
        <f t="shared" si="273"/>
        <v>46.25</v>
      </c>
      <c r="N8637" t="s">
        <v>916</v>
      </c>
    </row>
    <row r="8638" spans="1:14">
      <c r="A8638">
        <v>75</v>
      </c>
      <c r="B8638" t="s">
        <v>910</v>
      </c>
      <c r="C8638" t="s">
        <v>909</v>
      </c>
      <c r="D8638">
        <v>160</v>
      </c>
      <c r="E8638" s="1">
        <v>0.61499999999999999</v>
      </c>
      <c r="G8638">
        <v>0</v>
      </c>
      <c r="H8638">
        <v>5</v>
      </c>
      <c r="I8638">
        <v>7.2</v>
      </c>
      <c r="J8638">
        <v>4.8000000000000001E-4</v>
      </c>
      <c r="L8638">
        <v>0.68948124999999993</v>
      </c>
      <c r="M8638" s="2">
        <f t="shared" si="273"/>
        <v>46.875</v>
      </c>
      <c r="N8638" t="s">
        <v>916</v>
      </c>
    </row>
    <row r="8639" spans="1:14">
      <c r="A8639">
        <v>76</v>
      </c>
      <c r="B8639" t="s">
        <v>908</v>
      </c>
      <c r="C8639" t="s">
        <v>907</v>
      </c>
      <c r="D8639">
        <v>352</v>
      </c>
      <c r="E8639" s="1">
        <v>0.60799999999999998</v>
      </c>
      <c r="G8639">
        <v>3.6999999999999998E-2</v>
      </c>
      <c r="H8639">
        <v>27</v>
      </c>
      <c r="I8639" t="s">
        <v>18288</v>
      </c>
      <c r="J8639">
        <v>1.4300000000000001E-3</v>
      </c>
      <c r="L8639">
        <v>0.68948124999999993</v>
      </c>
      <c r="M8639" s="2">
        <f t="shared" si="273"/>
        <v>47.5</v>
      </c>
      <c r="N8639" t="s">
        <v>916</v>
      </c>
    </row>
    <row r="8640" spans="1:14">
      <c r="A8640">
        <v>77</v>
      </c>
      <c r="B8640" t="s">
        <v>906</v>
      </c>
      <c r="C8640" t="s">
        <v>905</v>
      </c>
      <c r="D8640">
        <v>176</v>
      </c>
      <c r="E8640" s="1">
        <v>0.59199999999999997</v>
      </c>
      <c r="G8640">
        <v>6.7000000000000004E-2</v>
      </c>
      <c r="H8640">
        <v>15</v>
      </c>
      <c r="I8640">
        <v>5.8</v>
      </c>
      <c r="J8640">
        <v>6.4999999999999997E-4</v>
      </c>
      <c r="L8640">
        <v>0.68948124999999993</v>
      </c>
      <c r="M8640" s="2">
        <f t="shared" si="273"/>
        <v>48.125</v>
      </c>
      <c r="N8640" t="s">
        <v>916</v>
      </c>
    </row>
    <row r="8641" spans="1:14">
      <c r="A8641">
        <v>78</v>
      </c>
      <c r="B8641" t="s">
        <v>904</v>
      </c>
      <c r="C8641" t="s">
        <v>903</v>
      </c>
      <c r="D8641">
        <v>97</v>
      </c>
      <c r="E8641" s="1">
        <v>0.58099999999999996</v>
      </c>
      <c r="G8641">
        <v>5.2999999999999999E-2</v>
      </c>
      <c r="H8641">
        <v>19</v>
      </c>
      <c r="J8641">
        <v>2.9E-4</v>
      </c>
      <c r="L8641">
        <v>0.68948124999999993</v>
      </c>
      <c r="M8641" s="2">
        <f t="shared" si="273"/>
        <v>48.75</v>
      </c>
      <c r="N8641" t="s">
        <v>916</v>
      </c>
    </row>
    <row r="8642" spans="1:14">
      <c r="A8642">
        <v>79</v>
      </c>
      <c r="B8642" t="s">
        <v>902</v>
      </c>
      <c r="C8642" t="s">
        <v>901</v>
      </c>
      <c r="D8642">
        <v>208</v>
      </c>
      <c r="E8642" s="1">
        <v>0.58099999999999996</v>
      </c>
      <c r="G8642">
        <v>0.28599999999999998</v>
      </c>
      <c r="H8642">
        <v>14</v>
      </c>
      <c r="I8642" t="s">
        <v>18288</v>
      </c>
      <c r="J8642">
        <v>6.9999999999999999E-4</v>
      </c>
      <c r="L8642">
        <v>0.68948124999999993</v>
      </c>
      <c r="M8642" s="2">
        <f t="shared" si="273"/>
        <v>49.375</v>
      </c>
      <c r="N8642" t="s">
        <v>916</v>
      </c>
    </row>
    <row r="8643" spans="1:14">
      <c r="A8643">
        <v>80</v>
      </c>
      <c r="B8643" t="s">
        <v>6186</v>
      </c>
      <c r="C8643" t="s">
        <v>6185</v>
      </c>
      <c r="D8643">
        <v>282</v>
      </c>
      <c r="E8643" s="1">
        <v>0.55000000000000004</v>
      </c>
      <c r="G8643">
        <v>6.2E-2</v>
      </c>
      <c r="H8643">
        <v>32</v>
      </c>
      <c r="I8643">
        <v>7.2</v>
      </c>
      <c r="J8643">
        <v>8.5999999999999998E-4</v>
      </c>
      <c r="L8643">
        <v>0.68948124999999993</v>
      </c>
      <c r="M8643" s="2">
        <f t="shared" si="273"/>
        <v>50</v>
      </c>
      <c r="N8643" t="s">
        <v>916</v>
      </c>
    </row>
    <row r="8644" spans="1:14">
      <c r="A8644">
        <v>81</v>
      </c>
      <c r="B8644" t="s">
        <v>900</v>
      </c>
      <c r="C8644" t="s">
        <v>899</v>
      </c>
      <c r="D8644">
        <v>195</v>
      </c>
      <c r="E8644" s="1">
        <v>0.54800000000000004</v>
      </c>
      <c r="F8644">
        <v>0.82399999999999995</v>
      </c>
      <c r="G8644">
        <v>0.4</v>
      </c>
      <c r="H8644">
        <v>15</v>
      </c>
      <c r="I8644">
        <v>9</v>
      </c>
      <c r="J8644">
        <v>4.4000000000000002E-4</v>
      </c>
      <c r="K8644">
        <v>0.36499999999999999</v>
      </c>
      <c r="L8644">
        <v>0.68948124999999993</v>
      </c>
      <c r="M8644" s="2">
        <f t="shared" si="273"/>
        <v>50.625</v>
      </c>
      <c r="N8644" t="s">
        <v>916</v>
      </c>
    </row>
    <row r="8645" spans="1:14">
      <c r="A8645">
        <v>82</v>
      </c>
      <c r="B8645" t="s">
        <v>898</v>
      </c>
      <c r="C8645" t="s">
        <v>897</v>
      </c>
      <c r="D8645">
        <v>739</v>
      </c>
      <c r="E8645" s="1">
        <v>0.51400000000000001</v>
      </c>
      <c r="F8645">
        <v>0.93600000000000005</v>
      </c>
      <c r="G8645">
        <v>0</v>
      </c>
      <c r="H8645">
        <v>13</v>
      </c>
      <c r="I8645" t="s">
        <v>18288</v>
      </c>
      <c r="J8645">
        <v>8.4000000000000003E-4</v>
      </c>
      <c r="K8645">
        <v>0.51</v>
      </c>
      <c r="L8645">
        <v>0.68948124999999993</v>
      </c>
      <c r="M8645" s="2">
        <f t="shared" si="273"/>
        <v>51.249999999999993</v>
      </c>
      <c r="N8645" t="s">
        <v>916</v>
      </c>
    </row>
    <row r="8646" spans="1:14">
      <c r="A8646">
        <v>83</v>
      </c>
      <c r="B8646" t="s">
        <v>896</v>
      </c>
      <c r="C8646" t="s">
        <v>895</v>
      </c>
      <c r="D8646">
        <v>154</v>
      </c>
      <c r="E8646" s="1">
        <v>0.5</v>
      </c>
      <c r="G8646">
        <v>6.7000000000000004E-2</v>
      </c>
      <c r="H8646">
        <v>15</v>
      </c>
      <c r="I8646">
        <v>6.7</v>
      </c>
      <c r="J8646">
        <v>4.8999999999999998E-4</v>
      </c>
      <c r="L8646">
        <v>0.68948124999999993</v>
      </c>
      <c r="M8646" s="2">
        <f t="shared" si="273"/>
        <v>51.875000000000007</v>
      </c>
      <c r="N8646" t="s">
        <v>916</v>
      </c>
    </row>
    <row r="8647" spans="1:14">
      <c r="A8647">
        <v>84</v>
      </c>
      <c r="B8647" t="s">
        <v>894</v>
      </c>
      <c r="C8647" t="s">
        <v>893</v>
      </c>
      <c r="D8647">
        <v>116</v>
      </c>
      <c r="E8647" s="1">
        <v>0.48099999999999998</v>
      </c>
      <c r="F8647">
        <v>0.27500000000000002</v>
      </c>
      <c r="G8647">
        <v>0.30599999999999999</v>
      </c>
      <c r="H8647">
        <v>36</v>
      </c>
      <c r="I8647">
        <v>6.6</v>
      </c>
      <c r="J8647">
        <v>2.2000000000000001E-4</v>
      </c>
      <c r="K8647">
        <v>8.2000000000000003E-2</v>
      </c>
      <c r="L8647">
        <v>0.68948124999999993</v>
      </c>
      <c r="M8647" s="2">
        <f t="shared" si="273"/>
        <v>52.5</v>
      </c>
      <c r="N8647" t="s">
        <v>916</v>
      </c>
    </row>
    <row r="8648" spans="1:14">
      <c r="A8648">
        <v>85</v>
      </c>
      <c r="B8648" t="s">
        <v>892</v>
      </c>
      <c r="C8648" t="s">
        <v>891</v>
      </c>
      <c r="D8648">
        <v>287</v>
      </c>
      <c r="E8648" s="1">
        <v>0.48</v>
      </c>
      <c r="G8648">
        <v>0</v>
      </c>
      <c r="H8648">
        <v>13</v>
      </c>
      <c r="I8648" t="s">
        <v>18288</v>
      </c>
      <c r="J8648">
        <v>6.3000000000000003E-4</v>
      </c>
      <c r="L8648">
        <v>0.68948124999999993</v>
      </c>
      <c r="M8648" s="2">
        <f t="shared" si="273"/>
        <v>53.125</v>
      </c>
      <c r="N8648" t="s">
        <v>916</v>
      </c>
    </row>
    <row r="8649" spans="1:14">
      <c r="A8649">
        <v>86</v>
      </c>
      <c r="B8649" t="s">
        <v>890</v>
      </c>
      <c r="C8649" t="s">
        <v>889</v>
      </c>
      <c r="D8649">
        <v>18</v>
      </c>
      <c r="E8649" s="1">
        <v>0.47799999999999998</v>
      </c>
      <c r="F8649">
        <v>0.316</v>
      </c>
      <c r="G8649">
        <v>0</v>
      </c>
      <c r="H8649">
        <v>10</v>
      </c>
      <c r="J8649">
        <v>8.0000000000000007E-5</v>
      </c>
      <c r="K8649">
        <v>8.1000000000000003E-2</v>
      </c>
      <c r="L8649">
        <v>0.68948124999999993</v>
      </c>
      <c r="M8649" s="2">
        <f t="shared" si="273"/>
        <v>53.75</v>
      </c>
      <c r="N8649" t="s">
        <v>916</v>
      </c>
    </row>
    <row r="8650" spans="1:14">
      <c r="A8650">
        <v>87</v>
      </c>
      <c r="B8650" t="s">
        <v>14854</v>
      </c>
      <c r="C8650" t="s">
        <v>14855</v>
      </c>
      <c r="D8650">
        <v>189</v>
      </c>
      <c r="E8650" s="1">
        <v>0.47399999999999998</v>
      </c>
      <c r="G8650">
        <v>5.2999999999999999E-2</v>
      </c>
      <c r="H8650">
        <v>19</v>
      </c>
      <c r="I8650">
        <v>8.6</v>
      </c>
      <c r="J8650">
        <v>5.0000000000000001E-4</v>
      </c>
      <c r="L8650">
        <v>0.68948124999999993</v>
      </c>
      <c r="M8650" s="2">
        <f t="shared" si="273"/>
        <v>54.374999999999993</v>
      </c>
      <c r="N8650" t="s">
        <v>916</v>
      </c>
    </row>
    <row r="8651" spans="1:14">
      <c r="A8651">
        <v>88</v>
      </c>
      <c r="B8651" t="s">
        <v>888</v>
      </c>
      <c r="C8651" t="s">
        <v>887</v>
      </c>
      <c r="D8651">
        <v>122</v>
      </c>
      <c r="E8651" s="1">
        <v>0.47099999999999997</v>
      </c>
      <c r="F8651">
        <v>0.628</v>
      </c>
      <c r="G8651">
        <v>0</v>
      </c>
      <c r="H8651">
        <v>10</v>
      </c>
      <c r="I8651" t="s">
        <v>18288</v>
      </c>
      <c r="J8651">
        <v>3.1E-4</v>
      </c>
      <c r="K8651">
        <v>0.41699999999999998</v>
      </c>
      <c r="L8651">
        <v>0.68948124999999993</v>
      </c>
      <c r="M8651" s="2">
        <f t="shared" si="273"/>
        <v>55.000000000000007</v>
      </c>
      <c r="N8651" t="s">
        <v>916</v>
      </c>
    </row>
    <row r="8652" spans="1:14">
      <c r="A8652">
        <v>89</v>
      </c>
      <c r="B8652" t="s">
        <v>886</v>
      </c>
      <c r="C8652" t="s">
        <v>885</v>
      </c>
      <c r="D8652">
        <v>231</v>
      </c>
      <c r="E8652" s="1">
        <v>0.46700000000000003</v>
      </c>
      <c r="F8652">
        <v>0.68400000000000005</v>
      </c>
      <c r="G8652">
        <v>0.38100000000000001</v>
      </c>
      <c r="H8652">
        <v>21</v>
      </c>
      <c r="I8652">
        <v>9.1</v>
      </c>
      <c r="J8652">
        <v>8.8000000000000003E-4</v>
      </c>
      <c r="K8652">
        <v>0.66100000000000003</v>
      </c>
      <c r="L8652">
        <v>0.68948124999999993</v>
      </c>
      <c r="M8652" s="2">
        <f t="shared" si="273"/>
        <v>55.625</v>
      </c>
      <c r="N8652" t="s">
        <v>916</v>
      </c>
    </row>
    <row r="8653" spans="1:14">
      <c r="A8653">
        <v>90</v>
      </c>
      <c r="B8653" t="s">
        <v>884</v>
      </c>
      <c r="C8653" t="s">
        <v>883</v>
      </c>
      <c r="D8653">
        <v>71</v>
      </c>
      <c r="E8653" s="1">
        <v>0.45800000000000002</v>
      </c>
      <c r="F8653">
        <v>0.46400000000000002</v>
      </c>
      <c r="G8653">
        <v>0.3</v>
      </c>
      <c r="H8653">
        <v>10</v>
      </c>
      <c r="J8653">
        <v>1E-4</v>
      </c>
      <c r="K8653">
        <v>0.10199999999999999</v>
      </c>
      <c r="L8653">
        <v>0.68948124999999993</v>
      </c>
      <c r="M8653" s="2">
        <f t="shared" si="273"/>
        <v>56.25</v>
      </c>
      <c r="N8653" t="s">
        <v>916</v>
      </c>
    </row>
    <row r="8654" spans="1:14">
      <c r="A8654">
        <v>91</v>
      </c>
      <c r="B8654" t="s">
        <v>882</v>
      </c>
      <c r="C8654" t="s">
        <v>881</v>
      </c>
      <c r="D8654">
        <v>90</v>
      </c>
      <c r="E8654" s="1">
        <v>0.45500000000000002</v>
      </c>
      <c r="F8654">
        <v>0.41599999999999998</v>
      </c>
      <c r="G8654">
        <v>0</v>
      </c>
      <c r="H8654">
        <v>15</v>
      </c>
      <c r="J8654">
        <v>2.5000000000000001E-4</v>
      </c>
      <c r="K8654">
        <v>0.184</v>
      </c>
      <c r="L8654">
        <v>0.68948124999999993</v>
      </c>
      <c r="M8654" s="2">
        <f t="shared" si="273"/>
        <v>56.875</v>
      </c>
      <c r="N8654" t="s">
        <v>916</v>
      </c>
    </row>
    <row r="8655" spans="1:14">
      <c r="A8655">
        <v>92</v>
      </c>
      <c r="B8655" t="s">
        <v>880</v>
      </c>
      <c r="C8655" t="s">
        <v>879</v>
      </c>
      <c r="D8655">
        <v>82</v>
      </c>
      <c r="E8655" s="1">
        <v>0.41699999999999998</v>
      </c>
      <c r="F8655">
        <v>0.97399999999999998</v>
      </c>
      <c r="G8655">
        <v>0.14299999999999999</v>
      </c>
      <c r="H8655">
        <v>7</v>
      </c>
      <c r="J8655">
        <v>4.6000000000000001E-4</v>
      </c>
      <c r="K8655">
        <v>0.68700000000000006</v>
      </c>
      <c r="L8655">
        <v>0.68948124999999993</v>
      </c>
      <c r="M8655" s="2">
        <f t="shared" si="273"/>
        <v>57.499999999999993</v>
      </c>
      <c r="N8655" t="s">
        <v>916</v>
      </c>
    </row>
    <row r="8656" spans="1:14">
      <c r="A8656">
        <v>93</v>
      </c>
      <c r="B8656" t="s">
        <v>878</v>
      </c>
      <c r="C8656" t="s">
        <v>877</v>
      </c>
      <c r="D8656">
        <v>269</v>
      </c>
      <c r="E8656" s="1">
        <v>0.40300000000000002</v>
      </c>
      <c r="G8656">
        <v>0.05</v>
      </c>
      <c r="H8656">
        <v>40</v>
      </c>
      <c r="I8656" t="s">
        <v>18288</v>
      </c>
      <c r="J8656">
        <v>4.8000000000000001E-4</v>
      </c>
      <c r="L8656">
        <v>0.68948124999999993</v>
      </c>
      <c r="M8656" s="2">
        <f t="shared" si="273"/>
        <v>58.125000000000007</v>
      </c>
      <c r="N8656" t="s">
        <v>916</v>
      </c>
    </row>
    <row r="8657" spans="1:14">
      <c r="A8657">
        <v>94</v>
      </c>
      <c r="B8657" t="s">
        <v>876</v>
      </c>
      <c r="C8657" t="s">
        <v>875</v>
      </c>
      <c r="D8657">
        <v>44</v>
      </c>
      <c r="E8657" s="1">
        <v>0.4</v>
      </c>
      <c r="F8657">
        <v>0.16700000000000001</v>
      </c>
      <c r="G8657">
        <v>0.14299999999999999</v>
      </c>
      <c r="H8657">
        <v>7</v>
      </c>
      <c r="J8657">
        <v>6.9999999999999994E-5</v>
      </c>
      <c r="K8657">
        <v>0.107</v>
      </c>
      <c r="L8657">
        <v>0.68948124999999993</v>
      </c>
      <c r="M8657" s="2">
        <f t="shared" si="273"/>
        <v>58.75</v>
      </c>
      <c r="N8657" t="s">
        <v>916</v>
      </c>
    </row>
    <row r="8658" spans="1:14">
      <c r="A8658">
        <v>95</v>
      </c>
      <c r="B8658" t="s">
        <v>1515</v>
      </c>
      <c r="C8658" t="s">
        <v>1514</v>
      </c>
      <c r="D8658">
        <v>170</v>
      </c>
      <c r="E8658" s="1">
        <v>0.39700000000000002</v>
      </c>
      <c r="F8658">
        <v>0.66300000000000003</v>
      </c>
      <c r="G8658">
        <v>2.7E-2</v>
      </c>
      <c r="H8658">
        <v>37</v>
      </c>
      <c r="I8658">
        <v>4.8</v>
      </c>
      <c r="J8658">
        <v>1.2099999999999999E-3</v>
      </c>
      <c r="K8658">
        <v>0.41399999999999998</v>
      </c>
      <c r="L8658">
        <v>0.68948124999999993</v>
      </c>
      <c r="M8658" s="2">
        <f t="shared" si="273"/>
        <v>59.375</v>
      </c>
      <c r="N8658" t="s">
        <v>916</v>
      </c>
    </row>
    <row r="8659" spans="1:14">
      <c r="A8659">
        <v>96</v>
      </c>
      <c r="B8659" t="s">
        <v>874</v>
      </c>
      <c r="C8659" t="s">
        <v>873</v>
      </c>
      <c r="D8659">
        <v>174</v>
      </c>
      <c r="E8659" s="1">
        <v>0.39500000000000002</v>
      </c>
      <c r="G8659">
        <v>0</v>
      </c>
      <c r="H8659">
        <v>21</v>
      </c>
      <c r="I8659">
        <v>7.9</v>
      </c>
      <c r="J8659">
        <v>5.4000000000000001E-4</v>
      </c>
      <c r="L8659">
        <v>0.68948124999999993</v>
      </c>
      <c r="M8659" s="2">
        <f t="shared" si="273"/>
        <v>60</v>
      </c>
      <c r="N8659" t="s">
        <v>916</v>
      </c>
    </row>
    <row r="8660" spans="1:14">
      <c r="A8660">
        <v>97</v>
      </c>
      <c r="B8660" t="s">
        <v>872</v>
      </c>
      <c r="C8660" t="s">
        <v>871</v>
      </c>
      <c r="D8660">
        <v>11</v>
      </c>
      <c r="E8660" s="1">
        <v>0.38500000000000001</v>
      </c>
      <c r="G8660">
        <v>0</v>
      </c>
      <c r="H8660">
        <v>6</v>
      </c>
      <c r="J8660">
        <v>6.9999999999999994E-5</v>
      </c>
      <c r="L8660">
        <v>0.68948124999999993</v>
      </c>
      <c r="M8660" s="2">
        <f t="shared" ref="M8660:M8691" si="274">A8660/160*100</f>
        <v>60.624999999999993</v>
      </c>
      <c r="N8660" t="s">
        <v>916</v>
      </c>
    </row>
    <row r="8661" spans="1:14">
      <c r="A8661">
        <v>98</v>
      </c>
      <c r="B8661" t="s">
        <v>870</v>
      </c>
      <c r="C8661" t="s">
        <v>869</v>
      </c>
      <c r="D8661">
        <v>163</v>
      </c>
      <c r="E8661" s="1">
        <v>0.35699999999999998</v>
      </c>
      <c r="F8661">
        <v>0.48599999999999999</v>
      </c>
      <c r="G8661">
        <v>8.3000000000000004E-2</v>
      </c>
      <c r="H8661">
        <v>12</v>
      </c>
      <c r="I8661" t="s">
        <v>18288</v>
      </c>
      <c r="J8661">
        <v>5.6999999999999998E-4</v>
      </c>
      <c r="K8661">
        <v>0.45</v>
      </c>
      <c r="L8661">
        <v>0.68948124999999993</v>
      </c>
      <c r="M8661" s="2">
        <f t="shared" si="274"/>
        <v>61.250000000000007</v>
      </c>
      <c r="N8661" t="s">
        <v>916</v>
      </c>
    </row>
    <row r="8662" spans="1:14">
      <c r="A8662">
        <v>99</v>
      </c>
      <c r="B8662" t="s">
        <v>6088</v>
      </c>
      <c r="C8662" t="s">
        <v>6087</v>
      </c>
      <c r="D8662">
        <v>86</v>
      </c>
      <c r="E8662" s="1">
        <v>0.35699999999999998</v>
      </c>
      <c r="G8662">
        <v>0.23499999999999999</v>
      </c>
      <c r="H8662">
        <v>17</v>
      </c>
      <c r="J8662">
        <v>5.0000000000000001E-4</v>
      </c>
      <c r="L8662">
        <v>0.68948124999999993</v>
      </c>
      <c r="M8662" s="2">
        <f t="shared" si="274"/>
        <v>61.875</v>
      </c>
      <c r="N8662" t="s">
        <v>916</v>
      </c>
    </row>
    <row r="8663" spans="1:14">
      <c r="A8663">
        <v>100</v>
      </c>
      <c r="B8663" t="s">
        <v>868</v>
      </c>
      <c r="C8663" t="s">
        <v>867</v>
      </c>
      <c r="D8663">
        <v>33</v>
      </c>
      <c r="E8663" s="1">
        <v>0.33300000000000002</v>
      </c>
      <c r="F8663">
        <v>0.51600000000000001</v>
      </c>
      <c r="G8663">
        <v>0</v>
      </c>
      <c r="H8663">
        <v>18</v>
      </c>
      <c r="J8663">
        <v>1.6000000000000001E-4</v>
      </c>
      <c r="K8663">
        <v>0.14499999999999999</v>
      </c>
      <c r="L8663">
        <v>0.68948124999999993</v>
      </c>
      <c r="M8663" s="2">
        <f t="shared" si="274"/>
        <v>62.5</v>
      </c>
      <c r="N8663" t="s">
        <v>916</v>
      </c>
    </row>
    <row r="8664" spans="1:14">
      <c r="A8664">
        <v>101</v>
      </c>
      <c r="B8664" t="s">
        <v>866</v>
      </c>
      <c r="C8664" t="s">
        <v>865</v>
      </c>
      <c r="D8664">
        <v>329</v>
      </c>
      <c r="E8664" s="1">
        <v>0.33300000000000002</v>
      </c>
      <c r="G8664">
        <v>0.2</v>
      </c>
      <c r="H8664">
        <v>30</v>
      </c>
      <c r="I8664">
        <v>9</v>
      </c>
      <c r="J8664">
        <v>7.6000000000000004E-4</v>
      </c>
      <c r="L8664">
        <v>0.68948124999999993</v>
      </c>
      <c r="M8664" s="2">
        <f t="shared" si="274"/>
        <v>63.125</v>
      </c>
      <c r="N8664" t="s">
        <v>916</v>
      </c>
    </row>
    <row r="8665" spans="1:14">
      <c r="A8665">
        <v>102</v>
      </c>
      <c r="B8665" t="s">
        <v>864</v>
      </c>
      <c r="C8665" t="s">
        <v>863</v>
      </c>
      <c r="D8665">
        <v>80</v>
      </c>
      <c r="E8665" s="1">
        <v>0.32600000000000001</v>
      </c>
      <c r="G8665">
        <v>0.05</v>
      </c>
      <c r="H8665">
        <v>20</v>
      </c>
      <c r="J8665">
        <v>4.6000000000000001E-4</v>
      </c>
      <c r="L8665">
        <v>0.68948124999999993</v>
      </c>
      <c r="M8665" s="2">
        <f t="shared" si="274"/>
        <v>63.749999999999993</v>
      </c>
      <c r="N8665" t="s">
        <v>916</v>
      </c>
    </row>
    <row r="8666" spans="1:14">
      <c r="A8666">
        <v>103</v>
      </c>
      <c r="B8666" t="s">
        <v>1615</v>
      </c>
      <c r="C8666" t="s">
        <v>1614</v>
      </c>
      <c r="D8666">
        <v>50</v>
      </c>
      <c r="E8666" s="1">
        <v>0.318</v>
      </c>
      <c r="F8666">
        <v>0.35699999999999998</v>
      </c>
      <c r="G8666">
        <v>0.1</v>
      </c>
      <c r="H8666">
        <v>10</v>
      </c>
      <c r="J8666">
        <v>2.1000000000000001E-4</v>
      </c>
      <c r="K8666">
        <v>0.217</v>
      </c>
      <c r="L8666">
        <v>0.68948124999999993</v>
      </c>
      <c r="M8666" s="2">
        <f t="shared" si="274"/>
        <v>64.375</v>
      </c>
      <c r="N8666" t="s">
        <v>916</v>
      </c>
    </row>
    <row r="8667" spans="1:14">
      <c r="A8667">
        <v>104</v>
      </c>
      <c r="B8667" t="s">
        <v>862</v>
      </c>
      <c r="C8667" t="s">
        <v>861</v>
      </c>
      <c r="D8667">
        <v>65</v>
      </c>
      <c r="E8667" s="1">
        <v>0.318</v>
      </c>
      <c r="F8667">
        <v>0.23799999999999999</v>
      </c>
      <c r="G8667">
        <v>0.14299999999999999</v>
      </c>
      <c r="H8667">
        <v>7</v>
      </c>
      <c r="J8667">
        <v>8.0000000000000007E-5</v>
      </c>
      <c r="K8667">
        <v>0.10299999999999999</v>
      </c>
      <c r="L8667">
        <v>0.68948124999999993</v>
      </c>
      <c r="M8667" s="2">
        <f t="shared" si="274"/>
        <v>65</v>
      </c>
      <c r="N8667" t="s">
        <v>916</v>
      </c>
    </row>
    <row r="8668" spans="1:14">
      <c r="A8668">
        <v>105</v>
      </c>
      <c r="B8668" t="s">
        <v>860</v>
      </c>
      <c r="C8668" t="s">
        <v>859</v>
      </c>
      <c r="D8668">
        <v>27</v>
      </c>
      <c r="E8668" s="1">
        <v>0.312</v>
      </c>
      <c r="F8668">
        <v>0.21299999999999999</v>
      </c>
      <c r="G8668">
        <v>7.0999999999999994E-2</v>
      </c>
      <c r="H8668">
        <v>14</v>
      </c>
      <c r="J8668">
        <v>1.2E-4</v>
      </c>
      <c r="K8668">
        <v>8.2000000000000003E-2</v>
      </c>
      <c r="L8668">
        <v>0.68948124999999993</v>
      </c>
      <c r="M8668" s="2">
        <f t="shared" si="274"/>
        <v>65.625</v>
      </c>
      <c r="N8668" t="s">
        <v>916</v>
      </c>
    </row>
    <row r="8669" spans="1:14">
      <c r="A8669">
        <v>106</v>
      </c>
      <c r="B8669" t="s">
        <v>858</v>
      </c>
      <c r="C8669" t="s">
        <v>857</v>
      </c>
      <c r="D8669">
        <v>57</v>
      </c>
      <c r="E8669" s="1">
        <v>0.308</v>
      </c>
      <c r="G8669">
        <v>0</v>
      </c>
      <c r="H8669">
        <v>4</v>
      </c>
      <c r="J8669">
        <v>2.7999999999999998E-4</v>
      </c>
      <c r="L8669">
        <v>0.68948124999999993</v>
      </c>
      <c r="M8669" s="2">
        <f t="shared" si="274"/>
        <v>66.25</v>
      </c>
      <c r="N8669" t="s">
        <v>916</v>
      </c>
    </row>
    <row r="8670" spans="1:14">
      <c r="A8670">
        <v>107</v>
      </c>
      <c r="B8670" t="s">
        <v>856</v>
      </c>
      <c r="C8670" t="s">
        <v>855</v>
      </c>
      <c r="D8670">
        <v>44</v>
      </c>
      <c r="E8670" s="1">
        <v>0.308</v>
      </c>
      <c r="F8670">
        <v>0.51400000000000001</v>
      </c>
      <c r="G8670">
        <v>0</v>
      </c>
      <c r="H8670">
        <v>7</v>
      </c>
      <c r="J8670">
        <v>1.7000000000000001E-4</v>
      </c>
      <c r="K8670">
        <v>0.26600000000000001</v>
      </c>
      <c r="L8670">
        <v>0.68948124999999993</v>
      </c>
      <c r="M8670" s="2">
        <f t="shared" si="274"/>
        <v>66.875</v>
      </c>
      <c r="N8670" t="s">
        <v>916</v>
      </c>
    </row>
    <row r="8671" spans="1:14">
      <c r="A8671">
        <v>108</v>
      </c>
      <c r="B8671" t="s">
        <v>854</v>
      </c>
      <c r="C8671" t="s">
        <v>853</v>
      </c>
      <c r="D8671">
        <v>242</v>
      </c>
      <c r="E8671" s="1">
        <v>0.30399999999999999</v>
      </c>
      <c r="F8671">
        <v>0.56999999999999995</v>
      </c>
      <c r="G8671">
        <v>4.2999999999999997E-2</v>
      </c>
      <c r="H8671">
        <v>23</v>
      </c>
      <c r="I8671" t="s">
        <v>18288</v>
      </c>
      <c r="J8671">
        <v>8.7000000000000001E-4</v>
      </c>
      <c r="K8671">
        <v>0.435</v>
      </c>
      <c r="L8671">
        <v>0.68948124999999993</v>
      </c>
      <c r="M8671" s="2">
        <f t="shared" si="274"/>
        <v>67.5</v>
      </c>
      <c r="N8671" t="s">
        <v>916</v>
      </c>
    </row>
    <row r="8672" spans="1:14">
      <c r="A8672">
        <v>109</v>
      </c>
      <c r="B8672" t="s">
        <v>852</v>
      </c>
      <c r="C8672" t="s">
        <v>851</v>
      </c>
      <c r="D8672">
        <v>334</v>
      </c>
      <c r="E8672" s="1">
        <v>0.30199999999999999</v>
      </c>
      <c r="F8672">
        <v>0.60899999999999999</v>
      </c>
      <c r="G8672">
        <v>0.41499999999999998</v>
      </c>
      <c r="H8672">
        <v>41</v>
      </c>
      <c r="I8672">
        <v>6.5</v>
      </c>
      <c r="J8672">
        <v>1.1000000000000001E-3</v>
      </c>
      <c r="K8672">
        <v>0.27</v>
      </c>
      <c r="L8672">
        <v>0.68948124999999993</v>
      </c>
      <c r="M8672" s="2">
        <f t="shared" si="274"/>
        <v>68.125</v>
      </c>
      <c r="N8672" t="s">
        <v>916</v>
      </c>
    </row>
    <row r="8673" spans="1:14">
      <c r="A8673">
        <v>110</v>
      </c>
      <c r="B8673" t="s">
        <v>1501</v>
      </c>
      <c r="C8673" t="s">
        <v>1500</v>
      </c>
      <c r="D8673">
        <v>220</v>
      </c>
      <c r="E8673" s="1">
        <v>0.29499999999999998</v>
      </c>
      <c r="F8673">
        <v>0.47799999999999998</v>
      </c>
      <c r="I8673">
        <v>7.1</v>
      </c>
      <c r="J8673">
        <v>5.1000000000000004E-4</v>
      </c>
      <c r="K8673">
        <v>0.318</v>
      </c>
      <c r="L8673">
        <v>0.68948124999999993</v>
      </c>
      <c r="M8673" s="2">
        <f t="shared" si="274"/>
        <v>68.75</v>
      </c>
      <c r="N8673" t="s">
        <v>916</v>
      </c>
    </row>
    <row r="8674" spans="1:14">
      <c r="A8674">
        <v>111</v>
      </c>
      <c r="B8674" t="s">
        <v>6060</v>
      </c>
      <c r="C8674" t="s">
        <v>6059</v>
      </c>
      <c r="D8674">
        <v>100</v>
      </c>
      <c r="E8674" s="1">
        <v>0.29399999999999998</v>
      </c>
      <c r="G8674">
        <v>5.6000000000000001E-2</v>
      </c>
      <c r="H8674">
        <v>18</v>
      </c>
      <c r="I8674">
        <v>4.8</v>
      </c>
      <c r="J8674">
        <v>4.6999999999999999E-4</v>
      </c>
      <c r="L8674">
        <v>0.68948124999999993</v>
      </c>
      <c r="M8674" s="2">
        <f t="shared" si="274"/>
        <v>69.375</v>
      </c>
      <c r="N8674" t="s">
        <v>916</v>
      </c>
    </row>
    <row r="8675" spans="1:14">
      <c r="A8675">
        <v>112</v>
      </c>
      <c r="B8675" t="s">
        <v>850</v>
      </c>
      <c r="C8675" t="s">
        <v>849</v>
      </c>
      <c r="D8675">
        <v>86</v>
      </c>
      <c r="E8675" s="1">
        <v>0.28799999999999998</v>
      </c>
      <c r="F8675">
        <v>0.39500000000000002</v>
      </c>
      <c r="G8675">
        <v>0.316</v>
      </c>
      <c r="H8675">
        <v>19</v>
      </c>
      <c r="J8675">
        <v>5.6999999999999998E-4</v>
      </c>
      <c r="K8675">
        <v>0.28499999999999998</v>
      </c>
      <c r="L8675">
        <v>0.68948124999999993</v>
      </c>
      <c r="M8675" s="2">
        <f t="shared" si="274"/>
        <v>70</v>
      </c>
      <c r="N8675" t="s">
        <v>916</v>
      </c>
    </row>
    <row r="8676" spans="1:14">
      <c r="A8676">
        <v>113</v>
      </c>
      <c r="B8676" t="s">
        <v>6058</v>
      </c>
      <c r="C8676" t="s">
        <v>6057</v>
      </c>
      <c r="D8676">
        <v>129</v>
      </c>
      <c r="E8676" s="1">
        <v>0.28599999999999998</v>
      </c>
      <c r="G8676">
        <v>0.21099999999999999</v>
      </c>
      <c r="H8676">
        <v>19</v>
      </c>
      <c r="I8676">
        <v>7.3</v>
      </c>
      <c r="J8676">
        <v>4.4000000000000002E-4</v>
      </c>
      <c r="L8676">
        <v>0.68948124999999993</v>
      </c>
      <c r="M8676" s="2">
        <f t="shared" si="274"/>
        <v>70.625</v>
      </c>
      <c r="N8676" t="s">
        <v>916</v>
      </c>
    </row>
    <row r="8677" spans="1:14">
      <c r="A8677">
        <v>114</v>
      </c>
      <c r="B8677" t="s">
        <v>6056</v>
      </c>
      <c r="C8677" t="s">
        <v>6055</v>
      </c>
      <c r="D8677">
        <v>39</v>
      </c>
      <c r="E8677" s="1">
        <v>0.28000000000000003</v>
      </c>
      <c r="G8677">
        <v>0.154</v>
      </c>
      <c r="H8677">
        <v>26</v>
      </c>
      <c r="J8677">
        <v>1.1E-4</v>
      </c>
      <c r="L8677">
        <v>0.68948124999999993</v>
      </c>
      <c r="M8677" s="2">
        <f t="shared" si="274"/>
        <v>71.25</v>
      </c>
      <c r="N8677" t="s">
        <v>916</v>
      </c>
    </row>
    <row r="8678" spans="1:14">
      <c r="A8678">
        <v>115</v>
      </c>
      <c r="B8678" t="s">
        <v>848</v>
      </c>
      <c r="C8678" t="s">
        <v>847</v>
      </c>
      <c r="D8678">
        <v>112</v>
      </c>
      <c r="E8678" s="1">
        <v>0.26700000000000002</v>
      </c>
      <c r="F8678">
        <v>0.59699999999999998</v>
      </c>
      <c r="G8678">
        <v>0</v>
      </c>
      <c r="H8678">
        <v>18</v>
      </c>
      <c r="I8678" t="s">
        <v>18288</v>
      </c>
      <c r="J8678">
        <v>3.8999999999999999E-4</v>
      </c>
      <c r="K8678">
        <v>0.35599999999999998</v>
      </c>
      <c r="L8678">
        <v>0.68948124999999993</v>
      </c>
      <c r="M8678" s="2">
        <f t="shared" si="274"/>
        <v>71.875</v>
      </c>
      <c r="N8678" t="s">
        <v>916</v>
      </c>
    </row>
    <row r="8679" spans="1:14">
      <c r="A8679">
        <v>116</v>
      </c>
      <c r="B8679" t="s">
        <v>846</v>
      </c>
      <c r="C8679" t="s">
        <v>845</v>
      </c>
      <c r="D8679">
        <v>131</v>
      </c>
      <c r="E8679" s="1">
        <v>0.25800000000000001</v>
      </c>
      <c r="G8679">
        <v>5.8999999999999997E-2</v>
      </c>
      <c r="H8679">
        <v>17</v>
      </c>
      <c r="I8679">
        <v>9.1999999999999993</v>
      </c>
      <c r="J8679">
        <v>4.4999999999999999E-4</v>
      </c>
      <c r="L8679">
        <v>0.68948124999999993</v>
      </c>
      <c r="M8679" s="2">
        <f t="shared" si="274"/>
        <v>72.5</v>
      </c>
      <c r="N8679" t="s">
        <v>916</v>
      </c>
    </row>
    <row r="8680" spans="1:14">
      <c r="A8680">
        <v>117</v>
      </c>
      <c r="B8680" t="s">
        <v>844</v>
      </c>
      <c r="C8680" t="s">
        <v>843</v>
      </c>
      <c r="D8680">
        <v>37</v>
      </c>
      <c r="E8680" s="1">
        <v>0.24099999999999999</v>
      </c>
      <c r="G8680">
        <v>0.20799999999999999</v>
      </c>
      <c r="H8680">
        <v>24</v>
      </c>
      <c r="J8680">
        <v>1E-4</v>
      </c>
      <c r="L8680">
        <v>0.68948124999999993</v>
      </c>
      <c r="M8680" s="2">
        <f t="shared" si="274"/>
        <v>73.125</v>
      </c>
      <c r="N8680" t="s">
        <v>916</v>
      </c>
    </row>
    <row r="8681" spans="1:14">
      <c r="A8681">
        <v>118</v>
      </c>
      <c r="B8681" t="s">
        <v>842</v>
      </c>
      <c r="C8681" t="s">
        <v>841</v>
      </c>
      <c r="D8681">
        <v>53</v>
      </c>
      <c r="E8681" s="1">
        <v>0.24</v>
      </c>
      <c r="G8681">
        <v>7.0999999999999994E-2</v>
      </c>
      <c r="H8681">
        <v>14</v>
      </c>
      <c r="J8681">
        <v>1.2E-4</v>
      </c>
      <c r="L8681">
        <v>0.68948124999999993</v>
      </c>
      <c r="M8681" s="2">
        <f t="shared" si="274"/>
        <v>73.75</v>
      </c>
      <c r="N8681" t="s">
        <v>916</v>
      </c>
    </row>
    <row r="8682" spans="1:14">
      <c r="A8682">
        <v>119</v>
      </c>
      <c r="B8682" t="s">
        <v>840</v>
      </c>
      <c r="C8682" t="s">
        <v>839</v>
      </c>
      <c r="D8682">
        <v>15</v>
      </c>
      <c r="E8682" s="1">
        <v>0.23799999999999999</v>
      </c>
      <c r="J8682">
        <v>6.9999999999999994E-5</v>
      </c>
      <c r="L8682">
        <v>0.68948124999999993</v>
      </c>
      <c r="M8682" s="2">
        <f t="shared" si="274"/>
        <v>74.375</v>
      </c>
      <c r="N8682" t="s">
        <v>916</v>
      </c>
    </row>
    <row r="8683" spans="1:14">
      <c r="A8683">
        <v>120</v>
      </c>
      <c r="B8683" t="s">
        <v>838</v>
      </c>
      <c r="C8683" t="s">
        <v>837</v>
      </c>
      <c r="D8683">
        <v>304</v>
      </c>
      <c r="E8683" s="1">
        <v>0.23400000000000001</v>
      </c>
      <c r="F8683">
        <v>0.68300000000000005</v>
      </c>
      <c r="G8683">
        <v>0</v>
      </c>
      <c r="H8683">
        <v>17</v>
      </c>
      <c r="I8683" t="s">
        <v>18288</v>
      </c>
      <c r="J8683">
        <v>1.07E-3</v>
      </c>
      <c r="K8683">
        <v>0.58799999999999997</v>
      </c>
      <c r="L8683">
        <v>0.68948124999999993</v>
      </c>
      <c r="M8683" s="2">
        <f t="shared" si="274"/>
        <v>75</v>
      </c>
      <c r="N8683" t="s">
        <v>916</v>
      </c>
    </row>
    <row r="8684" spans="1:14">
      <c r="A8684">
        <v>121</v>
      </c>
      <c r="B8684" t="s">
        <v>836</v>
      </c>
      <c r="C8684" t="s">
        <v>835</v>
      </c>
      <c r="D8684">
        <v>69</v>
      </c>
      <c r="E8684" s="1">
        <v>0.23300000000000001</v>
      </c>
      <c r="G8684">
        <v>0</v>
      </c>
      <c r="H8684">
        <v>18</v>
      </c>
      <c r="J8684">
        <v>1E-4</v>
      </c>
      <c r="L8684">
        <v>0.68948124999999993</v>
      </c>
      <c r="M8684" s="2">
        <f t="shared" si="274"/>
        <v>75.625</v>
      </c>
      <c r="N8684" t="s">
        <v>916</v>
      </c>
    </row>
    <row r="8685" spans="1:14">
      <c r="A8685">
        <v>122</v>
      </c>
      <c r="B8685" t="s">
        <v>834</v>
      </c>
      <c r="C8685" t="s">
        <v>833</v>
      </c>
      <c r="D8685">
        <v>47</v>
      </c>
      <c r="E8685" s="1">
        <v>0.23100000000000001</v>
      </c>
      <c r="G8685">
        <v>0</v>
      </c>
      <c r="H8685">
        <v>22</v>
      </c>
      <c r="J8685">
        <v>3.0000000000000001E-5</v>
      </c>
      <c r="L8685">
        <v>0.68948124999999993</v>
      </c>
      <c r="M8685" s="2">
        <f t="shared" si="274"/>
        <v>76.25</v>
      </c>
      <c r="N8685" t="s">
        <v>916</v>
      </c>
    </row>
    <row r="8686" spans="1:14">
      <c r="A8686">
        <v>123</v>
      </c>
      <c r="B8686" t="s">
        <v>832</v>
      </c>
      <c r="C8686" t="s">
        <v>831</v>
      </c>
      <c r="D8686">
        <v>80</v>
      </c>
      <c r="E8686" s="1">
        <v>0.22900000000000001</v>
      </c>
      <c r="G8686">
        <v>0</v>
      </c>
      <c r="H8686">
        <v>20</v>
      </c>
      <c r="J8686">
        <v>2.4000000000000001E-4</v>
      </c>
      <c r="L8686">
        <v>0.68948124999999993</v>
      </c>
      <c r="M8686" s="2">
        <f t="shared" si="274"/>
        <v>76.875</v>
      </c>
      <c r="N8686" t="s">
        <v>916</v>
      </c>
    </row>
    <row r="8687" spans="1:14">
      <c r="A8687">
        <v>124</v>
      </c>
      <c r="B8687" t="s">
        <v>6040</v>
      </c>
      <c r="C8687" t="s">
        <v>6039</v>
      </c>
      <c r="D8687">
        <v>74</v>
      </c>
      <c r="E8687" s="1">
        <v>0.21299999999999999</v>
      </c>
      <c r="F8687">
        <v>0.24399999999999999</v>
      </c>
      <c r="G8687">
        <v>0</v>
      </c>
      <c r="H8687">
        <v>27</v>
      </c>
      <c r="J8687">
        <v>3.1E-4</v>
      </c>
      <c r="K8687">
        <v>0.13</v>
      </c>
      <c r="L8687">
        <v>0.68948124999999993</v>
      </c>
      <c r="M8687" s="2">
        <f t="shared" si="274"/>
        <v>77.5</v>
      </c>
      <c r="N8687" t="s">
        <v>916</v>
      </c>
    </row>
    <row r="8688" spans="1:14">
      <c r="A8688">
        <v>125</v>
      </c>
      <c r="B8688" t="s">
        <v>6038</v>
      </c>
      <c r="C8688" t="s">
        <v>6037</v>
      </c>
      <c r="D8688">
        <v>153</v>
      </c>
      <c r="E8688" s="1">
        <v>0.20599999999999999</v>
      </c>
      <c r="G8688">
        <v>5.2999999999999999E-2</v>
      </c>
      <c r="H8688">
        <v>19</v>
      </c>
      <c r="I8688">
        <v>8.4</v>
      </c>
      <c r="J8688">
        <v>3.3E-4</v>
      </c>
      <c r="L8688">
        <v>0.68948124999999993</v>
      </c>
      <c r="M8688" s="2">
        <f t="shared" si="274"/>
        <v>78.125</v>
      </c>
      <c r="N8688" t="s">
        <v>916</v>
      </c>
    </row>
    <row r="8689" spans="1:14">
      <c r="A8689">
        <v>126</v>
      </c>
      <c r="B8689" t="s">
        <v>830</v>
      </c>
      <c r="C8689" t="s">
        <v>829</v>
      </c>
      <c r="D8689">
        <v>222</v>
      </c>
      <c r="E8689" s="1">
        <v>0.20499999999999999</v>
      </c>
      <c r="G8689">
        <v>0.1</v>
      </c>
      <c r="H8689">
        <v>20</v>
      </c>
      <c r="I8689" t="s">
        <v>18288</v>
      </c>
      <c r="J8689">
        <v>1.7000000000000001E-4</v>
      </c>
      <c r="L8689">
        <v>0.68948124999999993</v>
      </c>
      <c r="M8689" s="2">
        <f t="shared" si="274"/>
        <v>78.75</v>
      </c>
      <c r="N8689" t="s">
        <v>916</v>
      </c>
    </row>
    <row r="8690" spans="1:14">
      <c r="A8690">
        <v>127</v>
      </c>
      <c r="B8690" t="s">
        <v>828</v>
      </c>
      <c r="C8690" t="s">
        <v>827</v>
      </c>
      <c r="D8690">
        <v>349</v>
      </c>
      <c r="E8690" s="1">
        <v>0.2</v>
      </c>
      <c r="F8690">
        <v>0.56899999999999995</v>
      </c>
      <c r="G8690">
        <v>6.2E-2</v>
      </c>
      <c r="H8690">
        <v>16</v>
      </c>
      <c r="I8690" t="s">
        <v>18288</v>
      </c>
      <c r="J8690">
        <v>5.5000000000000003E-4</v>
      </c>
      <c r="K8690">
        <v>0.26900000000000002</v>
      </c>
      <c r="L8690">
        <v>0.68948124999999993</v>
      </c>
      <c r="M8690" s="2">
        <f t="shared" si="274"/>
        <v>79.375</v>
      </c>
      <c r="N8690" t="s">
        <v>916</v>
      </c>
    </row>
    <row r="8691" spans="1:14">
      <c r="A8691">
        <v>128</v>
      </c>
      <c r="B8691" t="s">
        <v>826</v>
      </c>
      <c r="C8691" t="s">
        <v>825</v>
      </c>
      <c r="D8691">
        <v>99</v>
      </c>
      <c r="E8691" s="1">
        <v>0.2</v>
      </c>
      <c r="F8691">
        <v>0.215</v>
      </c>
      <c r="G8691">
        <v>5.6000000000000001E-2</v>
      </c>
      <c r="H8691">
        <v>18</v>
      </c>
      <c r="J8691">
        <v>1.2999999999999999E-4</v>
      </c>
      <c r="K8691">
        <v>0.112</v>
      </c>
      <c r="L8691">
        <v>0.68948124999999993</v>
      </c>
      <c r="M8691" s="2">
        <f t="shared" si="274"/>
        <v>80</v>
      </c>
      <c r="N8691" t="s">
        <v>916</v>
      </c>
    </row>
    <row r="8692" spans="1:14">
      <c r="A8692">
        <v>129</v>
      </c>
      <c r="B8692" t="s">
        <v>824</v>
      </c>
      <c r="C8692" t="s">
        <v>823</v>
      </c>
      <c r="D8692">
        <v>62</v>
      </c>
      <c r="E8692" s="1">
        <v>0.2</v>
      </c>
      <c r="F8692">
        <v>0.46600000000000003</v>
      </c>
      <c r="G8692">
        <v>8.3000000000000004E-2</v>
      </c>
      <c r="H8692">
        <v>12</v>
      </c>
      <c r="J8692">
        <v>3.8000000000000002E-4</v>
      </c>
      <c r="K8692">
        <v>0.372</v>
      </c>
      <c r="L8692">
        <v>0.68948124999999993</v>
      </c>
      <c r="M8692" s="2">
        <f t="shared" ref="M8692:M8723" si="275">A8692/160*100</f>
        <v>80.625</v>
      </c>
      <c r="N8692" t="s">
        <v>916</v>
      </c>
    </row>
    <row r="8693" spans="1:14">
      <c r="A8693">
        <v>130</v>
      </c>
      <c r="B8693" t="s">
        <v>822</v>
      </c>
      <c r="C8693" t="s">
        <v>821</v>
      </c>
      <c r="D8693">
        <v>6</v>
      </c>
      <c r="E8693" s="1">
        <v>0.2</v>
      </c>
      <c r="G8693">
        <v>0</v>
      </c>
      <c r="H8693">
        <v>8</v>
      </c>
      <c r="J8693">
        <v>1.0000000000000001E-5</v>
      </c>
      <c r="L8693">
        <v>0.68948124999999993</v>
      </c>
      <c r="M8693" s="2">
        <f t="shared" si="275"/>
        <v>81.25</v>
      </c>
      <c r="N8693" t="s">
        <v>916</v>
      </c>
    </row>
    <row r="8694" spans="1:14">
      <c r="A8694">
        <v>131</v>
      </c>
      <c r="B8694" t="s">
        <v>820</v>
      </c>
      <c r="C8694" t="s">
        <v>819</v>
      </c>
      <c r="D8694">
        <v>25</v>
      </c>
      <c r="E8694" s="1">
        <v>0.188</v>
      </c>
      <c r="F8694">
        <v>0.17899999999999999</v>
      </c>
      <c r="G8694">
        <v>0</v>
      </c>
      <c r="H8694">
        <v>3</v>
      </c>
      <c r="J8694">
        <v>9.0000000000000006E-5</v>
      </c>
      <c r="K8694">
        <v>0.13300000000000001</v>
      </c>
      <c r="L8694">
        <v>0.68948124999999993</v>
      </c>
      <c r="M8694" s="2">
        <f t="shared" si="275"/>
        <v>81.875</v>
      </c>
      <c r="N8694" t="s">
        <v>916</v>
      </c>
    </row>
    <row r="8695" spans="1:14">
      <c r="A8695">
        <v>132</v>
      </c>
      <c r="B8695" t="s">
        <v>818</v>
      </c>
      <c r="C8695" t="s">
        <v>817</v>
      </c>
      <c r="D8695">
        <v>27</v>
      </c>
      <c r="E8695" s="1">
        <v>0.17599999999999999</v>
      </c>
      <c r="G8695">
        <v>0</v>
      </c>
      <c r="H8695">
        <v>20</v>
      </c>
      <c r="J8695">
        <v>1.9000000000000001E-4</v>
      </c>
      <c r="L8695">
        <v>0.68948124999999993</v>
      </c>
      <c r="M8695" s="2">
        <f t="shared" si="275"/>
        <v>82.5</v>
      </c>
      <c r="N8695" t="s">
        <v>916</v>
      </c>
    </row>
    <row r="8696" spans="1:14">
      <c r="A8696">
        <v>133</v>
      </c>
      <c r="B8696" t="s">
        <v>816</v>
      </c>
      <c r="C8696" t="s">
        <v>815</v>
      </c>
      <c r="D8696">
        <v>27</v>
      </c>
      <c r="E8696" s="1">
        <v>0.16</v>
      </c>
      <c r="G8696">
        <v>6.2E-2</v>
      </c>
      <c r="H8696">
        <v>16</v>
      </c>
      <c r="J8696">
        <v>1.2999999999999999E-4</v>
      </c>
      <c r="L8696">
        <v>0.68948124999999993</v>
      </c>
      <c r="M8696" s="2">
        <f t="shared" si="275"/>
        <v>83.125</v>
      </c>
      <c r="N8696" t="s">
        <v>916</v>
      </c>
    </row>
    <row r="8697" spans="1:14">
      <c r="A8697">
        <v>134</v>
      </c>
      <c r="B8697" t="s">
        <v>814</v>
      </c>
      <c r="C8697" t="s">
        <v>813</v>
      </c>
      <c r="D8697">
        <v>9</v>
      </c>
      <c r="E8697" s="1">
        <v>0.16</v>
      </c>
      <c r="G8697">
        <v>0</v>
      </c>
      <c r="H8697">
        <v>14</v>
      </c>
      <c r="J8697">
        <v>5.0000000000000002E-5</v>
      </c>
      <c r="L8697">
        <v>0.68948124999999993</v>
      </c>
      <c r="M8697" s="2">
        <f t="shared" si="275"/>
        <v>83.75</v>
      </c>
      <c r="N8697" t="s">
        <v>916</v>
      </c>
    </row>
    <row r="8698" spans="1:14">
      <c r="A8698">
        <v>135</v>
      </c>
      <c r="B8698" t="s">
        <v>812</v>
      </c>
      <c r="C8698" t="s">
        <v>811</v>
      </c>
      <c r="D8698">
        <v>17</v>
      </c>
      <c r="E8698" s="1">
        <v>0.154</v>
      </c>
      <c r="G8698">
        <v>0.13300000000000001</v>
      </c>
      <c r="H8698">
        <v>15</v>
      </c>
      <c r="J8698">
        <v>2.0000000000000001E-4</v>
      </c>
      <c r="L8698">
        <v>0.68948124999999993</v>
      </c>
      <c r="M8698" s="2">
        <f t="shared" si="275"/>
        <v>84.375</v>
      </c>
      <c r="N8698" t="s">
        <v>916</v>
      </c>
    </row>
    <row r="8699" spans="1:14">
      <c r="A8699">
        <v>136</v>
      </c>
      <c r="B8699" t="s">
        <v>810</v>
      </c>
      <c r="C8699" t="s">
        <v>809</v>
      </c>
      <c r="D8699">
        <v>140</v>
      </c>
      <c r="E8699" s="1">
        <v>0.14599999999999999</v>
      </c>
      <c r="F8699">
        <v>9.6000000000000002E-2</v>
      </c>
      <c r="G8699">
        <v>2.1999999999999999E-2</v>
      </c>
      <c r="H8699">
        <v>46</v>
      </c>
      <c r="I8699" t="s">
        <v>18288</v>
      </c>
      <c r="J8699">
        <v>1.6000000000000001E-4</v>
      </c>
      <c r="K8699">
        <v>3.4000000000000002E-2</v>
      </c>
      <c r="L8699">
        <v>0.68948124999999993</v>
      </c>
      <c r="M8699" s="2">
        <f t="shared" si="275"/>
        <v>85</v>
      </c>
      <c r="N8699" t="s">
        <v>916</v>
      </c>
    </row>
    <row r="8700" spans="1:14">
      <c r="A8700">
        <v>137</v>
      </c>
      <c r="B8700" t="s">
        <v>808</v>
      </c>
      <c r="C8700" t="s">
        <v>807</v>
      </c>
      <c r="D8700">
        <v>99</v>
      </c>
      <c r="E8700" s="1">
        <v>0.14299999999999999</v>
      </c>
      <c r="G8700">
        <v>0.5</v>
      </c>
      <c r="H8700">
        <v>16</v>
      </c>
      <c r="J8700">
        <v>2.5000000000000001E-4</v>
      </c>
      <c r="L8700">
        <v>0.68948124999999993</v>
      </c>
      <c r="M8700" s="2">
        <f t="shared" si="275"/>
        <v>85.625</v>
      </c>
      <c r="N8700" t="s">
        <v>916</v>
      </c>
    </row>
    <row r="8701" spans="1:14">
      <c r="A8701">
        <v>138</v>
      </c>
      <c r="B8701" t="s">
        <v>806</v>
      </c>
      <c r="C8701" t="s">
        <v>805</v>
      </c>
      <c r="D8701">
        <v>31</v>
      </c>
      <c r="E8701" s="1">
        <v>0.14299999999999999</v>
      </c>
      <c r="G8701">
        <v>0.111</v>
      </c>
      <c r="H8701">
        <v>9</v>
      </c>
      <c r="J8701">
        <v>1.1E-4</v>
      </c>
      <c r="L8701">
        <v>0.68948124999999993</v>
      </c>
      <c r="M8701" s="2">
        <f t="shared" si="275"/>
        <v>86.25</v>
      </c>
      <c r="N8701" t="s">
        <v>916</v>
      </c>
    </row>
    <row r="8702" spans="1:14">
      <c r="A8702">
        <v>139</v>
      </c>
      <c r="B8702" t="s">
        <v>804</v>
      </c>
      <c r="C8702" t="s">
        <v>803</v>
      </c>
      <c r="D8702">
        <v>335</v>
      </c>
      <c r="E8702" s="1">
        <v>0.14299999999999999</v>
      </c>
      <c r="F8702">
        <v>0.125</v>
      </c>
      <c r="G8702">
        <v>0</v>
      </c>
      <c r="H8702">
        <v>11</v>
      </c>
      <c r="I8702" t="s">
        <v>18288</v>
      </c>
      <c r="J8702">
        <v>5.0000000000000002E-5</v>
      </c>
      <c r="K8702">
        <v>0.12</v>
      </c>
      <c r="L8702">
        <v>0.68948124999999993</v>
      </c>
      <c r="M8702" s="2">
        <f t="shared" si="275"/>
        <v>86.875</v>
      </c>
      <c r="N8702" t="s">
        <v>916</v>
      </c>
    </row>
    <row r="8703" spans="1:14">
      <c r="A8703">
        <v>140</v>
      </c>
      <c r="B8703" t="s">
        <v>802</v>
      </c>
      <c r="C8703" t="s">
        <v>801</v>
      </c>
      <c r="D8703">
        <v>8</v>
      </c>
      <c r="E8703" s="1">
        <v>0.13</v>
      </c>
      <c r="G8703">
        <v>0</v>
      </c>
      <c r="H8703">
        <v>14</v>
      </c>
      <c r="J8703">
        <v>4.0000000000000003E-5</v>
      </c>
      <c r="L8703">
        <v>0.68948124999999993</v>
      </c>
      <c r="M8703" s="2">
        <f t="shared" si="275"/>
        <v>87.5</v>
      </c>
      <c r="N8703" t="s">
        <v>916</v>
      </c>
    </row>
    <row r="8704" spans="1:14">
      <c r="A8704">
        <v>141</v>
      </c>
      <c r="B8704" t="s">
        <v>800</v>
      </c>
      <c r="C8704" t="s">
        <v>799</v>
      </c>
      <c r="D8704">
        <v>44</v>
      </c>
      <c r="E8704" s="1">
        <v>0.111</v>
      </c>
      <c r="F8704">
        <v>0.113</v>
      </c>
      <c r="J8704">
        <v>5.0000000000000002E-5</v>
      </c>
      <c r="K8704">
        <v>4.3999999999999997E-2</v>
      </c>
      <c r="L8704">
        <v>0.68948124999999993</v>
      </c>
      <c r="M8704" s="2">
        <f t="shared" si="275"/>
        <v>88.125</v>
      </c>
      <c r="N8704" t="s">
        <v>916</v>
      </c>
    </row>
    <row r="8705" spans="1:14">
      <c r="A8705">
        <v>142</v>
      </c>
      <c r="B8705" t="s">
        <v>798</v>
      </c>
      <c r="C8705" t="s">
        <v>797</v>
      </c>
      <c r="D8705">
        <v>53</v>
      </c>
      <c r="E8705" s="1">
        <v>9.8000000000000004E-2</v>
      </c>
      <c r="F8705">
        <v>0.23799999999999999</v>
      </c>
      <c r="G8705">
        <v>0</v>
      </c>
      <c r="H8705">
        <v>17</v>
      </c>
      <c r="J8705">
        <v>2.0000000000000001E-4</v>
      </c>
      <c r="K8705">
        <v>0.13600000000000001</v>
      </c>
      <c r="L8705">
        <v>0.68948124999999993</v>
      </c>
      <c r="M8705" s="2">
        <f t="shared" si="275"/>
        <v>88.75</v>
      </c>
      <c r="N8705" t="s">
        <v>916</v>
      </c>
    </row>
    <row r="8706" spans="1:14">
      <c r="A8706">
        <v>143</v>
      </c>
      <c r="B8706" t="s">
        <v>796</v>
      </c>
      <c r="C8706" t="s">
        <v>795</v>
      </c>
      <c r="D8706">
        <v>79</v>
      </c>
      <c r="E8706" s="1">
        <v>9.5000000000000001E-2</v>
      </c>
      <c r="G8706">
        <v>9.0999999999999998E-2</v>
      </c>
      <c r="H8706">
        <v>11</v>
      </c>
      <c r="J8706">
        <v>1.2999999999999999E-4</v>
      </c>
      <c r="L8706">
        <v>0.68948124999999993</v>
      </c>
      <c r="M8706" s="2">
        <f t="shared" si="275"/>
        <v>89.375</v>
      </c>
      <c r="N8706" t="s">
        <v>916</v>
      </c>
    </row>
    <row r="8707" spans="1:14">
      <c r="A8707">
        <v>144</v>
      </c>
      <c r="B8707" t="s">
        <v>794</v>
      </c>
      <c r="C8707" t="s">
        <v>793</v>
      </c>
      <c r="D8707">
        <v>10</v>
      </c>
      <c r="E8707" s="1">
        <v>9.5000000000000001E-2</v>
      </c>
      <c r="G8707">
        <v>0.105</v>
      </c>
      <c r="H8707">
        <v>19</v>
      </c>
      <c r="J8707">
        <v>3.0000000000000001E-5</v>
      </c>
      <c r="L8707">
        <v>0.68948124999999993</v>
      </c>
      <c r="M8707" s="2">
        <f t="shared" si="275"/>
        <v>90</v>
      </c>
      <c r="N8707" t="s">
        <v>916</v>
      </c>
    </row>
    <row r="8708" spans="1:14">
      <c r="A8708">
        <v>145</v>
      </c>
      <c r="B8708" t="s">
        <v>792</v>
      </c>
      <c r="C8708" t="s">
        <v>791</v>
      </c>
      <c r="D8708">
        <v>4</v>
      </c>
      <c r="E8708" s="1">
        <v>9.0999999999999998E-2</v>
      </c>
      <c r="J8708">
        <v>2.0000000000000002E-5</v>
      </c>
      <c r="L8708">
        <v>0.68948124999999993</v>
      </c>
      <c r="M8708" s="2">
        <f t="shared" si="275"/>
        <v>90.625</v>
      </c>
      <c r="N8708" t="s">
        <v>916</v>
      </c>
    </row>
    <row r="8709" spans="1:14">
      <c r="A8709">
        <v>146</v>
      </c>
      <c r="B8709" t="s">
        <v>790</v>
      </c>
      <c r="C8709" t="s">
        <v>789</v>
      </c>
      <c r="D8709">
        <v>13</v>
      </c>
      <c r="E8709" s="1">
        <v>8.3000000000000004E-2</v>
      </c>
      <c r="F8709">
        <v>7.3999999999999996E-2</v>
      </c>
      <c r="J8709">
        <v>4.0000000000000003E-5</v>
      </c>
      <c r="K8709">
        <v>2.5999999999999999E-2</v>
      </c>
      <c r="L8709">
        <v>0.68948124999999993</v>
      </c>
      <c r="M8709" s="2">
        <f t="shared" si="275"/>
        <v>91.25</v>
      </c>
      <c r="N8709" t="s">
        <v>916</v>
      </c>
    </row>
    <row r="8710" spans="1:14">
      <c r="A8710">
        <v>147</v>
      </c>
      <c r="B8710" t="s">
        <v>788</v>
      </c>
      <c r="C8710" t="s">
        <v>787</v>
      </c>
      <c r="D8710">
        <v>19</v>
      </c>
      <c r="E8710" s="1">
        <v>8.3000000000000004E-2</v>
      </c>
      <c r="G8710">
        <v>0</v>
      </c>
      <c r="H8710">
        <v>7</v>
      </c>
      <c r="J8710">
        <v>8.0000000000000007E-5</v>
      </c>
      <c r="L8710">
        <v>0.68948124999999993</v>
      </c>
      <c r="M8710" s="2">
        <f t="shared" si="275"/>
        <v>91.875</v>
      </c>
      <c r="N8710" t="s">
        <v>916</v>
      </c>
    </row>
    <row r="8711" spans="1:14">
      <c r="A8711">
        <v>148</v>
      </c>
      <c r="B8711" t="s">
        <v>786</v>
      </c>
      <c r="C8711" t="s">
        <v>785</v>
      </c>
      <c r="D8711">
        <v>49</v>
      </c>
      <c r="E8711" s="1">
        <v>7.4999999999999997E-2</v>
      </c>
      <c r="F8711">
        <v>0.15</v>
      </c>
      <c r="G8711">
        <v>6.2E-2</v>
      </c>
      <c r="H8711">
        <v>32</v>
      </c>
      <c r="J8711">
        <v>1.7000000000000001E-4</v>
      </c>
      <c r="K8711">
        <v>5.8999999999999997E-2</v>
      </c>
      <c r="L8711">
        <v>0.68948124999999993</v>
      </c>
      <c r="M8711" s="2">
        <f t="shared" si="275"/>
        <v>92.5</v>
      </c>
      <c r="N8711" t="s">
        <v>916</v>
      </c>
    </row>
    <row r="8712" spans="1:14">
      <c r="A8712">
        <v>149</v>
      </c>
      <c r="B8712" t="s">
        <v>784</v>
      </c>
      <c r="C8712" t="s">
        <v>783</v>
      </c>
      <c r="D8712">
        <v>82</v>
      </c>
      <c r="E8712" s="1">
        <v>7.3999999999999996E-2</v>
      </c>
      <c r="J8712">
        <v>3.0000000000000001E-5</v>
      </c>
      <c r="L8712">
        <v>0.68948124999999993</v>
      </c>
      <c r="M8712" s="2">
        <f t="shared" si="275"/>
        <v>93.125</v>
      </c>
      <c r="N8712" t="s">
        <v>916</v>
      </c>
    </row>
    <row r="8713" spans="1:14">
      <c r="A8713">
        <v>150</v>
      </c>
      <c r="B8713" t="s">
        <v>782</v>
      </c>
      <c r="C8713" t="s">
        <v>781</v>
      </c>
      <c r="D8713">
        <v>5</v>
      </c>
      <c r="E8713" s="1">
        <v>7.0999999999999994E-2</v>
      </c>
      <c r="G8713">
        <v>0</v>
      </c>
      <c r="H8713">
        <v>6</v>
      </c>
      <c r="J8713">
        <v>0</v>
      </c>
      <c r="L8713">
        <v>0.68948124999999993</v>
      </c>
      <c r="M8713" s="2">
        <f t="shared" si="275"/>
        <v>93.75</v>
      </c>
      <c r="N8713" t="s">
        <v>916</v>
      </c>
    </row>
    <row r="8714" spans="1:14">
      <c r="A8714">
        <v>151</v>
      </c>
      <c r="B8714" t="s">
        <v>780</v>
      </c>
      <c r="C8714" t="s">
        <v>779</v>
      </c>
      <c r="D8714">
        <v>22</v>
      </c>
      <c r="E8714" s="1">
        <v>7.0999999999999994E-2</v>
      </c>
      <c r="G8714">
        <v>0</v>
      </c>
      <c r="H8714">
        <v>15</v>
      </c>
      <c r="J8714">
        <v>8.0000000000000007E-5</v>
      </c>
      <c r="L8714">
        <v>0.68948124999999993</v>
      </c>
      <c r="M8714" s="2">
        <f t="shared" si="275"/>
        <v>94.375</v>
      </c>
      <c r="N8714" t="s">
        <v>916</v>
      </c>
    </row>
    <row r="8715" spans="1:14">
      <c r="A8715">
        <v>152</v>
      </c>
      <c r="B8715" t="s">
        <v>778</v>
      </c>
      <c r="C8715" t="s">
        <v>777</v>
      </c>
      <c r="D8715">
        <v>14</v>
      </c>
      <c r="E8715" s="1">
        <v>5.5E-2</v>
      </c>
      <c r="F8715">
        <v>4.9000000000000002E-2</v>
      </c>
      <c r="J8715">
        <v>3.0000000000000001E-5</v>
      </c>
      <c r="K8715">
        <v>1.4999999999999999E-2</v>
      </c>
      <c r="L8715">
        <v>0.68948124999999993</v>
      </c>
      <c r="M8715" s="2">
        <f t="shared" si="275"/>
        <v>95</v>
      </c>
      <c r="N8715" t="s">
        <v>916</v>
      </c>
    </row>
    <row r="8716" spans="1:14">
      <c r="A8716">
        <v>153</v>
      </c>
      <c r="B8716" t="s">
        <v>1713</v>
      </c>
      <c r="C8716" t="s">
        <v>1712</v>
      </c>
      <c r="D8716">
        <v>38</v>
      </c>
      <c r="E8716" s="1">
        <v>5.0999999999999997E-2</v>
      </c>
      <c r="G8716">
        <v>0</v>
      </c>
      <c r="H8716">
        <v>17</v>
      </c>
      <c r="J8716">
        <v>8.0000000000000007E-5</v>
      </c>
      <c r="L8716">
        <v>0.68948124999999993</v>
      </c>
      <c r="M8716" s="2">
        <f t="shared" si="275"/>
        <v>95.625</v>
      </c>
      <c r="N8716" t="s">
        <v>916</v>
      </c>
    </row>
    <row r="8717" spans="1:14">
      <c r="A8717">
        <v>154</v>
      </c>
      <c r="B8717" t="s">
        <v>776</v>
      </c>
      <c r="C8717" t="s">
        <v>775</v>
      </c>
      <c r="D8717">
        <v>7</v>
      </c>
      <c r="E8717" s="1">
        <v>4.2999999999999997E-2</v>
      </c>
      <c r="F8717">
        <v>2.8000000000000001E-2</v>
      </c>
      <c r="G8717">
        <v>0</v>
      </c>
      <c r="H8717">
        <v>27</v>
      </c>
      <c r="J8717">
        <v>0</v>
      </c>
      <c r="K8717">
        <v>0</v>
      </c>
      <c r="L8717">
        <v>0.68948124999999993</v>
      </c>
      <c r="M8717" s="2">
        <f t="shared" si="275"/>
        <v>96.25</v>
      </c>
      <c r="N8717" t="s">
        <v>916</v>
      </c>
    </row>
    <row r="8718" spans="1:14">
      <c r="A8718">
        <v>155</v>
      </c>
      <c r="B8718" t="s">
        <v>774</v>
      </c>
      <c r="C8718" t="s">
        <v>773</v>
      </c>
      <c r="D8718">
        <v>17</v>
      </c>
      <c r="E8718" s="1">
        <v>3.3000000000000002E-2</v>
      </c>
      <c r="F8718">
        <v>0.186</v>
      </c>
      <c r="G8718">
        <v>0</v>
      </c>
      <c r="H8718">
        <v>13</v>
      </c>
      <c r="J8718">
        <v>1.1E-4</v>
      </c>
      <c r="K8718">
        <v>9.0999999999999998E-2</v>
      </c>
      <c r="L8718">
        <v>0.68948124999999993</v>
      </c>
      <c r="M8718" s="2">
        <f t="shared" si="275"/>
        <v>96.875</v>
      </c>
      <c r="N8718" t="s">
        <v>916</v>
      </c>
    </row>
    <row r="8719" spans="1:14">
      <c r="A8719">
        <v>156</v>
      </c>
      <c r="B8719" t="s">
        <v>772</v>
      </c>
      <c r="C8719" t="s">
        <v>771</v>
      </c>
      <c r="D8719">
        <v>14</v>
      </c>
      <c r="E8719" s="1">
        <v>3.2000000000000001E-2</v>
      </c>
      <c r="G8719">
        <v>0</v>
      </c>
      <c r="H8719">
        <v>17</v>
      </c>
      <c r="J8719">
        <v>3.3E-4</v>
      </c>
      <c r="L8719">
        <v>0.68948124999999993</v>
      </c>
      <c r="M8719" s="2">
        <f t="shared" si="275"/>
        <v>97.5</v>
      </c>
      <c r="N8719" t="s">
        <v>916</v>
      </c>
    </row>
    <row r="8720" spans="1:14">
      <c r="A8720">
        <v>157</v>
      </c>
      <c r="B8720" t="s">
        <v>770</v>
      </c>
      <c r="C8720" t="s">
        <v>769</v>
      </c>
      <c r="D8720">
        <v>14</v>
      </c>
      <c r="E8720" s="1">
        <v>2.3E-2</v>
      </c>
      <c r="G8720">
        <v>0</v>
      </c>
      <c r="H8720">
        <v>25</v>
      </c>
      <c r="J8720">
        <v>0</v>
      </c>
      <c r="L8720">
        <v>0.68948124999999993</v>
      </c>
      <c r="M8720" s="2">
        <f t="shared" si="275"/>
        <v>98.125</v>
      </c>
      <c r="N8720" t="s">
        <v>916</v>
      </c>
    </row>
    <row r="8721" spans="1:14">
      <c r="A8721">
        <v>158</v>
      </c>
      <c r="B8721" t="s">
        <v>768</v>
      </c>
      <c r="C8721" t="s">
        <v>767</v>
      </c>
      <c r="D8721">
        <v>1</v>
      </c>
      <c r="E8721" s="1">
        <v>0</v>
      </c>
      <c r="J8721">
        <v>2.0000000000000002E-5</v>
      </c>
      <c r="L8721">
        <v>0.68948124999999993</v>
      </c>
      <c r="M8721" s="2">
        <f t="shared" si="275"/>
        <v>98.75</v>
      </c>
      <c r="N8721" t="s">
        <v>916</v>
      </c>
    </row>
    <row r="8722" spans="1:14">
      <c r="A8722">
        <v>159</v>
      </c>
      <c r="B8722" t="s">
        <v>766</v>
      </c>
      <c r="C8722" t="s">
        <v>765</v>
      </c>
      <c r="D8722">
        <v>19</v>
      </c>
      <c r="E8722" s="1">
        <v>0</v>
      </c>
      <c r="F8722">
        <v>0.21199999999999999</v>
      </c>
      <c r="G8722">
        <v>0</v>
      </c>
      <c r="H8722">
        <v>6</v>
      </c>
      <c r="J8722">
        <v>1.3999999999999999E-4</v>
      </c>
      <c r="K8722">
        <v>0.247</v>
      </c>
      <c r="L8722">
        <v>0.68948124999999993</v>
      </c>
      <c r="M8722" s="2">
        <f t="shared" si="275"/>
        <v>99.375</v>
      </c>
      <c r="N8722" t="s">
        <v>916</v>
      </c>
    </row>
    <row r="8723" spans="1:14">
      <c r="A8723">
        <v>160</v>
      </c>
      <c r="B8723" t="s">
        <v>764</v>
      </c>
      <c r="C8723" t="s">
        <v>763</v>
      </c>
      <c r="D8723">
        <v>21</v>
      </c>
      <c r="E8723" s="1">
        <v>0</v>
      </c>
      <c r="F8723">
        <v>0.11600000000000001</v>
      </c>
      <c r="G8723">
        <v>0</v>
      </c>
      <c r="H8723">
        <v>17</v>
      </c>
      <c r="J8723">
        <v>9.0000000000000006E-5</v>
      </c>
      <c r="K8723">
        <v>5.8000000000000003E-2</v>
      </c>
      <c r="L8723">
        <v>0.68948124999999993</v>
      </c>
      <c r="M8723" s="2">
        <f t="shared" si="275"/>
        <v>100</v>
      </c>
      <c r="N8723" t="s">
        <v>916</v>
      </c>
    </row>
    <row r="8724" spans="1:14" s="3" customFormat="1">
      <c r="E8724" s="4"/>
      <c r="M8724" s="5"/>
    </row>
    <row r="8725" spans="1:14">
      <c r="A8725">
        <v>1</v>
      </c>
      <c r="B8725" t="s">
        <v>9071</v>
      </c>
      <c r="C8725" t="s">
        <v>9072</v>
      </c>
      <c r="D8725">
        <v>286</v>
      </c>
      <c r="E8725" s="1">
        <v>1.1359999999999999</v>
      </c>
      <c r="F8725">
        <v>0.79200000000000004</v>
      </c>
      <c r="G8725">
        <v>8.6999999999999994E-2</v>
      </c>
      <c r="H8725">
        <v>69</v>
      </c>
      <c r="I8725">
        <v>5</v>
      </c>
      <c r="J8725">
        <v>1.33E-3</v>
      </c>
      <c r="K8725">
        <v>0.39600000000000002</v>
      </c>
      <c r="L8725">
        <f>AVERAGE(E8725:E8746)</f>
        <v>0.86447619047619062</v>
      </c>
      <c r="M8725" s="2">
        <f t="shared" ref="M8725:M8744" si="276">A8725/20*100</f>
        <v>5</v>
      </c>
      <c r="N8725" t="s">
        <v>2764</v>
      </c>
    </row>
    <row r="8726" spans="1:14">
      <c r="A8726">
        <v>2</v>
      </c>
      <c r="B8726" t="s">
        <v>14830</v>
      </c>
      <c r="C8726" t="s">
        <v>14831</v>
      </c>
      <c r="D8726">
        <v>164</v>
      </c>
      <c r="E8726" s="1">
        <v>1.0469999999999999</v>
      </c>
      <c r="F8726">
        <v>0.75700000000000001</v>
      </c>
      <c r="G8726">
        <v>0.1</v>
      </c>
      <c r="H8726">
        <v>70</v>
      </c>
      <c r="I8726">
        <v>3.3</v>
      </c>
      <c r="J8726">
        <v>4.8999999999999998E-4</v>
      </c>
      <c r="K8726">
        <v>0.16400000000000001</v>
      </c>
      <c r="L8726">
        <v>0.51295000000000013</v>
      </c>
      <c r="M8726" s="2">
        <f t="shared" si="276"/>
        <v>10</v>
      </c>
      <c r="N8726" t="s">
        <v>2764</v>
      </c>
    </row>
    <row r="8727" spans="1:14">
      <c r="A8727">
        <v>3</v>
      </c>
      <c r="B8727" t="s">
        <v>9065</v>
      </c>
      <c r="C8727" t="s">
        <v>9066</v>
      </c>
      <c r="D8727">
        <v>212</v>
      </c>
      <c r="E8727" s="1">
        <v>0.91300000000000003</v>
      </c>
      <c r="F8727">
        <v>0.97099999999999997</v>
      </c>
      <c r="G8727">
        <v>0.23100000000000001</v>
      </c>
      <c r="H8727">
        <v>13</v>
      </c>
      <c r="I8727">
        <v>8.4</v>
      </c>
      <c r="J8727">
        <v>1.24E-3</v>
      </c>
      <c r="K8727">
        <v>1.014</v>
      </c>
      <c r="L8727">
        <v>0.51295000000000013</v>
      </c>
      <c r="M8727" s="2">
        <f t="shared" si="276"/>
        <v>15</v>
      </c>
      <c r="N8727" t="s">
        <v>2764</v>
      </c>
    </row>
    <row r="8728" spans="1:14">
      <c r="A8728">
        <v>4</v>
      </c>
      <c r="B8728" t="s">
        <v>19250</v>
      </c>
      <c r="C8728" t="s">
        <v>19251</v>
      </c>
      <c r="D8728">
        <v>273</v>
      </c>
      <c r="E8728" s="1">
        <v>0.79200000000000004</v>
      </c>
      <c r="F8728">
        <v>0.85199999999999998</v>
      </c>
      <c r="G8728">
        <v>5.8999999999999997E-2</v>
      </c>
      <c r="H8728">
        <v>34</v>
      </c>
      <c r="I8728">
        <v>6.5</v>
      </c>
      <c r="J8728">
        <v>1.7899999999999999E-3</v>
      </c>
      <c r="K8728">
        <v>0.75800000000000001</v>
      </c>
      <c r="L8728">
        <v>0.51295000000000013</v>
      </c>
      <c r="M8728" s="2">
        <f t="shared" si="276"/>
        <v>20</v>
      </c>
      <c r="N8728" t="s">
        <v>2764</v>
      </c>
    </row>
    <row r="8729" spans="1:14">
      <c r="A8729">
        <v>5</v>
      </c>
      <c r="B8729" t="s">
        <v>19308</v>
      </c>
      <c r="C8729" t="s">
        <v>19309</v>
      </c>
      <c r="D8729">
        <v>444</v>
      </c>
      <c r="E8729" s="1">
        <v>0.64700000000000002</v>
      </c>
      <c r="F8729">
        <v>0.59199999999999997</v>
      </c>
      <c r="G8729">
        <v>7.9000000000000001E-2</v>
      </c>
      <c r="H8729">
        <v>63</v>
      </c>
      <c r="I8729">
        <v>8</v>
      </c>
      <c r="J8729">
        <v>2.2599999999999999E-3</v>
      </c>
      <c r="K8729">
        <v>0.495</v>
      </c>
      <c r="L8729">
        <v>0.51295000000000013</v>
      </c>
      <c r="M8729" s="2">
        <f t="shared" si="276"/>
        <v>25</v>
      </c>
      <c r="N8729" t="s">
        <v>2764</v>
      </c>
    </row>
    <row r="8730" spans="1:14">
      <c r="A8730">
        <v>6</v>
      </c>
      <c r="B8730" t="s">
        <v>9069</v>
      </c>
      <c r="C8730" t="s">
        <v>9070</v>
      </c>
      <c r="D8730">
        <v>1630</v>
      </c>
      <c r="E8730" s="1">
        <v>0.53500000000000003</v>
      </c>
      <c r="F8730">
        <v>0.65</v>
      </c>
      <c r="G8730">
        <v>0.14099999999999999</v>
      </c>
      <c r="H8730">
        <v>71</v>
      </c>
      <c r="I8730" t="s">
        <v>18288</v>
      </c>
      <c r="J8730">
        <v>5.8300000000000001E-3</v>
      </c>
      <c r="K8730">
        <v>0.85499999999999998</v>
      </c>
      <c r="L8730">
        <v>0.51295000000000013</v>
      </c>
      <c r="M8730" s="2">
        <f t="shared" si="276"/>
        <v>30</v>
      </c>
      <c r="N8730" t="s">
        <v>2764</v>
      </c>
    </row>
    <row r="8731" spans="1:14">
      <c r="A8731">
        <v>7</v>
      </c>
      <c r="B8731" t="s">
        <v>19306</v>
      </c>
      <c r="C8731" t="s">
        <v>19307</v>
      </c>
      <c r="D8731">
        <v>190</v>
      </c>
      <c r="E8731" s="1">
        <v>0.52900000000000003</v>
      </c>
      <c r="F8731">
        <v>0.58099999999999996</v>
      </c>
      <c r="G8731">
        <v>8.1000000000000003E-2</v>
      </c>
      <c r="H8731">
        <v>37</v>
      </c>
      <c r="I8731">
        <v>5.7</v>
      </c>
      <c r="J8731">
        <v>9.2000000000000003E-4</v>
      </c>
      <c r="K8731">
        <v>0.313</v>
      </c>
      <c r="L8731">
        <v>0.51295000000000013</v>
      </c>
      <c r="M8731" s="2">
        <f t="shared" si="276"/>
        <v>35</v>
      </c>
      <c r="N8731" t="s">
        <v>2764</v>
      </c>
    </row>
    <row r="8732" spans="1:14">
      <c r="A8732">
        <v>8</v>
      </c>
      <c r="B8732" t="s">
        <v>9061</v>
      </c>
      <c r="C8732" t="s">
        <v>9062</v>
      </c>
      <c r="D8732">
        <v>905</v>
      </c>
      <c r="E8732" s="1">
        <v>0.504</v>
      </c>
      <c r="F8732">
        <v>0.67</v>
      </c>
      <c r="G8732">
        <v>0.11700000000000001</v>
      </c>
      <c r="H8732">
        <v>120</v>
      </c>
      <c r="I8732">
        <v>8.8000000000000007</v>
      </c>
      <c r="J8732">
        <v>5.2500000000000003E-3</v>
      </c>
      <c r="K8732">
        <v>0.83</v>
      </c>
      <c r="L8732">
        <v>0.51295000000000013</v>
      </c>
      <c r="M8732" s="2">
        <f t="shared" si="276"/>
        <v>40</v>
      </c>
      <c r="N8732" t="s">
        <v>2764</v>
      </c>
    </row>
    <row r="8733" spans="1:14">
      <c r="A8733">
        <v>9</v>
      </c>
      <c r="B8733" t="s">
        <v>9079</v>
      </c>
      <c r="C8733" t="s">
        <v>9080</v>
      </c>
      <c r="D8733">
        <v>85</v>
      </c>
      <c r="E8733" s="1">
        <v>0.5</v>
      </c>
      <c r="F8733">
        <v>0.71199999999999997</v>
      </c>
      <c r="G8733">
        <v>3.4000000000000002E-2</v>
      </c>
      <c r="H8733">
        <v>29</v>
      </c>
      <c r="J8733">
        <v>9.6000000000000002E-4</v>
      </c>
      <c r="K8733">
        <v>0.46200000000000002</v>
      </c>
      <c r="L8733">
        <v>0.51295000000000013</v>
      </c>
      <c r="M8733" s="2">
        <f t="shared" si="276"/>
        <v>45</v>
      </c>
      <c r="N8733" t="s">
        <v>2764</v>
      </c>
    </row>
    <row r="8734" spans="1:14">
      <c r="A8734">
        <v>10</v>
      </c>
      <c r="B8734" t="s">
        <v>9059</v>
      </c>
      <c r="C8734" t="s">
        <v>9060</v>
      </c>
      <c r="D8734">
        <v>564</v>
      </c>
      <c r="E8734" s="1">
        <v>0.49299999999999999</v>
      </c>
      <c r="F8734">
        <v>0.60299999999999998</v>
      </c>
      <c r="G8734">
        <v>4.9000000000000002E-2</v>
      </c>
      <c r="H8734">
        <v>41</v>
      </c>
      <c r="I8734" t="s">
        <v>18288</v>
      </c>
      <c r="J8734">
        <v>1.7799999999999999E-3</v>
      </c>
      <c r="K8734">
        <v>0.58499999999999996</v>
      </c>
      <c r="L8734">
        <v>0.51295000000000013</v>
      </c>
      <c r="M8734" s="2">
        <f t="shared" si="276"/>
        <v>50</v>
      </c>
      <c r="N8734" t="s">
        <v>2764</v>
      </c>
    </row>
    <row r="8735" spans="1:14">
      <c r="A8735">
        <v>11</v>
      </c>
      <c r="B8735" t="s">
        <v>19312</v>
      </c>
      <c r="C8735" t="s">
        <v>19313</v>
      </c>
      <c r="D8735">
        <v>161</v>
      </c>
      <c r="E8735" s="1">
        <v>0.44</v>
      </c>
      <c r="F8735">
        <v>0.50800000000000001</v>
      </c>
      <c r="G8735">
        <v>7.3999999999999996E-2</v>
      </c>
      <c r="H8735">
        <v>81</v>
      </c>
      <c r="I8735">
        <v>4.3</v>
      </c>
      <c r="J8735">
        <v>1.98E-3</v>
      </c>
      <c r="K8735">
        <v>0.47099999999999997</v>
      </c>
      <c r="L8735">
        <v>0.51295000000000013</v>
      </c>
      <c r="M8735" s="2">
        <f t="shared" si="276"/>
        <v>55.000000000000007</v>
      </c>
      <c r="N8735" t="s">
        <v>2764</v>
      </c>
    </row>
    <row r="8736" spans="1:14">
      <c r="A8736">
        <v>12</v>
      </c>
      <c r="B8736" t="s">
        <v>9075</v>
      </c>
      <c r="C8736" t="s">
        <v>9076</v>
      </c>
      <c r="D8736">
        <v>317</v>
      </c>
      <c r="E8736" s="1">
        <v>0.43099999999999999</v>
      </c>
      <c r="G8736">
        <v>0.111</v>
      </c>
      <c r="H8736">
        <v>36</v>
      </c>
      <c r="I8736" t="s">
        <v>18288</v>
      </c>
      <c r="J8736">
        <v>1.0499999999999999E-3</v>
      </c>
      <c r="L8736">
        <v>0.51295000000000013</v>
      </c>
      <c r="M8736" s="2">
        <f t="shared" si="276"/>
        <v>60</v>
      </c>
      <c r="N8736" t="s">
        <v>2764</v>
      </c>
    </row>
    <row r="8737" spans="1:14">
      <c r="A8737">
        <v>13</v>
      </c>
      <c r="B8737" t="s">
        <v>14808</v>
      </c>
      <c r="C8737" t="s">
        <v>14809</v>
      </c>
      <c r="D8737">
        <v>127</v>
      </c>
      <c r="E8737" s="1">
        <v>0.41899999999999998</v>
      </c>
      <c r="G8737">
        <v>0.14799999999999999</v>
      </c>
      <c r="H8737">
        <v>27</v>
      </c>
      <c r="I8737">
        <v>5</v>
      </c>
      <c r="J8737">
        <v>1.3699999999999999E-3</v>
      </c>
      <c r="L8737">
        <v>0.51295000000000013</v>
      </c>
      <c r="M8737" s="2">
        <f t="shared" si="276"/>
        <v>65</v>
      </c>
      <c r="N8737" t="s">
        <v>2764</v>
      </c>
    </row>
    <row r="8738" spans="1:14">
      <c r="A8738">
        <v>14</v>
      </c>
      <c r="B8738" t="s">
        <v>9073</v>
      </c>
      <c r="C8738" t="s">
        <v>9074</v>
      </c>
      <c r="D8738">
        <v>289</v>
      </c>
      <c r="E8738" s="1">
        <v>0.376</v>
      </c>
      <c r="F8738">
        <v>0.438</v>
      </c>
      <c r="G8738">
        <v>2.1999999999999999E-2</v>
      </c>
      <c r="H8738">
        <v>46</v>
      </c>
      <c r="I8738">
        <v>7.8</v>
      </c>
      <c r="J8738">
        <v>2.32E-3</v>
      </c>
      <c r="K8738">
        <v>0.48</v>
      </c>
      <c r="L8738">
        <v>0.51295000000000013</v>
      </c>
      <c r="M8738" s="2">
        <f t="shared" si="276"/>
        <v>70</v>
      </c>
      <c r="N8738" t="s">
        <v>2764</v>
      </c>
    </row>
    <row r="8739" spans="1:14">
      <c r="A8739">
        <v>15</v>
      </c>
      <c r="B8739" t="s">
        <v>9067</v>
      </c>
      <c r="C8739" t="s">
        <v>9068</v>
      </c>
      <c r="D8739">
        <v>65</v>
      </c>
      <c r="E8739" s="1">
        <v>0.36399999999999999</v>
      </c>
      <c r="F8739">
        <v>0.82099999999999995</v>
      </c>
      <c r="G8739">
        <v>0</v>
      </c>
      <c r="H8739">
        <v>5</v>
      </c>
      <c r="J8739">
        <v>8.0999999999999996E-4</v>
      </c>
      <c r="K8739">
        <v>1.1830000000000001</v>
      </c>
      <c r="L8739">
        <v>0.51295000000000013</v>
      </c>
      <c r="M8739" s="2">
        <f t="shared" si="276"/>
        <v>75</v>
      </c>
      <c r="N8739" t="s">
        <v>2764</v>
      </c>
    </row>
    <row r="8740" spans="1:14">
      <c r="A8740">
        <v>16</v>
      </c>
      <c r="B8740" t="s">
        <v>9081</v>
      </c>
      <c r="C8740" t="s">
        <v>9082</v>
      </c>
      <c r="D8740">
        <v>486</v>
      </c>
      <c r="E8740" s="1">
        <v>0.34200000000000003</v>
      </c>
      <c r="G8740">
        <v>5.5E-2</v>
      </c>
      <c r="H8740">
        <v>55</v>
      </c>
      <c r="I8740">
        <v>9.5</v>
      </c>
      <c r="J8740">
        <v>1.7899999999999999E-3</v>
      </c>
      <c r="L8740">
        <v>0.51295000000000013</v>
      </c>
      <c r="M8740" s="2">
        <f t="shared" si="276"/>
        <v>80</v>
      </c>
      <c r="N8740" t="s">
        <v>2764</v>
      </c>
    </row>
    <row r="8741" spans="1:14">
      <c r="A8741">
        <v>17</v>
      </c>
      <c r="B8741" t="s">
        <v>19242</v>
      </c>
      <c r="C8741" t="s">
        <v>19243</v>
      </c>
      <c r="D8741">
        <v>118</v>
      </c>
      <c r="E8741" s="1">
        <v>0.28799999999999998</v>
      </c>
      <c r="F8741">
        <v>0.41399999999999998</v>
      </c>
      <c r="G8741">
        <v>0.216</v>
      </c>
      <c r="H8741">
        <v>37</v>
      </c>
      <c r="I8741">
        <v>5</v>
      </c>
      <c r="J8741">
        <v>5.9000000000000003E-4</v>
      </c>
      <c r="K8741">
        <v>0.254</v>
      </c>
      <c r="L8741">
        <v>0.51295000000000013</v>
      </c>
      <c r="M8741" s="2">
        <f t="shared" si="276"/>
        <v>85</v>
      </c>
      <c r="N8741" t="s">
        <v>2764</v>
      </c>
    </row>
    <row r="8742" spans="1:14">
      <c r="A8742">
        <v>18</v>
      </c>
      <c r="B8742" t="s">
        <v>9063</v>
      </c>
      <c r="C8742" t="s">
        <v>9064</v>
      </c>
      <c r="D8742">
        <v>292</v>
      </c>
      <c r="E8742" s="1">
        <v>0.28100000000000003</v>
      </c>
      <c r="F8742">
        <v>0.376</v>
      </c>
      <c r="G8742">
        <v>9.6000000000000002E-2</v>
      </c>
      <c r="H8742">
        <v>52</v>
      </c>
      <c r="I8742">
        <v>8.5</v>
      </c>
      <c r="J8742">
        <v>1.74E-3</v>
      </c>
      <c r="K8742">
        <v>0.44900000000000001</v>
      </c>
      <c r="L8742">
        <v>0.51295000000000013</v>
      </c>
      <c r="M8742" s="2">
        <f t="shared" si="276"/>
        <v>90</v>
      </c>
      <c r="N8742" t="s">
        <v>2764</v>
      </c>
    </row>
    <row r="8743" spans="1:14">
      <c r="A8743">
        <v>19</v>
      </c>
      <c r="B8743" t="s">
        <v>16190</v>
      </c>
      <c r="C8743" t="s">
        <v>16191</v>
      </c>
      <c r="D8743">
        <v>70</v>
      </c>
      <c r="E8743" s="1">
        <v>0.222</v>
      </c>
      <c r="F8743">
        <v>0.23499999999999999</v>
      </c>
      <c r="G8743">
        <v>6.7000000000000004E-2</v>
      </c>
      <c r="H8743">
        <v>15</v>
      </c>
      <c r="J8743">
        <v>3.0000000000000001E-5</v>
      </c>
      <c r="K8743">
        <v>1.9E-2</v>
      </c>
      <c r="L8743">
        <v>0.51295000000000013</v>
      </c>
      <c r="M8743" s="2">
        <f t="shared" si="276"/>
        <v>95</v>
      </c>
      <c r="N8743" t="s">
        <v>2764</v>
      </c>
    </row>
    <row r="8744" spans="1:14">
      <c r="A8744">
        <v>20</v>
      </c>
      <c r="B8744" t="s">
        <v>9077</v>
      </c>
      <c r="C8744" t="s">
        <v>9078</v>
      </c>
      <c r="D8744">
        <v>42</v>
      </c>
      <c r="E8744" s="1">
        <v>0</v>
      </c>
      <c r="J8744">
        <v>0</v>
      </c>
      <c r="L8744">
        <v>0.51295000000000013</v>
      </c>
      <c r="M8744" s="2">
        <f t="shared" si="276"/>
        <v>100</v>
      </c>
      <c r="N8744" t="s">
        <v>2764</v>
      </c>
    </row>
    <row r="8745" spans="1:14" s="3" customFormat="1">
      <c r="E8745" s="4"/>
      <c r="M8745" s="5"/>
    </row>
    <row r="8746" spans="1:14">
      <c r="A8746">
        <v>1</v>
      </c>
      <c r="B8746" t="s">
        <v>1307</v>
      </c>
      <c r="C8746" t="s">
        <v>1306</v>
      </c>
      <c r="D8746">
        <v>16810</v>
      </c>
      <c r="E8746" s="1">
        <v>7.8949999999999996</v>
      </c>
      <c r="F8746">
        <v>11.577999999999999</v>
      </c>
      <c r="G8746">
        <v>1.2</v>
      </c>
      <c r="H8746">
        <v>30</v>
      </c>
      <c r="I8746" t="s">
        <v>18288</v>
      </c>
      <c r="J8746">
        <v>2.0500000000000001E-2</v>
      </c>
      <c r="K8746">
        <v>6.2519999999999998</v>
      </c>
      <c r="L8746">
        <f>AVERAGE(E8746:E8917)</f>
        <v>1.5968313953488371</v>
      </c>
      <c r="M8746" s="2">
        <f t="shared" ref="M8746:M8777" si="277">A8746/172*100</f>
        <v>0.58139534883720934</v>
      </c>
      <c r="N8746" t="s">
        <v>84</v>
      </c>
    </row>
    <row r="8747" spans="1:14">
      <c r="A8747">
        <v>2</v>
      </c>
      <c r="B8747" t="s">
        <v>1305</v>
      </c>
      <c r="C8747" t="s">
        <v>1304</v>
      </c>
      <c r="D8747">
        <v>8294</v>
      </c>
      <c r="E8747" s="1">
        <v>6.7039999999999997</v>
      </c>
      <c r="F8747">
        <v>7.7539999999999996</v>
      </c>
      <c r="G8747">
        <v>0.84199999999999997</v>
      </c>
      <c r="H8747">
        <v>57</v>
      </c>
      <c r="I8747" t="s">
        <v>18288</v>
      </c>
      <c r="J8747">
        <v>1.719E-2</v>
      </c>
      <c r="K8747">
        <v>4.0839999999999996</v>
      </c>
      <c r="L8747">
        <v>1.5968313953488371</v>
      </c>
      <c r="M8747" s="2">
        <f t="shared" si="277"/>
        <v>1.1627906976744187</v>
      </c>
      <c r="N8747" t="s">
        <v>84</v>
      </c>
    </row>
    <row r="8748" spans="1:14">
      <c r="A8748">
        <v>3</v>
      </c>
      <c r="B8748" t="s">
        <v>1303</v>
      </c>
      <c r="C8748" t="s">
        <v>1302</v>
      </c>
      <c r="D8748">
        <v>18591</v>
      </c>
      <c r="E8748" s="1">
        <v>5.9059999999999997</v>
      </c>
      <c r="F8748">
        <v>10.031000000000001</v>
      </c>
      <c r="G8748">
        <v>0.55000000000000004</v>
      </c>
      <c r="H8748">
        <v>60</v>
      </c>
      <c r="I8748" t="s">
        <v>18288</v>
      </c>
      <c r="J8748">
        <v>2.8840000000000001E-2</v>
      </c>
      <c r="K8748">
        <v>5.5940000000000003</v>
      </c>
      <c r="L8748">
        <v>1.5968313953488371</v>
      </c>
      <c r="M8748" s="2">
        <f t="shared" si="277"/>
        <v>1.7441860465116279</v>
      </c>
      <c r="N8748" t="s">
        <v>84</v>
      </c>
    </row>
    <row r="8749" spans="1:14">
      <c r="A8749">
        <v>4</v>
      </c>
      <c r="B8749" t="s">
        <v>1301</v>
      </c>
      <c r="C8749" t="s">
        <v>1300</v>
      </c>
      <c r="D8749">
        <v>430</v>
      </c>
      <c r="E8749" s="1">
        <v>5.0529999999999999</v>
      </c>
      <c r="G8749">
        <v>0.192</v>
      </c>
      <c r="H8749">
        <v>26</v>
      </c>
      <c r="I8749">
        <v>2.6</v>
      </c>
      <c r="J8749">
        <v>1.49E-3</v>
      </c>
      <c r="L8749">
        <v>1.5968313953488371</v>
      </c>
      <c r="M8749" s="2">
        <f t="shared" si="277"/>
        <v>2.3255813953488373</v>
      </c>
      <c r="N8749" t="s">
        <v>84</v>
      </c>
    </row>
    <row r="8750" spans="1:14">
      <c r="A8750">
        <v>5</v>
      </c>
      <c r="B8750" t="s">
        <v>4027</v>
      </c>
      <c r="C8750" t="s">
        <v>4026</v>
      </c>
      <c r="D8750">
        <v>21544</v>
      </c>
      <c r="E8750" s="1">
        <v>4.758</v>
      </c>
      <c r="F8750">
        <v>7.3129999999999997</v>
      </c>
      <c r="G8750">
        <v>0.54800000000000004</v>
      </c>
      <c r="H8750">
        <v>84</v>
      </c>
      <c r="I8750" t="s">
        <v>18288</v>
      </c>
      <c r="J8750">
        <v>3.4669999999999999E-2</v>
      </c>
      <c r="K8750">
        <v>3.702</v>
      </c>
      <c r="L8750">
        <v>1.5968313953488371</v>
      </c>
      <c r="M8750" s="2">
        <f t="shared" si="277"/>
        <v>2.9069767441860463</v>
      </c>
      <c r="N8750" t="s">
        <v>84</v>
      </c>
    </row>
    <row r="8751" spans="1:14">
      <c r="A8751">
        <v>6</v>
      </c>
      <c r="B8751" t="s">
        <v>15184</v>
      </c>
      <c r="C8751" t="s">
        <v>15185</v>
      </c>
      <c r="D8751">
        <v>7277</v>
      </c>
      <c r="E8751" s="1">
        <v>4.6589999999999998</v>
      </c>
      <c r="F8751">
        <v>7.4740000000000002</v>
      </c>
      <c r="G8751">
        <v>0.70499999999999996</v>
      </c>
      <c r="H8751">
        <v>61</v>
      </c>
      <c r="I8751">
        <v>9.9</v>
      </c>
      <c r="J8751">
        <v>1.0359999999999999E-2</v>
      </c>
      <c r="K8751">
        <v>3.077</v>
      </c>
      <c r="L8751">
        <v>1.5968313953488371</v>
      </c>
      <c r="M8751" s="2">
        <f t="shared" si="277"/>
        <v>3.4883720930232558</v>
      </c>
      <c r="N8751" t="s">
        <v>84</v>
      </c>
    </row>
    <row r="8752" spans="1:14">
      <c r="A8752">
        <v>7</v>
      </c>
      <c r="B8752" t="s">
        <v>8716</v>
      </c>
      <c r="C8752" t="s">
        <v>8717</v>
      </c>
      <c r="D8752">
        <v>4825</v>
      </c>
      <c r="E8752" s="1">
        <v>4.4000000000000004</v>
      </c>
      <c r="F8752">
        <v>7.13</v>
      </c>
      <c r="G8752">
        <v>0.35099999999999998</v>
      </c>
      <c r="H8752">
        <v>37</v>
      </c>
      <c r="I8752">
        <v>8</v>
      </c>
      <c r="J8752">
        <v>9.8799999999999999E-3</v>
      </c>
      <c r="K8752">
        <v>2.282</v>
      </c>
      <c r="L8752">
        <v>1.5968313953488371</v>
      </c>
      <c r="M8752" s="2">
        <f t="shared" si="277"/>
        <v>4.0697674418604652</v>
      </c>
      <c r="N8752" t="s">
        <v>84</v>
      </c>
    </row>
    <row r="8753" spans="1:14">
      <c r="A8753">
        <v>8</v>
      </c>
      <c r="B8753" t="s">
        <v>1299</v>
      </c>
      <c r="C8753" t="s">
        <v>1298</v>
      </c>
      <c r="D8753">
        <v>11743</v>
      </c>
      <c r="E8753" s="1">
        <v>4.1820000000000004</v>
      </c>
      <c r="F8753">
        <v>7.6929999999999996</v>
      </c>
      <c r="G8753">
        <v>0.375</v>
      </c>
      <c r="H8753">
        <v>16</v>
      </c>
      <c r="I8753" t="s">
        <v>18288</v>
      </c>
      <c r="J8753">
        <v>8.6700000000000006E-3</v>
      </c>
      <c r="K8753">
        <v>5.6210000000000004</v>
      </c>
      <c r="L8753">
        <v>1.5968313953488371</v>
      </c>
      <c r="M8753" s="2">
        <f t="shared" si="277"/>
        <v>4.6511627906976747</v>
      </c>
      <c r="N8753" t="s">
        <v>84</v>
      </c>
    </row>
    <row r="8754" spans="1:14">
      <c r="A8754">
        <v>9</v>
      </c>
      <c r="B8754" t="s">
        <v>4025</v>
      </c>
      <c r="C8754" t="s">
        <v>4024</v>
      </c>
      <c r="D8754">
        <v>487</v>
      </c>
      <c r="E8754" s="1">
        <v>4.1029999999999998</v>
      </c>
      <c r="F8754">
        <v>7.03</v>
      </c>
      <c r="G8754">
        <v>1.3640000000000001</v>
      </c>
      <c r="H8754">
        <v>11</v>
      </c>
      <c r="I8754">
        <v>4.0999999999999996</v>
      </c>
      <c r="J8754">
        <v>5.4900000000000001E-3</v>
      </c>
      <c r="K8754">
        <v>4.67</v>
      </c>
      <c r="L8754">
        <v>1.5968313953488371</v>
      </c>
      <c r="M8754" s="2">
        <f t="shared" si="277"/>
        <v>5.2325581395348841</v>
      </c>
      <c r="N8754" t="s">
        <v>84</v>
      </c>
    </row>
    <row r="8755" spans="1:14">
      <c r="A8755">
        <v>10</v>
      </c>
      <c r="B8755" t="s">
        <v>4023</v>
      </c>
      <c r="C8755" t="s">
        <v>4022</v>
      </c>
      <c r="D8755">
        <v>1080</v>
      </c>
      <c r="E8755" s="1">
        <v>4.0990000000000002</v>
      </c>
      <c r="G8755">
        <v>0.48099999999999998</v>
      </c>
      <c r="H8755">
        <v>52</v>
      </c>
      <c r="I8755">
        <v>5.3</v>
      </c>
      <c r="J8755">
        <v>1.8E-3</v>
      </c>
      <c r="L8755">
        <v>1.5968313953488371</v>
      </c>
      <c r="M8755" s="2">
        <f t="shared" si="277"/>
        <v>5.8139534883720927</v>
      </c>
      <c r="N8755" t="s">
        <v>84</v>
      </c>
    </row>
    <row r="8756" spans="1:14">
      <c r="A8756">
        <v>11</v>
      </c>
      <c r="B8756" t="s">
        <v>4021</v>
      </c>
      <c r="C8756" t="s">
        <v>4020</v>
      </c>
      <c r="D8756">
        <v>2274</v>
      </c>
      <c r="E8756" s="1">
        <v>3.9260000000000002</v>
      </c>
      <c r="F8756">
        <v>4.8879999999999999</v>
      </c>
      <c r="G8756">
        <v>0.60699999999999998</v>
      </c>
      <c r="H8756">
        <v>28</v>
      </c>
      <c r="I8756">
        <v>7.3</v>
      </c>
      <c r="J8756">
        <v>8.1499999999999993E-3</v>
      </c>
      <c r="K8756">
        <v>2.75</v>
      </c>
      <c r="L8756">
        <v>1.5968313953488371</v>
      </c>
      <c r="M8756" s="2">
        <f t="shared" si="277"/>
        <v>6.395348837209303</v>
      </c>
      <c r="N8756" t="s">
        <v>84</v>
      </c>
    </row>
    <row r="8757" spans="1:14">
      <c r="A8757">
        <v>12</v>
      </c>
      <c r="B8757" t="s">
        <v>1297</v>
      </c>
      <c r="C8757" t="s">
        <v>1296</v>
      </c>
      <c r="D8757">
        <v>5000</v>
      </c>
      <c r="E8757" s="1">
        <v>3.7989999999999999</v>
      </c>
      <c r="F8757">
        <v>4.7439999999999998</v>
      </c>
      <c r="G8757">
        <v>1.127</v>
      </c>
      <c r="H8757">
        <v>63</v>
      </c>
      <c r="I8757">
        <v>8.5</v>
      </c>
      <c r="J8757">
        <v>1.056E-2</v>
      </c>
      <c r="K8757">
        <v>1.93</v>
      </c>
      <c r="L8757">
        <v>1.5968313953488371</v>
      </c>
      <c r="M8757" s="2">
        <f t="shared" si="277"/>
        <v>6.9767441860465116</v>
      </c>
      <c r="N8757" t="s">
        <v>84</v>
      </c>
    </row>
    <row r="8758" spans="1:14">
      <c r="A8758">
        <v>13</v>
      </c>
      <c r="B8758" t="s">
        <v>1295</v>
      </c>
      <c r="C8758" t="s">
        <v>1294</v>
      </c>
      <c r="D8758">
        <v>2347</v>
      </c>
      <c r="E8758" s="1">
        <v>3.7869999999999999</v>
      </c>
      <c r="F8758">
        <v>2.4670000000000001</v>
      </c>
      <c r="G8758">
        <v>0.17299999999999999</v>
      </c>
      <c r="H8758">
        <v>98</v>
      </c>
      <c r="I8758">
        <v>6.3</v>
      </c>
      <c r="J8758">
        <v>5.5300000000000002E-3</v>
      </c>
      <c r="K8758">
        <v>0.69499999999999995</v>
      </c>
      <c r="L8758">
        <v>1.5968313953488371</v>
      </c>
      <c r="M8758" s="2">
        <f t="shared" si="277"/>
        <v>7.5581395348837201</v>
      </c>
      <c r="N8758" t="s">
        <v>84</v>
      </c>
    </row>
    <row r="8759" spans="1:14">
      <c r="A8759">
        <v>14</v>
      </c>
      <c r="B8759" t="s">
        <v>4019</v>
      </c>
      <c r="C8759" t="s">
        <v>4018</v>
      </c>
      <c r="D8759">
        <v>4387</v>
      </c>
      <c r="E8759" s="1">
        <v>3.702</v>
      </c>
      <c r="F8759">
        <v>6.0449999999999999</v>
      </c>
      <c r="G8759">
        <v>0.17399999999999999</v>
      </c>
      <c r="H8759">
        <v>23</v>
      </c>
      <c r="I8759" t="s">
        <v>18288</v>
      </c>
      <c r="J8759">
        <v>8.5699999999999995E-3</v>
      </c>
      <c r="K8759">
        <v>3.645</v>
      </c>
      <c r="L8759">
        <v>1.5968313953488371</v>
      </c>
      <c r="M8759" s="2">
        <f t="shared" si="277"/>
        <v>8.1395348837209305</v>
      </c>
      <c r="N8759" t="s">
        <v>84</v>
      </c>
    </row>
    <row r="8760" spans="1:14">
      <c r="A8760">
        <v>15</v>
      </c>
      <c r="B8760" t="s">
        <v>1293</v>
      </c>
      <c r="C8760" t="s">
        <v>1292</v>
      </c>
      <c r="D8760">
        <v>1413</v>
      </c>
      <c r="E8760" s="1">
        <v>3.6669999999999998</v>
      </c>
      <c r="F8760">
        <v>2.8849999999999998</v>
      </c>
      <c r="G8760">
        <v>0.52900000000000003</v>
      </c>
      <c r="H8760">
        <v>17</v>
      </c>
      <c r="I8760" t="s">
        <v>18288</v>
      </c>
      <c r="J8760">
        <v>2.32E-3</v>
      </c>
      <c r="K8760">
        <v>1.0169999999999999</v>
      </c>
      <c r="L8760">
        <v>1.5968313953488371</v>
      </c>
      <c r="M8760" s="2">
        <f t="shared" si="277"/>
        <v>8.720930232558139</v>
      </c>
      <c r="N8760" t="s">
        <v>84</v>
      </c>
    </row>
    <row r="8761" spans="1:14">
      <c r="A8761">
        <v>16</v>
      </c>
      <c r="B8761" t="s">
        <v>1291</v>
      </c>
      <c r="C8761" t="s">
        <v>1290</v>
      </c>
      <c r="D8761">
        <v>5433</v>
      </c>
      <c r="E8761" s="1">
        <v>3.6259999999999999</v>
      </c>
      <c r="F8761">
        <v>4.226</v>
      </c>
      <c r="G8761">
        <v>0.51600000000000001</v>
      </c>
      <c r="H8761">
        <v>64</v>
      </c>
      <c r="I8761" t="s">
        <v>18288</v>
      </c>
      <c r="J8761">
        <v>9.7400000000000004E-3</v>
      </c>
      <c r="K8761">
        <v>2.0960000000000001</v>
      </c>
      <c r="L8761">
        <v>1.5968313953488371</v>
      </c>
      <c r="M8761" s="2">
        <f t="shared" si="277"/>
        <v>9.3023255813953494</v>
      </c>
      <c r="N8761" t="s">
        <v>84</v>
      </c>
    </row>
    <row r="8762" spans="1:14">
      <c r="A8762">
        <v>17</v>
      </c>
      <c r="B8762" t="s">
        <v>15158</v>
      </c>
      <c r="C8762" t="s">
        <v>15159</v>
      </c>
      <c r="D8762">
        <v>1165</v>
      </c>
      <c r="E8762" s="1">
        <v>3.532</v>
      </c>
      <c r="F8762">
        <v>3.8010000000000002</v>
      </c>
      <c r="G8762">
        <v>1.2629999999999999</v>
      </c>
      <c r="H8762">
        <v>19</v>
      </c>
      <c r="I8762">
        <v>6.5</v>
      </c>
      <c r="J8762">
        <v>3.2299999999999998E-3</v>
      </c>
      <c r="K8762">
        <v>1.353</v>
      </c>
      <c r="L8762">
        <v>1.5968313953488371</v>
      </c>
      <c r="M8762" s="2">
        <f t="shared" si="277"/>
        <v>9.8837209302325579</v>
      </c>
      <c r="N8762" t="s">
        <v>84</v>
      </c>
    </row>
    <row r="8763" spans="1:14">
      <c r="A8763">
        <v>18</v>
      </c>
      <c r="B8763" t="s">
        <v>1285</v>
      </c>
      <c r="C8763" t="s">
        <v>1284</v>
      </c>
      <c r="D8763">
        <v>16677</v>
      </c>
      <c r="E8763" s="1">
        <v>3.367</v>
      </c>
      <c r="F8763">
        <v>6.3929999999999998</v>
      </c>
      <c r="G8763">
        <v>0.39700000000000002</v>
      </c>
      <c r="H8763">
        <v>78</v>
      </c>
      <c r="I8763" t="s">
        <v>18288</v>
      </c>
      <c r="J8763">
        <v>1.9480000000000001E-2</v>
      </c>
      <c r="K8763">
        <v>3.137</v>
      </c>
      <c r="L8763">
        <v>1.5968313953488371</v>
      </c>
      <c r="M8763" s="2">
        <f t="shared" si="277"/>
        <v>10.465116279069768</v>
      </c>
      <c r="N8763" t="s">
        <v>84</v>
      </c>
    </row>
    <row r="8764" spans="1:14">
      <c r="A8764">
        <v>19</v>
      </c>
      <c r="B8764" t="s">
        <v>4017</v>
      </c>
      <c r="C8764" t="s">
        <v>4016</v>
      </c>
      <c r="D8764">
        <v>9893</v>
      </c>
      <c r="E8764" s="1">
        <v>3.351</v>
      </c>
      <c r="F8764">
        <v>5.5060000000000002</v>
      </c>
      <c r="G8764">
        <v>1.052</v>
      </c>
      <c r="H8764">
        <v>97</v>
      </c>
      <c r="I8764" t="s">
        <v>18288</v>
      </c>
      <c r="J8764">
        <v>2.0719999999999999E-2</v>
      </c>
      <c r="K8764">
        <v>3.4350000000000001</v>
      </c>
      <c r="L8764">
        <v>1.5968313953488371</v>
      </c>
      <c r="M8764" s="2">
        <f t="shared" si="277"/>
        <v>11.046511627906977</v>
      </c>
      <c r="N8764" t="s">
        <v>84</v>
      </c>
    </row>
    <row r="8765" spans="1:14">
      <c r="A8765">
        <v>20</v>
      </c>
      <c r="B8765" t="s">
        <v>1283</v>
      </c>
      <c r="C8765" t="s">
        <v>1282</v>
      </c>
      <c r="D8765">
        <v>915</v>
      </c>
      <c r="E8765" s="1">
        <v>3.3330000000000002</v>
      </c>
      <c r="F8765">
        <v>4.9809999999999999</v>
      </c>
      <c r="G8765">
        <v>0.25</v>
      </c>
      <c r="H8765">
        <v>24</v>
      </c>
      <c r="I8765">
        <v>5.6</v>
      </c>
      <c r="J8765">
        <v>3.3500000000000001E-3</v>
      </c>
      <c r="K8765">
        <v>1.8520000000000001</v>
      </c>
      <c r="L8765">
        <v>1.5968313953488371</v>
      </c>
      <c r="M8765" s="2">
        <f t="shared" si="277"/>
        <v>11.627906976744185</v>
      </c>
      <c r="N8765" t="s">
        <v>84</v>
      </c>
    </row>
    <row r="8766" spans="1:14">
      <c r="A8766">
        <v>21</v>
      </c>
      <c r="B8766" t="s">
        <v>4015</v>
      </c>
      <c r="C8766" t="s">
        <v>4014</v>
      </c>
      <c r="D8766">
        <v>909</v>
      </c>
      <c r="E8766" s="1">
        <v>3.32</v>
      </c>
      <c r="G8766">
        <v>0.48099999999999998</v>
      </c>
      <c r="H8766">
        <v>27</v>
      </c>
      <c r="I8766">
        <v>6.4</v>
      </c>
      <c r="J8766">
        <v>2.1800000000000001E-3</v>
      </c>
      <c r="L8766">
        <v>1.5968313953488371</v>
      </c>
      <c r="M8766" s="2">
        <f t="shared" si="277"/>
        <v>12.209302325581394</v>
      </c>
      <c r="N8766" t="s">
        <v>84</v>
      </c>
    </row>
    <row r="8767" spans="1:14">
      <c r="A8767">
        <v>22</v>
      </c>
      <c r="B8767" t="s">
        <v>1281</v>
      </c>
      <c r="C8767" t="s">
        <v>1280</v>
      </c>
      <c r="D8767">
        <v>1436</v>
      </c>
      <c r="E8767" s="1">
        <v>3.2360000000000002</v>
      </c>
      <c r="G8767">
        <v>0.26300000000000001</v>
      </c>
      <c r="H8767">
        <v>38</v>
      </c>
      <c r="I8767">
        <v>7.2</v>
      </c>
      <c r="J8767">
        <v>2.2100000000000002E-3</v>
      </c>
      <c r="L8767">
        <v>1.5968313953488371</v>
      </c>
      <c r="M8767" s="2">
        <f t="shared" si="277"/>
        <v>12.790697674418606</v>
      </c>
      <c r="N8767" t="s">
        <v>84</v>
      </c>
    </row>
    <row r="8768" spans="1:14">
      <c r="A8768">
        <v>23</v>
      </c>
      <c r="B8768" t="s">
        <v>17647</v>
      </c>
      <c r="C8768" t="s">
        <v>17648</v>
      </c>
      <c r="D8768">
        <v>2536</v>
      </c>
      <c r="E8768" s="1">
        <v>3.177</v>
      </c>
      <c r="F8768">
        <v>3.4489999999999998</v>
      </c>
      <c r="G8768">
        <v>0.59599999999999997</v>
      </c>
      <c r="H8768">
        <v>52</v>
      </c>
      <c r="I8768">
        <v>6.5</v>
      </c>
      <c r="J8768">
        <v>4.0299999999999997E-3</v>
      </c>
      <c r="K8768">
        <v>0.72699999999999998</v>
      </c>
      <c r="L8768">
        <v>1.5968313953488371</v>
      </c>
      <c r="M8768" s="2">
        <f t="shared" si="277"/>
        <v>13.372093023255813</v>
      </c>
      <c r="N8768" t="s">
        <v>84</v>
      </c>
    </row>
    <row r="8769" spans="1:14">
      <c r="A8769">
        <v>24</v>
      </c>
      <c r="B8769" t="s">
        <v>1279</v>
      </c>
      <c r="C8769" t="s">
        <v>1278</v>
      </c>
      <c r="D8769">
        <v>581</v>
      </c>
      <c r="E8769" s="1">
        <v>3.1739999999999999</v>
      </c>
      <c r="F8769">
        <v>3.3180000000000001</v>
      </c>
      <c r="G8769">
        <v>0.4</v>
      </c>
      <c r="H8769">
        <v>25</v>
      </c>
      <c r="I8769">
        <v>3.9</v>
      </c>
      <c r="J8769">
        <v>4.2500000000000003E-3</v>
      </c>
      <c r="K8769">
        <v>1.6359999999999999</v>
      </c>
      <c r="L8769">
        <v>1.5968313953488371</v>
      </c>
      <c r="M8769" s="2">
        <f t="shared" si="277"/>
        <v>13.953488372093023</v>
      </c>
      <c r="N8769" t="s">
        <v>84</v>
      </c>
    </row>
    <row r="8770" spans="1:14">
      <c r="A8770">
        <v>25</v>
      </c>
      <c r="B8770" t="s">
        <v>1277</v>
      </c>
      <c r="C8770" t="s">
        <v>1276</v>
      </c>
      <c r="D8770">
        <v>6345</v>
      </c>
      <c r="E8770" s="1">
        <v>3.0619999999999998</v>
      </c>
      <c r="F8770">
        <v>5.1829999999999998</v>
      </c>
      <c r="G8770">
        <v>0.51200000000000001</v>
      </c>
      <c r="H8770">
        <v>41</v>
      </c>
      <c r="I8770">
        <v>9.9</v>
      </c>
      <c r="J8770">
        <v>1.1730000000000001E-2</v>
      </c>
      <c r="K8770">
        <v>1.827</v>
      </c>
      <c r="L8770">
        <v>1.5968313953488371</v>
      </c>
      <c r="M8770" s="2">
        <f t="shared" si="277"/>
        <v>14.534883720930234</v>
      </c>
      <c r="N8770" t="s">
        <v>84</v>
      </c>
    </row>
    <row r="8771" spans="1:14">
      <c r="A8771">
        <v>26</v>
      </c>
      <c r="B8771" t="s">
        <v>452</v>
      </c>
      <c r="C8771" t="s">
        <v>451</v>
      </c>
      <c r="D8771">
        <v>247</v>
      </c>
      <c r="E8771" s="1">
        <v>3.0249999999999999</v>
      </c>
      <c r="F8771">
        <v>2.2610000000000001</v>
      </c>
      <c r="G8771">
        <v>0.22600000000000001</v>
      </c>
      <c r="H8771">
        <v>31</v>
      </c>
      <c r="I8771">
        <v>2.1</v>
      </c>
      <c r="J8771">
        <v>5.9999999999999995E-4</v>
      </c>
      <c r="K8771">
        <v>0.372</v>
      </c>
      <c r="L8771">
        <v>1.5968313953488371</v>
      </c>
      <c r="M8771" s="2">
        <f t="shared" si="277"/>
        <v>15.11627906976744</v>
      </c>
      <c r="N8771" t="s">
        <v>84</v>
      </c>
    </row>
    <row r="8772" spans="1:14">
      <c r="A8772">
        <v>27</v>
      </c>
      <c r="B8772" t="s">
        <v>8732</v>
      </c>
      <c r="C8772" t="s">
        <v>8733</v>
      </c>
      <c r="D8772">
        <v>3316</v>
      </c>
      <c r="E8772" s="1">
        <v>3.024</v>
      </c>
      <c r="F8772">
        <v>3.4740000000000002</v>
      </c>
      <c r="G8772">
        <v>1.135</v>
      </c>
      <c r="H8772">
        <v>89</v>
      </c>
      <c r="I8772">
        <v>7.3</v>
      </c>
      <c r="J8772">
        <v>6.8300000000000001E-3</v>
      </c>
      <c r="K8772">
        <v>1.0489999999999999</v>
      </c>
      <c r="L8772">
        <v>1.5968313953488371</v>
      </c>
      <c r="M8772" s="2">
        <f t="shared" si="277"/>
        <v>15.697674418604651</v>
      </c>
      <c r="N8772" t="s">
        <v>84</v>
      </c>
    </row>
    <row r="8773" spans="1:14">
      <c r="A8773">
        <v>28</v>
      </c>
      <c r="B8773" t="s">
        <v>6384</v>
      </c>
      <c r="C8773" t="s">
        <v>6383</v>
      </c>
      <c r="D8773">
        <v>885</v>
      </c>
      <c r="E8773" s="1">
        <v>3</v>
      </c>
      <c r="F8773">
        <v>3.5979999999999999</v>
      </c>
      <c r="G8773">
        <v>0.15</v>
      </c>
      <c r="H8773">
        <v>40</v>
      </c>
      <c r="I8773">
        <v>5.5</v>
      </c>
      <c r="J8773">
        <v>2.7000000000000001E-3</v>
      </c>
      <c r="K8773">
        <v>1.1659999999999999</v>
      </c>
      <c r="L8773">
        <v>1.5968313953488371</v>
      </c>
      <c r="M8773" s="2">
        <f t="shared" si="277"/>
        <v>16.279069767441861</v>
      </c>
      <c r="N8773" t="s">
        <v>84</v>
      </c>
    </row>
    <row r="8774" spans="1:14">
      <c r="A8774">
        <v>29</v>
      </c>
      <c r="B8774" t="s">
        <v>4013</v>
      </c>
      <c r="C8774" t="s">
        <v>4012</v>
      </c>
      <c r="D8774">
        <v>1299</v>
      </c>
      <c r="E8774" s="1">
        <v>2.9569999999999999</v>
      </c>
      <c r="F8774">
        <v>3.556</v>
      </c>
      <c r="G8774">
        <v>0.25</v>
      </c>
      <c r="H8774">
        <v>24</v>
      </c>
      <c r="I8774">
        <v>8.6999999999999993</v>
      </c>
      <c r="J8774">
        <v>2.7699999999999999E-3</v>
      </c>
      <c r="K8774">
        <v>1.2729999999999999</v>
      </c>
      <c r="L8774">
        <v>1.5968313953488371</v>
      </c>
      <c r="M8774" s="2">
        <f t="shared" si="277"/>
        <v>16.86046511627907</v>
      </c>
      <c r="N8774" t="s">
        <v>84</v>
      </c>
    </row>
    <row r="8775" spans="1:14">
      <c r="A8775">
        <v>30</v>
      </c>
      <c r="B8775" t="s">
        <v>4011</v>
      </c>
      <c r="C8775" t="s">
        <v>4010</v>
      </c>
      <c r="D8775">
        <v>9291</v>
      </c>
      <c r="E8775" s="1">
        <v>2.85</v>
      </c>
      <c r="F8775">
        <v>4.3869999999999996</v>
      </c>
      <c r="G8775">
        <v>0.84699999999999998</v>
      </c>
      <c r="H8775">
        <v>131</v>
      </c>
      <c r="I8775">
        <v>9.1</v>
      </c>
      <c r="J8775">
        <v>1.6E-2</v>
      </c>
      <c r="K8775">
        <v>1.554</v>
      </c>
      <c r="L8775">
        <v>1.5968313953488371</v>
      </c>
      <c r="M8775" s="2">
        <f t="shared" si="277"/>
        <v>17.441860465116278</v>
      </c>
      <c r="N8775" t="s">
        <v>84</v>
      </c>
    </row>
    <row r="8776" spans="1:14">
      <c r="A8776">
        <v>31</v>
      </c>
      <c r="B8776" t="s">
        <v>4009</v>
      </c>
      <c r="C8776" t="s">
        <v>4008</v>
      </c>
      <c r="D8776">
        <v>546</v>
      </c>
      <c r="E8776" s="1">
        <v>2.8290000000000002</v>
      </c>
      <c r="G8776">
        <v>1.909</v>
      </c>
      <c r="H8776">
        <v>22</v>
      </c>
      <c r="I8776">
        <v>4</v>
      </c>
      <c r="J8776">
        <v>1.67E-3</v>
      </c>
      <c r="L8776">
        <v>1.5968313953488371</v>
      </c>
      <c r="M8776" s="2">
        <f t="shared" si="277"/>
        <v>18.023255813953487</v>
      </c>
      <c r="N8776" t="s">
        <v>84</v>
      </c>
    </row>
    <row r="8777" spans="1:14">
      <c r="A8777">
        <v>32</v>
      </c>
      <c r="B8777" t="s">
        <v>4007</v>
      </c>
      <c r="C8777" t="s">
        <v>4006</v>
      </c>
      <c r="D8777">
        <v>7282</v>
      </c>
      <c r="E8777" s="1">
        <v>2.8159999999999998</v>
      </c>
      <c r="F8777">
        <v>4.024</v>
      </c>
      <c r="G8777">
        <v>0.23100000000000001</v>
      </c>
      <c r="H8777">
        <v>65</v>
      </c>
      <c r="I8777" t="s">
        <v>18288</v>
      </c>
      <c r="J8777">
        <v>1.115E-2</v>
      </c>
      <c r="K8777">
        <v>2.5939999999999999</v>
      </c>
      <c r="L8777">
        <v>1.5968313953488371</v>
      </c>
      <c r="M8777" s="2">
        <f t="shared" si="277"/>
        <v>18.604651162790699</v>
      </c>
      <c r="N8777" t="s">
        <v>84</v>
      </c>
    </row>
    <row r="8778" spans="1:14">
      <c r="A8778">
        <v>33</v>
      </c>
      <c r="B8778" t="s">
        <v>4005</v>
      </c>
      <c r="C8778" t="s">
        <v>4004</v>
      </c>
      <c r="D8778">
        <v>3773</v>
      </c>
      <c r="E8778" s="1">
        <v>2.7109999999999999</v>
      </c>
      <c r="F8778">
        <v>3.7839999999999998</v>
      </c>
      <c r="G8778">
        <v>0.33300000000000002</v>
      </c>
      <c r="H8778">
        <v>78</v>
      </c>
      <c r="I8778">
        <v>8.3000000000000007</v>
      </c>
      <c r="J8778">
        <v>7.0000000000000001E-3</v>
      </c>
      <c r="K8778">
        <v>1.3480000000000001</v>
      </c>
      <c r="L8778">
        <v>1.5968313953488371</v>
      </c>
      <c r="M8778" s="2">
        <f t="shared" ref="M8778:M8809" si="278">A8778/172*100</f>
        <v>19.186046511627907</v>
      </c>
      <c r="N8778" t="s">
        <v>84</v>
      </c>
    </row>
    <row r="8779" spans="1:14">
      <c r="A8779">
        <v>34</v>
      </c>
      <c r="B8779" t="s">
        <v>6560</v>
      </c>
      <c r="C8779" t="s">
        <v>6559</v>
      </c>
      <c r="D8779">
        <v>4815</v>
      </c>
      <c r="E8779" s="1">
        <v>2.5710000000000002</v>
      </c>
      <c r="F8779">
        <v>3.552</v>
      </c>
      <c r="G8779">
        <v>0.27800000000000002</v>
      </c>
      <c r="H8779">
        <v>158</v>
      </c>
      <c r="I8779">
        <v>6.7</v>
      </c>
      <c r="J8779">
        <v>7.0299999999999998E-3</v>
      </c>
      <c r="K8779">
        <v>0.70699999999999996</v>
      </c>
      <c r="L8779">
        <v>1.5968313953488371</v>
      </c>
      <c r="M8779" s="2">
        <f t="shared" si="278"/>
        <v>19.767441860465116</v>
      </c>
      <c r="N8779" t="s">
        <v>84</v>
      </c>
    </row>
    <row r="8780" spans="1:14">
      <c r="A8780">
        <v>35</v>
      </c>
      <c r="B8780" t="s">
        <v>4003</v>
      </c>
      <c r="C8780" t="s">
        <v>4002</v>
      </c>
      <c r="D8780">
        <v>2063</v>
      </c>
      <c r="E8780" s="1">
        <v>2.419</v>
      </c>
      <c r="F8780">
        <v>2.944</v>
      </c>
      <c r="G8780">
        <v>0.17100000000000001</v>
      </c>
      <c r="H8780">
        <v>35</v>
      </c>
      <c r="I8780">
        <v>9.1</v>
      </c>
      <c r="J8780">
        <v>5.2399999999999999E-3</v>
      </c>
      <c r="K8780">
        <v>1.3819999999999999</v>
      </c>
      <c r="L8780">
        <v>1.5968313953488371</v>
      </c>
      <c r="M8780" s="2">
        <f t="shared" si="278"/>
        <v>20.348837209302324</v>
      </c>
      <c r="N8780" t="s">
        <v>84</v>
      </c>
    </row>
    <row r="8781" spans="1:14">
      <c r="A8781">
        <v>36</v>
      </c>
      <c r="B8781" t="s">
        <v>4001</v>
      </c>
      <c r="C8781" t="s">
        <v>4000</v>
      </c>
      <c r="D8781">
        <v>1439</v>
      </c>
      <c r="E8781" s="1">
        <v>2.3559999999999999</v>
      </c>
      <c r="F8781">
        <v>2.593</v>
      </c>
      <c r="G8781">
        <v>6.8000000000000005E-2</v>
      </c>
      <c r="H8781">
        <v>44</v>
      </c>
      <c r="I8781">
        <v>7.6</v>
      </c>
      <c r="J8781">
        <v>3.9199999999999999E-3</v>
      </c>
      <c r="K8781">
        <v>1.1240000000000001</v>
      </c>
      <c r="L8781">
        <v>1.5968313953488371</v>
      </c>
      <c r="M8781" s="2">
        <f t="shared" si="278"/>
        <v>20.930232558139537</v>
      </c>
      <c r="N8781" t="s">
        <v>84</v>
      </c>
    </row>
    <row r="8782" spans="1:14">
      <c r="A8782">
        <v>37</v>
      </c>
      <c r="B8782" t="s">
        <v>3999</v>
      </c>
      <c r="C8782" t="s">
        <v>3998</v>
      </c>
      <c r="D8782">
        <v>750</v>
      </c>
      <c r="E8782" s="1">
        <v>2.2000000000000002</v>
      </c>
      <c r="F8782">
        <v>2.7810000000000001</v>
      </c>
      <c r="G8782">
        <v>0.53800000000000003</v>
      </c>
      <c r="H8782">
        <v>26</v>
      </c>
      <c r="I8782">
        <v>5.7</v>
      </c>
      <c r="J8782">
        <v>1.8699999999999999E-3</v>
      </c>
      <c r="K8782">
        <v>0.78</v>
      </c>
      <c r="L8782">
        <v>1.5968313953488371</v>
      </c>
      <c r="M8782" s="2">
        <f t="shared" si="278"/>
        <v>21.511627906976745</v>
      </c>
      <c r="N8782" t="s">
        <v>84</v>
      </c>
    </row>
    <row r="8783" spans="1:14">
      <c r="A8783">
        <v>38</v>
      </c>
      <c r="B8783" t="s">
        <v>3997</v>
      </c>
      <c r="C8783" t="s">
        <v>3996</v>
      </c>
      <c r="D8783">
        <v>3693</v>
      </c>
      <c r="E8783" s="1">
        <v>2.19</v>
      </c>
      <c r="F8783">
        <v>3.2290000000000001</v>
      </c>
      <c r="G8783">
        <v>0.61899999999999999</v>
      </c>
      <c r="H8783">
        <v>63</v>
      </c>
      <c r="I8783">
        <v>8.5</v>
      </c>
      <c r="J8783">
        <v>8.4399999999999996E-3</v>
      </c>
      <c r="K8783">
        <v>1.468</v>
      </c>
      <c r="L8783">
        <v>1.5968313953488371</v>
      </c>
      <c r="M8783" s="2">
        <f t="shared" si="278"/>
        <v>22.093023255813954</v>
      </c>
      <c r="N8783" t="s">
        <v>84</v>
      </c>
    </row>
    <row r="8784" spans="1:14">
      <c r="A8784">
        <v>39</v>
      </c>
      <c r="B8784" t="s">
        <v>3995</v>
      </c>
      <c r="C8784" t="s">
        <v>3994</v>
      </c>
      <c r="D8784">
        <v>1110</v>
      </c>
      <c r="E8784" s="1">
        <v>2.0939999999999999</v>
      </c>
      <c r="F8784">
        <v>2.4849999999999999</v>
      </c>
      <c r="G8784">
        <v>0.25700000000000001</v>
      </c>
      <c r="H8784">
        <v>35</v>
      </c>
      <c r="I8784">
        <v>9</v>
      </c>
      <c r="J8784">
        <v>2.4599999999999999E-3</v>
      </c>
      <c r="K8784">
        <v>1.079</v>
      </c>
      <c r="L8784">
        <v>1.5968313953488371</v>
      </c>
      <c r="M8784" s="2">
        <f t="shared" si="278"/>
        <v>22.674418604651162</v>
      </c>
      <c r="N8784" t="s">
        <v>84</v>
      </c>
    </row>
    <row r="8785" spans="1:14">
      <c r="A8785">
        <v>40</v>
      </c>
      <c r="B8785" t="s">
        <v>1251</v>
      </c>
      <c r="C8785" t="s">
        <v>1250</v>
      </c>
      <c r="D8785">
        <v>1589</v>
      </c>
      <c r="E8785" s="1">
        <v>2.044</v>
      </c>
      <c r="F8785">
        <v>2.391</v>
      </c>
      <c r="G8785">
        <v>0.19600000000000001</v>
      </c>
      <c r="H8785">
        <v>46</v>
      </c>
      <c r="I8785">
        <v>7.5</v>
      </c>
      <c r="J8785">
        <v>3.4399999999999999E-3</v>
      </c>
      <c r="K8785">
        <v>0.83499999999999996</v>
      </c>
      <c r="L8785">
        <v>1.5968313953488371</v>
      </c>
      <c r="M8785" s="2">
        <f t="shared" si="278"/>
        <v>23.255813953488371</v>
      </c>
      <c r="N8785" t="s">
        <v>84</v>
      </c>
    </row>
    <row r="8786" spans="1:14">
      <c r="A8786">
        <v>41</v>
      </c>
      <c r="B8786" t="s">
        <v>3993</v>
      </c>
      <c r="C8786" t="s">
        <v>3992</v>
      </c>
      <c r="D8786">
        <v>1433</v>
      </c>
      <c r="E8786" s="1">
        <v>2.02</v>
      </c>
      <c r="G8786">
        <v>0</v>
      </c>
      <c r="H8786">
        <v>22</v>
      </c>
      <c r="I8786" t="s">
        <v>18288</v>
      </c>
      <c r="J8786">
        <v>1.6999999999999999E-3</v>
      </c>
      <c r="L8786">
        <v>1.5968313953488371</v>
      </c>
      <c r="M8786" s="2">
        <f t="shared" si="278"/>
        <v>23.837209302325583</v>
      </c>
      <c r="N8786" t="s">
        <v>84</v>
      </c>
    </row>
    <row r="8787" spans="1:14">
      <c r="A8787">
        <v>42</v>
      </c>
      <c r="B8787" t="s">
        <v>450</v>
      </c>
      <c r="C8787" t="s">
        <v>449</v>
      </c>
      <c r="D8787">
        <v>3443</v>
      </c>
      <c r="E8787" s="1">
        <v>2.0099999999999998</v>
      </c>
      <c r="F8787">
        <v>3.6379999999999999</v>
      </c>
      <c r="G8787">
        <v>0.44600000000000001</v>
      </c>
      <c r="H8787">
        <v>74</v>
      </c>
      <c r="I8787" t="s">
        <v>18288</v>
      </c>
      <c r="J8787">
        <v>5.8700000000000002E-3</v>
      </c>
      <c r="K8787">
        <v>1.89</v>
      </c>
      <c r="L8787">
        <v>1.5968313953488371</v>
      </c>
      <c r="M8787" s="2">
        <f t="shared" si="278"/>
        <v>24.418604651162788</v>
      </c>
      <c r="N8787" t="s">
        <v>84</v>
      </c>
    </row>
    <row r="8788" spans="1:14">
      <c r="A8788">
        <v>43</v>
      </c>
      <c r="B8788" t="s">
        <v>3991</v>
      </c>
      <c r="C8788" t="s">
        <v>3990</v>
      </c>
      <c r="D8788">
        <v>484</v>
      </c>
      <c r="E8788" s="1">
        <v>1.9510000000000001</v>
      </c>
      <c r="G8788">
        <v>0.84599999999999997</v>
      </c>
      <c r="H8788">
        <v>26</v>
      </c>
      <c r="I8788">
        <v>4.0999999999999996</v>
      </c>
      <c r="J8788">
        <v>2.1099999999999999E-3</v>
      </c>
      <c r="L8788">
        <v>1.5968313953488371</v>
      </c>
      <c r="M8788" s="2">
        <f t="shared" si="278"/>
        <v>25</v>
      </c>
      <c r="N8788" t="s">
        <v>84</v>
      </c>
    </row>
    <row r="8789" spans="1:14">
      <c r="A8789">
        <v>44</v>
      </c>
      <c r="B8789" t="s">
        <v>3989</v>
      </c>
      <c r="C8789" t="s">
        <v>3988</v>
      </c>
      <c r="D8789">
        <v>4521</v>
      </c>
      <c r="E8789" s="1">
        <v>1.9379999999999999</v>
      </c>
      <c r="F8789">
        <v>2.9009999999999998</v>
      </c>
      <c r="G8789">
        <v>0.79400000000000004</v>
      </c>
      <c r="H8789">
        <v>63</v>
      </c>
      <c r="I8789" t="s">
        <v>18288</v>
      </c>
      <c r="J8789">
        <v>7.3699999999999998E-3</v>
      </c>
      <c r="K8789">
        <v>1.262</v>
      </c>
      <c r="L8789">
        <v>1.5968313953488371</v>
      </c>
      <c r="M8789" s="2">
        <f t="shared" si="278"/>
        <v>25.581395348837212</v>
      </c>
      <c r="N8789" t="s">
        <v>84</v>
      </c>
    </row>
    <row r="8790" spans="1:14">
      <c r="A8790">
        <v>45</v>
      </c>
      <c r="B8790" t="s">
        <v>3987</v>
      </c>
      <c r="C8790" t="s">
        <v>3986</v>
      </c>
      <c r="D8790">
        <v>420</v>
      </c>
      <c r="E8790" s="1">
        <v>1.9330000000000001</v>
      </c>
      <c r="G8790">
        <v>1.6539999999999999</v>
      </c>
      <c r="H8790">
        <v>26</v>
      </c>
      <c r="I8790">
        <v>4.8</v>
      </c>
      <c r="J8790">
        <v>1.1999999999999999E-3</v>
      </c>
      <c r="L8790">
        <v>1.5968313953488371</v>
      </c>
      <c r="M8790" s="2">
        <f t="shared" si="278"/>
        <v>26.162790697674421</v>
      </c>
      <c r="N8790" t="s">
        <v>84</v>
      </c>
    </row>
    <row r="8791" spans="1:14">
      <c r="A8791">
        <v>46</v>
      </c>
      <c r="B8791" t="s">
        <v>1245</v>
      </c>
      <c r="C8791" t="s">
        <v>1244</v>
      </c>
      <c r="D8791">
        <v>3440</v>
      </c>
      <c r="E8791" s="1">
        <v>1.9330000000000001</v>
      </c>
      <c r="F8791">
        <v>2.3759999999999999</v>
      </c>
      <c r="G8791">
        <v>0.43</v>
      </c>
      <c r="H8791">
        <v>121</v>
      </c>
      <c r="I8791">
        <v>7.5</v>
      </c>
      <c r="J8791">
        <v>4.5799999999999999E-3</v>
      </c>
      <c r="K8791">
        <v>0.48199999999999998</v>
      </c>
      <c r="L8791">
        <v>1.5968313953488371</v>
      </c>
      <c r="M8791" s="2">
        <f t="shared" si="278"/>
        <v>26.744186046511626</v>
      </c>
      <c r="N8791" t="s">
        <v>84</v>
      </c>
    </row>
    <row r="8792" spans="1:14">
      <c r="A8792">
        <v>47</v>
      </c>
      <c r="B8792" t="s">
        <v>302</v>
      </c>
      <c r="C8792" t="s">
        <v>301</v>
      </c>
      <c r="D8792">
        <v>364</v>
      </c>
      <c r="E8792" s="1">
        <v>1.8919999999999999</v>
      </c>
      <c r="F8792">
        <v>2.13</v>
      </c>
      <c r="G8792">
        <v>0.188</v>
      </c>
      <c r="H8792">
        <v>32</v>
      </c>
      <c r="I8792">
        <v>3.2</v>
      </c>
      <c r="J8792">
        <v>5.6999999999999998E-4</v>
      </c>
      <c r="K8792">
        <v>0.21</v>
      </c>
      <c r="L8792">
        <v>1.5968313953488371</v>
      </c>
      <c r="M8792" s="2">
        <f t="shared" si="278"/>
        <v>27.325581395348834</v>
      </c>
      <c r="N8792" t="s">
        <v>84</v>
      </c>
    </row>
    <row r="8793" spans="1:14">
      <c r="A8793">
        <v>48</v>
      </c>
      <c r="B8793" t="s">
        <v>3985</v>
      </c>
      <c r="C8793" t="s">
        <v>3984</v>
      </c>
      <c r="D8793">
        <v>166</v>
      </c>
      <c r="E8793" s="1">
        <v>1.8640000000000001</v>
      </c>
      <c r="F8793">
        <v>1.859</v>
      </c>
      <c r="G8793">
        <v>0.125</v>
      </c>
      <c r="H8793">
        <v>32</v>
      </c>
      <c r="I8793">
        <v>2.6</v>
      </c>
      <c r="J8793">
        <v>5.9999999999999995E-4</v>
      </c>
      <c r="K8793">
        <v>0.40500000000000003</v>
      </c>
      <c r="L8793">
        <v>1.5968313953488371</v>
      </c>
      <c r="M8793" s="2">
        <f t="shared" si="278"/>
        <v>27.906976744186046</v>
      </c>
      <c r="N8793" t="s">
        <v>84</v>
      </c>
    </row>
    <row r="8794" spans="1:14">
      <c r="A8794">
        <v>49</v>
      </c>
      <c r="B8794" t="s">
        <v>8724</v>
      </c>
      <c r="C8794" t="s">
        <v>8725</v>
      </c>
      <c r="D8794">
        <v>18351</v>
      </c>
      <c r="E8794" s="1">
        <v>1.859</v>
      </c>
      <c r="F8794">
        <v>3.0569999999999999</v>
      </c>
      <c r="G8794">
        <v>0.374</v>
      </c>
      <c r="H8794">
        <v>139</v>
      </c>
      <c r="I8794" t="s">
        <v>18288</v>
      </c>
      <c r="J8794">
        <v>2.9049999999999999E-2</v>
      </c>
      <c r="K8794">
        <v>2.37</v>
      </c>
      <c r="L8794">
        <v>1.5968313953488371</v>
      </c>
      <c r="M8794" s="2">
        <f t="shared" si="278"/>
        <v>28.488372093023255</v>
      </c>
      <c r="N8794" t="s">
        <v>84</v>
      </c>
    </row>
    <row r="8795" spans="1:14">
      <c r="A8795">
        <v>50</v>
      </c>
      <c r="B8795" t="s">
        <v>3983</v>
      </c>
      <c r="C8795" t="s">
        <v>3982</v>
      </c>
      <c r="D8795">
        <v>1787</v>
      </c>
      <c r="E8795" s="1">
        <v>1.8260000000000001</v>
      </c>
      <c r="G8795">
        <v>0.34100000000000003</v>
      </c>
      <c r="H8795">
        <v>41</v>
      </c>
      <c r="I8795">
        <v>8.6</v>
      </c>
      <c r="J8795">
        <v>2.5200000000000001E-3</v>
      </c>
      <c r="L8795">
        <v>1.5968313953488371</v>
      </c>
      <c r="M8795" s="2">
        <f t="shared" si="278"/>
        <v>29.069767441860467</v>
      </c>
      <c r="N8795" t="s">
        <v>84</v>
      </c>
    </row>
    <row r="8796" spans="1:14">
      <c r="A8796">
        <v>51</v>
      </c>
      <c r="B8796" t="s">
        <v>8734</v>
      </c>
      <c r="C8796" t="s">
        <v>8735</v>
      </c>
      <c r="D8796">
        <v>8311</v>
      </c>
      <c r="E8796" s="1">
        <v>1.786</v>
      </c>
      <c r="F8796">
        <v>2.484</v>
      </c>
      <c r="G8796">
        <v>0.20799999999999999</v>
      </c>
      <c r="H8796">
        <v>106</v>
      </c>
      <c r="I8796" t="s">
        <v>18288</v>
      </c>
      <c r="J8796">
        <v>1.883E-2</v>
      </c>
      <c r="K8796">
        <v>1.966</v>
      </c>
      <c r="L8796">
        <v>1.5968313953488371</v>
      </c>
      <c r="M8796" s="2">
        <f t="shared" si="278"/>
        <v>29.651162790697676</v>
      </c>
      <c r="N8796" t="s">
        <v>84</v>
      </c>
    </row>
    <row r="8797" spans="1:14">
      <c r="A8797">
        <v>52</v>
      </c>
      <c r="B8797" t="s">
        <v>1235</v>
      </c>
      <c r="C8797" t="s">
        <v>1234</v>
      </c>
      <c r="D8797">
        <v>437</v>
      </c>
      <c r="E8797" s="1">
        <v>1.7689999999999999</v>
      </c>
      <c r="F8797">
        <v>3.63</v>
      </c>
      <c r="G8797">
        <v>0.12</v>
      </c>
      <c r="H8797">
        <v>25</v>
      </c>
      <c r="I8797">
        <v>6.5</v>
      </c>
      <c r="J8797">
        <v>2.32E-3</v>
      </c>
      <c r="K8797">
        <v>2.4540000000000002</v>
      </c>
      <c r="L8797">
        <v>1.5968313953488371</v>
      </c>
      <c r="M8797" s="2">
        <f t="shared" si="278"/>
        <v>30.232558139534881</v>
      </c>
      <c r="N8797" t="s">
        <v>84</v>
      </c>
    </row>
    <row r="8798" spans="1:14">
      <c r="A8798">
        <v>53</v>
      </c>
      <c r="B8798" t="s">
        <v>8722</v>
      </c>
      <c r="C8798" t="s">
        <v>8723</v>
      </c>
      <c r="D8798">
        <v>1064</v>
      </c>
      <c r="E8798" s="1">
        <v>1.712</v>
      </c>
      <c r="F8798">
        <v>2.5609999999999999</v>
      </c>
      <c r="G8798">
        <v>0.24399999999999999</v>
      </c>
      <c r="H8798">
        <v>45</v>
      </c>
      <c r="I8798">
        <v>6.5</v>
      </c>
      <c r="J8798">
        <v>6.7099999999999998E-3</v>
      </c>
      <c r="K8798">
        <v>2.0249999999999999</v>
      </c>
      <c r="L8798">
        <v>1.5968313953488371</v>
      </c>
      <c r="M8798" s="2">
        <f t="shared" si="278"/>
        <v>30.813953488372093</v>
      </c>
      <c r="N8798" t="s">
        <v>84</v>
      </c>
    </row>
    <row r="8799" spans="1:14">
      <c r="A8799">
        <v>54</v>
      </c>
      <c r="B8799" t="s">
        <v>3981</v>
      </c>
      <c r="C8799" t="s">
        <v>3980</v>
      </c>
      <c r="D8799">
        <v>800</v>
      </c>
      <c r="E8799" s="1">
        <v>1.6919999999999999</v>
      </c>
      <c r="F8799">
        <v>1.843</v>
      </c>
      <c r="G8799">
        <v>0.06</v>
      </c>
      <c r="H8799">
        <v>50</v>
      </c>
      <c r="I8799">
        <v>6.7</v>
      </c>
      <c r="J8799">
        <v>2E-3</v>
      </c>
      <c r="K8799">
        <v>0.66100000000000003</v>
      </c>
      <c r="L8799">
        <v>1.5968313953488371</v>
      </c>
      <c r="M8799" s="2">
        <f t="shared" si="278"/>
        <v>31.395348837209301</v>
      </c>
      <c r="N8799" t="s">
        <v>84</v>
      </c>
    </row>
    <row r="8800" spans="1:14">
      <c r="A8800">
        <v>55</v>
      </c>
      <c r="B8800" t="s">
        <v>1231</v>
      </c>
      <c r="C8800" t="s">
        <v>1230</v>
      </c>
      <c r="D8800">
        <v>446</v>
      </c>
      <c r="E8800" s="1">
        <v>1.69</v>
      </c>
      <c r="G8800">
        <v>0.185</v>
      </c>
      <c r="H8800">
        <v>27</v>
      </c>
      <c r="I8800">
        <v>4.7</v>
      </c>
      <c r="J8800">
        <v>1.17E-3</v>
      </c>
      <c r="L8800">
        <v>1.5968313953488371</v>
      </c>
      <c r="M8800" s="2">
        <f t="shared" si="278"/>
        <v>31.976744186046513</v>
      </c>
      <c r="N8800" t="s">
        <v>84</v>
      </c>
    </row>
    <row r="8801" spans="1:14">
      <c r="A8801">
        <v>56</v>
      </c>
      <c r="B8801" t="s">
        <v>3979</v>
      </c>
      <c r="C8801" t="s">
        <v>3978</v>
      </c>
      <c r="D8801">
        <v>2360</v>
      </c>
      <c r="E8801" s="1">
        <v>1.6859999999999999</v>
      </c>
      <c r="G8801">
        <v>0.19500000000000001</v>
      </c>
      <c r="H8801">
        <v>82</v>
      </c>
      <c r="I8801">
        <v>7.2</v>
      </c>
      <c r="J8801">
        <v>3.46E-3</v>
      </c>
      <c r="L8801">
        <v>1.5968313953488371</v>
      </c>
      <c r="M8801" s="2">
        <f t="shared" si="278"/>
        <v>32.558139534883722</v>
      </c>
      <c r="N8801" t="s">
        <v>84</v>
      </c>
    </row>
    <row r="8802" spans="1:14">
      <c r="A8802">
        <v>57</v>
      </c>
      <c r="B8802" t="s">
        <v>1229</v>
      </c>
      <c r="C8802" t="s">
        <v>1228</v>
      </c>
      <c r="D8802">
        <v>1873</v>
      </c>
      <c r="E8802" s="1">
        <v>1.6839999999999999</v>
      </c>
      <c r="F8802">
        <v>3.4510000000000001</v>
      </c>
      <c r="G8802">
        <v>0.35599999999999998</v>
      </c>
      <c r="H8802">
        <v>45</v>
      </c>
      <c r="I8802">
        <v>7.1</v>
      </c>
      <c r="J8802">
        <v>3.49E-3</v>
      </c>
      <c r="K8802">
        <v>0.92500000000000004</v>
      </c>
      <c r="L8802">
        <v>1.5968313953488371</v>
      </c>
      <c r="M8802" s="2">
        <f t="shared" si="278"/>
        <v>33.139534883720927</v>
      </c>
      <c r="N8802" t="s">
        <v>84</v>
      </c>
    </row>
    <row r="8803" spans="1:14">
      <c r="A8803">
        <v>58</v>
      </c>
      <c r="B8803" t="s">
        <v>1227</v>
      </c>
      <c r="C8803" t="s">
        <v>1226</v>
      </c>
      <c r="D8803">
        <v>2716</v>
      </c>
      <c r="E8803" s="1">
        <v>1.667</v>
      </c>
      <c r="F8803">
        <v>2.5539999999999998</v>
      </c>
      <c r="G8803">
        <v>0.14299999999999999</v>
      </c>
      <c r="H8803">
        <v>14</v>
      </c>
      <c r="I8803" t="s">
        <v>18288</v>
      </c>
      <c r="J8803">
        <v>2.7799999999999999E-3</v>
      </c>
      <c r="K8803">
        <v>1.1399999999999999</v>
      </c>
      <c r="L8803">
        <v>1.5968313953488371</v>
      </c>
      <c r="M8803" s="2">
        <f t="shared" si="278"/>
        <v>33.720930232558139</v>
      </c>
      <c r="N8803" t="s">
        <v>84</v>
      </c>
    </row>
    <row r="8804" spans="1:14">
      <c r="A8804">
        <v>59</v>
      </c>
      <c r="B8804" t="s">
        <v>15096</v>
      </c>
      <c r="C8804" t="s">
        <v>15097</v>
      </c>
      <c r="D8804">
        <v>3091</v>
      </c>
      <c r="E8804" s="1">
        <v>1.663</v>
      </c>
      <c r="F8804">
        <v>3.1779999999999999</v>
      </c>
      <c r="G8804">
        <v>8.3000000000000004E-2</v>
      </c>
      <c r="H8804">
        <v>36</v>
      </c>
      <c r="I8804">
        <v>8.3000000000000007</v>
      </c>
      <c r="J8804">
        <v>3.9899999999999996E-3</v>
      </c>
      <c r="K8804">
        <v>0.878</v>
      </c>
      <c r="L8804">
        <v>1.5968313953488371</v>
      </c>
      <c r="M8804" s="2">
        <f t="shared" si="278"/>
        <v>34.302325581395351</v>
      </c>
      <c r="N8804" t="s">
        <v>84</v>
      </c>
    </row>
    <row r="8805" spans="1:14">
      <c r="A8805">
        <v>60</v>
      </c>
      <c r="B8805" t="s">
        <v>3977</v>
      </c>
      <c r="C8805" t="s">
        <v>3976</v>
      </c>
      <c r="D8805">
        <v>632</v>
      </c>
      <c r="E8805" s="1">
        <v>1.5820000000000001</v>
      </c>
      <c r="F8805">
        <v>1.708</v>
      </c>
      <c r="G8805">
        <v>0.185</v>
      </c>
      <c r="H8805">
        <v>27</v>
      </c>
      <c r="I8805">
        <v>7.1</v>
      </c>
      <c r="J8805">
        <v>1.3699999999999999E-3</v>
      </c>
      <c r="K8805">
        <v>0.50600000000000001</v>
      </c>
      <c r="L8805">
        <v>1.5968313953488371</v>
      </c>
      <c r="M8805" s="2">
        <f t="shared" si="278"/>
        <v>34.883720930232556</v>
      </c>
      <c r="N8805" t="s">
        <v>84</v>
      </c>
    </row>
    <row r="8806" spans="1:14">
      <c r="A8806">
        <v>61</v>
      </c>
      <c r="B8806" t="s">
        <v>1225</v>
      </c>
      <c r="C8806" t="s">
        <v>1224</v>
      </c>
      <c r="D8806">
        <v>1323</v>
      </c>
      <c r="E8806" s="1">
        <v>1.58</v>
      </c>
      <c r="F8806">
        <v>2.2330000000000001</v>
      </c>
      <c r="G8806">
        <v>0.188</v>
      </c>
      <c r="H8806">
        <v>32</v>
      </c>
      <c r="I8806">
        <v>8.1</v>
      </c>
      <c r="J8806">
        <v>2.15E-3</v>
      </c>
      <c r="K8806">
        <v>0.71099999999999997</v>
      </c>
      <c r="L8806">
        <v>1.5968313953488371</v>
      </c>
      <c r="M8806" s="2">
        <f t="shared" si="278"/>
        <v>35.465116279069768</v>
      </c>
      <c r="N8806" t="s">
        <v>84</v>
      </c>
    </row>
    <row r="8807" spans="1:14">
      <c r="A8807">
        <v>62</v>
      </c>
      <c r="B8807" t="s">
        <v>17617</v>
      </c>
      <c r="C8807" t="s">
        <v>17618</v>
      </c>
      <c r="D8807">
        <v>3157</v>
      </c>
      <c r="E8807" s="1">
        <v>1.5720000000000001</v>
      </c>
      <c r="F8807">
        <v>3.1110000000000002</v>
      </c>
      <c r="G8807">
        <v>0.191</v>
      </c>
      <c r="H8807">
        <v>89</v>
      </c>
      <c r="I8807">
        <v>9.6</v>
      </c>
      <c r="J8807">
        <v>4.2199999999999998E-3</v>
      </c>
      <c r="K8807">
        <v>0.91800000000000004</v>
      </c>
      <c r="L8807">
        <v>1.5968313953488371</v>
      </c>
      <c r="M8807" s="2">
        <f t="shared" si="278"/>
        <v>36.046511627906973</v>
      </c>
      <c r="N8807" t="s">
        <v>84</v>
      </c>
    </row>
    <row r="8808" spans="1:14">
      <c r="A8808">
        <v>63</v>
      </c>
      <c r="B8808" t="s">
        <v>340</v>
      </c>
      <c r="C8808" t="s">
        <v>339</v>
      </c>
      <c r="D8808">
        <v>147</v>
      </c>
      <c r="E8808" s="1">
        <v>1.5580000000000001</v>
      </c>
      <c r="G8808">
        <v>0.44</v>
      </c>
      <c r="H8808">
        <v>25</v>
      </c>
      <c r="I8808">
        <v>2.6</v>
      </c>
      <c r="J8808">
        <v>7.5000000000000002E-4</v>
      </c>
      <c r="L8808">
        <v>1.5968313953488371</v>
      </c>
      <c r="M8808" s="2">
        <f t="shared" si="278"/>
        <v>36.627906976744185</v>
      </c>
      <c r="N8808" t="s">
        <v>84</v>
      </c>
    </row>
    <row r="8809" spans="1:14">
      <c r="A8809">
        <v>64</v>
      </c>
      <c r="B8809" t="s">
        <v>1223</v>
      </c>
      <c r="C8809" t="s">
        <v>1222</v>
      </c>
      <c r="D8809">
        <v>208</v>
      </c>
      <c r="E8809" s="1">
        <v>1.5529999999999999</v>
      </c>
      <c r="G8809">
        <v>5.2999999999999999E-2</v>
      </c>
      <c r="H8809">
        <v>19</v>
      </c>
      <c r="I8809">
        <v>5.7</v>
      </c>
      <c r="J8809">
        <v>2.7999999999999998E-4</v>
      </c>
      <c r="L8809">
        <v>1.5968313953488371</v>
      </c>
      <c r="M8809" s="2">
        <f t="shared" si="278"/>
        <v>37.209302325581397</v>
      </c>
      <c r="N8809" t="s">
        <v>84</v>
      </c>
    </row>
    <row r="8810" spans="1:14">
      <c r="A8810">
        <v>65</v>
      </c>
      <c r="B8810" t="s">
        <v>1221</v>
      </c>
      <c r="C8810" t="s">
        <v>1220</v>
      </c>
      <c r="D8810">
        <v>8123</v>
      </c>
      <c r="E8810" s="1">
        <v>1.5189999999999999</v>
      </c>
      <c r="F8810">
        <v>1.998</v>
      </c>
      <c r="G8810">
        <v>0.23400000000000001</v>
      </c>
      <c r="H8810">
        <v>128</v>
      </c>
      <c r="I8810" t="s">
        <v>18288</v>
      </c>
      <c r="J8810">
        <v>1.01E-2</v>
      </c>
      <c r="K8810">
        <v>0.98899999999999999</v>
      </c>
      <c r="L8810">
        <v>1.5968313953488371</v>
      </c>
      <c r="M8810" s="2">
        <f t="shared" ref="M8810:M8841" si="279">A8810/172*100</f>
        <v>37.790697674418603</v>
      </c>
      <c r="N8810" t="s">
        <v>84</v>
      </c>
    </row>
    <row r="8811" spans="1:14">
      <c r="A8811">
        <v>66</v>
      </c>
      <c r="B8811" t="s">
        <v>3975</v>
      </c>
      <c r="C8811" t="s">
        <v>3974</v>
      </c>
      <c r="D8811">
        <v>2450</v>
      </c>
      <c r="E8811" s="1">
        <v>1.484</v>
      </c>
      <c r="F8811">
        <v>2.9929999999999999</v>
      </c>
      <c r="G8811">
        <v>0.17100000000000001</v>
      </c>
      <c r="H8811">
        <v>35</v>
      </c>
      <c r="I8811" t="s">
        <v>18288</v>
      </c>
      <c r="J8811">
        <v>2.9399999999999999E-3</v>
      </c>
      <c r="K8811">
        <v>1.1559999999999999</v>
      </c>
      <c r="L8811">
        <v>1.5968313953488371</v>
      </c>
      <c r="M8811" s="2">
        <f t="shared" si="279"/>
        <v>38.372093023255815</v>
      </c>
      <c r="N8811" t="s">
        <v>84</v>
      </c>
    </row>
    <row r="8812" spans="1:14">
      <c r="A8812">
        <v>67</v>
      </c>
      <c r="B8812" t="s">
        <v>444</v>
      </c>
      <c r="C8812" t="s">
        <v>443</v>
      </c>
      <c r="D8812">
        <v>1392</v>
      </c>
      <c r="E8812" s="1">
        <v>1.474</v>
      </c>
      <c r="G8812">
        <v>0.17899999999999999</v>
      </c>
      <c r="H8812">
        <v>56</v>
      </c>
      <c r="I8812">
        <v>7.3</v>
      </c>
      <c r="J8812">
        <v>1.7799999999999999E-3</v>
      </c>
      <c r="L8812">
        <v>1.5968313953488371</v>
      </c>
      <c r="M8812" s="2">
        <f t="shared" si="279"/>
        <v>38.953488372093027</v>
      </c>
      <c r="N8812" t="s">
        <v>84</v>
      </c>
    </row>
    <row r="8813" spans="1:14">
      <c r="A8813">
        <v>68</v>
      </c>
      <c r="B8813" t="s">
        <v>3973</v>
      </c>
      <c r="C8813" t="s">
        <v>3972</v>
      </c>
      <c r="D8813">
        <v>2067</v>
      </c>
      <c r="E8813" s="1">
        <v>1.474</v>
      </c>
      <c r="F8813">
        <v>4.351</v>
      </c>
      <c r="I8813" t="s">
        <v>18288</v>
      </c>
      <c r="J8813">
        <v>1.9300000000000001E-3</v>
      </c>
      <c r="K8813">
        <v>2.9689999999999999</v>
      </c>
      <c r="L8813">
        <v>1.5968313953488371</v>
      </c>
      <c r="M8813" s="2">
        <f t="shared" si="279"/>
        <v>39.534883720930232</v>
      </c>
      <c r="N8813" t="s">
        <v>84</v>
      </c>
    </row>
    <row r="8814" spans="1:14">
      <c r="A8814">
        <v>69</v>
      </c>
      <c r="B8814" t="s">
        <v>1217</v>
      </c>
      <c r="C8814" t="s">
        <v>1216</v>
      </c>
      <c r="D8814">
        <v>727</v>
      </c>
      <c r="E8814" s="1">
        <v>1.4690000000000001</v>
      </c>
      <c r="F8814">
        <v>2.1190000000000002</v>
      </c>
      <c r="G8814">
        <v>4.7E-2</v>
      </c>
      <c r="H8814">
        <v>43</v>
      </c>
      <c r="I8814">
        <v>7</v>
      </c>
      <c r="J8814">
        <v>1.1999999999999999E-3</v>
      </c>
      <c r="K8814">
        <v>0.48</v>
      </c>
      <c r="L8814">
        <v>1.5968313953488371</v>
      </c>
      <c r="M8814" s="2">
        <f t="shared" si="279"/>
        <v>40.116279069767444</v>
      </c>
      <c r="N8814" t="s">
        <v>84</v>
      </c>
    </row>
    <row r="8815" spans="1:14">
      <c r="A8815">
        <v>70</v>
      </c>
      <c r="B8815" t="s">
        <v>3971</v>
      </c>
      <c r="C8815" t="s">
        <v>3970</v>
      </c>
      <c r="D8815">
        <v>801</v>
      </c>
      <c r="E8815" s="1">
        <v>1.4630000000000001</v>
      </c>
      <c r="G8815">
        <v>5.6000000000000001E-2</v>
      </c>
      <c r="H8815">
        <v>18</v>
      </c>
      <c r="I8815">
        <v>8.5</v>
      </c>
      <c r="J8815">
        <v>1.24E-3</v>
      </c>
      <c r="L8815">
        <v>1.5968313953488371</v>
      </c>
      <c r="M8815" s="2">
        <f t="shared" si="279"/>
        <v>40.697674418604649</v>
      </c>
      <c r="N8815" t="s">
        <v>84</v>
      </c>
    </row>
    <row r="8816" spans="1:14">
      <c r="A8816">
        <v>71</v>
      </c>
      <c r="B8816" t="s">
        <v>3969</v>
      </c>
      <c r="C8816" t="s">
        <v>3968</v>
      </c>
      <c r="D8816">
        <v>1287</v>
      </c>
      <c r="E8816" s="1">
        <v>1.458</v>
      </c>
      <c r="F8816">
        <v>2.2509999999999999</v>
      </c>
      <c r="G8816">
        <v>0.10299999999999999</v>
      </c>
      <c r="H8816">
        <v>39</v>
      </c>
      <c r="I8816">
        <v>8.5</v>
      </c>
      <c r="J8816">
        <v>3.4199999999999999E-3</v>
      </c>
      <c r="K8816">
        <v>0.97899999999999998</v>
      </c>
      <c r="L8816">
        <v>1.5968313953488371</v>
      </c>
      <c r="M8816" s="2">
        <f t="shared" si="279"/>
        <v>41.279069767441861</v>
      </c>
      <c r="N8816" t="s">
        <v>84</v>
      </c>
    </row>
    <row r="8817" spans="1:14">
      <c r="A8817">
        <v>72</v>
      </c>
      <c r="B8817" t="s">
        <v>3967</v>
      </c>
      <c r="C8817" t="s">
        <v>3966</v>
      </c>
      <c r="D8817">
        <v>492</v>
      </c>
      <c r="E8817" s="1">
        <v>1.458</v>
      </c>
      <c r="G8817">
        <v>4.2999999999999997E-2</v>
      </c>
      <c r="H8817">
        <v>23</v>
      </c>
      <c r="I8817">
        <v>5.8</v>
      </c>
      <c r="J8817">
        <v>1.1000000000000001E-3</v>
      </c>
      <c r="L8817">
        <v>1.5968313953488371</v>
      </c>
      <c r="M8817" s="2">
        <f t="shared" si="279"/>
        <v>41.860465116279073</v>
      </c>
      <c r="N8817" t="s">
        <v>84</v>
      </c>
    </row>
    <row r="8818" spans="1:14">
      <c r="A8818">
        <v>73</v>
      </c>
      <c r="B8818" t="s">
        <v>11931</v>
      </c>
      <c r="C8818" t="s">
        <v>11932</v>
      </c>
      <c r="D8818">
        <v>1496</v>
      </c>
      <c r="E8818" s="1">
        <v>1.454</v>
      </c>
      <c r="G8818">
        <v>0.35199999999999998</v>
      </c>
      <c r="H8818">
        <v>105</v>
      </c>
      <c r="I8818">
        <v>4.9000000000000004</v>
      </c>
      <c r="J8818">
        <v>3.8899999999999998E-3</v>
      </c>
      <c r="L8818">
        <v>1.5968313953488371</v>
      </c>
      <c r="M8818" s="2">
        <f t="shared" si="279"/>
        <v>42.441860465116278</v>
      </c>
      <c r="N8818" t="s">
        <v>84</v>
      </c>
    </row>
    <row r="8819" spans="1:14">
      <c r="A8819">
        <v>74</v>
      </c>
      <c r="B8819" t="s">
        <v>3965</v>
      </c>
      <c r="C8819" t="s">
        <v>3964</v>
      </c>
      <c r="D8819">
        <v>714</v>
      </c>
      <c r="E8819" s="1">
        <v>1.444</v>
      </c>
      <c r="F8819">
        <v>1.681</v>
      </c>
      <c r="G8819">
        <v>0.36399999999999999</v>
      </c>
      <c r="H8819">
        <v>22</v>
      </c>
      <c r="I8819" t="s">
        <v>18288</v>
      </c>
      <c r="J8819">
        <v>7.2000000000000005E-4</v>
      </c>
      <c r="K8819">
        <v>0.45200000000000001</v>
      </c>
      <c r="L8819">
        <v>1.5968313953488371</v>
      </c>
      <c r="M8819" s="2">
        <f t="shared" si="279"/>
        <v>43.02325581395349</v>
      </c>
      <c r="N8819" t="s">
        <v>84</v>
      </c>
    </row>
    <row r="8820" spans="1:14">
      <c r="A8820">
        <v>75</v>
      </c>
      <c r="B8820" t="s">
        <v>5886</v>
      </c>
      <c r="C8820" t="s">
        <v>5885</v>
      </c>
      <c r="D8820">
        <v>1802</v>
      </c>
      <c r="E8820" s="1">
        <v>1.4239999999999999</v>
      </c>
      <c r="F8820">
        <v>1.7789999999999999</v>
      </c>
      <c r="G8820">
        <v>0.72299999999999998</v>
      </c>
      <c r="H8820">
        <v>65</v>
      </c>
      <c r="I8820">
        <v>8.6</v>
      </c>
      <c r="J8820">
        <v>5.47E-3</v>
      </c>
      <c r="K8820">
        <v>1.1499999999999999</v>
      </c>
      <c r="L8820">
        <v>1.5968313953488371</v>
      </c>
      <c r="M8820" s="2">
        <f t="shared" si="279"/>
        <v>43.604651162790695</v>
      </c>
      <c r="N8820" t="s">
        <v>84</v>
      </c>
    </row>
    <row r="8821" spans="1:14">
      <c r="A8821">
        <v>76</v>
      </c>
      <c r="B8821" t="s">
        <v>1213</v>
      </c>
      <c r="C8821" t="s">
        <v>1212</v>
      </c>
      <c r="D8821">
        <v>1083</v>
      </c>
      <c r="E8821" s="1">
        <v>1.413</v>
      </c>
      <c r="F8821">
        <v>1.704</v>
      </c>
      <c r="G8821">
        <v>0.23300000000000001</v>
      </c>
      <c r="H8821">
        <v>30</v>
      </c>
      <c r="I8821">
        <v>7.7</v>
      </c>
      <c r="J8821">
        <v>2.3700000000000001E-3</v>
      </c>
      <c r="K8821">
        <v>0.75600000000000001</v>
      </c>
      <c r="L8821">
        <v>1.5968313953488371</v>
      </c>
      <c r="M8821" s="2">
        <f t="shared" si="279"/>
        <v>44.186046511627907</v>
      </c>
      <c r="N8821" t="s">
        <v>84</v>
      </c>
    </row>
    <row r="8822" spans="1:14">
      <c r="A8822">
        <v>77</v>
      </c>
      <c r="B8822" t="s">
        <v>1211</v>
      </c>
      <c r="C8822" t="s">
        <v>1210</v>
      </c>
      <c r="D8822">
        <v>770</v>
      </c>
      <c r="E8822" s="1">
        <v>1.4</v>
      </c>
      <c r="F8822">
        <v>1.581</v>
      </c>
      <c r="G8822">
        <v>0.156</v>
      </c>
      <c r="H8822">
        <v>32</v>
      </c>
      <c r="I8822">
        <v>5.8</v>
      </c>
      <c r="J8822">
        <v>1.66E-3</v>
      </c>
      <c r="K8822">
        <v>0.36599999999999999</v>
      </c>
      <c r="L8822">
        <v>1.5968313953488371</v>
      </c>
      <c r="M8822" s="2">
        <f t="shared" si="279"/>
        <v>44.767441860465119</v>
      </c>
      <c r="N8822" t="s">
        <v>84</v>
      </c>
    </row>
    <row r="8823" spans="1:14">
      <c r="A8823">
        <v>78</v>
      </c>
      <c r="B8823" t="s">
        <v>440</v>
      </c>
      <c r="C8823" t="s">
        <v>439</v>
      </c>
      <c r="D8823">
        <v>261</v>
      </c>
      <c r="E8823" s="1">
        <v>1.381</v>
      </c>
      <c r="G8823">
        <v>0.4</v>
      </c>
      <c r="H8823">
        <v>15</v>
      </c>
      <c r="I8823">
        <v>6.2</v>
      </c>
      <c r="J8823">
        <v>8.9999999999999998E-4</v>
      </c>
      <c r="L8823">
        <v>1.5968313953488371</v>
      </c>
      <c r="M8823" s="2">
        <f t="shared" si="279"/>
        <v>45.348837209302324</v>
      </c>
      <c r="N8823" t="s">
        <v>84</v>
      </c>
    </row>
    <row r="8824" spans="1:14">
      <c r="A8824">
        <v>79</v>
      </c>
      <c r="B8824" t="s">
        <v>1439</v>
      </c>
      <c r="C8824" t="s">
        <v>1438</v>
      </c>
      <c r="D8824">
        <v>838</v>
      </c>
      <c r="E8824" s="1">
        <v>1.3660000000000001</v>
      </c>
      <c r="G8824">
        <v>0.11799999999999999</v>
      </c>
      <c r="H8824">
        <v>17</v>
      </c>
      <c r="I8824" t="s">
        <v>18288</v>
      </c>
      <c r="J8824">
        <v>1.06E-3</v>
      </c>
      <c r="L8824">
        <v>1.5968313953488371</v>
      </c>
      <c r="M8824" s="2">
        <f t="shared" si="279"/>
        <v>45.930232558139537</v>
      </c>
      <c r="N8824" t="s">
        <v>84</v>
      </c>
    </row>
    <row r="8825" spans="1:14">
      <c r="A8825">
        <v>80</v>
      </c>
      <c r="B8825" t="s">
        <v>1207</v>
      </c>
      <c r="C8825" t="s">
        <v>1206</v>
      </c>
      <c r="D8825">
        <v>170</v>
      </c>
      <c r="E8825" s="1">
        <v>1.333</v>
      </c>
      <c r="F8825">
        <v>0.91800000000000004</v>
      </c>
      <c r="G8825">
        <v>1.556</v>
      </c>
      <c r="H8825">
        <v>27</v>
      </c>
      <c r="I8825">
        <v>2.5</v>
      </c>
      <c r="J8825">
        <v>2.5999999999999998E-4</v>
      </c>
      <c r="K8825">
        <v>0.13600000000000001</v>
      </c>
      <c r="L8825">
        <v>1.5968313953488371</v>
      </c>
      <c r="M8825" s="2">
        <f t="shared" si="279"/>
        <v>46.511627906976742</v>
      </c>
      <c r="N8825" t="s">
        <v>84</v>
      </c>
    </row>
    <row r="8826" spans="1:14">
      <c r="A8826">
        <v>81</v>
      </c>
      <c r="B8826" t="s">
        <v>3963</v>
      </c>
      <c r="C8826" t="s">
        <v>3962</v>
      </c>
      <c r="D8826">
        <v>1194</v>
      </c>
      <c r="E8826" s="1">
        <v>1.333</v>
      </c>
      <c r="F8826">
        <v>2.0720000000000001</v>
      </c>
      <c r="G8826">
        <v>0.35499999999999998</v>
      </c>
      <c r="H8826">
        <v>31</v>
      </c>
      <c r="I8826">
        <v>10</v>
      </c>
      <c r="J8826">
        <v>1.42E-3</v>
      </c>
      <c r="K8826">
        <v>0.58799999999999997</v>
      </c>
      <c r="L8826">
        <v>1.5968313953488371</v>
      </c>
      <c r="M8826" s="2">
        <f t="shared" si="279"/>
        <v>47.093023255813954</v>
      </c>
      <c r="N8826" t="s">
        <v>84</v>
      </c>
    </row>
    <row r="8827" spans="1:14">
      <c r="A8827">
        <v>82</v>
      </c>
      <c r="B8827" t="s">
        <v>1203</v>
      </c>
      <c r="C8827" t="s">
        <v>1202</v>
      </c>
      <c r="D8827">
        <v>2054</v>
      </c>
      <c r="E8827" s="1">
        <v>1.331</v>
      </c>
      <c r="F8827">
        <v>2.1970000000000001</v>
      </c>
      <c r="G8827">
        <v>0.312</v>
      </c>
      <c r="H8827">
        <v>48</v>
      </c>
      <c r="I8827">
        <v>9.9</v>
      </c>
      <c r="J8827">
        <v>4.9300000000000004E-3</v>
      </c>
      <c r="K8827">
        <v>1.1519999999999999</v>
      </c>
      <c r="L8827">
        <v>1.5968313953488371</v>
      </c>
      <c r="M8827" s="2">
        <f t="shared" si="279"/>
        <v>47.674418604651166</v>
      </c>
      <c r="N8827" t="s">
        <v>84</v>
      </c>
    </row>
    <row r="8828" spans="1:14">
      <c r="A8828">
        <v>83</v>
      </c>
      <c r="B8828" t="s">
        <v>3961</v>
      </c>
      <c r="C8828" t="s">
        <v>3960</v>
      </c>
      <c r="D8828">
        <v>107</v>
      </c>
      <c r="E8828" s="1">
        <v>1.319</v>
      </c>
      <c r="F8828">
        <v>1.4930000000000001</v>
      </c>
      <c r="G8828">
        <v>0.17399999999999999</v>
      </c>
      <c r="H8828">
        <v>23</v>
      </c>
      <c r="I8828">
        <v>2.5</v>
      </c>
      <c r="J8828">
        <v>3.4000000000000002E-4</v>
      </c>
      <c r="K8828">
        <v>0.27900000000000003</v>
      </c>
      <c r="L8828">
        <v>1.5968313953488371</v>
      </c>
      <c r="M8828" s="2">
        <f t="shared" si="279"/>
        <v>48.255813953488378</v>
      </c>
      <c r="N8828" t="s">
        <v>84</v>
      </c>
    </row>
    <row r="8829" spans="1:14">
      <c r="A8829">
        <v>84</v>
      </c>
      <c r="B8829" t="s">
        <v>3959</v>
      </c>
      <c r="C8829" t="s">
        <v>3958</v>
      </c>
      <c r="D8829">
        <v>948</v>
      </c>
      <c r="E8829" s="1">
        <v>1.3180000000000001</v>
      </c>
      <c r="F8829">
        <v>1.544</v>
      </c>
      <c r="G8829">
        <v>0.255</v>
      </c>
      <c r="H8829">
        <v>47</v>
      </c>
      <c r="I8829">
        <v>8.3000000000000007</v>
      </c>
      <c r="J8829">
        <v>2.5400000000000002E-3</v>
      </c>
      <c r="K8829">
        <v>0.70399999999999996</v>
      </c>
      <c r="L8829">
        <v>1.5968313953488371</v>
      </c>
      <c r="M8829" s="2">
        <f t="shared" si="279"/>
        <v>48.837209302325576</v>
      </c>
      <c r="N8829" t="s">
        <v>84</v>
      </c>
    </row>
    <row r="8830" spans="1:14">
      <c r="A8830">
        <v>85</v>
      </c>
      <c r="B8830" t="s">
        <v>1573</v>
      </c>
      <c r="C8830" t="s">
        <v>1572</v>
      </c>
      <c r="D8830">
        <v>591</v>
      </c>
      <c r="E8830" s="1">
        <v>1.2749999999999999</v>
      </c>
      <c r="F8830">
        <v>1.4470000000000001</v>
      </c>
      <c r="G8830">
        <v>0.25700000000000001</v>
      </c>
      <c r="H8830">
        <v>35</v>
      </c>
      <c r="I8830">
        <v>8.8000000000000007</v>
      </c>
      <c r="J8830">
        <v>1.1800000000000001E-3</v>
      </c>
      <c r="K8830">
        <v>0.54900000000000004</v>
      </c>
      <c r="L8830">
        <v>1.5968313953488371</v>
      </c>
      <c r="M8830" s="2">
        <f t="shared" si="279"/>
        <v>49.418604651162788</v>
      </c>
      <c r="N8830" t="s">
        <v>84</v>
      </c>
    </row>
    <row r="8831" spans="1:14">
      <c r="A8831">
        <v>86</v>
      </c>
      <c r="B8831" t="s">
        <v>294</v>
      </c>
      <c r="C8831" t="s">
        <v>293</v>
      </c>
      <c r="D8831">
        <v>925</v>
      </c>
      <c r="E8831" s="1">
        <v>1.266</v>
      </c>
      <c r="G8831">
        <v>0.20799999999999999</v>
      </c>
      <c r="H8831">
        <v>53</v>
      </c>
      <c r="I8831">
        <v>7.6</v>
      </c>
      <c r="J8831">
        <v>8.5999999999999998E-4</v>
      </c>
      <c r="L8831">
        <v>1.5968313953488371</v>
      </c>
      <c r="M8831" s="2">
        <f t="shared" si="279"/>
        <v>50</v>
      </c>
      <c r="N8831" t="s">
        <v>84</v>
      </c>
    </row>
    <row r="8832" spans="1:14">
      <c r="A8832">
        <v>87</v>
      </c>
      <c r="B8832" t="s">
        <v>15162</v>
      </c>
      <c r="C8832" t="s">
        <v>15163</v>
      </c>
      <c r="D8832">
        <v>2645</v>
      </c>
      <c r="E8832" s="1">
        <v>1.262</v>
      </c>
      <c r="F8832">
        <v>2.78</v>
      </c>
      <c r="G8832">
        <v>3.3000000000000002E-2</v>
      </c>
      <c r="H8832">
        <v>30</v>
      </c>
      <c r="I8832">
        <v>9.8000000000000007</v>
      </c>
      <c r="J8832">
        <v>3.29E-3</v>
      </c>
      <c r="K8832">
        <v>0.93899999999999995</v>
      </c>
      <c r="L8832">
        <v>1.5968313953488371</v>
      </c>
      <c r="M8832" s="2">
        <f t="shared" si="279"/>
        <v>50.581395348837212</v>
      </c>
      <c r="N8832" t="s">
        <v>84</v>
      </c>
    </row>
    <row r="8833" spans="1:14">
      <c r="A8833">
        <v>88</v>
      </c>
      <c r="B8833" t="s">
        <v>3957</v>
      </c>
      <c r="C8833" t="s">
        <v>3956</v>
      </c>
      <c r="D8833">
        <v>2910</v>
      </c>
      <c r="E8833" s="1">
        <v>1.252</v>
      </c>
      <c r="F8833">
        <v>2.2850000000000001</v>
      </c>
      <c r="G8833">
        <v>0.115</v>
      </c>
      <c r="H8833">
        <v>61</v>
      </c>
      <c r="I8833" t="s">
        <v>18288</v>
      </c>
      <c r="J8833">
        <v>3.1700000000000001E-3</v>
      </c>
      <c r="K8833">
        <v>0.68799999999999994</v>
      </c>
      <c r="L8833">
        <v>1.5968313953488371</v>
      </c>
      <c r="M8833" s="2">
        <f t="shared" si="279"/>
        <v>51.162790697674424</v>
      </c>
      <c r="N8833" t="s">
        <v>84</v>
      </c>
    </row>
    <row r="8834" spans="1:14">
      <c r="A8834">
        <v>89</v>
      </c>
      <c r="B8834" t="s">
        <v>3955</v>
      </c>
      <c r="C8834" t="s">
        <v>3954</v>
      </c>
      <c r="D8834">
        <v>197</v>
      </c>
      <c r="E8834" s="1">
        <v>1.2190000000000001</v>
      </c>
      <c r="G8834">
        <v>7.0999999999999994E-2</v>
      </c>
      <c r="H8834">
        <v>14</v>
      </c>
      <c r="I8834">
        <v>4.8</v>
      </c>
      <c r="J8834">
        <v>1.23E-3</v>
      </c>
      <c r="L8834">
        <v>1.5968313953488371</v>
      </c>
      <c r="M8834" s="2">
        <f t="shared" si="279"/>
        <v>51.744186046511629</v>
      </c>
      <c r="N8834" t="s">
        <v>84</v>
      </c>
    </row>
    <row r="8835" spans="1:14">
      <c r="A8835">
        <v>90</v>
      </c>
      <c r="B8835" t="s">
        <v>1193</v>
      </c>
      <c r="C8835" t="s">
        <v>1192</v>
      </c>
      <c r="D8835">
        <v>335</v>
      </c>
      <c r="E8835" s="1">
        <v>1.2050000000000001</v>
      </c>
      <c r="F8835">
        <v>3.105</v>
      </c>
      <c r="G8835">
        <v>0.35</v>
      </c>
      <c r="H8835">
        <v>20</v>
      </c>
      <c r="I8835">
        <v>4.9000000000000004</v>
      </c>
      <c r="J8835">
        <v>2.5699999999999998E-3</v>
      </c>
      <c r="K8835">
        <v>1.5429999999999999</v>
      </c>
      <c r="L8835">
        <v>1.5968313953488371</v>
      </c>
      <c r="M8835" s="2">
        <f t="shared" si="279"/>
        <v>52.325581395348841</v>
      </c>
      <c r="N8835" t="s">
        <v>84</v>
      </c>
    </row>
    <row r="8836" spans="1:14">
      <c r="A8836">
        <v>91</v>
      </c>
      <c r="B8836" t="s">
        <v>3953</v>
      </c>
      <c r="C8836" t="s">
        <v>3952</v>
      </c>
      <c r="D8836">
        <v>712</v>
      </c>
      <c r="E8836" s="1">
        <v>1.194</v>
      </c>
      <c r="F8836">
        <v>1.619</v>
      </c>
      <c r="G8836">
        <v>0.14699999999999999</v>
      </c>
      <c r="H8836">
        <v>34</v>
      </c>
      <c r="I8836">
        <v>7.4</v>
      </c>
      <c r="J8836">
        <v>1.73E-3</v>
      </c>
      <c r="K8836">
        <v>0.61599999999999999</v>
      </c>
      <c r="L8836">
        <v>1.5968313953488371</v>
      </c>
      <c r="M8836" s="2">
        <f t="shared" si="279"/>
        <v>52.906976744186053</v>
      </c>
      <c r="N8836" t="s">
        <v>84</v>
      </c>
    </row>
    <row r="8837" spans="1:14">
      <c r="A8837">
        <v>92</v>
      </c>
      <c r="B8837" t="s">
        <v>3951</v>
      </c>
      <c r="C8837" t="s">
        <v>3950</v>
      </c>
      <c r="D8837">
        <v>1089</v>
      </c>
      <c r="E8837" s="1">
        <v>1.179</v>
      </c>
      <c r="G8837">
        <v>0.36599999999999999</v>
      </c>
      <c r="H8837">
        <v>41</v>
      </c>
      <c r="I8837">
        <v>6.4</v>
      </c>
      <c r="J8837">
        <v>2.9299999999999999E-3</v>
      </c>
      <c r="L8837">
        <v>1.5968313953488371</v>
      </c>
      <c r="M8837" s="2">
        <f t="shared" si="279"/>
        <v>53.488372093023251</v>
      </c>
      <c r="N8837" t="s">
        <v>84</v>
      </c>
    </row>
    <row r="8838" spans="1:14">
      <c r="A8838">
        <v>93</v>
      </c>
      <c r="B8838" t="s">
        <v>3949</v>
      </c>
      <c r="C8838" t="s">
        <v>3948</v>
      </c>
      <c r="D8838">
        <v>972</v>
      </c>
      <c r="E8838" s="1">
        <v>1.1639999999999999</v>
      </c>
      <c r="F8838">
        <v>1.6040000000000001</v>
      </c>
      <c r="G8838">
        <v>0.125</v>
      </c>
      <c r="H8838">
        <v>32</v>
      </c>
      <c r="I8838">
        <v>9.6999999999999993</v>
      </c>
      <c r="J8838">
        <v>1.9599999999999999E-3</v>
      </c>
      <c r="K8838">
        <v>0.77700000000000002</v>
      </c>
      <c r="L8838">
        <v>1.5968313953488371</v>
      </c>
      <c r="M8838" s="2">
        <f t="shared" si="279"/>
        <v>54.069767441860463</v>
      </c>
      <c r="N8838" t="s">
        <v>84</v>
      </c>
    </row>
    <row r="8839" spans="1:14">
      <c r="A8839">
        <v>94</v>
      </c>
      <c r="B8839" t="s">
        <v>434</v>
      </c>
      <c r="C8839" t="s">
        <v>433</v>
      </c>
      <c r="D8839">
        <v>189</v>
      </c>
      <c r="E8839" s="1">
        <v>1.143</v>
      </c>
      <c r="G8839">
        <v>0.25</v>
      </c>
      <c r="H8839">
        <v>16</v>
      </c>
      <c r="I8839">
        <v>5.8</v>
      </c>
      <c r="J8839">
        <v>8.0000000000000004E-4</v>
      </c>
      <c r="L8839">
        <v>1.5968313953488371</v>
      </c>
      <c r="M8839" s="2">
        <f t="shared" si="279"/>
        <v>54.651162790697668</v>
      </c>
      <c r="N8839" t="s">
        <v>84</v>
      </c>
    </row>
    <row r="8840" spans="1:14">
      <c r="A8840">
        <v>95</v>
      </c>
      <c r="B8840" t="s">
        <v>3947</v>
      </c>
      <c r="C8840" t="s">
        <v>3946</v>
      </c>
      <c r="D8840">
        <v>541</v>
      </c>
      <c r="E8840" s="1">
        <v>1.141</v>
      </c>
      <c r="F8840">
        <v>1.2549999999999999</v>
      </c>
      <c r="G8840">
        <v>0.29399999999999998</v>
      </c>
      <c r="H8840">
        <v>34</v>
      </c>
      <c r="I8840">
        <v>7.6</v>
      </c>
      <c r="J8840">
        <v>1.4300000000000001E-3</v>
      </c>
      <c r="K8840">
        <v>0.54800000000000004</v>
      </c>
      <c r="L8840">
        <v>1.5968313953488371</v>
      </c>
      <c r="M8840" s="2">
        <f t="shared" si="279"/>
        <v>55.232558139534881</v>
      </c>
      <c r="N8840" t="s">
        <v>84</v>
      </c>
    </row>
    <row r="8841" spans="1:14">
      <c r="A8841">
        <v>96</v>
      </c>
      <c r="B8841" t="s">
        <v>3945</v>
      </c>
      <c r="C8841" t="s">
        <v>3944</v>
      </c>
      <c r="D8841">
        <v>150</v>
      </c>
      <c r="E8841" s="1">
        <v>1.1299999999999999</v>
      </c>
      <c r="G8841">
        <v>0.28000000000000003</v>
      </c>
      <c r="H8841">
        <v>25</v>
      </c>
      <c r="I8841">
        <v>3.2</v>
      </c>
      <c r="J8841">
        <v>4.4999999999999999E-4</v>
      </c>
      <c r="L8841">
        <v>1.5968313953488371</v>
      </c>
      <c r="M8841" s="2">
        <f t="shared" si="279"/>
        <v>55.813953488372093</v>
      </c>
      <c r="N8841" t="s">
        <v>84</v>
      </c>
    </row>
    <row r="8842" spans="1:14">
      <c r="A8842">
        <v>97</v>
      </c>
      <c r="B8842" t="s">
        <v>1185</v>
      </c>
      <c r="C8842" t="s">
        <v>1184</v>
      </c>
      <c r="D8842">
        <v>1997</v>
      </c>
      <c r="E8842" s="1">
        <v>1.1299999999999999</v>
      </c>
      <c r="F8842">
        <v>2.2280000000000002</v>
      </c>
      <c r="G8842">
        <v>0.186</v>
      </c>
      <c r="H8842">
        <v>86</v>
      </c>
      <c r="I8842">
        <v>8</v>
      </c>
      <c r="J8842">
        <v>3.7599999999999999E-3</v>
      </c>
      <c r="K8842">
        <v>0.78900000000000003</v>
      </c>
      <c r="L8842">
        <v>1.5968313953488371</v>
      </c>
      <c r="M8842" s="2">
        <f t="shared" ref="M8842:M8873" si="280">A8842/172*100</f>
        <v>56.395348837209305</v>
      </c>
      <c r="N8842" t="s">
        <v>84</v>
      </c>
    </row>
    <row r="8843" spans="1:14">
      <c r="A8843">
        <v>98</v>
      </c>
      <c r="B8843" t="s">
        <v>3943</v>
      </c>
      <c r="C8843" t="s">
        <v>3942</v>
      </c>
      <c r="D8843">
        <v>960</v>
      </c>
      <c r="E8843" s="1">
        <v>1.095</v>
      </c>
      <c r="F8843">
        <v>1.498</v>
      </c>
      <c r="G8843">
        <v>0.22600000000000001</v>
      </c>
      <c r="H8843">
        <v>62</v>
      </c>
      <c r="I8843">
        <v>6.7</v>
      </c>
      <c r="J8843">
        <v>2.2499999999999998E-3</v>
      </c>
      <c r="K8843">
        <v>0.503</v>
      </c>
      <c r="L8843">
        <v>1.5968313953488371</v>
      </c>
      <c r="M8843" s="2">
        <f t="shared" si="280"/>
        <v>56.97674418604651</v>
      </c>
      <c r="N8843" t="s">
        <v>84</v>
      </c>
    </row>
    <row r="8844" spans="1:14">
      <c r="A8844">
        <v>99</v>
      </c>
      <c r="B8844" t="s">
        <v>3941</v>
      </c>
      <c r="C8844" t="s">
        <v>3940</v>
      </c>
      <c r="D8844">
        <v>944</v>
      </c>
      <c r="E8844" s="1">
        <v>1.081</v>
      </c>
      <c r="G8844">
        <v>5.8999999999999997E-2</v>
      </c>
      <c r="H8844">
        <v>17</v>
      </c>
      <c r="I8844" t="s">
        <v>18288</v>
      </c>
      <c r="J8844">
        <v>1.16E-3</v>
      </c>
      <c r="L8844">
        <v>1.5968313953488371</v>
      </c>
      <c r="M8844" s="2">
        <f t="shared" si="280"/>
        <v>57.558139534883722</v>
      </c>
      <c r="N8844" t="s">
        <v>84</v>
      </c>
    </row>
    <row r="8845" spans="1:14">
      <c r="A8845">
        <v>100</v>
      </c>
      <c r="B8845" t="s">
        <v>426</v>
      </c>
      <c r="C8845" t="s">
        <v>425</v>
      </c>
      <c r="D8845">
        <v>240</v>
      </c>
      <c r="E8845" s="1">
        <v>1.069</v>
      </c>
      <c r="G8845">
        <v>6.7000000000000004E-2</v>
      </c>
      <c r="H8845">
        <v>30</v>
      </c>
      <c r="I8845">
        <v>4.5999999999999996</v>
      </c>
      <c r="J8845">
        <v>5.1000000000000004E-4</v>
      </c>
      <c r="L8845">
        <v>1.5968313953488371</v>
      </c>
      <c r="M8845" s="2">
        <f t="shared" si="280"/>
        <v>58.139534883720934</v>
      </c>
      <c r="N8845" t="s">
        <v>84</v>
      </c>
    </row>
    <row r="8846" spans="1:14">
      <c r="A8846">
        <v>101</v>
      </c>
      <c r="B8846" t="s">
        <v>3939</v>
      </c>
      <c r="C8846" t="s">
        <v>3938</v>
      </c>
      <c r="D8846">
        <v>505</v>
      </c>
      <c r="E8846" s="1">
        <v>1.0429999999999999</v>
      </c>
      <c r="G8846">
        <v>8.5999999999999993E-2</v>
      </c>
      <c r="H8846">
        <v>35</v>
      </c>
      <c r="I8846">
        <v>5.5</v>
      </c>
      <c r="J8846">
        <v>1.32E-3</v>
      </c>
      <c r="L8846">
        <v>1.5968313953488371</v>
      </c>
      <c r="M8846" s="2">
        <f t="shared" si="280"/>
        <v>58.720930232558146</v>
      </c>
      <c r="N8846" t="s">
        <v>84</v>
      </c>
    </row>
    <row r="8847" spans="1:14">
      <c r="A8847">
        <v>102</v>
      </c>
      <c r="B8847" t="s">
        <v>3937</v>
      </c>
      <c r="C8847" t="s">
        <v>3936</v>
      </c>
      <c r="D8847">
        <v>906</v>
      </c>
      <c r="E8847" s="1">
        <v>1.0429999999999999</v>
      </c>
      <c r="G8847">
        <v>0.11799999999999999</v>
      </c>
      <c r="H8847">
        <v>34</v>
      </c>
      <c r="I8847">
        <v>8.5</v>
      </c>
      <c r="J8847">
        <v>1.5499999999999999E-3</v>
      </c>
      <c r="L8847">
        <v>1.5968313953488371</v>
      </c>
      <c r="M8847" s="2">
        <f t="shared" si="280"/>
        <v>59.302325581395351</v>
      </c>
      <c r="N8847" t="s">
        <v>84</v>
      </c>
    </row>
    <row r="8848" spans="1:14">
      <c r="A8848">
        <v>103</v>
      </c>
      <c r="B8848" t="s">
        <v>3935</v>
      </c>
      <c r="C8848" t="s">
        <v>3934</v>
      </c>
      <c r="D8848">
        <v>1238</v>
      </c>
      <c r="E8848" s="1">
        <v>1.0169999999999999</v>
      </c>
      <c r="F8848">
        <v>1.2</v>
      </c>
      <c r="G8848">
        <v>0.14199999999999999</v>
      </c>
      <c r="H8848">
        <v>141</v>
      </c>
      <c r="I8848">
        <v>5.3</v>
      </c>
      <c r="J8848">
        <v>1.82E-3</v>
      </c>
      <c r="K8848">
        <v>0.186</v>
      </c>
      <c r="L8848">
        <v>1.5968313953488371</v>
      </c>
      <c r="M8848" s="2">
        <f t="shared" si="280"/>
        <v>59.883720930232556</v>
      </c>
      <c r="N8848" t="s">
        <v>84</v>
      </c>
    </row>
    <row r="8849" spans="1:14">
      <c r="A8849">
        <v>104</v>
      </c>
      <c r="B8849" t="s">
        <v>8718</v>
      </c>
      <c r="C8849" t="s">
        <v>8719</v>
      </c>
      <c r="D8849">
        <v>4574</v>
      </c>
      <c r="E8849" s="1">
        <v>0.98899999999999999</v>
      </c>
      <c r="F8849">
        <v>1.282</v>
      </c>
      <c r="G8849">
        <v>0.11600000000000001</v>
      </c>
      <c r="H8849">
        <v>146</v>
      </c>
      <c r="I8849" t="s">
        <v>18288</v>
      </c>
      <c r="J8849">
        <v>9.0200000000000002E-3</v>
      </c>
      <c r="K8849">
        <v>0.60199999999999998</v>
      </c>
      <c r="L8849">
        <v>1.5968313953488371</v>
      </c>
      <c r="M8849" s="2">
        <f t="shared" si="280"/>
        <v>60.465116279069761</v>
      </c>
      <c r="N8849" t="s">
        <v>84</v>
      </c>
    </row>
    <row r="8850" spans="1:14">
      <c r="A8850">
        <v>105</v>
      </c>
      <c r="B8850" t="s">
        <v>3933</v>
      </c>
      <c r="C8850" t="s">
        <v>3932</v>
      </c>
      <c r="D8850">
        <v>575</v>
      </c>
      <c r="E8850" s="1">
        <v>0.98899999999999999</v>
      </c>
      <c r="F8850">
        <v>1.2909999999999999</v>
      </c>
      <c r="G8850">
        <v>7.2999999999999995E-2</v>
      </c>
      <c r="H8850">
        <v>55</v>
      </c>
      <c r="I8850">
        <v>6.6</v>
      </c>
      <c r="J8850">
        <v>1.5900000000000001E-3</v>
      </c>
      <c r="K8850">
        <v>0.46300000000000002</v>
      </c>
      <c r="L8850">
        <v>1.5968313953488371</v>
      </c>
      <c r="M8850" s="2">
        <f t="shared" si="280"/>
        <v>61.046511627906973</v>
      </c>
      <c r="N8850" t="s">
        <v>84</v>
      </c>
    </row>
    <row r="8851" spans="1:14">
      <c r="A8851">
        <v>106</v>
      </c>
      <c r="B8851" t="s">
        <v>3931</v>
      </c>
      <c r="C8851" t="s">
        <v>3930</v>
      </c>
      <c r="D8851">
        <v>602</v>
      </c>
      <c r="E8851" s="1">
        <v>0.98599999999999999</v>
      </c>
      <c r="F8851">
        <v>1.427</v>
      </c>
      <c r="G8851">
        <v>1.167</v>
      </c>
      <c r="H8851">
        <v>24</v>
      </c>
      <c r="I8851">
        <v>8.3000000000000007</v>
      </c>
      <c r="J8851">
        <v>1.32E-3</v>
      </c>
      <c r="K8851">
        <v>0.48099999999999998</v>
      </c>
      <c r="L8851">
        <v>1.5968313953488371</v>
      </c>
      <c r="M8851" s="2">
        <f t="shared" si="280"/>
        <v>61.627906976744185</v>
      </c>
      <c r="N8851" t="s">
        <v>84</v>
      </c>
    </row>
    <row r="8852" spans="1:14">
      <c r="A8852">
        <v>107</v>
      </c>
      <c r="B8852" t="s">
        <v>3929</v>
      </c>
      <c r="C8852" t="s">
        <v>3928</v>
      </c>
      <c r="D8852">
        <v>707</v>
      </c>
      <c r="E8852" s="1">
        <v>0.98299999999999998</v>
      </c>
      <c r="G8852">
        <v>0.56499999999999995</v>
      </c>
      <c r="H8852">
        <v>69</v>
      </c>
      <c r="I8852">
        <v>6.5</v>
      </c>
      <c r="J8852">
        <v>1.8400000000000001E-3</v>
      </c>
      <c r="L8852">
        <v>1.5968313953488371</v>
      </c>
      <c r="M8852" s="2">
        <f t="shared" si="280"/>
        <v>62.209302325581397</v>
      </c>
      <c r="N8852" t="s">
        <v>84</v>
      </c>
    </row>
    <row r="8853" spans="1:14">
      <c r="A8853">
        <v>108</v>
      </c>
      <c r="B8853" t="s">
        <v>17611</v>
      </c>
      <c r="C8853" t="s">
        <v>17612</v>
      </c>
      <c r="D8853">
        <v>598</v>
      </c>
      <c r="E8853" s="1">
        <v>0.96699999999999997</v>
      </c>
      <c r="F8853">
        <v>2.0350000000000001</v>
      </c>
      <c r="G8853">
        <v>0.27600000000000002</v>
      </c>
      <c r="H8853">
        <v>29</v>
      </c>
      <c r="I8853">
        <v>8.9</v>
      </c>
      <c r="J8853">
        <v>6.3000000000000003E-4</v>
      </c>
      <c r="K8853">
        <v>0.41599999999999998</v>
      </c>
      <c r="L8853">
        <v>1.5968313953488371</v>
      </c>
      <c r="M8853" s="2">
        <f t="shared" si="280"/>
        <v>62.790697674418603</v>
      </c>
      <c r="N8853" t="s">
        <v>84</v>
      </c>
    </row>
    <row r="8854" spans="1:14">
      <c r="A8854">
        <v>109</v>
      </c>
      <c r="B8854" t="s">
        <v>3927</v>
      </c>
      <c r="C8854" t="s">
        <v>3926</v>
      </c>
      <c r="D8854">
        <v>185</v>
      </c>
      <c r="E8854" s="1">
        <v>0.90200000000000002</v>
      </c>
      <c r="G8854">
        <v>0</v>
      </c>
      <c r="H8854">
        <v>23</v>
      </c>
      <c r="I8854">
        <v>4.8</v>
      </c>
      <c r="J8854">
        <v>6.4000000000000005E-4</v>
      </c>
      <c r="L8854">
        <v>1.5968313953488371</v>
      </c>
      <c r="M8854" s="2">
        <f t="shared" si="280"/>
        <v>63.372093023255815</v>
      </c>
      <c r="N8854" t="s">
        <v>84</v>
      </c>
    </row>
    <row r="8855" spans="1:14">
      <c r="A8855">
        <v>110</v>
      </c>
      <c r="B8855" t="s">
        <v>3925</v>
      </c>
      <c r="C8855" t="s">
        <v>3924</v>
      </c>
      <c r="D8855">
        <v>521</v>
      </c>
      <c r="E8855" s="1">
        <v>0.89700000000000002</v>
      </c>
      <c r="F8855">
        <v>1.0189999999999999</v>
      </c>
      <c r="G8855">
        <v>9.8000000000000004E-2</v>
      </c>
      <c r="H8855">
        <v>41</v>
      </c>
      <c r="I8855">
        <v>8.1</v>
      </c>
      <c r="J8855">
        <v>1.16E-3</v>
      </c>
      <c r="K8855">
        <v>0.41799999999999998</v>
      </c>
      <c r="L8855">
        <v>1.5968313953488371</v>
      </c>
      <c r="M8855" s="2">
        <f t="shared" si="280"/>
        <v>63.953488372093027</v>
      </c>
      <c r="N8855" t="s">
        <v>84</v>
      </c>
    </row>
    <row r="8856" spans="1:14">
      <c r="A8856">
        <v>111</v>
      </c>
      <c r="B8856" t="s">
        <v>3923</v>
      </c>
      <c r="C8856" t="s">
        <v>3922</v>
      </c>
      <c r="D8856">
        <v>1173</v>
      </c>
      <c r="E8856" s="1">
        <v>0.89400000000000002</v>
      </c>
      <c r="F8856">
        <v>0.90500000000000003</v>
      </c>
      <c r="G8856">
        <v>0.129</v>
      </c>
      <c r="H8856">
        <v>85</v>
      </c>
      <c r="I8856">
        <v>8.1999999999999993</v>
      </c>
      <c r="J8856">
        <v>9.6000000000000002E-4</v>
      </c>
      <c r="K8856">
        <v>0.13200000000000001</v>
      </c>
      <c r="L8856">
        <v>1.5968313953488371</v>
      </c>
      <c r="M8856" s="2">
        <f t="shared" si="280"/>
        <v>64.534883720930239</v>
      </c>
      <c r="N8856" t="s">
        <v>84</v>
      </c>
    </row>
    <row r="8857" spans="1:14">
      <c r="A8857">
        <v>112</v>
      </c>
      <c r="B8857" t="s">
        <v>17593</v>
      </c>
      <c r="C8857" t="s">
        <v>17594</v>
      </c>
      <c r="D8857">
        <v>1704</v>
      </c>
      <c r="E8857" s="1">
        <v>0.89300000000000002</v>
      </c>
      <c r="F8857">
        <v>1.7210000000000001</v>
      </c>
      <c r="G8857">
        <v>7.0000000000000007E-2</v>
      </c>
      <c r="H8857">
        <v>57</v>
      </c>
      <c r="I8857" t="s">
        <v>18288</v>
      </c>
      <c r="J8857">
        <v>2.6199999999999999E-3</v>
      </c>
      <c r="K8857">
        <v>0.59499999999999997</v>
      </c>
      <c r="L8857">
        <v>1.5968313953488371</v>
      </c>
      <c r="M8857" s="2">
        <f t="shared" si="280"/>
        <v>65.116279069767444</v>
      </c>
      <c r="N8857" t="s">
        <v>84</v>
      </c>
    </row>
    <row r="8858" spans="1:14">
      <c r="A8858">
        <v>113</v>
      </c>
      <c r="B8858" t="s">
        <v>3921</v>
      </c>
      <c r="C8858" t="s">
        <v>3920</v>
      </c>
      <c r="D8858">
        <v>223</v>
      </c>
      <c r="E8858" s="1">
        <v>0.88200000000000001</v>
      </c>
      <c r="G8858">
        <v>3.5999999999999997E-2</v>
      </c>
      <c r="H8858">
        <v>28</v>
      </c>
      <c r="I8858">
        <v>5.8</v>
      </c>
      <c r="J8858">
        <v>5.2999999999999998E-4</v>
      </c>
      <c r="L8858">
        <v>1.5968313953488371</v>
      </c>
      <c r="M8858" s="2">
        <f t="shared" si="280"/>
        <v>65.697674418604649</v>
      </c>
      <c r="N8858" t="s">
        <v>84</v>
      </c>
    </row>
    <row r="8859" spans="1:14">
      <c r="A8859">
        <v>114</v>
      </c>
      <c r="B8859" t="s">
        <v>5816</v>
      </c>
      <c r="C8859" t="s">
        <v>5815</v>
      </c>
      <c r="D8859">
        <v>920</v>
      </c>
      <c r="E8859" s="1">
        <v>0.878</v>
      </c>
      <c r="F8859">
        <v>1.7090000000000001</v>
      </c>
      <c r="G8859">
        <v>8.3000000000000004E-2</v>
      </c>
      <c r="H8859">
        <v>36</v>
      </c>
      <c r="I8859">
        <v>7.9</v>
      </c>
      <c r="J8859">
        <v>5.1599999999999997E-3</v>
      </c>
      <c r="K8859">
        <v>1.617</v>
      </c>
      <c r="L8859">
        <v>1.5968313953488371</v>
      </c>
      <c r="M8859" s="2">
        <f t="shared" si="280"/>
        <v>66.279069767441854</v>
      </c>
      <c r="N8859" t="s">
        <v>84</v>
      </c>
    </row>
    <row r="8860" spans="1:14">
      <c r="A8860">
        <v>115</v>
      </c>
      <c r="B8860" t="s">
        <v>5808</v>
      </c>
      <c r="C8860" t="s">
        <v>5807</v>
      </c>
      <c r="D8860">
        <v>632</v>
      </c>
      <c r="E8860" s="1">
        <v>0.87</v>
      </c>
      <c r="F8860">
        <v>0.878</v>
      </c>
      <c r="G8860">
        <v>0.23100000000000001</v>
      </c>
      <c r="H8860">
        <v>39</v>
      </c>
      <c r="I8860">
        <v>8.9</v>
      </c>
      <c r="J8860">
        <v>1.5499999999999999E-3</v>
      </c>
      <c r="K8860">
        <v>0.48699999999999999</v>
      </c>
      <c r="L8860">
        <v>1.5968313953488371</v>
      </c>
      <c r="M8860" s="2">
        <f t="shared" si="280"/>
        <v>66.860465116279073</v>
      </c>
      <c r="N8860" t="s">
        <v>84</v>
      </c>
    </row>
    <row r="8861" spans="1:14">
      <c r="A8861">
        <v>116</v>
      </c>
      <c r="B8861" t="s">
        <v>3919</v>
      </c>
      <c r="C8861" t="s">
        <v>3918</v>
      </c>
      <c r="D8861">
        <v>349</v>
      </c>
      <c r="E8861" s="1">
        <v>0.85499999999999998</v>
      </c>
      <c r="G8861">
        <v>0.156</v>
      </c>
      <c r="H8861">
        <v>32</v>
      </c>
      <c r="I8861">
        <v>6.6</v>
      </c>
      <c r="J8861">
        <v>6.8999999999999997E-4</v>
      </c>
      <c r="L8861">
        <v>1.5968313953488371</v>
      </c>
      <c r="M8861" s="2">
        <f t="shared" si="280"/>
        <v>67.441860465116278</v>
      </c>
      <c r="N8861" t="s">
        <v>84</v>
      </c>
    </row>
    <row r="8862" spans="1:14">
      <c r="A8862">
        <v>117</v>
      </c>
      <c r="B8862" t="s">
        <v>8714</v>
      </c>
      <c r="C8862" t="s">
        <v>8715</v>
      </c>
      <c r="D8862">
        <v>1200</v>
      </c>
      <c r="E8862" s="1">
        <v>0.84499999999999997</v>
      </c>
      <c r="F8862">
        <v>1.016</v>
      </c>
      <c r="G8862">
        <v>0.41499999999999998</v>
      </c>
      <c r="H8862">
        <v>41</v>
      </c>
      <c r="I8862" t="s">
        <v>18288</v>
      </c>
      <c r="J8862">
        <v>1.72E-3</v>
      </c>
      <c r="K8862">
        <v>0.54</v>
      </c>
      <c r="L8862">
        <v>1.5968313953488371</v>
      </c>
      <c r="M8862" s="2">
        <f t="shared" si="280"/>
        <v>68.023255813953483</v>
      </c>
      <c r="N8862" t="s">
        <v>84</v>
      </c>
    </row>
    <row r="8863" spans="1:14">
      <c r="A8863">
        <v>118</v>
      </c>
      <c r="B8863" t="s">
        <v>330</v>
      </c>
      <c r="C8863" t="s">
        <v>329</v>
      </c>
      <c r="D8863">
        <v>746</v>
      </c>
      <c r="E8863" s="1">
        <v>0.82499999999999996</v>
      </c>
      <c r="F8863">
        <v>1.236</v>
      </c>
      <c r="G8863">
        <v>2.4E-2</v>
      </c>
      <c r="H8863">
        <v>41</v>
      </c>
      <c r="I8863">
        <v>8.1999999999999993</v>
      </c>
      <c r="J8863">
        <v>1.5E-3</v>
      </c>
      <c r="K8863">
        <v>0.42299999999999999</v>
      </c>
      <c r="L8863">
        <v>1.5968313953488371</v>
      </c>
      <c r="M8863" s="2">
        <f t="shared" si="280"/>
        <v>68.604651162790702</v>
      </c>
      <c r="N8863" t="s">
        <v>84</v>
      </c>
    </row>
    <row r="8864" spans="1:14">
      <c r="A8864">
        <v>119</v>
      </c>
      <c r="B8864" t="s">
        <v>3917</v>
      </c>
      <c r="C8864" t="s">
        <v>3916</v>
      </c>
      <c r="D8864">
        <v>2645</v>
      </c>
      <c r="E8864" s="1">
        <v>0.79200000000000004</v>
      </c>
      <c r="F8864">
        <v>1.51</v>
      </c>
      <c r="G8864">
        <v>0.121</v>
      </c>
      <c r="H8864">
        <v>224</v>
      </c>
      <c r="I8864">
        <v>6.9</v>
      </c>
      <c r="J8864">
        <v>5.4400000000000004E-3</v>
      </c>
      <c r="K8864">
        <v>0.42799999999999999</v>
      </c>
      <c r="L8864">
        <v>1.5968313953488371</v>
      </c>
      <c r="M8864" s="2">
        <f t="shared" si="280"/>
        <v>69.186046511627907</v>
      </c>
      <c r="N8864" t="s">
        <v>84</v>
      </c>
    </row>
    <row r="8865" spans="1:14">
      <c r="A8865">
        <v>120</v>
      </c>
      <c r="B8865" t="s">
        <v>5792</v>
      </c>
      <c r="C8865" t="s">
        <v>5791</v>
      </c>
      <c r="D8865">
        <v>512</v>
      </c>
      <c r="E8865" s="1">
        <v>0.79</v>
      </c>
      <c r="G8865">
        <v>6.0999999999999999E-2</v>
      </c>
      <c r="H8865">
        <v>33</v>
      </c>
      <c r="I8865">
        <v>6.4</v>
      </c>
      <c r="J8865">
        <v>1.33E-3</v>
      </c>
      <c r="L8865">
        <v>1.5968313953488371</v>
      </c>
      <c r="M8865" s="2">
        <f t="shared" si="280"/>
        <v>69.767441860465112</v>
      </c>
      <c r="N8865" t="s">
        <v>84</v>
      </c>
    </row>
    <row r="8866" spans="1:14">
      <c r="A8866">
        <v>121</v>
      </c>
      <c r="B8866" t="s">
        <v>4895</v>
      </c>
      <c r="C8866" t="s">
        <v>4894</v>
      </c>
      <c r="D8866">
        <v>171</v>
      </c>
      <c r="E8866" s="1">
        <v>0.78300000000000003</v>
      </c>
      <c r="G8866">
        <v>0.68799999999999994</v>
      </c>
      <c r="H8866">
        <v>32</v>
      </c>
      <c r="I8866">
        <v>4.8</v>
      </c>
      <c r="J8866">
        <v>3.2000000000000003E-4</v>
      </c>
      <c r="L8866">
        <v>1.5968313953488371</v>
      </c>
      <c r="M8866" s="2">
        <f t="shared" si="280"/>
        <v>70.348837209302332</v>
      </c>
      <c r="N8866" t="s">
        <v>84</v>
      </c>
    </row>
    <row r="8867" spans="1:14">
      <c r="A8867">
        <v>122</v>
      </c>
      <c r="B8867" t="s">
        <v>3915</v>
      </c>
      <c r="C8867" t="s">
        <v>3914</v>
      </c>
      <c r="D8867">
        <v>167</v>
      </c>
      <c r="E8867" s="1">
        <v>0.78300000000000003</v>
      </c>
      <c r="F8867">
        <v>0.93799999999999994</v>
      </c>
      <c r="G8867">
        <v>0</v>
      </c>
      <c r="H8867">
        <v>24</v>
      </c>
      <c r="I8867">
        <v>4.9000000000000004</v>
      </c>
      <c r="J8867">
        <v>7.6999999999999996E-4</v>
      </c>
      <c r="K8867">
        <v>0.38700000000000001</v>
      </c>
      <c r="L8867">
        <v>1.5968313953488371</v>
      </c>
      <c r="M8867" s="2">
        <f t="shared" si="280"/>
        <v>70.930232558139537</v>
      </c>
      <c r="N8867" t="s">
        <v>84</v>
      </c>
    </row>
    <row r="8868" spans="1:14">
      <c r="A8868">
        <v>123</v>
      </c>
      <c r="B8868" t="s">
        <v>3913</v>
      </c>
      <c r="C8868" t="s">
        <v>3912</v>
      </c>
      <c r="D8868">
        <v>621</v>
      </c>
      <c r="E8868" s="1">
        <v>0.77800000000000002</v>
      </c>
      <c r="G8868">
        <v>6.7000000000000004E-2</v>
      </c>
      <c r="H8868">
        <v>30</v>
      </c>
      <c r="I8868">
        <v>7.8</v>
      </c>
      <c r="J8868">
        <v>7.6999999999999996E-4</v>
      </c>
      <c r="L8868">
        <v>1.5968313953488371</v>
      </c>
      <c r="M8868" s="2">
        <f t="shared" si="280"/>
        <v>71.511627906976756</v>
      </c>
      <c r="N8868" t="s">
        <v>84</v>
      </c>
    </row>
    <row r="8869" spans="1:14">
      <c r="A8869">
        <v>124</v>
      </c>
      <c r="B8869" t="s">
        <v>5788</v>
      </c>
      <c r="C8869" t="s">
        <v>5787</v>
      </c>
      <c r="D8869">
        <v>763</v>
      </c>
      <c r="E8869" s="1">
        <v>0.76900000000000002</v>
      </c>
      <c r="F8869">
        <v>0.876</v>
      </c>
      <c r="G8869">
        <v>0.17899999999999999</v>
      </c>
      <c r="H8869">
        <v>39</v>
      </c>
      <c r="I8869" t="s">
        <v>18288</v>
      </c>
      <c r="J8869">
        <v>1.89E-3</v>
      </c>
      <c r="K8869">
        <v>0.55500000000000005</v>
      </c>
      <c r="L8869">
        <v>1.5968313953488371</v>
      </c>
      <c r="M8869" s="2">
        <f t="shared" si="280"/>
        <v>72.093023255813947</v>
      </c>
      <c r="N8869" t="s">
        <v>84</v>
      </c>
    </row>
    <row r="8870" spans="1:14">
      <c r="A8870">
        <v>125</v>
      </c>
      <c r="B8870" t="s">
        <v>3911</v>
      </c>
      <c r="C8870" t="s">
        <v>3910</v>
      </c>
      <c r="D8870">
        <v>483</v>
      </c>
      <c r="E8870" s="1">
        <v>0.76700000000000002</v>
      </c>
      <c r="G8870">
        <v>2.7E-2</v>
      </c>
      <c r="H8870">
        <v>37</v>
      </c>
      <c r="I8870">
        <v>7</v>
      </c>
      <c r="J8870">
        <v>7.1000000000000002E-4</v>
      </c>
      <c r="L8870">
        <v>1.5968313953488371</v>
      </c>
      <c r="M8870" s="2">
        <f t="shared" si="280"/>
        <v>72.674418604651152</v>
      </c>
      <c r="N8870" t="s">
        <v>84</v>
      </c>
    </row>
    <row r="8871" spans="1:14">
      <c r="A8871">
        <v>126</v>
      </c>
      <c r="B8871" t="s">
        <v>4891</v>
      </c>
      <c r="C8871" t="s">
        <v>4890</v>
      </c>
      <c r="D8871">
        <v>1219</v>
      </c>
      <c r="E8871" s="1">
        <v>0.75700000000000001</v>
      </c>
      <c r="F8871">
        <v>0.92500000000000004</v>
      </c>
      <c r="G8871">
        <v>8.3000000000000004E-2</v>
      </c>
      <c r="H8871">
        <v>36</v>
      </c>
      <c r="I8871" t="s">
        <v>18288</v>
      </c>
      <c r="J8871">
        <v>1.08E-3</v>
      </c>
      <c r="K8871">
        <v>0.38100000000000001</v>
      </c>
      <c r="L8871">
        <v>1.5968313953488371</v>
      </c>
      <c r="M8871" s="2">
        <f t="shared" si="280"/>
        <v>73.255813953488371</v>
      </c>
      <c r="N8871" t="s">
        <v>84</v>
      </c>
    </row>
    <row r="8872" spans="1:14">
      <c r="A8872">
        <v>127</v>
      </c>
      <c r="B8872" t="s">
        <v>17639</v>
      </c>
      <c r="C8872" t="s">
        <v>17640</v>
      </c>
      <c r="D8872">
        <v>554</v>
      </c>
      <c r="E8872" s="1">
        <v>0.71199999999999997</v>
      </c>
      <c r="F8872">
        <v>0.88200000000000001</v>
      </c>
      <c r="G8872">
        <v>0.23100000000000001</v>
      </c>
      <c r="H8872">
        <v>26</v>
      </c>
      <c r="I8872" t="s">
        <v>18288</v>
      </c>
      <c r="J8872">
        <v>6.7000000000000002E-4</v>
      </c>
      <c r="K8872">
        <v>0.23699999999999999</v>
      </c>
      <c r="L8872">
        <v>1.5968313953488371</v>
      </c>
      <c r="M8872" s="2">
        <f t="shared" si="280"/>
        <v>73.837209302325576</v>
      </c>
      <c r="N8872" t="s">
        <v>84</v>
      </c>
    </row>
    <row r="8873" spans="1:14">
      <c r="A8873">
        <v>128</v>
      </c>
      <c r="B8873" t="s">
        <v>6566</v>
      </c>
      <c r="C8873" t="s">
        <v>6565</v>
      </c>
      <c r="D8873">
        <v>265</v>
      </c>
      <c r="E8873" s="1">
        <v>0.70599999999999996</v>
      </c>
      <c r="F8873">
        <v>1.169</v>
      </c>
      <c r="G8873">
        <v>0</v>
      </c>
      <c r="H8873">
        <v>17</v>
      </c>
      <c r="I8873">
        <v>7.3</v>
      </c>
      <c r="J8873">
        <v>5.0000000000000001E-4</v>
      </c>
      <c r="K8873">
        <v>0.34100000000000003</v>
      </c>
      <c r="L8873">
        <v>1.5968313953488371</v>
      </c>
      <c r="M8873" s="2">
        <f t="shared" si="280"/>
        <v>74.418604651162795</v>
      </c>
      <c r="N8873" t="s">
        <v>84</v>
      </c>
    </row>
    <row r="8874" spans="1:14">
      <c r="A8874">
        <v>129</v>
      </c>
      <c r="B8874" t="s">
        <v>3909</v>
      </c>
      <c r="C8874" t="s">
        <v>3908</v>
      </c>
      <c r="D8874">
        <v>80</v>
      </c>
      <c r="E8874" s="1">
        <v>0.66700000000000004</v>
      </c>
      <c r="G8874">
        <v>0.14299999999999999</v>
      </c>
      <c r="H8874">
        <v>35</v>
      </c>
      <c r="J8874">
        <v>3.6999999999999999E-4</v>
      </c>
      <c r="L8874">
        <v>1.5968313953488371</v>
      </c>
      <c r="M8874" s="2">
        <f t="shared" ref="M8874:M8905" si="281">A8874/172*100</f>
        <v>75</v>
      </c>
      <c r="N8874" t="s">
        <v>84</v>
      </c>
    </row>
    <row r="8875" spans="1:14">
      <c r="A8875">
        <v>130</v>
      </c>
      <c r="B8875" t="s">
        <v>326</v>
      </c>
      <c r="C8875" t="s">
        <v>325</v>
      </c>
      <c r="D8875">
        <v>450</v>
      </c>
      <c r="E8875" s="1">
        <v>0.65300000000000002</v>
      </c>
      <c r="G8875">
        <v>0.13</v>
      </c>
      <c r="H8875">
        <v>23</v>
      </c>
      <c r="I8875">
        <v>9.5</v>
      </c>
      <c r="J8875">
        <v>5.5000000000000003E-4</v>
      </c>
      <c r="L8875">
        <v>1.5968313953488371</v>
      </c>
      <c r="M8875" s="2">
        <f t="shared" si="281"/>
        <v>75.581395348837205</v>
      </c>
      <c r="N8875" t="s">
        <v>84</v>
      </c>
    </row>
    <row r="8876" spans="1:14">
      <c r="A8876">
        <v>131</v>
      </c>
      <c r="B8876" t="s">
        <v>2027</v>
      </c>
      <c r="C8876" t="s">
        <v>2026</v>
      </c>
      <c r="D8876">
        <v>118</v>
      </c>
      <c r="E8876" s="1">
        <v>0.63300000000000001</v>
      </c>
      <c r="G8876">
        <v>0</v>
      </c>
      <c r="H8876">
        <v>46</v>
      </c>
      <c r="I8876">
        <v>3.1</v>
      </c>
      <c r="J8876">
        <v>1.4999999999999999E-4</v>
      </c>
      <c r="L8876">
        <v>1.5968313953488371</v>
      </c>
      <c r="M8876" s="2">
        <f t="shared" si="281"/>
        <v>76.162790697674424</v>
      </c>
      <c r="N8876" t="s">
        <v>84</v>
      </c>
    </row>
    <row r="8877" spans="1:14">
      <c r="A8877">
        <v>132</v>
      </c>
      <c r="B8877" t="s">
        <v>3907</v>
      </c>
      <c r="C8877" t="s">
        <v>3906</v>
      </c>
      <c r="D8877">
        <v>220</v>
      </c>
      <c r="E8877" s="1">
        <v>0.629</v>
      </c>
      <c r="F8877">
        <v>0.69</v>
      </c>
      <c r="G8877">
        <v>4.2000000000000003E-2</v>
      </c>
      <c r="H8877">
        <v>24</v>
      </c>
      <c r="I8877">
        <v>10</v>
      </c>
      <c r="J8877">
        <v>3.1E-4</v>
      </c>
      <c r="K8877">
        <v>0.20799999999999999</v>
      </c>
      <c r="L8877">
        <v>1.5968313953488371</v>
      </c>
      <c r="M8877" s="2">
        <f t="shared" si="281"/>
        <v>76.744186046511629</v>
      </c>
      <c r="N8877" t="s">
        <v>84</v>
      </c>
    </row>
    <row r="8878" spans="1:14">
      <c r="A8878">
        <v>133</v>
      </c>
      <c r="B8878" t="s">
        <v>4881</v>
      </c>
      <c r="C8878" t="s">
        <v>4880</v>
      </c>
      <c r="D8878">
        <v>109</v>
      </c>
      <c r="E8878" s="1">
        <v>0.60499999999999998</v>
      </c>
      <c r="G8878">
        <v>0.111</v>
      </c>
      <c r="H8878">
        <v>27</v>
      </c>
      <c r="I8878">
        <v>4.5</v>
      </c>
      <c r="J8878">
        <v>3.4000000000000002E-4</v>
      </c>
      <c r="L8878">
        <v>1.5968313953488371</v>
      </c>
      <c r="M8878" s="2">
        <f t="shared" si="281"/>
        <v>77.325581395348848</v>
      </c>
      <c r="N8878" t="s">
        <v>84</v>
      </c>
    </row>
    <row r="8879" spans="1:14">
      <c r="A8879">
        <v>134</v>
      </c>
      <c r="B8879" t="s">
        <v>14265</v>
      </c>
      <c r="C8879" t="s">
        <v>14266</v>
      </c>
      <c r="D8879">
        <v>206</v>
      </c>
      <c r="E8879" s="1">
        <v>0.59299999999999997</v>
      </c>
      <c r="G8879">
        <v>8.6999999999999994E-2</v>
      </c>
      <c r="H8879">
        <v>23</v>
      </c>
      <c r="I8879">
        <v>6.7</v>
      </c>
      <c r="J8879">
        <v>7.6000000000000004E-4</v>
      </c>
      <c r="L8879">
        <v>1.5968313953488371</v>
      </c>
      <c r="M8879" s="2">
        <f t="shared" si="281"/>
        <v>77.906976744186053</v>
      </c>
      <c r="N8879" t="s">
        <v>84</v>
      </c>
    </row>
    <row r="8880" spans="1:14">
      <c r="A8880">
        <v>135</v>
      </c>
      <c r="B8880" t="s">
        <v>8712</v>
      </c>
      <c r="C8880" t="s">
        <v>8713</v>
      </c>
      <c r="D8880">
        <v>514</v>
      </c>
      <c r="E8880" s="1">
        <v>0.58799999999999997</v>
      </c>
      <c r="G8880">
        <v>9.2999999999999999E-2</v>
      </c>
      <c r="H8880">
        <v>43</v>
      </c>
      <c r="I8880">
        <v>9.4</v>
      </c>
      <c r="J8880">
        <v>1.5299999999999999E-3</v>
      </c>
      <c r="L8880">
        <v>1.5968313953488371</v>
      </c>
      <c r="M8880" s="2">
        <f t="shared" si="281"/>
        <v>78.488372093023244</v>
      </c>
      <c r="N8880" t="s">
        <v>84</v>
      </c>
    </row>
    <row r="8881" spans="1:14">
      <c r="A8881">
        <v>136</v>
      </c>
      <c r="B8881" t="s">
        <v>4879</v>
      </c>
      <c r="C8881" t="s">
        <v>4878</v>
      </c>
      <c r="D8881">
        <v>92</v>
      </c>
      <c r="E8881" s="1">
        <v>0.57099999999999995</v>
      </c>
      <c r="F8881">
        <v>0.84</v>
      </c>
      <c r="G8881">
        <v>7.3999999999999996E-2</v>
      </c>
      <c r="H8881">
        <v>27</v>
      </c>
      <c r="J8881">
        <v>2.1000000000000001E-4</v>
      </c>
      <c r="K8881">
        <v>0.115</v>
      </c>
      <c r="L8881">
        <v>1.5968313953488371</v>
      </c>
      <c r="M8881" s="2">
        <f t="shared" si="281"/>
        <v>79.069767441860463</v>
      </c>
      <c r="N8881" t="s">
        <v>84</v>
      </c>
    </row>
    <row r="8882" spans="1:14">
      <c r="A8882">
        <v>137</v>
      </c>
      <c r="B8882" t="s">
        <v>4877</v>
      </c>
      <c r="C8882" t="s">
        <v>4876</v>
      </c>
      <c r="D8882">
        <v>1209</v>
      </c>
      <c r="E8882" s="1">
        <v>0.56599999999999995</v>
      </c>
      <c r="G8882">
        <v>0.27300000000000002</v>
      </c>
      <c r="H8882">
        <v>44</v>
      </c>
      <c r="I8882">
        <v>9.3000000000000007</v>
      </c>
      <c r="J8882">
        <v>1.4599999999999999E-3</v>
      </c>
      <c r="L8882">
        <v>1.5968313953488371</v>
      </c>
      <c r="M8882" s="2">
        <f t="shared" si="281"/>
        <v>79.651162790697668</v>
      </c>
      <c r="N8882" t="s">
        <v>84</v>
      </c>
    </row>
    <row r="8883" spans="1:14">
      <c r="A8883">
        <v>138</v>
      </c>
      <c r="B8883" t="s">
        <v>17919</v>
      </c>
      <c r="C8883" t="s">
        <v>17920</v>
      </c>
      <c r="D8883">
        <v>788</v>
      </c>
      <c r="E8883" s="1">
        <v>0.56399999999999995</v>
      </c>
      <c r="F8883">
        <v>0.63600000000000001</v>
      </c>
      <c r="G8883">
        <v>3.5999999999999997E-2</v>
      </c>
      <c r="H8883">
        <v>56</v>
      </c>
      <c r="I8883">
        <v>8.3000000000000007</v>
      </c>
      <c r="J8883">
        <v>1.34E-3</v>
      </c>
      <c r="K8883">
        <v>0.17399999999999999</v>
      </c>
      <c r="L8883">
        <v>1.5968313953488371</v>
      </c>
      <c r="M8883" s="2">
        <f t="shared" si="281"/>
        <v>80.232558139534888</v>
      </c>
      <c r="N8883" t="s">
        <v>84</v>
      </c>
    </row>
    <row r="8884" spans="1:14">
      <c r="A8884">
        <v>139</v>
      </c>
      <c r="B8884" t="s">
        <v>3905</v>
      </c>
      <c r="C8884" t="s">
        <v>3904</v>
      </c>
      <c r="D8884">
        <v>221</v>
      </c>
      <c r="E8884" s="1">
        <v>0.55900000000000005</v>
      </c>
      <c r="F8884">
        <v>0.64600000000000002</v>
      </c>
      <c r="G8884">
        <v>3.2000000000000001E-2</v>
      </c>
      <c r="H8884">
        <v>31</v>
      </c>
      <c r="I8884">
        <v>7</v>
      </c>
      <c r="J8884">
        <v>3.1E-4</v>
      </c>
      <c r="K8884">
        <v>0.12</v>
      </c>
      <c r="L8884">
        <v>1.5968313953488371</v>
      </c>
      <c r="M8884" s="2">
        <f t="shared" si="281"/>
        <v>80.813953488372093</v>
      </c>
      <c r="N8884" t="s">
        <v>84</v>
      </c>
    </row>
    <row r="8885" spans="1:14">
      <c r="A8885">
        <v>140</v>
      </c>
      <c r="B8885" t="s">
        <v>4875</v>
      </c>
      <c r="C8885" t="s">
        <v>4874</v>
      </c>
      <c r="D8885">
        <v>291</v>
      </c>
      <c r="E8885" s="1">
        <v>0.55700000000000005</v>
      </c>
      <c r="F8885">
        <v>0.72599999999999998</v>
      </c>
      <c r="G8885">
        <v>0.13300000000000001</v>
      </c>
      <c r="H8885">
        <v>30</v>
      </c>
      <c r="I8885">
        <v>9.6</v>
      </c>
      <c r="J8885">
        <v>5.4000000000000001E-4</v>
      </c>
      <c r="K8885">
        <v>0.249</v>
      </c>
      <c r="L8885">
        <v>1.5968313953488371</v>
      </c>
      <c r="M8885" s="2">
        <f t="shared" si="281"/>
        <v>81.395348837209298</v>
      </c>
      <c r="N8885" t="s">
        <v>84</v>
      </c>
    </row>
    <row r="8886" spans="1:14">
      <c r="A8886">
        <v>141</v>
      </c>
      <c r="B8886" t="s">
        <v>320</v>
      </c>
      <c r="C8886" t="s">
        <v>319</v>
      </c>
      <c r="D8886">
        <v>187</v>
      </c>
      <c r="E8886" s="1">
        <v>0.54800000000000004</v>
      </c>
      <c r="F8886">
        <v>0.91100000000000003</v>
      </c>
      <c r="G8886">
        <v>0.04</v>
      </c>
      <c r="H8886">
        <v>25</v>
      </c>
      <c r="I8886">
        <v>6</v>
      </c>
      <c r="J8886">
        <v>4.0999999999999999E-4</v>
      </c>
      <c r="K8886">
        <v>0.23300000000000001</v>
      </c>
      <c r="L8886">
        <v>1.5968313953488371</v>
      </c>
      <c r="M8886" s="2">
        <f t="shared" si="281"/>
        <v>81.976744186046517</v>
      </c>
      <c r="N8886" t="s">
        <v>84</v>
      </c>
    </row>
    <row r="8887" spans="1:14">
      <c r="A8887">
        <v>142</v>
      </c>
      <c r="B8887" t="s">
        <v>3580</v>
      </c>
      <c r="C8887" t="s">
        <v>3581</v>
      </c>
      <c r="D8887">
        <v>427</v>
      </c>
      <c r="E8887" s="1">
        <v>0.54300000000000004</v>
      </c>
      <c r="F8887">
        <v>1.026</v>
      </c>
      <c r="G8887">
        <v>0</v>
      </c>
      <c r="H8887">
        <v>37</v>
      </c>
      <c r="I8887">
        <v>7.8</v>
      </c>
      <c r="J8887">
        <v>5.6999999999999998E-4</v>
      </c>
      <c r="K8887">
        <v>0.21299999999999999</v>
      </c>
      <c r="L8887">
        <v>1.5968313953488371</v>
      </c>
      <c r="M8887" s="2">
        <f t="shared" si="281"/>
        <v>82.558139534883722</v>
      </c>
      <c r="N8887" t="s">
        <v>84</v>
      </c>
    </row>
    <row r="8888" spans="1:14">
      <c r="A8888">
        <v>143</v>
      </c>
      <c r="B8888" t="s">
        <v>3903</v>
      </c>
      <c r="C8888" t="s">
        <v>3902</v>
      </c>
      <c r="D8888">
        <v>648</v>
      </c>
      <c r="E8888" s="1">
        <v>0.53500000000000003</v>
      </c>
      <c r="F8888">
        <v>0.97699999999999998</v>
      </c>
      <c r="G8888">
        <v>0.222</v>
      </c>
      <c r="H8888">
        <v>45</v>
      </c>
      <c r="I8888">
        <v>8.4</v>
      </c>
      <c r="J8888">
        <v>1.1999999999999999E-3</v>
      </c>
      <c r="K8888">
        <v>0.32100000000000001</v>
      </c>
      <c r="L8888">
        <v>1.5968313953488371</v>
      </c>
      <c r="M8888" s="2">
        <f t="shared" si="281"/>
        <v>83.139534883720927</v>
      </c>
      <c r="N8888" t="s">
        <v>84</v>
      </c>
    </row>
    <row r="8889" spans="1:14">
      <c r="A8889">
        <v>144</v>
      </c>
      <c r="B8889" t="s">
        <v>3901</v>
      </c>
      <c r="C8889" t="s">
        <v>3900</v>
      </c>
      <c r="D8889">
        <v>102</v>
      </c>
      <c r="E8889" s="1">
        <v>0.52900000000000003</v>
      </c>
      <c r="F8889">
        <v>0.66400000000000003</v>
      </c>
      <c r="G8889">
        <v>2.4E-2</v>
      </c>
      <c r="H8889">
        <v>41</v>
      </c>
      <c r="I8889">
        <v>3.8</v>
      </c>
      <c r="J8889">
        <v>2.7E-4</v>
      </c>
      <c r="K8889">
        <v>0.13600000000000001</v>
      </c>
      <c r="L8889">
        <v>1.5968313953488371</v>
      </c>
      <c r="M8889" s="2">
        <f t="shared" si="281"/>
        <v>83.720930232558146</v>
      </c>
      <c r="N8889" t="s">
        <v>84</v>
      </c>
    </row>
    <row r="8890" spans="1:14">
      <c r="A8890">
        <v>145</v>
      </c>
      <c r="B8890" t="s">
        <v>3899</v>
      </c>
      <c r="C8890" t="s">
        <v>3898</v>
      </c>
      <c r="D8890">
        <v>307</v>
      </c>
      <c r="E8890" s="1">
        <v>0.48199999999999998</v>
      </c>
      <c r="G8890">
        <v>0</v>
      </c>
      <c r="H8890">
        <v>24</v>
      </c>
      <c r="I8890">
        <v>7</v>
      </c>
      <c r="J8890">
        <v>5.4000000000000001E-4</v>
      </c>
      <c r="L8890">
        <v>1.5968313953488371</v>
      </c>
      <c r="M8890" s="2">
        <f t="shared" si="281"/>
        <v>84.302325581395351</v>
      </c>
      <c r="N8890" t="s">
        <v>84</v>
      </c>
    </row>
    <row r="8891" spans="1:14">
      <c r="A8891">
        <v>146</v>
      </c>
      <c r="B8891" t="s">
        <v>3897</v>
      </c>
      <c r="C8891" t="s">
        <v>3896</v>
      </c>
      <c r="D8891">
        <v>227</v>
      </c>
      <c r="E8891" s="1">
        <v>0.47399999999999998</v>
      </c>
      <c r="F8891">
        <v>0.84799999999999998</v>
      </c>
      <c r="G8891">
        <v>0.15</v>
      </c>
      <c r="H8891">
        <v>20</v>
      </c>
      <c r="I8891">
        <v>9.6</v>
      </c>
      <c r="J8891">
        <v>2.4000000000000001E-4</v>
      </c>
      <c r="K8891">
        <v>0.17599999999999999</v>
      </c>
      <c r="L8891">
        <v>1.5968313953488371</v>
      </c>
      <c r="M8891" s="2">
        <f t="shared" si="281"/>
        <v>84.883720930232556</v>
      </c>
      <c r="N8891" t="s">
        <v>84</v>
      </c>
    </row>
    <row r="8892" spans="1:14">
      <c r="A8892">
        <v>147</v>
      </c>
      <c r="B8892" t="s">
        <v>3895</v>
      </c>
      <c r="C8892" t="s">
        <v>3894</v>
      </c>
      <c r="D8892">
        <v>372</v>
      </c>
      <c r="E8892" s="1">
        <v>0.47399999999999998</v>
      </c>
      <c r="F8892">
        <v>0.7</v>
      </c>
      <c r="G8892">
        <v>0.18</v>
      </c>
      <c r="H8892">
        <v>50</v>
      </c>
      <c r="I8892">
        <v>6</v>
      </c>
      <c r="J8892">
        <v>8.1999999999999998E-4</v>
      </c>
      <c r="K8892">
        <v>0.188</v>
      </c>
      <c r="L8892">
        <v>1.5968313953488371</v>
      </c>
      <c r="M8892" s="2">
        <f t="shared" si="281"/>
        <v>85.465116279069761</v>
      </c>
      <c r="N8892" t="s">
        <v>84</v>
      </c>
    </row>
    <row r="8893" spans="1:14">
      <c r="A8893">
        <v>148</v>
      </c>
      <c r="B8893" t="s">
        <v>316</v>
      </c>
      <c r="C8893" t="s">
        <v>315</v>
      </c>
      <c r="D8893">
        <v>554</v>
      </c>
      <c r="E8893" s="1">
        <v>0.47199999999999998</v>
      </c>
      <c r="F8893">
        <v>0.85799999999999998</v>
      </c>
      <c r="G8893">
        <v>0.191</v>
      </c>
      <c r="H8893">
        <v>47</v>
      </c>
      <c r="I8893">
        <v>8.1</v>
      </c>
      <c r="J8893">
        <v>1.1999999999999999E-3</v>
      </c>
      <c r="K8893">
        <v>0.32500000000000001</v>
      </c>
      <c r="L8893">
        <v>1.5968313953488371</v>
      </c>
      <c r="M8893" s="2">
        <f t="shared" si="281"/>
        <v>86.04651162790698</v>
      </c>
      <c r="N8893" t="s">
        <v>84</v>
      </c>
    </row>
    <row r="8894" spans="1:14">
      <c r="A8894">
        <v>149</v>
      </c>
      <c r="B8894" t="s">
        <v>14239</v>
      </c>
      <c r="C8894" t="s">
        <v>14240</v>
      </c>
      <c r="D8894">
        <v>348</v>
      </c>
      <c r="E8894" s="1">
        <v>0.46300000000000002</v>
      </c>
      <c r="G8894">
        <v>4.4999999999999998E-2</v>
      </c>
      <c r="H8894">
        <v>44</v>
      </c>
      <c r="I8894">
        <v>7.8</v>
      </c>
      <c r="J8894">
        <v>1.1100000000000001E-3</v>
      </c>
      <c r="L8894">
        <v>1.5968313953488371</v>
      </c>
      <c r="M8894" s="2">
        <f t="shared" si="281"/>
        <v>86.627906976744185</v>
      </c>
      <c r="N8894" t="s">
        <v>84</v>
      </c>
    </row>
    <row r="8895" spans="1:14">
      <c r="A8895">
        <v>150</v>
      </c>
      <c r="B8895" t="s">
        <v>3893</v>
      </c>
      <c r="C8895" t="s">
        <v>3892</v>
      </c>
      <c r="D8895">
        <v>177</v>
      </c>
      <c r="E8895" s="1">
        <v>0.46300000000000002</v>
      </c>
      <c r="F8895">
        <v>0.68700000000000006</v>
      </c>
      <c r="G8895">
        <v>0.24099999999999999</v>
      </c>
      <c r="H8895">
        <v>54</v>
      </c>
      <c r="I8895">
        <v>3.7</v>
      </c>
      <c r="J8895">
        <v>5.1000000000000004E-4</v>
      </c>
      <c r="K8895">
        <v>0.14699999999999999</v>
      </c>
      <c r="L8895">
        <v>1.5968313953488371</v>
      </c>
      <c r="M8895" s="2">
        <f t="shared" si="281"/>
        <v>87.20930232558139</v>
      </c>
      <c r="N8895" t="s">
        <v>84</v>
      </c>
    </row>
    <row r="8896" spans="1:14">
      <c r="A8896">
        <v>151</v>
      </c>
      <c r="B8896" t="s">
        <v>3891</v>
      </c>
      <c r="C8896" t="s">
        <v>3890</v>
      </c>
      <c r="D8896">
        <v>439</v>
      </c>
      <c r="E8896" s="1">
        <v>0.44900000000000001</v>
      </c>
      <c r="G8896">
        <v>7.3999999999999996E-2</v>
      </c>
      <c r="H8896">
        <v>27</v>
      </c>
      <c r="I8896">
        <v>9.9</v>
      </c>
      <c r="J8896">
        <v>5.0000000000000001E-4</v>
      </c>
      <c r="L8896">
        <v>1.5968313953488371</v>
      </c>
      <c r="M8896" s="2">
        <f t="shared" si="281"/>
        <v>87.79069767441861</v>
      </c>
      <c r="N8896" t="s">
        <v>84</v>
      </c>
    </row>
    <row r="8897" spans="1:14">
      <c r="A8897">
        <v>152</v>
      </c>
      <c r="B8897" t="s">
        <v>4859</v>
      </c>
      <c r="C8897" t="s">
        <v>4858</v>
      </c>
      <c r="D8897">
        <v>260</v>
      </c>
      <c r="E8897" s="1">
        <v>0.42899999999999999</v>
      </c>
      <c r="G8897">
        <v>0.13600000000000001</v>
      </c>
      <c r="H8897">
        <v>22</v>
      </c>
      <c r="I8897">
        <v>8.5</v>
      </c>
      <c r="J8897">
        <v>3.1E-4</v>
      </c>
      <c r="L8897">
        <v>1.5968313953488371</v>
      </c>
      <c r="M8897" s="2">
        <f t="shared" si="281"/>
        <v>88.372093023255815</v>
      </c>
      <c r="N8897" t="s">
        <v>84</v>
      </c>
    </row>
    <row r="8898" spans="1:14">
      <c r="A8898">
        <v>153</v>
      </c>
      <c r="B8898" t="s">
        <v>3889</v>
      </c>
      <c r="C8898" t="s">
        <v>3888</v>
      </c>
      <c r="D8898">
        <v>258</v>
      </c>
      <c r="E8898" s="1">
        <v>0.42399999999999999</v>
      </c>
      <c r="F8898">
        <v>0.61599999999999999</v>
      </c>
      <c r="G8898">
        <v>3.7</v>
      </c>
      <c r="H8898">
        <v>10</v>
      </c>
      <c r="I8898" t="s">
        <v>18288</v>
      </c>
      <c r="J8898">
        <v>5.5000000000000003E-4</v>
      </c>
      <c r="K8898">
        <v>0.36699999999999999</v>
      </c>
      <c r="L8898">
        <v>1.5968313953488371</v>
      </c>
      <c r="M8898" s="2">
        <f t="shared" si="281"/>
        <v>88.95348837209302</v>
      </c>
      <c r="N8898" t="s">
        <v>84</v>
      </c>
    </row>
    <row r="8899" spans="1:14">
      <c r="A8899">
        <v>154</v>
      </c>
      <c r="B8899" t="s">
        <v>17587</v>
      </c>
      <c r="C8899" t="s">
        <v>17588</v>
      </c>
      <c r="D8899">
        <v>218</v>
      </c>
      <c r="E8899" s="1">
        <v>0.371</v>
      </c>
      <c r="G8899">
        <v>0</v>
      </c>
      <c r="H8899">
        <v>17</v>
      </c>
      <c r="I8899">
        <v>9.1999999999999993</v>
      </c>
      <c r="J8899">
        <v>2.5999999999999998E-4</v>
      </c>
      <c r="L8899">
        <v>1.5968313953488371</v>
      </c>
      <c r="M8899" s="2">
        <f t="shared" si="281"/>
        <v>89.534883720930239</v>
      </c>
      <c r="N8899" t="s">
        <v>84</v>
      </c>
    </row>
    <row r="8900" spans="1:14">
      <c r="A8900">
        <v>155</v>
      </c>
      <c r="B8900" t="s">
        <v>3887</v>
      </c>
      <c r="C8900" t="s">
        <v>3886</v>
      </c>
      <c r="D8900">
        <v>96</v>
      </c>
      <c r="E8900" s="1">
        <v>0.37</v>
      </c>
      <c r="G8900">
        <v>4.2000000000000003E-2</v>
      </c>
      <c r="H8900">
        <v>24</v>
      </c>
      <c r="J8900">
        <v>3.4000000000000002E-4</v>
      </c>
      <c r="L8900">
        <v>1.5968313953488371</v>
      </c>
      <c r="M8900" s="2">
        <f t="shared" si="281"/>
        <v>90.116279069767444</v>
      </c>
      <c r="N8900" t="s">
        <v>84</v>
      </c>
    </row>
    <row r="8901" spans="1:14">
      <c r="A8901">
        <v>156</v>
      </c>
      <c r="B8901" t="s">
        <v>17585</v>
      </c>
      <c r="C8901" t="s">
        <v>17586</v>
      </c>
      <c r="D8901">
        <v>172</v>
      </c>
      <c r="E8901" s="1">
        <v>0.36499999999999999</v>
      </c>
      <c r="F8901">
        <v>0.45200000000000001</v>
      </c>
      <c r="G8901">
        <v>4.2999999999999997E-2</v>
      </c>
      <c r="H8901">
        <v>23</v>
      </c>
      <c r="I8901">
        <v>8.4</v>
      </c>
      <c r="J8901">
        <v>1.2999999999999999E-4</v>
      </c>
      <c r="K8901">
        <v>6.6000000000000003E-2</v>
      </c>
      <c r="L8901">
        <v>1.5968313953488371</v>
      </c>
      <c r="M8901" s="2">
        <f t="shared" si="281"/>
        <v>90.697674418604649</v>
      </c>
      <c r="N8901" t="s">
        <v>84</v>
      </c>
    </row>
    <row r="8902" spans="1:14">
      <c r="A8902">
        <v>157</v>
      </c>
      <c r="B8902" t="s">
        <v>3885</v>
      </c>
      <c r="C8902" t="s">
        <v>3884</v>
      </c>
      <c r="D8902">
        <v>58</v>
      </c>
      <c r="E8902" s="1">
        <v>0.35899999999999999</v>
      </c>
      <c r="G8902">
        <v>4.2999999999999997E-2</v>
      </c>
      <c r="H8902">
        <v>23</v>
      </c>
      <c r="J8902">
        <v>1.2999999999999999E-4</v>
      </c>
      <c r="L8902">
        <v>1.5968313953488371</v>
      </c>
      <c r="M8902" s="2">
        <f t="shared" si="281"/>
        <v>91.279069767441854</v>
      </c>
      <c r="N8902" t="s">
        <v>84</v>
      </c>
    </row>
    <row r="8903" spans="1:14">
      <c r="A8903">
        <v>158</v>
      </c>
      <c r="B8903" t="s">
        <v>3883</v>
      </c>
      <c r="C8903" t="s">
        <v>3882</v>
      </c>
      <c r="D8903">
        <v>56</v>
      </c>
      <c r="E8903" s="1">
        <v>0.32700000000000001</v>
      </c>
      <c r="F8903">
        <v>0.48099999999999998</v>
      </c>
      <c r="G8903">
        <v>8.3000000000000004E-2</v>
      </c>
      <c r="H8903">
        <v>36</v>
      </c>
      <c r="J8903">
        <v>1.7000000000000001E-4</v>
      </c>
      <c r="K8903">
        <v>8.7999999999999995E-2</v>
      </c>
      <c r="L8903">
        <v>1.5968313953488371</v>
      </c>
      <c r="M8903" s="2">
        <f t="shared" si="281"/>
        <v>91.860465116279073</v>
      </c>
      <c r="N8903" t="s">
        <v>84</v>
      </c>
    </row>
    <row r="8904" spans="1:14">
      <c r="A8904">
        <v>159</v>
      </c>
      <c r="B8904" t="s">
        <v>3881</v>
      </c>
      <c r="C8904" t="s">
        <v>3880</v>
      </c>
      <c r="D8904">
        <v>43</v>
      </c>
      <c r="E8904" s="1">
        <v>0.32300000000000001</v>
      </c>
      <c r="G8904">
        <v>0</v>
      </c>
      <c r="H8904">
        <v>10</v>
      </c>
      <c r="J8904">
        <v>2.1000000000000001E-4</v>
      </c>
      <c r="L8904">
        <v>1.5968313953488371</v>
      </c>
      <c r="M8904" s="2">
        <f t="shared" si="281"/>
        <v>92.441860465116278</v>
      </c>
      <c r="N8904" t="s">
        <v>84</v>
      </c>
    </row>
    <row r="8905" spans="1:14">
      <c r="A8905">
        <v>160</v>
      </c>
      <c r="B8905" t="s">
        <v>3879</v>
      </c>
      <c r="C8905" t="s">
        <v>3878</v>
      </c>
      <c r="D8905">
        <v>70</v>
      </c>
      <c r="E8905" s="1">
        <v>0.312</v>
      </c>
      <c r="G8905">
        <v>5.6000000000000001E-2</v>
      </c>
      <c r="H8905">
        <v>18</v>
      </c>
      <c r="J8905">
        <v>1.4999999999999999E-4</v>
      </c>
      <c r="L8905">
        <v>1.5968313953488371</v>
      </c>
      <c r="M8905" s="2">
        <f t="shared" si="281"/>
        <v>93.023255813953483</v>
      </c>
      <c r="N8905" t="s">
        <v>84</v>
      </c>
    </row>
    <row r="8906" spans="1:14">
      <c r="A8906">
        <v>161</v>
      </c>
      <c r="B8906" t="s">
        <v>3877</v>
      </c>
      <c r="C8906" t="s">
        <v>3876</v>
      </c>
      <c r="D8906">
        <v>27</v>
      </c>
      <c r="E8906" s="1">
        <v>0.27300000000000002</v>
      </c>
      <c r="G8906">
        <v>6.2E-2</v>
      </c>
      <c r="H8906">
        <v>16</v>
      </c>
      <c r="J8906">
        <v>1.9000000000000001E-4</v>
      </c>
      <c r="L8906">
        <v>1.5968313953488371</v>
      </c>
      <c r="M8906" s="2">
        <f t="shared" ref="M8906:M8917" si="282">A8906/172*100</f>
        <v>93.604651162790702</v>
      </c>
      <c r="N8906" t="s">
        <v>84</v>
      </c>
    </row>
    <row r="8907" spans="1:14">
      <c r="A8907">
        <v>162</v>
      </c>
      <c r="B8907" t="s">
        <v>6466</v>
      </c>
      <c r="C8907" t="s">
        <v>6465</v>
      </c>
      <c r="D8907">
        <v>371</v>
      </c>
      <c r="E8907" s="1">
        <v>0.24399999999999999</v>
      </c>
      <c r="G8907">
        <v>2.4E-2</v>
      </c>
      <c r="H8907">
        <v>41</v>
      </c>
      <c r="I8907">
        <v>8.4</v>
      </c>
      <c r="J8907">
        <v>4.4000000000000002E-4</v>
      </c>
      <c r="L8907">
        <v>1.5968313953488371</v>
      </c>
      <c r="M8907" s="2">
        <f t="shared" si="282"/>
        <v>94.186046511627907</v>
      </c>
      <c r="N8907" t="s">
        <v>84</v>
      </c>
    </row>
    <row r="8908" spans="1:14">
      <c r="A8908">
        <v>163</v>
      </c>
      <c r="B8908" t="s">
        <v>15168</v>
      </c>
      <c r="C8908" t="s">
        <v>15169</v>
      </c>
      <c r="D8908">
        <v>71</v>
      </c>
      <c r="E8908" s="1">
        <v>0.24299999999999999</v>
      </c>
      <c r="J8908">
        <v>1.7000000000000001E-4</v>
      </c>
      <c r="L8908">
        <v>1.5968313953488371</v>
      </c>
      <c r="M8908" s="2">
        <f t="shared" si="282"/>
        <v>94.767441860465112</v>
      </c>
      <c r="N8908" t="s">
        <v>84</v>
      </c>
    </row>
    <row r="8909" spans="1:14">
      <c r="A8909">
        <v>164</v>
      </c>
      <c r="B8909" t="s">
        <v>3875</v>
      </c>
      <c r="C8909" t="s">
        <v>3874</v>
      </c>
      <c r="D8909">
        <v>222</v>
      </c>
      <c r="E8909" s="1">
        <v>0.23400000000000001</v>
      </c>
      <c r="F8909">
        <v>0.45900000000000002</v>
      </c>
      <c r="G8909">
        <v>0.13</v>
      </c>
      <c r="H8909">
        <v>23</v>
      </c>
      <c r="I8909" t="s">
        <v>18288</v>
      </c>
      <c r="J8909">
        <v>5.2999999999999998E-4</v>
      </c>
      <c r="K8909">
        <v>0.22600000000000001</v>
      </c>
      <c r="L8909">
        <v>1.5968313953488371</v>
      </c>
      <c r="M8909" s="2">
        <f t="shared" si="282"/>
        <v>95.348837209302332</v>
      </c>
      <c r="N8909" t="s">
        <v>84</v>
      </c>
    </row>
    <row r="8910" spans="1:14">
      <c r="A8910">
        <v>165</v>
      </c>
      <c r="B8910" t="s">
        <v>3873</v>
      </c>
      <c r="C8910" t="s">
        <v>3872</v>
      </c>
      <c r="D8910">
        <v>59</v>
      </c>
      <c r="E8910" s="1">
        <v>0.188</v>
      </c>
      <c r="G8910">
        <v>6.7000000000000004E-2</v>
      </c>
      <c r="H8910">
        <v>15</v>
      </c>
      <c r="J8910">
        <v>6.9999999999999994E-5</v>
      </c>
      <c r="L8910">
        <v>1.5968313953488371</v>
      </c>
      <c r="M8910" s="2">
        <f t="shared" si="282"/>
        <v>95.930232558139537</v>
      </c>
      <c r="N8910" t="s">
        <v>84</v>
      </c>
    </row>
    <row r="8911" spans="1:14">
      <c r="A8911">
        <v>166</v>
      </c>
      <c r="B8911" t="s">
        <v>4843</v>
      </c>
      <c r="C8911" t="s">
        <v>4842</v>
      </c>
      <c r="D8911">
        <v>13</v>
      </c>
      <c r="E8911" s="1">
        <v>0.16200000000000001</v>
      </c>
      <c r="F8911">
        <v>0.123</v>
      </c>
      <c r="G8911">
        <v>0</v>
      </c>
      <c r="H8911">
        <v>23</v>
      </c>
      <c r="J8911">
        <v>3.0000000000000001E-5</v>
      </c>
      <c r="K8911">
        <v>2.1999999999999999E-2</v>
      </c>
      <c r="L8911">
        <v>1.5968313953488371</v>
      </c>
      <c r="M8911" s="2">
        <f t="shared" si="282"/>
        <v>96.511627906976756</v>
      </c>
      <c r="N8911" t="s">
        <v>84</v>
      </c>
    </row>
    <row r="8912" spans="1:14">
      <c r="A8912">
        <v>167</v>
      </c>
      <c r="B8912" t="s">
        <v>4839</v>
      </c>
      <c r="C8912" t="s">
        <v>4838</v>
      </c>
      <c r="D8912">
        <v>97</v>
      </c>
      <c r="E8912" s="1">
        <v>0.14299999999999999</v>
      </c>
      <c r="F8912">
        <v>0.17899999999999999</v>
      </c>
      <c r="G8912">
        <v>2.9000000000000001E-2</v>
      </c>
      <c r="H8912">
        <v>35</v>
      </c>
      <c r="J8912">
        <v>1.9000000000000001E-4</v>
      </c>
      <c r="K8912">
        <v>6.3E-2</v>
      </c>
      <c r="L8912">
        <v>1.5968313953488371</v>
      </c>
      <c r="M8912" s="2">
        <f t="shared" si="282"/>
        <v>97.093023255813947</v>
      </c>
      <c r="N8912" t="s">
        <v>84</v>
      </c>
    </row>
    <row r="8913" spans="1:14">
      <c r="A8913">
        <v>168</v>
      </c>
      <c r="B8913" t="s">
        <v>3871</v>
      </c>
      <c r="C8913" t="s">
        <v>3870</v>
      </c>
      <c r="D8913">
        <v>71</v>
      </c>
      <c r="E8913" s="1">
        <v>0.129</v>
      </c>
      <c r="G8913">
        <v>4.8000000000000001E-2</v>
      </c>
      <c r="H8913">
        <v>42</v>
      </c>
      <c r="J8913">
        <v>5.0000000000000002E-5</v>
      </c>
      <c r="L8913">
        <v>1.5968313953488371</v>
      </c>
      <c r="M8913" s="2">
        <f t="shared" si="282"/>
        <v>97.674418604651152</v>
      </c>
      <c r="N8913" t="s">
        <v>84</v>
      </c>
    </row>
    <row r="8914" spans="1:14">
      <c r="A8914">
        <v>169</v>
      </c>
      <c r="B8914" t="s">
        <v>1829</v>
      </c>
      <c r="C8914" t="s">
        <v>1828</v>
      </c>
      <c r="D8914">
        <v>40</v>
      </c>
      <c r="E8914" s="1">
        <v>0.113</v>
      </c>
      <c r="F8914">
        <v>0.13500000000000001</v>
      </c>
      <c r="G8914">
        <v>0</v>
      </c>
      <c r="H8914">
        <v>29</v>
      </c>
      <c r="J8914">
        <v>9.0000000000000006E-5</v>
      </c>
      <c r="K8914">
        <v>3.1E-2</v>
      </c>
      <c r="L8914">
        <v>1.5968313953488371</v>
      </c>
      <c r="M8914" s="2">
        <f t="shared" si="282"/>
        <v>98.255813953488371</v>
      </c>
      <c r="N8914" t="s">
        <v>84</v>
      </c>
    </row>
    <row r="8915" spans="1:14">
      <c r="A8915">
        <v>170</v>
      </c>
      <c r="B8915" t="s">
        <v>4833</v>
      </c>
      <c r="C8915" t="s">
        <v>4832</v>
      </c>
      <c r="D8915">
        <v>72</v>
      </c>
      <c r="E8915" s="1">
        <v>0.111</v>
      </c>
      <c r="F8915">
        <v>0.23599999999999999</v>
      </c>
      <c r="G8915">
        <v>0</v>
      </c>
      <c r="H8915">
        <v>14</v>
      </c>
      <c r="J8915">
        <v>1E-4</v>
      </c>
      <c r="K8915">
        <v>5.6000000000000001E-2</v>
      </c>
      <c r="L8915">
        <v>1.5968313953488371</v>
      </c>
      <c r="M8915" s="2">
        <f t="shared" si="282"/>
        <v>98.837209302325576</v>
      </c>
      <c r="N8915" t="s">
        <v>84</v>
      </c>
    </row>
    <row r="8916" spans="1:14">
      <c r="A8916">
        <v>171</v>
      </c>
      <c r="B8916" t="s">
        <v>4831</v>
      </c>
      <c r="C8916" t="s">
        <v>4830</v>
      </c>
      <c r="D8916">
        <v>28</v>
      </c>
      <c r="E8916" s="1">
        <v>5.8000000000000003E-2</v>
      </c>
      <c r="G8916">
        <v>2.8000000000000001E-2</v>
      </c>
      <c r="H8916">
        <v>36</v>
      </c>
      <c r="J8916">
        <v>3.0000000000000001E-5</v>
      </c>
      <c r="L8916">
        <v>1.5968313953488371</v>
      </c>
      <c r="M8916" s="2">
        <f t="shared" si="282"/>
        <v>99.418604651162795</v>
      </c>
      <c r="N8916" t="s">
        <v>84</v>
      </c>
    </row>
    <row r="8917" spans="1:14">
      <c r="A8917">
        <v>172</v>
      </c>
      <c r="B8917" t="s">
        <v>4825</v>
      </c>
      <c r="C8917" t="s">
        <v>4824</v>
      </c>
      <c r="D8917">
        <v>3</v>
      </c>
      <c r="E8917" s="1">
        <v>2.1000000000000001E-2</v>
      </c>
      <c r="G8917">
        <v>0</v>
      </c>
      <c r="H8917">
        <v>24</v>
      </c>
      <c r="J8917">
        <v>0</v>
      </c>
      <c r="L8917">
        <v>1.5968313953488371</v>
      </c>
      <c r="M8917" s="2">
        <f t="shared" si="282"/>
        <v>100</v>
      </c>
      <c r="N8917" t="s">
        <v>84</v>
      </c>
    </row>
    <row r="8918" spans="1:14" s="3" customFormat="1">
      <c r="E8918" s="4"/>
      <c r="M8918" s="5"/>
    </row>
    <row r="8919" spans="1:14">
      <c r="A8919">
        <v>1</v>
      </c>
      <c r="B8919" t="s">
        <v>15362</v>
      </c>
      <c r="C8919" t="s">
        <v>15363</v>
      </c>
      <c r="D8919">
        <v>1114</v>
      </c>
      <c r="E8919" s="1">
        <v>14.368</v>
      </c>
      <c r="F8919">
        <v>18.196000000000002</v>
      </c>
      <c r="G8919">
        <v>4.476</v>
      </c>
      <c r="H8919">
        <v>21</v>
      </c>
      <c r="I8919">
        <v>2.7</v>
      </c>
      <c r="J8919">
        <v>8.3499999999999998E-3</v>
      </c>
      <c r="K8919">
        <v>8.5009999999999994</v>
      </c>
      <c r="L8919">
        <f>AVERAGE(E8919:E9017)</f>
        <v>1.7225757575757579</v>
      </c>
      <c r="M8919" s="2">
        <f t="shared" ref="M8919:M8950" si="283">A8919/99*100</f>
        <v>1.0101010101010102</v>
      </c>
      <c r="N8919" t="s">
        <v>2765</v>
      </c>
    </row>
    <row r="8920" spans="1:14">
      <c r="A8920">
        <v>2</v>
      </c>
      <c r="B8920" t="s">
        <v>9167</v>
      </c>
      <c r="C8920" t="s">
        <v>9168</v>
      </c>
      <c r="D8920">
        <v>2142</v>
      </c>
      <c r="E8920" s="1">
        <v>6.9089999999999998</v>
      </c>
      <c r="F8920">
        <v>9.8789999999999996</v>
      </c>
      <c r="G8920">
        <v>0.5</v>
      </c>
      <c r="H8920">
        <v>6</v>
      </c>
      <c r="I8920" t="s">
        <v>18288</v>
      </c>
      <c r="J8920">
        <v>2.16E-3</v>
      </c>
      <c r="K8920">
        <v>3.7410000000000001</v>
      </c>
      <c r="L8920">
        <v>1.7225757575757579</v>
      </c>
      <c r="M8920" s="2">
        <f t="shared" si="283"/>
        <v>2.0202020202020203</v>
      </c>
      <c r="N8920" t="s">
        <v>2765</v>
      </c>
    </row>
    <row r="8921" spans="1:14">
      <c r="A8921">
        <v>3</v>
      </c>
      <c r="B8921" t="s">
        <v>9123</v>
      </c>
      <c r="C8921" t="s">
        <v>9124</v>
      </c>
      <c r="D8921">
        <v>10972</v>
      </c>
      <c r="E8921" s="1">
        <v>3.9329999999999998</v>
      </c>
      <c r="F8921">
        <v>3.819</v>
      </c>
      <c r="G8921">
        <v>0.52400000000000002</v>
      </c>
      <c r="H8921">
        <v>212</v>
      </c>
      <c r="I8921">
        <v>8.9</v>
      </c>
      <c r="J8921">
        <v>2.0250000000000001E-2</v>
      </c>
      <c r="K8921">
        <v>1.1950000000000001</v>
      </c>
      <c r="L8921">
        <v>1.7225757575757579</v>
      </c>
      <c r="M8921" s="2">
        <f t="shared" si="283"/>
        <v>3.0303030303030303</v>
      </c>
      <c r="N8921" t="s">
        <v>2765</v>
      </c>
    </row>
    <row r="8922" spans="1:14">
      <c r="A8922">
        <v>4</v>
      </c>
      <c r="B8922" t="s">
        <v>9097</v>
      </c>
      <c r="C8922" t="s">
        <v>9098</v>
      </c>
      <c r="D8922">
        <v>9502</v>
      </c>
      <c r="E8922" s="1">
        <v>3.73</v>
      </c>
      <c r="F8922">
        <v>4.0069999999999997</v>
      </c>
      <c r="G8922">
        <v>0.55100000000000005</v>
      </c>
      <c r="H8922">
        <v>227</v>
      </c>
      <c r="I8922">
        <v>6.6</v>
      </c>
      <c r="J8922">
        <v>1.755E-2</v>
      </c>
      <c r="K8922">
        <v>0.99</v>
      </c>
      <c r="L8922">
        <v>1.7225757575757579</v>
      </c>
      <c r="M8922" s="2">
        <f t="shared" si="283"/>
        <v>4.0404040404040407</v>
      </c>
      <c r="N8922" t="s">
        <v>2765</v>
      </c>
    </row>
    <row r="8923" spans="1:14">
      <c r="A8923">
        <v>5</v>
      </c>
      <c r="B8923" t="s">
        <v>9111</v>
      </c>
      <c r="C8923" t="s">
        <v>9112</v>
      </c>
      <c r="D8923">
        <v>4998</v>
      </c>
      <c r="E8923" s="1">
        <v>3.6619999999999999</v>
      </c>
      <c r="F8923">
        <v>4.2089999999999996</v>
      </c>
      <c r="G8923">
        <v>0.68600000000000005</v>
      </c>
      <c r="H8923">
        <v>102</v>
      </c>
      <c r="I8923">
        <v>7.7</v>
      </c>
      <c r="J8923">
        <v>1.0580000000000001E-2</v>
      </c>
      <c r="K8923">
        <v>1.284</v>
      </c>
      <c r="L8923">
        <v>1.7225757575757579</v>
      </c>
      <c r="M8923" s="2">
        <f t="shared" si="283"/>
        <v>5.0505050505050502</v>
      </c>
      <c r="N8923" t="s">
        <v>2765</v>
      </c>
    </row>
    <row r="8924" spans="1:14">
      <c r="A8924">
        <v>6</v>
      </c>
      <c r="B8924" t="s">
        <v>16502</v>
      </c>
      <c r="C8924" t="s">
        <v>16503</v>
      </c>
      <c r="D8924">
        <v>2168</v>
      </c>
      <c r="E8924" s="1">
        <v>3.3959999999999999</v>
      </c>
      <c r="F8924">
        <v>3.359</v>
      </c>
      <c r="G8924">
        <v>0.26500000000000001</v>
      </c>
      <c r="H8924">
        <v>83</v>
      </c>
      <c r="I8924">
        <v>5.4</v>
      </c>
      <c r="J8924">
        <v>4.9699999999999996E-3</v>
      </c>
      <c r="K8924">
        <v>0.82099999999999995</v>
      </c>
      <c r="L8924">
        <v>1.7225757575757579</v>
      </c>
      <c r="M8924" s="2">
        <f t="shared" si="283"/>
        <v>6.0606060606060606</v>
      </c>
      <c r="N8924" t="s">
        <v>2765</v>
      </c>
    </row>
    <row r="8925" spans="1:14">
      <c r="A8925">
        <v>7</v>
      </c>
      <c r="B8925" t="s">
        <v>16208</v>
      </c>
      <c r="C8925" t="s">
        <v>16209</v>
      </c>
      <c r="D8925">
        <v>6702</v>
      </c>
      <c r="E8925" s="1">
        <v>3.2770000000000001</v>
      </c>
      <c r="F8925">
        <v>3.677</v>
      </c>
      <c r="G8925">
        <v>0.59099999999999997</v>
      </c>
      <c r="H8925">
        <v>181</v>
      </c>
      <c r="I8925">
        <v>6.8</v>
      </c>
      <c r="J8925">
        <v>1.576E-2</v>
      </c>
      <c r="K8925">
        <v>1.161</v>
      </c>
      <c r="L8925">
        <v>1.7225757575757579</v>
      </c>
      <c r="M8925" s="2">
        <f t="shared" si="283"/>
        <v>7.0707070707070701</v>
      </c>
      <c r="N8925" t="s">
        <v>2765</v>
      </c>
    </row>
    <row r="8926" spans="1:14">
      <c r="A8926">
        <v>8</v>
      </c>
      <c r="B8926" t="s">
        <v>10966</v>
      </c>
      <c r="C8926" t="s">
        <v>10967</v>
      </c>
      <c r="D8926">
        <v>6783</v>
      </c>
      <c r="E8926" s="1">
        <v>2.964</v>
      </c>
      <c r="F8926">
        <v>3.3809999999999998</v>
      </c>
      <c r="G8926">
        <v>0.44400000000000001</v>
      </c>
      <c r="H8926">
        <v>306</v>
      </c>
      <c r="I8926">
        <v>4.9000000000000004</v>
      </c>
      <c r="J8926">
        <v>1.2460000000000001E-2</v>
      </c>
      <c r="K8926">
        <v>0.59099999999999997</v>
      </c>
      <c r="L8926">
        <v>1.7225757575757579</v>
      </c>
      <c r="M8926" s="2">
        <f t="shared" si="283"/>
        <v>8.0808080808080813</v>
      </c>
      <c r="N8926" t="s">
        <v>2765</v>
      </c>
    </row>
    <row r="8927" spans="1:14">
      <c r="A8927">
        <v>9</v>
      </c>
      <c r="B8927" t="s">
        <v>19962</v>
      </c>
      <c r="C8927" t="s">
        <v>19963</v>
      </c>
      <c r="D8927">
        <v>4093</v>
      </c>
      <c r="E8927" s="1">
        <v>2.9569999999999999</v>
      </c>
      <c r="F8927">
        <v>3.121</v>
      </c>
      <c r="H8927">
        <v>0</v>
      </c>
      <c r="I8927">
        <v>9</v>
      </c>
      <c r="J8927">
        <v>7.1900000000000002E-3</v>
      </c>
      <c r="K8927">
        <v>1.012</v>
      </c>
      <c r="L8927">
        <v>1.7225757575757579</v>
      </c>
      <c r="M8927" s="2">
        <f t="shared" si="283"/>
        <v>9.0909090909090917</v>
      </c>
      <c r="N8927" t="s">
        <v>2765</v>
      </c>
    </row>
    <row r="8928" spans="1:14">
      <c r="A8928">
        <v>10</v>
      </c>
      <c r="B8928" t="s">
        <v>9125</v>
      </c>
      <c r="C8928" t="s">
        <v>9126</v>
      </c>
      <c r="D8928">
        <v>2799</v>
      </c>
      <c r="E8928" s="1">
        <v>2.9009999999999998</v>
      </c>
      <c r="F8928">
        <v>3.9529999999999998</v>
      </c>
      <c r="G8928">
        <v>0.99199999999999999</v>
      </c>
      <c r="H8928">
        <v>118</v>
      </c>
      <c r="I8928">
        <v>4.5999999999999996</v>
      </c>
      <c r="J8928">
        <v>7.1999999999999998E-3</v>
      </c>
      <c r="K8928">
        <v>0.91300000000000003</v>
      </c>
      <c r="L8928">
        <v>1.7225757575757579</v>
      </c>
      <c r="M8928" s="2">
        <f t="shared" si="283"/>
        <v>10.1010101010101</v>
      </c>
      <c r="N8928" t="s">
        <v>2765</v>
      </c>
    </row>
    <row r="8929" spans="1:14">
      <c r="A8929">
        <v>11</v>
      </c>
      <c r="B8929" t="s">
        <v>16658</v>
      </c>
      <c r="C8929" t="s">
        <v>16659</v>
      </c>
      <c r="D8929">
        <v>2450</v>
      </c>
      <c r="E8929" s="1">
        <v>2.7389999999999999</v>
      </c>
      <c r="F8929">
        <v>2.9489999999999998</v>
      </c>
      <c r="G8929">
        <v>0.57699999999999996</v>
      </c>
      <c r="H8929">
        <v>71</v>
      </c>
      <c r="I8929">
        <v>5.8</v>
      </c>
      <c r="J8929">
        <v>5.11E-3</v>
      </c>
      <c r="K8929">
        <v>0.70699999999999996</v>
      </c>
      <c r="L8929">
        <v>1.7225757575757579</v>
      </c>
      <c r="M8929" s="2">
        <f t="shared" si="283"/>
        <v>11.111111111111111</v>
      </c>
      <c r="N8929" t="s">
        <v>2765</v>
      </c>
    </row>
    <row r="8930" spans="1:14">
      <c r="A8930">
        <v>12</v>
      </c>
      <c r="B8930" t="s">
        <v>15764</v>
      </c>
      <c r="C8930" t="s">
        <v>15765</v>
      </c>
      <c r="D8930">
        <v>4346</v>
      </c>
      <c r="E8930" s="1">
        <v>2.6549999999999998</v>
      </c>
      <c r="F8930">
        <v>2.6080000000000001</v>
      </c>
      <c r="G8930">
        <v>0.72799999999999998</v>
      </c>
      <c r="H8930">
        <v>114</v>
      </c>
      <c r="I8930">
        <v>6.4</v>
      </c>
      <c r="J8930">
        <v>1.482E-2</v>
      </c>
      <c r="K8930">
        <v>1.107</v>
      </c>
      <c r="L8930">
        <v>1.7225757575757579</v>
      </c>
      <c r="M8930" s="2">
        <f t="shared" si="283"/>
        <v>12.121212121212121</v>
      </c>
      <c r="N8930" t="s">
        <v>2765</v>
      </c>
    </row>
    <row r="8931" spans="1:14">
      <c r="A8931">
        <v>13</v>
      </c>
      <c r="B8931" t="s">
        <v>14410</v>
      </c>
      <c r="C8931" t="s">
        <v>14411</v>
      </c>
      <c r="D8931">
        <v>1548</v>
      </c>
      <c r="E8931" s="1">
        <v>2.6019999999999999</v>
      </c>
      <c r="F8931">
        <v>2.4359999999999999</v>
      </c>
      <c r="G8931">
        <v>0.60299999999999998</v>
      </c>
      <c r="H8931">
        <v>58</v>
      </c>
      <c r="I8931">
        <v>8</v>
      </c>
      <c r="J8931">
        <v>3.4399999999999999E-3</v>
      </c>
      <c r="K8931">
        <v>0.89300000000000002</v>
      </c>
      <c r="L8931">
        <v>1.7225757575757579</v>
      </c>
      <c r="M8931" s="2">
        <f t="shared" si="283"/>
        <v>13.131313131313133</v>
      </c>
      <c r="N8931" t="s">
        <v>2765</v>
      </c>
    </row>
    <row r="8932" spans="1:14">
      <c r="A8932">
        <v>14</v>
      </c>
      <c r="B8932" t="s">
        <v>9157</v>
      </c>
      <c r="C8932" t="s">
        <v>9158</v>
      </c>
      <c r="D8932">
        <v>1382</v>
      </c>
      <c r="E8932" s="1">
        <v>2.5609999999999999</v>
      </c>
      <c r="F8932">
        <v>2.2570000000000001</v>
      </c>
      <c r="G8932">
        <v>0.45700000000000002</v>
      </c>
      <c r="H8932">
        <v>46</v>
      </c>
      <c r="I8932">
        <v>5.9</v>
      </c>
      <c r="J8932">
        <v>3.65E-3</v>
      </c>
      <c r="K8932">
        <v>0.68600000000000005</v>
      </c>
      <c r="L8932">
        <v>1.7225757575757579</v>
      </c>
      <c r="M8932" s="2">
        <f t="shared" si="283"/>
        <v>14.14141414141414</v>
      </c>
      <c r="N8932" t="s">
        <v>2765</v>
      </c>
    </row>
    <row r="8933" spans="1:14">
      <c r="A8933">
        <v>15</v>
      </c>
      <c r="B8933" t="s">
        <v>10724</v>
      </c>
      <c r="C8933" t="s">
        <v>10725</v>
      </c>
      <c r="D8933">
        <v>1623</v>
      </c>
      <c r="E8933" s="1">
        <v>2.56</v>
      </c>
      <c r="F8933">
        <v>2.56</v>
      </c>
      <c r="G8933">
        <v>0.60299999999999998</v>
      </c>
      <c r="H8933">
        <v>116</v>
      </c>
      <c r="I8933">
        <v>3.8</v>
      </c>
      <c r="J8933">
        <v>7.4000000000000003E-3</v>
      </c>
      <c r="K8933">
        <v>0.84699999999999998</v>
      </c>
      <c r="L8933">
        <v>1.7225757575757579</v>
      </c>
      <c r="M8933" s="2">
        <f t="shared" si="283"/>
        <v>15.151515151515152</v>
      </c>
      <c r="N8933" t="s">
        <v>2765</v>
      </c>
    </row>
    <row r="8934" spans="1:14">
      <c r="A8934">
        <v>16</v>
      </c>
      <c r="B8934" t="s">
        <v>16204</v>
      </c>
      <c r="C8934" t="s">
        <v>16205</v>
      </c>
      <c r="D8934">
        <v>32906</v>
      </c>
      <c r="E8934" s="1">
        <v>2.5459999999999998</v>
      </c>
      <c r="F8934">
        <v>3.1579999999999999</v>
      </c>
      <c r="G8934">
        <v>0.61499999999999999</v>
      </c>
      <c r="H8934">
        <v>610</v>
      </c>
      <c r="I8934" t="s">
        <v>18288</v>
      </c>
      <c r="J8934">
        <v>5.0889999999999998E-2</v>
      </c>
      <c r="K8934">
        <v>1.0269999999999999</v>
      </c>
      <c r="L8934">
        <v>1.7225757575757579</v>
      </c>
      <c r="M8934" s="2">
        <f t="shared" si="283"/>
        <v>16.161616161616163</v>
      </c>
      <c r="N8934" t="s">
        <v>2765</v>
      </c>
    </row>
    <row r="8935" spans="1:14">
      <c r="A8935">
        <v>17</v>
      </c>
      <c r="B8935" t="s">
        <v>10838</v>
      </c>
      <c r="C8935" t="s">
        <v>10839</v>
      </c>
      <c r="D8935">
        <v>13425</v>
      </c>
      <c r="E8935" s="1">
        <v>2.5310000000000001</v>
      </c>
      <c r="F8935">
        <v>3.153</v>
      </c>
      <c r="G8935">
        <v>1</v>
      </c>
      <c r="H8935">
        <v>372</v>
      </c>
      <c r="I8935">
        <v>7.5</v>
      </c>
      <c r="J8935">
        <v>2.1340000000000001E-2</v>
      </c>
      <c r="K8935">
        <v>0.78200000000000003</v>
      </c>
      <c r="L8935">
        <v>1.7225757575757579</v>
      </c>
      <c r="M8935" s="2">
        <f t="shared" si="283"/>
        <v>17.171717171717169</v>
      </c>
      <c r="N8935" t="s">
        <v>2765</v>
      </c>
    </row>
    <row r="8936" spans="1:14">
      <c r="A8936">
        <v>18</v>
      </c>
      <c r="B8936" t="s">
        <v>9155</v>
      </c>
      <c r="C8936" t="s">
        <v>9156</v>
      </c>
      <c r="D8936">
        <v>16157</v>
      </c>
      <c r="E8936" s="1">
        <v>2.468</v>
      </c>
      <c r="F8936">
        <v>2.4910000000000001</v>
      </c>
      <c r="G8936">
        <v>0.44700000000000001</v>
      </c>
      <c r="H8936">
        <v>246</v>
      </c>
      <c r="I8936" t="s">
        <v>18288</v>
      </c>
      <c r="J8936">
        <v>1.9380000000000001E-2</v>
      </c>
      <c r="K8936">
        <v>0.79300000000000004</v>
      </c>
      <c r="L8936">
        <v>1.7225757575757579</v>
      </c>
      <c r="M8936" s="2">
        <f t="shared" si="283"/>
        <v>18.181818181818183</v>
      </c>
      <c r="N8936" t="s">
        <v>2765</v>
      </c>
    </row>
    <row r="8937" spans="1:14">
      <c r="A8937">
        <v>19</v>
      </c>
      <c r="B8937" t="s">
        <v>9151</v>
      </c>
      <c r="C8937" t="s">
        <v>9152</v>
      </c>
      <c r="D8937">
        <v>5753</v>
      </c>
      <c r="E8937" s="1">
        <v>2.4350000000000001</v>
      </c>
      <c r="F8937">
        <v>2.423</v>
      </c>
      <c r="G8937">
        <v>0.72499999999999998</v>
      </c>
      <c r="H8937">
        <v>91</v>
      </c>
      <c r="I8937" t="s">
        <v>18288</v>
      </c>
      <c r="J8937">
        <v>9.7900000000000001E-3</v>
      </c>
      <c r="K8937">
        <v>0.89500000000000002</v>
      </c>
      <c r="L8937">
        <v>1.7225757575757579</v>
      </c>
      <c r="M8937" s="2">
        <f t="shared" si="283"/>
        <v>19.19191919191919</v>
      </c>
      <c r="N8937" t="s">
        <v>2765</v>
      </c>
    </row>
    <row r="8938" spans="1:14">
      <c r="A8938">
        <v>20</v>
      </c>
      <c r="B8938" t="s">
        <v>10836</v>
      </c>
      <c r="C8938" t="s">
        <v>10837</v>
      </c>
      <c r="D8938">
        <v>3595</v>
      </c>
      <c r="E8938" s="1">
        <v>2.3370000000000002</v>
      </c>
      <c r="F8938">
        <v>2.488</v>
      </c>
      <c r="G8938">
        <v>0.5</v>
      </c>
      <c r="H8938">
        <v>116</v>
      </c>
      <c r="I8938">
        <v>8.9</v>
      </c>
      <c r="J8938">
        <v>5.6899999999999997E-3</v>
      </c>
      <c r="K8938">
        <v>0.71299999999999997</v>
      </c>
      <c r="L8938">
        <v>1.7225757575757579</v>
      </c>
      <c r="M8938" s="2">
        <f t="shared" si="283"/>
        <v>20.202020202020201</v>
      </c>
      <c r="N8938" t="s">
        <v>2765</v>
      </c>
    </row>
    <row r="8939" spans="1:14">
      <c r="A8939">
        <v>21</v>
      </c>
      <c r="B8939" t="s">
        <v>16624</v>
      </c>
      <c r="C8939" t="s">
        <v>16625</v>
      </c>
      <c r="D8939">
        <v>3662</v>
      </c>
      <c r="E8939" s="1">
        <v>2.3260000000000001</v>
      </c>
      <c r="F8939">
        <v>2.4969999999999999</v>
      </c>
      <c r="G8939">
        <v>0.17599999999999999</v>
      </c>
      <c r="H8939">
        <v>182</v>
      </c>
      <c r="I8939">
        <v>9.1</v>
      </c>
      <c r="J8939">
        <v>5.1700000000000001E-3</v>
      </c>
      <c r="K8939">
        <v>0.56000000000000005</v>
      </c>
      <c r="L8939">
        <v>1.7225757575757579</v>
      </c>
      <c r="M8939" s="2">
        <f t="shared" si="283"/>
        <v>21.212121212121211</v>
      </c>
      <c r="N8939" t="s">
        <v>2765</v>
      </c>
    </row>
    <row r="8940" spans="1:14">
      <c r="A8940">
        <v>22</v>
      </c>
      <c r="B8940" t="s">
        <v>9119</v>
      </c>
      <c r="C8940" t="s">
        <v>9120</v>
      </c>
      <c r="D8940">
        <v>11101</v>
      </c>
      <c r="E8940" s="1">
        <v>2.3239999999999998</v>
      </c>
      <c r="F8940">
        <v>2.8039999999999998</v>
      </c>
      <c r="G8940">
        <v>0.745</v>
      </c>
      <c r="H8940">
        <v>337</v>
      </c>
      <c r="I8940">
        <v>7</v>
      </c>
      <c r="J8940">
        <v>2.298E-2</v>
      </c>
      <c r="K8940">
        <v>0.84799999999999998</v>
      </c>
      <c r="L8940">
        <v>1.7225757575757579</v>
      </c>
      <c r="M8940" s="2">
        <f t="shared" si="283"/>
        <v>22.222222222222221</v>
      </c>
      <c r="N8940" t="s">
        <v>2765</v>
      </c>
    </row>
    <row r="8941" spans="1:14">
      <c r="A8941">
        <v>23</v>
      </c>
      <c r="B8941" t="s">
        <v>10950</v>
      </c>
      <c r="C8941" t="s">
        <v>10951</v>
      </c>
      <c r="D8941">
        <v>16082</v>
      </c>
      <c r="E8941" s="1">
        <v>2.323</v>
      </c>
      <c r="F8941">
        <v>2.6549999999999998</v>
      </c>
      <c r="G8941">
        <v>0.371</v>
      </c>
      <c r="H8941">
        <v>167</v>
      </c>
      <c r="I8941" t="s">
        <v>18288</v>
      </c>
      <c r="J8941">
        <v>1.487E-2</v>
      </c>
      <c r="K8941">
        <v>0.94899999999999995</v>
      </c>
      <c r="L8941">
        <v>1.7225757575757579</v>
      </c>
      <c r="M8941" s="2">
        <f t="shared" si="283"/>
        <v>23.232323232323232</v>
      </c>
      <c r="N8941" t="s">
        <v>2765</v>
      </c>
    </row>
    <row r="8942" spans="1:14">
      <c r="A8942">
        <v>24</v>
      </c>
      <c r="B8942" t="s">
        <v>10808</v>
      </c>
      <c r="C8942" t="s">
        <v>10809</v>
      </c>
      <c r="D8942">
        <v>3413</v>
      </c>
      <c r="E8942" s="1">
        <v>2.3090000000000002</v>
      </c>
      <c r="F8942">
        <v>2.3210000000000002</v>
      </c>
      <c r="G8942">
        <v>1.494</v>
      </c>
      <c r="H8942">
        <v>158</v>
      </c>
      <c r="I8942">
        <v>7.6</v>
      </c>
      <c r="J8942">
        <v>5.1799999999999997E-3</v>
      </c>
      <c r="K8942">
        <v>0.57499999999999996</v>
      </c>
      <c r="L8942">
        <v>1.7225757575757579</v>
      </c>
      <c r="M8942" s="2">
        <f t="shared" si="283"/>
        <v>24.242424242424242</v>
      </c>
      <c r="N8942" t="s">
        <v>2765</v>
      </c>
    </row>
    <row r="8943" spans="1:14">
      <c r="A8943">
        <v>25</v>
      </c>
      <c r="B8943" t="s">
        <v>10974</v>
      </c>
      <c r="C8943" t="s">
        <v>10975</v>
      </c>
      <c r="D8943">
        <v>6932</v>
      </c>
      <c r="E8943" s="1">
        <v>2.2770000000000001</v>
      </c>
      <c r="F8943">
        <v>2.472</v>
      </c>
      <c r="G8943">
        <v>0.40200000000000002</v>
      </c>
      <c r="H8943">
        <v>189</v>
      </c>
      <c r="I8943">
        <v>7.4</v>
      </c>
      <c r="J8943">
        <v>1.5879999999999998E-2</v>
      </c>
      <c r="K8943">
        <v>0.83499999999999996</v>
      </c>
      <c r="L8943">
        <v>1.7225757575757579</v>
      </c>
      <c r="M8943" s="2">
        <f t="shared" si="283"/>
        <v>25.252525252525253</v>
      </c>
      <c r="N8943" t="s">
        <v>2765</v>
      </c>
    </row>
    <row r="8944" spans="1:14">
      <c r="A8944">
        <v>26</v>
      </c>
      <c r="B8944" t="s">
        <v>11014</v>
      </c>
      <c r="C8944" t="s">
        <v>11015</v>
      </c>
      <c r="D8944">
        <v>2101</v>
      </c>
      <c r="E8944" s="1">
        <v>2.27</v>
      </c>
      <c r="F8944">
        <v>3.0790000000000002</v>
      </c>
      <c r="G8944">
        <v>0.42299999999999999</v>
      </c>
      <c r="H8944">
        <v>52</v>
      </c>
      <c r="I8944" t="s">
        <v>18288</v>
      </c>
      <c r="J8944">
        <v>2.96E-3</v>
      </c>
      <c r="K8944">
        <v>0.95299999999999996</v>
      </c>
      <c r="L8944">
        <v>1.7225757575757579</v>
      </c>
      <c r="M8944" s="2">
        <f t="shared" si="283"/>
        <v>26.262626262626267</v>
      </c>
      <c r="N8944" t="s">
        <v>2765</v>
      </c>
    </row>
    <row r="8945" spans="1:14">
      <c r="A8945">
        <v>27</v>
      </c>
      <c r="B8945" t="s">
        <v>19958</v>
      </c>
      <c r="C8945" t="s">
        <v>19959</v>
      </c>
      <c r="D8945">
        <v>12806</v>
      </c>
      <c r="E8945" s="1">
        <v>2.2629999999999999</v>
      </c>
      <c r="F8945">
        <v>2.4729999999999999</v>
      </c>
      <c r="G8945">
        <v>0.30299999999999999</v>
      </c>
      <c r="H8945">
        <v>254</v>
      </c>
      <c r="I8945" t="s">
        <v>18288</v>
      </c>
      <c r="J8945">
        <v>1.9429999999999999E-2</v>
      </c>
      <c r="K8945">
        <v>0.76700000000000002</v>
      </c>
      <c r="L8945">
        <v>1.7225757575757579</v>
      </c>
      <c r="M8945" s="2">
        <f t="shared" si="283"/>
        <v>27.27272727272727</v>
      </c>
      <c r="N8945" t="s">
        <v>2765</v>
      </c>
    </row>
    <row r="8946" spans="1:14">
      <c r="A8946">
        <v>28</v>
      </c>
      <c r="B8946" t="s">
        <v>9149</v>
      </c>
      <c r="C8946" t="s">
        <v>9150</v>
      </c>
      <c r="D8946">
        <v>8265</v>
      </c>
      <c r="E8946" s="1">
        <v>2.2389999999999999</v>
      </c>
      <c r="F8946">
        <v>2.6629999999999998</v>
      </c>
      <c r="G8946">
        <v>0.34599999999999997</v>
      </c>
      <c r="H8946">
        <v>153</v>
      </c>
      <c r="I8946" t="s">
        <v>18288</v>
      </c>
      <c r="J8946">
        <v>9.4400000000000005E-3</v>
      </c>
      <c r="K8946">
        <v>0.76100000000000001</v>
      </c>
      <c r="L8946">
        <v>1.7225757575757579</v>
      </c>
      <c r="M8946" s="2">
        <f t="shared" si="283"/>
        <v>28.28282828282828</v>
      </c>
      <c r="N8946" t="s">
        <v>2765</v>
      </c>
    </row>
    <row r="8947" spans="1:14">
      <c r="A8947">
        <v>29</v>
      </c>
      <c r="B8947" t="s">
        <v>10932</v>
      </c>
      <c r="C8947" t="s">
        <v>10933</v>
      </c>
      <c r="D8947">
        <v>74</v>
      </c>
      <c r="E8947" s="1">
        <v>2.2189999999999999</v>
      </c>
      <c r="F8947">
        <v>2.2189999999999999</v>
      </c>
      <c r="G8947">
        <v>0.158</v>
      </c>
      <c r="H8947">
        <v>19</v>
      </c>
      <c r="J8947">
        <v>2.9999999999999997E-4</v>
      </c>
      <c r="K8947">
        <v>0.53600000000000003</v>
      </c>
      <c r="L8947">
        <v>1.7225757575757579</v>
      </c>
      <c r="M8947" s="2">
        <f t="shared" si="283"/>
        <v>29.292929292929294</v>
      </c>
      <c r="N8947" t="s">
        <v>2765</v>
      </c>
    </row>
    <row r="8948" spans="1:14">
      <c r="A8948">
        <v>30</v>
      </c>
      <c r="B8948" t="s">
        <v>9161</v>
      </c>
      <c r="C8948" t="s">
        <v>9162</v>
      </c>
      <c r="D8948">
        <v>2428</v>
      </c>
      <c r="E8948" s="1">
        <v>2.1280000000000001</v>
      </c>
      <c r="F8948">
        <v>2.1219999999999999</v>
      </c>
      <c r="G8948">
        <v>0.52</v>
      </c>
      <c r="H8948">
        <v>75</v>
      </c>
      <c r="I8948">
        <v>9.1999999999999993</v>
      </c>
      <c r="J8948">
        <v>4.0699999999999998E-3</v>
      </c>
      <c r="K8948">
        <v>0.67700000000000005</v>
      </c>
      <c r="L8948">
        <v>1.7225757575757579</v>
      </c>
      <c r="M8948" s="2">
        <f t="shared" si="283"/>
        <v>30.303030303030305</v>
      </c>
      <c r="N8948" t="s">
        <v>2765</v>
      </c>
    </row>
    <row r="8949" spans="1:14">
      <c r="A8949">
        <v>31</v>
      </c>
      <c r="B8949" t="s">
        <v>9085</v>
      </c>
      <c r="C8949" t="s">
        <v>9086</v>
      </c>
      <c r="D8949">
        <v>1144</v>
      </c>
      <c r="E8949" s="1">
        <v>2.048</v>
      </c>
      <c r="F8949">
        <v>4.2930000000000001</v>
      </c>
      <c r="G8949">
        <v>1.091</v>
      </c>
      <c r="H8949">
        <v>11</v>
      </c>
      <c r="I8949" t="s">
        <v>18288</v>
      </c>
      <c r="J8949">
        <v>1.14E-3</v>
      </c>
      <c r="K8949">
        <v>1.581</v>
      </c>
      <c r="L8949">
        <v>1.7225757575757579</v>
      </c>
      <c r="M8949" s="2">
        <f t="shared" si="283"/>
        <v>31.313131313131315</v>
      </c>
      <c r="N8949" t="s">
        <v>2765</v>
      </c>
    </row>
    <row r="8950" spans="1:14">
      <c r="A8950">
        <v>32</v>
      </c>
      <c r="B8950" t="s">
        <v>14446</v>
      </c>
      <c r="C8950" t="s">
        <v>14447</v>
      </c>
      <c r="D8950">
        <v>1361</v>
      </c>
      <c r="E8950" s="1">
        <v>2.0459999999999998</v>
      </c>
      <c r="F8950">
        <v>2.234</v>
      </c>
      <c r="G8950">
        <v>0.41699999999999998</v>
      </c>
      <c r="H8950">
        <v>175</v>
      </c>
      <c r="I8950">
        <v>3.1</v>
      </c>
      <c r="J8950">
        <v>3.8800000000000002E-3</v>
      </c>
      <c r="K8950">
        <v>0.38400000000000001</v>
      </c>
      <c r="L8950">
        <v>1.7225757575757579</v>
      </c>
      <c r="M8950" s="2">
        <f t="shared" si="283"/>
        <v>32.323232323232325</v>
      </c>
      <c r="N8950" t="s">
        <v>2765</v>
      </c>
    </row>
    <row r="8951" spans="1:14">
      <c r="A8951">
        <v>33</v>
      </c>
      <c r="B8951" t="s">
        <v>19860</v>
      </c>
      <c r="C8951" t="s">
        <v>19861</v>
      </c>
      <c r="D8951">
        <v>3946</v>
      </c>
      <c r="E8951" s="1">
        <v>2.0369999999999999</v>
      </c>
      <c r="F8951">
        <v>2.4079999999999999</v>
      </c>
      <c r="G8951">
        <v>0.27500000000000002</v>
      </c>
      <c r="H8951">
        <v>51</v>
      </c>
      <c r="I8951">
        <v>8.4</v>
      </c>
      <c r="J8951">
        <v>7.9600000000000001E-3</v>
      </c>
      <c r="K8951">
        <v>0.90400000000000003</v>
      </c>
      <c r="L8951">
        <v>1.7225757575757579</v>
      </c>
      <c r="M8951" s="2">
        <f t="shared" ref="M8951:M8982" si="284">A8951/99*100</f>
        <v>33.333333333333329</v>
      </c>
      <c r="N8951" t="s">
        <v>2765</v>
      </c>
    </row>
    <row r="8952" spans="1:14">
      <c r="A8952">
        <v>34</v>
      </c>
      <c r="B8952" t="s">
        <v>10938</v>
      </c>
      <c r="C8952" t="s">
        <v>10939</v>
      </c>
      <c r="D8952">
        <v>24130</v>
      </c>
      <c r="E8952" s="1">
        <v>2.0089999999999999</v>
      </c>
      <c r="F8952">
        <v>2.6240000000000001</v>
      </c>
      <c r="G8952">
        <v>0.29899999999999999</v>
      </c>
      <c r="H8952">
        <v>519</v>
      </c>
      <c r="I8952">
        <v>9.1</v>
      </c>
      <c r="J8952">
        <v>2.6239999999999999E-2</v>
      </c>
      <c r="K8952">
        <v>0.59199999999999997</v>
      </c>
      <c r="L8952">
        <v>1.7225757575757579</v>
      </c>
      <c r="M8952" s="2">
        <f t="shared" si="284"/>
        <v>34.343434343434339</v>
      </c>
      <c r="N8952" t="s">
        <v>2765</v>
      </c>
    </row>
    <row r="8953" spans="1:14">
      <c r="A8953">
        <v>35</v>
      </c>
      <c r="B8953" t="s">
        <v>9131</v>
      </c>
      <c r="C8953" t="s">
        <v>9132</v>
      </c>
      <c r="D8953">
        <v>19100</v>
      </c>
      <c r="E8953" s="1">
        <v>1.9850000000000001</v>
      </c>
      <c r="F8953">
        <v>2.27</v>
      </c>
      <c r="G8953">
        <v>0.48099999999999998</v>
      </c>
      <c r="H8953">
        <v>362</v>
      </c>
      <c r="I8953" t="s">
        <v>18288</v>
      </c>
      <c r="J8953">
        <v>2.5190000000000001E-2</v>
      </c>
      <c r="K8953">
        <v>0.65100000000000002</v>
      </c>
      <c r="L8953">
        <v>1.7225757575757579</v>
      </c>
      <c r="M8953" s="2">
        <f t="shared" si="284"/>
        <v>35.353535353535356</v>
      </c>
      <c r="N8953" t="s">
        <v>2765</v>
      </c>
    </row>
    <row r="8954" spans="1:14">
      <c r="A8954">
        <v>36</v>
      </c>
      <c r="B8954" t="s">
        <v>11000</v>
      </c>
      <c r="C8954" t="s">
        <v>11001</v>
      </c>
      <c r="D8954">
        <v>3486</v>
      </c>
      <c r="E8954" s="1">
        <v>1.982</v>
      </c>
      <c r="F8954">
        <v>1.9870000000000001</v>
      </c>
      <c r="G8954">
        <v>0.51200000000000001</v>
      </c>
      <c r="H8954">
        <v>123</v>
      </c>
      <c r="I8954">
        <v>8.1999999999999993</v>
      </c>
      <c r="J8954">
        <v>6.6100000000000004E-3</v>
      </c>
      <c r="K8954">
        <v>0.60399999999999998</v>
      </c>
      <c r="L8954">
        <v>1.7225757575757579</v>
      </c>
      <c r="M8954" s="2">
        <f t="shared" si="284"/>
        <v>36.363636363636367</v>
      </c>
      <c r="N8954" t="s">
        <v>2765</v>
      </c>
    </row>
    <row r="8955" spans="1:14">
      <c r="A8955">
        <v>37</v>
      </c>
      <c r="B8955" t="s">
        <v>10954</v>
      </c>
      <c r="C8955" t="s">
        <v>10955</v>
      </c>
      <c r="D8955">
        <v>1458</v>
      </c>
      <c r="E8955" s="1">
        <v>1.9350000000000001</v>
      </c>
      <c r="F8955">
        <v>2.0950000000000002</v>
      </c>
      <c r="G8955">
        <v>0.34499999999999997</v>
      </c>
      <c r="H8955">
        <v>58</v>
      </c>
      <c r="I8955">
        <v>6.3</v>
      </c>
      <c r="J8955">
        <v>3.62E-3</v>
      </c>
      <c r="K8955">
        <v>0.65500000000000003</v>
      </c>
      <c r="L8955">
        <v>1.7225757575757579</v>
      </c>
      <c r="M8955" s="2">
        <f t="shared" si="284"/>
        <v>37.373737373737377</v>
      </c>
      <c r="N8955" t="s">
        <v>2765</v>
      </c>
    </row>
    <row r="8956" spans="1:14">
      <c r="A8956">
        <v>38</v>
      </c>
      <c r="B8956" t="s">
        <v>14406</v>
      </c>
      <c r="C8956" t="s">
        <v>14407</v>
      </c>
      <c r="D8956">
        <v>2097</v>
      </c>
      <c r="E8956" s="1">
        <v>1.917</v>
      </c>
      <c r="F8956">
        <v>2.2389999999999999</v>
      </c>
      <c r="G8956">
        <v>0.32400000000000001</v>
      </c>
      <c r="H8956">
        <v>68</v>
      </c>
      <c r="I8956">
        <v>6.9</v>
      </c>
      <c r="J8956">
        <v>4.7999999999999996E-3</v>
      </c>
      <c r="K8956">
        <v>0.68100000000000005</v>
      </c>
      <c r="L8956">
        <v>1.7225757575757579</v>
      </c>
      <c r="M8956" s="2">
        <f t="shared" si="284"/>
        <v>38.383838383838381</v>
      </c>
      <c r="N8956" t="s">
        <v>2765</v>
      </c>
    </row>
    <row r="8957" spans="1:14">
      <c r="A8957">
        <v>39</v>
      </c>
      <c r="B8957" t="s">
        <v>9121</v>
      </c>
      <c r="C8957" t="s">
        <v>9122</v>
      </c>
      <c r="D8957">
        <v>1331</v>
      </c>
      <c r="E8957" s="1">
        <v>1.9119999999999999</v>
      </c>
      <c r="F8957">
        <v>2.1709999999999998</v>
      </c>
      <c r="G8957">
        <v>0.375</v>
      </c>
      <c r="H8957">
        <v>40</v>
      </c>
      <c r="I8957">
        <v>9.6999999999999993</v>
      </c>
      <c r="J8957">
        <v>2.16E-3</v>
      </c>
      <c r="K8957">
        <v>0.68</v>
      </c>
      <c r="L8957">
        <v>1.7225757575757579</v>
      </c>
      <c r="M8957" s="2">
        <f t="shared" si="284"/>
        <v>39.393939393939391</v>
      </c>
      <c r="N8957" t="s">
        <v>2765</v>
      </c>
    </row>
    <row r="8958" spans="1:14">
      <c r="A8958">
        <v>40</v>
      </c>
      <c r="B8958" t="s">
        <v>10986</v>
      </c>
      <c r="C8958" t="s">
        <v>10987</v>
      </c>
      <c r="D8958">
        <v>12323</v>
      </c>
      <c r="E8958" s="1">
        <v>1.8340000000000001</v>
      </c>
      <c r="F8958">
        <v>1.8360000000000001</v>
      </c>
      <c r="G8958">
        <v>0.46800000000000003</v>
      </c>
      <c r="H8958">
        <v>301</v>
      </c>
      <c r="I8958" t="s">
        <v>18288</v>
      </c>
      <c r="J8958">
        <v>1.7420000000000001E-2</v>
      </c>
      <c r="K8958">
        <v>0.57699999999999996</v>
      </c>
      <c r="L8958">
        <v>1.7225757575757579</v>
      </c>
      <c r="M8958" s="2">
        <f t="shared" si="284"/>
        <v>40.404040404040401</v>
      </c>
      <c r="N8958" t="s">
        <v>2765</v>
      </c>
    </row>
    <row r="8959" spans="1:14">
      <c r="A8959">
        <v>41</v>
      </c>
      <c r="B8959" t="s">
        <v>9153</v>
      </c>
      <c r="C8959" t="s">
        <v>9154</v>
      </c>
      <c r="D8959">
        <v>1992</v>
      </c>
      <c r="E8959" s="1">
        <v>1.829</v>
      </c>
      <c r="F8959">
        <v>2.2869999999999999</v>
      </c>
      <c r="G8959">
        <v>0.32900000000000001</v>
      </c>
      <c r="H8959">
        <v>73</v>
      </c>
      <c r="I8959">
        <v>7.4</v>
      </c>
      <c r="J8959">
        <v>4.4299999999999999E-3</v>
      </c>
      <c r="K8959">
        <v>0.72399999999999998</v>
      </c>
      <c r="L8959">
        <v>1.7225757575757579</v>
      </c>
      <c r="M8959" s="2">
        <f t="shared" si="284"/>
        <v>41.414141414141412</v>
      </c>
      <c r="N8959" t="s">
        <v>2765</v>
      </c>
    </row>
    <row r="8960" spans="1:14">
      <c r="A8960">
        <v>42</v>
      </c>
      <c r="B8960" t="s">
        <v>10998</v>
      </c>
      <c r="C8960" t="s">
        <v>10999</v>
      </c>
      <c r="D8960">
        <v>166</v>
      </c>
      <c r="E8960" s="1">
        <v>1.794</v>
      </c>
      <c r="F8960">
        <v>1.6240000000000001</v>
      </c>
      <c r="G8960">
        <v>0.312</v>
      </c>
      <c r="H8960">
        <v>48</v>
      </c>
      <c r="I8960">
        <v>2.2999999999999998</v>
      </c>
      <c r="J8960">
        <v>1.0499999999999999E-3</v>
      </c>
      <c r="K8960">
        <v>0.64100000000000001</v>
      </c>
      <c r="L8960">
        <v>1.7225757575757579</v>
      </c>
      <c r="M8960" s="2">
        <f t="shared" si="284"/>
        <v>42.424242424242422</v>
      </c>
      <c r="N8960" t="s">
        <v>2765</v>
      </c>
    </row>
    <row r="8961" spans="1:14">
      <c r="A8961">
        <v>43</v>
      </c>
      <c r="B8961" t="s">
        <v>9133</v>
      </c>
      <c r="C8961" t="s">
        <v>9134</v>
      </c>
      <c r="D8961">
        <v>564</v>
      </c>
      <c r="E8961" s="1">
        <v>1.6479999999999999</v>
      </c>
      <c r="F8961">
        <v>1.0660000000000001</v>
      </c>
      <c r="G8961">
        <v>0.308</v>
      </c>
      <c r="H8961">
        <v>26</v>
      </c>
      <c r="I8961">
        <v>9.6</v>
      </c>
      <c r="J8961">
        <v>7.1000000000000002E-4</v>
      </c>
      <c r="K8961">
        <v>0.26700000000000002</v>
      </c>
      <c r="L8961">
        <v>1.7225757575757579</v>
      </c>
      <c r="M8961" s="2">
        <f t="shared" si="284"/>
        <v>43.43434343434344</v>
      </c>
      <c r="N8961" t="s">
        <v>2765</v>
      </c>
    </row>
    <row r="8962" spans="1:14">
      <c r="A8962">
        <v>44</v>
      </c>
      <c r="B8962" t="s">
        <v>9173</v>
      </c>
      <c r="C8962" t="s">
        <v>9174</v>
      </c>
      <c r="D8962">
        <v>2282</v>
      </c>
      <c r="E8962" s="1">
        <v>1.647</v>
      </c>
      <c r="F8962">
        <v>1.843</v>
      </c>
      <c r="G8962">
        <v>0.28799999999999998</v>
      </c>
      <c r="H8962">
        <v>59</v>
      </c>
      <c r="I8962" t="s">
        <v>18288</v>
      </c>
      <c r="J8962">
        <v>2.32E-3</v>
      </c>
      <c r="K8962">
        <v>0.50600000000000001</v>
      </c>
      <c r="L8962">
        <v>1.7225757575757579</v>
      </c>
      <c r="M8962" s="2">
        <f t="shared" si="284"/>
        <v>44.444444444444443</v>
      </c>
      <c r="N8962" t="s">
        <v>2765</v>
      </c>
    </row>
    <row r="8963" spans="1:14">
      <c r="A8963">
        <v>45</v>
      </c>
      <c r="B8963" t="s">
        <v>9093</v>
      </c>
      <c r="C8963" t="s">
        <v>9094</v>
      </c>
      <c r="D8963">
        <v>4124</v>
      </c>
      <c r="E8963" s="1">
        <v>1.593</v>
      </c>
      <c r="F8963">
        <v>2.25</v>
      </c>
      <c r="G8963">
        <v>0.24399999999999999</v>
      </c>
      <c r="H8963">
        <v>86</v>
      </c>
      <c r="I8963" t="s">
        <v>18288</v>
      </c>
      <c r="J8963">
        <v>4.8900000000000002E-3</v>
      </c>
      <c r="K8963">
        <v>0.623</v>
      </c>
      <c r="L8963">
        <v>1.7225757575757579</v>
      </c>
      <c r="M8963" s="2">
        <f t="shared" si="284"/>
        <v>45.454545454545453</v>
      </c>
      <c r="N8963" t="s">
        <v>2765</v>
      </c>
    </row>
    <row r="8964" spans="1:14">
      <c r="A8964">
        <v>46</v>
      </c>
      <c r="B8964" t="s">
        <v>10988</v>
      </c>
      <c r="C8964" t="s">
        <v>10989</v>
      </c>
      <c r="D8964">
        <v>3471</v>
      </c>
      <c r="E8964" s="1">
        <v>1.591</v>
      </c>
      <c r="F8964">
        <v>1.9790000000000001</v>
      </c>
      <c r="G8964">
        <v>0.35799999999999998</v>
      </c>
      <c r="H8964">
        <v>106</v>
      </c>
      <c r="I8964">
        <v>9.6</v>
      </c>
      <c r="J8964">
        <v>4.3899999999999998E-3</v>
      </c>
      <c r="K8964">
        <v>0.48499999999999999</v>
      </c>
      <c r="L8964">
        <v>1.7225757575757579</v>
      </c>
      <c r="M8964" s="2">
        <f t="shared" si="284"/>
        <v>46.464646464646464</v>
      </c>
      <c r="N8964" t="s">
        <v>2765</v>
      </c>
    </row>
    <row r="8965" spans="1:14">
      <c r="A8965">
        <v>47</v>
      </c>
      <c r="B8965" t="s">
        <v>9163</v>
      </c>
      <c r="C8965" t="s">
        <v>9164</v>
      </c>
      <c r="D8965">
        <v>309</v>
      </c>
      <c r="E8965" s="1">
        <v>1.5740000000000001</v>
      </c>
      <c r="F8965">
        <v>1.325</v>
      </c>
      <c r="G8965">
        <v>0.188</v>
      </c>
      <c r="H8965">
        <v>16</v>
      </c>
      <c r="I8965">
        <v>5.5</v>
      </c>
      <c r="J8965">
        <v>7.2000000000000005E-4</v>
      </c>
      <c r="K8965">
        <v>0.34</v>
      </c>
      <c r="L8965">
        <v>1.7225757575757579</v>
      </c>
      <c r="M8965" s="2">
        <f t="shared" si="284"/>
        <v>47.474747474747474</v>
      </c>
      <c r="N8965" t="s">
        <v>2765</v>
      </c>
    </row>
    <row r="8966" spans="1:14">
      <c r="A8966">
        <v>48</v>
      </c>
      <c r="B8966" t="s">
        <v>9043</v>
      </c>
      <c r="C8966" t="s">
        <v>9044</v>
      </c>
      <c r="D8966">
        <v>27</v>
      </c>
      <c r="E8966" s="1">
        <v>1.5329999999999999</v>
      </c>
      <c r="F8966">
        <v>1.5329999999999999</v>
      </c>
      <c r="G8966">
        <v>0.182</v>
      </c>
      <c r="H8966">
        <v>22</v>
      </c>
      <c r="J8966">
        <v>1.4999999999999999E-4</v>
      </c>
      <c r="K8966">
        <v>0.57799999999999996</v>
      </c>
      <c r="L8966">
        <v>1.7225757575757579</v>
      </c>
      <c r="M8966" s="2">
        <f t="shared" si="284"/>
        <v>48.484848484848484</v>
      </c>
      <c r="N8966" t="s">
        <v>2765</v>
      </c>
    </row>
    <row r="8967" spans="1:14">
      <c r="A8967">
        <v>49</v>
      </c>
      <c r="B8967" t="s">
        <v>9091</v>
      </c>
      <c r="C8967" t="s">
        <v>9092</v>
      </c>
      <c r="D8967">
        <v>737</v>
      </c>
      <c r="E8967" s="1">
        <v>1.4530000000000001</v>
      </c>
      <c r="F8967">
        <v>1.881</v>
      </c>
      <c r="G8967">
        <v>0.18</v>
      </c>
      <c r="H8967">
        <v>100</v>
      </c>
      <c r="I8967">
        <v>3.5</v>
      </c>
      <c r="J8967">
        <v>4.0600000000000002E-3</v>
      </c>
      <c r="K8967">
        <v>0.61299999999999999</v>
      </c>
      <c r="L8967">
        <v>1.7225757575757579</v>
      </c>
      <c r="M8967" s="2">
        <f t="shared" si="284"/>
        <v>49.494949494949495</v>
      </c>
      <c r="N8967" t="s">
        <v>2765</v>
      </c>
    </row>
    <row r="8968" spans="1:14">
      <c r="A8968">
        <v>50</v>
      </c>
      <c r="B8968" t="s">
        <v>9127</v>
      </c>
      <c r="C8968" t="s">
        <v>9128</v>
      </c>
      <c r="D8968">
        <v>1317</v>
      </c>
      <c r="E8968" s="1">
        <v>1.444</v>
      </c>
      <c r="F8968">
        <v>1.6419999999999999</v>
      </c>
      <c r="G8968">
        <v>0.14499999999999999</v>
      </c>
      <c r="H8968">
        <v>55</v>
      </c>
      <c r="I8968" t="s">
        <v>18288</v>
      </c>
      <c r="J8968">
        <v>1.5499999999999999E-3</v>
      </c>
      <c r="K8968">
        <v>0.46700000000000003</v>
      </c>
      <c r="L8968">
        <v>1.7225757575757579</v>
      </c>
      <c r="M8968" s="2">
        <f t="shared" si="284"/>
        <v>50.505050505050505</v>
      </c>
      <c r="N8968" t="s">
        <v>2765</v>
      </c>
    </row>
    <row r="8969" spans="1:14">
      <c r="A8969">
        <v>51</v>
      </c>
      <c r="B8969" t="s">
        <v>19856</v>
      </c>
      <c r="C8969" t="s">
        <v>19857</v>
      </c>
      <c r="D8969">
        <v>1229</v>
      </c>
      <c r="E8969" s="1">
        <v>1.3779999999999999</v>
      </c>
      <c r="F8969">
        <v>1.6759999999999999</v>
      </c>
      <c r="G8969">
        <v>0.16300000000000001</v>
      </c>
      <c r="H8969">
        <v>43</v>
      </c>
      <c r="I8969">
        <v>6.8</v>
      </c>
      <c r="J8969">
        <v>3.2399999999999998E-3</v>
      </c>
      <c r="K8969">
        <v>0.56499999999999995</v>
      </c>
      <c r="L8969">
        <v>1.7225757575757579</v>
      </c>
      <c r="M8969" s="2">
        <f t="shared" si="284"/>
        <v>51.515151515151516</v>
      </c>
      <c r="N8969" t="s">
        <v>2765</v>
      </c>
    </row>
    <row r="8970" spans="1:14">
      <c r="A8970">
        <v>52</v>
      </c>
      <c r="B8970" t="s">
        <v>9147</v>
      </c>
      <c r="C8970" t="s">
        <v>9148</v>
      </c>
      <c r="D8970">
        <v>1186</v>
      </c>
      <c r="E8970" s="1">
        <v>1.3580000000000001</v>
      </c>
      <c r="F8970">
        <v>1.43</v>
      </c>
      <c r="G8970">
        <v>0.27700000000000002</v>
      </c>
      <c r="H8970">
        <v>47</v>
      </c>
      <c r="I8970" t="s">
        <v>18288</v>
      </c>
      <c r="J8970">
        <v>1.9400000000000001E-3</v>
      </c>
      <c r="K8970">
        <v>0.45800000000000002</v>
      </c>
      <c r="L8970">
        <v>1.7225757575757579</v>
      </c>
      <c r="M8970" s="2">
        <f t="shared" si="284"/>
        <v>52.525252525252533</v>
      </c>
      <c r="N8970" t="s">
        <v>2765</v>
      </c>
    </row>
    <row r="8971" spans="1:14">
      <c r="A8971">
        <v>53</v>
      </c>
      <c r="B8971" t="s">
        <v>19914</v>
      </c>
      <c r="C8971" t="s">
        <v>19915</v>
      </c>
      <c r="D8971">
        <v>4896</v>
      </c>
      <c r="E8971" s="1">
        <v>1.3049999999999999</v>
      </c>
      <c r="F8971">
        <v>1.2789999999999999</v>
      </c>
      <c r="G8971">
        <v>0.55900000000000005</v>
      </c>
      <c r="H8971">
        <v>145</v>
      </c>
      <c r="I8971" t="s">
        <v>18288</v>
      </c>
      <c r="J8971">
        <v>4.8700000000000002E-3</v>
      </c>
      <c r="K8971">
        <v>0.378</v>
      </c>
      <c r="L8971">
        <v>1.7225757575757579</v>
      </c>
      <c r="M8971" s="2">
        <f t="shared" si="284"/>
        <v>53.535353535353536</v>
      </c>
      <c r="N8971" t="s">
        <v>2765</v>
      </c>
    </row>
    <row r="8972" spans="1:14">
      <c r="A8972">
        <v>54</v>
      </c>
      <c r="B8972" t="s">
        <v>9101</v>
      </c>
      <c r="C8972" t="s">
        <v>9102</v>
      </c>
      <c r="D8972">
        <v>4217</v>
      </c>
      <c r="E8972" s="1">
        <v>1.2969999999999999</v>
      </c>
      <c r="F8972">
        <v>1.6950000000000001</v>
      </c>
      <c r="G8972">
        <v>1.3089999999999999</v>
      </c>
      <c r="H8972">
        <v>68</v>
      </c>
      <c r="I8972" t="s">
        <v>18288</v>
      </c>
      <c r="J8972">
        <v>2.7399999999999998E-3</v>
      </c>
      <c r="K8972">
        <v>0.54900000000000004</v>
      </c>
      <c r="L8972">
        <v>1.7225757575757579</v>
      </c>
      <c r="M8972" s="2">
        <f t="shared" si="284"/>
        <v>54.54545454545454</v>
      </c>
      <c r="N8972" t="s">
        <v>2765</v>
      </c>
    </row>
    <row r="8973" spans="1:14">
      <c r="A8973">
        <v>55</v>
      </c>
      <c r="B8973" t="s">
        <v>20995</v>
      </c>
      <c r="C8973" t="s">
        <v>20996</v>
      </c>
      <c r="D8973">
        <v>4864</v>
      </c>
      <c r="E8973" s="1">
        <v>1.234</v>
      </c>
      <c r="F8973">
        <v>2.1949999999999998</v>
      </c>
      <c r="G8973">
        <v>0.34</v>
      </c>
      <c r="H8973">
        <v>53</v>
      </c>
      <c r="I8973" t="s">
        <v>18288</v>
      </c>
      <c r="J8973">
        <v>3.8500000000000001E-3</v>
      </c>
      <c r="K8973">
        <v>0.76600000000000001</v>
      </c>
      <c r="L8973">
        <v>1.7225757575757579</v>
      </c>
      <c r="M8973" s="2">
        <f t="shared" si="284"/>
        <v>55.555555555555557</v>
      </c>
      <c r="N8973" t="s">
        <v>2765</v>
      </c>
    </row>
    <row r="8974" spans="1:14">
      <c r="A8974">
        <v>56</v>
      </c>
      <c r="B8974" t="s">
        <v>9041</v>
      </c>
      <c r="C8974" t="s">
        <v>9042</v>
      </c>
      <c r="D8974">
        <v>585</v>
      </c>
      <c r="E8974" s="1">
        <v>1.19</v>
      </c>
      <c r="F8974">
        <v>1.5189999999999999</v>
      </c>
      <c r="G8974">
        <v>1.0309999999999999</v>
      </c>
      <c r="H8974">
        <v>64</v>
      </c>
      <c r="I8974">
        <v>4</v>
      </c>
      <c r="J8974">
        <v>2.65E-3</v>
      </c>
      <c r="K8974">
        <v>0.44600000000000001</v>
      </c>
      <c r="L8974">
        <v>1.7225757575757579</v>
      </c>
      <c r="M8974" s="2">
        <f t="shared" si="284"/>
        <v>56.56565656565656</v>
      </c>
      <c r="N8974" t="s">
        <v>2765</v>
      </c>
    </row>
    <row r="8975" spans="1:14">
      <c r="A8975">
        <v>57</v>
      </c>
      <c r="B8975" t="s">
        <v>9115</v>
      </c>
      <c r="C8975" t="s">
        <v>9116</v>
      </c>
      <c r="D8975">
        <v>260</v>
      </c>
      <c r="E8975" s="1">
        <v>1.17</v>
      </c>
      <c r="F8975">
        <v>0.88200000000000001</v>
      </c>
      <c r="G8975">
        <v>0.188</v>
      </c>
      <c r="H8975">
        <v>32</v>
      </c>
      <c r="I8975">
        <v>8.8000000000000007</v>
      </c>
      <c r="J8975">
        <v>5.5000000000000003E-4</v>
      </c>
      <c r="K8975">
        <v>0.28799999999999998</v>
      </c>
      <c r="L8975">
        <v>1.7225757575757579</v>
      </c>
      <c r="M8975" s="2">
        <f t="shared" si="284"/>
        <v>57.575757575757578</v>
      </c>
      <c r="N8975" t="s">
        <v>2765</v>
      </c>
    </row>
    <row r="8976" spans="1:14">
      <c r="A8976">
        <v>58</v>
      </c>
      <c r="B8976" t="s">
        <v>19858</v>
      </c>
      <c r="C8976" t="s">
        <v>19859</v>
      </c>
      <c r="D8976">
        <v>673</v>
      </c>
      <c r="E8976" s="1">
        <v>1.1359999999999999</v>
      </c>
      <c r="G8976">
        <v>0.58099999999999996</v>
      </c>
      <c r="H8976">
        <v>62</v>
      </c>
      <c r="I8976">
        <v>3.7</v>
      </c>
      <c r="J8976">
        <v>2.5300000000000001E-3</v>
      </c>
      <c r="L8976">
        <v>1.7225757575757579</v>
      </c>
      <c r="M8976" s="2">
        <f t="shared" si="284"/>
        <v>58.585858585858588</v>
      </c>
      <c r="N8976" t="s">
        <v>2765</v>
      </c>
    </row>
    <row r="8977" spans="1:14">
      <c r="A8977">
        <v>59</v>
      </c>
      <c r="B8977" t="s">
        <v>9139</v>
      </c>
      <c r="C8977" t="s">
        <v>9140</v>
      </c>
      <c r="D8977">
        <v>609</v>
      </c>
      <c r="E8977" s="1">
        <v>1.113</v>
      </c>
      <c r="F8977">
        <v>1.331</v>
      </c>
      <c r="G8977">
        <v>0.152</v>
      </c>
      <c r="H8977">
        <v>33</v>
      </c>
      <c r="I8977">
        <v>7.9</v>
      </c>
      <c r="J8977">
        <v>1.3500000000000001E-3</v>
      </c>
      <c r="K8977">
        <v>0.45500000000000002</v>
      </c>
      <c r="L8977">
        <v>1.7225757575757579</v>
      </c>
      <c r="M8977" s="2">
        <f t="shared" si="284"/>
        <v>59.595959595959592</v>
      </c>
      <c r="N8977" t="s">
        <v>2765</v>
      </c>
    </row>
    <row r="8978" spans="1:14">
      <c r="A8978">
        <v>60</v>
      </c>
      <c r="B8978" t="s">
        <v>9049</v>
      </c>
      <c r="C8978" t="s">
        <v>9050</v>
      </c>
      <c r="D8978">
        <v>434</v>
      </c>
      <c r="E8978" s="1">
        <v>1.113</v>
      </c>
      <c r="G8978">
        <v>3.4000000000000002E-2</v>
      </c>
      <c r="H8978">
        <v>29</v>
      </c>
      <c r="I8978">
        <v>7.7</v>
      </c>
      <c r="J8978">
        <v>6.8000000000000005E-4</v>
      </c>
      <c r="L8978">
        <v>1.7225757575757579</v>
      </c>
      <c r="M8978" s="2">
        <f t="shared" si="284"/>
        <v>60.606060606060609</v>
      </c>
      <c r="N8978" t="s">
        <v>2765</v>
      </c>
    </row>
    <row r="8979" spans="1:14">
      <c r="A8979">
        <v>61</v>
      </c>
      <c r="B8979" t="s">
        <v>9171</v>
      </c>
      <c r="C8979" t="s">
        <v>9172</v>
      </c>
      <c r="D8979">
        <v>583</v>
      </c>
      <c r="E8979" s="1">
        <v>1.0860000000000001</v>
      </c>
      <c r="F8979">
        <v>1.3740000000000001</v>
      </c>
      <c r="G8979">
        <v>0.129</v>
      </c>
      <c r="H8979">
        <v>31</v>
      </c>
      <c r="I8979">
        <v>7.4</v>
      </c>
      <c r="J8979">
        <v>1.09E-3</v>
      </c>
      <c r="K8979">
        <v>0.36299999999999999</v>
      </c>
      <c r="L8979">
        <v>1.7225757575757579</v>
      </c>
      <c r="M8979" s="2">
        <f t="shared" si="284"/>
        <v>61.616161616161612</v>
      </c>
      <c r="N8979" t="s">
        <v>2765</v>
      </c>
    </row>
    <row r="8980" spans="1:14">
      <c r="A8980">
        <v>62</v>
      </c>
      <c r="B8980" t="s">
        <v>10940</v>
      </c>
      <c r="C8980" t="s">
        <v>10941</v>
      </c>
      <c r="D8980">
        <v>1389</v>
      </c>
      <c r="E8980" s="1">
        <v>1.071</v>
      </c>
      <c r="F8980">
        <v>1.2909999999999999</v>
      </c>
      <c r="G8980">
        <v>0.35499999999999998</v>
      </c>
      <c r="H8980">
        <v>31</v>
      </c>
      <c r="I8980">
        <v>9.9</v>
      </c>
      <c r="J8980">
        <v>1.6199999999999999E-3</v>
      </c>
      <c r="K8980">
        <v>0.41299999999999998</v>
      </c>
      <c r="L8980">
        <v>1.7225757575757579</v>
      </c>
      <c r="M8980" s="2">
        <f t="shared" si="284"/>
        <v>62.62626262626263</v>
      </c>
      <c r="N8980" t="s">
        <v>2765</v>
      </c>
    </row>
    <row r="8981" spans="1:14">
      <c r="A8981">
        <v>63</v>
      </c>
      <c r="B8981" t="s">
        <v>9145</v>
      </c>
      <c r="C8981" t="s">
        <v>9146</v>
      </c>
      <c r="D8981">
        <v>4994</v>
      </c>
      <c r="E8981" s="1">
        <v>1.0229999999999999</v>
      </c>
      <c r="F8981">
        <v>1.266</v>
      </c>
      <c r="G8981">
        <v>0.59</v>
      </c>
      <c r="H8981">
        <v>183</v>
      </c>
      <c r="I8981" t="s">
        <v>18288</v>
      </c>
      <c r="J8981">
        <v>6.2300000000000003E-3</v>
      </c>
      <c r="K8981">
        <v>0.36499999999999999</v>
      </c>
      <c r="L8981">
        <v>1.7225757575757579</v>
      </c>
      <c r="M8981" s="2">
        <f t="shared" si="284"/>
        <v>63.636363636363633</v>
      </c>
      <c r="N8981" t="s">
        <v>2765</v>
      </c>
    </row>
    <row r="8982" spans="1:14">
      <c r="A8982">
        <v>64</v>
      </c>
      <c r="B8982" t="s">
        <v>9143</v>
      </c>
      <c r="C8982" t="s">
        <v>9144</v>
      </c>
      <c r="D8982">
        <v>2045</v>
      </c>
      <c r="E8982" s="1">
        <v>1.0189999999999999</v>
      </c>
      <c r="F8982">
        <v>1.125</v>
      </c>
      <c r="G8982">
        <v>0.21099999999999999</v>
      </c>
      <c r="H8982">
        <v>90</v>
      </c>
      <c r="I8982" t="s">
        <v>18288</v>
      </c>
      <c r="J8982">
        <v>2.3400000000000001E-3</v>
      </c>
      <c r="K8982">
        <v>0.34899999999999998</v>
      </c>
      <c r="L8982">
        <v>1.7225757575757579</v>
      </c>
      <c r="M8982" s="2">
        <f t="shared" si="284"/>
        <v>64.646464646464651</v>
      </c>
      <c r="N8982" t="s">
        <v>2765</v>
      </c>
    </row>
    <row r="8983" spans="1:14">
      <c r="A8983">
        <v>65</v>
      </c>
      <c r="B8983" t="s">
        <v>9179</v>
      </c>
      <c r="C8983" t="s">
        <v>9180</v>
      </c>
      <c r="D8983">
        <v>2291</v>
      </c>
      <c r="E8983" s="1">
        <v>1.006</v>
      </c>
      <c r="F8983">
        <v>1.391</v>
      </c>
      <c r="G8983">
        <v>0.35599999999999998</v>
      </c>
      <c r="H8983">
        <v>90</v>
      </c>
      <c r="I8983">
        <v>9.1999999999999993</v>
      </c>
      <c r="J8983">
        <v>3.0400000000000002E-3</v>
      </c>
      <c r="K8983">
        <v>0.438</v>
      </c>
      <c r="L8983">
        <v>1.7225757575757579</v>
      </c>
      <c r="M8983" s="2">
        <f t="shared" ref="M8983:M9017" si="285">A8983/99*100</f>
        <v>65.656565656565661</v>
      </c>
      <c r="N8983" t="s">
        <v>2765</v>
      </c>
    </row>
    <row r="8984" spans="1:14">
      <c r="A8984">
        <v>66</v>
      </c>
      <c r="B8984" t="s">
        <v>9089</v>
      </c>
      <c r="C8984" t="s">
        <v>9090</v>
      </c>
      <c r="D8984">
        <v>327</v>
      </c>
      <c r="E8984" s="1">
        <v>1</v>
      </c>
      <c r="F8984">
        <v>0.86699999999999999</v>
      </c>
      <c r="G8984">
        <v>0.375</v>
      </c>
      <c r="H8984">
        <v>32</v>
      </c>
      <c r="I8984" t="s">
        <v>18288</v>
      </c>
      <c r="J8984">
        <v>5.8E-4</v>
      </c>
      <c r="K8984">
        <v>0.27400000000000002</v>
      </c>
      <c r="L8984">
        <v>1.7225757575757579</v>
      </c>
      <c r="M8984" s="2">
        <f t="shared" si="285"/>
        <v>66.666666666666657</v>
      </c>
      <c r="N8984" t="s">
        <v>2765</v>
      </c>
    </row>
    <row r="8985" spans="1:14">
      <c r="A8985">
        <v>67</v>
      </c>
      <c r="B8985" t="s">
        <v>19978</v>
      </c>
      <c r="C8985" t="s">
        <v>19979</v>
      </c>
      <c r="D8985">
        <v>487</v>
      </c>
      <c r="E8985" s="1">
        <v>0.96199999999999997</v>
      </c>
      <c r="F8985">
        <v>1.216</v>
      </c>
      <c r="G8985">
        <v>0.624</v>
      </c>
      <c r="H8985">
        <v>93</v>
      </c>
      <c r="I8985">
        <v>3.7</v>
      </c>
      <c r="J8985">
        <v>1.9499999999999999E-3</v>
      </c>
      <c r="K8985">
        <v>0.41399999999999998</v>
      </c>
      <c r="L8985">
        <v>1.7225757575757579</v>
      </c>
      <c r="M8985" s="2">
        <f t="shared" si="285"/>
        <v>67.676767676767682</v>
      </c>
      <c r="N8985" t="s">
        <v>2765</v>
      </c>
    </row>
    <row r="8986" spans="1:14">
      <c r="A8986">
        <v>68</v>
      </c>
      <c r="B8986" t="s">
        <v>9087</v>
      </c>
      <c r="C8986" t="s">
        <v>9088</v>
      </c>
      <c r="D8986">
        <v>539</v>
      </c>
      <c r="E8986" s="1">
        <v>0.93200000000000005</v>
      </c>
      <c r="F8986">
        <v>1.202</v>
      </c>
      <c r="G8986">
        <v>7.0000000000000007E-2</v>
      </c>
      <c r="H8986">
        <v>57</v>
      </c>
      <c r="I8986">
        <v>5.4</v>
      </c>
      <c r="J8986">
        <v>1.56E-3</v>
      </c>
      <c r="K8986">
        <v>0.35799999999999998</v>
      </c>
      <c r="L8986">
        <v>1.7225757575757579</v>
      </c>
      <c r="M8986" s="2">
        <f t="shared" si="285"/>
        <v>68.686868686868678</v>
      </c>
      <c r="N8986" t="s">
        <v>2765</v>
      </c>
    </row>
    <row r="8987" spans="1:14">
      <c r="A8987">
        <v>69</v>
      </c>
      <c r="B8987" t="s">
        <v>9103</v>
      </c>
      <c r="C8987" t="s">
        <v>9104</v>
      </c>
      <c r="D8987">
        <v>1617</v>
      </c>
      <c r="E8987" s="1">
        <v>0.91</v>
      </c>
      <c r="F8987">
        <v>1.2370000000000001</v>
      </c>
      <c r="G8987">
        <v>0.1</v>
      </c>
      <c r="H8987">
        <v>60</v>
      </c>
      <c r="I8987" t="s">
        <v>18288</v>
      </c>
      <c r="J8987">
        <v>1.6199999999999999E-3</v>
      </c>
      <c r="K8987">
        <v>0.33</v>
      </c>
      <c r="L8987">
        <v>1.7225757575757579</v>
      </c>
      <c r="M8987" s="2">
        <f t="shared" si="285"/>
        <v>69.696969696969703</v>
      </c>
      <c r="N8987" t="s">
        <v>2765</v>
      </c>
    </row>
    <row r="8988" spans="1:14">
      <c r="A8988">
        <v>70</v>
      </c>
      <c r="B8988" t="s">
        <v>10982</v>
      </c>
      <c r="C8988" t="s">
        <v>10983</v>
      </c>
      <c r="D8988">
        <v>2275</v>
      </c>
      <c r="E8988" s="1">
        <v>0.90200000000000002</v>
      </c>
      <c r="F8988">
        <v>1.0629999999999999</v>
      </c>
      <c r="G8988">
        <v>0.28899999999999998</v>
      </c>
      <c r="H8988">
        <v>194</v>
      </c>
      <c r="I8988">
        <v>6.2</v>
      </c>
      <c r="J8988">
        <v>4.6499999999999996E-3</v>
      </c>
      <c r="K8988">
        <v>0.27600000000000002</v>
      </c>
      <c r="L8988">
        <v>1.7225757575757579</v>
      </c>
      <c r="M8988" s="2">
        <f t="shared" si="285"/>
        <v>70.707070707070713</v>
      </c>
      <c r="N8988" t="s">
        <v>2765</v>
      </c>
    </row>
    <row r="8989" spans="1:14">
      <c r="A8989">
        <v>71</v>
      </c>
      <c r="B8989" t="s">
        <v>11008</v>
      </c>
      <c r="C8989" t="s">
        <v>11009</v>
      </c>
      <c r="D8989">
        <v>1648</v>
      </c>
      <c r="E8989" s="1">
        <v>0.88200000000000001</v>
      </c>
      <c r="F8989">
        <v>0.98299999999999998</v>
      </c>
      <c r="G8989">
        <v>9.5000000000000001E-2</v>
      </c>
      <c r="H8989">
        <v>42</v>
      </c>
      <c r="I8989" t="s">
        <v>18288</v>
      </c>
      <c r="J8989">
        <v>1.33E-3</v>
      </c>
      <c r="K8989">
        <v>0.31900000000000001</v>
      </c>
      <c r="L8989">
        <v>1.7225757575757579</v>
      </c>
      <c r="M8989" s="2">
        <f t="shared" si="285"/>
        <v>71.717171717171709</v>
      </c>
      <c r="N8989" t="s">
        <v>2765</v>
      </c>
    </row>
    <row r="8990" spans="1:14">
      <c r="A8990">
        <v>72</v>
      </c>
      <c r="B8990" t="s">
        <v>9159</v>
      </c>
      <c r="C8990" t="s">
        <v>9160</v>
      </c>
      <c r="D8990">
        <v>366</v>
      </c>
      <c r="E8990" s="1">
        <v>0.879</v>
      </c>
      <c r="F8990">
        <v>0.96199999999999997</v>
      </c>
      <c r="G8990">
        <v>7.6999999999999999E-2</v>
      </c>
      <c r="H8990">
        <v>26</v>
      </c>
      <c r="I8990">
        <v>7.7</v>
      </c>
      <c r="J8990">
        <v>7.2000000000000005E-4</v>
      </c>
      <c r="K8990">
        <v>0.31</v>
      </c>
      <c r="L8990">
        <v>1.7225757575757579</v>
      </c>
      <c r="M8990" s="2">
        <f t="shared" si="285"/>
        <v>72.727272727272734</v>
      </c>
      <c r="N8990" t="s">
        <v>2765</v>
      </c>
    </row>
    <row r="8991" spans="1:14">
      <c r="A8991">
        <v>73</v>
      </c>
      <c r="B8991" t="s">
        <v>9137</v>
      </c>
      <c r="C8991" t="s">
        <v>9138</v>
      </c>
      <c r="D8991">
        <v>907</v>
      </c>
      <c r="E8991" s="1">
        <v>0.87</v>
      </c>
      <c r="F8991">
        <v>1.577</v>
      </c>
      <c r="G8991">
        <v>0.19400000000000001</v>
      </c>
      <c r="H8991">
        <v>36</v>
      </c>
      <c r="I8991">
        <v>7.4</v>
      </c>
      <c r="J8991">
        <v>1.8699999999999999E-3</v>
      </c>
      <c r="K8991">
        <v>0.48099999999999998</v>
      </c>
      <c r="L8991">
        <v>1.7225757575757579</v>
      </c>
      <c r="M8991" s="2">
        <f t="shared" si="285"/>
        <v>73.73737373737373</v>
      </c>
      <c r="N8991" t="s">
        <v>2765</v>
      </c>
    </row>
    <row r="8992" spans="1:14">
      <c r="A8992">
        <v>74</v>
      </c>
      <c r="B8992" t="s">
        <v>10990</v>
      </c>
      <c r="C8992" t="s">
        <v>10991</v>
      </c>
      <c r="D8992">
        <v>2564</v>
      </c>
      <c r="E8992" s="1">
        <v>0.86499999999999999</v>
      </c>
      <c r="F8992">
        <v>1.1879999999999999</v>
      </c>
      <c r="G8992">
        <v>1</v>
      </c>
      <c r="H8992">
        <v>110</v>
      </c>
      <c r="I8992">
        <v>9</v>
      </c>
      <c r="J8992">
        <v>3.5000000000000001E-3</v>
      </c>
      <c r="K8992">
        <v>0.34200000000000003</v>
      </c>
      <c r="L8992">
        <v>1.7225757575757579</v>
      </c>
      <c r="M8992" s="2">
        <f t="shared" si="285"/>
        <v>74.747474747474755</v>
      </c>
      <c r="N8992" t="s">
        <v>2765</v>
      </c>
    </row>
    <row r="8993" spans="1:14">
      <c r="A8993">
        <v>75</v>
      </c>
      <c r="B8993" t="s">
        <v>14408</v>
      </c>
      <c r="C8993" t="s">
        <v>14409</v>
      </c>
      <c r="D8993">
        <v>529</v>
      </c>
      <c r="E8993" s="1">
        <v>0.76700000000000002</v>
      </c>
      <c r="F8993">
        <v>1.129</v>
      </c>
      <c r="G8993">
        <v>0.24199999999999999</v>
      </c>
      <c r="H8993">
        <v>62</v>
      </c>
      <c r="I8993">
        <v>5.9</v>
      </c>
      <c r="J8993">
        <v>1.25E-3</v>
      </c>
      <c r="K8993">
        <v>0.31900000000000001</v>
      </c>
      <c r="L8993">
        <v>1.7225757575757579</v>
      </c>
      <c r="M8993" s="2">
        <f t="shared" si="285"/>
        <v>75.757575757575751</v>
      </c>
      <c r="N8993" t="s">
        <v>2765</v>
      </c>
    </row>
    <row r="8994" spans="1:14">
      <c r="A8994">
        <v>76</v>
      </c>
      <c r="B8994" t="s">
        <v>9047</v>
      </c>
      <c r="C8994" t="s">
        <v>9048</v>
      </c>
      <c r="D8994">
        <v>517</v>
      </c>
      <c r="E8994" s="1">
        <v>0.76100000000000001</v>
      </c>
      <c r="F8994">
        <v>0.97899999999999998</v>
      </c>
      <c r="G8994">
        <v>0.20599999999999999</v>
      </c>
      <c r="H8994">
        <v>34</v>
      </c>
      <c r="I8994">
        <v>7.8</v>
      </c>
      <c r="J8994">
        <v>1.01E-3</v>
      </c>
      <c r="K8994">
        <v>0.3</v>
      </c>
      <c r="L8994">
        <v>1.7225757575757579</v>
      </c>
      <c r="M8994" s="2">
        <f t="shared" si="285"/>
        <v>76.767676767676761</v>
      </c>
      <c r="N8994" t="s">
        <v>2765</v>
      </c>
    </row>
    <row r="8995" spans="1:14">
      <c r="A8995">
        <v>77</v>
      </c>
      <c r="B8995" t="s">
        <v>9117</v>
      </c>
      <c r="C8995" t="s">
        <v>9118</v>
      </c>
      <c r="D8995">
        <v>556</v>
      </c>
      <c r="E8995" s="1">
        <v>0.75</v>
      </c>
      <c r="F8995">
        <v>0.99399999999999999</v>
      </c>
      <c r="G8995">
        <v>0.1</v>
      </c>
      <c r="H8995">
        <v>20</v>
      </c>
      <c r="I8995" t="s">
        <v>18288</v>
      </c>
      <c r="J8995">
        <v>7.6000000000000004E-4</v>
      </c>
      <c r="K8995">
        <v>0.27200000000000002</v>
      </c>
      <c r="L8995">
        <v>1.7225757575757579</v>
      </c>
      <c r="M8995" s="2">
        <f t="shared" si="285"/>
        <v>77.777777777777786</v>
      </c>
      <c r="N8995" t="s">
        <v>2765</v>
      </c>
    </row>
    <row r="8996" spans="1:14">
      <c r="A8996">
        <v>78</v>
      </c>
      <c r="B8996" t="s">
        <v>9095</v>
      </c>
      <c r="C8996" t="s">
        <v>9096</v>
      </c>
      <c r="D8996">
        <v>608</v>
      </c>
      <c r="E8996" s="1">
        <v>0.70199999999999996</v>
      </c>
      <c r="G8996">
        <v>7.2999999999999995E-2</v>
      </c>
      <c r="H8996">
        <v>41</v>
      </c>
      <c r="I8996">
        <v>8.6999999999999993</v>
      </c>
      <c r="J8996">
        <v>1.06E-3</v>
      </c>
      <c r="L8996">
        <v>1.7225757575757579</v>
      </c>
      <c r="M8996" s="2">
        <f t="shared" si="285"/>
        <v>78.787878787878782</v>
      </c>
      <c r="N8996" t="s">
        <v>2765</v>
      </c>
    </row>
    <row r="8997" spans="1:14">
      <c r="A8997">
        <v>79</v>
      </c>
      <c r="B8997" t="s">
        <v>9109</v>
      </c>
      <c r="C8997" t="s">
        <v>9110</v>
      </c>
      <c r="D8997">
        <v>526</v>
      </c>
      <c r="E8997" s="1">
        <v>0.60899999999999999</v>
      </c>
      <c r="F8997">
        <v>0.92400000000000004</v>
      </c>
      <c r="G8997">
        <v>0.17</v>
      </c>
      <c r="H8997">
        <v>47</v>
      </c>
      <c r="I8997">
        <v>8</v>
      </c>
      <c r="J8997">
        <v>1.0200000000000001E-3</v>
      </c>
      <c r="K8997">
        <v>0.317</v>
      </c>
      <c r="L8997">
        <v>1.7225757575757579</v>
      </c>
      <c r="M8997" s="2">
        <f t="shared" si="285"/>
        <v>79.797979797979806</v>
      </c>
      <c r="N8997" t="s">
        <v>2765</v>
      </c>
    </row>
    <row r="8998" spans="1:14">
      <c r="A8998">
        <v>80</v>
      </c>
      <c r="B8998" t="s">
        <v>9175</v>
      </c>
      <c r="C8998" t="s">
        <v>9176</v>
      </c>
      <c r="D8998">
        <v>299</v>
      </c>
      <c r="E8998" s="1">
        <v>0.60399999999999998</v>
      </c>
      <c r="F8998">
        <v>0.58499999999999996</v>
      </c>
      <c r="G8998">
        <v>3.4000000000000002E-2</v>
      </c>
      <c r="H8998">
        <v>58</v>
      </c>
      <c r="I8998">
        <v>4.7</v>
      </c>
      <c r="J8998">
        <v>7.3999999999999999E-4</v>
      </c>
      <c r="K8998">
        <v>0.13600000000000001</v>
      </c>
      <c r="L8998">
        <v>1.7225757575757579</v>
      </c>
      <c r="M8998" s="2">
        <f t="shared" si="285"/>
        <v>80.808080808080803</v>
      </c>
      <c r="N8998" t="s">
        <v>2765</v>
      </c>
    </row>
    <row r="8999" spans="1:14">
      <c r="A8999">
        <v>81</v>
      </c>
      <c r="B8999" t="s">
        <v>9105</v>
      </c>
      <c r="C8999" t="s">
        <v>9106</v>
      </c>
      <c r="D8999">
        <v>250</v>
      </c>
      <c r="E8999" s="1">
        <v>0.60299999999999998</v>
      </c>
      <c r="F8999">
        <v>0.69699999999999995</v>
      </c>
      <c r="G8999">
        <v>2.4E-2</v>
      </c>
      <c r="H8999">
        <v>41</v>
      </c>
      <c r="I8999">
        <v>5.2</v>
      </c>
      <c r="J8999">
        <v>7.2999999999999996E-4</v>
      </c>
      <c r="K8999">
        <v>0.191</v>
      </c>
      <c r="L8999">
        <v>1.7225757575757579</v>
      </c>
      <c r="M8999" s="2">
        <f t="shared" si="285"/>
        <v>81.818181818181827</v>
      </c>
      <c r="N8999" t="s">
        <v>2765</v>
      </c>
    </row>
    <row r="9000" spans="1:14">
      <c r="A9000">
        <v>82</v>
      </c>
      <c r="B9000" t="s">
        <v>11020</v>
      </c>
      <c r="C9000" t="s">
        <v>11021</v>
      </c>
      <c r="D9000">
        <v>284</v>
      </c>
      <c r="E9000" s="1">
        <v>0.59099999999999997</v>
      </c>
      <c r="G9000">
        <v>8.7999999999999995E-2</v>
      </c>
      <c r="H9000">
        <v>91</v>
      </c>
      <c r="I9000">
        <v>4.3</v>
      </c>
      <c r="J9000">
        <v>8.0000000000000004E-4</v>
      </c>
      <c r="L9000">
        <v>1.7225757575757579</v>
      </c>
      <c r="M9000" s="2">
        <f t="shared" si="285"/>
        <v>82.828282828282823</v>
      </c>
      <c r="N9000" t="s">
        <v>2765</v>
      </c>
    </row>
    <row r="9001" spans="1:14">
      <c r="A9001">
        <v>83</v>
      </c>
      <c r="B9001" t="s">
        <v>9183</v>
      </c>
      <c r="C9001" t="s">
        <v>9184</v>
      </c>
      <c r="D9001">
        <v>676</v>
      </c>
      <c r="E9001" s="1">
        <v>0.58599999999999997</v>
      </c>
      <c r="F9001">
        <v>0.82499999999999996</v>
      </c>
      <c r="G9001">
        <v>0.83299999999999996</v>
      </c>
      <c r="H9001">
        <v>12</v>
      </c>
      <c r="I9001" t="s">
        <v>18288</v>
      </c>
      <c r="J9001">
        <v>8.3000000000000001E-4</v>
      </c>
      <c r="K9001">
        <v>0.25800000000000001</v>
      </c>
      <c r="L9001">
        <v>1.7225757575757579</v>
      </c>
      <c r="M9001" s="2">
        <f t="shared" si="285"/>
        <v>83.838383838383834</v>
      </c>
      <c r="N9001" t="s">
        <v>2765</v>
      </c>
    </row>
    <row r="9002" spans="1:14">
      <c r="A9002">
        <v>84</v>
      </c>
      <c r="B9002" t="s">
        <v>10942</v>
      </c>
      <c r="C9002" t="s">
        <v>10943</v>
      </c>
      <c r="D9002">
        <v>541</v>
      </c>
      <c r="E9002" s="1">
        <v>0.55400000000000005</v>
      </c>
      <c r="F9002">
        <v>0.51700000000000002</v>
      </c>
      <c r="G9002">
        <v>6.7000000000000004E-2</v>
      </c>
      <c r="H9002">
        <v>30</v>
      </c>
      <c r="I9002" t="s">
        <v>18288</v>
      </c>
      <c r="J9002">
        <v>4.4000000000000002E-4</v>
      </c>
      <c r="K9002">
        <v>0.14499999999999999</v>
      </c>
      <c r="L9002">
        <v>1.7225757575757579</v>
      </c>
      <c r="M9002" s="2">
        <f t="shared" si="285"/>
        <v>84.848484848484844</v>
      </c>
      <c r="N9002" t="s">
        <v>2765</v>
      </c>
    </row>
    <row r="9003" spans="1:14">
      <c r="A9003">
        <v>85</v>
      </c>
      <c r="B9003" t="s">
        <v>9169</v>
      </c>
      <c r="C9003" t="s">
        <v>9170</v>
      </c>
      <c r="D9003">
        <v>1096</v>
      </c>
      <c r="E9003" s="1">
        <v>0.54100000000000004</v>
      </c>
      <c r="F9003">
        <v>0.93500000000000005</v>
      </c>
      <c r="G9003">
        <v>0.22900000000000001</v>
      </c>
      <c r="H9003">
        <v>35</v>
      </c>
      <c r="I9003" t="s">
        <v>18288</v>
      </c>
      <c r="J9003">
        <v>1.2199999999999999E-3</v>
      </c>
      <c r="K9003">
        <v>0.32</v>
      </c>
      <c r="L9003">
        <v>1.7225757575757579</v>
      </c>
      <c r="M9003" s="2">
        <f t="shared" si="285"/>
        <v>85.858585858585855</v>
      </c>
      <c r="N9003" t="s">
        <v>2765</v>
      </c>
    </row>
    <row r="9004" spans="1:14">
      <c r="A9004">
        <v>86</v>
      </c>
      <c r="B9004" t="s">
        <v>9185</v>
      </c>
      <c r="C9004" t="s">
        <v>9186</v>
      </c>
      <c r="D9004">
        <v>533</v>
      </c>
      <c r="E9004" s="1">
        <v>0.53800000000000003</v>
      </c>
      <c r="F9004">
        <v>0.5</v>
      </c>
      <c r="G9004">
        <v>0</v>
      </c>
      <c r="H9004">
        <v>8</v>
      </c>
      <c r="I9004" t="s">
        <v>18288</v>
      </c>
      <c r="J9004">
        <v>2.7999999999999998E-4</v>
      </c>
      <c r="K9004">
        <v>0.19600000000000001</v>
      </c>
      <c r="L9004">
        <v>1.7225757575757579</v>
      </c>
      <c r="M9004" s="2">
        <f t="shared" si="285"/>
        <v>86.868686868686879</v>
      </c>
      <c r="N9004" t="s">
        <v>2765</v>
      </c>
    </row>
    <row r="9005" spans="1:14">
      <c r="A9005">
        <v>87</v>
      </c>
      <c r="B9005" t="s">
        <v>9107</v>
      </c>
      <c r="C9005" t="s">
        <v>9108</v>
      </c>
      <c r="D9005">
        <v>589</v>
      </c>
      <c r="E9005" s="1">
        <v>0.51</v>
      </c>
      <c r="F9005">
        <v>0.57999999999999996</v>
      </c>
      <c r="G9005">
        <v>0.155</v>
      </c>
      <c r="H9005">
        <v>58</v>
      </c>
      <c r="I9005" t="s">
        <v>18288</v>
      </c>
      <c r="J9005">
        <v>6.7000000000000002E-4</v>
      </c>
      <c r="K9005">
        <v>0.17399999999999999</v>
      </c>
      <c r="L9005">
        <v>1.7225757575757579</v>
      </c>
      <c r="M9005" s="2">
        <f t="shared" si="285"/>
        <v>87.878787878787875</v>
      </c>
      <c r="N9005" t="s">
        <v>2765</v>
      </c>
    </row>
    <row r="9006" spans="1:14">
      <c r="A9006">
        <v>88</v>
      </c>
      <c r="B9006" t="s">
        <v>10994</v>
      </c>
      <c r="C9006" t="s">
        <v>10995</v>
      </c>
      <c r="D9006">
        <v>95</v>
      </c>
      <c r="E9006" s="1">
        <v>0.46700000000000003</v>
      </c>
      <c r="F9006">
        <v>0.623</v>
      </c>
      <c r="G9006">
        <v>9.7000000000000003E-2</v>
      </c>
      <c r="H9006">
        <v>31</v>
      </c>
      <c r="J9006">
        <v>4.6000000000000001E-4</v>
      </c>
      <c r="K9006">
        <v>0.191</v>
      </c>
      <c r="L9006">
        <v>1.7225757575757579</v>
      </c>
      <c r="M9006" s="2">
        <f t="shared" si="285"/>
        <v>88.888888888888886</v>
      </c>
      <c r="N9006" t="s">
        <v>2765</v>
      </c>
    </row>
    <row r="9007" spans="1:14">
      <c r="A9007">
        <v>89</v>
      </c>
      <c r="B9007" t="s">
        <v>9113</v>
      </c>
      <c r="C9007" t="s">
        <v>9114</v>
      </c>
      <c r="D9007">
        <v>1807</v>
      </c>
      <c r="E9007" s="1">
        <v>0.46600000000000003</v>
      </c>
      <c r="F9007">
        <v>0.52400000000000002</v>
      </c>
      <c r="G9007">
        <v>0.05</v>
      </c>
      <c r="H9007">
        <v>121</v>
      </c>
      <c r="I9007" t="s">
        <v>18288</v>
      </c>
      <c r="J9007">
        <v>1.5100000000000001E-3</v>
      </c>
      <c r="K9007">
        <v>0.14699999999999999</v>
      </c>
      <c r="L9007">
        <v>1.7225757575757579</v>
      </c>
      <c r="M9007" s="2">
        <f t="shared" si="285"/>
        <v>89.898989898989896</v>
      </c>
      <c r="N9007" t="s">
        <v>2765</v>
      </c>
    </row>
    <row r="9008" spans="1:14">
      <c r="A9008">
        <v>90</v>
      </c>
      <c r="B9008" t="s">
        <v>9165</v>
      </c>
      <c r="C9008" t="s">
        <v>9166</v>
      </c>
      <c r="D9008">
        <v>395</v>
      </c>
      <c r="E9008" s="1">
        <v>0.45800000000000002</v>
      </c>
      <c r="F9008">
        <v>0.41</v>
      </c>
      <c r="G9008">
        <v>0.23499999999999999</v>
      </c>
      <c r="H9008">
        <v>17</v>
      </c>
      <c r="I9008" t="s">
        <v>18288</v>
      </c>
      <c r="J9008">
        <v>3.1E-4</v>
      </c>
      <c r="K9008">
        <v>0.14499999999999999</v>
      </c>
      <c r="L9008">
        <v>1.7225757575757579</v>
      </c>
      <c r="M9008" s="2">
        <f t="shared" si="285"/>
        <v>90.909090909090907</v>
      </c>
      <c r="N9008" t="s">
        <v>2765</v>
      </c>
    </row>
    <row r="9009" spans="1:14">
      <c r="A9009">
        <v>91</v>
      </c>
      <c r="B9009" t="s">
        <v>9099</v>
      </c>
      <c r="C9009" t="s">
        <v>9100</v>
      </c>
      <c r="D9009">
        <v>190</v>
      </c>
      <c r="E9009" s="1">
        <v>0.45</v>
      </c>
      <c r="G9009">
        <v>0.23499999999999999</v>
      </c>
      <c r="H9009">
        <v>17</v>
      </c>
      <c r="I9009" t="s">
        <v>18288</v>
      </c>
      <c r="J9009">
        <v>8.0000000000000007E-5</v>
      </c>
      <c r="L9009">
        <v>1.7225757575757579</v>
      </c>
      <c r="M9009" s="2">
        <f t="shared" si="285"/>
        <v>91.919191919191917</v>
      </c>
      <c r="N9009" t="s">
        <v>2765</v>
      </c>
    </row>
    <row r="9010" spans="1:14">
      <c r="A9010">
        <v>92</v>
      </c>
      <c r="B9010" t="s">
        <v>9141</v>
      </c>
      <c r="C9010" t="s">
        <v>9142</v>
      </c>
      <c r="D9010">
        <v>203</v>
      </c>
      <c r="E9010" s="1">
        <v>0.44700000000000001</v>
      </c>
      <c r="F9010">
        <v>0.34899999999999998</v>
      </c>
      <c r="G9010">
        <v>0.125</v>
      </c>
      <c r="H9010">
        <v>16</v>
      </c>
      <c r="I9010" t="s">
        <v>18288</v>
      </c>
      <c r="J9010">
        <v>1.4999999999999999E-4</v>
      </c>
      <c r="K9010">
        <v>8.3000000000000004E-2</v>
      </c>
      <c r="L9010">
        <v>1.7225757575757579</v>
      </c>
      <c r="M9010" s="2">
        <f t="shared" si="285"/>
        <v>92.929292929292927</v>
      </c>
      <c r="N9010" t="s">
        <v>2765</v>
      </c>
    </row>
    <row r="9011" spans="1:14">
      <c r="A9011">
        <v>93</v>
      </c>
      <c r="B9011" t="s">
        <v>10996</v>
      </c>
      <c r="C9011" t="s">
        <v>10997</v>
      </c>
      <c r="D9011">
        <v>109</v>
      </c>
      <c r="E9011" s="1">
        <v>0.41699999999999998</v>
      </c>
      <c r="G9011">
        <v>2.9000000000000001E-2</v>
      </c>
      <c r="H9011">
        <v>104</v>
      </c>
      <c r="I9011">
        <v>3.1</v>
      </c>
      <c r="J9011">
        <v>4.2999999999999999E-4</v>
      </c>
      <c r="L9011">
        <v>1.7225757575757579</v>
      </c>
      <c r="M9011" s="2">
        <f t="shared" si="285"/>
        <v>93.939393939393938</v>
      </c>
      <c r="N9011" t="s">
        <v>2765</v>
      </c>
    </row>
    <row r="9012" spans="1:14">
      <c r="A9012">
        <v>94</v>
      </c>
      <c r="B9012" t="s">
        <v>9177</v>
      </c>
      <c r="C9012" t="s">
        <v>9178</v>
      </c>
      <c r="D9012">
        <v>519</v>
      </c>
      <c r="E9012" s="1">
        <v>0.39100000000000001</v>
      </c>
      <c r="F9012">
        <v>0.48699999999999999</v>
      </c>
      <c r="G9012">
        <v>8.2000000000000003E-2</v>
      </c>
      <c r="H9012">
        <v>61</v>
      </c>
      <c r="I9012">
        <v>9</v>
      </c>
      <c r="J9012">
        <v>7.1000000000000002E-4</v>
      </c>
      <c r="K9012">
        <v>0.11899999999999999</v>
      </c>
      <c r="L9012">
        <v>1.7225757575757579</v>
      </c>
      <c r="M9012" s="2">
        <f t="shared" si="285"/>
        <v>94.949494949494948</v>
      </c>
      <c r="N9012" t="s">
        <v>2765</v>
      </c>
    </row>
    <row r="9013" spans="1:14">
      <c r="A9013">
        <v>95</v>
      </c>
      <c r="B9013" t="s">
        <v>16258</v>
      </c>
      <c r="C9013" t="s">
        <v>16259</v>
      </c>
      <c r="D9013">
        <v>507</v>
      </c>
      <c r="E9013" s="1">
        <v>0.371</v>
      </c>
      <c r="F9013">
        <v>0.63300000000000001</v>
      </c>
      <c r="G9013">
        <v>0</v>
      </c>
      <c r="H9013">
        <v>14</v>
      </c>
      <c r="I9013" t="s">
        <v>18288</v>
      </c>
      <c r="J9013">
        <v>5.5000000000000003E-4</v>
      </c>
      <c r="K9013">
        <v>0.21199999999999999</v>
      </c>
      <c r="L9013">
        <v>1.7225757575757579</v>
      </c>
      <c r="M9013" s="2">
        <f t="shared" si="285"/>
        <v>95.959595959595958</v>
      </c>
      <c r="N9013" t="s">
        <v>2765</v>
      </c>
    </row>
    <row r="9014" spans="1:14">
      <c r="A9014">
        <v>96</v>
      </c>
      <c r="B9014" t="s">
        <v>9181</v>
      </c>
      <c r="C9014" t="s">
        <v>9182</v>
      </c>
      <c r="D9014">
        <v>77</v>
      </c>
      <c r="E9014" s="1">
        <v>0.36799999999999999</v>
      </c>
      <c r="G9014">
        <v>9.0999999999999998E-2</v>
      </c>
      <c r="H9014">
        <v>11</v>
      </c>
      <c r="J9014">
        <v>9.0000000000000006E-5</v>
      </c>
      <c r="L9014">
        <v>1.7225757575757579</v>
      </c>
      <c r="M9014" s="2">
        <f t="shared" si="285"/>
        <v>96.969696969696969</v>
      </c>
      <c r="N9014" t="s">
        <v>2765</v>
      </c>
    </row>
    <row r="9015" spans="1:14">
      <c r="A9015">
        <v>97</v>
      </c>
      <c r="B9015" t="s">
        <v>9083</v>
      </c>
      <c r="C9015" t="s">
        <v>9084</v>
      </c>
      <c r="D9015">
        <v>262</v>
      </c>
      <c r="E9015" s="1">
        <v>0.35599999999999998</v>
      </c>
      <c r="F9015">
        <v>0.505</v>
      </c>
      <c r="G9015">
        <v>4.8000000000000001E-2</v>
      </c>
      <c r="H9015">
        <v>21</v>
      </c>
      <c r="I9015" t="s">
        <v>18288</v>
      </c>
      <c r="J9015">
        <v>2.3000000000000001E-4</v>
      </c>
      <c r="K9015">
        <v>0.13300000000000001</v>
      </c>
      <c r="L9015">
        <v>1.7225757575757579</v>
      </c>
      <c r="M9015" s="2">
        <f t="shared" si="285"/>
        <v>97.979797979797979</v>
      </c>
      <c r="N9015" t="s">
        <v>2765</v>
      </c>
    </row>
    <row r="9016" spans="1:14">
      <c r="A9016">
        <v>98</v>
      </c>
      <c r="B9016" t="s">
        <v>9129</v>
      </c>
      <c r="C9016" t="s">
        <v>9130</v>
      </c>
      <c r="D9016">
        <v>148</v>
      </c>
      <c r="E9016" s="1">
        <v>0.30199999999999999</v>
      </c>
      <c r="F9016">
        <v>0.40600000000000003</v>
      </c>
      <c r="G9016">
        <v>0</v>
      </c>
      <c r="H9016">
        <v>10</v>
      </c>
      <c r="I9016">
        <v>6.6</v>
      </c>
      <c r="J9016">
        <v>3.6000000000000002E-4</v>
      </c>
      <c r="K9016">
        <v>0.123</v>
      </c>
      <c r="L9016">
        <v>1.7225757575757579</v>
      </c>
      <c r="M9016" s="2">
        <f t="shared" si="285"/>
        <v>98.98989898989899</v>
      </c>
      <c r="N9016" t="s">
        <v>2765</v>
      </c>
    </row>
    <row r="9017" spans="1:14">
      <c r="A9017">
        <v>99</v>
      </c>
      <c r="B9017" t="s">
        <v>9135</v>
      </c>
      <c r="C9017" t="s">
        <v>9136</v>
      </c>
      <c r="D9017">
        <v>79</v>
      </c>
      <c r="E9017" s="1">
        <v>0.20499999999999999</v>
      </c>
      <c r="F9017">
        <v>0.31900000000000001</v>
      </c>
      <c r="G9017">
        <v>0.02</v>
      </c>
      <c r="H9017">
        <v>51</v>
      </c>
      <c r="J9017">
        <v>2.9999999999999997E-4</v>
      </c>
      <c r="K9017">
        <v>7.4999999999999997E-2</v>
      </c>
      <c r="L9017">
        <v>1.7225757575757579</v>
      </c>
      <c r="M9017" s="2">
        <f t="shared" si="285"/>
        <v>100</v>
      </c>
      <c r="N9017" t="s">
        <v>2765</v>
      </c>
    </row>
    <row r="9018" spans="1:14" s="3" customFormat="1">
      <c r="E9018" s="4"/>
      <c r="M9018" s="5"/>
    </row>
    <row r="9019" spans="1:14">
      <c r="A9019">
        <v>1</v>
      </c>
      <c r="B9019" t="s">
        <v>13000</v>
      </c>
      <c r="C9019" t="s">
        <v>13001</v>
      </c>
      <c r="D9019">
        <v>69792</v>
      </c>
      <c r="E9019" s="1">
        <v>7.6040000000000001</v>
      </c>
      <c r="F9019">
        <v>8.4960000000000004</v>
      </c>
      <c r="G9019">
        <v>1.597</v>
      </c>
      <c r="H9019">
        <v>898</v>
      </c>
      <c r="I9019">
        <v>6.1</v>
      </c>
      <c r="J9019">
        <v>0.14074999999999999</v>
      </c>
      <c r="K9019">
        <v>2.085</v>
      </c>
      <c r="L9019">
        <f>AVERAGE(E9019:E9043)</f>
        <v>2.5478400000000003</v>
      </c>
      <c r="M9019" s="2">
        <f t="shared" ref="M9019:M9043" si="286">A9019/25*100</f>
        <v>4</v>
      </c>
      <c r="N9019" t="s">
        <v>2766</v>
      </c>
    </row>
    <row r="9020" spans="1:14">
      <c r="A9020">
        <v>2</v>
      </c>
      <c r="B9020" t="s">
        <v>12980</v>
      </c>
      <c r="C9020" t="s">
        <v>12981</v>
      </c>
      <c r="D9020">
        <v>10169</v>
      </c>
      <c r="E9020" s="1">
        <v>5.093</v>
      </c>
      <c r="F9020">
        <v>5.3780000000000001</v>
      </c>
      <c r="G9020">
        <v>0.90300000000000002</v>
      </c>
      <c r="H9020">
        <v>453</v>
      </c>
      <c r="I9020">
        <v>2.9</v>
      </c>
      <c r="J9020">
        <v>3.9480000000000001E-2</v>
      </c>
      <c r="K9020">
        <v>1.3460000000000001</v>
      </c>
      <c r="L9020">
        <v>2.5478400000000003</v>
      </c>
      <c r="M9020" s="2">
        <f t="shared" si="286"/>
        <v>8</v>
      </c>
      <c r="N9020" t="s">
        <v>2766</v>
      </c>
    </row>
    <row r="9021" spans="1:14">
      <c r="A9021">
        <v>3</v>
      </c>
      <c r="B9021" t="s">
        <v>16966</v>
      </c>
      <c r="C9021" t="s">
        <v>16967</v>
      </c>
      <c r="D9021">
        <v>1620</v>
      </c>
      <c r="E9021" s="1">
        <v>4.5579999999999998</v>
      </c>
      <c r="F9021">
        <v>5.702</v>
      </c>
      <c r="G9021">
        <v>0.56499999999999995</v>
      </c>
      <c r="H9021">
        <v>46</v>
      </c>
      <c r="I9021">
        <v>4.9000000000000004</v>
      </c>
      <c r="J9021">
        <v>5.0400000000000002E-3</v>
      </c>
      <c r="K9021">
        <v>1.7090000000000001</v>
      </c>
      <c r="L9021">
        <v>2.5478400000000003</v>
      </c>
      <c r="M9021" s="2">
        <f t="shared" si="286"/>
        <v>12</v>
      </c>
      <c r="N9021" t="s">
        <v>2766</v>
      </c>
    </row>
    <row r="9022" spans="1:14">
      <c r="A9022">
        <v>4</v>
      </c>
      <c r="B9022" t="s">
        <v>19556</v>
      </c>
      <c r="C9022" t="s">
        <v>19557</v>
      </c>
      <c r="D9022">
        <v>8089</v>
      </c>
      <c r="E9022" s="1">
        <v>3.7730000000000001</v>
      </c>
      <c r="F9022">
        <v>4.0460000000000003</v>
      </c>
      <c r="G9022">
        <v>0.46600000000000003</v>
      </c>
      <c r="H9022">
        <v>176</v>
      </c>
      <c r="I9022">
        <v>6</v>
      </c>
      <c r="J9022">
        <v>1.6670000000000001E-2</v>
      </c>
      <c r="K9022">
        <v>0.97</v>
      </c>
      <c r="L9022">
        <v>2.5478400000000003</v>
      </c>
      <c r="M9022" s="2">
        <f t="shared" si="286"/>
        <v>16</v>
      </c>
      <c r="N9022" t="s">
        <v>2766</v>
      </c>
    </row>
    <row r="9023" spans="1:14">
      <c r="A9023">
        <v>5</v>
      </c>
      <c r="B9023" t="s">
        <v>20660</v>
      </c>
      <c r="C9023" t="s">
        <v>20659</v>
      </c>
      <c r="D9023">
        <v>4432</v>
      </c>
      <c r="E9023" s="1">
        <v>3.742</v>
      </c>
      <c r="F9023">
        <v>3.835</v>
      </c>
      <c r="G9023">
        <v>0.55400000000000005</v>
      </c>
      <c r="H9023">
        <v>166</v>
      </c>
      <c r="I9023">
        <v>4.8</v>
      </c>
      <c r="J9023">
        <v>1.1610000000000001E-2</v>
      </c>
      <c r="K9023">
        <v>0.95699999999999996</v>
      </c>
      <c r="L9023">
        <v>2.5478400000000003</v>
      </c>
      <c r="M9023" s="2">
        <f t="shared" si="286"/>
        <v>20</v>
      </c>
      <c r="N9023" t="s">
        <v>2766</v>
      </c>
    </row>
    <row r="9024" spans="1:14">
      <c r="A9024">
        <v>6</v>
      </c>
      <c r="B9024" t="s">
        <v>12998</v>
      </c>
      <c r="C9024" t="s">
        <v>12999</v>
      </c>
      <c r="D9024">
        <v>301</v>
      </c>
      <c r="E9024" s="1">
        <v>3.7050000000000001</v>
      </c>
      <c r="F9024">
        <v>3.524</v>
      </c>
      <c r="G9024">
        <v>0.38700000000000001</v>
      </c>
      <c r="H9024">
        <v>31</v>
      </c>
      <c r="I9024">
        <v>2.2999999999999998</v>
      </c>
      <c r="J9024">
        <v>1.4400000000000001E-3</v>
      </c>
      <c r="K9024">
        <v>0.998</v>
      </c>
      <c r="L9024">
        <v>2.5478400000000003</v>
      </c>
      <c r="M9024" s="2">
        <f t="shared" si="286"/>
        <v>24</v>
      </c>
      <c r="N9024" t="s">
        <v>2766</v>
      </c>
    </row>
    <row r="9025" spans="1:14">
      <c r="A9025">
        <v>7</v>
      </c>
      <c r="B9025" t="s">
        <v>16444</v>
      </c>
      <c r="C9025" t="s">
        <v>16445</v>
      </c>
      <c r="D9025">
        <v>10312</v>
      </c>
      <c r="E9025" s="1">
        <v>3.5539999999999998</v>
      </c>
      <c r="F9025">
        <v>3.4169999999999998</v>
      </c>
      <c r="G9025">
        <v>0.70699999999999996</v>
      </c>
      <c r="H9025">
        <v>426</v>
      </c>
      <c r="I9025">
        <v>4.0999999999999996</v>
      </c>
      <c r="J9025">
        <v>2.5739999999999999E-2</v>
      </c>
      <c r="K9025">
        <v>0.77200000000000002</v>
      </c>
      <c r="L9025">
        <v>2.5478400000000003</v>
      </c>
      <c r="M9025" s="2">
        <f t="shared" si="286"/>
        <v>28.000000000000004</v>
      </c>
      <c r="N9025" t="s">
        <v>2766</v>
      </c>
    </row>
    <row r="9026" spans="1:14">
      <c r="A9026">
        <v>8</v>
      </c>
      <c r="B9026" t="s">
        <v>13049</v>
      </c>
      <c r="C9026" t="s">
        <v>13050</v>
      </c>
      <c r="D9026">
        <v>12128</v>
      </c>
      <c r="E9026" s="1">
        <v>2.8340000000000001</v>
      </c>
      <c r="F9026">
        <v>3.1030000000000002</v>
      </c>
      <c r="G9026">
        <v>0.45100000000000001</v>
      </c>
      <c r="H9026">
        <v>384</v>
      </c>
      <c r="I9026">
        <v>5.2</v>
      </c>
      <c r="J9026">
        <v>3.1609999999999999E-2</v>
      </c>
      <c r="K9026">
        <v>0.78300000000000003</v>
      </c>
      <c r="L9026">
        <v>2.5478400000000003</v>
      </c>
      <c r="M9026" s="2">
        <f t="shared" si="286"/>
        <v>32</v>
      </c>
      <c r="N9026" t="s">
        <v>2766</v>
      </c>
    </row>
    <row r="9027" spans="1:14">
      <c r="A9027">
        <v>9</v>
      </c>
      <c r="B9027" t="s">
        <v>13047</v>
      </c>
      <c r="C9027" t="s">
        <v>13048</v>
      </c>
      <c r="D9027">
        <v>836</v>
      </c>
      <c r="E9027" s="1">
        <v>2.64</v>
      </c>
      <c r="F9027">
        <v>2.5419999999999998</v>
      </c>
      <c r="G9027">
        <v>0.32</v>
      </c>
      <c r="H9027">
        <v>75</v>
      </c>
      <c r="I9027">
        <v>4.9000000000000004</v>
      </c>
      <c r="J9027">
        <v>1.92E-3</v>
      </c>
      <c r="K9027">
        <v>0.61</v>
      </c>
      <c r="L9027">
        <v>2.5478400000000003</v>
      </c>
      <c r="M9027" s="2">
        <f t="shared" si="286"/>
        <v>36</v>
      </c>
      <c r="N9027" t="s">
        <v>2766</v>
      </c>
    </row>
    <row r="9028" spans="1:14">
      <c r="A9028">
        <v>10</v>
      </c>
      <c r="B9028" t="s">
        <v>17877</v>
      </c>
      <c r="C9028" t="s">
        <v>17878</v>
      </c>
      <c r="D9028">
        <v>607</v>
      </c>
      <c r="E9028" s="1">
        <v>2.4119999999999999</v>
      </c>
      <c r="F9028">
        <v>2.847</v>
      </c>
      <c r="G9028">
        <v>0.57099999999999995</v>
      </c>
      <c r="H9028">
        <v>70</v>
      </c>
      <c r="I9028">
        <v>4</v>
      </c>
      <c r="J9028">
        <v>2.5600000000000002E-3</v>
      </c>
      <c r="K9028">
        <v>0.85799999999999998</v>
      </c>
      <c r="L9028">
        <v>2.5478400000000003</v>
      </c>
      <c r="M9028" s="2">
        <f t="shared" si="286"/>
        <v>40</v>
      </c>
      <c r="N9028" t="s">
        <v>2766</v>
      </c>
    </row>
    <row r="9029" spans="1:14">
      <c r="A9029">
        <v>11</v>
      </c>
      <c r="B9029" t="s">
        <v>9191</v>
      </c>
      <c r="C9029" t="s">
        <v>9192</v>
      </c>
      <c r="D9029">
        <v>5872</v>
      </c>
      <c r="E9029" s="1">
        <v>2.4039999999999999</v>
      </c>
      <c r="F9029">
        <v>2.5960000000000001</v>
      </c>
      <c r="G9029">
        <v>0.373</v>
      </c>
      <c r="H9029">
        <v>375</v>
      </c>
      <c r="I9029">
        <v>4.8</v>
      </c>
      <c r="J9029">
        <v>1.474E-2</v>
      </c>
      <c r="K9029">
        <v>0.61099999999999999</v>
      </c>
      <c r="L9029">
        <v>2.5478400000000003</v>
      </c>
      <c r="M9029" s="2">
        <f t="shared" si="286"/>
        <v>44</v>
      </c>
      <c r="N9029" t="s">
        <v>2766</v>
      </c>
    </row>
    <row r="9030" spans="1:14">
      <c r="A9030">
        <v>12</v>
      </c>
      <c r="B9030" t="s">
        <v>13057</v>
      </c>
      <c r="C9030" t="s">
        <v>13058</v>
      </c>
      <c r="D9030">
        <v>1337</v>
      </c>
      <c r="E9030" s="1">
        <v>2.3679999999999999</v>
      </c>
      <c r="F9030">
        <v>3.1219999999999999</v>
      </c>
      <c r="G9030">
        <v>0.5</v>
      </c>
      <c r="H9030">
        <v>244</v>
      </c>
      <c r="I9030">
        <v>2.4</v>
      </c>
      <c r="J9030">
        <v>6.1799999999999997E-3</v>
      </c>
      <c r="K9030">
        <v>0.91200000000000003</v>
      </c>
      <c r="L9030">
        <v>2.5478400000000003</v>
      </c>
      <c r="M9030" s="2">
        <f t="shared" si="286"/>
        <v>48</v>
      </c>
      <c r="N9030" t="s">
        <v>2766</v>
      </c>
    </row>
    <row r="9031" spans="1:14">
      <c r="A9031">
        <v>13</v>
      </c>
      <c r="B9031" t="s">
        <v>13051</v>
      </c>
      <c r="C9031" t="s">
        <v>13052</v>
      </c>
      <c r="D9031">
        <v>5203</v>
      </c>
      <c r="E9031" s="1">
        <v>2.3079999999999998</v>
      </c>
      <c r="F9031">
        <v>2.52</v>
      </c>
      <c r="G9031">
        <v>0.26100000000000001</v>
      </c>
      <c r="H9031">
        <v>253</v>
      </c>
      <c r="I9031">
        <v>4.8</v>
      </c>
      <c r="J9031">
        <v>1.5570000000000001E-2</v>
      </c>
      <c r="K9031">
        <v>0.67</v>
      </c>
      <c r="L9031">
        <v>2.5478400000000003</v>
      </c>
      <c r="M9031" s="2">
        <f t="shared" si="286"/>
        <v>52</v>
      </c>
      <c r="N9031" t="s">
        <v>2766</v>
      </c>
    </row>
    <row r="9032" spans="1:14">
      <c r="A9032">
        <v>14</v>
      </c>
      <c r="B9032" t="s">
        <v>16626</v>
      </c>
      <c r="C9032" t="s">
        <v>16627</v>
      </c>
      <c r="D9032">
        <v>804</v>
      </c>
      <c r="E9032" s="1">
        <v>2.2069999999999999</v>
      </c>
      <c r="F9032">
        <v>2.0830000000000002</v>
      </c>
      <c r="G9032">
        <v>0.25600000000000001</v>
      </c>
      <c r="H9032">
        <v>43</v>
      </c>
      <c r="I9032">
        <v>5.4</v>
      </c>
      <c r="J9032">
        <v>1.2800000000000001E-3</v>
      </c>
      <c r="K9032">
        <v>0.35899999999999999</v>
      </c>
      <c r="L9032">
        <v>2.5478400000000003</v>
      </c>
      <c r="M9032" s="2">
        <f t="shared" si="286"/>
        <v>56.000000000000007</v>
      </c>
      <c r="N9032" t="s">
        <v>2766</v>
      </c>
    </row>
    <row r="9033" spans="1:14">
      <c r="A9033">
        <v>15</v>
      </c>
      <c r="B9033" t="s">
        <v>13006</v>
      </c>
      <c r="C9033" t="s">
        <v>13007</v>
      </c>
      <c r="D9033">
        <v>1352</v>
      </c>
      <c r="E9033" s="1">
        <v>2.1739999999999999</v>
      </c>
      <c r="F9033">
        <v>2.5950000000000002</v>
      </c>
      <c r="G9033">
        <v>0.64300000000000002</v>
      </c>
      <c r="H9033">
        <v>84</v>
      </c>
      <c r="I9033">
        <v>3.9</v>
      </c>
      <c r="J9033">
        <v>5.1599999999999997E-3</v>
      </c>
      <c r="K9033">
        <v>0.66500000000000004</v>
      </c>
      <c r="L9033">
        <v>2.5478400000000003</v>
      </c>
      <c r="M9033" s="2">
        <f t="shared" si="286"/>
        <v>60</v>
      </c>
      <c r="N9033" t="s">
        <v>2766</v>
      </c>
    </row>
    <row r="9034" spans="1:14">
      <c r="A9034">
        <v>16</v>
      </c>
      <c r="B9034" t="s">
        <v>13055</v>
      </c>
      <c r="C9034" t="s">
        <v>13056</v>
      </c>
      <c r="D9034">
        <v>8147</v>
      </c>
      <c r="E9034" s="1">
        <v>2.141</v>
      </c>
      <c r="F9034">
        <v>2.4510000000000001</v>
      </c>
      <c r="G9034">
        <v>0.253</v>
      </c>
      <c r="H9034">
        <v>293</v>
      </c>
      <c r="I9034">
        <v>5.8</v>
      </c>
      <c r="J9034">
        <v>1.7489999999999999E-2</v>
      </c>
      <c r="K9034">
        <v>0.59499999999999997</v>
      </c>
      <c r="L9034">
        <v>2.5478400000000003</v>
      </c>
      <c r="M9034" s="2">
        <f t="shared" si="286"/>
        <v>64</v>
      </c>
      <c r="N9034" t="s">
        <v>2766</v>
      </c>
    </row>
    <row r="9035" spans="1:14">
      <c r="A9035">
        <v>17</v>
      </c>
      <c r="B9035" t="s">
        <v>16424</v>
      </c>
      <c r="C9035" t="s">
        <v>16425</v>
      </c>
      <c r="D9035">
        <v>549</v>
      </c>
      <c r="E9035" s="1">
        <v>1.905</v>
      </c>
      <c r="F9035">
        <v>2.9740000000000002</v>
      </c>
      <c r="G9035">
        <v>0.5</v>
      </c>
      <c r="H9035">
        <v>46</v>
      </c>
      <c r="I9035">
        <v>4.3</v>
      </c>
      <c r="J9035">
        <v>2.6800000000000001E-3</v>
      </c>
      <c r="K9035">
        <v>0.97799999999999998</v>
      </c>
      <c r="L9035">
        <v>2.5478400000000003</v>
      </c>
      <c r="M9035" s="2">
        <f t="shared" si="286"/>
        <v>68</v>
      </c>
      <c r="N9035" t="s">
        <v>2766</v>
      </c>
    </row>
    <row r="9036" spans="1:14">
      <c r="A9036">
        <v>18</v>
      </c>
      <c r="B9036" t="s">
        <v>13045</v>
      </c>
      <c r="C9036" t="s">
        <v>13046</v>
      </c>
      <c r="D9036">
        <v>3248</v>
      </c>
      <c r="E9036" s="1">
        <v>1.7</v>
      </c>
      <c r="F9036">
        <v>2.0150000000000001</v>
      </c>
      <c r="G9036">
        <v>0.434</v>
      </c>
      <c r="H9036">
        <v>143</v>
      </c>
      <c r="I9036">
        <v>7.5</v>
      </c>
      <c r="J9036">
        <v>5.2700000000000004E-3</v>
      </c>
      <c r="K9036">
        <v>0.48699999999999999</v>
      </c>
      <c r="L9036">
        <v>2.5478400000000003</v>
      </c>
      <c r="M9036" s="2">
        <f t="shared" si="286"/>
        <v>72</v>
      </c>
      <c r="N9036" t="s">
        <v>2766</v>
      </c>
    </row>
    <row r="9037" spans="1:14">
      <c r="A9037">
        <v>19</v>
      </c>
      <c r="B9037" t="s">
        <v>16454</v>
      </c>
      <c r="C9037" t="s">
        <v>16455</v>
      </c>
      <c r="D9037">
        <v>212</v>
      </c>
      <c r="E9037" s="1">
        <v>1.542</v>
      </c>
      <c r="F9037">
        <v>0.81599999999999995</v>
      </c>
      <c r="H9037">
        <v>0</v>
      </c>
      <c r="I9037">
        <v>4.5</v>
      </c>
      <c r="J9037">
        <v>4.8999999999999998E-4</v>
      </c>
      <c r="K9037">
        <v>0.17</v>
      </c>
      <c r="L9037">
        <v>2.5478400000000003</v>
      </c>
      <c r="M9037" s="2">
        <f t="shared" si="286"/>
        <v>76</v>
      </c>
      <c r="N9037" t="s">
        <v>2766</v>
      </c>
    </row>
    <row r="9038" spans="1:14">
      <c r="A9038">
        <v>20</v>
      </c>
      <c r="B9038" t="s">
        <v>17927</v>
      </c>
      <c r="C9038" t="s">
        <v>17928</v>
      </c>
      <c r="D9038">
        <v>451</v>
      </c>
      <c r="E9038" s="1">
        <v>1.1439999999999999</v>
      </c>
      <c r="F9038">
        <v>1.349</v>
      </c>
      <c r="G9038">
        <v>0.14299999999999999</v>
      </c>
      <c r="H9038">
        <v>56</v>
      </c>
      <c r="I9038">
        <v>3.7</v>
      </c>
      <c r="J9038">
        <v>1.7899999999999999E-3</v>
      </c>
      <c r="K9038">
        <v>0.35</v>
      </c>
      <c r="L9038">
        <v>2.5478400000000003</v>
      </c>
      <c r="M9038" s="2">
        <f t="shared" si="286"/>
        <v>80</v>
      </c>
      <c r="N9038" t="s">
        <v>2766</v>
      </c>
    </row>
    <row r="9039" spans="1:14">
      <c r="A9039">
        <v>21</v>
      </c>
      <c r="B9039" t="s">
        <v>12994</v>
      </c>
      <c r="C9039" t="s">
        <v>12995</v>
      </c>
      <c r="D9039">
        <v>712</v>
      </c>
      <c r="E9039" s="1">
        <v>1.087</v>
      </c>
      <c r="F9039">
        <v>1.224</v>
      </c>
      <c r="G9039">
        <v>2.4E-2</v>
      </c>
      <c r="H9039">
        <v>42</v>
      </c>
      <c r="I9039">
        <v>7.2</v>
      </c>
      <c r="J9039">
        <v>1.2899999999999999E-3</v>
      </c>
      <c r="K9039">
        <v>0.32900000000000001</v>
      </c>
      <c r="L9039">
        <v>2.5478400000000003</v>
      </c>
      <c r="M9039" s="2">
        <f t="shared" si="286"/>
        <v>84</v>
      </c>
      <c r="N9039" t="s">
        <v>2766</v>
      </c>
    </row>
    <row r="9040" spans="1:14">
      <c r="A9040">
        <v>22</v>
      </c>
      <c r="B9040" t="s">
        <v>16492</v>
      </c>
      <c r="C9040" t="s">
        <v>16493</v>
      </c>
      <c r="D9040">
        <v>435</v>
      </c>
      <c r="E9040" s="1">
        <v>0.85399999999999998</v>
      </c>
      <c r="F9040">
        <v>0.82599999999999996</v>
      </c>
      <c r="G9040">
        <v>0.13700000000000001</v>
      </c>
      <c r="H9040">
        <v>51</v>
      </c>
      <c r="I9040">
        <v>6.6</v>
      </c>
      <c r="J9040">
        <v>6.2E-4</v>
      </c>
      <c r="K9040">
        <v>0.16200000000000001</v>
      </c>
      <c r="L9040">
        <v>2.5478400000000003</v>
      </c>
      <c r="M9040" s="2">
        <f t="shared" si="286"/>
        <v>88</v>
      </c>
      <c r="N9040" t="s">
        <v>2766</v>
      </c>
    </row>
    <row r="9041" spans="1:14">
      <c r="A9041">
        <v>23</v>
      </c>
      <c r="B9041" t="s">
        <v>21169</v>
      </c>
      <c r="C9041" t="s">
        <v>21170</v>
      </c>
      <c r="D9041">
        <v>375</v>
      </c>
      <c r="E9041" s="1">
        <v>0.82599999999999996</v>
      </c>
      <c r="F9041">
        <v>1.446</v>
      </c>
      <c r="G9041">
        <v>2.5999999999999999E-2</v>
      </c>
      <c r="H9041">
        <v>76</v>
      </c>
      <c r="I9041">
        <v>4</v>
      </c>
      <c r="J9041">
        <v>1.65E-3</v>
      </c>
      <c r="K9041">
        <v>0.36399999999999999</v>
      </c>
      <c r="L9041">
        <v>2.5478400000000003</v>
      </c>
      <c r="M9041" s="2">
        <f t="shared" si="286"/>
        <v>92</v>
      </c>
      <c r="N9041" t="s">
        <v>2766</v>
      </c>
    </row>
    <row r="9042" spans="1:14">
      <c r="A9042">
        <v>24</v>
      </c>
      <c r="B9042" t="s">
        <v>19558</v>
      </c>
      <c r="C9042" t="s">
        <v>19559</v>
      </c>
      <c r="D9042">
        <v>1154</v>
      </c>
      <c r="E9042" s="1">
        <v>0.80900000000000005</v>
      </c>
      <c r="F9042">
        <v>1.3049999999999999</v>
      </c>
      <c r="G9042">
        <v>8.7999999999999995E-2</v>
      </c>
      <c r="H9042">
        <v>113</v>
      </c>
      <c r="I9042">
        <v>5.0999999999999996</v>
      </c>
      <c r="J9042">
        <v>3.2100000000000002E-3</v>
      </c>
      <c r="K9042">
        <v>0.33400000000000002</v>
      </c>
      <c r="L9042">
        <v>2.5478400000000003</v>
      </c>
      <c r="M9042" s="2">
        <f t="shared" si="286"/>
        <v>96</v>
      </c>
      <c r="N9042" t="s">
        <v>2766</v>
      </c>
    </row>
    <row r="9043" spans="1:14">
      <c r="A9043">
        <v>25</v>
      </c>
      <c r="B9043" t="s">
        <v>9189</v>
      </c>
      <c r="C9043" t="s">
        <v>9190</v>
      </c>
      <c r="D9043">
        <v>171</v>
      </c>
      <c r="E9043" s="1">
        <v>0.312</v>
      </c>
      <c r="F9043">
        <v>0.50600000000000001</v>
      </c>
      <c r="G9043">
        <v>7.6999999999999999E-2</v>
      </c>
      <c r="H9043">
        <v>13</v>
      </c>
      <c r="I9043" t="s">
        <v>18288</v>
      </c>
      <c r="J9043">
        <v>1.6000000000000001E-4</v>
      </c>
      <c r="K9043">
        <v>0.11</v>
      </c>
      <c r="L9043">
        <v>2.5478400000000003</v>
      </c>
      <c r="M9043" s="2">
        <f t="shared" si="286"/>
        <v>100</v>
      </c>
      <c r="N9043" t="s">
        <v>2766</v>
      </c>
    </row>
    <row r="9044" spans="1:14" s="3" customFormat="1">
      <c r="E9044" s="4"/>
      <c r="M9044" s="5"/>
    </row>
    <row r="9045" spans="1:14">
      <c r="A9045">
        <v>1</v>
      </c>
      <c r="B9045" t="s">
        <v>9225</v>
      </c>
      <c r="C9045" t="s">
        <v>9226</v>
      </c>
      <c r="D9045">
        <v>14762</v>
      </c>
      <c r="E9045" s="1">
        <v>2.36</v>
      </c>
      <c r="F9045">
        <v>2.581</v>
      </c>
      <c r="G9045">
        <v>0.44800000000000001</v>
      </c>
      <c r="H9045">
        <v>509</v>
      </c>
      <c r="I9045">
        <v>6.9</v>
      </c>
      <c r="J9045">
        <v>2.8629999999999999E-2</v>
      </c>
      <c r="K9045">
        <v>0.69299999999999995</v>
      </c>
      <c r="L9045">
        <f>AVERAGE(E9045:E9070)</f>
        <v>0.76869230769230745</v>
      </c>
      <c r="M9045" s="2">
        <f t="shared" ref="M9045:M9070" si="287">A9045/26*100</f>
        <v>3.8461538461538463</v>
      </c>
      <c r="N9045" t="s">
        <v>2767</v>
      </c>
    </row>
    <row r="9046" spans="1:14">
      <c r="A9046">
        <v>2</v>
      </c>
      <c r="B9046" t="s">
        <v>9215</v>
      </c>
      <c r="C9046" t="s">
        <v>9216</v>
      </c>
      <c r="D9046">
        <v>30724</v>
      </c>
      <c r="E9046" s="1">
        <v>2.1070000000000002</v>
      </c>
      <c r="F9046">
        <v>2.3919999999999999</v>
      </c>
      <c r="G9046">
        <v>0.35399999999999998</v>
      </c>
      <c r="H9046">
        <v>624</v>
      </c>
      <c r="I9046" t="s">
        <v>18288</v>
      </c>
      <c r="J9046">
        <v>4.335E-2</v>
      </c>
      <c r="K9046">
        <v>0.71</v>
      </c>
      <c r="L9046">
        <v>0.76869230769230745</v>
      </c>
      <c r="M9046" s="2">
        <f t="shared" si="287"/>
        <v>7.6923076923076925</v>
      </c>
      <c r="N9046" t="s">
        <v>2767</v>
      </c>
    </row>
    <row r="9047" spans="1:14">
      <c r="A9047">
        <v>3</v>
      </c>
      <c r="B9047" t="s">
        <v>9197</v>
      </c>
      <c r="C9047" t="s">
        <v>9198</v>
      </c>
      <c r="D9047">
        <v>7158</v>
      </c>
      <c r="E9047" s="1">
        <v>1.7889999999999999</v>
      </c>
      <c r="F9047">
        <v>1.968</v>
      </c>
      <c r="G9047">
        <v>0.36799999999999999</v>
      </c>
      <c r="H9047">
        <v>1091</v>
      </c>
      <c r="I9047">
        <v>4.5999999999999996</v>
      </c>
      <c r="J9047">
        <v>1.634E-2</v>
      </c>
      <c r="K9047">
        <v>0.45700000000000002</v>
      </c>
      <c r="L9047">
        <v>0.76869230769230745</v>
      </c>
      <c r="M9047" s="2">
        <f t="shared" si="287"/>
        <v>11.538461538461538</v>
      </c>
      <c r="N9047" t="s">
        <v>2767</v>
      </c>
    </row>
    <row r="9048" spans="1:14">
      <c r="A9048">
        <v>4</v>
      </c>
      <c r="B9048" t="s">
        <v>9231</v>
      </c>
      <c r="C9048" t="s">
        <v>9232</v>
      </c>
      <c r="D9048">
        <v>4374</v>
      </c>
      <c r="E9048" s="1">
        <v>1.66</v>
      </c>
      <c r="F9048">
        <v>1.841</v>
      </c>
      <c r="G9048">
        <v>0.23400000000000001</v>
      </c>
      <c r="H9048">
        <v>312</v>
      </c>
      <c r="I9048">
        <v>6.3</v>
      </c>
      <c r="J9048">
        <v>8.2400000000000008E-3</v>
      </c>
      <c r="K9048">
        <v>0.42599999999999999</v>
      </c>
      <c r="L9048">
        <v>0.76869230769230745</v>
      </c>
      <c r="M9048" s="2">
        <f t="shared" si="287"/>
        <v>15.384615384615385</v>
      </c>
      <c r="N9048" t="s">
        <v>2767</v>
      </c>
    </row>
    <row r="9049" spans="1:14">
      <c r="A9049">
        <v>5</v>
      </c>
      <c r="B9049" t="s">
        <v>9229</v>
      </c>
      <c r="C9049" t="s">
        <v>9230</v>
      </c>
      <c r="D9049">
        <v>20564</v>
      </c>
      <c r="E9049" s="1">
        <v>1.597</v>
      </c>
      <c r="F9049">
        <v>1.54</v>
      </c>
      <c r="G9049">
        <v>0.307</v>
      </c>
      <c r="H9049">
        <v>596</v>
      </c>
      <c r="I9049" t="s">
        <v>18288</v>
      </c>
      <c r="J9049">
        <v>2.742E-2</v>
      </c>
      <c r="K9049">
        <v>0.45</v>
      </c>
      <c r="L9049">
        <v>0.76869230769230745</v>
      </c>
      <c r="M9049" s="2">
        <f t="shared" si="287"/>
        <v>19.230769230769234</v>
      </c>
      <c r="N9049" t="s">
        <v>2767</v>
      </c>
    </row>
    <row r="9050" spans="1:14">
      <c r="A9050">
        <v>6</v>
      </c>
      <c r="B9050" t="s">
        <v>9213</v>
      </c>
      <c r="C9050" t="s">
        <v>9214</v>
      </c>
      <c r="D9050">
        <v>112</v>
      </c>
      <c r="E9050" s="1">
        <v>1.548</v>
      </c>
      <c r="F9050">
        <v>1.548</v>
      </c>
      <c r="G9050">
        <v>0.45200000000000001</v>
      </c>
      <c r="H9050">
        <v>31</v>
      </c>
      <c r="I9050">
        <v>2.2000000000000002</v>
      </c>
      <c r="J9050">
        <v>5.6999999999999998E-4</v>
      </c>
      <c r="K9050">
        <v>0.52500000000000002</v>
      </c>
      <c r="L9050">
        <v>0.76869230769230745</v>
      </c>
      <c r="M9050" s="2">
        <f t="shared" si="287"/>
        <v>23.076923076923077</v>
      </c>
      <c r="N9050" t="s">
        <v>2767</v>
      </c>
    </row>
    <row r="9051" spans="1:14">
      <c r="A9051">
        <v>7</v>
      </c>
      <c r="B9051" t="s">
        <v>9211</v>
      </c>
      <c r="C9051" t="s">
        <v>9212</v>
      </c>
      <c r="D9051">
        <v>1103</v>
      </c>
      <c r="E9051" s="1">
        <v>1.153</v>
      </c>
      <c r="F9051">
        <v>1.403</v>
      </c>
      <c r="G9051">
        <v>0.17100000000000001</v>
      </c>
      <c r="H9051">
        <v>123</v>
      </c>
      <c r="I9051">
        <v>4.8</v>
      </c>
      <c r="J9051">
        <v>4.0699999999999998E-3</v>
      </c>
      <c r="K9051">
        <v>0.45800000000000002</v>
      </c>
      <c r="L9051">
        <v>0.76869230769230745</v>
      </c>
      <c r="M9051" s="2">
        <f t="shared" si="287"/>
        <v>26.923076923076923</v>
      </c>
      <c r="N9051" t="s">
        <v>2767</v>
      </c>
    </row>
    <row r="9052" spans="1:14">
      <c r="A9052">
        <v>8</v>
      </c>
      <c r="B9052" t="s">
        <v>9223</v>
      </c>
      <c r="C9052" t="s">
        <v>9224</v>
      </c>
      <c r="D9052">
        <v>2306</v>
      </c>
      <c r="E9052" s="1">
        <v>1.143</v>
      </c>
      <c r="F9052">
        <v>1.361</v>
      </c>
      <c r="G9052">
        <v>0.32900000000000001</v>
      </c>
      <c r="H9052">
        <v>79</v>
      </c>
      <c r="I9052">
        <v>6.7</v>
      </c>
      <c r="J9052">
        <v>5.0600000000000003E-3</v>
      </c>
      <c r="K9052">
        <v>0.442</v>
      </c>
      <c r="L9052">
        <v>0.76869230769230745</v>
      </c>
      <c r="M9052" s="2">
        <f t="shared" si="287"/>
        <v>30.76923076923077</v>
      </c>
      <c r="N9052" t="s">
        <v>2767</v>
      </c>
    </row>
    <row r="9053" spans="1:14">
      <c r="A9053">
        <v>9</v>
      </c>
      <c r="B9053" t="s">
        <v>9221</v>
      </c>
      <c r="C9053" t="s">
        <v>9222</v>
      </c>
      <c r="D9053">
        <v>2038</v>
      </c>
      <c r="E9053" s="1">
        <v>0.94</v>
      </c>
      <c r="F9053">
        <v>0.86099999999999999</v>
      </c>
      <c r="G9053">
        <v>8.1000000000000003E-2</v>
      </c>
      <c r="H9053">
        <v>124</v>
      </c>
      <c r="I9053">
        <v>5.8</v>
      </c>
      <c r="J9053">
        <v>4.8599999999999997E-3</v>
      </c>
      <c r="K9053">
        <v>0.23100000000000001</v>
      </c>
      <c r="L9053">
        <v>0.76869230769230745</v>
      </c>
      <c r="M9053" s="2">
        <f t="shared" si="287"/>
        <v>34.615384615384613</v>
      </c>
      <c r="N9053" t="s">
        <v>2767</v>
      </c>
    </row>
    <row r="9054" spans="1:14">
      <c r="A9054">
        <v>10</v>
      </c>
      <c r="B9054" t="s">
        <v>21875</v>
      </c>
      <c r="C9054" t="s">
        <v>21876</v>
      </c>
      <c r="D9054">
        <v>1330</v>
      </c>
      <c r="E9054" s="1">
        <v>0.76400000000000001</v>
      </c>
      <c r="F9054">
        <v>0.64400000000000002</v>
      </c>
      <c r="G9054">
        <v>7.6999999999999999E-2</v>
      </c>
      <c r="H9054">
        <v>39</v>
      </c>
      <c r="I9054" t="s">
        <v>18288</v>
      </c>
      <c r="J9054">
        <v>1.32E-3</v>
      </c>
      <c r="K9054">
        <v>0.28000000000000003</v>
      </c>
      <c r="L9054">
        <v>0.76869230769230745</v>
      </c>
      <c r="M9054" s="2">
        <f t="shared" si="287"/>
        <v>38.461538461538467</v>
      </c>
      <c r="N9054" t="s">
        <v>2767</v>
      </c>
    </row>
    <row r="9055" spans="1:14">
      <c r="A9055">
        <v>11</v>
      </c>
      <c r="B9055" t="s">
        <v>9207</v>
      </c>
      <c r="C9055" t="s">
        <v>9208</v>
      </c>
      <c r="D9055">
        <v>392</v>
      </c>
      <c r="E9055" s="1">
        <v>0.72899999999999998</v>
      </c>
      <c r="F9055">
        <v>0.68700000000000006</v>
      </c>
      <c r="G9055">
        <v>0</v>
      </c>
      <c r="H9055">
        <v>34</v>
      </c>
      <c r="I9055">
        <v>8.9</v>
      </c>
      <c r="J9055">
        <v>6.8000000000000005E-4</v>
      </c>
      <c r="K9055">
        <v>0.19900000000000001</v>
      </c>
      <c r="L9055">
        <v>0.76869230769230745</v>
      </c>
      <c r="M9055" s="2">
        <f t="shared" si="287"/>
        <v>42.307692307692307</v>
      </c>
      <c r="N9055" t="s">
        <v>2767</v>
      </c>
    </row>
    <row r="9056" spans="1:14">
      <c r="A9056">
        <v>12</v>
      </c>
      <c r="B9056" t="s">
        <v>9193</v>
      </c>
      <c r="C9056" t="s">
        <v>9194</v>
      </c>
      <c r="D9056">
        <v>385</v>
      </c>
      <c r="E9056" s="1">
        <v>0.68799999999999994</v>
      </c>
      <c r="F9056">
        <v>0.75900000000000001</v>
      </c>
      <c r="G9056">
        <v>0.29199999999999998</v>
      </c>
      <c r="H9056">
        <v>65</v>
      </c>
      <c r="I9056">
        <v>4.2</v>
      </c>
      <c r="J9056">
        <v>1.1800000000000001E-3</v>
      </c>
      <c r="K9056">
        <v>0.19600000000000001</v>
      </c>
      <c r="L9056">
        <v>0.76869230769230745</v>
      </c>
      <c r="M9056" s="2">
        <f t="shared" si="287"/>
        <v>46.153846153846153</v>
      </c>
      <c r="N9056" t="s">
        <v>2767</v>
      </c>
    </row>
    <row r="9057" spans="1:14">
      <c r="A9057">
        <v>13</v>
      </c>
      <c r="B9057" t="s">
        <v>9227</v>
      </c>
      <c r="C9057" t="s">
        <v>9228</v>
      </c>
      <c r="D9057">
        <v>976</v>
      </c>
      <c r="E9057" s="1">
        <v>0.53100000000000003</v>
      </c>
      <c r="F9057">
        <v>0.45100000000000001</v>
      </c>
      <c r="G9057">
        <v>6.3E-2</v>
      </c>
      <c r="H9057">
        <v>238</v>
      </c>
      <c r="I9057">
        <v>4.8</v>
      </c>
      <c r="J9057">
        <v>1.5100000000000001E-3</v>
      </c>
      <c r="K9057">
        <v>6.8000000000000005E-2</v>
      </c>
      <c r="L9057">
        <v>0.76869230769230745</v>
      </c>
      <c r="M9057" s="2">
        <f t="shared" si="287"/>
        <v>50</v>
      </c>
      <c r="N9057" t="s">
        <v>2767</v>
      </c>
    </row>
    <row r="9058" spans="1:14">
      <c r="A9058">
        <v>14</v>
      </c>
      <c r="B9058" t="s">
        <v>9199</v>
      </c>
      <c r="C9058" t="s">
        <v>9200</v>
      </c>
      <c r="D9058">
        <v>267</v>
      </c>
      <c r="E9058" s="1">
        <v>0.41799999999999998</v>
      </c>
      <c r="F9058">
        <v>0.48</v>
      </c>
      <c r="G9058">
        <v>0.10299999999999999</v>
      </c>
      <c r="H9058">
        <v>29</v>
      </c>
      <c r="I9058">
        <v>6.5</v>
      </c>
      <c r="J9058">
        <v>7.5000000000000002E-4</v>
      </c>
      <c r="K9058">
        <v>0.17</v>
      </c>
      <c r="L9058">
        <v>0.76869230769230745</v>
      </c>
      <c r="M9058" s="2">
        <f t="shared" si="287"/>
        <v>53.846153846153847</v>
      </c>
      <c r="N9058" t="s">
        <v>2767</v>
      </c>
    </row>
    <row r="9059" spans="1:14">
      <c r="A9059">
        <v>15</v>
      </c>
      <c r="B9059" t="s">
        <v>9195</v>
      </c>
      <c r="C9059" t="s">
        <v>9196</v>
      </c>
      <c r="D9059">
        <v>234</v>
      </c>
      <c r="E9059" s="1">
        <v>0.40400000000000003</v>
      </c>
      <c r="F9059">
        <v>0.40699999999999997</v>
      </c>
      <c r="G9059">
        <v>3.4000000000000002E-2</v>
      </c>
      <c r="H9059">
        <v>58</v>
      </c>
      <c r="I9059">
        <v>6.3</v>
      </c>
      <c r="J9059">
        <v>4.2999999999999999E-4</v>
      </c>
      <c r="K9059">
        <v>9.0999999999999998E-2</v>
      </c>
      <c r="L9059">
        <v>0.76869230769230745</v>
      </c>
      <c r="M9059" s="2">
        <f t="shared" si="287"/>
        <v>57.692307692307686</v>
      </c>
      <c r="N9059" t="s">
        <v>2767</v>
      </c>
    </row>
    <row r="9060" spans="1:14">
      <c r="A9060">
        <v>16</v>
      </c>
      <c r="B9060" t="s">
        <v>9205</v>
      </c>
      <c r="C9060" t="s">
        <v>9206</v>
      </c>
      <c r="D9060">
        <v>398</v>
      </c>
      <c r="E9060" s="1">
        <v>0.33900000000000002</v>
      </c>
      <c r="F9060">
        <v>0.35099999999999998</v>
      </c>
      <c r="G9060">
        <v>1.4E-2</v>
      </c>
      <c r="H9060">
        <v>74</v>
      </c>
      <c r="I9060">
        <v>7</v>
      </c>
      <c r="J9060">
        <v>7.6000000000000004E-4</v>
      </c>
      <c r="K9060">
        <v>9.2999999999999999E-2</v>
      </c>
      <c r="L9060">
        <v>0.76869230769230745</v>
      </c>
      <c r="M9060" s="2">
        <f t="shared" si="287"/>
        <v>61.53846153846154</v>
      </c>
      <c r="N9060" t="s">
        <v>2767</v>
      </c>
    </row>
    <row r="9061" spans="1:14">
      <c r="A9061">
        <v>17</v>
      </c>
      <c r="B9061" t="s">
        <v>9219</v>
      </c>
      <c r="C9061" t="s">
        <v>9220</v>
      </c>
      <c r="D9061">
        <v>498</v>
      </c>
      <c r="E9061" s="1">
        <v>0.33300000000000002</v>
      </c>
      <c r="F9061">
        <v>0.39700000000000002</v>
      </c>
      <c r="G9061">
        <v>1.2999999999999999E-2</v>
      </c>
      <c r="H9061">
        <v>227</v>
      </c>
      <c r="I9061">
        <v>4.5999999999999996</v>
      </c>
      <c r="J9061">
        <v>1.39E-3</v>
      </c>
      <c r="K9061">
        <v>9.8000000000000004E-2</v>
      </c>
      <c r="L9061">
        <v>0.76869230769230745</v>
      </c>
      <c r="M9061" s="2">
        <f t="shared" si="287"/>
        <v>65.384615384615387</v>
      </c>
      <c r="N9061" t="s">
        <v>2767</v>
      </c>
    </row>
    <row r="9062" spans="1:14">
      <c r="A9062">
        <v>18</v>
      </c>
      <c r="B9062" t="s">
        <v>9239</v>
      </c>
      <c r="C9062" t="s">
        <v>9240</v>
      </c>
      <c r="D9062">
        <v>142</v>
      </c>
      <c r="E9062" s="1">
        <v>0.27800000000000002</v>
      </c>
      <c r="F9062">
        <v>0.43</v>
      </c>
      <c r="I9062">
        <v>5.6</v>
      </c>
      <c r="J9062">
        <v>4.2999999999999999E-4</v>
      </c>
      <c r="K9062">
        <v>0.13600000000000001</v>
      </c>
      <c r="L9062">
        <v>0.76869230769230745</v>
      </c>
      <c r="M9062" s="2">
        <f t="shared" si="287"/>
        <v>69.230769230769226</v>
      </c>
      <c r="N9062" t="s">
        <v>2767</v>
      </c>
    </row>
    <row r="9063" spans="1:14">
      <c r="A9063">
        <v>19</v>
      </c>
      <c r="B9063" t="s">
        <v>9235</v>
      </c>
      <c r="C9063" t="s">
        <v>9236</v>
      </c>
      <c r="D9063">
        <v>605</v>
      </c>
      <c r="E9063" s="1">
        <v>0.26200000000000001</v>
      </c>
      <c r="F9063">
        <v>0.34</v>
      </c>
      <c r="G9063">
        <v>8.2000000000000003E-2</v>
      </c>
      <c r="H9063">
        <v>98</v>
      </c>
      <c r="I9063" t="s">
        <v>18288</v>
      </c>
      <c r="J9063">
        <v>7.9000000000000001E-4</v>
      </c>
      <c r="K9063">
        <v>9.9000000000000005E-2</v>
      </c>
      <c r="L9063">
        <v>0.76869230769230745</v>
      </c>
      <c r="M9063" s="2">
        <f t="shared" si="287"/>
        <v>73.076923076923066</v>
      </c>
      <c r="N9063" t="s">
        <v>2767</v>
      </c>
    </row>
    <row r="9064" spans="1:14">
      <c r="A9064">
        <v>20</v>
      </c>
      <c r="B9064" t="s">
        <v>9237</v>
      </c>
      <c r="C9064" t="s">
        <v>9238</v>
      </c>
      <c r="D9064">
        <v>217</v>
      </c>
      <c r="E9064" s="1">
        <v>0.187</v>
      </c>
      <c r="F9064">
        <v>0.16800000000000001</v>
      </c>
      <c r="G9064">
        <v>0</v>
      </c>
      <c r="H9064">
        <v>77</v>
      </c>
      <c r="I9064">
        <v>7.6</v>
      </c>
      <c r="J9064">
        <v>5.1999999999999995E-4</v>
      </c>
      <c r="K9064">
        <v>6.0999999999999999E-2</v>
      </c>
      <c r="L9064">
        <v>0.76869230769230745</v>
      </c>
      <c r="M9064" s="2">
        <f t="shared" si="287"/>
        <v>76.923076923076934</v>
      </c>
      <c r="N9064" t="s">
        <v>2767</v>
      </c>
    </row>
    <row r="9065" spans="1:14">
      <c r="A9065">
        <v>21</v>
      </c>
      <c r="B9065" t="s">
        <v>9203</v>
      </c>
      <c r="C9065" t="s">
        <v>9204</v>
      </c>
      <c r="D9065">
        <v>506</v>
      </c>
      <c r="E9065" s="1">
        <v>0.183</v>
      </c>
      <c r="F9065">
        <v>0.219</v>
      </c>
      <c r="G9065">
        <v>5.3999999999999999E-2</v>
      </c>
      <c r="H9065">
        <v>93</v>
      </c>
      <c r="I9065" t="s">
        <v>18288</v>
      </c>
      <c r="J9065">
        <v>3.6999999999999999E-4</v>
      </c>
      <c r="K9065">
        <v>4.3999999999999997E-2</v>
      </c>
      <c r="L9065">
        <v>0.76869230769230745</v>
      </c>
      <c r="M9065" s="2">
        <f t="shared" si="287"/>
        <v>80.769230769230774</v>
      </c>
      <c r="N9065" t="s">
        <v>2767</v>
      </c>
    </row>
    <row r="9066" spans="1:14">
      <c r="A9066">
        <v>22</v>
      </c>
      <c r="B9066" t="s">
        <v>9209</v>
      </c>
      <c r="C9066" t="s">
        <v>9210</v>
      </c>
      <c r="D9066">
        <v>87</v>
      </c>
      <c r="E9066" s="1">
        <v>0.17299999999999999</v>
      </c>
      <c r="F9066">
        <v>0.16200000000000001</v>
      </c>
      <c r="J9066">
        <v>1.3999999999999999E-4</v>
      </c>
      <c r="K9066">
        <v>7.0000000000000007E-2</v>
      </c>
      <c r="L9066">
        <v>0.76869230769230745</v>
      </c>
      <c r="M9066" s="2">
        <f t="shared" si="287"/>
        <v>84.615384615384613</v>
      </c>
      <c r="N9066" t="s">
        <v>2767</v>
      </c>
    </row>
    <row r="9067" spans="1:14">
      <c r="A9067">
        <v>23</v>
      </c>
      <c r="B9067" t="s">
        <v>9217</v>
      </c>
      <c r="C9067" t="s">
        <v>9218</v>
      </c>
      <c r="D9067">
        <v>90</v>
      </c>
      <c r="E9067" s="1">
        <v>0.16400000000000001</v>
      </c>
      <c r="G9067">
        <v>2.4E-2</v>
      </c>
      <c r="H9067">
        <v>41</v>
      </c>
      <c r="J9067">
        <v>2.1000000000000001E-4</v>
      </c>
      <c r="L9067">
        <v>0.76869230769230745</v>
      </c>
      <c r="M9067" s="2">
        <f t="shared" si="287"/>
        <v>88.461538461538453</v>
      </c>
      <c r="N9067" t="s">
        <v>2767</v>
      </c>
    </row>
    <row r="9068" spans="1:14">
      <c r="A9068">
        <v>24</v>
      </c>
      <c r="B9068" t="s">
        <v>9241</v>
      </c>
      <c r="C9068" t="s">
        <v>9242</v>
      </c>
      <c r="D9068">
        <v>56</v>
      </c>
      <c r="E9068" s="1">
        <v>0.13200000000000001</v>
      </c>
      <c r="F9068">
        <v>0.22500000000000001</v>
      </c>
      <c r="G9068">
        <v>0</v>
      </c>
      <c r="H9068">
        <v>15</v>
      </c>
      <c r="J9068">
        <v>1E-4</v>
      </c>
      <c r="K9068">
        <v>5.2999999999999999E-2</v>
      </c>
      <c r="L9068">
        <v>0.76869230769230745</v>
      </c>
      <c r="M9068" s="2">
        <f t="shared" si="287"/>
        <v>92.307692307692307</v>
      </c>
      <c r="N9068" t="s">
        <v>2767</v>
      </c>
    </row>
    <row r="9069" spans="1:14">
      <c r="A9069">
        <v>25</v>
      </c>
      <c r="B9069" t="s">
        <v>9233</v>
      </c>
      <c r="C9069" t="s">
        <v>9234</v>
      </c>
      <c r="D9069">
        <v>81</v>
      </c>
      <c r="E9069" s="1">
        <v>5.6000000000000001E-2</v>
      </c>
      <c r="F9069">
        <v>5.8000000000000003E-2</v>
      </c>
      <c r="G9069">
        <v>1.2999999999999999E-2</v>
      </c>
      <c r="H9069">
        <v>77</v>
      </c>
      <c r="J9069">
        <v>1.6000000000000001E-4</v>
      </c>
      <c r="K9069">
        <v>2.3E-2</v>
      </c>
      <c r="L9069">
        <v>0.76869230769230745</v>
      </c>
      <c r="M9069" s="2">
        <f t="shared" si="287"/>
        <v>96.15384615384616</v>
      </c>
      <c r="N9069" t="s">
        <v>2767</v>
      </c>
    </row>
    <row r="9070" spans="1:14">
      <c r="A9070">
        <v>26</v>
      </c>
      <c r="B9070" t="s">
        <v>9201</v>
      </c>
      <c r="C9070" t="s">
        <v>9202</v>
      </c>
      <c r="D9070">
        <v>100</v>
      </c>
      <c r="E9070" s="1">
        <v>4.8000000000000001E-2</v>
      </c>
      <c r="F9070">
        <v>0.13400000000000001</v>
      </c>
      <c r="G9070">
        <v>0</v>
      </c>
      <c r="H9070">
        <v>33</v>
      </c>
      <c r="I9070">
        <v>8.3000000000000007</v>
      </c>
      <c r="J9070">
        <v>2.7999999999999998E-4</v>
      </c>
      <c r="K9070">
        <v>5.0999999999999997E-2</v>
      </c>
      <c r="L9070">
        <v>0.76869230769230745</v>
      </c>
      <c r="M9070" s="2">
        <f t="shared" si="287"/>
        <v>100</v>
      </c>
      <c r="N9070" t="s">
        <v>2767</v>
      </c>
    </row>
    <row r="9071" spans="1:14" s="3" customFormat="1">
      <c r="E9071" s="4"/>
      <c r="M9071" s="5"/>
    </row>
    <row r="9072" spans="1:14">
      <c r="A9072">
        <v>1</v>
      </c>
      <c r="B9072" t="s">
        <v>9251</v>
      </c>
      <c r="C9072" t="s">
        <v>9252</v>
      </c>
      <c r="D9072">
        <v>3574</v>
      </c>
      <c r="E9072" s="1">
        <v>1.88</v>
      </c>
      <c r="F9072">
        <v>2.0760000000000001</v>
      </c>
      <c r="G9072">
        <v>0.20200000000000001</v>
      </c>
      <c r="H9072">
        <v>178</v>
      </c>
      <c r="I9072">
        <v>5</v>
      </c>
      <c r="J9072">
        <v>1.2330000000000001E-2</v>
      </c>
      <c r="K9072">
        <v>0.68100000000000005</v>
      </c>
      <c r="L9072">
        <f>AVERAGE(E9072:E9103)</f>
        <v>0.75674999999999992</v>
      </c>
      <c r="M9072" s="2">
        <f t="shared" ref="M9072:M9103" si="288">A9072/32*100</f>
        <v>3.125</v>
      </c>
      <c r="N9072" t="s">
        <v>2768</v>
      </c>
    </row>
    <row r="9073" spans="1:14">
      <c r="A9073">
        <v>2</v>
      </c>
      <c r="B9073" t="s">
        <v>9263</v>
      </c>
      <c r="C9073" t="s">
        <v>9264</v>
      </c>
      <c r="D9073">
        <v>2253</v>
      </c>
      <c r="E9073" s="1">
        <v>1.744</v>
      </c>
      <c r="F9073">
        <v>1.8260000000000001</v>
      </c>
      <c r="G9073">
        <v>0.27500000000000002</v>
      </c>
      <c r="H9073">
        <v>131</v>
      </c>
      <c r="I9073">
        <v>7.3</v>
      </c>
      <c r="J9073">
        <v>4.64E-3</v>
      </c>
      <c r="K9073">
        <v>0.57399999999999995</v>
      </c>
      <c r="L9073">
        <v>0.75674999999999992</v>
      </c>
      <c r="M9073" s="2">
        <f t="shared" si="288"/>
        <v>6.25</v>
      </c>
      <c r="N9073" t="s">
        <v>2768</v>
      </c>
    </row>
    <row r="9074" spans="1:14">
      <c r="A9074">
        <v>3</v>
      </c>
      <c r="B9074" t="s">
        <v>9269</v>
      </c>
      <c r="C9074" t="s">
        <v>9270</v>
      </c>
      <c r="D9074">
        <v>3302</v>
      </c>
      <c r="E9074" s="1">
        <v>1.6459999999999999</v>
      </c>
      <c r="F9074">
        <v>2.1560000000000001</v>
      </c>
      <c r="G9074">
        <v>0.29899999999999999</v>
      </c>
      <c r="H9074">
        <v>144</v>
      </c>
      <c r="I9074">
        <v>6.8</v>
      </c>
      <c r="J9074">
        <v>6.4099999999999999E-3</v>
      </c>
      <c r="K9074">
        <v>0.57699999999999996</v>
      </c>
      <c r="L9074">
        <v>0.75674999999999992</v>
      </c>
      <c r="M9074" s="2">
        <f t="shared" si="288"/>
        <v>9.375</v>
      </c>
      <c r="N9074" t="s">
        <v>2768</v>
      </c>
    </row>
    <row r="9075" spans="1:14">
      <c r="A9075">
        <v>4</v>
      </c>
      <c r="B9075" t="s">
        <v>19512</v>
      </c>
      <c r="C9075" t="s">
        <v>19513</v>
      </c>
      <c r="D9075">
        <v>646</v>
      </c>
      <c r="E9075" s="1">
        <v>1.6</v>
      </c>
      <c r="F9075">
        <v>9.2170000000000005</v>
      </c>
      <c r="G9075">
        <v>0.35699999999999998</v>
      </c>
      <c r="H9075">
        <v>14</v>
      </c>
      <c r="I9075">
        <v>9.3000000000000007</v>
      </c>
      <c r="J9075">
        <v>1.23E-3</v>
      </c>
      <c r="K9075">
        <v>3.0579999999999998</v>
      </c>
      <c r="L9075">
        <v>0.75674999999999992</v>
      </c>
      <c r="M9075" s="2">
        <f t="shared" si="288"/>
        <v>12.5</v>
      </c>
      <c r="N9075" t="s">
        <v>2768</v>
      </c>
    </row>
    <row r="9076" spans="1:14">
      <c r="A9076">
        <v>5</v>
      </c>
      <c r="B9076" t="s">
        <v>9245</v>
      </c>
      <c r="C9076" t="s">
        <v>9246</v>
      </c>
      <c r="D9076">
        <v>2400</v>
      </c>
      <c r="E9076" s="1">
        <v>1.548</v>
      </c>
      <c r="F9076">
        <v>1.7410000000000001</v>
      </c>
      <c r="G9076">
        <v>0.191</v>
      </c>
      <c r="H9076">
        <v>131</v>
      </c>
      <c r="I9076" t="s">
        <v>18288</v>
      </c>
      <c r="J9076">
        <v>5.8500000000000002E-3</v>
      </c>
      <c r="K9076">
        <v>0.71299999999999997</v>
      </c>
      <c r="L9076">
        <v>0.75674999999999992</v>
      </c>
      <c r="M9076" s="2">
        <f t="shared" si="288"/>
        <v>15.625</v>
      </c>
      <c r="N9076" t="s">
        <v>2768</v>
      </c>
    </row>
    <row r="9077" spans="1:14">
      <c r="A9077">
        <v>6</v>
      </c>
      <c r="B9077" t="s">
        <v>17831</v>
      </c>
      <c r="C9077" t="s">
        <v>17832</v>
      </c>
      <c r="D9077">
        <v>170</v>
      </c>
      <c r="E9077" s="1">
        <v>1.333</v>
      </c>
      <c r="F9077">
        <v>1.5509999999999999</v>
      </c>
      <c r="G9077">
        <v>0.16700000000000001</v>
      </c>
      <c r="H9077">
        <v>18</v>
      </c>
      <c r="I9077">
        <v>4.5999999999999996</v>
      </c>
      <c r="J9077">
        <v>8.4999999999999995E-4</v>
      </c>
      <c r="K9077">
        <v>0.54700000000000004</v>
      </c>
      <c r="L9077">
        <v>0.75674999999999992</v>
      </c>
      <c r="M9077" s="2">
        <f t="shared" si="288"/>
        <v>18.75</v>
      </c>
      <c r="N9077" t="s">
        <v>2768</v>
      </c>
    </row>
    <row r="9078" spans="1:14">
      <c r="A9078">
        <v>7</v>
      </c>
      <c r="B9078" t="s">
        <v>9247</v>
      </c>
      <c r="C9078" t="s">
        <v>9248</v>
      </c>
      <c r="D9078">
        <v>366</v>
      </c>
      <c r="E9078" s="1">
        <v>1.091</v>
      </c>
      <c r="F9078">
        <v>1.2350000000000001</v>
      </c>
      <c r="G9078">
        <v>8.1000000000000003E-2</v>
      </c>
      <c r="H9078">
        <v>37</v>
      </c>
      <c r="I9078" t="s">
        <v>18288</v>
      </c>
      <c r="J9078">
        <v>7.7999999999999999E-4</v>
      </c>
      <c r="K9078">
        <v>0.45600000000000002</v>
      </c>
      <c r="L9078">
        <v>0.75674999999999992</v>
      </c>
      <c r="M9078" s="2">
        <f t="shared" si="288"/>
        <v>21.875</v>
      </c>
      <c r="N9078" t="s">
        <v>2768</v>
      </c>
    </row>
    <row r="9079" spans="1:14">
      <c r="A9079">
        <v>8</v>
      </c>
      <c r="B9079" t="s">
        <v>15242</v>
      </c>
      <c r="C9079" t="s">
        <v>15243</v>
      </c>
      <c r="D9079">
        <v>194</v>
      </c>
      <c r="E9079" s="1">
        <v>0.93600000000000005</v>
      </c>
      <c r="F9079">
        <v>0.94</v>
      </c>
      <c r="G9079">
        <v>9.9000000000000005E-2</v>
      </c>
      <c r="H9079">
        <v>71</v>
      </c>
      <c r="I9079">
        <v>3.6</v>
      </c>
      <c r="J9079">
        <v>5.6999999999999998E-4</v>
      </c>
      <c r="K9079">
        <v>0.19400000000000001</v>
      </c>
      <c r="L9079">
        <v>0.75674999999999992</v>
      </c>
      <c r="M9079" s="2">
        <f t="shared" si="288"/>
        <v>25</v>
      </c>
      <c r="N9079" t="s">
        <v>2768</v>
      </c>
    </row>
    <row r="9080" spans="1:14">
      <c r="A9080">
        <v>9</v>
      </c>
      <c r="B9080" t="s">
        <v>17813</v>
      </c>
      <c r="C9080" t="s">
        <v>17814</v>
      </c>
      <c r="D9080">
        <v>811</v>
      </c>
      <c r="E9080" s="1">
        <v>0.88100000000000001</v>
      </c>
      <c r="F9080">
        <v>0.97899999999999998</v>
      </c>
      <c r="G9080">
        <v>0.14599999999999999</v>
      </c>
      <c r="H9080">
        <v>48</v>
      </c>
      <c r="I9080">
        <v>9.8000000000000007</v>
      </c>
      <c r="J9080">
        <v>2.3999999999999998E-3</v>
      </c>
      <c r="K9080">
        <v>0.47599999999999998</v>
      </c>
      <c r="L9080">
        <v>0.75674999999999992</v>
      </c>
      <c r="M9080" s="2">
        <f t="shared" si="288"/>
        <v>28.125</v>
      </c>
      <c r="N9080" t="s">
        <v>2768</v>
      </c>
    </row>
    <row r="9081" spans="1:14">
      <c r="A9081">
        <v>10</v>
      </c>
      <c r="B9081" t="s">
        <v>13175</v>
      </c>
      <c r="C9081" t="s">
        <v>13176</v>
      </c>
      <c r="D9081">
        <v>640</v>
      </c>
      <c r="E9081" s="1">
        <v>0.85699999999999998</v>
      </c>
      <c r="F9081">
        <v>0.93799999999999994</v>
      </c>
      <c r="G9081">
        <v>4.9000000000000002E-2</v>
      </c>
      <c r="H9081">
        <v>41</v>
      </c>
      <c r="I9081" t="s">
        <v>18288</v>
      </c>
      <c r="J9081">
        <v>7.6000000000000004E-4</v>
      </c>
      <c r="K9081">
        <v>0.3</v>
      </c>
      <c r="L9081">
        <v>0.75674999999999992</v>
      </c>
      <c r="M9081" s="2">
        <f t="shared" si="288"/>
        <v>31.25</v>
      </c>
      <c r="N9081" t="s">
        <v>2768</v>
      </c>
    </row>
    <row r="9082" spans="1:14">
      <c r="A9082">
        <v>11</v>
      </c>
      <c r="B9082" t="s">
        <v>17717</v>
      </c>
      <c r="C9082" t="s">
        <v>17718</v>
      </c>
      <c r="D9082">
        <v>1399</v>
      </c>
      <c r="E9082" s="1">
        <v>0.85499999999999998</v>
      </c>
      <c r="F9082">
        <v>0.95599999999999996</v>
      </c>
      <c r="G9082">
        <v>9.4E-2</v>
      </c>
      <c r="H9082">
        <v>149</v>
      </c>
      <c r="I9082">
        <v>4.5</v>
      </c>
      <c r="J9082">
        <v>4.7699999999999999E-3</v>
      </c>
      <c r="K9082">
        <v>0.29499999999999998</v>
      </c>
      <c r="L9082">
        <v>0.75674999999999992</v>
      </c>
      <c r="M9082" s="2">
        <f t="shared" si="288"/>
        <v>34.375</v>
      </c>
      <c r="N9082" t="s">
        <v>2768</v>
      </c>
    </row>
    <row r="9083" spans="1:14">
      <c r="A9083">
        <v>12</v>
      </c>
      <c r="B9083" t="s">
        <v>9261</v>
      </c>
      <c r="C9083" t="s">
        <v>9262</v>
      </c>
      <c r="D9083">
        <v>375</v>
      </c>
      <c r="E9083" s="1">
        <v>0.85399999999999998</v>
      </c>
      <c r="F9083">
        <v>1.236</v>
      </c>
      <c r="G9083">
        <v>7.0999999999999994E-2</v>
      </c>
      <c r="H9083">
        <v>28</v>
      </c>
      <c r="I9083">
        <v>8.3000000000000007</v>
      </c>
      <c r="J9083">
        <v>8.9999999999999998E-4</v>
      </c>
      <c r="K9083">
        <v>0.46600000000000003</v>
      </c>
      <c r="L9083">
        <v>0.75674999999999992</v>
      </c>
      <c r="M9083" s="2">
        <f t="shared" si="288"/>
        <v>37.5</v>
      </c>
      <c r="N9083" t="s">
        <v>2768</v>
      </c>
    </row>
    <row r="9084" spans="1:14">
      <c r="A9084">
        <v>13</v>
      </c>
      <c r="B9084" t="s">
        <v>19384</v>
      </c>
      <c r="C9084" t="s">
        <v>19385</v>
      </c>
      <c r="D9084">
        <v>288</v>
      </c>
      <c r="E9084" s="1">
        <v>0.745</v>
      </c>
      <c r="G9084">
        <v>4.2000000000000003E-2</v>
      </c>
      <c r="H9084">
        <v>48</v>
      </c>
      <c r="I9084">
        <v>5.0999999999999996</v>
      </c>
      <c r="J9084">
        <v>1.2199999999999999E-3</v>
      </c>
      <c r="L9084">
        <v>0.75674999999999992</v>
      </c>
      <c r="M9084" s="2">
        <f t="shared" si="288"/>
        <v>40.625</v>
      </c>
      <c r="N9084" t="s">
        <v>2768</v>
      </c>
    </row>
    <row r="9085" spans="1:14">
      <c r="A9085">
        <v>14</v>
      </c>
      <c r="B9085" t="s">
        <v>9259</v>
      </c>
      <c r="C9085" t="s">
        <v>9260</v>
      </c>
      <c r="D9085">
        <v>387</v>
      </c>
      <c r="E9085" s="1">
        <v>0.70099999999999996</v>
      </c>
      <c r="F9085">
        <v>0.88900000000000001</v>
      </c>
      <c r="G9085">
        <v>9.0999999999999998E-2</v>
      </c>
      <c r="H9085">
        <v>55</v>
      </c>
      <c r="I9085">
        <v>5.0999999999999996</v>
      </c>
      <c r="J9085">
        <v>1.7700000000000001E-3</v>
      </c>
      <c r="K9085">
        <v>0.36</v>
      </c>
      <c r="L9085">
        <v>0.75674999999999992</v>
      </c>
      <c r="M9085" s="2">
        <f t="shared" si="288"/>
        <v>43.75</v>
      </c>
      <c r="N9085" t="s">
        <v>2768</v>
      </c>
    </row>
    <row r="9086" spans="1:14">
      <c r="A9086">
        <v>15</v>
      </c>
      <c r="B9086" t="s">
        <v>9273</v>
      </c>
      <c r="C9086" t="s">
        <v>9274</v>
      </c>
      <c r="D9086">
        <v>190</v>
      </c>
      <c r="E9086" s="1">
        <v>0.67900000000000005</v>
      </c>
      <c r="F9086">
        <v>0.51500000000000001</v>
      </c>
      <c r="G9086">
        <v>0.14299999999999999</v>
      </c>
      <c r="H9086">
        <v>14</v>
      </c>
      <c r="I9086" t="s">
        <v>18288</v>
      </c>
      <c r="J9086">
        <v>1.8000000000000001E-4</v>
      </c>
      <c r="K9086">
        <v>0.154</v>
      </c>
      <c r="L9086">
        <v>0.75674999999999992</v>
      </c>
      <c r="M9086" s="2">
        <f t="shared" si="288"/>
        <v>46.875</v>
      </c>
      <c r="N9086" t="s">
        <v>2768</v>
      </c>
    </row>
    <row r="9087" spans="1:14">
      <c r="A9087">
        <v>16</v>
      </c>
      <c r="B9087" t="s">
        <v>9265</v>
      </c>
      <c r="C9087" t="s">
        <v>9266</v>
      </c>
      <c r="D9087">
        <v>143</v>
      </c>
      <c r="E9087" s="1">
        <v>0.66700000000000004</v>
      </c>
      <c r="F9087">
        <v>0.80200000000000005</v>
      </c>
      <c r="G9087">
        <v>7.3999999999999996E-2</v>
      </c>
      <c r="H9087">
        <v>27</v>
      </c>
      <c r="I9087">
        <v>5</v>
      </c>
      <c r="J9087">
        <v>6.2E-4</v>
      </c>
      <c r="K9087">
        <v>0.29299999999999998</v>
      </c>
      <c r="L9087">
        <v>0.75674999999999992</v>
      </c>
      <c r="M9087" s="2">
        <f t="shared" si="288"/>
        <v>50</v>
      </c>
      <c r="N9087" t="s">
        <v>2768</v>
      </c>
    </row>
    <row r="9088" spans="1:14">
      <c r="A9088">
        <v>17</v>
      </c>
      <c r="B9088" t="s">
        <v>19342</v>
      </c>
      <c r="C9088" t="s">
        <v>19343</v>
      </c>
      <c r="D9088">
        <v>98</v>
      </c>
      <c r="E9088" s="1">
        <v>0.66100000000000003</v>
      </c>
      <c r="G9088">
        <v>0.12</v>
      </c>
      <c r="H9088">
        <v>25</v>
      </c>
      <c r="J9088">
        <v>5.6999999999999998E-4</v>
      </c>
      <c r="L9088">
        <v>0.75674999999999992</v>
      </c>
      <c r="M9088" s="2">
        <f t="shared" si="288"/>
        <v>53.125</v>
      </c>
      <c r="N9088" t="s">
        <v>2768</v>
      </c>
    </row>
    <row r="9089" spans="1:14">
      <c r="A9089">
        <v>18</v>
      </c>
      <c r="B9089" t="s">
        <v>9277</v>
      </c>
      <c r="C9089" t="s">
        <v>9278</v>
      </c>
      <c r="D9089">
        <v>547</v>
      </c>
      <c r="E9089" s="1">
        <v>0.61899999999999999</v>
      </c>
      <c r="F9089">
        <v>0.90400000000000003</v>
      </c>
      <c r="G9089">
        <v>7.6999999999999999E-2</v>
      </c>
      <c r="H9089">
        <v>52</v>
      </c>
      <c r="I9089">
        <v>5</v>
      </c>
      <c r="J9089">
        <v>2.15E-3</v>
      </c>
      <c r="K9089">
        <v>0.34799999999999998</v>
      </c>
      <c r="L9089">
        <v>0.75674999999999992</v>
      </c>
      <c r="M9089" s="2">
        <f t="shared" si="288"/>
        <v>56.25</v>
      </c>
      <c r="N9089" t="s">
        <v>2768</v>
      </c>
    </row>
    <row r="9090" spans="1:14">
      <c r="A9090">
        <v>19</v>
      </c>
      <c r="B9090" t="s">
        <v>9243</v>
      </c>
      <c r="C9090" t="s">
        <v>9244</v>
      </c>
      <c r="D9090">
        <v>379</v>
      </c>
      <c r="E9090" s="1">
        <v>0.56599999999999995</v>
      </c>
      <c r="F9090">
        <v>0.50800000000000001</v>
      </c>
      <c r="G9090">
        <v>0.154</v>
      </c>
      <c r="H9090">
        <v>26</v>
      </c>
      <c r="I9090" t="s">
        <v>18288</v>
      </c>
      <c r="J9090">
        <v>4.4999999999999999E-4</v>
      </c>
      <c r="K9090">
        <v>0.20200000000000001</v>
      </c>
      <c r="L9090">
        <v>0.75674999999999992</v>
      </c>
      <c r="M9090" s="2">
        <f t="shared" si="288"/>
        <v>59.375</v>
      </c>
      <c r="N9090" t="s">
        <v>2768</v>
      </c>
    </row>
    <row r="9091" spans="1:14">
      <c r="A9091">
        <v>20</v>
      </c>
      <c r="B9091" t="s">
        <v>9271</v>
      </c>
      <c r="C9091" t="s">
        <v>9272</v>
      </c>
      <c r="D9091">
        <v>604</v>
      </c>
      <c r="E9091" s="1">
        <v>0.54400000000000004</v>
      </c>
      <c r="F9091">
        <v>0.53300000000000003</v>
      </c>
      <c r="G9091">
        <v>0.05</v>
      </c>
      <c r="H9091">
        <v>40</v>
      </c>
      <c r="I9091">
        <v>9.3000000000000007</v>
      </c>
      <c r="J9091">
        <v>1.34E-3</v>
      </c>
      <c r="K9091">
        <v>0.24099999999999999</v>
      </c>
      <c r="L9091">
        <v>0.75674999999999992</v>
      </c>
      <c r="M9091" s="2">
        <f t="shared" si="288"/>
        <v>62.5</v>
      </c>
      <c r="N9091" t="s">
        <v>2768</v>
      </c>
    </row>
    <row r="9092" spans="1:14">
      <c r="A9092">
        <v>21</v>
      </c>
      <c r="B9092" t="s">
        <v>17811</v>
      </c>
      <c r="C9092" t="s">
        <v>17812</v>
      </c>
      <c r="D9092">
        <v>232</v>
      </c>
      <c r="E9092" s="1">
        <v>0.5</v>
      </c>
      <c r="F9092">
        <v>0.88</v>
      </c>
      <c r="G9092">
        <v>5.7000000000000002E-2</v>
      </c>
      <c r="H9092">
        <v>35</v>
      </c>
      <c r="I9092">
        <v>5.9</v>
      </c>
      <c r="J9092">
        <v>8.0000000000000004E-4</v>
      </c>
      <c r="K9092">
        <v>0.34300000000000003</v>
      </c>
      <c r="L9092">
        <v>0.75674999999999992</v>
      </c>
      <c r="M9092" s="2">
        <f t="shared" si="288"/>
        <v>65.625</v>
      </c>
      <c r="N9092" t="s">
        <v>2768</v>
      </c>
    </row>
    <row r="9093" spans="1:14">
      <c r="A9093">
        <v>22</v>
      </c>
      <c r="B9093" t="s">
        <v>8963</v>
      </c>
      <c r="C9093" t="s">
        <v>8964</v>
      </c>
      <c r="D9093">
        <v>501</v>
      </c>
      <c r="E9093" s="1">
        <v>0.45</v>
      </c>
      <c r="F9093">
        <v>0.5</v>
      </c>
      <c r="G9093">
        <v>0.14099999999999999</v>
      </c>
      <c r="H9093">
        <v>71</v>
      </c>
      <c r="I9093">
        <v>7.4</v>
      </c>
      <c r="J9093">
        <v>1.2600000000000001E-3</v>
      </c>
      <c r="K9093">
        <v>0.19800000000000001</v>
      </c>
      <c r="L9093">
        <v>0.75674999999999992</v>
      </c>
      <c r="M9093" s="2">
        <f t="shared" si="288"/>
        <v>68.75</v>
      </c>
      <c r="N9093" t="s">
        <v>2768</v>
      </c>
    </row>
    <row r="9094" spans="1:14">
      <c r="A9094">
        <v>23</v>
      </c>
      <c r="B9094" t="s">
        <v>19354</v>
      </c>
      <c r="C9094" t="s">
        <v>19355</v>
      </c>
      <c r="D9094">
        <v>265</v>
      </c>
      <c r="E9094" s="1">
        <v>0.44400000000000001</v>
      </c>
      <c r="F9094">
        <v>0.32400000000000001</v>
      </c>
      <c r="G9094">
        <v>0.27100000000000002</v>
      </c>
      <c r="H9094">
        <v>85</v>
      </c>
      <c r="I9094">
        <v>4.7</v>
      </c>
      <c r="J9094">
        <v>1.1900000000000001E-3</v>
      </c>
      <c r="K9094">
        <v>0.16600000000000001</v>
      </c>
      <c r="L9094">
        <v>0.75674999999999992</v>
      </c>
      <c r="M9094" s="2">
        <f t="shared" si="288"/>
        <v>71.875</v>
      </c>
      <c r="N9094" t="s">
        <v>2768</v>
      </c>
    </row>
    <row r="9095" spans="1:14">
      <c r="A9095">
        <v>24</v>
      </c>
      <c r="B9095" t="s">
        <v>9249</v>
      </c>
      <c r="C9095" t="s">
        <v>9250</v>
      </c>
      <c r="D9095">
        <v>632</v>
      </c>
      <c r="E9095" s="1">
        <v>0.38400000000000001</v>
      </c>
      <c r="F9095">
        <v>0.42299999999999999</v>
      </c>
      <c r="G9095">
        <v>4.8000000000000001E-2</v>
      </c>
      <c r="H9095">
        <v>126</v>
      </c>
      <c r="I9095" t="s">
        <v>18288</v>
      </c>
      <c r="J9095">
        <v>1.17E-3</v>
      </c>
      <c r="K9095">
        <v>0.14099999999999999</v>
      </c>
      <c r="L9095">
        <v>0.75674999999999992</v>
      </c>
      <c r="M9095" s="2">
        <f t="shared" si="288"/>
        <v>75</v>
      </c>
      <c r="N9095" t="s">
        <v>2768</v>
      </c>
    </row>
    <row r="9096" spans="1:14">
      <c r="A9096">
        <v>25</v>
      </c>
      <c r="B9096" t="s">
        <v>17723</v>
      </c>
      <c r="C9096" t="s">
        <v>17724</v>
      </c>
      <c r="D9096">
        <v>281</v>
      </c>
      <c r="E9096" s="1">
        <v>0.378</v>
      </c>
      <c r="F9096">
        <v>0.51800000000000002</v>
      </c>
      <c r="G9096">
        <v>8.2000000000000003E-2</v>
      </c>
      <c r="H9096">
        <v>61</v>
      </c>
      <c r="I9096">
        <v>6.4</v>
      </c>
      <c r="J9096">
        <v>8.1999999999999998E-4</v>
      </c>
      <c r="K9096">
        <v>0.189</v>
      </c>
      <c r="L9096">
        <v>0.75674999999999992</v>
      </c>
      <c r="M9096" s="2">
        <f t="shared" si="288"/>
        <v>78.125</v>
      </c>
      <c r="N9096" t="s">
        <v>2768</v>
      </c>
    </row>
    <row r="9097" spans="1:14">
      <c r="A9097">
        <v>26</v>
      </c>
      <c r="B9097" t="s">
        <v>8987</v>
      </c>
      <c r="C9097" t="s">
        <v>8988</v>
      </c>
      <c r="D9097">
        <v>72</v>
      </c>
      <c r="E9097" s="1">
        <v>0.34399999999999997</v>
      </c>
      <c r="G9097">
        <v>7.6999999999999999E-2</v>
      </c>
      <c r="H9097">
        <v>13</v>
      </c>
      <c r="J9097">
        <v>2.1000000000000001E-4</v>
      </c>
      <c r="L9097">
        <v>0.75674999999999992</v>
      </c>
      <c r="M9097" s="2">
        <f t="shared" si="288"/>
        <v>81.25</v>
      </c>
      <c r="N9097" t="s">
        <v>2768</v>
      </c>
    </row>
    <row r="9098" spans="1:14">
      <c r="A9098">
        <v>27</v>
      </c>
      <c r="B9098" t="s">
        <v>9267</v>
      </c>
      <c r="C9098" t="s">
        <v>9268</v>
      </c>
      <c r="D9098">
        <v>315</v>
      </c>
      <c r="E9098" s="1">
        <v>0.309</v>
      </c>
      <c r="F9098">
        <v>0.39200000000000002</v>
      </c>
      <c r="G9098">
        <v>8.9999999999999993E-3</v>
      </c>
      <c r="H9098">
        <v>110</v>
      </c>
      <c r="I9098">
        <v>6.2</v>
      </c>
      <c r="J9098">
        <v>6.6E-4</v>
      </c>
      <c r="K9098">
        <v>9.6000000000000002E-2</v>
      </c>
      <c r="L9098">
        <v>0.75674999999999992</v>
      </c>
      <c r="M9098" s="2">
        <f t="shared" si="288"/>
        <v>84.375</v>
      </c>
      <c r="N9098" t="s">
        <v>2768</v>
      </c>
    </row>
    <row r="9099" spans="1:14">
      <c r="A9099">
        <v>28</v>
      </c>
      <c r="B9099" t="s">
        <v>9253</v>
      </c>
      <c r="C9099" t="s">
        <v>9254</v>
      </c>
      <c r="D9099">
        <v>445</v>
      </c>
      <c r="E9099" s="1">
        <v>0.26900000000000002</v>
      </c>
      <c r="F9099">
        <v>0.222</v>
      </c>
      <c r="G9099">
        <v>9.6000000000000002E-2</v>
      </c>
      <c r="H9099">
        <v>52</v>
      </c>
      <c r="I9099" t="s">
        <v>18288</v>
      </c>
      <c r="J9099">
        <v>2.7999999999999998E-4</v>
      </c>
      <c r="K9099">
        <v>5.5E-2</v>
      </c>
      <c r="L9099">
        <v>0.75674999999999992</v>
      </c>
      <c r="M9099" s="2">
        <f t="shared" si="288"/>
        <v>87.5</v>
      </c>
      <c r="N9099" t="s">
        <v>2768</v>
      </c>
    </row>
    <row r="9100" spans="1:14">
      <c r="A9100">
        <v>29</v>
      </c>
      <c r="B9100" t="s">
        <v>9279</v>
      </c>
      <c r="C9100" t="s">
        <v>9280</v>
      </c>
      <c r="D9100">
        <v>496</v>
      </c>
      <c r="E9100" s="1">
        <v>0.23400000000000001</v>
      </c>
      <c r="G9100">
        <v>0.107</v>
      </c>
      <c r="H9100">
        <v>75</v>
      </c>
      <c r="I9100" t="s">
        <v>18288</v>
      </c>
      <c r="J9100">
        <v>6.0999999999999997E-4</v>
      </c>
      <c r="L9100">
        <v>0.75674999999999992</v>
      </c>
      <c r="M9100" s="2">
        <f t="shared" si="288"/>
        <v>90.625</v>
      </c>
      <c r="N9100" t="s">
        <v>2768</v>
      </c>
    </row>
    <row r="9101" spans="1:14">
      <c r="A9101">
        <v>30</v>
      </c>
      <c r="B9101" t="s">
        <v>9275</v>
      </c>
      <c r="C9101" t="s">
        <v>9276</v>
      </c>
      <c r="D9101">
        <v>301</v>
      </c>
      <c r="E9101" s="1">
        <v>0.217</v>
      </c>
      <c r="F9101">
        <v>0.19500000000000001</v>
      </c>
      <c r="G9101">
        <v>7.0000000000000007E-2</v>
      </c>
      <c r="H9101">
        <v>86</v>
      </c>
      <c r="I9101">
        <v>8.1</v>
      </c>
      <c r="J9101">
        <v>2.7999999999999998E-4</v>
      </c>
      <c r="K9101">
        <v>2.9000000000000001E-2</v>
      </c>
      <c r="L9101">
        <v>0.75674999999999992</v>
      </c>
      <c r="M9101" s="2">
        <f t="shared" si="288"/>
        <v>93.75</v>
      </c>
      <c r="N9101" t="s">
        <v>2768</v>
      </c>
    </row>
    <row r="9102" spans="1:14">
      <c r="A9102">
        <v>31</v>
      </c>
      <c r="B9102" t="s">
        <v>9257</v>
      </c>
      <c r="C9102" t="s">
        <v>9258</v>
      </c>
      <c r="D9102">
        <v>77</v>
      </c>
      <c r="E9102" s="1">
        <v>0.184</v>
      </c>
      <c r="F9102">
        <v>0.17599999999999999</v>
      </c>
      <c r="G9102">
        <v>5.6000000000000001E-2</v>
      </c>
      <c r="H9102">
        <v>107</v>
      </c>
      <c r="J9102">
        <v>4.2999999999999999E-4</v>
      </c>
      <c r="K9102">
        <v>7.1999999999999995E-2</v>
      </c>
      <c r="L9102">
        <v>0.75674999999999992</v>
      </c>
      <c r="M9102" s="2">
        <f t="shared" si="288"/>
        <v>96.875</v>
      </c>
      <c r="N9102" t="s">
        <v>2768</v>
      </c>
    </row>
    <row r="9103" spans="1:14">
      <c r="A9103">
        <v>32</v>
      </c>
      <c r="B9103" t="s">
        <v>9255</v>
      </c>
      <c r="C9103" t="s">
        <v>9256</v>
      </c>
      <c r="D9103">
        <v>300</v>
      </c>
      <c r="E9103" s="1">
        <v>9.6000000000000002E-2</v>
      </c>
      <c r="F9103">
        <v>9.4E-2</v>
      </c>
      <c r="G9103">
        <v>1.2999999999999999E-2</v>
      </c>
      <c r="H9103">
        <v>78</v>
      </c>
      <c r="I9103" t="s">
        <v>18288</v>
      </c>
      <c r="J9103">
        <v>2.3000000000000001E-4</v>
      </c>
      <c r="K9103">
        <v>3.2000000000000001E-2</v>
      </c>
      <c r="L9103">
        <v>0.75674999999999992</v>
      </c>
      <c r="M9103" s="2">
        <f t="shared" si="288"/>
        <v>100</v>
      </c>
      <c r="N9103" t="s">
        <v>2768</v>
      </c>
    </row>
    <row r="9104" spans="1:14" s="3" customFormat="1">
      <c r="E9104" s="4"/>
      <c r="M9104" s="5"/>
    </row>
    <row r="9105" spans="1:14">
      <c r="A9105">
        <v>1</v>
      </c>
      <c r="B9105" t="s">
        <v>16340</v>
      </c>
      <c r="C9105" t="s">
        <v>16341</v>
      </c>
      <c r="D9105">
        <v>49081</v>
      </c>
      <c r="E9105" s="1">
        <v>2.5880000000000001</v>
      </c>
      <c r="F9105">
        <v>2.5939999999999999</v>
      </c>
      <c r="G9105">
        <v>0.52300000000000002</v>
      </c>
      <c r="H9105">
        <v>1065</v>
      </c>
      <c r="I9105" t="s">
        <v>18288</v>
      </c>
      <c r="J9105">
        <v>6.8970000000000004E-2</v>
      </c>
      <c r="K9105">
        <v>0.76800000000000002</v>
      </c>
      <c r="L9105">
        <f>AVERAGE(E9105:E9121)</f>
        <v>1.1723529411764706</v>
      </c>
      <c r="M9105" s="2">
        <f t="shared" ref="M9105:M9121" si="289">A9105/17*100</f>
        <v>5.8823529411764701</v>
      </c>
      <c r="N9105" t="s">
        <v>2769</v>
      </c>
    </row>
    <row r="9106" spans="1:14">
      <c r="A9106">
        <v>2</v>
      </c>
      <c r="B9106" t="s">
        <v>21749</v>
      </c>
      <c r="C9106" t="s">
        <v>21750</v>
      </c>
      <c r="D9106">
        <v>31193</v>
      </c>
      <c r="E9106" s="1">
        <v>2.1120000000000001</v>
      </c>
      <c r="F9106">
        <v>2.0990000000000002</v>
      </c>
      <c r="G9106">
        <v>0.33</v>
      </c>
      <c r="H9106">
        <v>1789</v>
      </c>
      <c r="I9106">
        <v>5.5</v>
      </c>
      <c r="J9106">
        <v>7.4219999999999994E-2</v>
      </c>
      <c r="K9106">
        <v>0.53900000000000003</v>
      </c>
      <c r="L9106">
        <v>1.1723529411764706</v>
      </c>
      <c r="M9106" s="2">
        <f t="shared" si="289"/>
        <v>11.76470588235294</v>
      </c>
      <c r="N9106" t="s">
        <v>2769</v>
      </c>
    </row>
    <row r="9107" spans="1:14">
      <c r="A9107">
        <v>3</v>
      </c>
      <c r="B9107" t="s">
        <v>9289</v>
      </c>
      <c r="C9107" t="s">
        <v>9290</v>
      </c>
      <c r="D9107">
        <v>24950</v>
      </c>
      <c r="E9107" s="1">
        <v>1.9410000000000001</v>
      </c>
      <c r="F9107">
        <v>2.1019999999999999</v>
      </c>
      <c r="G9107">
        <v>0.29599999999999999</v>
      </c>
      <c r="H9107">
        <v>685</v>
      </c>
      <c r="I9107">
        <v>7</v>
      </c>
      <c r="J9107">
        <v>4.367E-2</v>
      </c>
      <c r="K9107">
        <v>0.56999999999999995</v>
      </c>
      <c r="L9107">
        <v>1.1723529411764706</v>
      </c>
      <c r="M9107" s="2">
        <f t="shared" si="289"/>
        <v>17.647058823529413</v>
      </c>
      <c r="N9107" t="s">
        <v>2769</v>
      </c>
    </row>
    <row r="9108" spans="1:14">
      <c r="A9108">
        <v>4</v>
      </c>
      <c r="B9108" t="s">
        <v>21215</v>
      </c>
      <c r="C9108" t="s">
        <v>21216</v>
      </c>
      <c r="D9108">
        <v>4981</v>
      </c>
      <c r="E9108" s="1">
        <v>1.8480000000000001</v>
      </c>
      <c r="F9108">
        <v>2.431</v>
      </c>
      <c r="G9108">
        <v>0.33500000000000002</v>
      </c>
      <c r="H9108">
        <v>236</v>
      </c>
      <c r="I9108">
        <v>6.8</v>
      </c>
      <c r="J9108">
        <v>8.2500000000000004E-3</v>
      </c>
      <c r="K9108">
        <v>0.53600000000000003</v>
      </c>
      <c r="L9108">
        <v>1.1723529411764706</v>
      </c>
      <c r="M9108" s="2">
        <f t="shared" si="289"/>
        <v>23.52941176470588</v>
      </c>
      <c r="N9108" t="s">
        <v>2769</v>
      </c>
    </row>
    <row r="9109" spans="1:14">
      <c r="A9109">
        <v>5</v>
      </c>
      <c r="B9109" t="s">
        <v>9293</v>
      </c>
      <c r="C9109" t="s">
        <v>9294</v>
      </c>
      <c r="D9109">
        <v>39485</v>
      </c>
      <c r="E9109" s="1">
        <v>1.6040000000000001</v>
      </c>
      <c r="F9109">
        <v>1.8879999999999999</v>
      </c>
      <c r="G9109">
        <v>0.27100000000000002</v>
      </c>
      <c r="H9109">
        <v>1296</v>
      </c>
      <c r="I9109">
        <v>7.6</v>
      </c>
      <c r="J9109">
        <v>7.3230000000000003E-2</v>
      </c>
      <c r="K9109">
        <v>0.55100000000000005</v>
      </c>
      <c r="L9109">
        <v>1.1723529411764706</v>
      </c>
      <c r="M9109" s="2">
        <f t="shared" si="289"/>
        <v>29.411764705882355</v>
      </c>
      <c r="N9109" t="s">
        <v>2769</v>
      </c>
    </row>
    <row r="9110" spans="1:14">
      <c r="A9110">
        <v>6</v>
      </c>
      <c r="B9110" t="s">
        <v>9291</v>
      </c>
      <c r="C9110" t="s">
        <v>9292</v>
      </c>
      <c r="D9110">
        <v>1102</v>
      </c>
      <c r="E9110" s="1">
        <v>1.5449999999999999</v>
      </c>
      <c r="F9110">
        <v>1.3069999999999999</v>
      </c>
      <c r="G9110">
        <v>0.126</v>
      </c>
      <c r="H9110">
        <v>135</v>
      </c>
      <c r="I9110">
        <v>4.8</v>
      </c>
      <c r="J9110">
        <v>1.6299999999999999E-3</v>
      </c>
      <c r="K9110">
        <v>0.19900000000000001</v>
      </c>
      <c r="L9110">
        <v>1.1723529411764706</v>
      </c>
      <c r="M9110" s="2">
        <f t="shared" si="289"/>
        <v>35.294117647058826</v>
      </c>
      <c r="N9110" t="s">
        <v>2769</v>
      </c>
    </row>
    <row r="9111" spans="1:14">
      <c r="A9111">
        <v>7</v>
      </c>
      <c r="B9111" t="s">
        <v>9283</v>
      </c>
      <c r="C9111" t="s">
        <v>9284</v>
      </c>
      <c r="D9111">
        <v>1835</v>
      </c>
      <c r="E9111" s="1">
        <v>1.4810000000000001</v>
      </c>
      <c r="F9111">
        <v>1.732</v>
      </c>
      <c r="G9111">
        <v>0.15</v>
      </c>
      <c r="H9111">
        <v>133</v>
      </c>
      <c r="I9111">
        <v>5.6</v>
      </c>
      <c r="J9111">
        <v>4.3099999999999996E-3</v>
      </c>
      <c r="K9111">
        <v>0.44</v>
      </c>
      <c r="L9111">
        <v>1.1723529411764706</v>
      </c>
      <c r="M9111" s="2">
        <f t="shared" si="289"/>
        <v>41.17647058823529</v>
      </c>
      <c r="N9111" t="s">
        <v>2769</v>
      </c>
    </row>
    <row r="9112" spans="1:14">
      <c r="A9112">
        <v>8</v>
      </c>
      <c r="B9112" t="s">
        <v>9285</v>
      </c>
      <c r="C9112" t="s">
        <v>9286</v>
      </c>
      <c r="D9112">
        <v>6450</v>
      </c>
      <c r="E9112" s="1">
        <v>1.4319999999999999</v>
      </c>
      <c r="F9112">
        <v>1.2969999999999999</v>
      </c>
      <c r="G9112">
        <v>0.46400000000000002</v>
      </c>
      <c r="H9112">
        <v>248</v>
      </c>
      <c r="I9112" t="s">
        <v>18288</v>
      </c>
      <c r="J9112">
        <v>8.6400000000000001E-3</v>
      </c>
      <c r="K9112">
        <v>0.45400000000000001</v>
      </c>
      <c r="L9112">
        <v>1.1723529411764706</v>
      </c>
      <c r="M9112" s="2">
        <f t="shared" si="289"/>
        <v>47.058823529411761</v>
      </c>
      <c r="N9112" t="s">
        <v>2769</v>
      </c>
    </row>
    <row r="9113" spans="1:14">
      <c r="A9113">
        <v>9</v>
      </c>
      <c r="B9113" t="s">
        <v>16324</v>
      </c>
      <c r="C9113" t="s">
        <v>16325</v>
      </c>
      <c r="D9113">
        <v>1244</v>
      </c>
      <c r="E9113" s="1">
        <v>1.3160000000000001</v>
      </c>
      <c r="F9113">
        <v>1.794</v>
      </c>
      <c r="G9113">
        <v>6.4000000000000001E-2</v>
      </c>
      <c r="H9113">
        <v>47</v>
      </c>
      <c r="I9113">
        <v>6.7</v>
      </c>
      <c r="J9113">
        <v>2.5799999999999998E-3</v>
      </c>
      <c r="K9113">
        <v>0.54100000000000004</v>
      </c>
      <c r="L9113">
        <v>1.1723529411764706</v>
      </c>
      <c r="M9113" s="2">
        <f t="shared" si="289"/>
        <v>52.941176470588239</v>
      </c>
      <c r="N9113" t="s">
        <v>2769</v>
      </c>
    </row>
    <row r="9114" spans="1:14">
      <c r="A9114">
        <v>10</v>
      </c>
      <c r="B9114" t="s">
        <v>9281</v>
      </c>
      <c r="C9114" t="s">
        <v>9282</v>
      </c>
      <c r="D9114">
        <v>217</v>
      </c>
      <c r="E9114" s="1">
        <v>1.222</v>
      </c>
      <c r="F9114">
        <v>1.071</v>
      </c>
      <c r="G9114">
        <v>0.13300000000000001</v>
      </c>
      <c r="H9114">
        <v>15</v>
      </c>
      <c r="I9114">
        <v>8.5</v>
      </c>
      <c r="J9114">
        <v>2.1000000000000001E-4</v>
      </c>
      <c r="K9114">
        <v>0.214</v>
      </c>
      <c r="L9114">
        <v>1.1723529411764706</v>
      </c>
      <c r="M9114" s="2">
        <f t="shared" si="289"/>
        <v>58.82352941176471</v>
      </c>
      <c r="N9114" t="s">
        <v>2769</v>
      </c>
    </row>
    <row r="9115" spans="1:14">
      <c r="A9115">
        <v>11</v>
      </c>
      <c r="B9115" t="s">
        <v>21173</v>
      </c>
      <c r="C9115" t="s">
        <v>21174</v>
      </c>
      <c r="D9115">
        <v>472</v>
      </c>
      <c r="E9115" s="1">
        <v>1.0940000000000001</v>
      </c>
      <c r="F9115">
        <v>1.3380000000000001</v>
      </c>
      <c r="G9115">
        <v>0.25600000000000001</v>
      </c>
      <c r="H9115">
        <v>82</v>
      </c>
      <c r="I9115">
        <v>3.3</v>
      </c>
      <c r="J9115">
        <v>1.9599999999999999E-3</v>
      </c>
      <c r="K9115">
        <v>0.34100000000000003</v>
      </c>
      <c r="L9115">
        <v>1.1723529411764706</v>
      </c>
      <c r="M9115" s="2">
        <f t="shared" si="289"/>
        <v>64.705882352941174</v>
      </c>
      <c r="N9115" t="s">
        <v>2769</v>
      </c>
    </row>
    <row r="9116" spans="1:14">
      <c r="A9116">
        <v>12</v>
      </c>
      <c r="B9116" t="s">
        <v>21209</v>
      </c>
      <c r="C9116" t="s">
        <v>21210</v>
      </c>
      <c r="D9116">
        <v>299</v>
      </c>
      <c r="E9116" s="1">
        <v>0.61599999999999999</v>
      </c>
      <c r="F9116">
        <v>0.69399999999999995</v>
      </c>
      <c r="G9116">
        <v>7.6999999999999999E-2</v>
      </c>
      <c r="H9116">
        <v>39</v>
      </c>
      <c r="I9116">
        <v>6.5</v>
      </c>
      <c r="J9116">
        <v>3.6000000000000002E-4</v>
      </c>
      <c r="K9116">
        <v>0.115</v>
      </c>
      <c r="L9116">
        <v>1.1723529411764706</v>
      </c>
      <c r="M9116" s="2">
        <f t="shared" si="289"/>
        <v>70.588235294117652</v>
      </c>
      <c r="N9116" t="s">
        <v>2769</v>
      </c>
    </row>
    <row r="9117" spans="1:14">
      <c r="A9117">
        <v>13</v>
      </c>
      <c r="B9117" t="s">
        <v>16326</v>
      </c>
      <c r="C9117" t="s">
        <v>16327</v>
      </c>
      <c r="D9117">
        <v>137</v>
      </c>
      <c r="E9117" s="1">
        <v>0.5</v>
      </c>
      <c r="F9117">
        <v>0.52700000000000002</v>
      </c>
      <c r="G9117">
        <v>0.2</v>
      </c>
      <c r="H9117">
        <v>10</v>
      </c>
      <c r="I9117">
        <v>7.8</v>
      </c>
      <c r="J9117">
        <v>2.7E-4</v>
      </c>
      <c r="K9117">
        <v>0.16300000000000001</v>
      </c>
      <c r="L9117">
        <v>1.1723529411764706</v>
      </c>
      <c r="M9117" s="2">
        <f t="shared" si="289"/>
        <v>76.470588235294116</v>
      </c>
      <c r="N9117" t="s">
        <v>2769</v>
      </c>
    </row>
    <row r="9118" spans="1:14">
      <c r="A9118">
        <v>14</v>
      </c>
      <c r="B9118" t="s">
        <v>17765</v>
      </c>
      <c r="C9118" t="s">
        <v>17766</v>
      </c>
      <c r="D9118">
        <v>80</v>
      </c>
      <c r="E9118" s="1">
        <v>0.435</v>
      </c>
      <c r="F9118">
        <v>0.47899999999999998</v>
      </c>
      <c r="G9118">
        <v>3.6999999999999998E-2</v>
      </c>
      <c r="H9118">
        <v>27</v>
      </c>
      <c r="J9118">
        <v>4.2999999999999999E-4</v>
      </c>
      <c r="K9118">
        <v>0.14699999999999999</v>
      </c>
      <c r="L9118">
        <v>1.1723529411764706</v>
      </c>
      <c r="M9118" s="2">
        <f t="shared" si="289"/>
        <v>82.35294117647058</v>
      </c>
      <c r="N9118" t="s">
        <v>2769</v>
      </c>
    </row>
    <row r="9119" spans="1:14">
      <c r="A9119">
        <v>15</v>
      </c>
      <c r="B9119" t="s">
        <v>21229</v>
      </c>
      <c r="C9119" t="s">
        <v>21230</v>
      </c>
      <c r="D9119">
        <v>211</v>
      </c>
      <c r="E9119" s="1">
        <v>0.182</v>
      </c>
      <c r="F9119">
        <v>0.123</v>
      </c>
      <c r="G9119">
        <v>0</v>
      </c>
      <c r="H9119">
        <v>14</v>
      </c>
      <c r="I9119" t="s">
        <v>18288</v>
      </c>
      <c r="J9119">
        <v>1.0000000000000001E-5</v>
      </c>
      <c r="K9119">
        <v>1.0999999999999999E-2</v>
      </c>
      <c r="L9119">
        <v>1.1723529411764706</v>
      </c>
      <c r="M9119" s="2">
        <f t="shared" si="289"/>
        <v>88.235294117647058</v>
      </c>
      <c r="N9119" t="s">
        <v>2769</v>
      </c>
    </row>
    <row r="9120" spans="1:14">
      <c r="A9120">
        <v>16</v>
      </c>
      <c r="B9120" t="s">
        <v>21199</v>
      </c>
      <c r="C9120" t="s">
        <v>21200</v>
      </c>
      <c r="D9120">
        <v>41</v>
      </c>
      <c r="E9120" s="1">
        <v>1.4E-2</v>
      </c>
      <c r="F9120">
        <v>6.9000000000000006E-2</v>
      </c>
      <c r="G9120">
        <v>0</v>
      </c>
      <c r="H9120">
        <v>34</v>
      </c>
      <c r="J9120">
        <v>6.0000000000000002E-5</v>
      </c>
      <c r="K9120">
        <v>1.7999999999999999E-2</v>
      </c>
      <c r="L9120">
        <v>1.1723529411764706</v>
      </c>
      <c r="M9120" s="2">
        <f t="shared" si="289"/>
        <v>94.117647058823522</v>
      </c>
      <c r="N9120" t="s">
        <v>2769</v>
      </c>
    </row>
    <row r="9121" spans="1:14">
      <c r="A9121">
        <v>17</v>
      </c>
      <c r="B9121" t="s">
        <v>9287</v>
      </c>
      <c r="C9121" t="s">
        <v>9288</v>
      </c>
      <c r="D9121">
        <v>1</v>
      </c>
      <c r="E9121" s="1">
        <v>0</v>
      </c>
      <c r="J9121">
        <v>0</v>
      </c>
      <c r="L9121">
        <v>1.1723529411764706</v>
      </c>
      <c r="M9121" s="2">
        <f t="shared" si="289"/>
        <v>100</v>
      </c>
      <c r="N9121" t="s">
        <v>2769</v>
      </c>
    </row>
    <row r="9122" spans="1:14" s="3" customFormat="1">
      <c r="E9122" s="4"/>
      <c r="M9122" s="5"/>
    </row>
    <row r="9123" spans="1:14">
      <c r="A9123">
        <v>1</v>
      </c>
      <c r="B9123" t="s">
        <v>9303</v>
      </c>
      <c r="C9123" t="s">
        <v>9304</v>
      </c>
      <c r="D9123">
        <v>16276</v>
      </c>
      <c r="E9123" s="1">
        <v>3.3279999999999998</v>
      </c>
      <c r="F9123">
        <v>4.141</v>
      </c>
      <c r="G9123">
        <v>0.38200000000000001</v>
      </c>
      <c r="H9123">
        <v>259</v>
      </c>
      <c r="I9123">
        <v>6.7</v>
      </c>
      <c r="J9123">
        <v>3.7350000000000001E-2</v>
      </c>
      <c r="K9123">
        <v>1.2250000000000001</v>
      </c>
      <c r="L9123">
        <f>AVERAGE(E9123:E9146)</f>
        <v>1.0886250000000002</v>
      </c>
      <c r="M9123" s="2">
        <f t="shared" ref="M9123:M9146" si="290">A9123/24*100</f>
        <v>4.1666666666666661</v>
      </c>
      <c r="N9123" t="s">
        <v>2770</v>
      </c>
    </row>
    <row r="9124" spans="1:14">
      <c r="A9124">
        <v>2</v>
      </c>
      <c r="B9124" t="s">
        <v>17651</v>
      </c>
      <c r="C9124" t="s">
        <v>17652</v>
      </c>
      <c r="D9124">
        <v>8481</v>
      </c>
      <c r="E9124" s="1">
        <v>2.7440000000000002</v>
      </c>
      <c r="F9124">
        <v>3.4529999999999998</v>
      </c>
      <c r="G9124">
        <v>0.42</v>
      </c>
      <c r="H9124">
        <v>250</v>
      </c>
      <c r="I9124">
        <v>6.2</v>
      </c>
      <c r="J9124">
        <v>1.9599999999999999E-2</v>
      </c>
      <c r="K9124">
        <v>0.97799999999999998</v>
      </c>
      <c r="L9124">
        <v>1.0886250000000002</v>
      </c>
      <c r="M9124" s="2">
        <f t="shared" si="290"/>
        <v>8.3333333333333321</v>
      </c>
      <c r="N9124" t="s">
        <v>2770</v>
      </c>
    </row>
    <row r="9125" spans="1:14">
      <c r="A9125">
        <v>3</v>
      </c>
      <c r="B9125" t="s">
        <v>19366</v>
      </c>
      <c r="C9125" t="s">
        <v>19367</v>
      </c>
      <c r="D9125">
        <v>4299</v>
      </c>
      <c r="E9125" s="1">
        <v>2.5230000000000001</v>
      </c>
      <c r="F9125">
        <v>3.359</v>
      </c>
      <c r="G9125">
        <v>0.36299999999999999</v>
      </c>
      <c r="H9125">
        <v>146</v>
      </c>
      <c r="I9125">
        <v>7.2</v>
      </c>
      <c r="J9125">
        <v>1.013E-2</v>
      </c>
      <c r="K9125">
        <v>1.1459999999999999</v>
      </c>
      <c r="L9125">
        <v>1.0886250000000002</v>
      </c>
      <c r="M9125" s="2">
        <f t="shared" si="290"/>
        <v>12.5</v>
      </c>
      <c r="N9125" t="s">
        <v>2770</v>
      </c>
    </row>
    <row r="9126" spans="1:14">
      <c r="A9126">
        <v>4</v>
      </c>
      <c r="B9126" t="s">
        <v>9305</v>
      </c>
      <c r="C9126" t="s">
        <v>9306</v>
      </c>
      <c r="D9126">
        <v>8077</v>
      </c>
      <c r="E9126" s="1">
        <v>2.2309999999999999</v>
      </c>
      <c r="F9126">
        <v>2.5499999999999998</v>
      </c>
      <c r="G9126">
        <v>0.40899999999999997</v>
      </c>
      <c r="H9126">
        <v>345</v>
      </c>
      <c r="I9126">
        <v>6.2</v>
      </c>
      <c r="J9126">
        <v>2.1590000000000002E-2</v>
      </c>
      <c r="K9126">
        <v>0.83499999999999996</v>
      </c>
      <c r="L9126">
        <v>1.0886250000000002</v>
      </c>
      <c r="M9126" s="2">
        <f t="shared" si="290"/>
        <v>16.666666666666664</v>
      </c>
      <c r="N9126" t="s">
        <v>2770</v>
      </c>
    </row>
    <row r="9127" spans="1:14">
      <c r="A9127">
        <v>5</v>
      </c>
      <c r="B9127" t="s">
        <v>17883</v>
      </c>
      <c r="C9127" t="s">
        <v>17884</v>
      </c>
      <c r="D9127">
        <v>3417</v>
      </c>
      <c r="E9127" s="1">
        <v>2.1429999999999998</v>
      </c>
      <c r="F9127">
        <v>2.6459999999999999</v>
      </c>
      <c r="G9127">
        <v>0.376</v>
      </c>
      <c r="H9127">
        <v>417</v>
      </c>
      <c r="I9127">
        <v>5.7</v>
      </c>
      <c r="J9127">
        <v>9.3200000000000002E-3</v>
      </c>
      <c r="K9127">
        <v>0.85599999999999998</v>
      </c>
      <c r="L9127">
        <v>1.0886250000000002</v>
      </c>
      <c r="M9127" s="2">
        <f t="shared" si="290"/>
        <v>20.833333333333336</v>
      </c>
      <c r="N9127" t="s">
        <v>2770</v>
      </c>
    </row>
    <row r="9128" spans="1:14">
      <c r="A9128">
        <v>6</v>
      </c>
      <c r="B9128" t="s">
        <v>9317</v>
      </c>
      <c r="C9128" t="s">
        <v>9318</v>
      </c>
      <c r="D9128">
        <v>3184</v>
      </c>
      <c r="E9128" s="1">
        <v>1.482</v>
      </c>
      <c r="F9128">
        <v>1.5780000000000001</v>
      </c>
      <c r="G9128">
        <v>0.23</v>
      </c>
      <c r="H9128">
        <v>261</v>
      </c>
      <c r="I9128">
        <v>6</v>
      </c>
      <c r="J9128">
        <v>6.7000000000000002E-3</v>
      </c>
      <c r="K9128">
        <v>0.39100000000000001</v>
      </c>
      <c r="L9128">
        <v>1.0886250000000002</v>
      </c>
      <c r="M9128" s="2">
        <f t="shared" si="290"/>
        <v>25</v>
      </c>
      <c r="N9128" t="s">
        <v>2770</v>
      </c>
    </row>
    <row r="9129" spans="1:14">
      <c r="A9129">
        <v>7</v>
      </c>
      <c r="B9129" t="s">
        <v>13267</v>
      </c>
      <c r="C9129" t="s">
        <v>13268</v>
      </c>
      <c r="D9129">
        <v>1600</v>
      </c>
      <c r="E9129" s="1">
        <v>1.3069999999999999</v>
      </c>
      <c r="F9129">
        <v>1.625</v>
      </c>
      <c r="G9129">
        <v>8.7999999999999995E-2</v>
      </c>
      <c r="H9129">
        <v>68</v>
      </c>
      <c r="I9129">
        <v>7.7</v>
      </c>
      <c r="J9129">
        <v>3.7799999999999999E-3</v>
      </c>
      <c r="K9129">
        <v>0.58599999999999997</v>
      </c>
      <c r="L9129">
        <v>1.0886250000000002</v>
      </c>
      <c r="M9129" s="2">
        <f t="shared" si="290"/>
        <v>29.166666666666668</v>
      </c>
      <c r="N9129" t="s">
        <v>2770</v>
      </c>
    </row>
    <row r="9130" spans="1:14">
      <c r="A9130">
        <v>8</v>
      </c>
      <c r="B9130" t="s">
        <v>9299</v>
      </c>
      <c r="C9130" t="s">
        <v>9300</v>
      </c>
      <c r="D9130">
        <v>484</v>
      </c>
      <c r="E9130" s="1">
        <v>1.048</v>
      </c>
      <c r="F9130">
        <v>1.0449999999999999</v>
      </c>
      <c r="G9130">
        <v>6.5000000000000002E-2</v>
      </c>
      <c r="H9130">
        <v>62</v>
      </c>
      <c r="I9130">
        <v>8.6999999999999993</v>
      </c>
      <c r="J9130">
        <v>1.06E-3</v>
      </c>
      <c r="K9130">
        <v>0.38400000000000001</v>
      </c>
      <c r="L9130">
        <v>1.0886250000000002</v>
      </c>
      <c r="M9130" s="2">
        <f t="shared" si="290"/>
        <v>33.333333333333329</v>
      </c>
      <c r="N9130" t="s">
        <v>2770</v>
      </c>
    </row>
    <row r="9131" spans="1:14">
      <c r="A9131">
        <v>9</v>
      </c>
      <c r="B9131" t="s">
        <v>9307</v>
      </c>
      <c r="C9131" t="s">
        <v>9308</v>
      </c>
      <c r="D9131">
        <v>4334</v>
      </c>
      <c r="E9131" s="1">
        <v>0.93600000000000005</v>
      </c>
      <c r="F9131">
        <v>1.181</v>
      </c>
      <c r="G9131">
        <v>0.39800000000000002</v>
      </c>
      <c r="H9131">
        <v>261</v>
      </c>
      <c r="I9131" t="s">
        <v>18288</v>
      </c>
      <c r="J9131">
        <v>6.5399999999999998E-3</v>
      </c>
      <c r="K9131">
        <v>0.39700000000000002</v>
      </c>
      <c r="L9131">
        <v>1.0886250000000002</v>
      </c>
      <c r="M9131" s="2">
        <f t="shared" si="290"/>
        <v>37.5</v>
      </c>
      <c r="N9131" t="s">
        <v>2770</v>
      </c>
    </row>
    <row r="9132" spans="1:14">
      <c r="A9132">
        <v>10</v>
      </c>
      <c r="B9132" t="s">
        <v>19430</v>
      </c>
      <c r="C9132" t="s">
        <v>19431</v>
      </c>
      <c r="D9132">
        <v>248</v>
      </c>
      <c r="E9132" s="1">
        <v>0.93300000000000005</v>
      </c>
      <c r="F9132">
        <v>0.95399999999999996</v>
      </c>
      <c r="G9132">
        <v>0.03</v>
      </c>
      <c r="H9132">
        <v>66</v>
      </c>
      <c r="I9132">
        <v>5.2</v>
      </c>
      <c r="J9132">
        <v>7.9000000000000001E-4</v>
      </c>
      <c r="K9132">
        <v>0.29799999999999999</v>
      </c>
      <c r="L9132">
        <v>1.0886250000000002</v>
      </c>
      <c r="M9132" s="2">
        <f t="shared" si="290"/>
        <v>41.666666666666671</v>
      </c>
      <c r="N9132" t="s">
        <v>2770</v>
      </c>
    </row>
    <row r="9133" spans="1:14">
      <c r="A9133">
        <v>11</v>
      </c>
      <c r="B9133" t="s">
        <v>9309</v>
      </c>
      <c r="C9133" t="s">
        <v>9310</v>
      </c>
      <c r="D9133">
        <v>1881</v>
      </c>
      <c r="E9133" s="1">
        <v>0.90200000000000002</v>
      </c>
      <c r="F9133">
        <v>0.97299999999999998</v>
      </c>
      <c r="G9133">
        <v>0.161</v>
      </c>
      <c r="H9133">
        <v>149</v>
      </c>
      <c r="I9133">
        <v>5.8</v>
      </c>
      <c r="J9133">
        <v>4.0800000000000003E-3</v>
      </c>
      <c r="K9133">
        <v>0.23799999999999999</v>
      </c>
      <c r="L9133">
        <v>1.0886250000000002</v>
      </c>
      <c r="M9133" s="2">
        <f t="shared" si="290"/>
        <v>45.833333333333329</v>
      </c>
      <c r="N9133" t="s">
        <v>2770</v>
      </c>
    </row>
    <row r="9134" spans="1:14">
      <c r="A9134">
        <v>12</v>
      </c>
      <c r="B9134" t="s">
        <v>9311</v>
      </c>
      <c r="C9134" t="s">
        <v>9312</v>
      </c>
      <c r="D9134">
        <v>456</v>
      </c>
      <c r="E9134" s="1">
        <v>0.75</v>
      </c>
      <c r="F9134">
        <v>0.97299999999999998</v>
      </c>
      <c r="G9134">
        <v>9.7000000000000003E-2</v>
      </c>
      <c r="H9134">
        <v>62</v>
      </c>
      <c r="I9134">
        <v>6.2</v>
      </c>
      <c r="J9134">
        <v>9.1E-4</v>
      </c>
      <c r="K9134">
        <v>0.23499999999999999</v>
      </c>
      <c r="L9134">
        <v>1.0886250000000002</v>
      </c>
      <c r="M9134" s="2">
        <f t="shared" si="290"/>
        <v>50</v>
      </c>
      <c r="N9134" t="s">
        <v>2770</v>
      </c>
    </row>
    <row r="9135" spans="1:14">
      <c r="A9135">
        <v>13</v>
      </c>
      <c r="B9135" t="s">
        <v>9259</v>
      </c>
      <c r="C9135" t="s">
        <v>9260</v>
      </c>
      <c r="D9135">
        <v>387</v>
      </c>
      <c r="E9135" s="1">
        <v>0.70099999999999996</v>
      </c>
      <c r="F9135">
        <v>0.88900000000000001</v>
      </c>
      <c r="G9135">
        <v>9.0999999999999998E-2</v>
      </c>
      <c r="H9135">
        <v>55</v>
      </c>
      <c r="I9135">
        <v>5.0999999999999996</v>
      </c>
      <c r="J9135">
        <v>1.7700000000000001E-3</v>
      </c>
      <c r="K9135">
        <v>0.36</v>
      </c>
      <c r="L9135">
        <v>1.0886250000000002</v>
      </c>
      <c r="M9135" s="2">
        <f t="shared" si="290"/>
        <v>54.166666666666664</v>
      </c>
      <c r="N9135" t="s">
        <v>2770</v>
      </c>
    </row>
    <row r="9136" spans="1:14">
      <c r="A9136">
        <v>14</v>
      </c>
      <c r="B9136" t="s">
        <v>9315</v>
      </c>
      <c r="C9136" t="s">
        <v>9316</v>
      </c>
      <c r="D9136">
        <v>529</v>
      </c>
      <c r="E9136" s="1">
        <v>0.63100000000000001</v>
      </c>
      <c r="F9136">
        <v>0.64400000000000002</v>
      </c>
      <c r="G9136">
        <v>0.186</v>
      </c>
      <c r="H9136">
        <v>59</v>
      </c>
      <c r="I9136">
        <v>7.3</v>
      </c>
      <c r="J9136">
        <v>9.2000000000000003E-4</v>
      </c>
      <c r="K9136">
        <v>0.157</v>
      </c>
      <c r="L9136">
        <v>1.0886250000000002</v>
      </c>
      <c r="M9136" s="2">
        <f t="shared" si="290"/>
        <v>58.333333333333336</v>
      </c>
      <c r="N9136" t="s">
        <v>2770</v>
      </c>
    </row>
    <row r="9137" spans="1:14">
      <c r="A9137">
        <v>15</v>
      </c>
      <c r="B9137" t="s">
        <v>9301</v>
      </c>
      <c r="C9137" t="s">
        <v>9302</v>
      </c>
      <c r="D9137">
        <v>529</v>
      </c>
      <c r="E9137" s="1">
        <v>0.628</v>
      </c>
      <c r="F9137">
        <v>0.76100000000000001</v>
      </c>
      <c r="G9137">
        <v>5.8000000000000003E-2</v>
      </c>
      <c r="H9137">
        <v>52</v>
      </c>
      <c r="I9137">
        <v>7.1</v>
      </c>
      <c r="J9137">
        <v>9.3000000000000005E-4</v>
      </c>
      <c r="K9137">
        <v>0.187</v>
      </c>
      <c r="L9137">
        <v>1.0886250000000002</v>
      </c>
      <c r="M9137" s="2">
        <f t="shared" si="290"/>
        <v>62.5</v>
      </c>
      <c r="N9137" t="s">
        <v>2770</v>
      </c>
    </row>
    <row r="9138" spans="1:14">
      <c r="A9138">
        <v>16</v>
      </c>
      <c r="B9138" t="s">
        <v>9321</v>
      </c>
      <c r="C9138" t="s">
        <v>9322</v>
      </c>
      <c r="D9138">
        <v>97</v>
      </c>
      <c r="E9138" s="1">
        <v>0.57899999999999996</v>
      </c>
      <c r="F9138">
        <v>0.35699999999999998</v>
      </c>
      <c r="G9138">
        <v>7.4999999999999997E-2</v>
      </c>
      <c r="H9138">
        <v>53</v>
      </c>
      <c r="J9138">
        <v>1.6000000000000001E-4</v>
      </c>
      <c r="K9138">
        <v>7.3999999999999996E-2</v>
      </c>
      <c r="L9138">
        <v>1.0886250000000002</v>
      </c>
      <c r="M9138" s="2">
        <f t="shared" si="290"/>
        <v>66.666666666666657</v>
      </c>
      <c r="N9138" t="s">
        <v>2770</v>
      </c>
    </row>
    <row r="9139" spans="1:14">
      <c r="A9139">
        <v>17</v>
      </c>
      <c r="B9139" t="s">
        <v>17811</v>
      </c>
      <c r="C9139" t="s">
        <v>17812</v>
      </c>
      <c r="D9139">
        <v>232</v>
      </c>
      <c r="E9139" s="1">
        <v>0.5</v>
      </c>
      <c r="F9139">
        <v>0.88</v>
      </c>
      <c r="G9139">
        <v>5.7000000000000002E-2</v>
      </c>
      <c r="H9139">
        <v>35</v>
      </c>
      <c r="I9139">
        <v>5.9</v>
      </c>
      <c r="J9139">
        <v>8.0000000000000004E-4</v>
      </c>
      <c r="K9139">
        <v>0.34300000000000003</v>
      </c>
      <c r="L9139">
        <v>1.0886250000000002</v>
      </c>
      <c r="M9139" s="2">
        <f t="shared" si="290"/>
        <v>70.833333333333343</v>
      </c>
      <c r="N9139" t="s">
        <v>2770</v>
      </c>
    </row>
    <row r="9140" spans="1:14">
      <c r="A9140">
        <v>18</v>
      </c>
      <c r="B9140" t="s">
        <v>19354</v>
      </c>
      <c r="C9140" t="s">
        <v>19355</v>
      </c>
      <c r="D9140">
        <v>265</v>
      </c>
      <c r="E9140" s="1">
        <v>0.44400000000000001</v>
      </c>
      <c r="F9140">
        <v>0.32400000000000001</v>
      </c>
      <c r="G9140">
        <v>0.27100000000000002</v>
      </c>
      <c r="H9140">
        <v>85</v>
      </c>
      <c r="I9140">
        <v>4.7</v>
      </c>
      <c r="J9140">
        <v>1.1900000000000001E-3</v>
      </c>
      <c r="K9140">
        <v>0.16600000000000001</v>
      </c>
      <c r="L9140">
        <v>1.0886250000000002</v>
      </c>
      <c r="M9140" s="2">
        <f t="shared" si="290"/>
        <v>75</v>
      </c>
      <c r="N9140" t="s">
        <v>2770</v>
      </c>
    </row>
    <row r="9141" spans="1:14">
      <c r="A9141">
        <v>19</v>
      </c>
      <c r="B9141" t="s">
        <v>9313</v>
      </c>
      <c r="C9141" t="s">
        <v>9314</v>
      </c>
      <c r="D9141">
        <v>702</v>
      </c>
      <c r="E9141" s="1">
        <v>0.436</v>
      </c>
      <c r="F9141">
        <v>0.48799999999999999</v>
      </c>
      <c r="G9141">
        <v>0.129</v>
      </c>
      <c r="H9141">
        <v>62</v>
      </c>
      <c r="I9141" t="s">
        <v>18288</v>
      </c>
      <c r="J9141">
        <v>6.0999999999999997E-4</v>
      </c>
      <c r="K9141">
        <v>0.125</v>
      </c>
      <c r="L9141">
        <v>1.0886250000000002</v>
      </c>
      <c r="M9141" s="2">
        <f t="shared" si="290"/>
        <v>79.166666666666657</v>
      </c>
      <c r="N9141" t="s">
        <v>2770</v>
      </c>
    </row>
    <row r="9142" spans="1:14">
      <c r="A9142">
        <v>20</v>
      </c>
      <c r="B9142" t="s">
        <v>9295</v>
      </c>
      <c r="C9142" t="s">
        <v>9296</v>
      </c>
      <c r="D9142">
        <v>107</v>
      </c>
      <c r="E9142" s="1">
        <v>0.42199999999999999</v>
      </c>
      <c r="F9142">
        <v>0.372</v>
      </c>
      <c r="G9142">
        <v>0</v>
      </c>
      <c r="H9142">
        <v>9</v>
      </c>
      <c r="I9142">
        <v>8.6999999999999993</v>
      </c>
      <c r="J9142">
        <v>2.4000000000000001E-4</v>
      </c>
      <c r="K9142">
        <v>0.121</v>
      </c>
      <c r="L9142">
        <v>1.0886250000000002</v>
      </c>
      <c r="M9142" s="2">
        <f t="shared" si="290"/>
        <v>83.333333333333343</v>
      </c>
      <c r="N9142" t="s">
        <v>2770</v>
      </c>
    </row>
    <row r="9143" spans="1:14">
      <c r="A9143">
        <v>21</v>
      </c>
      <c r="B9143" t="s">
        <v>9319</v>
      </c>
      <c r="C9143" t="s">
        <v>9320</v>
      </c>
      <c r="D9143">
        <v>64</v>
      </c>
      <c r="E9143" s="1">
        <v>0.40699999999999997</v>
      </c>
      <c r="G9143">
        <v>0.14299999999999999</v>
      </c>
      <c r="H9143">
        <v>14</v>
      </c>
      <c r="J9143">
        <v>8.0000000000000007E-5</v>
      </c>
      <c r="L9143">
        <v>1.0886250000000002</v>
      </c>
      <c r="M9143" s="2">
        <f t="shared" si="290"/>
        <v>87.5</v>
      </c>
      <c r="N9143" t="s">
        <v>2770</v>
      </c>
    </row>
    <row r="9144" spans="1:14">
      <c r="A9144">
        <v>22</v>
      </c>
      <c r="B9144" t="s">
        <v>19364</v>
      </c>
      <c r="C9144" t="s">
        <v>19365</v>
      </c>
      <c r="D9144">
        <v>94</v>
      </c>
      <c r="E9144" s="1">
        <v>0.38500000000000001</v>
      </c>
      <c r="G9144">
        <v>7.0000000000000007E-2</v>
      </c>
      <c r="H9144">
        <v>43</v>
      </c>
      <c r="J9144">
        <v>1.6000000000000001E-4</v>
      </c>
      <c r="L9144">
        <v>1.0886250000000002</v>
      </c>
      <c r="M9144" s="2">
        <f t="shared" si="290"/>
        <v>91.666666666666657</v>
      </c>
      <c r="N9144" t="s">
        <v>2770</v>
      </c>
    </row>
    <row r="9145" spans="1:14">
      <c r="A9145">
        <v>23</v>
      </c>
      <c r="B9145" t="s">
        <v>9297</v>
      </c>
      <c r="C9145" t="s">
        <v>9298</v>
      </c>
      <c r="D9145">
        <v>173</v>
      </c>
      <c r="E9145" s="1">
        <v>0.35799999999999998</v>
      </c>
      <c r="F9145">
        <v>0.54100000000000004</v>
      </c>
      <c r="G9145">
        <v>5.3999999999999999E-2</v>
      </c>
      <c r="H9145">
        <v>37</v>
      </c>
      <c r="I9145">
        <v>6.3</v>
      </c>
      <c r="J9145">
        <v>5.1999999999999995E-4</v>
      </c>
      <c r="K9145">
        <v>0.20499999999999999</v>
      </c>
      <c r="L9145">
        <v>1.0886250000000002</v>
      </c>
      <c r="M9145" s="2">
        <f t="shared" si="290"/>
        <v>95.833333333333343</v>
      </c>
      <c r="N9145" t="s">
        <v>2770</v>
      </c>
    </row>
    <row r="9146" spans="1:14">
      <c r="A9146">
        <v>24</v>
      </c>
      <c r="B9146" t="s">
        <v>9267</v>
      </c>
      <c r="C9146" t="s">
        <v>9268</v>
      </c>
      <c r="D9146">
        <v>315</v>
      </c>
      <c r="E9146" s="1">
        <v>0.309</v>
      </c>
      <c r="F9146">
        <v>0.39200000000000002</v>
      </c>
      <c r="G9146">
        <v>8.9999999999999993E-3</v>
      </c>
      <c r="H9146">
        <v>110</v>
      </c>
      <c r="I9146">
        <v>6.2</v>
      </c>
      <c r="J9146">
        <v>6.6E-4</v>
      </c>
      <c r="K9146">
        <v>9.6000000000000002E-2</v>
      </c>
      <c r="L9146">
        <v>1.0886250000000002</v>
      </c>
      <c r="M9146" s="2">
        <f t="shared" si="290"/>
        <v>100</v>
      </c>
      <c r="N9146" t="s">
        <v>2770</v>
      </c>
    </row>
    <row r="9147" spans="1:14" s="3" customFormat="1">
      <c r="E9147" s="4"/>
      <c r="M9147" s="5"/>
    </row>
    <row r="9148" spans="1:14">
      <c r="A9148">
        <v>1</v>
      </c>
      <c r="B9148" t="s">
        <v>21871</v>
      </c>
      <c r="C9148" t="s">
        <v>21872</v>
      </c>
      <c r="D9148">
        <v>46348</v>
      </c>
      <c r="E9148" s="1">
        <v>35.749000000000002</v>
      </c>
      <c r="F9148">
        <v>42.375999999999998</v>
      </c>
      <c r="G9148">
        <v>8.4109999999999996</v>
      </c>
      <c r="H9148">
        <v>141</v>
      </c>
      <c r="I9148">
        <v>5.2</v>
      </c>
      <c r="J9148">
        <v>0.22788</v>
      </c>
      <c r="K9148">
        <v>19.481000000000002</v>
      </c>
      <c r="L9148">
        <f>AVERAGE(E9148:E9386)</f>
        <v>2.3954225941422611</v>
      </c>
      <c r="M9148" s="2">
        <f t="shared" ref="M9148:M9211" si="291">A9148/239*100</f>
        <v>0.41841004184100417</v>
      </c>
      <c r="N9148" t="s">
        <v>2771</v>
      </c>
    </row>
    <row r="9149" spans="1:14">
      <c r="A9149">
        <v>2</v>
      </c>
      <c r="B9149" t="s">
        <v>9523</v>
      </c>
      <c r="C9149" t="s">
        <v>9524</v>
      </c>
      <c r="D9149">
        <v>21920</v>
      </c>
      <c r="E9149" s="1">
        <v>31.17</v>
      </c>
      <c r="F9149">
        <v>36.011000000000003</v>
      </c>
      <c r="G9149">
        <v>5.8760000000000003</v>
      </c>
      <c r="H9149">
        <v>121</v>
      </c>
      <c r="I9149">
        <v>3.7</v>
      </c>
      <c r="J9149">
        <v>0.15436</v>
      </c>
      <c r="K9149">
        <v>15.606999999999999</v>
      </c>
      <c r="L9149">
        <v>2.3954225941422611</v>
      </c>
      <c r="M9149" s="2">
        <f t="shared" si="291"/>
        <v>0.83682008368200833</v>
      </c>
      <c r="N9149" t="s">
        <v>2771</v>
      </c>
    </row>
    <row r="9150" spans="1:14">
      <c r="A9150">
        <v>3</v>
      </c>
      <c r="B9150" t="s">
        <v>9549</v>
      </c>
      <c r="C9150" t="s">
        <v>9550</v>
      </c>
      <c r="D9150">
        <v>5921</v>
      </c>
      <c r="E9150" s="1">
        <v>23.193999999999999</v>
      </c>
      <c r="F9150">
        <v>22.332999999999998</v>
      </c>
      <c r="G9150">
        <v>7.2169999999999996</v>
      </c>
      <c r="H9150">
        <v>23</v>
      </c>
      <c r="I9150">
        <v>7</v>
      </c>
      <c r="J9150">
        <v>1.5010000000000001E-2</v>
      </c>
      <c r="K9150">
        <v>8.6430000000000007</v>
      </c>
      <c r="L9150">
        <v>2.3954225941422611</v>
      </c>
      <c r="M9150" s="2">
        <f t="shared" si="291"/>
        <v>1.2552301255230125</v>
      </c>
      <c r="N9150" t="s">
        <v>2771</v>
      </c>
    </row>
    <row r="9151" spans="1:14">
      <c r="A9151">
        <v>4</v>
      </c>
      <c r="B9151" t="s">
        <v>21597</v>
      </c>
      <c r="C9151" t="s">
        <v>21598</v>
      </c>
      <c r="D9151">
        <v>2944</v>
      </c>
      <c r="E9151" s="1">
        <v>17.689</v>
      </c>
      <c r="F9151">
        <v>18.192</v>
      </c>
      <c r="G9151">
        <v>0.78400000000000003</v>
      </c>
      <c r="H9151">
        <v>37</v>
      </c>
      <c r="I9151">
        <v>3.2</v>
      </c>
      <c r="J9151">
        <v>1.489E-2</v>
      </c>
      <c r="K9151">
        <v>5.6230000000000002</v>
      </c>
      <c r="L9151">
        <v>2.3954225941422611</v>
      </c>
      <c r="M9151" s="2">
        <f t="shared" si="291"/>
        <v>1.6736401673640167</v>
      </c>
      <c r="N9151" t="s">
        <v>2771</v>
      </c>
    </row>
    <row r="9152" spans="1:14">
      <c r="A9152">
        <v>5</v>
      </c>
      <c r="B9152" t="s">
        <v>9337</v>
      </c>
      <c r="C9152" t="s">
        <v>9338</v>
      </c>
      <c r="D9152">
        <v>5259</v>
      </c>
      <c r="E9152" s="1">
        <v>16.178999999999998</v>
      </c>
      <c r="F9152">
        <v>14.494999999999999</v>
      </c>
      <c r="G9152">
        <v>0.66700000000000004</v>
      </c>
      <c r="H9152">
        <v>18</v>
      </c>
      <c r="I9152" t="s">
        <v>18288</v>
      </c>
      <c r="J9152">
        <v>1.3639999999999999E-2</v>
      </c>
      <c r="K9152">
        <v>7.5529999999999999</v>
      </c>
      <c r="L9152">
        <v>2.3954225941422611</v>
      </c>
      <c r="M9152" s="2">
        <f t="shared" si="291"/>
        <v>2.0920502092050208</v>
      </c>
      <c r="N9152" t="s">
        <v>2771</v>
      </c>
    </row>
    <row r="9153" spans="1:14">
      <c r="A9153">
        <v>6</v>
      </c>
      <c r="B9153" t="s">
        <v>21407</v>
      </c>
      <c r="C9153" t="s">
        <v>21408</v>
      </c>
      <c r="D9153">
        <v>91952</v>
      </c>
      <c r="E9153" s="1">
        <v>14.829000000000001</v>
      </c>
      <c r="F9153">
        <v>13.86</v>
      </c>
      <c r="G9153">
        <v>2.5569999999999999</v>
      </c>
      <c r="H9153">
        <v>867</v>
      </c>
      <c r="I9153">
        <v>5.0999999999999996</v>
      </c>
      <c r="J9153">
        <v>0.27818999999999999</v>
      </c>
      <c r="K9153">
        <v>4.2430000000000003</v>
      </c>
      <c r="L9153">
        <v>2.3954225941422611</v>
      </c>
      <c r="M9153" s="2">
        <f t="shared" si="291"/>
        <v>2.510460251046025</v>
      </c>
      <c r="N9153" t="s">
        <v>2771</v>
      </c>
    </row>
    <row r="9154" spans="1:14">
      <c r="A9154">
        <v>7</v>
      </c>
      <c r="B9154" t="s">
        <v>9445</v>
      </c>
      <c r="C9154" t="s">
        <v>9446</v>
      </c>
      <c r="D9154">
        <v>4850</v>
      </c>
      <c r="E9154" s="1">
        <v>13.901999999999999</v>
      </c>
      <c r="F9154">
        <v>18.974</v>
      </c>
      <c r="G9154">
        <v>0.66700000000000004</v>
      </c>
      <c r="H9154">
        <v>6</v>
      </c>
      <c r="I9154">
        <v>8.4</v>
      </c>
      <c r="J9154">
        <v>8.7200000000000003E-3</v>
      </c>
      <c r="K9154">
        <v>6.54</v>
      </c>
      <c r="L9154">
        <v>2.3954225941422611</v>
      </c>
      <c r="M9154" s="2">
        <f t="shared" si="291"/>
        <v>2.9288702928870292</v>
      </c>
      <c r="N9154" t="s">
        <v>2771</v>
      </c>
    </row>
    <row r="9155" spans="1:14">
      <c r="A9155">
        <v>8</v>
      </c>
      <c r="B9155" t="s">
        <v>21595</v>
      </c>
      <c r="C9155" t="s">
        <v>21596</v>
      </c>
      <c r="D9155">
        <v>88431</v>
      </c>
      <c r="E9155" s="1">
        <v>13.025</v>
      </c>
      <c r="F9155">
        <v>14.132</v>
      </c>
      <c r="G9155">
        <v>2.4710000000000001</v>
      </c>
      <c r="H9155">
        <v>1078</v>
      </c>
      <c r="I9155">
        <v>4.4000000000000004</v>
      </c>
      <c r="J9155">
        <v>0.37491000000000002</v>
      </c>
      <c r="K9155">
        <v>5.1890000000000001</v>
      </c>
      <c r="L9155">
        <v>2.3954225941422611</v>
      </c>
      <c r="M9155" s="2">
        <f t="shared" si="291"/>
        <v>3.3472803347280333</v>
      </c>
      <c r="N9155" t="s">
        <v>2771</v>
      </c>
    </row>
    <row r="9156" spans="1:14">
      <c r="A9156">
        <v>9</v>
      </c>
      <c r="B9156" t="s">
        <v>21395</v>
      </c>
      <c r="C9156" t="s">
        <v>21396</v>
      </c>
      <c r="D9156">
        <v>38585</v>
      </c>
      <c r="E9156" s="1">
        <v>12.061999999999999</v>
      </c>
      <c r="F9156">
        <v>12.523999999999999</v>
      </c>
      <c r="G9156">
        <v>1.94</v>
      </c>
      <c r="H9156">
        <v>1191</v>
      </c>
      <c r="I9156">
        <v>2.4</v>
      </c>
      <c r="J9156">
        <v>0.20333000000000001</v>
      </c>
      <c r="K9156">
        <v>4.0119999999999996</v>
      </c>
      <c r="L9156">
        <v>2.3954225941422611</v>
      </c>
      <c r="M9156" s="2">
        <f t="shared" si="291"/>
        <v>3.7656903765690379</v>
      </c>
      <c r="N9156" t="s">
        <v>2771</v>
      </c>
    </row>
    <row r="9157" spans="1:14">
      <c r="A9157">
        <v>10</v>
      </c>
      <c r="B9157" t="s">
        <v>21737</v>
      </c>
      <c r="C9157" t="s">
        <v>21738</v>
      </c>
      <c r="D9157">
        <v>1995</v>
      </c>
      <c r="E9157" s="1">
        <v>10.042999999999999</v>
      </c>
      <c r="F9157">
        <v>10.050000000000001</v>
      </c>
      <c r="G9157">
        <v>2.1179999999999999</v>
      </c>
      <c r="H9157">
        <v>169</v>
      </c>
      <c r="I9157">
        <v>1.4</v>
      </c>
      <c r="J9157">
        <v>9.4400000000000005E-3</v>
      </c>
      <c r="K9157">
        <v>3.3439999999999999</v>
      </c>
      <c r="L9157">
        <v>2.3954225941422611</v>
      </c>
      <c r="M9157" s="2">
        <f t="shared" si="291"/>
        <v>4.1841004184100417</v>
      </c>
      <c r="N9157" t="s">
        <v>2771</v>
      </c>
    </row>
    <row r="9158" spans="1:14">
      <c r="A9158">
        <v>11</v>
      </c>
      <c r="B9158" t="s">
        <v>21405</v>
      </c>
      <c r="C9158" t="s">
        <v>21406</v>
      </c>
      <c r="D9158">
        <v>34758</v>
      </c>
      <c r="E9158" s="1">
        <v>9.7650000000000006</v>
      </c>
      <c r="F9158">
        <v>10.342000000000001</v>
      </c>
      <c r="G9158">
        <v>1.8149999999999999</v>
      </c>
      <c r="H9158">
        <v>569</v>
      </c>
      <c r="I9158">
        <v>4.2</v>
      </c>
      <c r="J9158">
        <v>0.12336</v>
      </c>
      <c r="K9158">
        <v>3.0059999999999998</v>
      </c>
      <c r="L9158">
        <v>2.3954225941422611</v>
      </c>
      <c r="M9158" s="2">
        <f t="shared" si="291"/>
        <v>4.6025104602510458</v>
      </c>
      <c r="N9158" t="s">
        <v>2771</v>
      </c>
    </row>
    <row r="9159" spans="1:14">
      <c r="A9159">
        <v>12</v>
      </c>
      <c r="B9159" t="s">
        <v>9527</v>
      </c>
      <c r="C9159" t="s">
        <v>9528</v>
      </c>
      <c r="D9159">
        <v>301</v>
      </c>
      <c r="E9159" s="1">
        <v>9.0419999999999998</v>
      </c>
      <c r="F9159">
        <v>8.5559999999999992</v>
      </c>
      <c r="G9159">
        <v>2.4140000000000001</v>
      </c>
      <c r="H9159">
        <v>29</v>
      </c>
      <c r="I9159">
        <v>1.9</v>
      </c>
      <c r="J9159">
        <v>1.5499999999999999E-3</v>
      </c>
      <c r="K9159">
        <v>3.2730000000000001</v>
      </c>
      <c r="L9159">
        <v>2.3954225941422611</v>
      </c>
      <c r="M9159" s="2">
        <f t="shared" si="291"/>
        <v>5.02092050209205</v>
      </c>
      <c r="N9159" t="s">
        <v>2771</v>
      </c>
    </row>
    <row r="9160" spans="1:14">
      <c r="A9160">
        <v>13</v>
      </c>
      <c r="B9160" t="s">
        <v>21765</v>
      </c>
      <c r="C9160" t="s">
        <v>21766</v>
      </c>
      <c r="D9160">
        <v>74651</v>
      </c>
      <c r="E9160" s="1">
        <v>8.2379999999999995</v>
      </c>
      <c r="F9160">
        <v>7.6269999999999998</v>
      </c>
      <c r="G9160">
        <v>1.123</v>
      </c>
      <c r="H9160">
        <v>576</v>
      </c>
      <c r="I9160">
        <v>6.7</v>
      </c>
      <c r="J9160">
        <v>0.15215000000000001</v>
      </c>
      <c r="K9160">
        <v>2.032</v>
      </c>
      <c r="L9160">
        <v>2.3954225941422611</v>
      </c>
      <c r="M9160" s="2">
        <f t="shared" si="291"/>
        <v>5.439330543933055</v>
      </c>
      <c r="N9160" t="s">
        <v>2771</v>
      </c>
    </row>
    <row r="9161" spans="1:14">
      <c r="A9161">
        <v>14</v>
      </c>
      <c r="B9161" t="s">
        <v>21643</v>
      </c>
      <c r="C9161" t="s">
        <v>21644</v>
      </c>
      <c r="D9161">
        <v>18137</v>
      </c>
      <c r="E9161" s="1">
        <v>7.8230000000000004</v>
      </c>
      <c r="F9161">
        <v>8.0839999999999996</v>
      </c>
      <c r="G9161">
        <v>1.429</v>
      </c>
      <c r="H9161">
        <v>457</v>
      </c>
      <c r="I9161">
        <v>3.6</v>
      </c>
      <c r="J9161">
        <v>7.8560000000000005E-2</v>
      </c>
      <c r="K9161">
        <v>2.5030000000000001</v>
      </c>
      <c r="L9161">
        <v>2.3954225941422611</v>
      </c>
      <c r="M9161" s="2">
        <f t="shared" si="291"/>
        <v>5.8577405857740583</v>
      </c>
      <c r="N9161" t="s">
        <v>2771</v>
      </c>
    </row>
    <row r="9162" spans="1:14">
      <c r="A9162">
        <v>15</v>
      </c>
      <c r="B9162" t="s">
        <v>12914</v>
      </c>
      <c r="C9162" t="s">
        <v>12915</v>
      </c>
      <c r="D9162">
        <v>4535</v>
      </c>
      <c r="E9162" s="1">
        <v>7.7119999999999997</v>
      </c>
      <c r="F9162">
        <v>7.0229999999999997</v>
      </c>
      <c r="G9162">
        <v>3.2229999999999999</v>
      </c>
      <c r="H9162">
        <v>112</v>
      </c>
      <c r="I9162">
        <v>4.5999999999999996</v>
      </c>
      <c r="J9162">
        <v>1.2019999999999999E-2</v>
      </c>
      <c r="K9162">
        <v>1.97</v>
      </c>
      <c r="L9162">
        <v>2.3954225941422611</v>
      </c>
      <c r="M9162" s="2">
        <f t="shared" si="291"/>
        <v>6.2761506276150625</v>
      </c>
      <c r="N9162" t="s">
        <v>2771</v>
      </c>
    </row>
    <row r="9163" spans="1:14">
      <c r="A9163">
        <v>16</v>
      </c>
      <c r="B9163" t="s">
        <v>9393</v>
      </c>
      <c r="C9163" t="s">
        <v>9394</v>
      </c>
      <c r="D9163">
        <v>2255</v>
      </c>
      <c r="E9163" s="1">
        <v>7.48</v>
      </c>
      <c r="F9163">
        <v>7.149</v>
      </c>
      <c r="G9163">
        <v>1.1879999999999999</v>
      </c>
      <c r="H9163">
        <v>16</v>
      </c>
      <c r="I9163" t="s">
        <v>18288</v>
      </c>
      <c r="J9163">
        <v>3.2799999999999999E-3</v>
      </c>
      <c r="K9163">
        <v>2.7919999999999998</v>
      </c>
      <c r="L9163">
        <v>2.3954225941422611</v>
      </c>
      <c r="M9163" s="2">
        <f t="shared" si="291"/>
        <v>6.6945606694560666</v>
      </c>
      <c r="N9163" t="s">
        <v>2771</v>
      </c>
    </row>
    <row r="9164" spans="1:14">
      <c r="A9164">
        <v>17</v>
      </c>
      <c r="B9164" t="s">
        <v>21869</v>
      </c>
      <c r="C9164" t="s">
        <v>21870</v>
      </c>
      <c r="D9164">
        <v>3031</v>
      </c>
      <c r="E9164" s="1">
        <v>7.3920000000000003</v>
      </c>
      <c r="F9164">
        <v>7.8010000000000002</v>
      </c>
      <c r="G9164">
        <v>0.97899999999999998</v>
      </c>
      <c r="H9164">
        <v>96</v>
      </c>
      <c r="I9164">
        <v>2.8</v>
      </c>
      <c r="J9164">
        <v>1.5169999999999999E-2</v>
      </c>
      <c r="K9164">
        <v>2.3010000000000002</v>
      </c>
      <c r="L9164">
        <v>2.3954225941422611</v>
      </c>
      <c r="M9164" s="2">
        <f t="shared" si="291"/>
        <v>7.1129707112970717</v>
      </c>
      <c r="N9164" t="s">
        <v>2771</v>
      </c>
    </row>
    <row r="9165" spans="1:14">
      <c r="A9165">
        <v>18</v>
      </c>
      <c r="B9165" t="s">
        <v>21859</v>
      </c>
      <c r="C9165" t="s">
        <v>21860</v>
      </c>
      <c r="D9165">
        <v>8575</v>
      </c>
      <c r="E9165" s="1">
        <v>6.585</v>
      </c>
      <c r="F9165">
        <v>6.6509999999999998</v>
      </c>
      <c r="G9165">
        <v>1.3009999999999999</v>
      </c>
      <c r="H9165">
        <v>632</v>
      </c>
      <c r="I9165">
        <v>2</v>
      </c>
      <c r="J9165">
        <v>4.8840000000000001E-2</v>
      </c>
      <c r="K9165">
        <v>2.3929999999999998</v>
      </c>
      <c r="L9165">
        <v>2.3954225941422611</v>
      </c>
      <c r="M9165" s="2">
        <f t="shared" si="291"/>
        <v>7.5313807531380759</v>
      </c>
      <c r="N9165" t="s">
        <v>2771</v>
      </c>
    </row>
    <row r="9166" spans="1:14">
      <c r="A9166">
        <v>19</v>
      </c>
      <c r="B9166" t="s">
        <v>21599</v>
      </c>
      <c r="C9166" t="s">
        <v>21600</v>
      </c>
      <c r="D9166">
        <v>7835</v>
      </c>
      <c r="E9166" s="1">
        <v>6.2329999999999997</v>
      </c>
      <c r="F9166">
        <v>6.2619999999999996</v>
      </c>
      <c r="G9166">
        <v>1.167</v>
      </c>
      <c r="H9166">
        <v>1015</v>
      </c>
      <c r="I9166">
        <v>1.7</v>
      </c>
      <c r="J9166">
        <v>2.9659999999999999E-2</v>
      </c>
      <c r="K9166">
        <v>1.597</v>
      </c>
      <c r="L9166">
        <v>2.3954225941422611</v>
      </c>
      <c r="M9166" s="2">
        <f t="shared" si="291"/>
        <v>7.9497907949790791</v>
      </c>
      <c r="N9166" t="s">
        <v>2771</v>
      </c>
    </row>
    <row r="9167" spans="1:14">
      <c r="A9167">
        <v>20</v>
      </c>
      <c r="B9167" t="s">
        <v>9481</v>
      </c>
      <c r="C9167" t="s">
        <v>9482</v>
      </c>
      <c r="D9167">
        <v>3769</v>
      </c>
      <c r="E9167" s="1">
        <v>6.0709999999999997</v>
      </c>
      <c r="F9167">
        <v>8.6769999999999996</v>
      </c>
      <c r="G9167">
        <v>1.9770000000000001</v>
      </c>
      <c r="H9167">
        <v>44</v>
      </c>
      <c r="I9167">
        <v>5.4</v>
      </c>
      <c r="J9167">
        <v>1.448E-2</v>
      </c>
      <c r="K9167">
        <v>3.2130000000000001</v>
      </c>
      <c r="L9167">
        <v>2.3954225941422611</v>
      </c>
      <c r="M9167" s="2">
        <f t="shared" si="291"/>
        <v>8.3682008368200833</v>
      </c>
      <c r="N9167" t="s">
        <v>2771</v>
      </c>
    </row>
    <row r="9168" spans="1:14">
      <c r="A9168">
        <v>21</v>
      </c>
      <c r="B9168" t="s">
        <v>9355</v>
      </c>
      <c r="C9168" t="s">
        <v>9356</v>
      </c>
      <c r="D9168">
        <v>744</v>
      </c>
      <c r="E9168" s="1">
        <v>5.9470000000000001</v>
      </c>
      <c r="F9168">
        <v>7.3680000000000003</v>
      </c>
      <c r="G9168">
        <v>1</v>
      </c>
      <c r="H9168">
        <v>10</v>
      </c>
      <c r="I9168">
        <v>7.1</v>
      </c>
      <c r="J9168">
        <v>1.56E-3</v>
      </c>
      <c r="K9168">
        <v>2.34</v>
      </c>
      <c r="L9168">
        <v>2.3954225941422611</v>
      </c>
      <c r="M9168" s="2">
        <f t="shared" si="291"/>
        <v>8.7866108786610866</v>
      </c>
      <c r="N9168" t="s">
        <v>2771</v>
      </c>
    </row>
    <row r="9169" spans="1:14">
      <c r="A9169">
        <v>22</v>
      </c>
      <c r="B9169" t="s">
        <v>21753</v>
      </c>
      <c r="C9169" t="s">
        <v>21754</v>
      </c>
      <c r="D9169">
        <v>32742</v>
      </c>
      <c r="E9169" s="1">
        <v>5.8680000000000003</v>
      </c>
      <c r="F9169">
        <v>6.35</v>
      </c>
      <c r="G9169">
        <v>1.1970000000000001</v>
      </c>
      <c r="H9169">
        <v>674</v>
      </c>
      <c r="I9169">
        <v>6.4</v>
      </c>
      <c r="J9169">
        <v>6.4369999999999997E-2</v>
      </c>
      <c r="K9169">
        <v>1.6</v>
      </c>
      <c r="L9169">
        <v>2.3954225941422611</v>
      </c>
      <c r="M9169" s="2">
        <f t="shared" si="291"/>
        <v>9.2050209205020916</v>
      </c>
      <c r="N9169" t="s">
        <v>2771</v>
      </c>
    </row>
    <row r="9170" spans="1:14">
      <c r="A9170">
        <v>23</v>
      </c>
      <c r="B9170" t="s">
        <v>9359</v>
      </c>
      <c r="C9170" t="s">
        <v>9360</v>
      </c>
      <c r="D9170">
        <v>2508</v>
      </c>
      <c r="E9170" s="1">
        <v>5.4379999999999997</v>
      </c>
      <c r="F9170">
        <v>7.3289999999999997</v>
      </c>
      <c r="G9170">
        <v>0.91300000000000003</v>
      </c>
      <c r="H9170">
        <v>23</v>
      </c>
      <c r="I9170">
        <v>9.1999999999999993</v>
      </c>
      <c r="J9170">
        <v>4.0299999999999997E-3</v>
      </c>
      <c r="K9170">
        <v>2.7050000000000001</v>
      </c>
      <c r="L9170">
        <v>2.3954225941422611</v>
      </c>
      <c r="M9170" s="2">
        <f t="shared" si="291"/>
        <v>9.6234309623430967</v>
      </c>
      <c r="N9170" t="s">
        <v>2771</v>
      </c>
    </row>
    <row r="9171" spans="1:14">
      <c r="A9171">
        <v>24</v>
      </c>
      <c r="B9171" t="s">
        <v>9509</v>
      </c>
      <c r="C9171" t="s">
        <v>9510</v>
      </c>
      <c r="D9171">
        <v>5017</v>
      </c>
      <c r="E9171" s="1">
        <v>5.024</v>
      </c>
      <c r="F9171">
        <v>5.59</v>
      </c>
      <c r="G9171">
        <v>0.56899999999999995</v>
      </c>
      <c r="H9171">
        <v>116</v>
      </c>
      <c r="I9171">
        <v>6.2</v>
      </c>
      <c r="J9171">
        <v>1.779E-2</v>
      </c>
      <c r="K9171">
        <v>2.3759999999999999</v>
      </c>
      <c r="L9171">
        <v>2.3954225941422611</v>
      </c>
      <c r="M9171" s="2">
        <f t="shared" si="291"/>
        <v>10.0418410041841</v>
      </c>
      <c r="N9171" t="s">
        <v>2771</v>
      </c>
    </row>
    <row r="9172" spans="1:14">
      <c r="A9172">
        <v>25</v>
      </c>
      <c r="B9172" t="s">
        <v>9323</v>
      </c>
      <c r="C9172" t="s">
        <v>9324</v>
      </c>
      <c r="D9172">
        <v>8635</v>
      </c>
      <c r="E9172" s="1">
        <v>5.008</v>
      </c>
      <c r="F9172">
        <v>5.04</v>
      </c>
      <c r="G9172">
        <v>0.68300000000000005</v>
      </c>
      <c r="H9172">
        <v>953</v>
      </c>
      <c r="I9172">
        <v>2.2999999999999998</v>
      </c>
      <c r="J9172">
        <v>3.5630000000000002E-2</v>
      </c>
      <c r="K9172">
        <v>1.284</v>
      </c>
      <c r="L9172">
        <v>2.3954225941422611</v>
      </c>
      <c r="M9172" s="2">
        <f t="shared" si="291"/>
        <v>10.460251046025103</v>
      </c>
      <c r="N9172" t="s">
        <v>2771</v>
      </c>
    </row>
    <row r="9173" spans="1:14">
      <c r="A9173">
        <v>26</v>
      </c>
      <c r="B9173" t="s">
        <v>21857</v>
      </c>
      <c r="C9173" t="s">
        <v>21858</v>
      </c>
      <c r="D9173">
        <v>78595</v>
      </c>
      <c r="E9173" s="1">
        <v>4.8140000000000001</v>
      </c>
      <c r="F9173">
        <v>5.1520000000000001</v>
      </c>
      <c r="G9173">
        <v>0.73799999999999999</v>
      </c>
      <c r="H9173">
        <v>3283</v>
      </c>
      <c r="I9173">
        <v>3.4</v>
      </c>
      <c r="J9173">
        <v>0.34956999999999999</v>
      </c>
      <c r="K9173">
        <v>1.353</v>
      </c>
      <c r="L9173">
        <v>2.3954225941422611</v>
      </c>
      <c r="M9173" s="2">
        <f t="shared" si="291"/>
        <v>10.87866108786611</v>
      </c>
      <c r="N9173" t="s">
        <v>2771</v>
      </c>
    </row>
    <row r="9174" spans="1:14">
      <c r="A9174">
        <v>27</v>
      </c>
      <c r="B9174" t="s">
        <v>21481</v>
      </c>
      <c r="C9174" t="s">
        <v>21482</v>
      </c>
      <c r="D9174">
        <v>22310</v>
      </c>
      <c r="E9174" s="1">
        <v>4.6890000000000001</v>
      </c>
      <c r="F9174">
        <v>4.8730000000000002</v>
      </c>
      <c r="G9174">
        <v>0.86899999999999999</v>
      </c>
      <c r="H9174">
        <v>773</v>
      </c>
      <c r="I9174">
        <v>3.9</v>
      </c>
      <c r="J9174">
        <v>5.7279999999999998E-2</v>
      </c>
      <c r="K9174">
        <v>0.94299999999999995</v>
      </c>
      <c r="L9174">
        <v>2.3954225941422611</v>
      </c>
      <c r="M9174" s="2">
        <f t="shared" si="291"/>
        <v>11.297071129707113</v>
      </c>
      <c r="N9174" t="s">
        <v>2771</v>
      </c>
    </row>
    <row r="9175" spans="1:14">
      <c r="A9175">
        <v>28</v>
      </c>
      <c r="B9175" t="s">
        <v>12920</v>
      </c>
      <c r="C9175" t="s">
        <v>12921</v>
      </c>
      <c r="D9175">
        <v>18447</v>
      </c>
      <c r="E9175" s="1">
        <v>4.63</v>
      </c>
      <c r="F9175">
        <v>5.2050000000000001</v>
      </c>
      <c r="G9175">
        <v>1.2150000000000001</v>
      </c>
      <c r="H9175">
        <v>493</v>
      </c>
      <c r="I9175">
        <v>5.3</v>
      </c>
      <c r="J9175">
        <v>4.2119999999999998E-2</v>
      </c>
      <c r="K9175">
        <v>1.304</v>
      </c>
      <c r="L9175">
        <v>2.3954225941422611</v>
      </c>
      <c r="M9175" s="2">
        <f t="shared" si="291"/>
        <v>11.715481171548117</v>
      </c>
      <c r="N9175" t="s">
        <v>2771</v>
      </c>
    </row>
    <row r="9176" spans="1:14">
      <c r="A9176">
        <v>29</v>
      </c>
      <c r="B9176" t="s">
        <v>17757</v>
      </c>
      <c r="C9176" t="s">
        <v>17758</v>
      </c>
      <c r="D9176">
        <v>5276</v>
      </c>
      <c r="E9176" s="1">
        <v>4.3559999999999999</v>
      </c>
      <c r="F9176">
        <v>4.7</v>
      </c>
      <c r="G9176">
        <v>0.86199999999999999</v>
      </c>
      <c r="H9176">
        <v>94</v>
      </c>
      <c r="I9176">
        <v>6.8</v>
      </c>
      <c r="J9176">
        <v>1.439E-2</v>
      </c>
      <c r="K9176">
        <v>1.6850000000000001</v>
      </c>
      <c r="L9176">
        <v>2.3954225941422611</v>
      </c>
      <c r="M9176" s="2">
        <f t="shared" si="291"/>
        <v>12.133891213389122</v>
      </c>
      <c r="N9176" t="s">
        <v>2771</v>
      </c>
    </row>
    <row r="9177" spans="1:14">
      <c r="A9177">
        <v>30</v>
      </c>
      <c r="B9177" t="s">
        <v>21577</v>
      </c>
      <c r="C9177" t="s">
        <v>21578</v>
      </c>
      <c r="D9177">
        <v>106920</v>
      </c>
      <c r="E9177" s="1">
        <v>4.1870000000000003</v>
      </c>
      <c r="F9177">
        <v>4.4160000000000004</v>
      </c>
      <c r="G9177">
        <v>0.79300000000000004</v>
      </c>
      <c r="H9177">
        <v>2119</v>
      </c>
      <c r="I9177">
        <v>6.7</v>
      </c>
      <c r="J9177">
        <v>0.21487000000000001</v>
      </c>
      <c r="K9177">
        <v>1.1639999999999999</v>
      </c>
      <c r="L9177">
        <v>2.3954225941422611</v>
      </c>
      <c r="M9177" s="2">
        <f t="shared" si="291"/>
        <v>12.552301255230125</v>
      </c>
      <c r="N9177" t="s">
        <v>2771</v>
      </c>
    </row>
    <row r="9178" spans="1:14">
      <c r="A9178">
        <v>31</v>
      </c>
      <c r="B9178" t="s">
        <v>9325</v>
      </c>
      <c r="C9178" t="s">
        <v>9326</v>
      </c>
      <c r="D9178">
        <v>34860</v>
      </c>
      <c r="E9178" s="1">
        <v>3.9409999999999998</v>
      </c>
      <c r="F9178">
        <v>4.3949999999999996</v>
      </c>
      <c r="G9178">
        <v>0.78100000000000003</v>
      </c>
      <c r="H9178">
        <v>681</v>
      </c>
      <c r="I9178">
        <v>7</v>
      </c>
      <c r="J9178">
        <v>9.8489999999999994E-2</v>
      </c>
      <c r="K9178">
        <v>1.714</v>
      </c>
      <c r="L9178">
        <v>2.3954225941422611</v>
      </c>
      <c r="M9178" s="2">
        <f t="shared" si="291"/>
        <v>12.97071129707113</v>
      </c>
      <c r="N9178" t="s">
        <v>2771</v>
      </c>
    </row>
    <row r="9179" spans="1:14">
      <c r="A9179">
        <v>32</v>
      </c>
      <c r="B9179" t="s">
        <v>21899</v>
      </c>
      <c r="C9179" t="s">
        <v>21900</v>
      </c>
      <c r="D9179">
        <v>15943</v>
      </c>
      <c r="E9179" s="1">
        <v>3.9089999999999998</v>
      </c>
      <c r="F9179">
        <v>4.3499999999999996</v>
      </c>
      <c r="G9179">
        <v>1.0129999999999999</v>
      </c>
      <c r="H9179">
        <v>1358</v>
      </c>
      <c r="I9179">
        <v>2.5</v>
      </c>
      <c r="J9179">
        <v>7.2999999999999995E-2</v>
      </c>
      <c r="K9179">
        <v>1.3340000000000001</v>
      </c>
      <c r="L9179">
        <v>2.3954225941422611</v>
      </c>
      <c r="M9179" s="2">
        <f t="shared" si="291"/>
        <v>13.389121338912133</v>
      </c>
      <c r="N9179" t="s">
        <v>2771</v>
      </c>
    </row>
    <row r="9180" spans="1:14">
      <c r="A9180">
        <v>33</v>
      </c>
      <c r="B9180" t="s">
        <v>9521</v>
      </c>
      <c r="C9180" t="s">
        <v>9522</v>
      </c>
      <c r="D9180">
        <v>34133</v>
      </c>
      <c r="E9180" s="1">
        <v>3.8420000000000001</v>
      </c>
      <c r="F9180">
        <v>3.8380000000000001</v>
      </c>
      <c r="G9180">
        <v>0.69699999999999995</v>
      </c>
      <c r="H9180">
        <v>1021</v>
      </c>
      <c r="I9180">
        <v>4.4000000000000004</v>
      </c>
      <c r="J9180">
        <v>0.12987000000000001</v>
      </c>
      <c r="K9180">
        <v>1.194</v>
      </c>
      <c r="L9180">
        <v>2.3954225941422611</v>
      </c>
      <c r="M9180" s="2">
        <f t="shared" si="291"/>
        <v>13.807531380753138</v>
      </c>
      <c r="N9180" t="s">
        <v>2771</v>
      </c>
    </row>
    <row r="9181" spans="1:14">
      <c r="A9181">
        <v>34</v>
      </c>
      <c r="B9181" t="s">
        <v>9535</v>
      </c>
      <c r="C9181" t="s">
        <v>9536</v>
      </c>
      <c r="D9181">
        <v>5856</v>
      </c>
      <c r="E9181" s="1">
        <v>3.8359999999999999</v>
      </c>
      <c r="F9181">
        <v>4.0209999999999999</v>
      </c>
      <c r="G9181">
        <v>0.63</v>
      </c>
      <c r="H9181">
        <v>459</v>
      </c>
      <c r="I9181">
        <v>3.2</v>
      </c>
      <c r="J9181">
        <v>2.4160000000000001E-2</v>
      </c>
      <c r="K9181">
        <v>1.1919999999999999</v>
      </c>
      <c r="L9181">
        <v>2.3954225941422611</v>
      </c>
      <c r="M9181" s="2">
        <f t="shared" si="291"/>
        <v>14.225941422594143</v>
      </c>
      <c r="N9181" t="s">
        <v>2771</v>
      </c>
    </row>
    <row r="9182" spans="1:14">
      <c r="A9182">
        <v>35</v>
      </c>
      <c r="B9182" t="s">
        <v>9563</v>
      </c>
      <c r="C9182" t="s">
        <v>9564</v>
      </c>
      <c r="D9182">
        <v>2352</v>
      </c>
      <c r="E9182" s="1">
        <v>3.7519999999999998</v>
      </c>
      <c r="F9182">
        <v>3.6440000000000001</v>
      </c>
      <c r="G9182">
        <v>0.23499999999999999</v>
      </c>
      <c r="H9182">
        <v>81</v>
      </c>
      <c r="I9182">
        <v>4.9000000000000004</v>
      </c>
      <c r="J9182">
        <v>9.0399999999999994E-3</v>
      </c>
      <c r="K9182">
        <v>1.23</v>
      </c>
      <c r="L9182">
        <v>2.3954225941422611</v>
      </c>
      <c r="M9182" s="2">
        <f t="shared" si="291"/>
        <v>14.644351464435147</v>
      </c>
      <c r="N9182" t="s">
        <v>2771</v>
      </c>
    </row>
    <row r="9183" spans="1:14">
      <c r="A9183">
        <v>36</v>
      </c>
      <c r="B9183" t="s">
        <v>9351</v>
      </c>
      <c r="C9183" t="s">
        <v>9352</v>
      </c>
      <c r="D9183">
        <v>18210</v>
      </c>
      <c r="E9183" s="1">
        <v>3.6150000000000002</v>
      </c>
      <c r="F9183">
        <v>4.016</v>
      </c>
      <c r="G9183">
        <v>0.75700000000000001</v>
      </c>
      <c r="H9183">
        <v>449</v>
      </c>
      <c r="I9183">
        <v>6.3</v>
      </c>
      <c r="J9183">
        <v>2.8910000000000002E-2</v>
      </c>
      <c r="K9183">
        <v>0.78600000000000003</v>
      </c>
      <c r="L9183">
        <v>2.3954225941422611</v>
      </c>
      <c r="M9183" s="2">
        <f t="shared" si="291"/>
        <v>15.062761506276152</v>
      </c>
      <c r="N9183" t="s">
        <v>2771</v>
      </c>
    </row>
    <row r="9184" spans="1:14">
      <c r="A9184">
        <v>37</v>
      </c>
      <c r="B9184" t="s">
        <v>9417</v>
      </c>
      <c r="C9184" t="s">
        <v>9418</v>
      </c>
      <c r="D9184">
        <v>10460</v>
      </c>
      <c r="E9184" s="1">
        <v>3.4060000000000001</v>
      </c>
      <c r="F9184">
        <v>3.746</v>
      </c>
      <c r="G9184">
        <v>0.78400000000000003</v>
      </c>
      <c r="H9184">
        <v>116</v>
      </c>
      <c r="I9184" t="s">
        <v>18288</v>
      </c>
      <c r="J9184">
        <v>2.104E-2</v>
      </c>
      <c r="K9184">
        <v>1.8120000000000001</v>
      </c>
      <c r="L9184">
        <v>2.3954225941422611</v>
      </c>
      <c r="M9184" s="2">
        <f t="shared" si="291"/>
        <v>15.481171548117153</v>
      </c>
      <c r="N9184" t="s">
        <v>2771</v>
      </c>
    </row>
    <row r="9185" spans="1:14">
      <c r="A9185">
        <v>38</v>
      </c>
      <c r="B9185" t="s">
        <v>21201</v>
      </c>
      <c r="C9185" t="s">
        <v>21202</v>
      </c>
      <c r="D9185">
        <v>15134</v>
      </c>
      <c r="E9185" s="1">
        <v>3.3650000000000002</v>
      </c>
      <c r="F9185">
        <v>3.4140000000000001</v>
      </c>
      <c r="G9185">
        <v>0.86899999999999999</v>
      </c>
      <c r="H9185">
        <v>589</v>
      </c>
      <c r="I9185">
        <v>5.3</v>
      </c>
      <c r="J9185">
        <v>3.2210000000000003E-2</v>
      </c>
      <c r="K9185">
        <v>0.80700000000000005</v>
      </c>
      <c r="L9185">
        <v>2.3954225941422611</v>
      </c>
      <c r="M9185" s="2">
        <f t="shared" si="291"/>
        <v>15.899581589958158</v>
      </c>
      <c r="N9185" t="s">
        <v>2771</v>
      </c>
    </row>
    <row r="9186" spans="1:14">
      <c r="A9186">
        <v>39</v>
      </c>
      <c r="B9186" t="s">
        <v>19368</v>
      </c>
      <c r="C9186" t="s">
        <v>19369</v>
      </c>
      <c r="D9186">
        <v>13854</v>
      </c>
      <c r="E9186" s="1">
        <v>3.1120000000000001</v>
      </c>
      <c r="F9186">
        <v>3.746</v>
      </c>
      <c r="G9186">
        <v>0.441</v>
      </c>
      <c r="H9186">
        <v>170</v>
      </c>
      <c r="I9186">
        <v>9.9</v>
      </c>
      <c r="J9186">
        <v>1.712E-2</v>
      </c>
      <c r="K9186">
        <v>1.222</v>
      </c>
      <c r="L9186">
        <v>2.3954225941422611</v>
      </c>
      <c r="M9186" s="2">
        <f t="shared" si="291"/>
        <v>16.317991631799163</v>
      </c>
      <c r="N9186" t="s">
        <v>2771</v>
      </c>
    </row>
    <row r="9187" spans="1:14">
      <c r="A9187">
        <v>40</v>
      </c>
      <c r="B9187" t="s">
        <v>9451</v>
      </c>
      <c r="C9187" t="s">
        <v>9452</v>
      </c>
      <c r="D9187">
        <v>9587</v>
      </c>
      <c r="E9187" s="1">
        <v>2.9129999999999998</v>
      </c>
      <c r="F9187">
        <v>2.8050000000000002</v>
      </c>
      <c r="G9187">
        <v>0.70299999999999996</v>
      </c>
      <c r="H9187">
        <v>774</v>
      </c>
      <c r="I9187">
        <v>3.2</v>
      </c>
      <c r="J9187">
        <v>3.4349999999999999E-2</v>
      </c>
      <c r="K9187">
        <v>0.76200000000000001</v>
      </c>
      <c r="L9187">
        <v>2.3954225941422611</v>
      </c>
      <c r="M9187" s="2">
        <f t="shared" si="291"/>
        <v>16.736401673640167</v>
      </c>
      <c r="N9187" t="s">
        <v>2771</v>
      </c>
    </row>
    <row r="9188" spans="1:14">
      <c r="A9188">
        <v>41</v>
      </c>
      <c r="B9188" t="s">
        <v>9567</v>
      </c>
      <c r="C9188" t="s">
        <v>9568</v>
      </c>
      <c r="D9188">
        <v>19677</v>
      </c>
      <c r="E9188" s="1">
        <v>2.8210000000000002</v>
      </c>
      <c r="F9188">
        <v>3.145</v>
      </c>
      <c r="G9188">
        <v>0.53400000000000003</v>
      </c>
      <c r="H9188">
        <v>500</v>
      </c>
      <c r="I9188">
        <v>6.3</v>
      </c>
      <c r="J9188">
        <v>6.1379999999999997E-2</v>
      </c>
      <c r="K9188">
        <v>1.238</v>
      </c>
      <c r="L9188">
        <v>2.3954225941422611</v>
      </c>
      <c r="M9188" s="2">
        <f t="shared" si="291"/>
        <v>17.154811715481173</v>
      </c>
      <c r="N9188" t="s">
        <v>2771</v>
      </c>
    </row>
    <row r="9189" spans="1:14">
      <c r="A9189">
        <v>42</v>
      </c>
      <c r="B9189" t="s">
        <v>9531</v>
      </c>
      <c r="C9189" t="s">
        <v>9532</v>
      </c>
      <c r="D9189">
        <v>593</v>
      </c>
      <c r="E9189" s="1">
        <v>2.6160000000000001</v>
      </c>
      <c r="F9189">
        <v>2.6219999999999999</v>
      </c>
      <c r="G9189">
        <v>0.81499999999999995</v>
      </c>
      <c r="H9189">
        <v>200</v>
      </c>
      <c r="I9189">
        <v>1.3</v>
      </c>
      <c r="J9189">
        <v>2.4599999999999999E-3</v>
      </c>
      <c r="K9189">
        <v>0.85599999999999998</v>
      </c>
      <c r="L9189">
        <v>2.3954225941422611</v>
      </c>
      <c r="M9189" s="2">
        <f t="shared" si="291"/>
        <v>17.573221757322173</v>
      </c>
      <c r="N9189" t="s">
        <v>2771</v>
      </c>
    </row>
    <row r="9190" spans="1:14">
      <c r="A9190">
        <v>43</v>
      </c>
      <c r="B9190" t="s">
        <v>9517</v>
      </c>
      <c r="C9190" t="s">
        <v>9518</v>
      </c>
      <c r="D9190">
        <v>3998</v>
      </c>
      <c r="E9190" s="1">
        <v>2.524</v>
      </c>
      <c r="F9190">
        <v>2.7829999999999999</v>
      </c>
      <c r="G9190">
        <v>0.29799999999999999</v>
      </c>
      <c r="H9190">
        <v>624</v>
      </c>
      <c r="I9190">
        <v>2.4</v>
      </c>
      <c r="J9190">
        <v>1.6809999999999999E-2</v>
      </c>
      <c r="K9190">
        <v>0.71399999999999997</v>
      </c>
      <c r="L9190">
        <v>2.3954225941422611</v>
      </c>
      <c r="M9190" s="2">
        <f t="shared" si="291"/>
        <v>17.99163179916318</v>
      </c>
      <c r="N9190" t="s">
        <v>2771</v>
      </c>
    </row>
    <row r="9191" spans="1:14">
      <c r="A9191">
        <v>44</v>
      </c>
      <c r="B9191" t="s">
        <v>9561</v>
      </c>
      <c r="C9191" t="s">
        <v>9562</v>
      </c>
      <c r="D9191">
        <v>553</v>
      </c>
      <c r="E9191" s="1">
        <v>2.5089999999999999</v>
      </c>
      <c r="F9191">
        <v>2.5609999999999999</v>
      </c>
      <c r="G9191">
        <v>0.30099999999999999</v>
      </c>
      <c r="H9191">
        <v>173</v>
      </c>
      <c r="I9191">
        <v>1.9</v>
      </c>
      <c r="J9191">
        <v>2.0100000000000001E-3</v>
      </c>
      <c r="K9191">
        <v>0.61399999999999999</v>
      </c>
      <c r="L9191">
        <v>2.3954225941422611</v>
      </c>
      <c r="M9191" s="2">
        <f t="shared" si="291"/>
        <v>18.410041841004183</v>
      </c>
      <c r="N9191" t="s">
        <v>2771</v>
      </c>
    </row>
    <row r="9192" spans="1:14">
      <c r="A9192">
        <v>45</v>
      </c>
      <c r="B9192" t="s">
        <v>9505</v>
      </c>
      <c r="C9192" t="s">
        <v>9506</v>
      </c>
      <c r="D9192">
        <v>2043</v>
      </c>
      <c r="E9192" s="1">
        <v>2.4950000000000001</v>
      </c>
      <c r="F9192">
        <v>3.077</v>
      </c>
      <c r="G9192">
        <v>0.27600000000000002</v>
      </c>
      <c r="H9192">
        <v>221</v>
      </c>
      <c r="I9192">
        <v>5.2</v>
      </c>
      <c r="J9192">
        <v>8.5299999999999994E-3</v>
      </c>
      <c r="K9192">
        <v>1.29</v>
      </c>
      <c r="L9192">
        <v>2.3954225941422611</v>
      </c>
      <c r="M9192" s="2">
        <f t="shared" si="291"/>
        <v>18.828451882845187</v>
      </c>
      <c r="N9192" t="s">
        <v>2771</v>
      </c>
    </row>
    <row r="9193" spans="1:14">
      <c r="A9193">
        <v>46</v>
      </c>
      <c r="B9193" t="s">
        <v>21253</v>
      </c>
      <c r="C9193" t="s">
        <v>21254</v>
      </c>
      <c r="D9193">
        <v>1073</v>
      </c>
      <c r="E9193" s="1">
        <v>2.4340000000000002</v>
      </c>
      <c r="F9193">
        <v>3.1219999999999999</v>
      </c>
      <c r="G9193">
        <v>0.04</v>
      </c>
      <c r="H9193">
        <v>25</v>
      </c>
      <c r="I9193">
        <v>7.1</v>
      </c>
      <c r="J9193">
        <v>2.3800000000000002E-3</v>
      </c>
      <c r="K9193">
        <v>0.86799999999999999</v>
      </c>
      <c r="L9193">
        <v>2.3954225941422611</v>
      </c>
      <c r="M9193" s="2">
        <f t="shared" si="291"/>
        <v>19.246861924686193</v>
      </c>
      <c r="N9193" t="s">
        <v>2771</v>
      </c>
    </row>
    <row r="9194" spans="1:14">
      <c r="A9194">
        <v>47</v>
      </c>
      <c r="B9194" t="s">
        <v>21881</v>
      </c>
      <c r="C9194" t="s">
        <v>21882</v>
      </c>
      <c r="D9194">
        <v>877</v>
      </c>
      <c r="E9194" s="1">
        <v>2.4249999999999998</v>
      </c>
      <c r="F9194">
        <v>2.988</v>
      </c>
      <c r="G9194">
        <v>0.52500000000000002</v>
      </c>
      <c r="H9194">
        <v>101</v>
      </c>
      <c r="I9194">
        <v>3</v>
      </c>
      <c r="J9194">
        <v>3.5500000000000002E-3</v>
      </c>
      <c r="K9194">
        <v>0.83399999999999996</v>
      </c>
      <c r="L9194">
        <v>2.3954225941422611</v>
      </c>
      <c r="M9194" s="2">
        <f t="shared" si="291"/>
        <v>19.665271966527197</v>
      </c>
      <c r="N9194" t="s">
        <v>2771</v>
      </c>
    </row>
    <row r="9195" spans="1:14">
      <c r="A9195">
        <v>48</v>
      </c>
      <c r="B9195" t="s">
        <v>21827</v>
      </c>
      <c r="C9195" t="s">
        <v>21828</v>
      </c>
      <c r="D9195">
        <v>39264</v>
      </c>
      <c r="E9195" s="1">
        <v>2.39</v>
      </c>
      <c r="F9195">
        <v>2.161</v>
      </c>
      <c r="G9195">
        <v>0.629</v>
      </c>
      <c r="H9195">
        <v>1478</v>
      </c>
      <c r="I9195">
        <v>4.0999999999999996</v>
      </c>
      <c r="J9195">
        <v>0.1084</v>
      </c>
      <c r="K9195">
        <v>0.54800000000000004</v>
      </c>
      <c r="L9195">
        <v>2.3954225941422611</v>
      </c>
      <c r="M9195" s="2">
        <f t="shared" si="291"/>
        <v>20.0836820083682</v>
      </c>
      <c r="N9195" t="s">
        <v>2771</v>
      </c>
    </row>
    <row r="9196" spans="1:14">
      <c r="A9196">
        <v>49</v>
      </c>
      <c r="B9196" t="s">
        <v>9547</v>
      </c>
      <c r="C9196" t="s">
        <v>9548</v>
      </c>
      <c r="D9196">
        <v>1437</v>
      </c>
      <c r="E9196" s="1">
        <v>2.3879999999999999</v>
      </c>
      <c r="F9196">
        <v>2.4319999999999999</v>
      </c>
      <c r="G9196">
        <v>0.52700000000000002</v>
      </c>
      <c r="H9196">
        <v>148</v>
      </c>
      <c r="I9196">
        <v>3</v>
      </c>
      <c r="J9196">
        <v>8.5599999999999999E-3</v>
      </c>
      <c r="K9196">
        <v>0.875</v>
      </c>
      <c r="L9196">
        <v>2.3954225941422611</v>
      </c>
      <c r="M9196" s="2">
        <f t="shared" si="291"/>
        <v>20.502092050209207</v>
      </c>
      <c r="N9196" t="s">
        <v>2771</v>
      </c>
    </row>
    <row r="9197" spans="1:14">
      <c r="A9197">
        <v>50</v>
      </c>
      <c r="B9197" t="s">
        <v>9343</v>
      </c>
      <c r="C9197" t="s">
        <v>9344</v>
      </c>
      <c r="D9197">
        <v>309</v>
      </c>
      <c r="E9197" s="1">
        <v>2.3740000000000001</v>
      </c>
      <c r="F9197">
        <v>2.3740000000000001</v>
      </c>
      <c r="G9197">
        <v>0.57299999999999995</v>
      </c>
      <c r="H9197">
        <v>96</v>
      </c>
      <c r="I9197">
        <v>1.5</v>
      </c>
      <c r="J9197">
        <v>1.25E-3</v>
      </c>
      <c r="K9197">
        <v>0.66800000000000004</v>
      </c>
      <c r="L9197">
        <v>2.3954225941422611</v>
      </c>
      <c r="M9197" s="2">
        <f t="shared" si="291"/>
        <v>20.920502092050206</v>
      </c>
      <c r="N9197" t="s">
        <v>2771</v>
      </c>
    </row>
    <row r="9198" spans="1:14">
      <c r="A9198">
        <v>51</v>
      </c>
      <c r="B9198" t="s">
        <v>21747</v>
      </c>
      <c r="C9198" t="s">
        <v>21748</v>
      </c>
      <c r="D9198">
        <v>5590</v>
      </c>
      <c r="E9198" s="1">
        <v>2.3420000000000001</v>
      </c>
      <c r="F9198">
        <v>2.798</v>
      </c>
      <c r="G9198">
        <v>0.33700000000000002</v>
      </c>
      <c r="H9198">
        <v>202</v>
      </c>
      <c r="I9198">
        <v>5.2</v>
      </c>
      <c r="J9198">
        <v>1.355E-2</v>
      </c>
      <c r="K9198">
        <v>0.70099999999999996</v>
      </c>
      <c r="L9198">
        <v>2.3954225941422611</v>
      </c>
      <c r="M9198" s="2">
        <f t="shared" si="291"/>
        <v>21.338912133891213</v>
      </c>
      <c r="N9198" t="s">
        <v>2771</v>
      </c>
    </row>
    <row r="9199" spans="1:14">
      <c r="A9199">
        <v>52</v>
      </c>
      <c r="B9199" t="s">
        <v>9441</v>
      </c>
      <c r="C9199" t="s">
        <v>9442</v>
      </c>
      <c r="D9199">
        <v>2983</v>
      </c>
      <c r="E9199" s="1">
        <v>2.3380000000000001</v>
      </c>
      <c r="F9199">
        <v>2.3919999999999999</v>
      </c>
      <c r="G9199">
        <v>0.50900000000000001</v>
      </c>
      <c r="H9199">
        <v>116</v>
      </c>
      <c r="I9199">
        <v>6.4</v>
      </c>
      <c r="J9199">
        <v>5.7400000000000003E-3</v>
      </c>
      <c r="K9199">
        <v>0.60499999999999998</v>
      </c>
      <c r="L9199">
        <v>2.3954225941422611</v>
      </c>
      <c r="M9199" s="2">
        <f t="shared" si="291"/>
        <v>21.75732217573222</v>
      </c>
      <c r="N9199" t="s">
        <v>2771</v>
      </c>
    </row>
    <row r="9200" spans="1:14">
      <c r="A9200">
        <v>53</v>
      </c>
      <c r="B9200" t="s">
        <v>19370</v>
      </c>
      <c r="C9200" t="s">
        <v>19371</v>
      </c>
      <c r="D9200">
        <v>7337</v>
      </c>
      <c r="E9200" s="1">
        <v>2.2930000000000001</v>
      </c>
      <c r="F9200">
        <v>2.8180000000000001</v>
      </c>
      <c r="G9200">
        <v>0.39100000000000001</v>
      </c>
      <c r="H9200">
        <v>960</v>
      </c>
      <c r="I9200">
        <v>3.9</v>
      </c>
      <c r="J9200">
        <v>2.1659999999999999E-2</v>
      </c>
      <c r="K9200">
        <v>0.68100000000000005</v>
      </c>
      <c r="L9200">
        <v>2.3954225941422611</v>
      </c>
      <c r="M9200" s="2">
        <f t="shared" si="291"/>
        <v>22.17573221757322</v>
      </c>
      <c r="N9200" t="s">
        <v>2771</v>
      </c>
    </row>
    <row r="9201" spans="1:14">
      <c r="A9201">
        <v>54</v>
      </c>
      <c r="B9201" t="s">
        <v>9487</v>
      </c>
      <c r="C9201" t="s">
        <v>9488</v>
      </c>
      <c r="D9201">
        <v>1176</v>
      </c>
      <c r="E9201" s="1">
        <v>2.2469999999999999</v>
      </c>
      <c r="F9201">
        <v>2.3380000000000001</v>
      </c>
      <c r="G9201">
        <v>0.222</v>
      </c>
      <c r="H9201">
        <v>176</v>
      </c>
      <c r="I9201">
        <v>2.6</v>
      </c>
      <c r="J9201">
        <v>5.3200000000000001E-3</v>
      </c>
      <c r="K9201">
        <v>0.63300000000000001</v>
      </c>
      <c r="L9201">
        <v>2.3954225941422611</v>
      </c>
      <c r="M9201" s="2">
        <f t="shared" si="291"/>
        <v>22.594142259414227</v>
      </c>
      <c r="N9201" t="s">
        <v>2771</v>
      </c>
    </row>
    <row r="9202" spans="1:14">
      <c r="A9202">
        <v>55</v>
      </c>
      <c r="B9202" t="s">
        <v>9457</v>
      </c>
      <c r="C9202" t="s">
        <v>9458</v>
      </c>
      <c r="D9202">
        <v>23419</v>
      </c>
      <c r="E9202" s="1">
        <v>2.2240000000000002</v>
      </c>
      <c r="F9202">
        <v>2.3220000000000001</v>
      </c>
      <c r="G9202">
        <v>0.48899999999999999</v>
      </c>
      <c r="H9202">
        <v>1626</v>
      </c>
      <c r="I9202">
        <v>5.5</v>
      </c>
      <c r="J9202">
        <v>4.9759999999999999E-2</v>
      </c>
      <c r="K9202">
        <v>0.53700000000000003</v>
      </c>
      <c r="L9202">
        <v>2.3954225941422611</v>
      </c>
      <c r="M9202" s="2">
        <f t="shared" si="291"/>
        <v>23.01255230125523</v>
      </c>
      <c r="N9202" t="s">
        <v>2771</v>
      </c>
    </row>
    <row r="9203" spans="1:14">
      <c r="A9203">
        <v>56</v>
      </c>
      <c r="B9203" t="s">
        <v>21557</v>
      </c>
      <c r="C9203" t="s">
        <v>21558</v>
      </c>
      <c r="D9203">
        <v>5724</v>
      </c>
      <c r="E9203" s="1">
        <v>2.1749999999999998</v>
      </c>
      <c r="F9203">
        <v>2.7210000000000001</v>
      </c>
      <c r="G9203">
        <v>0.222</v>
      </c>
      <c r="H9203">
        <v>650</v>
      </c>
      <c r="I9203">
        <v>3.7</v>
      </c>
      <c r="J9203">
        <v>1.721E-2</v>
      </c>
      <c r="K9203">
        <v>0.67300000000000004</v>
      </c>
      <c r="L9203">
        <v>2.3954225941422611</v>
      </c>
      <c r="M9203" s="2">
        <f t="shared" si="291"/>
        <v>23.430962343096233</v>
      </c>
      <c r="N9203" t="s">
        <v>2771</v>
      </c>
    </row>
    <row r="9204" spans="1:14">
      <c r="A9204">
        <v>57</v>
      </c>
      <c r="B9204" t="s">
        <v>9411</v>
      </c>
      <c r="C9204" t="s">
        <v>9412</v>
      </c>
      <c r="D9204">
        <v>31538</v>
      </c>
      <c r="E9204" s="1">
        <v>2.1629999999999998</v>
      </c>
      <c r="F9204">
        <v>2.1</v>
      </c>
      <c r="G9204">
        <v>0.54300000000000004</v>
      </c>
      <c r="H9204">
        <v>941</v>
      </c>
      <c r="I9204">
        <v>9.1</v>
      </c>
      <c r="J9204">
        <v>5.083E-2</v>
      </c>
      <c r="K9204">
        <v>0.59099999999999997</v>
      </c>
      <c r="L9204">
        <v>2.3954225941422611</v>
      </c>
      <c r="M9204" s="2">
        <f t="shared" si="291"/>
        <v>23.84937238493724</v>
      </c>
      <c r="N9204" t="s">
        <v>2771</v>
      </c>
    </row>
    <row r="9205" spans="1:14">
      <c r="A9205">
        <v>58</v>
      </c>
      <c r="B9205" t="s">
        <v>9571</v>
      </c>
      <c r="C9205" t="s">
        <v>9572</v>
      </c>
      <c r="D9205">
        <v>13916</v>
      </c>
      <c r="E9205" s="1">
        <v>2.109</v>
      </c>
      <c r="F9205">
        <v>2.1019999999999999</v>
      </c>
      <c r="G9205">
        <v>0.33400000000000002</v>
      </c>
      <c r="H9205">
        <v>419</v>
      </c>
      <c r="I9205" t="s">
        <v>18288</v>
      </c>
      <c r="J9205">
        <v>1.455E-2</v>
      </c>
      <c r="K9205">
        <v>0.49099999999999999</v>
      </c>
      <c r="L9205">
        <v>2.3954225941422611</v>
      </c>
      <c r="M9205" s="2">
        <f t="shared" si="291"/>
        <v>24.267782426778243</v>
      </c>
      <c r="N9205" t="s">
        <v>2771</v>
      </c>
    </row>
    <row r="9206" spans="1:14">
      <c r="A9206">
        <v>59</v>
      </c>
      <c r="B9206" t="s">
        <v>9443</v>
      </c>
      <c r="C9206" t="s">
        <v>9444</v>
      </c>
      <c r="D9206">
        <v>40513</v>
      </c>
      <c r="E9206" s="1">
        <v>2.1080000000000001</v>
      </c>
      <c r="F9206">
        <v>2.3490000000000002</v>
      </c>
      <c r="G9206">
        <v>0.307</v>
      </c>
      <c r="H9206">
        <v>1171</v>
      </c>
      <c r="I9206">
        <v>7.3</v>
      </c>
      <c r="J9206">
        <v>8.4949999999999998E-2</v>
      </c>
      <c r="K9206">
        <v>0.73</v>
      </c>
      <c r="L9206">
        <v>2.3954225941422611</v>
      </c>
      <c r="M9206" s="2">
        <f t="shared" si="291"/>
        <v>24.686192468619247</v>
      </c>
      <c r="N9206" t="s">
        <v>2771</v>
      </c>
    </row>
    <row r="9207" spans="1:14">
      <c r="A9207">
        <v>60</v>
      </c>
      <c r="B9207" t="s">
        <v>9447</v>
      </c>
      <c r="C9207" t="s">
        <v>9448</v>
      </c>
      <c r="D9207">
        <v>17174</v>
      </c>
      <c r="E9207" s="1">
        <v>2.0720000000000001</v>
      </c>
      <c r="F9207">
        <v>2.395</v>
      </c>
      <c r="G9207">
        <v>0.28599999999999998</v>
      </c>
      <c r="H9207">
        <v>964</v>
      </c>
      <c r="I9207">
        <v>5.5</v>
      </c>
      <c r="J9207">
        <v>3.8289999999999998E-2</v>
      </c>
      <c r="K9207">
        <v>0.59099999999999997</v>
      </c>
      <c r="L9207">
        <v>2.3954225941422611</v>
      </c>
      <c r="M9207" s="2">
        <f t="shared" si="291"/>
        <v>25.10460251046025</v>
      </c>
      <c r="N9207" t="s">
        <v>2771</v>
      </c>
    </row>
    <row r="9208" spans="1:14">
      <c r="A9208">
        <v>61</v>
      </c>
      <c r="B9208" t="s">
        <v>9515</v>
      </c>
      <c r="C9208" t="s">
        <v>9516</v>
      </c>
      <c r="D9208">
        <v>205</v>
      </c>
      <c r="E9208" s="1">
        <v>2.0569999999999999</v>
      </c>
      <c r="F9208">
        <v>1.91</v>
      </c>
      <c r="G9208">
        <v>0.35</v>
      </c>
      <c r="H9208">
        <v>40</v>
      </c>
      <c r="I9208">
        <v>2.1</v>
      </c>
      <c r="J9208">
        <v>6.0999999999999997E-4</v>
      </c>
      <c r="K9208">
        <v>0.34499999999999997</v>
      </c>
      <c r="L9208">
        <v>2.3954225941422611</v>
      </c>
      <c r="M9208" s="2">
        <f t="shared" si="291"/>
        <v>25.523012552301257</v>
      </c>
      <c r="N9208" t="s">
        <v>2771</v>
      </c>
    </row>
    <row r="9209" spans="1:14">
      <c r="A9209">
        <v>62</v>
      </c>
      <c r="B9209" t="s">
        <v>8997</v>
      </c>
      <c r="C9209" t="s">
        <v>8998</v>
      </c>
      <c r="D9209">
        <v>7120</v>
      </c>
      <c r="E9209" s="1">
        <v>2.024</v>
      </c>
      <c r="F9209">
        <v>2.3769999999999998</v>
      </c>
      <c r="G9209">
        <v>0.28899999999999998</v>
      </c>
      <c r="H9209">
        <v>353</v>
      </c>
      <c r="I9209">
        <v>5.9</v>
      </c>
      <c r="J9209">
        <v>1.873E-2</v>
      </c>
      <c r="K9209">
        <v>0.71299999999999997</v>
      </c>
      <c r="L9209">
        <v>2.3954225941422611</v>
      </c>
      <c r="M9209" s="2">
        <f t="shared" si="291"/>
        <v>25.94142259414226</v>
      </c>
      <c r="N9209" t="s">
        <v>2771</v>
      </c>
    </row>
    <row r="9210" spans="1:14">
      <c r="A9210">
        <v>63</v>
      </c>
      <c r="B9210" t="s">
        <v>16330</v>
      </c>
      <c r="C9210" t="s">
        <v>16331</v>
      </c>
      <c r="D9210">
        <v>8883</v>
      </c>
      <c r="E9210" s="1">
        <v>2.0099999999999998</v>
      </c>
      <c r="F9210">
        <v>2.0259999999999998</v>
      </c>
      <c r="G9210">
        <v>0.59599999999999997</v>
      </c>
      <c r="H9210">
        <v>156</v>
      </c>
      <c r="I9210">
        <v>6.7</v>
      </c>
      <c r="J9210">
        <v>2.2519999999999998E-2</v>
      </c>
      <c r="K9210">
        <v>0.70599999999999996</v>
      </c>
      <c r="L9210">
        <v>2.3954225941422611</v>
      </c>
      <c r="M9210" s="2">
        <f t="shared" si="291"/>
        <v>26.359832635983267</v>
      </c>
      <c r="N9210" t="s">
        <v>2771</v>
      </c>
    </row>
    <row r="9211" spans="1:14">
      <c r="A9211">
        <v>64</v>
      </c>
      <c r="B9211" t="s">
        <v>17743</v>
      </c>
      <c r="C9211" t="s">
        <v>17744</v>
      </c>
      <c r="D9211">
        <v>5248</v>
      </c>
      <c r="E9211" s="1">
        <v>1.976</v>
      </c>
      <c r="F9211">
        <v>1.974</v>
      </c>
      <c r="G9211">
        <v>0.35199999999999998</v>
      </c>
      <c r="H9211">
        <v>236</v>
      </c>
      <c r="I9211">
        <v>7.1</v>
      </c>
      <c r="J9211">
        <v>1.209E-2</v>
      </c>
      <c r="K9211">
        <v>0.66900000000000004</v>
      </c>
      <c r="L9211">
        <v>2.3954225941422611</v>
      </c>
      <c r="M9211" s="2">
        <f t="shared" si="291"/>
        <v>26.778242677824267</v>
      </c>
      <c r="N9211" t="s">
        <v>2771</v>
      </c>
    </row>
    <row r="9212" spans="1:14">
      <c r="A9212">
        <v>65</v>
      </c>
      <c r="B9212" t="s">
        <v>17615</v>
      </c>
      <c r="C9212" t="s">
        <v>17616</v>
      </c>
      <c r="D9212">
        <v>18426</v>
      </c>
      <c r="E9212" s="1">
        <v>1.9530000000000001</v>
      </c>
      <c r="F9212">
        <v>2.1760000000000002</v>
      </c>
      <c r="G9212">
        <v>0.33200000000000002</v>
      </c>
      <c r="H9212">
        <v>295</v>
      </c>
      <c r="I9212">
        <v>7.8</v>
      </c>
      <c r="J9212">
        <v>3.5209999999999998E-2</v>
      </c>
      <c r="K9212">
        <v>0.65300000000000002</v>
      </c>
      <c r="L9212">
        <v>2.3954225941422611</v>
      </c>
      <c r="M9212" s="2">
        <f t="shared" ref="M9212:M9275" si="292">A9212/239*100</f>
        <v>27.19665271966527</v>
      </c>
      <c r="N9212" t="s">
        <v>2771</v>
      </c>
    </row>
    <row r="9213" spans="1:14">
      <c r="A9213">
        <v>66</v>
      </c>
      <c r="B9213" t="s">
        <v>9493</v>
      </c>
      <c r="C9213" t="s">
        <v>9494</v>
      </c>
      <c r="D9213">
        <v>3530</v>
      </c>
      <c r="E9213" s="1">
        <v>1.9359999999999999</v>
      </c>
      <c r="F9213">
        <v>2.2669999999999999</v>
      </c>
      <c r="G9213">
        <v>0.372</v>
      </c>
      <c r="H9213">
        <v>121</v>
      </c>
      <c r="I9213">
        <v>9.1</v>
      </c>
      <c r="J9213">
        <v>7.7999999999999996E-3</v>
      </c>
      <c r="K9213">
        <v>1.0069999999999999</v>
      </c>
      <c r="L9213">
        <v>2.3954225941422611</v>
      </c>
      <c r="M9213" s="2">
        <f t="shared" si="292"/>
        <v>27.615062761506277</v>
      </c>
      <c r="N9213" t="s">
        <v>2771</v>
      </c>
    </row>
    <row r="9214" spans="1:14">
      <c r="A9214">
        <v>67</v>
      </c>
      <c r="B9214" t="s">
        <v>9507</v>
      </c>
      <c r="C9214" t="s">
        <v>9508</v>
      </c>
      <c r="D9214">
        <v>2108</v>
      </c>
      <c r="E9214" s="1">
        <v>1.9319999999999999</v>
      </c>
      <c r="F9214">
        <v>1.998</v>
      </c>
      <c r="G9214">
        <v>0.41799999999999998</v>
      </c>
      <c r="H9214">
        <v>110</v>
      </c>
      <c r="I9214">
        <v>7</v>
      </c>
      <c r="J9214">
        <v>7.3600000000000002E-3</v>
      </c>
      <c r="K9214">
        <v>0.97199999999999998</v>
      </c>
      <c r="L9214">
        <v>2.3954225941422611</v>
      </c>
      <c r="M9214" s="2">
        <f t="shared" si="292"/>
        <v>28.03347280334728</v>
      </c>
      <c r="N9214" t="s">
        <v>2771</v>
      </c>
    </row>
    <row r="9215" spans="1:14">
      <c r="A9215">
        <v>68</v>
      </c>
      <c r="B9215" t="s">
        <v>17465</v>
      </c>
      <c r="C9215" t="s">
        <v>17466</v>
      </c>
      <c r="D9215">
        <v>5590</v>
      </c>
      <c r="E9215" s="1">
        <v>1.921</v>
      </c>
      <c r="F9215">
        <v>1.476</v>
      </c>
      <c r="G9215">
        <v>0.33300000000000002</v>
      </c>
      <c r="H9215">
        <v>264</v>
      </c>
      <c r="I9215">
        <v>7.6</v>
      </c>
      <c r="J9215">
        <v>1.379E-2</v>
      </c>
      <c r="K9215">
        <v>0.57299999999999995</v>
      </c>
      <c r="L9215">
        <v>2.3954225941422611</v>
      </c>
      <c r="M9215" s="2">
        <f t="shared" si="292"/>
        <v>28.451882845188287</v>
      </c>
      <c r="N9215" t="s">
        <v>2771</v>
      </c>
    </row>
    <row r="9216" spans="1:14">
      <c r="A9216">
        <v>69</v>
      </c>
      <c r="B9216" t="s">
        <v>9529</v>
      </c>
      <c r="C9216" t="s">
        <v>9530</v>
      </c>
      <c r="D9216">
        <v>6542</v>
      </c>
      <c r="E9216" s="1">
        <v>1.9179999999999999</v>
      </c>
      <c r="F9216">
        <v>1.972</v>
      </c>
      <c r="G9216">
        <v>0.316</v>
      </c>
      <c r="H9216">
        <v>345</v>
      </c>
      <c r="I9216">
        <v>5.6</v>
      </c>
      <c r="J9216">
        <v>1.6670000000000001E-2</v>
      </c>
      <c r="K9216">
        <v>0.54300000000000004</v>
      </c>
      <c r="L9216">
        <v>2.3954225941422611</v>
      </c>
      <c r="M9216" s="2">
        <f t="shared" si="292"/>
        <v>28.870292887029287</v>
      </c>
      <c r="N9216" t="s">
        <v>2771</v>
      </c>
    </row>
    <row r="9217" spans="1:14">
      <c r="A9217">
        <v>70</v>
      </c>
      <c r="B9217" t="s">
        <v>9461</v>
      </c>
      <c r="C9217" t="s">
        <v>9462</v>
      </c>
      <c r="D9217">
        <v>11033</v>
      </c>
      <c r="E9217" s="1">
        <v>1.913</v>
      </c>
      <c r="F9217">
        <v>2.141</v>
      </c>
      <c r="G9217">
        <v>0.22800000000000001</v>
      </c>
      <c r="H9217">
        <v>775</v>
      </c>
      <c r="I9217">
        <v>8.3000000000000007</v>
      </c>
      <c r="J9217">
        <v>1.7680000000000001E-2</v>
      </c>
      <c r="K9217">
        <v>0.52100000000000002</v>
      </c>
      <c r="L9217">
        <v>2.3954225941422611</v>
      </c>
      <c r="M9217" s="2">
        <f t="shared" si="292"/>
        <v>29.288702928870293</v>
      </c>
      <c r="N9217" t="s">
        <v>2771</v>
      </c>
    </row>
    <row r="9218" spans="1:14">
      <c r="A9218">
        <v>71</v>
      </c>
      <c r="B9218" t="s">
        <v>9347</v>
      </c>
      <c r="C9218" t="s">
        <v>9348</v>
      </c>
      <c r="D9218">
        <v>8203</v>
      </c>
      <c r="E9218" s="1">
        <v>1.8779999999999999</v>
      </c>
      <c r="F9218">
        <v>1.9650000000000001</v>
      </c>
      <c r="G9218">
        <v>0.56200000000000006</v>
      </c>
      <c r="H9218">
        <v>669</v>
      </c>
      <c r="I9218">
        <v>5.8</v>
      </c>
      <c r="J9218">
        <v>2.3279999999999999E-2</v>
      </c>
      <c r="K9218">
        <v>0.67800000000000005</v>
      </c>
      <c r="L9218">
        <v>2.3954225941422611</v>
      </c>
      <c r="M9218" s="2">
        <f t="shared" si="292"/>
        <v>29.707112970711297</v>
      </c>
      <c r="N9218" t="s">
        <v>2771</v>
      </c>
    </row>
    <row r="9219" spans="1:14">
      <c r="A9219">
        <v>72</v>
      </c>
      <c r="B9219" t="s">
        <v>9365</v>
      </c>
      <c r="C9219" t="s">
        <v>9366</v>
      </c>
      <c r="D9219">
        <v>327</v>
      </c>
      <c r="E9219" s="1">
        <v>1.87</v>
      </c>
      <c r="F9219">
        <v>1.3360000000000001</v>
      </c>
      <c r="G9219">
        <v>0.114</v>
      </c>
      <c r="H9219">
        <v>114</v>
      </c>
      <c r="I9219">
        <v>2.7</v>
      </c>
      <c r="J9219">
        <v>1.1299999999999999E-3</v>
      </c>
      <c r="K9219">
        <v>0.30199999999999999</v>
      </c>
      <c r="L9219">
        <v>2.3954225941422611</v>
      </c>
      <c r="M9219" s="2">
        <f t="shared" si="292"/>
        <v>30.125523012552303</v>
      </c>
      <c r="N9219" t="s">
        <v>2771</v>
      </c>
    </row>
    <row r="9220" spans="1:14">
      <c r="A9220">
        <v>73</v>
      </c>
      <c r="B9220" t="s">
        <v>9391</v>
      </c>
      <c r="C9220" t="s">
        <v>9392</v>
      </c>
      <c r="D9220">
        <v>2012</v>
      </c>
      <c r="E9220" s="1">
        <v>1.8580000000000001</v>
      </c>
      <c r="F9220">
        <v>2.0059999999999998</v>
      </c>
      <c r="G9220">
        <v>0.376</v>
      </c>
      <c r="H9220">
        <v>173</v>
      </c>
      <c r="I9220">
        <v>4.9000000000000004</v>
      </c>
      <c r="J9220">
        <v>5.1900000000000002E-3</v>
      </c>
      <c r="K9220">
        <v>0.54600000000000004</v>
      </c>
      <c r="L9220">
        <v>2.3954225941422611</v>
      </c>
      <c r="M9220" s="2">
        <f t="shared" si="292"/>
        <v>30.543933054393307</v>
      </c>
      <c r="N9220" t="s">
        <v>2771</v>
      </c>
    </row>
    <row r="9221" spans="1:14">
      <c r="A9221">
        <v>74</v>
      </c>
      <c r="B9221" t="s">
        <v>21821</v>
      </c>
      <c r="C9221" t="s">
        <v>21822</v>
      </c>
      <c r="D9221">
        <v>5525</v>
      </c>
      <c r="E9221" s="1">
        <v>1.857</v>
      </c>
      <c r="F9221">
        <v>2.0430000000000001</v>
      </c>
      <c r="G9221">
        <v>0.42199999999999999</v>
      </c>
      <c r="H9221">
        <v>303</v>
      </c>
      <c r="I9221">
        <v>6.2</v>
      </c>
      <c r="J9221">
        <v>1.481E-2</v>
      </c>
      <c r="K9221">
        <v>0.67500000000000004</v>
      </c>
      <c r="L9221">
        <v>2.3954225941422611</v>
      </c>
      <c r="M9221" s="2">
        <f t="shared" si="292"/>
        <v>30.962343096234306</v>
      </c>
      <c r="N9221" t="s">
        <v>2771</v>
      </c>
    </row>
    <row r="9222" spans="1:14">
      <c r="A9222">
        <v>75</v>
      </c>
      <c r="B9222" t="s">
        <v>9467</v>
      </c>
      <c r="C9222" t="s">
        <v>9468</v>
      </c>
      <c r="D9222">
        <v>8936</v>
      </c>
      <c r="E9222" s="1">
        <v>1.8460000000000001</v>
      </c>
      <c r="F9222">
        <v>1.8839999999999999</v>
      </c>
      <c r="G9222">
        <v>0.251</v>
      </c>
      <c r="H9222">
        <v>287</v>
      </c>
      <c r="I9222">
        <v>7.1</v>
      </c>
      <c r="J9222">
        <v>1.728E-2</v>
      </c>
      <c r="K9222">
        <v>0.53500000000000003</v>
      </c>
      <c r="L9222">
        <v>2.3954225941422611</v>
      </c>
      <c r="M9222" s="2">
        <f t="shared" si="292"/>
        <v>31.380753138075313</v>
      </c>
      <c r="N9222" t="s">
        <v>2771</v>
      </c>
    </row>
    <row r="9223" spans="1:14">
      <c r="A9223">
        <v>76</v>
      </c>
      <c r="B9223" t="s">
        <v>9405</v>
      </c>
      <c r="C9223" t="s">
        <v>9406</v>
      </c>
      <c r="D9223">
        <v>22773</v>
      </c>
      <c r="E9223" s="1">
        <v>1.8260000000000001</v>
      </c>
      <c r="F9223">
        <v>1.5369999999999999</v>
      </c>
      <c r="G9223">
        <v>0.45400000000000001</v>
      </c>
      <c r="H9223">
        <v>735</v>
      </c>
      <c r="I9223">
        <v>8.1999999999999993</v>
      </c>
      <c r="J9223">
        <v>4.351E-2</v>
      </c>
      <c r="K9223">
        <v>0.49</v>
      </c>
      <c r="L9223">
        <v>2.3954225941422611</v>
      </c>
      <c r="M9223" s="2">
        <f t="shared" si="292"/>
        <v>31.799163179916317</v>
      </c>
      <c r="N9223" t="s">
        <v>2771</v>
      </c>
    </row>
    <row r="9224" spans="1:14">
      <c r="A9224">
        <v>77</v>
      </c>
      <c r="B9224" t="s">
        <v>21799</v>
      </c>
      <c r="C9224" t="s">
        <v>21800</v>
      </c>
      <c r="D9224">
        <v>3262</v>
      </c>
      <c r="E9224" s="1">
        <v>1.8240000000000001</v>
      </c>
      <c r="F9224">
        <v>1.9910000000000001</v>
      </c>
      <c r="G9224">
        <v>0.27500000000000002</v>
      </c>
      <c r="H9224">
        <v>131</v>
      </c>
      <c r="I9224">
        <v>6.9</v>
      </c>
      <c r="J9224">
        <v>1.008E-2</v>
      </c>
      <c r="K9224">
        <v>0.86299999999999999</v>
      </c>
      <c r="L9224">
        <v>2.3954225941422611</v>
      </c>
      <c r="M9224" s="2">
        <f t="shared" si="292"/>
        <v>32.21757322175732</v>
      </c>
      <c r="N9224" t="s">
        <v>2771</v>
      </c>
    </row>
    <row r="9225" spans="1:14">
      <c r="A9225">
        <v>78</v>
      </c>
      <c r="B9225" t="s">
        <v>9357</v>
      </c>
      <c r="C9225" t="s">
        <v>9358</v>
      </c>
      <c r="D9225">
        <v>4087</v>
      </c>
      <c r="E9225" s="1">
        <v>1.8140000000000001</v>
      </c>
      <c r="F9225">
        <v>1.782</v>
      </c>
      <c r="G9225">
        <v>0.57499999999999996</v>
      </c>
      <c r="H9225">
        <v>360</v>
      </c>
      <c r="I9225">
        <v>3.1</v>
      </c>
      <c r="J9225">
        <v>1.413E-2</v>
      </c>
      <c r="K9225">
        <v>0.47299999999999998</v>
      </c>
      <c r="L9225">
        <v>2.3954225941422611</v>
      </c>
      <c r="M9225" s="2">
        <f t="shared" si="292"/>
        <v>32.635983263598327</v>
      </c>
      <c r="N9225" t="s">
        <v>2771</v>
      </c>
    </row>
    <row r="9226" spans="1:14">
      <c r="A9226">
        <v>79</v>
      </c>
      <c r="B9226" t="s">
        <v>17303</v>
      </c>
      <c r="C9226" t="s">
        <v>17304</v>
      </c>
      <c r="D9226">
        <v>1991</v>
      </c>
      <c r="E9226" s="1">
        <v>1.8</v>
      </c>
      <c r="F9226">
        <v>1.9239999999999999</v>
      </c>
      <c r="G9226">
        <v>0.44800000000000001</v>
      </c>
      <c r="H9226">
        <v>174</v>
      </c>
      <c r="I9226">
        <v>4.5</v>
      </c>
      <c r="J9226">
        <v>8.0400000000000003E-3</v>
      </c>
      <c r="K9226">
        <v>0.73799999999999999</v>
      </c>
      <c r="L9226">
        <v>2.3954225941422611</v>
      </c>
      <c r="M9226" s="2">
        <f t="shared" si="292"/>
        <v>33.054393305439326</v>
      </c>
      <c r="N9226" t="s">
        <v>2771</v>
      </c>
    </row>
    <row r="9227" spans="1:14">
      <c r="A9227">
        <v>80</v>
      </c>
      <c r="B9227" t="s">
        <v>9541</v>
      </c>
      <c r="C9227" t="s">
        <v>9542</v>
      </c>
      <c r="D9227">
        <v>487</v>
      </c>
      <c r="E9227" s="1">
        <v>1.792</v>
      </c>
      <c r="F9227">
        <v>1.881</v>
      </c>
      <c r="G9227">
        <v>0.38800000000000001</v>
      </c>
      <c r="H9227">
        <v>85</v>
      </c>
      <c r="I9227">
        <v>3.9</v>
      </c>
      <c r="J9227">
        <v>2.0400000000000001E-3</v>
      </c>
      <c r="K9227">
        <v>0.627</v>
      </c>
      <c r="L9227">
        <v>2.3954225941422611</v>
      </c>
      <c r="M9227" s="2">
        <f t="shared" si="292"/>
        <v>33.472803347280333</v>
      </c>
      <c r="N9227" t="s">
        <v>2771</v>
      </c>
    </row>
    <row r="9228" spans="1:14">
      <c r="A9228">
        <v>81</v>
      </c>
      <c r="B9228" t="s">
        <v>17415</v>
      </c>
      <c r="C9228" t="s">
        <v>17416</v>
      </c>
      <c r="D9228">
        <v>8310</v>
      </c>
      <c r="E9228" s="1">
        <v>1.79</v>
      </c>
      <c r="F9228">
        <v>2.1179999999999999</v>
      </c>
      <c r="G9228">
        <v>0.28499999999999998</v>
      </c>
      <c r="H9228">
        <v>365</v>
      </c>
      <c r="I9228">
        <v>5.7</v>
      </c>
      <c r="J9228">
        <v>2.4299999999999999E-2</v>
      </c>
      <c r="K9228">
        <v>0.68300000000000005</v>
      </c>
      <c r="L9228">
        <v>2.3954225941422611</v>
      </c>
      <c r="M9228" s="2">
        <f t="shared" si="292"/>
        <v>33.89121338912134</v>
      </c>
      <c r="N9228" t="s">
        <v>2771</v>
      </c>
    </row>
    <row r="9229" spans="1:14">
      <c r="A9229">
        <v>82</v>
      </c>
      <c r="B9229" t="s">
        <v>9353</v>
      </c>
      <c r="C9229" t="s">
        <v>9354</v>
      </c>
      <c r="D9229">
        <v>3842</v>
      </c>
      <c r="E9229" s="1">
        <v>1.772</v>
      </c>
      <c r="F9229">
        <v>1.454</v>
      </c>
      <c r="G9229">
        <v>0.51500000000000001</v>
      </c>
      <c r="H9229">
        <v>103</v>
      </c>
      <c r="I9229" t="s">
        <v>18288</v>
      </c>
      <c r="J9229">
        <v>4.2900000000000004E-3</v>
      </c>
      <c r="K9229">
        <v>0.58699999999999997</v>
      </c>
      <c r="L9229">
        <v>2.3954225941422611</v>
      </c>
      <c r="M9229" s="2">
        <f t="shared" si="292"/>
        <v>34.309623430962347</v>
      </c>
      <c r="N9229" t="s">
        <v>2771</v>
      </c>
    </row>
    <row r="9230" spans="1:14">
      <c r="A9230">
        <v>83</v>
      </c>
      <c r="B9230" t="s">
        <v>9381</v>
      </c>
      <c r="C9230" t="s">
        <v>9382</v>
      </c>
      <c r="D9230">
        <v>488</v>
      </c>
      <c r="E9230" s="1">
        <v>1.7470000000000001</v>
      </c>
      <c r="F9230">
        <v>1.8580000000000001</v>
      </c>
      <c r="G9230">
        <v>0.02</v>
      </c>
      <c r="H9230">
        <v>51</v>
      </c>
      <c r="I9230">
        <v>3.8</v>
      </c>
      <c r="J9230">
        <v>1.3600000000000001E-3</v>
      </c>
      <c r="K9230">
        <v>0.47899999999999998</v>
      </c>
      <c r="L9230">
        <v>2.3954225941422611</v>
      </c>
      <c r="M9230" s="2">
        <f t="shared" si="292"/>
        <v>34.728033472803347</v>
      </c>
      <c r="N9230" t="s">
        <v>2771</v>
      </c>
    </row>
    <row r="9231" spans="1:14">
      <c r="A9231">
        <v>84</v>
      </c>
      <c r="B9231" t="s">
        <v>9409</v>
      </c>
      <c r="C9231" t="s">
        <v>9410</v>
      </c>
      <c r="D9231">
        <v>13042</v>
      </c>
      <c r="E9231" s="1">
        <v>1.7130000000000001</v>
      </c>
      <c r="F9231">
        <v>1.53</v>
      </c>
      <c r="G9231">
        <v>0.314</v>
      </c>
      <c r="H9231">
        <v>373</v>
      </c>
      <c r="I9231" t="s">
        <v>18288</v>
      </c>
      <c r="J9231">
        <v>2.009E-2</v>
      </c>
      <c r="K9231">
        <v>0.57499999999999996</v>
      </c>
      <c r="L9231">
        <v>2.3954225941422611</v>
      </c>
      <c r="M9231" s="2">
        <f t="shared" si="292"/>
        <v>35.146443514644346</v>
      </c>
      <c r="N9231" t="s">
        <v>2771</v>
      </c>
    </row>
    <row r="9232" spans="1:14">
      <c r="A9232">
        <v>85</v>
      </c>
      <c r="B9232" t="s">
        <v>9361</v>
      </c>
      <c r="C9232" t="s">
        <v>9362</v>
      </c>
      <c r="D9232">
        <v>7407</v>
      </c>
      <c r="E9232" s="1">
        <v>1.7090000000000001</v>
      </c>
      <c r="F9232">
        <v>1.762</v>
      </c>
      <c r="G9232">
        <v>0.53800000000000003</v>
      </c>
      <c r="H9232">
        <v>212</v>
      </c>
      <c r="I9232">
        <v>7.4</v>
      </c>
      <c r="J9232">
        <v>1.4500000000000001E-2</v>
      </c>
      <c r="K9232">
        <v>0.51300000000000001</v>
      </c>
      <c r="L9232">
        <v>2.3954225941422611</v>
      </c>
      <c r="M9232" s="2">
        <f t="shared" si="292"/>
        <v>35.564853556485353</v>
      </c>
      <c r="N9232" t="s">
        <v>2771</v>
      </c>
    </row>
    <row r="9233" spans="1:14">
      <c r="A9233">
        <v>86</v>
      </c>
      <c r="B9233" t="s">
        <v>17395</v>
      </c>
      <c r="C9233" t="s">
        <v>17396</v>
      </c>
      <c r="D9233">
        <v>6143</v>
      </c>
      <c r="E9233" s="1">
        <v>1.635</v>
      </c>
      <c r="F9233">
        <v>1.663</v>
      </c>
      <c r="G9233">
        <v>0.28799999999999998</v>
      </c>
      <c r="H9233">
        <v>479</v>
      </c>
      <c r="I9233">
        <v>6.2</v>
      </c>
      <c r="J9233">
        <v>1.34E-2</v>
      </c>
      <c r="K9233">
        <v>0.44900000000000001</v>
      </c>
      <c r="L9233">
        <v>2.3954225941422611</v>
      </c>
      <c r="M9233" s="2">
        <f t="shared" si="292"/>
        <v>35.98326359832636</v>
      </c>
      <c r="N9233" t="s">
        <v>2771</v>
      </c>
    </row>
    <row r="9234" spans="1:14">
      <c r="A9234">
        <v>87</v>
      </c>
      <c r="B9234" t="s">
        <v>9497</v>
      </c>
      <c r="C9234" t="s">
        <v>9498</v>
      </c>
      <c r="D9234">
        <v>15337</v>
      </c>
      <c r="E9234" s="1">
        <v>1.627</v>
      </c>
      <c r="F9234">
        <v>1.887</v>
      </c>
      <c r="G9234">
        <v>0.24299999999999999</v>
      </c>
      <c r="H9234">
        <v>511</v>
      </c>
      <c r="I9234" t="s">
        <v>18288</v>
      </c>
      <c r="J9234">
        <v>2.3019999999999999E-2</v>
      </c>
      <c r="K9234">
        <v>0.752</v>
      </c>
      <c r="L9234">
        <v>2.3954225941422611</v>
      </c>
      <c r="M9234" s="2">
        <f t="shared" si="292"/>
        <v>36.401673640167367</v>
      </c>
      <c r="N9234" t="s">
        <v>2771</v>
      </c>
    </row>
    <row r="9235" spans="1:14">
      <c r="A9235">
        <v>88</v>
      </c>
      <c r="B9235" t="s">
        <v>9329</v>
      </c>
      <c r="C9235" t="s">
        <v>9330</v>
      </c>
      <c r="D9235">
        <v>3710</v>
      </c>
      <c r="E9235" s="1">
        <v>1.6080000000000001</v>
      </c>
      <c r="F9235">
        <v>1.78</v>
      </c>
      <c r="G9235">
        <v>0.26</v>
      </c>
      <c r="H9235">
        <v>169</v>
      </c>
      <c r="I9235">
        <v>6.3</v>
      </c>
      <c r="J9235">
        <v>1.051E-2</v>
      </c>
      <c r="K9235">
        <v>0.62</v>
      </c>
      <c r="L9235">
        <v>2.3954225941422611</v>
      </c>
      <c r="M9235" s="2">
        <f t="shared" si="292"/>
        <v>36.820083682008367</v>
      </c>
      <c r="N9235" t="s">
        <v>2771</v>
      </c>
    </row>
    <row r="9236" spans="1:14">
      <c r="A9236">
        <v>89</v>
      </c>
      <c r="B9236" t="s">
        <v>9293</v>
      </c>
      <c r="C9236" t="s">
        <v>9294</v>
      </c>
      <c r="D9236">
        <v>39485</v>
      </c>
      <c r="E9236" s="1">
        <v>1.6040000000000001</v>
      </c>
      <c r="F9236">
        <v>1.8879999999999999</v>
      </c>
      <c r="G9236">
        <v>0.27100000000000002</v>
      </c>
      <c r="H9236">
        <v>1296</v>
      </c>
      <c r="I9236">
        <v>7.6</v>
      </c>
      <c r="J9236">
        <v>7.3230000000000003E-2</v>
      </c>
      <c r="K9236">
        <v>0.55100000000000005</v>
      </c>
      <c r="L9236">
        <v>2.3954225941422611</v>
      </c>
      <c r="M9236" s="2">
        <f t="shared" si="292"/>
        <v>37.238493723849366</v>
      </c>
      <c r="N9236" t="s">
        <v>2771</v>
      </c>
    </row>
    <row r="9237" spans="1:14">
      <c r="A9237">
        <v>90</v>
      </c>
      <c r="B9237" t="s">
        <v>9229</v>
      </c>
      <c r="C9237" t="s">
        <v>9230</v>
      </c>
      <c r="D9237">
        <v>20564</v>
      </c>
      <c r="E9237" s="1">
        <v>1.597</v>
      </c>
      <c r="F9237">
        <v>1.54</v>
      </c>
      <c r="G9237">
        <v>0.307</v>
      </c>
      <c r="H9237">
        <v>596</v>
      </c>
      <c r="I9237" t="s">
        <v>18288</v>
      </c>
      <c r="J9237">
        <v>2.742E-2</v>
      </c>
      <c r="K9237">
        <v>0.45</v>
      </c>
      <c r="L9237">
        <v>2.3954225941422611</v>
      </c>
      <c r="M9237" s="2">
        <f t="shared" si="292"/>
        <v>37.656903765690373</v>
      </c>
      <c r="N9237" t="s">
        <v>2771</v>
      </c>
    </row>
    <row r="9238" spans="1:14">
      <c r="A9238">
        <v>91</v>
      </c>
      <c r="B9238" t="s">
        <v>9539</v>
      </c>
      <c r="C9238" t="s">
        <v>9540</v>
      </c>
      <c r="D9238">
        <v>9126</v>
      </c>
      <c r="E9238" s="1">
        <v>1.5960000000000001</v>
      </c>
      <c r="F9238">
        <v>1.454</v>
      </c>
      <c r="G9238">
        <v>0.373</v>
      </c>
      <c r="H9238">
        <v>268</v>
      </c>
      <c r="I9238" t="s">
        <v>18288</v>
      </c>
      <c r="J9238">
        <v>1.848E-2</v>
      </c>
      <c r="K9238">
        <v>0.70299999999999996</v>
      </c>
      <c r="L9238">
        <v>2.3954225941422611</v>
      </c>
      <c r="M9238" s="2">
        <f t="shared" si="292"/>
        <v>38.07531380753138</v>
      </c>
      <c r="N9238" t="s">
        <v>2771</v>
      </c>
    </row>
    <row r="9239" spans="1:14">
      <c r="A9239">
        <v>92</v>
      </c>
      <c r="B9239" t="s">
        <v>19504</v>
      </c>
      <c r="C9239" t="s">
        <v>19505</v>
      </c>
      <c r="D9239">
        <v>24747</v>
      </c>
      <c r="E9239" s="1">
        <v>1.552</v>
      </c>
      <c r="F9239">
        <v>1.603</v>
      </c>
      <c r="G9239">
        <v>0.30399999999999999</v>
      </c>
      <c r="H9239">
        <v>576</v>
      </c>
      <c r="I9239">
        <v>8.5</v>
      </c>
      <c r="J9239">
        <v>3.7350000000000001E-2</v>
      </c>
      <c r="K9239">
        <v>0.45400000000000001</v>
      </c>
      <c r="L9239">
        <v>2.3954225941422611</v>
      </c>
      <c r="M9239" s="2">
        <f t="shared" si="292"/>
        <v>38.493723849372387</v>
      </c>
      <c r="N9239" t="s">
        <v>2771</v>
      </c>
    </row>
    <row r="9240" spans="1:14">
      <c r="A9240">
        <v>93</v>
      </c>
      <c r="B9240" t="s">
        <v>9245</v>
      </c>
      <c r="C9240" t="s">
        <v>9246</v>
      </c>
      <c r="D9240">
        <v>2400</v>
      </c>
      <c r="E9240" s="1">
        <v>1.548</v>
      </c>
      <c r="F9240">
        <v>1.7410000000000001</v>
      </c>
      <c r="G9240">
        <v>0.191</v>
      </c>
      <c r="H9240">
        <v>131</v>
      </c>
      <c r="I9240" t="s">
        <v>18288</v>
      </c>
      <c r="J9240">
        <v>5.8500000000000002E-3</v>
      </c>
      <c r="K9240">
        <v>0.71299999999999997</v>
      </c>
      <c r="L9240">
        <v>2.3954225941422611</v>
      </c>
      <c r="M9240" s="2">
        <f t="shared" si="292"/>
        <v>38.912133891213394</v>
      </c>
      <c r="N9240" t="s">
        <v>2771</v>
      </c>
    </row>
    <row r="9241" spans="1:14">
      <c r="A9241">
        <v>94</v>
      </c>
      <c r="B9241" t="s">
        <v>9421</v>
      </c>
      <c r="C9241" t="s">
        <v>9422</v>
      </c>
      <c r="D9241">
        <v>1112</v>
      </c>
      <c r="E9241" s="1">
        <v>1.5469999999999999</v>
      </c>
      <c r="F9241">
        <v>1.633</v>
      </c>
      <c r="G9241">
        <v>0.193</v>
      </c>
      <c r="H9241">
        <v>497</v>
      </c>
      <c r="I9241">
        <v>2.5</v>
      </c>
      <c r="J9241">
        <v>4.0099999999999997E-3</v>
      </c>
      <c r="K9241">
        <v>0.39400000000000002</v>
      </c>
      <c r="L9241">
        <v>2.3954225941422611</v>
      </c>
      <c r="M9241" s="2">
        <f t="shared" si="292"/>
        <v>39.330543933054393</v>
      </c>
      <c r="N9241" t="s">
        <v>2771</v>
      </c>
    </row>
    <row r="9242" spans="1:14">
      <c r="A9242">
        <v>95</v>
      </c>
      <c r="B9242" t="s">
        <v>9339</v>
      </c>
      <c r="C9242" t="s">
        <v>9340</v>
      </c>
      <c r="D9242">
        <v>12172</v>
      </c>
      <c r="E9242" s="1">
        <v>1.5449999999999999</v>
      </c>
      <c r="F9242">
        <v>1.728</v>
      </c>
      <c r="G9242">
        <v>0.29299999999999998</v>
      </c>
      <c r="H9242">
        <v>560</v>
      </c>
      <c r="I9242">
        <v>7.2</v>
      </c>
      <c r="J9242">
        <v>2.7730000000000001E-2</v>
      </c>
      <c r="K9242">
        <v>0.55200000000000005</v>
      </c>
      <c r="L9242">
        <v>2.3954225941422611</v>
      </c>
      <c r="M9242" s="2">
        <f t="shared" si="292"/>
        <v>39.748953974895393</v>
      </c>
      <c r="N9242" t="s">
        <v>2771</v>
      </c>
    </row>
    <row r="9243" spans="1:14">
      <c r="A9243">
        <v>96</v>
      </c>
      <c r="B9243" t="s">
        <v>9573</v>
      </c>
      <c r="C9243" t="s">
        <v>9574</v>
      </c>
      <c r="D9243">
        <v>4775</v>
      </c>
      <c r="E9243" s="1">
        <v>1.53</v>
      </c>
      <c r="F9243">
        <v>1.2490000000000001</v>
      </c>
      <c r="G9243">
        <v>0.312</v>
      </c>
      <c r="H9243">
        <v>298</v>
      </c>
      <c r="I9243">
        <v>7.9</v>
      </c>
      <c r="J9243">
        <v>9.0900000000000009E-3</v>
      </c>
      <c r="K9243">
        <v>0.35499999999999998</v>
      </c>
      <c r="L9243">
        <v>2.3954225941422611</v>
      </c>
      <c r="M9243" s="2">
        <f t="shared" si="292"/>
        <v>40.1673640167364</v>
      </c>
      <c r="N9243" t="s">
        <v>2771</v>
      </c>
    </row>
    <row r="9244" spans="1:14">
      <c r="A9244">
        <v>97</v>
      </c>
      <c r="B9244" t="s">
        <v>9397</v>
      </c>
      <c r="C9244" t="s">
        <v>9398</v>
      </c>
      <c r="D9244">
        <v>2983</v>
      </c>
      <c r="E9244" s="1">
        <v>1.5229999999999999</v>
      </c>
      <c r="F9244">
        <v>1.661</v>
      </c>
      <c r="G9244">
        <v>0.30199999999999999</v>
      </c>
      <c r="H9244">
        <v>159</v>
      </c>
      <c r="I9244">
        <v>7.2</v>
      </c>
      <c r="J9244">
        <v>7.3299999999999997E-3</v>
      </c>
      <c r="K9244">
        <v>0.55900000000000005</v>
      </c>
      <c r="L9244">
        <v>2.3954225941422611</v>
      </c>
      <c r="M9244" s="2">
        <f t="shared" si="292"/>
        <v>40.585774058577407</v>
      </c>
      <c r="N9244" t="s">
        <v>2771</v>
      </c>
    </row>
    <row r="9245" spans="1:14">
      <c r="A9245">
        <v>98</v>
      </c>
      <c r="B9245" t="s">
        <v>9373</v>
      </c>
      <c r="C9245" t="s">
        <v>9374</v>
      </c>
      <c r="D9245">
        <v>740</v>
      </c>
      <c r="E9245" s="1">
        <v>1.504</v>
      </c>
      <c r="F9245">
        <v>1.7130000000000001</v>
      </c>
      <c r="G9245">
        <v>0.29099999999999998</v>
      </c>
      <c r="H9245">
        <v>79</v>
      </c>
      <c r="I9245">
        <v>4.9000000000000004</v>
      </c>
      <c r="J9245">
        <v>3.2100000000000002E-3</v>
      </c>
      <c r="K9245">
        <v>0.70199999999999996</v>
      </c>
      <c r="L9245">
        <v>2.3954225941422611</v>
      </c>
      <c r="M9245" s="2">
        <f t="shared" si="292"/>
        <v>41.004184100418414</v>
      </c>
      <c r="N9245" t="s">
        <v>2771</v>
      </c>
    </row>
    <row r="9246" spans="1:14">
      <c r="A9246">
        <v>99</v>
      </c>
      <c r="B9246" t="s">
        <v>17409</v>
      </c>
      <c r="C9246" t="s">
        <v>17410</v>
      </c>
      <c r="D9246">
        <v>2740</v>
      </c>
      <c r="E9246" s="1">
        <v>1.486</v>
      </c>
      <c r="F9246">
        <v>1.252</v>
      </c>
      <c r="G9246">
        <v>0.23899999999999999</v>
      </c>
      <c r="H9246">
        <v>356</v>
      </c>
      <c r="I9246">
        <v>4.9000000000000004</v>
      </c>
      <c r="J9246">
        <v>7.43E-3</v>
      </c>
      <c r="K9246">
        <v>0.317</v>
      </c>
      <c r="L9246">
        <v>2.3954225941422611</v>
      </c>
      <c r="M9246" s="2">
        <f t="shared" si="292"/>
        <v>41.422594142259413</v>
      </c>
      <c r="N9246" t="s">
        <v>2771</v>
      </c>
    </row>
    <row r="9247" spans="1:14">
      <c r="A9247">
        <v>100</v>
      </c>
      <c r="B9247" t="s">
        <v>9545</v>
      </c>
      <c r="C9247" t="s">
        <v>9546</v>
      </c>
      <c r="D9247">
        <v>9404</v>
      </c>
      <c r="E9247" s="1">
        <v>1.4690000000000001</v>
      </c>
      <c r="F9247">
        <v>1.3320000000000001</v>
      </c>
      <c r="G9247">
        <v>0.25</v>
      </c>
      <c r="H9247">
        <v>420</v>
      </c>
      <c r="I9247">
        <v>8.4</v>
      </c>
      <c r="J9247">
        <v>2.103E-2</v>
      </c>
      <c r="K9247">
        <v>0.47599999999999998</v>
      </c>
      <c r="L9247">
        <v>2.3954225941422611</v>
      </c>
      <c r="M9247" s="2">
        <f t="shared" si="292"/>
        <v>41.841004184100413</v>
      </c>
      <c r="N9247" t="s">
        <v>2771</v>
      </c>
    </row>
    <row r="9248" spans="1:14">
      <c r="A9248">
        <v>101</v>
      </c>
      <c r="B9248" t="s">
        <v>9495</v>
      </c>
      <c r="C9248" t="s">
        <v>9496</v>
      </c>
      <c r="D9248">
        <v>1105</v>
      </c>
      <c r="E9248" s="1">
        <v>1.4339999999999999</v>
      </c>
      <c r="F9248">
        <v>1.1870000000000001</v>
      </c>
      <c r="G9248">
        <v>0.125</v>
      </c>
      <c r="H9248">
        <v>152</v>
      </c>
      <c r="I9248">
        <v>3.5</v>
      </c>
      <c r="J9248">
        <v>4.3800000000000002E-3</v>
      </c>
      <c r="K9248">
        <v>0.38200000000000001</v>
      </c>
      <c r="L9248">
        <v>2.3954225941422611</v>
      </c>
      <c r="M9248" s="2">
        <f t="shared" si="292"/>
        <v>42.25941422594142</v>
      </c>
      <c r="N9248" t="s">
        <v>2771</v>
      </c>
    </row>
    <row r="9249" spans="1:14">
      <c r="A9249">
        <v>102</v>
      </c>
      <c r="B9249" t="s">
        <v>9569</v>
      </c>
      <c r="C9249" t="s">
        <v>9570</v>
      </c>
      <c r="D9249">
        <v>212</v>
      </c>
      <c r="E9249" s="1">
        <v>1.429</v>
      </c>
      <c r="F9249">
        <v>1.35</v>
      </c>
      <c r="G9249">
        <v>0.47799999999999998</v>
      </c>
      <c r="H9249">
        <v>23</v>
      </c>
      <c r="I9249">
        <v>3.6</v>
      </c>
      <c r="J9249">
        <v>6.3000000000000003E-4</v>
      </c>
      <c r="K9249">
        <v>0.35</v>
      </c>
      <c r="L9249">
        <v>2.3954225941422611</v>
      </c>
      <c r="M9249" s="2">
        <f t="shared" si="292"/>
        <v>42.677824267782427</v>
      </c>
      <c r="N9249" t="s">
        <v>2771</v>
      </c>
    </row>
    <row r="9250" spans="1:14">
      <c r="A9250">
        <v>103</v>
      </c>
      <c r="B9250" t="s">
        <v>13179</v>
      </c>
      <c r="C9250" t="s">
        <v>13180</v>
      </c>
      <c r="D9250">
        <v>623</v>
      </c>
      <c r="E9250" s="1">
        <v>1.419</v>
      </c>
      <c r="F9250">
        <v>1.8149999999999999</v>
      </c>
      <c r="G9250">
        <v>0.14000000000000001</v>
      </c>
      <c r="H9250">
        <v>100</v>
      </c>
      <c r="I9250">
        <v>3.1</v>
      </c>
      <c r="J9250">
        <v>2.8900000000000002E-3</v>
      </c>
      <c r="K9250">
        <v>0.5</v>
      </c>
      <c r="L9250">
        <v>2.3954225941422611</v>
      </c>
      <c r="M9250" s="2">
        <f t="shared" si="292"/>
        <v>43.096234309623433</v>
      </c>
      <c r="N9250" t="s">
        <v>2771</v>
      </c>
    </row>
    <row r="9251" spans="1:14">
      <c r="A9251">
        <v>104</v>
      </c>
      <c r="B9251" t="s">
        <v>21897</v>
      </c>
      <c r="C9251" t="s">
        <v>21898</v>
      </c>
      <c r="D9251">
        <v>143</v>
      </c>
      <c r="E9251" s="1">
        <v>1.417</v>
      </c>
      <c r="F9251">
        <v>1.708</v>
      </c>
      <c r="G9251">
        <v>0.64500000000000002</v>
      </c>
      <c r="H9251">
        <v>31</v>
      </c>
      <c r="I9251">
        <v>2.7</v>
      </c>
      <c r="J9251">
        <v>4.8000000000000001E-4</v>
      </c>
      <c r="K9251">
        <v>0.38400000000000001</v>
      </c>
      <c r="L9251">
        <v>2.3954225941422611</v>
      </c>
      <c r="M9251" s="2">
        <f t="shared" si="292"/>
        <v>43.51464435146444</v>
      </c>
      <c r="N9251" t="s">
        <v>2771</v>
      </c>
    </row>
    <row r="9252" spans="1:14">
      <c r="A9252">
        <v>105</v>
      </c>
      <c r="B9252" t="s">
        <v>16556</v>
      </c>
      <c r="C9252" t="s">
        <v>16557</v>
      </c>
      <c r="D9252">
        <v>821</v>
      </c>
      <c r="E9252" s="1">
        <v>1.3560000000000001</v>
      </c>
      <c r="F9252">
        <v>1.64</v>
      </c>
      <c r="G9252">
        <v>0.27400000000000002</v>
      </c>
      <c r="H9252">
        <v>146</v>
      </c>
      <c r="I9252">
        <v>3.5</v>
      </c>
      <c r="J9252">
        <v>1.89E-3</v>
      </c>
      <c r="K9252">
        <v>0.28299999999999997</v>
      </c>
      <c r="L9252">
        <v>2.3954225941422611</v>
      </c>
      <c r="M9252" s="2">
        <f t="shared" si="292"/>
        <v>43.93305439330544</v>
      </c>
      <c r="N9252" t="s">
        <v>2771</v>
      </c>
    </row>
    <row r="9253" spans="1:14">
      <c r="A9253">
        <v>106</v>
      </c>
      <c r="B9253" t="s">
        <v>9335</v>
      </c>
      <c r="C9253" t="s">
        <v>9336</v>
      </c>
      <c r="D9253">
        <v>474</v>
      </c>
      <c r="E9253" s="1">
        <v>1.349</v>
      </c>
      <c r="F9253">
        <v>1.349</v>
      </c>
      <c r="G9253">
        <v>0.35399999999999998</v>
      </c>
      <c r="H9253">
        <v>379</v>
      </c>
      <c r="I9253">
        <v>1.3</v>
      </c>
      <c r="J9253">
        <v>2.5999999999999999E-3</v>
      </c>
      <c r="K9253">
        <v>0.58899999999999997</v>
      </c>
      <c r="L9253">
        <v>2.3954225941422611</v>
      </c>
      <c r="M9253" s="2">
        <f t="shared" si="292"/>
        <v>44.35146443514644</v>
      </c>
      <c r="N9253" t="s">
        <v>2771</v>
      </c>
    </row>
    <row r="9254" spans="1:14">
      <c r="A9254">
        <v>107</v>
      </c>
      <c r="B9254" t="s">
        <v>21191</v>
      </c>
      <c r="C9254" t="s">
        <v>21192</v>
      </c>
      <c r="D9254">
        <v>1140</v>
      </c>
      <c r="E9254" s="1">
        <v>1.3480000000000001</v>
      </c>
      <c r="F9254">
        <v>1.242</v>
      </c>
      <c r="G9254">
        <v>0.11899999999999999</v>
      </c>
      <c r="H9254">
        <v>126</v>
      </c>
      <c r="I9254">
        <v>6.1</v>
      </c>
      <c r="J9254">
        <v>2.33E-3</v>
      </c>
      <c r="K9254">
        <v>0.30599999999999999</v>
      </c>
      <c r="L9254">
        <v>2.3954225941422611</v>
      </c>
      <c r="M9254" s="2">
        <f t="shared" si="292"/>
        <v>44.769874476987447</v>
      </c>
      <c r="N9254" t="s">
        <v>2771</v>
      </c>
    </row>
    <row r="9255" spans="1:14">
      <c r="A9255">
        <v>108</v>
      </c>
      <c r="B9255" t="s">
        <v>21177</v>
      </c>
      <c r="C9255" t="s">
        <v>21178</v>
      </c>
      <c r="D9255">
        <v>311</v>
      </c>
      <c r="E9255" s="1">
        <v>1.341</v>
      </c>
      <c r="F9255">
        <v>1.3180000000000001</v>
      </c>
      <c r="G9255">
        <v>4.4999999999999998E-2</v>
      </c>
      <c r="H9255">
        <v>22</v>
      </c>
      <c r="I9255">
        <v>8.6</v>
      </c>
      <c r="J9255">
        <v>6.6E-4</v>
      </c>
      <c r="K9255">
        <v>0.42599999999999999</v>
      </c>
      <c r="L9255">
        <v>2.3954225941422611</v>
      </c>
      <c r="M9255" s="2">
        <f t="shared" si="292"/>
        <v>45.188284518828453</v>
      </c>
      <c r="N9255" t="s">
        <v>2771</v>
      </c>
    </row>
    <row r="9256" spans="1:14">
      <c r="A9256">
        <v>109</v>
      </c>
      <c r="B9256" t="s">
        <v>9453</v>
      </c>
      <c r="C9256" t="s">
        <v>9454</v>
      </c>
      <c r="D9256">
        <v>74</v>
      </c>
      <c r="E9256" s="1">
        <v>1.341</v>
      </c>
      <c r="F9256">
        <v>1.341</v>
      </c>
      <c r="G9256">
        <v>0.46300000000000002</v>
      </c>
      <c r="H9256">
        <v>41</v>
      </c>
      <c r="J9256">
        <v>2.0000000000000001E-4</v>
      </c>
      <c r="K9256">
        <v>0.27100000000000002</v>
      </c>
      <c r="L9256">
        <v>2.3954225941422611</v>
      </c>
      <c r="M9256" s="2">
        <f t="shared" si="292"/>
        <v>45.60669456066946</v>
      </c>
      <c r="N9256" t="s">
        <v>2771</v>
      </c>
    </row>
    <row r="9257" spans="1:14">
      <c r="A9257">
        <v>110</v>
      </c>
      <c r="B9257" t="s">
        <v>17429</v>
      </c>
      <c r="C9257" t="s">
        <v>17430</v>
      </c>
      <c r="D9257">
        <v>896</v>
      </c>
      <c r="E9257" s="1">
        <v>1.3380000000000001</v>
      </c>
      <c r="F9257">
        <v>1.264</v>
      </c>
      <c r="G9257">
        <v>0.111</v>
      </c>
      <c r="H9257">
        <v>108</v>
      </c>
      <c r="I9257">
        <v>6.4</v>
      </c>
      <c r="J9257">
        <v>1.74E-3</v>
      </c>
      <c r="K9257">
        <v>0.33500000000000002</v>
      </c>
      <c r="L9257">
        <v>2.3954225941422611</v>
      </c>
      <c r="M9257" s="2">
        <f t="shared" si="292"/>
        <v>46.02510460251046</v>
      </c>
      <c r="N9257" t="s">
        <v>2771</v>
      </c>
    </row>
    <row r="9258" spans="1:14">
      <c r="A9258">
        <v>111</v>
      </c>
      <c r="B9258" t="s">
        <v>9327</v>
      </c>
      <c r="C9258" t="s">
        <v>9328</v>
      </c>
      <c r="D9258">
        <v>459</v>
      </c>
      <c r="E9258" s="1">
        <v>1.33</v>
      </c>
      <c r="F9258">
        <v>1.0589999999999999</v>
      </c>
      <c r="G9258">
        <v>0.10199999999999999</v>
      </c>
      <c r="H9258">
        <v>49</v>
      </c>
      <c r="I9258">
        <v>4.2</v>
      </c>
      <c r="J9258">
        <v>1.72E-3</v>
      </c>
      <c r="K9258">
        <v>0.34100000000000003</v>
      </c>
      <c r="L9258">
        <v>2.3954225941422611</v>
      </c>
      <c r="M9258" s="2">
        <f t="shared" si="292"/>
        <v>46.443514644351467</v>
      </c>
      <c r="N9258" t="s">
        <v>2771</v>
      </c>
    </row>
    <row r="9259" spans="1:14">
      <c r="A9259">
        <v>112</v>
      </c>
      <c r="B9259" t="s">
        <v>9543</v>
      </c>
      <c r="C9259" t="s">
        <v>9544</v>
      </c>
      <c r="D9259">
        <v>2852</v>
      </c>
      <c r="E9259" s="1">
        <v>1.304</v>
      </c>
      <c r="F9259">
        <v>1.4470000000000001</v>
      </c>
      <c r="G9259">
        <v>0.432</v>
      </c>
      <c r="H9259">
        <v>81</v>
      </c>
      <c r="I9259" t="s">
        <v>18288</v>
      </c>
      <c r="J9259">
        <v>3.6600000000000001E-3</v>
      </c>
      <c r="K9259">
        <v>0.63500000000000001</v>
      </c>
      <c r="L9259">
        <v>2.3954225941422611</v>
      </c>
      <c r="M9259" s="2">
        <f t="shared" si="292"/>
        <v>46.861924686192467</v>
      </c>
      <c r="N9259" t="s">
        <v>2771</v>
      </c>
    </row>
    <row r="9260" spans="1:14">
      <c r="A9260">
        <v>113</v>
      </c>
      <c r="B9260" t="s">
        <v>17677</v>
      </c>
      <c r="C9260" t="s">
        <v>17678</v>
      </c>
      <c r="D9260">
        <v>1859</v>
      </c>
      <c r="E9260" s="1">
        <v>1.2969999999999999</v>
      </c>
      <c r="F9260">
        <v>1.385</v>
      </c>
      <c r="G9260">
        <v>0.16900000000000001</v>
      </c>
      <c r="H9260">
        <v>248</v>
      </c>
      <c r="I9260">
        <v>4</v>
      </c>
      <c r="J9260">
        <v>3.82E-3</v>
      </c>
      <c r="K9260">
        <v>0.23599999999999999</v>
      </c>
      <c r="L9260">
        <v>2.3954225941422611</v>
      </c>
      <c r="M9260" s="2">
        <f t="shared" si="292"/>
        <v>47.280334728033473</v>
      </c>
      <c r="N9260" t="s">
        <v>2771</v>
      </c>
    </row>
    <row r="9261" spans="1:14">
      <c r="A9261">
        <v>114</v>
      </c>
      <c r="B9261" t="s">
        <v>13133</v>
      </c>
      <c r="C9261" t="s">
        <v>13134</v>
      </c>
      <c r="D9261">
        <v>2118</v>
      </c>
      <c r="E9261" s="1">
        <v>1.2949999999999999</v>
      </c>
      <c r="F9261">
        <v>1.9279999999999999</v>
      </c>
      <c r="G9261">
        <v>0.187</v>
      </c>
      <c r="H9261">
        <v>107</v>
      </c>
      <c r="I9261">
        <v>7.7</v>
      </c>
      <c r="J9261">
        <v>3.65E-3</v>
      </c>
      <c r="K9261">
        <v>0.499</v>
      </c>
      <c r="L9261">
        <v>2.3954225941422611</v>
      </c>
      <c r="M9261" s="2">
        <f t="shared" si="292"/>
        <v>47.69874476987448</v>
      </c>
      <c r="N9261" t="s">
        <v>2771</v>
      </c>
    </row>
    <row r="9262" spans="1:14">
      <c r="A9262">
        <v>115</v>
      </c>
      <c r="B9262" t="s">
        <v>9565</v>
      </c>
      <c r="C9262" t="s">
        <v>9566</v>
      </c>
      <c r="D9262">
        <v>1366</v>
      </c>
      <c r="E9262" s="1">
        <v>1.274</v>
      </c>
      <c r="F9262">
        <v>1.42</v>
      </c>
      <c r="G9262">
        <v>0.186</v>
      </c>
      <c r="H9262">
        <v>102</v>
      </c>
      <c r="I9262">
        <v>5.6</v>
      </c>
      <c r="J9262">
        <v>4.3299999999999996E-3</v>
      </c>
      <c r="K9262">
        <v>0.48899999999999999</v>
      </c>
      <c r="L9262">
        <v>2.3954225941422611</v>
      </c>
      <c r="M9262" s="2">
        <f t="shared" si="292"/>
        <v>48.11715481171548</v>
      </c>
      <c r="N9262" t="s">
        <v>2771</v>
      </c>
    </row>
    <row r="9263" spans="1:14">
      <c r="A9263">
        <v>116</v>
      </c>
      <c r="B9263" t="s">
        <v>9371</v>
      </c>
      <c r="C9263" t="s">
        <v>9372</v>
      </c>
      <c r="D9263">
        <v>314</v>
      </c>
      <c r="E9263" s="1">
        <v>1.27</v>
      </c>
      <c r="F9263">
        <v>1.3169999999999999</v>
      </c>
      <c r="G9263">
        <v>0.23899999999999999</v>
      </c>
      <c r="H9263">
        <v>71</v>
      </c>
      <c r="I9263">
        <v>2.5</v>
      </c>
      <c r="J9263">
        <v>1.0399999999999999E-3</v>
      </c>
      <c r="K9263">
        <v>0.26500000000000001</v>
      </c>
      <c r="L9263">
        <v>2.3954225941422611</v>
      </c>
      <c r="M9263" s="2">
        <f t="shared" si="292"/>
        <v>48.535564853556487</v>
      </c>
      <c r="N9263" t="s">
        <v>2771</v>
      </c>
    </row>
    <row r="9264" spans="1:14">
      <c r="A9264">
        <v>117</v>
      </c>
      <c r="B9264" t="s">
        <v>17869</v>
      </c>
      <c r="C9264" t="s">
        <v>17870</v>
      </c>
      <c r="D9264">
        <v>13882</v>
      </c>
      <c r="E9264" s="1">
        <v>1.262</v>
      </c>
      <c r="F9264">
        <v>1.8089999999999999</v>
      </c>
      <c r="G9264">
        <v>0.22700000000000001</v>
      </c>
      <c r="H9264">
        <v>251</v>
      </c>
      <c r="I9264" t="s">
        <v>18288</v>
      </c>
      <c r="J9264">
        <v>2.1420000000000002E-2</v>
      </c>
      <c r="K9264">
        <v>0.60399999999999998</v>
      </c>
      <c r="L9264">
        <v>2.3954225941422611</v>
      </c>
      <c r="M9264" s="2">
        <f t="shared" si="292"/>
        <v>48.953974895397486</v>
      </c>
      <c r="N9264" t="s">
        <v>2771</v>
      </c>
    </row>
    <row r="9265" spans="1:14">
      <c r="A9265">
        <v>118</v>
      </c>
      <c r="B9265" t="s">
        <v>17281</v>
      </c>
      <c r="C9265" t="s">
        <v>17282</v>
      </c>
      <c r="D9265">
        <v>3792</v>
      </c>
      <c r="E9265" s="1">
        <v>1.2609999999999999</v>
      </c>
      <c r="F9265">
        <v>1.355</v>
      </c>
      <c r="G9265">
        <v>0.14199999999999999</v>
      </c>
      <c r="H9265">
        <v>239</v>
      </c>
      <c r="I9265">
        <v>6.8</v>
      </c>
      <c r="J9265">
        <v>9.1400000000000006E-3</v>
      </c>
      <c r="K9265">
        <v>0.442</v>
      </c>
      <c r="L9265">
        <v>2.3954225941422611</v>
      </c>
      <c r="M9265" s="2">
        <f t="shared" si="292"/>
        <v>49.372384937238493</v>
      </c>
      <c r="N9265" t="s">
        <v>2771</v>
      </c>
    </row>
    <row r="9266" spans="1:14">
      <c r="A9266">
        <v>119</v>
      </c>
      <c r="B9266" t="s">
        <v>9383</v>
      </c>
      <c r="C9266" t="s">
        <v>9384</v>
      </c>
      <c r="D9266">
        <v>4139</v>
      </c>
      <c r="E9266" s="1">
        <v>1.25</v>
      </c>
      <c r="F9266">
        <v>1.3080000000000001</v>
      </c>
      <c r="G9266">
        <v>0.21099999999999999</v>
      </c>
      <c r="H9266">
        <v>109</v>
      </c>
      <c r="I9266" t="s">
        <v>18288</v>
      </c>
      <c r="J9266">
        <v>6.79E-3</v>
      </c>
      <c r="K9266">
        <v>0.66500000000000004</v>
      </c>
      <c r="L9266">
        <v>2.3954225941422611</v>
      </c>
      <c r="M9266" s="2">
        <f t="shared" si="292"/>
        <v>49.7907949790795</v>
      </c>
      <c r="N9266" t="s">
        <v>2771</v>
      </c>
    </row>
    <row r="9267" spans="1:14">
      <c r="A9267">
        <v>120</v>
      </c>
      <c r="B9267" t="s">
        <v>9511</v>
      </c>
      <c r="C9267" t="s">
        <v>9512</v>
      </c>
      <c r="D9267">
        <v>24</v>
      </c>
      <c r="E9267" s="1">
        <v>1.25</v>
      </c>
      <c r="F9267">
        <v>1.25</v>
      </c>
      <c r="G9267">
        <v>0.23100000000000001</v>
      </c>
      <c r="H9267">
        <v>26</v>
      </c>
      <c r="J9267">
        <v>1.1E-4</v>
      </c>
      <c r="K9267">
        <v>0.5</v>
      </c>
      <c r="L9267">
        <v>2.3954225941422611</v>
      </c>
      <c r="M9267" s="2">
        <f t="shared" si="292"/>
        <v>50.2092050209205</v>
      </c>
      <c r="N9267" t="s">
        <v>2771</v>
      </c>
    </row>
    <row r="9268" spans="1:14">
      <c r="A9268">
        <v>121</v>
      </c>
      <c r="B9268" t="s">
        <v>17545</v>
      </c>
      <c r="C9268" t="s">
        <v>17546</v>
      </c>
      <c r="D9268">
        <v>509</v>
      </c>
      <c r="E9268" s="1">
        <v>1.2270000000000001</v>
      </c>
      <c r="F9268">
        <v>1.347</v>
      </c>
      <c r="G9268">
        <v>0.35899999999999999</v>
      </c>
      <c r="H9268">
        <v>39</v>
      </c>
      <c r="I9268">
        <v>6.1</v>
      </c>
      <c r="J9268">
        <v>2.1299999999999999E-3</v>
      </c>
      <c r="K9268">
        <v>0.68899999999999995</v>
      </c>
      <c r="L9268">
        <v>2.3954225941422611</v>
      </c>
      <c r="M9268" s="2">
        <f t="shared" si="292"/>
        <v>50.627615062761514</v>
      </c>
      <c r="N9268" t="s">
        <v>2771</v>
      </c>
    </row>
    <row r="9269" spans="1:14">
      <c r="A9269">
        <v>122</v>
      </c>
      <c r="B9269" t="s">
        <v>13237</v>
      </c>
      <c r="C9269" t="s">
        <v>13238</v>
      </c>
      <c r="D9269">
        <v>1344</v>
      </c>
      <c r="E9269" s="1">
        <v>1.222</v>
      </c>
      <c r="F9269">
        <v>1.6439999999999999</v>
      </c>
      <c r="G9269">
        <v>0.111</v>
      </c>
      <c r="H9269">
        <v>81</v>
      </c>
      <c r="I9269">
        <v>7.4</v>
      </c>
      <c r="J9269">
        <v>3.47E-3</v>
      </c>
      <c r="K9269">
        <v>0.60699999999999998</v>
      </c>
      <c r="L9269">
        <v>2.3954225941422611</v>
      </c>
      <c r="M9269" s="2">
        <f t="shared" si="292"/>
        <v>51.046025104602514</v>
      </c>
      <c r="N9269" t="s">
        <v>2771</v>
      </c>
    </row>
    <row r="9270" spans="1:14">
      <c r="A9270">
        <v>123</v>
      </c>
      <c r="B9270" t="s">
        <v>9499</v>
      </c>
      <c r="C9270" t="s">
        <v>9500</v>
      </c>
      <c r="D9270">
        <v>3528</v>
      </c>
      <c r="E9270" s="1">
        <v>1.212</v>
      </c>
      <c r="F9270">
        <v>1.2130000000000001</v>
      </c>
      <c r="G9270">
        <v>0.20399999999999999</v>
      </c>
      <c r="H9270">
        <v>167</v>
      </c>
      <c r="I9270" t="s">
        <v>18288</v>
      </c>
      <c r="J9270">
        <v>3.98E-3</v>
      </c>
      <c r="K9270">
        <v>0.41299999999999998</v>
      </c>
      <c r="L9270">
        <v>2.3954225941422611</v>
      </c>
      <c r="M9270" s="2">
        <f t="shared" si="292"/>
        <v>51.464435146443513</v>
      </c>
      <c r="N9270" t="s">
        <v>2771</v>
      </c>
    </row>
    <row r="9271" spans="1:14">
      <c r="A9271">
        <v>124</v>
      </c>
      <c r="B9271" t="s">
        <v>9423</v>
      </c>
      <c r="C9271" t="s">
        <v>9424</v>
      </c>
      <c r="D9271">
        <v>14177</v>
      </c>
      <c r="E9271" s="1">
        <v>1.2110000000000001</v>
      </c>
      <c r="F9271">
        <v>1.4019999999999999</v>
      </c>
      <c r="G9271">
        <v>0.34100000000000003</v>
      </c>
      <c r="H9271">
        <v>461</v>
      </c>
      <c r="I9271">
        <v>8.6999999999999993</v>
      </c>
      <c r="J9271">
        <v>3.5049999999999998E-2</v>
      </c>
      <c r="K9271">
        <v>0.54100000000000004</v>
      </c>
      <c r="L9271">
        <v>2.3954225941422611</v>
      </c>
      <c r="M9271" s="2">
        <f t="shared" si="292"/>
        <v>51.88284518828452</v>
      </c>
      <c r="N9271" t="s">
        <v>2771</v>
      </c>
    </row>
    <row r="9272" spans="1:14">
      <c r="A9272">
        <v>125</v>
      </c>
      <c r="B9272" t="s">
        <v>9449</v>
      </c>
      <c r="C9272" t="s">
        <v>9450</v>
      </c>
      <c r="D9272">
        <v>1193</v>
      </c>
      <c r="E9272" s="1">
        <v>1.208</v>
      </c>
      <c r="F9272">
        <v>1.1459999999999999</v>
      </c>
      <c r="G9272">
        <v>0.41499999999999998</v>
      </c>
      <c r="H9272">
        <v>130</v>
      </c>
      <c r="I9272">
        <v>5.5</v>
      </c>
      <c r="J9272">
        <v>2.4399999999999999E-3</v>
      </c>
      <c r="K9272">
        <v>0.27200000000000002</v>
      </c>
      <c r="L9272">
        <v>2.3954225941422611</v>
      </c>
      <c r="M9272" s="2">
        <f t="shared" si="292"/>
        <v>52.30125523012552</v>
      </c>
      <c r="N9272" t="s">
        <v>2771</v>
      </c>
    </row>
    <row r="9273" spans="1:14">
      <c r="A9273">
        <v>126</v>
      </c>
      <c r="B9273" t="s">
        <v>9435</v>
      </c>
      <c r="C9273" t="s">
        <v>9436</v>
      </c>
      <c r="D9273">
        <v>364</v>
      </c>
      <c r="E9273" s="1">
        <v>1.2010000000000001</v>
      </c>
      <c r="F9273">
        <v>1.2070000000000001</v>
      </c>
      <c r="G9273">
        <v>6.7000000000000004E-2</v>
      </c>
      <c r="H9273">
        <v>135</v>
      </c>
      <c r="I9273">
        <v>2.1</v>
      </c>
      <c r="J9273">
        <v>1.4300000000000001E-3</v>
      </c>
      <c r="K9273">
        <v>0.27800000000000002</v>
      </c>
      <c r="L9273">
        <v>2.3954225941422611</v>
      </c>
      <c r="M9273" s="2">
        <f t="shared" si="292"/>
        <v>52.719665271966534</v>
      </c>
      <c r="N9273" t="s">
        <v>2771</v>
      </c>
    </row>
    <row r="9274" spans="1:14">
      <c r="A9274">
        <v>127</v>
      </c>
      <c r="B9274" t="s">
        <v>9413</v>
      </c>
      <c r="C9274" t="s">
        <v>9414</v>
      </c>
      <c r="D9274">
        <v>1494</v>
      </c>
      <c r="E9274" s="1">
        <v>1.198</v>
      </c>
      <c r="F9274">
        <v>1.018</v>
      </c>
      <c r="G9274">
        <v>0.11600000000000001</v>
      </c>
      <c r="H9274">
        <v>173</v>
      </c>
      <c r="I9274">
        <v>4.9000000000000004</v>
      </c>
      <c r="J9274">
        <v>4.3400000000000001E-3</v>
      </c>
      <c r="K9274">
        <v>0.28299999999999997</v>
      </c>
      <c r="L9274">
        <v>2.3954225941422611</v>
      </c>
      <c r="M9274" s="2">
        <f t="shared" si="292"/>
        <v>53.138075313807533</v>
      </c>
      <c r="N9274" t="s">
        <v>2771</v>
      </c>
    </row>
    <row r="9275" spans="1:14">
      <c r="A9275">
        <v>128</v>
      </c>
      <c r="B9275" t="s">
        <v>17975</v>
      </c>
      <c r="C9275" t="s">
        <v>17976</v>
      </c>
      <c r="D9275">
        <v>1177</v>
      </c>
      <c r="E9275" s="1">
        <v>1.1870000000000001</v>
      </c>
      <c r="F9275">
        <v>1.1950000000000001</v>
      </c>
      <c r="G9275">
        <v>0.16300000000000001</v>
      </c>
      <c r="H9275">
        <v>406</v>
      </c>
      <c r="I9275">
        <v>2.1</v>
      </c>
      <c r="J9275">
        <v>3.3600000000000001E-3</v>
      </c>
      <c r="K9275">
        <v>0.20699999999999999</v>
      </c>
      <c r="L9275">
        <v>2.3954225941422611</v>
      </c>
      <c r="M9275" s="2">
        <f t="shared" si="292"/>
        <v>53.556485355648533</v>
      </c>
      <c r="N9275" t="s">
        <v>2771</v>
      </c>
    </row>
    <row r="9276" spans="1:14">
      <c r="A9276">
        <v>129</v>
      </c>
      <c r="B9276" t="s">
        <v>19416</v>
      </c>
      <c r="C9276" t="s">
        <v>19417</v>
      </c>
      <c r="D9276">
        <v>3233</v>
      </c>
      <c r="E9276" s="1">
        <v>1.1839999999999999</v>
      </c>
      <c r="F9276">
        <v>1.653</v>
      </c>
      <c r="G9276">
        <v>0.17599999999999999</v>
      </c>
      <c r="H9276">
        <v>131</v>
      </c>
      <c r="I9276">
        <v>9.6999999999999993</v>
      </c>
      <c r="J9276">
        <v>7.3499999999999998E-3</v>
      </c>
      <c r="K9276">
        <v>0.70199999999999996</v>
      </c>
      <c r="L9276">
        <v>2.3954225941422611</v>
      </c>
      <c r="M9276" s="2">
        <f t="shared" ref="M9276:M9339" si="293">A9276/239*100</f>
        <v>53.97489539748954</v>
      </c>
      <c r="N9276" t="s">
        <v>2771</v>
      </c>
    </row>
    <row r="9277" spans="1:14">
      <c r="A9277">
        <v>130</v>
      </c>
      <c r="B9277" t="s">
        <v>21063</v>
      </c>
      <c r="C9277" t="s">
        <v>21064</v>
      </c>
      <c r="D9277">
        <v>887</v>
      </c>
      <c r="E9277" s="1">
        <v>1.1759999999999999</v>
      </c>
      <c r="F9277">
        <v>1.2809999999999999</v>
      </c>
      <c r="G9277">
        <v>0.37</v>
      </c>
      <c r="H9277">
        <v>100</v>
      </c>
      <c r="I9277">
        <v>5.8</v>
      </c>
      <c r="J9277">
        <v>2.2100000000000002E-3</v>
      </c>
      <c r="K9277">
        <v>0.376</v>
      </c>
      <c r="L9277">
        <v>2.3954225941422611</v>
      </c>
      <c r="M9277" s="2">
        <f t="shared" si="293"/>
        <v>54.39330543933054</v>
      </c>
      <c r="N9277" t="s">
        <v>2771</v>
      </c>
    </row>
    <row r="9278" spans="1:14">
      <c r="A9278">
        <v>131</v>
      </c>
      <c r="B9278" t="s">
        <v>9513</v>
      </c>
      <c r="C9278" t="s">
        <v>9514</v>
      </c>
      <c r="D9278">
        <v>297</v>
      </c>
      <c r="E9278" s="1">
        <v>1.167</v>
      </c>
      <c r="F9278">
        <v>0.96599999999999997</v>
      </c>
      <c r="G9278">
        <v>0.161</v>
      </c>
      <c r="H9278">
        <v>62</v>
      </c>
      <c r="I9278">
        <v>3.3</v>
      </c>
      <c r="J9278">
        <v>1.1100000000000001E-3</v>
      </c>
      <c r="K9278">
        <v>0.23699999999999999</v>
      </c>
      <c r="L9278">
        <v>2.3954225941422611</v>
      </c>
      <c r="M9278" s="2">
        <f t="shared" si="293"/>
        <v>54.811715481171554</v>
      </c>
      <c r="N9278" t="s">
        <v>2771</v>
      </c>
    </row>
    <row r="9279" spans="1:14">
      <c r="A9279">
        <v>132</v>
      </c>
      <c r="B9279" t="s">
        <v>21559</v>
      </c>
      <c r="C9279" t="s">
        <v>21560</v>
      </c>
      <c r="D9279">
        <v>9716</v>
      </c>
      <c r="E9279" s="1">
        <v>1.149</v>
      </c>
      <c r="F9279">
        <v>1.171</v>
      </c>
      <c r="G9279">
        <v>0.17100000000000001</v>
      </c>
      <c r="H9279">
        <v>1518</v>
      </c>
      <c r="I9279">
        <v>3.5</v>
      </c>
      <c r="J9279">
        <v>2.5850000000000001E-2</v>
      </c>
      <c r="K9279">
        <v>0.23599999999999999</v>
      </c>
      <c r="L9279">
        <v>2.3954225941422611</v>
      </c>
      <c r="M9279" s="2">
        <f t="shared" si="293"/>
        <v>55.230125523012553</v>
      </c>
      <c r="N9279" t="s">
        <v>2771</v>
      </c>
    </row>
    <row r="9280" spans="1:14">
      <c r="A9280">
        <v>133</v>
      </c>
      <c r="B9280" t="s">
        <v>17411</v>
      </c>
      <c r="C9280" t="s">
        <v>17412</v>
      </c>
      <c r="D9280">
        <v>449</v>
      </c>
      <c r="E9280" s="1">
        <v>1.1479999999999999</v>
      </c>
      <c r="F9280">
        <v>0.97499999999999998</v>
      </c>
      <c r="G9280">
        <v>0.17699999999999999</v>
      </c>
      <c r="H9280">
        <v>96</v>
      </c>
      <c r="I9280">
        <v>3</v>
      </c>
      <c r="J9280">
        <v>1.73E-3</v>
      </c>
      <c r="K9280">
        <v>0.22600000000000001</v>
      </c>
      <c r="L9280">
        <v>2.3954225941422611</v>
      </c>
      <c r="M9280" s="2">
        <f t="shared" si="293"/>
        <v>55.648535564853553</v>
      </c>
      <c r="N9280" t="s">
        <v>2771</v>
      </c>
    </row>
    <row r="9281" spans="1:14">
      <c r="A9281">
        <v>134</v>
      </c>
      <c r="B9281" t="s">
        <v>17941</v>
      </c>
      <c r="C9281" t="s">
        <v>17942</v>
      </c>
      <c r="D9281">
        <v>474</v>
      </c>
      <c r="E9281" s="1">
        <v>1.1299999999999999</v>
      </c>
      <c r="F9281">
        <v>1.4350000000000001</v>
      </c>
      <c r="G9281">
        <v>0.222</v>
      </c>
      <c r="H9281">
        <v>36</v>
      </c>
      <c r="I9281">
        <v>6.9</v>
      </c>
      <c r="J9281">
        <v>1.06E-3</v>
      </c>
      <c r="K9281">
        <v>0.46200000000000002</v>
      </c>
      <c r="L9281">
        <v>2.3954225941422611</v>
      </c>
      <c r="M9281" s="2">
        <f t="shared" si="293"/>
        <v>56.06694560669456</v>
      </c>
      <c r="N9281" t="s">
        <v>2771</v>
      </c>
    </row>
    <row r="9282" spans="1:14">
      <c r="A9282">
        <v>135</v>
      </c>
      <c r="B9282" t="s">
        <v>9363</v>
      </c>
      <c r="C9282" t="s">
        <v>9364</v>
      </c>
      <c r="D9282">
        <v>661</v>
      </c>
      <c r="E9282" s="1">
        <v>1.0920000000000001</v>
      </c>
      <c r="F9282">
        <v>1.147</v>
      </c>
      <c r="G9282">
        <v>0.17599999999999999</v>
      </c>
      <c r="H9282">
        <v>205</v>
      </c>
      <c r="I9282">
        <v>2.4</v>
      </c>
      <c r="J9282">
        <v>2.14E-3</v>
      </c>
      <c r="K9282">
        <v>0.23</v>
      </c>
      <c r="L9282">
        <v>2.3954225941422611</v>
      </c>
      <c r="M9282" s="2">
        <f t="shared" si="293"/>
        <v>56.48535564853556</v>
      </c>
      <c r="N9282" t="s">
        <v>2771</v>
      </c>
    </row>
    <row r="9283" spans="1:14">
      <c r="A9283">
        <v>136</v>
      </c>
      <c r="B9283" t="s">
        <v>9389</v>
      </c>
      <c r="C9283" t="s">
        <v>9390</v>
      </c>
      <c r="D9283">
        <v>545</v>
      </c>
      <c r="E9283" s="1">
        <v>1.087</v>
      </c>
      <c r="F9283">
        <v>1.1859999999999999</v>
      </c>
      <c r="G9283">
        <v>0.36399999999999999</v>
      </c>
      <c r="H9283">
        <v>66</v>
      </c>
      <c r="I9283">
        <v>4</v>
      </c>
      <c r="J9283">
        <v>2.1700000000000001E-3</v>
      </c>
      <c r="K9283">
        <v>0.35299999999999998</v>
      </c>
      <c r="L9283">
        <v>2.3954225941422611</v>
      </c>
      <c r="M9283" s="2">
        <f t="shared" si="293"/>
        <v>56.903765690376574</v>
      </c>
      <c r="N9283" t="s">
        <v>2771</v>
      </c>
    </row>
    <row r="9284" spans="1:14">
      <c r="A9284">
        <v>137</v>
      </c>
      <c r="B9284" t="s">
        <v>9557</v>
      </c>
      <c r="C9284" t="s">
        <v>9558</v>
      </c>
      <c r="D9284">
        <v>156</v>
      </c>
      <c r="E9284" s="1">
        <v>1.081</v>
      </c>
      <c r="F9284">
        <v>1.5349999999999999</v>
      </c>
      <c r="G9284">
        <v>0.182</v>
      </c>
      <c r="H9284">
        <v>22</v>
      </c>
      <c r="I9284">
        <v>3.7</v>
      </c>
      <c r="J9284">
        <v>6.8999999999999997E-4</v>
      </c>
      <c r="K9284">
        <v>0.39600000000000002</v>
      </c>
      <c r="L9284">
        <v>2.3954225941422611</v>
      </c>
      <c r="M9284" s="2">
        <f t="shared" si="293"/>
        <v>57.322175732217573</v>
      </c>
      <c r="N9284" t="s">
        <v>2771</v>
      </c>
    </row>
    <row r="9285" spans="1:14">
      <c r="A9285">
        <v>138</v>
      </c>
      <c r="B9285" t="s">
        <v>9369</v>
      </c>
      <c r="C9285" t="s">
        <v>9370</v>
      </c>
      <c r="D9285">
        <v>913</v>
      </c>
      <c r="E9285" s="1">
        <v>1.071</v>
      </c>
      <c r="F9285">
        <v>1.7250000000000001</v>
      </c>
      <c r="G9285">
        <v>0.20799999999999999</v>
      </c>
      <c r="H9285">
        <v>53</v>
      </c>
      <c r="I9285" t="s">
        <v>18288</v>
      </c>
      <c r="J9285">
        <v>1.5100000000000001E-3</v>
      </c>
      <c r="K9285">
        <v>0.56399999999999995</v>
      </c>
      <c r="L9285">
        <v>2.3954225941422611</v>
      </c>
      <c r="M9285" s="2">
        <f t="shared" si="293"/>
        <v>57.740585774058573</v>
      </c>
      <c r="N9285" t="s">
        <v>2771</v>
      </c>
    </row>
    <row r="9286" spans="1:14">
      <c r="A9286">
        <v>139</v>
      </c>
      <c r="B9286" t="s">
        <v>17553</v>
      </c>
      <c r="C9286" t="s">
        <v>17554</v>
      </c>
      <c r="D9286">
        <v>1836</v>
      </c>
      <c r="E9286" s="1">
        <v>1.0549999999999999</v>
      </c>
      <c r="F9286">
        <v>1.1779999999999999</v>
      </c>
      <c r="G9286">
        <v>0.182</v>
      </c>
      <c r="H9286">
        <v>99</v>
      </c>
      <c r="I9286">
        <v>9.9</v>
      </c>
      <c r="J9286">
        <v>4.7600000000000003E-3</v>
      </c>
      <c r="K9286">
        <v>0.629</v>
      </c>
      <c r="L9286">
        <v>2.3954225941422611</v>
      </c>
      <c r="M9286" s="2">
        <f t="shared" si="293"/>
        <v>58.158995815899587</v>
      </c>
      <c r="N9286" t="s">
        <v>2771</v>
      </c>
    </row>
    <row r="9287" spans="1:14">
      <c r="A9287">
        <v>140</v>
      </c>
      <c r="B9287" t="s">
        <v>17931</v>
      </c>
      <c r="C9287" t="s">
        <v>17932</v>
      </c>
      <c r="D9287">
        <v>1440</v>
      </c>
      <c r="E9287" s="1">
        <v>1.038</v>
      </c>
      <c r="F9287">
        <v>1.0740000000000001</v>
      </c>
      <c r="G9287">
        <v>0.128</v>
      </c>
      <c r="H9287">
        <v>47</v>
      </c>
      <c r="I9287" t="s">
        <v>18288</v>
      </c>
      <c r="J9287">
        <v>2.32E-3</v>
      </c>
      <c r="K9287">
        <v>0.57899999999999996</v>
      </c>
      <c r="L9287">
        <v>2.3954225941422611</v>
      </c>
      <c r="M9287" s="2">
        <f t="shared" si="293"/>
        <v>58.577405857740587</v>
      </c>
      <c r="N9287" t="s">
        <v>2771</v>
      </c>
    </row>
    <row r="9288" spans="1:14">
      <c r="A9288">
        <v>141</v>
      </c>
      <c r="B9288" t="s">
        <v>9559</v>
      </c>
      <c r="C9288" t="s">
        <v>9560</v>
      </c>
      <c r="D9288">
        <v>825</v>
      </c>
      <c r="E9288" s="1">
        <v>1.0169999999999999</v>
      </c>
      <c r="F9288">
        <v>0.82199999999999995</v>
      </c>
      <c r="G9288">
        <v>0.14499999999999999</v>
      </c>
      <c r="H9288">
        <v>69</v>
      </c>
      <c r="I9288">
        <v>6.1</v>
      </c>
      <c r="J9288">
        <v>2.15E-3</v>
      </c>
      <c r="K9288">
        <v>0.253</v>
      </c>
      <c r="L9288">
        <v>2.3954225941422611</v>
      </c>
      <c r="M9288" s="2">
        <f t="shared" si="293"/>
        <v>58.995815899581594</v>
      </c>
      <c r="N9288" t="s">
        <v>2771</v>
      </c>
    </row>
    <row r="9289" spans="1:14">
      <c r="A9289">
        <v>142</v>
      </c>
      <c r="B9289" t="s">
        <v>9427</v>
      </c>
      <c r="C9289" t="s">
        <v>9428</v>
      </c>
      <c r="D9289">
        <v>79</v>
      </c>
      <c r="E9289" s="1">
        <v>1</v>
      </c>
      <c r="F9289">
        <v>1</v>
      </c>
      <c r="G9289">
        <v>0.33300000000000002</v>
      </c>
      <c r="H9289">
        <v>42</v>
      </c>
      <c r="J9289">
        <v>2.7999999999999998E-4</v>
      </c>
      <c r="K9289">
        <v>0.247</v>
      </c>
      <c r="L9289">
        <v>2.3954225941422611</v>
      </c>
      <c r="M9289" s="2">
        <f t="shared" si="293"/>
        <v>59.414225941422593</v>
      </c>
      <c r="N9289" t="s">
        <v>2771</v>
      </c>
    </row>
    <row r="9290" spans="1:14">
      <c r="A9290">
        <v>143</v>
      </c>
      <c r="B9290" t="s">
        <v>17851</v>
      </c>
      <c r="C9290" t="s">
        <v>17852</v>
      </c>
      <c r="D9290">
        <v>714</v>
      </c>
      <c r="E9290" s="1">
        <v>1</v>
      </c>
      <c r="F9290">
        <v>1.4219999999999999</v>
      </c>
      <c r="G9290">
        <v>0.14599999999999999</v>
      </c>
      <c r="H9290">
        <v>48</v>
      </c>
      <c r="I9290">
        <v>6.9</v>
      </c>
      <c r="J9290">
        <v>1.4499999999999999E-3</v>
      </c>
      <c r="K9290">
        <v>0.40100000000000002</v>
      </c>
      <c r="L9290">
        <v>2.3954225941422611</v>
      </c>
      <c r="M9290" s="2">
        <f t="shared" si="293"/>
        <v>59.832635983263593</v>
      </c>
      <c r="N9290" t="s">
        <v>2771</v>
      </c>
    </row>
    <row r="9291" spans="1:14">
      <c r="A9291">
        <v>144</v>
      </c>
      <c r="B9291" t="s">
        <v>9551</v>
      </c>
      <c r="C9291" t="s">
        <v>9552</v>
      </c>
      <c r="D9291">
        <v>1341</v>
      </c>
      <c r="E9291" s="1">
        <v>0.98899999999999999</v>
      </c>
      <c r="F9291">
        <v>0.92200000000000004</v>
      </c>
      <c r="G9291">
        <v>0.23599999999999999</v>
      </c>
      <c r="H9291">
        <v>89</v>
      </c>
      <c r="I9291">
        <v>5.4</v>
      </c>
      <c r="J9291">
        <v>3.15E-3</v>
      </c>
      <c r="K9291">
        <v>0.23100000000000001</v>
      </c>
      <c r="L9291">
        <v>2.3954225941422611</v>
      </c>
      <c r="M9291" s="2">
        <f t="shared" si="293"/>
        <v>60.251046025104607</v>
      </c>
      <c r="N9291" t="s">
        <v>2771</v>
      </c>
    </row>
    <row r="9292" spans="1:14">
      <c r="A9292">
        <v>145</v>
      </c>
      <c r="B9292" t="s">
        <v>9433</v>
      </c>
      <c r="C9292" t="s">
        <v>9434</v>
      </c>
      <c r="D9292">
        <v>2723</v>
      </c>
      <c r="E9292" s="1">
        <v>0.98599999999999999</v>
      </c>
      <c r="F9292">
        <v>1.2949999999999999</v>
      </c>
      <c r="G9292">
        <v>9.4E-2</v>
      </c>
      <c r="H9292">
        <v>171</v>
      </c>
      <c r="I9292">
        <v>8.8000000000000007</v>
      </c>
      <c r="J9292">
        <v>6.0499999999999998E-3</v>
      </c>
      <c r="K9292">
        <v>0.54100000000000004</v>
      </c>
      <c r="L9292">
        <v>2.3954225941422611</v>
      </c>
      <c r="M9292" s="2">
        <f t="shared" si="293"/>
        <v>60.669456066945607</v>
      </c>
      <c r="N9292" t="s">
        <v>2771</v>
      </c>
    </row>
    <row r="9293" spans="1:14">
      <c r="A9293">
        <v>146</v>
      </c>
      <c r="B9293" t="s">
        <v>9525</v>
      </c>
      <c r="C9293" t="s">
        <v>9526</v>
      </c>
      <c r="D9293">
        <v>554</v>
      </c>
      <c r="E9293" s="1">
        <v>0.98099999999999998</v>
      </c>
      <c r="F9293">
        <v>1.0640000000000001</v>
      </c>
      <c r="G9293">
        <v>2.8000000000000001E-2</v>
      </c>
      <c r="H9293">
        <v>72</v>
      </c>
      <c r="I9293">
        <v>4.5</v>
      </c>
      <c r="J9293">
        <v>1.2899999999999999E-3</v>
      </c>
      <c r="K9293">
        <v>0.21299999999999999</v>
      </c>
      <c r="L9293">
        <v>2.3954225941422611</v>
      </c>
      <c r="M9293" s="2">
        <f t="shared" si="293"/>
        <v>61.087866108786613</v>
      </c>
      <c r="N9293" t="s">
        <v>2771</v>
      </c>
    </row>
    <row r="9294" spans="1:14">
      <c r="A9294">
        <v>147</v>
      </c>
      <c r="B9294" t="s">
        <v>13205</v>
      </c>
      <c r="C9294" t="s">
        <v>13206</v>
      </c>
      <c r="D9294">
        <v>161</v>
      </c>
      <c r="E9294" s="1">
        <v>0.96299999999999997</v>
      </c>
      <c r="F9294">
        <v>0.622</v>
      </c>
      <c r="G9294">
        <v>6.6000000000000003E-2</v>
      </c>
      <c r="H9294">
        <v>61</v>
      </c>
      <c r="I9294">
        <v>2.4</v>
      </c>
      <c r="J9294">
        <v>5.9000000000000003E-4</v>
      </c>
      <c r="K9294">
        <v>0.14099999999999999</v>
      </c>
      <c r="L9294">
        <v>2.3954225941422611</v>
      </c>
      <c r="M9294" s="2">
        <f t="shared" si="293"/>
        <v>61.506276150627613</v>
      </c>
      <c r="N9294" t="s">
        <v>2771</v>
      </c>
    </row>
    <row r="9295" spans="1:14">
      <c r="A9295">
        <v>148</v>
      </c>
      <c r="B9295" t="s">
        <v>19402</v>
      </c>
      <c r="C9295" t="s">
        <v>19403</v>
      </c>
      <c r="D9295">
        <v>2152</v>
      </c>
      <c r="E9295" s="1">
        <v>0.95899999999999996</v>
      </c>
      <c r="F9295">
        <v>1.2050000000000001</v>
      </c>
      <c r="G9295">
        <v>0.108</v>
      </c>
      <c r="H9295">
        <v>176</v>
      </c>
      <c r="I9295">
        <v>7.7</v>
      </c>
      <c r="J9295">
        <v>6.1399999999999996E-3</v>
      </c>
      <c r="K9295">
        <v>0.51500000000000001</v>
      </c>
      <c r="L9295">
        <v>2.3954225941422611</v>
      </c>
      <c r="M9295" s="2">
        <f t="shared" si="293"/>
        <v>61.924686192468613</v>
      </c>
      <c r="N9295" t="s">
        <v>2771</v>
      </c>
    </row>
    <row r="9296" spans="1:14">
      <c r="A9296">
        <v>149</v>
      </c>
      <c r="B9296" t="s">
        <v>9345</v>
      </c>
      <c r="C9296" t="s">
        <v>9346</v>
      </c>
      <c r="D9296">
        <v>373</v>
      </c>
      <c r="E9296" s="1">
        <v>0.93400000000000005</v>
      </c>
      <c r="F9296">
        <v>0.92100000000000004</v>
      </c>
      <c r="G9296">
        <v>0.23799999999999999</v>
      </c>
      <c r="H9296">
        <v>63</v>
      </c>
      <c r="I9296">
        <v>3</v>
      </c>
      <c r="J9296">
        <v>1.1999999999999999E-3</v>
      </c>
      <c r="K9296">
        <v>0.19400000000000001</v>
      </c>
      <c r="L9296">
        <v>2.3954225941422611</v>
      </c>
      <c r="M9296" s="2">
        <f t="shared" si="293"/>
        <v>62.343096234309627</v>
      </c>
      <c r="N9296" t="s">
        <v>2771</v>
      </c>
    </row>
    <row r="9297" spans="1:14">
      <c r="A9297">
        <v>150</v>
      </c>
      <c r="B9297" t="s">
        <v>9407</v>
      </c>
      <c r="C9297" t="s">
        <v>9408</v>
      </c>
      <c r="D9297">
        <v>1735</v>
      </c>
      <c r="E9297" s="1">
        <v>0.91500000000000004</v>
      </c>
      <c r="F9297">
        <v>0.93300000000000005</v>
      </c>
      <c r="G9297">
        <v>0.14000000000000001</v>
      </c>
      <c r="H9297">
        <v>356</v>
      </c>
      <c r="I9297">
        <v>6.3</v>
      </c>
      <c r="J9297">
        <v>4.1999999999999997E-3</v>
      </c>
      <c r="K9297">
        <v>0.28199999999999997</v>
      </c>
      <c r="L9297">
        <v>2.3954225941422611</v>
      </c>
      <c r="M9297" s="2">
        <f t="shared" si="293"/>
        <v>62.761506276150627</v>
      </c>
      <c r="N9297" t="s">
        <v>2771</v>
      </c>
    </row>
    <row r="9298" spans="1:14">
      <c r="A9298">
        <v>151</v>
      </c>
      <c r="B9298" t="s">
        <v>9401</v>
      </c>
      <c r="C9298" t="s">
        <v>9402</v>
      </c>
      <c r="D9298">
        <v>259</v>
      </c>
      <c r="E9298" s="1">
        <v>0.91300000000000003</v>
      </c>
      <c r="F9298">
        <v>0.92300000000000004</v>
      </c>
      <c r="G9298">
        <v>0.11799999999999999</v>
      </c>
      <c r="H9298">
        <v>68</v>
      </c>
      <c r="I9298">
        <v>3.7</v>
      </c>
      <c r="J9298">
        <v>8.9999999999999998E-4</v>
      </c>
      <c r="K9298">
        <v>0.22</v>
      </c>
      <c r="L9298">
        <v>2.3954225941422611</v>
      </c>
      <c r="M9298" s="2">
        <f t="shared" si="293"/>
        <v>63.179916317991633</v>
      </c>
      <c r="N9298" t="s">
        <v>2771</v>
      </c>
    </row>
    <row r="9299" spans="1:14">
      <c r="A9299">
        <v>152</v>
      </c>
      <c r="B9299" t="s">
        <v>13141</v>
      </c>
      <c r="C9299" t="s">
        <v>13142</v>
      </c>
      <c r="D9299">
        <v>2154</v>
      </c>
      <c r="E9299" s="1">
        <v>0.9</v>
      </c>
      <c r="F9299">
        <v>1.1639999999999999</v>
      </c>
      <c r="G9299">
        <v>0.09</v>
      </c>
      <c r="H9299">
        <v>177</v>
      </c>
      <c r="I9299">
        <v>8.6</v>
      </c>
      <c r="J9299">
        <v>4.1099999999999999E-3</v>
      </c>
      <c r="K9299">
        <v>0.33500000000000002</v>
      </c>
      <c r="L9299">
        <v>2.3954225941422611</v>
      </c>
      <c r="M9299" s="2">
        <f t="shared" si="293"/>
        <v>63.598326359832633</v>
      </c>
      <c r="N9299" t="s">
        <v>2771</v>
      </c>
    </row>
    <row r="9300" spans="1:14">
      <c r="A9300">
        <v>153</v>
      </c>
      <c r="B9300" t="s">
        <v>9519</v>
      </c>
      <c r="C9300" t="s">
        <v>9520</v>
      </c>
      <c r="D9300">
        <v>291</v>
      </c>
      <c r="E9300" s="1">
        <v>0.88600000000000001</v>
      </c>
      <c r="F9300">
        <v>0.88900000000000001</v>
      </c>
      <c r="G9300">
        <v>0.312</v>
      </c>
      <c r="H9300">
        <v>186</v>
      </c>
      <c r="I9300">
        <v>1.6</v>
      </c>
      <c r="J9300">
        <v>9.7000000000000005E-4</v>
      </c>
      <c r="K9300">
        <v>0.21099999999999999</v>
      </c>
      <c r="L9300">
        <v>2.3954225941422611</v>
      </c>
      <c r="M9300" s="2">
        <f t="shared" si="293"/>
        <v>64.01673640167364</v>
      </c>
      <c r="N9300" t="s">
        <v>2771</v>
      </c>
    </row>
    <row r="9301" spans="1:14">
      <c r="A9301">
        <v>154</v>
      </c>
      <c r="B9301" t="s">
        <v>21541</v>
      </c>
      <c r="C9301" t="s">
        <v>21542</v>
      </c>
      <c r="D9301">
        <v>267</v>
      </c>
      <c r="E9301" s="1">
        <v>0.875</v>
      </c>
      <c r="F9301">
        <v>0.97099999999999997</v>
      </c>
      <c r="G9301">
        <v>0.21099999999999999</v>
      </c>
      <c r="H9301">
        <v>57</v>
      </c>
      <c r="I9301">
        <v>3.5</v>
      </c>
      <c r="J9301">
        <v>8.4000000000000003E-4</v>
      </c>
      <c r="K9301">
        <v>0.23300000000000001</v>
      </c>
      <c r="L9301">
        <v>2.3954225941422611</v>
      </c>
      <c r="M9301" s="2">
        <f t="shared" si="293"/>
        <v>64.43514644351464</v>
      </c>
      <c r="N9301" t="s">
        <v>2771</v>
      </c>
    </row>
    <row r="9302" spans="1:14">
      <c r="A9302">
        <v>155</v>
      </c>
      <c r="B9302" t="s">
        <v>17727</v>
      </c>
      <c r="C9302" t="s">
        <v>17728</v>
      </c>
      <c r="D9302">
        <v>1885</v>
      </c>
      <c r="E9302" s="1">
        <v>0.86099999999999999</v>
      </c>
      <c r="F9302">
        <v>1.002</v>
      </c>
      <c r="G9302">
        <v>0.1</v>
      </c>
      <c r="H9302">
        <v>100</v>
      </c>
      <c r="I9302" t="s">
        <v>18288</v>
      </c>
      <c r="J9302">
        <v>3.5799999999999998E-3</v>
      </c>
      <c r="K9302">
        <v>0.45500000000000002</v>
      </c>
      <c r="L9302">
        <v>2.3954225941422611</v>
      </c>
      <c r="M9302" s="2">
        <f t="shared" si="293"/>
        <v>64.853556485355639</v>
      </c>
      <c r="N9302" t="s">
        <v>2771</v>
      </c>
    </row>
    <row r="9303" spans="1:14">
      <c r="A9303">
        <v>156</v>
      </c>
      <c r="B9303" t="s">
        <v>13143</v>
      </c>
      <c r="C9303" t="s">
        <v>13144</v>
      </c>
      <c r="D9303">
        <v>1179</v>
      </c>
      <c r="E9303" s="1">
        <v>0.85699999999999998</v>
      </c>
      <c r="F9303">
        <v>1.0029999999999999</v>
      </c>
      <c r="G9303">
        <v>5.5E-2</v>
      </c>
      <c r="H9303">
        <v>55</v>
      </c>
      <c r="I9303" t="s">
        <v>18288</v>
      </c>
      <c r="J9303">
        <v>1.6800000000000001E-3</v>
      </c>
      <c r="K9303">
        <v>0.33300000000000002</v>
      </c>
      <c r="L9303">
        <v>2.3954225941422611</v>
      </c>
      <c r="M9303" s="2">
        <f t="shared" si="293"/>
        <v>65.271966527196653</v>
      </c>
      <c r="N9303" t="s">
        <v>2771</v>
      </c>
    </row>
    <row r="9304" spans="1:14">
      <c r="A9304">
        <v>157</v>
      </c>
      <c r="B9304" t="s">
        <v>9503</v>
      </c>
      <c r="C9304" t="s">
        <v>9504</v>
      </c>
      <c r="D9304">
        <v>460</v>
      </c>
      <c r="E9304" s="1">
        <v>0.84499999999999997</v>
      </c>
      <c r="F9304">
        <v>0.89700000000000002</v>
      </c>
      <c r="G9304">
        <v>0.216</v>
      </c>
      <c r="H9304">
        <v>250</v>
      </c>
      <c r="I9304">
        <v>1.9</v>
      </c>
      <c r="J9304">
        <v>1.6900000000000001E-3</v>
      </c>
      <c r="K9304">
        <v>0.22500000000000001</v>
      </c>
      <c r="L9304">
        <v>2.3954225941422611</v>
      </c>
      <c r="M9304" s="2">
        <f t="shared" si="293"/>
        <v>65.690376569037653</v>
      </c>
      <c r="N9304" t="s">
        <v>2771</v>
      </c>
    </row>
    <row r="9305" spans="1:14">
      <c r="A9305">
        <v>158</v>
      </c>
      <c r="B9305" t="s">
        <v>17673</v>
      </c>
      <c r="C9305" t="s">
        <v>17674</v>
      </c>
      <c r="D9305">
        <v>316</v>
      </c>
      <c r="E9305" s="1">
        <v>0.84</v>
      </c>
      <c r="F9305">
        <v>0.85799999999999998</v>
      </c>
      <c r="G9305">
        <v>2.9000000000000001E-2</v>
      </c>
      <c r="H9305">
        <v>35</v>
      </c>
      <c r="I9305">
        <v>7.3</v>
      </c>
      <c r="J9305">
        <v>9.5E-4</v>
      </c>
      <c r="K9305">
        <v>0.38300000000000001</v>
      </c>
      <c r="L9305">
        <v>2.3954225941422611</v>
      </c>
      <c r="M9305" s="2">
        <f t="shared" si="293"/>
        <v>66.108786610878653</v>
      </c>
      <c r="N9305" t="s">
        <v>2771</v>
      </c>
    </row>
    <row r="9306" spans="1:14">
      <c r="A9306">
        <v>159</v>
      </c>
      <c r="B9306" t="s">
        <v>17439</v>
      </c>
      <c r="C9306" t="s">
        <v>17440</v>
      </c>
      <c r="D9306">
        <v>1777</v>
      </c>
      <c r="E9306" s="1">
        <v>0.82699999999999996</v>
      </c>
      <c r="F9306">
        <v>0.9</v>
      </c>
      <c r="G9306">
        <v>0.121</v>
      </c>
      <c r="H9306">
        <v>232</v>
      </c>
      <c r="I9306">
        <v>5</v>
      </c>
      <c r="J9306">
        <v>5.11E-3</v>
      </c>
      <c r="K9306">
        <v>0.25</v>
      </c>
      <c r="L9306">
        <v>2.3954225941422611</v>
      </c>
      <c r="M9306" s="2">
        <f t="shared" si="293"/>
        <v>66.527196652719667</v>
      </c>
      <c r="N9306" t="s">
        <v>2771</v>
      </c>
    </row>
    <row r="9307" spans="1:14">
      <c r="A9307">
        <v>160</v>
      </c>
      <c r="B9307" t="s">
        <v>19336</v>
      </c>
      <c r="C9307" t="s">
        <v>19337</v>
      </c>
      <c r="D9307">
        <v>2950</v>
      </c>
      <c r="E9307" s="1">
        <v>0.82599999999999996</v>
      </c>
      <c r="F9307">
        <v>1.4139999999999999</v>
      </c>
      <c r="G9307">
        <v>9.0999999999999998E-2</v>
      </c>
      <c r="H9307">
        <v>66</v>
      </c>
      <c r="I9307" t="s">
        <v>18288</v>
      </c>
      <c r="J9307">
        <v>4.0099999999999997E-3</v>
      </c>
      <c r="K9307">
        <v>0.65700000000000003</v>
      </c>
      <c r="L9307">
        <v>2.3954225941422611</v>
      </c>
      <c r="M9307" s="2">
        <f t="shared" si="293"/>
        <v>66.945606694560666</v>
      </c>
      <c r="N9307" t="s">
        <v>2771</v>
      </c>
    </row>
    <row r="9308" spans="1:14">
      <c r="A9308">
        <v>161</v>
      </c>
      <c r="B9308" t="s">
        <v>17479</v>
      </c>
      <c r="C9308" t="s">
        <v>17480</v>
      </c>
      <c r="D9308">
        <v>187</v>
      </c>
      <c r="E9308" s="1">
        <v>0.81599999999999995</v>
      </c>
      <c r="F9308">
        <v>0.78</v>
      </c>
      <c r="G9308">
        <v>0.16</v>
      </c>
      <c r="H9308">
        <v>25</v>
      </c>
      <c r="I9308">
        <v>6.3</v>
      </c>
      <c r="J9308">
        <v>4.0000000000000002E-4</v>
      </c>
      <c r="K9308">
        <v>0.21099999999999999</v>
      </c>
      <c r="L9308">
        <v>2.3954225941422611</v>
      </c>
      <c r="M9308" s="2">
        <f t="shared" si="293"/>
        <v>67.36401673640168</v>
      </c>
      <c r="N9308" t="s">
        <v>2771</v>
      </c>
    </row>
    <row r="9309" spans="1:14">
      <c r="A9309">
        <v>162</v>
      </c>
      <c r="B9309" t="s">
        <v>9491</v>
      </c>
      <c r="C9309" t="s">
        <v>9492</v>
      </c>
      <c r="D9309">
        <v>371</v>
      </c>
      <c r="E9309" s="1">
        <v>0.81399999999999995</v>
      </c>
      <c r="F9309">
        <v>0.98499999999999999</v>
      </c>
      <c r="G9309">
        <v>0.20399999999999999</v>
      </c>
      <c r="H9309">
        <v>49</v>
      </c>
      <c r="I9309">
        <v>5</v>
      </c>
      <c r="J9309">
        <v>1.82E-3</v>
      </c>
      <c r="K9309">
        <v>0.50900000000000001</v>
      </c>
      <c r="L9309">
        <v>2.3954225941422611</v>
      </c>
      <c r="M9309" s="2">
        <f t="shared" si="293"/>
        <v>67.78242677824268</v>
      </c>
      <c r="N9309" t="s">
        <v>2771</v>
      </c>
    </row>
    <row r="9310" spans="1:14">
      <c r="A9310">
        <v>163</v>
      </c>
      <c r="B9310" t="s">
        <v>19338</v>
      </c>
      <c r="C9310" t="s">
        <v>19339</v>
      </c>
      <c r="D9310">
        <v>2961</v>
      </c>
      <c r="E9310" s="1">
        <v>0.80600000000000005</v>
      </c>
      <c r="F9310">
        <v>1.415</v>
      </c>
      <c r="G9310">
        <v>0.115</v>
      </c>
      <c r="H9310">
        <v>78</v>
      </c>
      <c r="I9310" t="s">
        <v>18288</v>
      </c>
      <c r="J9310">
        <v>4.9399999999999999E-3</v>
      </c>
      <c r="K9310">
        <v>0.75900000000000001</v>
      </c>
      <c r="L9310">
        <v>2.3954225941422611</v>
      </c>
      <c r="M9310" s="2">
        <f t="shared" si="293"/>
        <v>68.20083682008368</v>
      </c>
      <c r="N9310" t="s">
        <v>2771</v>
      </c>
    </row>
    <row r="9311" spans="1:14">
      <c r="A9311">
        <v>164</v>
      </c>
      <c r="B9311" t="s">
        <v>19414</v>
      </c>
      <c r="C9311" t="s">
        <v>19415</v>
      </c>
      <c r="D9311">
        <v>271</v>
      </c>
      <c r="E9311" s="1">
        <v>0.78800000000000003</v>
      </c>
      <c r="F9311">
        <v>0.75700000000000001</v>
      </c>
      <c r="G9311">
        <v>0.05</v>
      </c>
      <c r="H9311">
        <v>40</v>
      </c>
      <c r="I9311">
        <v>6.1</v>
      </c>
      <c r="J9311">
        <v>6.9999999999999999E-4</v>
      </c>
      <c r="K9311">
        <v>0.23</v>
      </c>
      <c r="L9311">
        <v>2.3954225941422611</v>
      </c>
      <c r="M9311" s="2">
        <f t="shared" si="293"/>
        <v>68.619246861924694</v>
      </c>
      <c r="N9311" t="s">
        <v>2771</v>
      </c>
    </row>
    <row r="9312" spans="1:14">
      <c r="A9312">
        <v>165</v>
      </c>
      <c r="B9312" t="s">
        <v>17423</v>
      </c>
      <c r="C9312" t="s">
        <v>17424</v>
      </c>
      <c r="D9312">
        <v>864</v>
      </c>
      <c r="E9312" s="1">
        <v>0.77900000000000003</v>
      </c>
      <c r="F9312">
        <v>0.754</v>
      </c>
      <c r="G9312">
        <v>0.112</v>
      </c>
      <c r="H9312">
        <v>80</v>
      </c>
      <c r="I9312">
        <v>4.7</v>
      </c>
      <c r="J9312">
        <v>3.15E-3</v>
      </c>
      <c r="K9312">
        <v>0.251</v>
      </c>
      <c r="L9312">
        <v>2.3954225941422611</v>
      </c>
      <c r="M9312" s="2">
        <f t="shared" si="293"/>
        <v>69.037656903765694</v>
      </c>
      <c r="N9312" t="s">
        <v>2771</v>
      </c>
    </row>
    <row r="9313" spans="1:14">
      <c r="A9313">
        <v>166</v>
      </c>
      <c r="B9313" t="s">
        <v>21805</v>
      </c>
      <c r="C9313" t="s">
        <v>21806</v>
      </c>
      <c r="D9313">
        <v>432</v>
      </c>
      <c r="E9313" s="1">
        <v>0.76400000000000001</v>
      </c>
      <c r="F9313">
        <v>0.71099999999999997</v>
      </c>
      <c r="G9313">
        <v>0.17199999999999999</v>
      </c>
      <c r="H9313">
        <v>99</v>
      </c>
      <c r="I9313">
        <v>4.9000000000000004</v>
      </c>
      <c r="J9313">
        <v>9.3000000000000005E-4</v>
      </c>
      <c r="K9313">
        <v>0.16200000000000001</v>
      </c>
      <c r="L9313">
        <v>2.3954225941422611</v>
      </c>
      <c r="M9313" s="2">
        <f t="shared" si="293"/>
        <v>69.456066945606693</v>
      </c>
      <c r="N9313" t="s">
        <v>2771</v>
      </c>
    </row>
    <row r="9314" spans="1:14">
      <c r="A9314">
        <v>167</v>
      </c>
      <c r="B9314" t="s">
        <v>13163</v>
      </c>
      <c r="C9314" t="s">
        <v>13164</v>
      </c>
      <c r="D9314">
        <v>217</v>
      </c>
      <c r="E9314" s="1">
        <v>0.76300000000000001</v>
      </c>
      <c r="F9314">
        <v>0.99</v>
      </c>
      <c r="H9314">
        <v>0</v>
      </c>
      <c r="I9314">
        <v>7.2</v>
      </c>
      <c r="J9314">
        <v>5.5000000000000003E-4</v>
      </c>
      <c r="K9314">
        <v>0.32100000000000001</v>
      </c>
      <c r="L9314">
        <v>2.3954225941422611</v>
      </c>
      <c r="M9314" s="2">
        <f t="shared" si="293"/>
        <v>69.874476987447693</v>
      </c>
      <c r="N9314" t="s">
        <v>2771</v>
      </c>
    </row>
    <row r="9315" spans="1:14">
      <c r="A9315">
        <v>168</v>
      </c>
      <c r="B9315" t="s">
        <v>19340</v>
      </c>
      <c r="C9315" t="s">
        <v>19341</v>
      </c>
      <c r="D9315">
        <v>379</v>
      </c>
      <c r="E9315" s="1">
        <v>0.754</v>
      </c>
      <c r="F9315">
        <v>0.92200000000000004</v>
      </c>
      <c r="G9315">
        <v>0.432</v>
      </c>
      <c r="H9315">
        <v>37</v>
      </c>
      <c r="I9315">
        <v>8.9</v>
      </c>
      <c r="J9315">
        <v>8.3000000000000001E-4</v>
      </c>
      <c r="K9315">
        <v>0.371</v>
      </c>
      <c r="L9315">
        <v>2.3954225941422611</v>
      </c>
      <c r="M9315" s="2">
        <f t="shared" si="293"/>
        <v>70.292887029288693</v>
      </c>
      <c r="N9315" t="s">
        <v>2771</v>
      </c>
    </row>
    <row r="9316" spans="1:14">
      <c r="A9316">
        <v>169</v>
      </c>
      <c r="B9316" t="s">
        <v>9469</v>
      </c>
      <c r="C9316" t="s">
        <v>9470</v>
      </c>
      <c r="D9316">
        <v>3812</v>
      </c>
      <c r="E9316" s="1">
        <v>0.751</v>
      </c>
      <c r="F9316">
        <v>0.81</v>
      </c>
      <c r="G9316">
        <v>0.29299999999999998</v>
      </c>
      <c r="H9316">
        <v>215</v>
      </c>
      <c r="I9316" t="s">
        <v>18288</v>
      </c>
      <c r="J9316">
        <v>6.5799999999999999E-3</v>
      </c>
      <c r="K9316">
        <v>0.32100000000000001</v>
      </c>
      <c r="L9316">
        <v>2.3954225941422611</v>
      </c>
      <c r="M9316" s="2">
        <f t="shared" si="293"/>
        <v>70.711297071129707</v>
      </c>
      <c r="N9316" t="s">
        <v>2771</v>
      </c>
    </row>
    <row r="9317" spans="1:14">
      <c r="A9317">
        <v>170</v>
      </c>
      <c r="B9317" t="s">
        <v>17433</v>
      </c>
      <c r="C9317" t="s">
        <v>17434</v>
      </c>
      <c r="D9317">
        <v>134</v>
      </c>
      <c r="E9317" s="1">
        <v>0.73099999999999998</v>
      </c>
      <c r="F9317">
        <v>0.5</v>
      </c>
      <c r="G9317">
        <v>0.4</v>
      </c>
      <c r="H9317">
        <v>20</v>
      </c>
      <c r="I9317">
        <v>5.4</v>
      </c>
      <c r="J9317">
        <v>3.1E-4</v>
      </c>
      <c r="K9317">
        <v>0.13700000000000001</v>
      </c>
      <c r="L9317">
        <v>2.3954225941422611</v>
      </c>
      <c r="M9317" s="2">
        <f t="shared" si="293"/>
        <v>71.129707112970706</v>
      </c>
      <c r="N9317" t="s">
        <v>2771</v>
      </c>
    </row>
    <row r="9318" spans="1:14">
      <c r="A9318">
        <v>171</v>
      </c>
      <c r="B9318" t="s">
        <v>17879</v>
      </c>
      <c r="C9318" t="s">
        <v>17880</v>
      </c>
      <c r="D9318">
        <v>255</v>
      </c>
      <c r="E9318" s="1">
        <v>0.72399999999999998</v>
      </c>
      <c r="F9318">
        <v>0.76600000000000001</v>
      </c>
      <c r="G9318">
        <v>0.155</v>
      </c>
      <c r="H9318">
        <v>58</v>
      </c>
      <c r="I9318">
        <v>3.2</v>
      </c>
      <c r="J9318">
        <v>1.2099999999999999E-3</v>
      </c>
      <c r="K9318">
        <v>0.252</v>
      </c>
      <c r="L9318">
        <v>2.3954225941422611</v>
      </c>
      <c r="M9318" s="2">
        <f t="shared" si="293"/>
        <v>71.54811715481172</v>
      </c>
      <c r="N9318" t="s">
        <v>2771</v>
      </c>
    </row>
    <row r="9319" spans="1:14">
      <c r="A9319">
        <v>172</v>
      </c>
      <c r="B9319" t="s">
        <v>9429</v>
      </c>
      <c r="C9319" t="s">
        <v>9430</v>
      </c>
      <c r="D9319">
        <v>220</v>
      </c>
      <c r="E9319" s="1">
        <v>0.72299999999999998</v>
      </c>
      <c r="G9319">
        <v>0.314</v>
      </c>
      <c r="H9319">
        <v>51</v>
      </c>
      <c r="I9319">
        <v>3.8</v>
      </c>
      <c r="J9319">
        <v>6.6E-4</v>
      </c>
      <c r="L9319">
        <v>2.3954225941422611</v>
      </c>
      <c r="M9319" s="2">
        <f t="shared" si="293"/>
        <v>71.96652719665272</v>
      </c>
      <c r="N9319" t="s">
        <v>2771</v>
      </c>
    </row>
    <row r="9320" spans="1:14">
      <c r="A9320">
        <v>173</v>
      </c>
      <c r="B9320" t="s">
        <v>17783</v>
      </c>
      <c r="C9320" t="s">
        <v>17784</v>
      </c>
      <c r="D9320">
        <v>1876</v>
      </c>
      <c r="E9320" s="1">
        <v>0.72</v>
      </c>
      <c r="F9320">
        <v>0.88600000000000001</v>
      </c>
      <c r="G9320">
        <v>0.27400000000000002</v>
      </c>
      <c r="H9320">
        <v>73</v>
      </c>
      <c r="I9320" t="s">
        <v>18288</v>
      </c>
      <c r="J9320">
        <v>2.3E-3</v>
      </c>
      <c r="K9320">
        <v>0.38500000000000001</v>
      </c>
      <c r="L9320">
        <v>2.3954225941422611</v>
      </c>
      <c r="M9320" s="2">
        <f t="shared" si="293"/>
        <v>72.38493723849372</v>
      </c>
      <c r="N9320" t="s">
        <v>2771</v>
      </c>
    </row>
    <row r="9321" spans="1:14">
      <c r="A9321">
        <v>174</v>
      </c>
      <c r="B9321" t="s">
        <v>16300</v>
      </c>
      <c r="C9321" t="s">
        <v>16301</v>
      </c>
      <c r="D9321">
        <v>153</v>
      </c>
      <c r="E9321" s="1">
        <v>0.71399999999999997</v>
      </c>
      <c r="G9321">
        <v>0.13300000000000001</v>
      </c>
      <c r="H9321">
        <v>15</v>
      </c>
      <c r="I9321">
        <v>8.4</v>
      </c>
      <c r="J9321">
        <v>2.1000000000000001E-4</v>
      </c>
      <c r="L9321">
        <v>2.3954225941422611</v>
      </c>
      <c r="M9321" s="2">
        <f t="shared" si="293"/>
        <v>72.803347280334734</v>
      </c>
      <c r="N9321" t="s">
        <v>2771</v>
      </c>
    </row>
    <row r="9322" spans="1:14">
      <c r="A9322">
        <v>175</v>
      </c>
      <c r="B9322" t="s">
        <v>9259</v>
      </c>
      <c r="C9322" t="s">
        <v>9260</v>
      </c>
      <c r="D9322">
        <v>387</v>
      </c>
      <c r="E9322" s="1">
        <v>0.70099999999999996</v>
      </c>
      <c r="F9322">
        <v>0.88900000000000001</v>
      </c>
      <c r="G9322">
        <v>9.0999999999999998E-2</v>
      </c>
      <c r="H9322">
        <v>55</v>
      </c>
      <c r="I9322">
        <v>5.0999999999999996</v>
      </c>
      <c r="J9322">
        <v>1.7700000000000001E-3</v>
      </c>
      <c r="K9322">
        <v>0.36</v>
      </c>
      <c r="L9322">
        <v>2.3954225941422611</v>
      </c>
      <c r="M9322" s="2">
        <f t="shared" si="293"/>
        <v>73.221757322175733</v>
      </c>
      <c r="N9322" t="s">
        <v>2771</v>
      </c>
    </row>
    <row r="9323" spans="1:14">
      <c r="A9323">
        <v>176</v>
      </c>
      <c r="B9323" t="s">
        <v>17899</v>
      </c>
      <c r="C9323" t="s">
        <v>17900</v>
      </c>
      <c r="D9323">
        <v>390</v>
      </c>
      <c r="E9323" s="1">
        <v>0.69499999999999995</v>
      </c>
      <c r="F9323">
        <v>0.748</v>
      </c>
      <c r="G9323">
        <v>8.2000000000000003E-2</v>
      </c>
      <c r="H9323">
        <v>49</v>
      </c>
      <c r="I9323" t="s">
        <v>18288</v>
      </c>
      <c r="J9323">
        <v>9.3000000000000005E-4</v>
      </c>
      <c r="K9323">
        <v>0.33400000000000002</v>
      </c>
      <c r="L9323">
        <v>2.3954225941422611</v>
      </c>
      <c r="M9323" s="2">
        <f t="shared" si="293"/>
        <v>73.640167364016733</v>
      </c>
      <c r="N9323" t="s">
        <v>2771</v>
      </c>
    </row>
    <row r="9324" spans="1:14">
      <c r="A9324">
        <v>177</v>
      </c>
      <c r="B9324" t="s">
        <v>9437</v>
      </c>
      <c r="C9324" t="s">
        <v>9438</v>
      </c>
      <c r="D9324">
        <v>206</v>
      </c>
      <c r="E9324" s="1">
        <v>0.68700000000000006</v>
      </c>
      <c r="F9324">
        <v>0.55900000000000005</v>
      </c>
      <c r="G9324">
        <v>1.7999999999999999E-2</v>
      </c>
      <c r="H9324">
        <v>55</v>
      </c>
      <c r="I9324">
        <v>4.4000000000000004</v>
      </c>
      <c r="J9324">
        <v>7.2000000000000005E-4</v>
      </c>
      <c r="K9324">
        <v>0.16700000000000001</v>
      </c>
      <c r="L9324">
        <v>2.3954225941422611</v>
      </c>
      <c r="M9324" s="2">
        <f t="shared" si="293"/>
        <v>74.058577405857733</v>
      </c>
      <c r="N9324" t="s">
        <v>2771</v>
      </c>
    </row>
    <row r="9325" spans="1:14">
      <c r="A9325">
        <v>178</v>
      </c>
      <c r="B9325" t="s">
        <v>13379</v>
      </c>
      <c r="C9325" t="s">
        <v>13380</v>
      </c>
      <c r="D9325">
        <v>139</v>
      </c>
      <c r="E9325" s="1">
        <v>0.68300000000000005</v>
      </c>
      <c r="F9325">
        <v>0.56899999999999995</v>
      </c>
      <c r="G9325">
        <v>0</v>
      </c>
      <c r="H9325">
        <v>23</v>
      </c>
      <c r="I9325">
        <v>7.1</v>
      </c>
      <c r="J9325">
        <v>3.6999999999999999E-4</v>
      </c>
      <c r="K9325">
        <v>0.18</v>
      </c>
      <c r="L9325">
        <v>2.3954225941422611</v>
      </c>
      <c r="M9325" s="2">
        <f t="shared" si="293"/>
        <v>74.476987447698733</v>
      </c>
      <c r="N9325" t="s">
        <v>2771</v>
      </c>
    </row>
    <row r="9326" spans="1:14">
      <c r="A9326">
        <v>179</v>
      </c>
      <c r="B9326" t="s">
        <v>21537</v>
      </c>
      <c r="C9326" t="s">
        <v>21538</v>
      </c>
      <c r="D9326">
        <v>1069</v>
      </c>
      <c r="E9326" s="1">
        <v>0.67300000000000004</v>
      </c>
      <c r="F9326">
        <v>0.66100000000000003</v>
      </c>
      <c r="G9326">
        <v>4.5999999999999999E-2</v>
      </c>
      <c r="H9326">
        <v>347</v>
      </c>
      <c r="I9326">
        <v>3.4</v>
      </c>
      <c r="J9326">
        <v>5.3699999999999998E-3</v>
      </c>
      <c r="K9326">
        <v>0.22</v>
      </c>
      <c r="L9326">
        <v>2.3954225941422611</v>
      </c>
      <c r="M9326" s="2">
        <f t="shared" si="293"/>
        <v>74.895397489539747</v>
      </c>
      <c r="N9326" t="s">
        <v>2771</v>
      </c>
    </row>
    <row r="9327" spans="1:14">
      <c r="A9327">
        <v>180</v>
      </c>
      <c r="B9327" t="s">
        <v>19426</v>
      </c>
      <c r="C9327" t="s">
        <v>19427</v>
      </c>
      <c r="D9327">
        <v>241</v>
      </c>
      <c r="E9327" s="1">
        <v>0.64200000000000002</v>
      </c>
      <c r="F9327">
        <v>0.627</v>
      </c>
      <c r="G9327">
        <v>5.6000000000000001E-2</v>
      </c>
      <c r="H9327">
        <v>72</v>
      </c>
      <c r="I9327">
        <v>4.4000000000000004</v>
      </c>
      <c r="J9327">
        <v>1.0399999999999999E-3</v>
      </c>
      <c r="K9327">
        <v>0.22800000000000001</v>
      </c>
      <c r="L9327">
        <v>2.3954225941422611</v>
      </c>
      <c r="M9327" s="2">
        <f t="shared" si="293"/>
        <v>75.313807531380746</v>
      </c>
      <c r="N9327" t="s">
        <v>2771</v>
      </c>
    </row>
    <row r="9328" spans="1:14">
      <c r="A9328">
        <v>181</v>
      </c>
      <c r="B9328" t="s">
        <v>12491</v>
      </c>
      <c r="C9328" t="s">
        <v>12492</v>
      </c>
      <c r="D9328">
        <v>155</v>
      </c>
      <c r="E9328" s="1">
        <v>0.63900000000000001</v>
      </c>
      <c r="G9328">
        <v>0.125</v>
      </c>
      <c r="H9328">
        <v>16</v>
      </c>
      <c r="I9328">
        <v>6.1</v>
      </c>
      <c r="J9328">
        <v>5.5000000000000003E-4</v>
      </c>
      <c r="L9328">
        <v>2.3954225941422611</v>
      </c>
      <c r="M9328" s="2">
        <f t="shared" si="293"/>
        <v>75.73221757322176</v>
      </c>
      <c r="N9328" t="s">
        <v>2771</v>
      </c>
    </row>
    <row r="9329" spans="1:14">
      <c r="A9329">
        <v>182</v>
      </c>
      <c r="B9329" t="s">
        <v>9395</v>
      </c>
      <c r="C9329" t="s">
        <v>9396</v>
      </c>
      <c r="D9329">
        <v>263</v>
      </c>
      <c r="E9329" s="1">
        <v>0.623</v>
      </c>
      <c r="F9329">
        <v>0.71299999999999997</v>
      </c>
      <c r="G9329">
        <v>0.03</v>
      </c>
      <c r="H9329">
        <v>33</v>
      </c>
      <c r="I9329">
        <v>8.1</v>
      </c>
      <c r="J9329">
        <v>3.6999999999999999E-4</v>
      </c>
      <c r="K9329">
        <v>0.16300000000000001</v>
      </c>
      <c r="L9329">
        <v>2.3954225941422611</v>
      </c>
      <c r="M9329" s="2">
        <f t="shared" si="293"/>
        <v>76.15062761506276</v>
      </c>
      <c r="N9329" t="s">
        <v>2771</v>
      </c>
    </row>
    <row r="9330" spans="1:14">
      <c r="A9330">
        <v>183</v>
      </c>
      <c r="B9330" t="s">
        <v>19424</v>
      </c>
      <c r="C9330" t="s">
        <v>19425</v>
      </c>
      <c r="D9330">
        <v>85</v>
      </c>
      <c r="E9330" s="1">
        <v>0.61</v>
      </c>
      <c r="F9330">
        <v>0.33300000000000002</v>
      </c>
      <c r="G9330">
        <v>0.125</v>
      </c>
      <c r="H9330">
        <v>48</v>
      </c>
      <c r="J9330">
        <v>1.6000000000000001E-4</v>
      </c>
      <c r="K9330">
        <v>5.0999999999999997E-2</v>
      </c>
      <c r="L9330">
        <v>2.3954225941422611</v>
      </c>
      <c r="M9330" s="2">
        <f t="shared" si="293"/>
        <v>76.569037656903774</v>
      </c>
      <c r="N9330" t="s">
        <v>2771</v>
      </c>
    </row>
    <row r="9331" spans="1:14">
      <c r="A9331">
        <v>184</v>
      </c>
      <c r="B9331" t="s">
        <v>9477</v>
      </c>
      <c r="C9331" t="s">
        <v>9478</v>
      </c>
      <c r="D9331">
        <v>275</v>
      </c>
      <c r="E9331" s="1">
        <v>0.59299999999999997</v>
      </c>
      <c r="F9331">
        <v>0.746</v>
      </c>
      <c r="G9331">
        <v>0.57499999999999996</v>
      </c>
      <c r="H9331">
        <v>87</v>
      </c>
      <c r="I9331">
        <v>3.7</v>
      </c>
      <c r="J9331">
        <v>7.1000000000000002E-4</v>
      </c>
      <c r="K9331">
        <v>0.21099999999999999</v>
      </c>
      <c r="L9331">
        <v>2.3954225941422611</v>
      </c>
      <c r="M9331" s="2">
        <f t="shared" si="293"/>
        <v>76.987447698744774</v>
      </c>
      <c r="N9331" t="s">
        <v>2771</v>
      </c>
    </row>
    <row r="9332" spans="1:14">
      <c r="A9332">
        <v>185</v>
      </c>
      <c r="B9332" t="s">
        <v>9483</v>
      </c>
      <c r="C9332" t="s">
        <v>9484</v>
      </c>
      <c r="D9332">
        <v>4856</v>
      </c>
      <c r="E9332" s="1">
        <v>0.58799999999999997</v>
      </c>
      <c r="F9332">
        <v>0.64800000000000002</v>
      </c>
      <c r="G9332">
        <v>0.13100000000000001</v>
      </c>
      <c r="H9332">
        <v>351</v>
      </c>
      <c r="I9332">
        <v>8.3000000000000007</v>
      </c>
      <c r="J9332">
        <v>8.8000000000000005E-3</v>
      </c>
      <c r="K9332">
        <v>0.215</v>
      </c>
      <c r="L9332">
        <v>2.3954225941422611</v>
      </c>
      <c r="M9332" s="2">
        <f t="shared" si="293"/>
        <v>77.405857740585773</v>
      </c>
      <c r="N9332" t="s">
        <v>2771</v>
      </c>
    </row>
    <row r="9333" spans="1:14">
      <c r="A9333">
        <v>186</v>
      </c>
      <c r="B9333" t="s">
        <v>9341</v>
      </c>
      <c r="C9333" t="s">
        <v>9342</v>
      </c>
      <c r="D9333">
        <v>2102</v>
      </c>
      <c r="E9333" s="1">
        <v>0.58399999999999996</v>
      </c>
      <c r="F9333">
        <v>1.1299999999999999</v>
      </c>
      <c r="G9333">
        <v>0.09</v>
      </c>
      <c r="H9333">
        <v>144</v>
      </c>
      <c r="I9333">
        <v>7.2</v>
      </c>
      <c r="J9333">
        <v>3.6700000000000001E-3</v>
      </c>
      <c r="K9333">
        <v>0.29199999999999998</v>
      </c>
      <c r="L9333">
        <v>2.3954225941422611</v>
      </c>
      <c r="M9333" s="2">
        <f t="shared" si="293"/>
        <v>77.824267782426787</v>
      </c>
      <c r="N9333" t="s">
        <v>2771</v>
      </c>
    </row>
    <row r="9334" spans="1:14">
      <c r="A9334">
        <v>187</v>
      </c>
      <c r="B9334" t="s">
        <v>9399</v>
      </c>
      <c r="C9334" t="s">
        <v>9400</v>
      </c>
      <c r="D9334">
        <v>343</v>
      </c>
      <c r="E9334" s="1">
        <v>0.57399999999999995</v>
      </c>
      <c r="F9334">
        <v>0.503</v>
      </c>
      <c r="G9334">
        <v>0.24399999999999999</v>
      </c>
      <c r="H9334">
        <v>41</v>
      </c>
      <c r="I9334">
        <v>9.1999999999999993</v>
      </c>
      <c r="J9334">
        <v>3.8999999999999999E-4</v>
      </c>
      <c r="K9334">
        <v>0.14799999999999999</v>
      </c>
      <c r="L9334">
        <v>2.3954225941422611</v>
      </c>
      <c r="M9334" s="2">
        <f t="shared" si="293"/>
        <v>78.242677824267787</v>
      </c>
      <c r="N9334" t="s">
        <v>2771</v>
      </c>
    </row>
    <row r="9335" spans="1:14">
      <c r="A9335">
        <v>188</v>
      </c>
      <c r="B9335" t="s">
        <v>9479</v>
      </c>
      <c r="C9335" t="s">
        <v>9480</v>
      </c>
      <c r="D9335">
        <v>170</v>
      </c>
      <c r="E9335" s="1">
        <v>0.57099999999999995</v>
      </c>
      <c r="F9335">
        <v>0.45600000000000002</v>
      </c>
      <c r="G9335">
        <v>6.2E-2</v>
      </c>
      <c r="H9335">
        <v>113</v>
      </c>
      <c r="I9335">
        <v>2.7</v>
      </c>
      <c r="J9335">
        <v>3.6999999999999999E-4</v>
      </c>
      <c r="K9335">
        <v>7.1999999999999995E-2</v>
      </c>
      <c r="L9335">
        <v>2.3954225941422611</v>
      </c>
      <c r="M9335" s="2">
        <f t="shared" si="293"/>
        <v>78.661087866108787</v>
      </c>
      <c r="N9335" t="s">
        <v>2771</v>
      </c>
    </row>
    <row r="9336" spans="1:14">
      <c r="A9336">
        <v>189</v>
      </c>
      <c r="B9336" t="s">
        <v>19412</v>
      </c>
      <c r="C9336" t="s">
        <v>19413</v>
      </c>
      <c r="D9336">
        <v>1200</v>
      </c>
      <c r="E9336" s="1">
        <v>0.56299999999999994</v>
      </c>
      <c r="F9336">
        <v>0.745</v>
      </c>
      <c r="G9336">
        <v>0.11700000000000001</v>
      </c>
      <c r="H9336">
        <v>94</v>
      </c>
      <c r="I9336" t="s">
        <v>18288</v>
      </c>
      <c r="J9336">
        <v>2.32E-3</v>
      </c>
      <c r="K9336">
        <v>0.35099999999999998</v>
      </c>
      <c r="L9336">
        <v>2.3954225941422611</v>
      </c>
      <c r="M9336" s="2">
        <f t="shared" si="293"/>
        <v>79.079497907949786</v>
      </c>
      <c r="N9336" t="s">
        <v>2771</v>
      </c>
    </row>
    <row r="9337" spans="1:14">
      <c r="A9337">
        <v>190</v>
      </c>
      <c r="B9337" t="s">
        <v>9537</v>
      </c>
      <c r="C9337" t="s">
        <v>9538</v>
      </c>
      <c r="D9337">
        <v>179</v>
      </c>
      <c r="E9337" s="1">
        <v>0.56000000000000005</v>
      </c>
      <c r="F9337">
        <v>0.60699999999999998</v>
      </c>
      <c r="G9337">
        <v>9.7000000000000003E-2</v>
      </c>
      <c r="H9337">
        <v>31</v>
      </c>
      <c r="I9337">
        <v>6.7</v>
      </c>
      <c r="J9337">
        <v>5.0000000000000001E-4</v>
      </c>
      <c r="K9337">
        <v>0.23200000000000001</v>
      </c>
      <c r="L9337">
        <v>2.3954225941422611</v>
      </c>
      <c r="M9337" s="2">
        <f t="shared" si="293"/>
        <v>79.497907949790786</v>
      </c>
      <c r="N9337" t="s">
        <v>2771</v>
      </c>
    </row>
    <row r="9338" spans="1:14">
      <c r="A9338">
        <v>191</v>
      </c>
      <c r="B9338" t="s">
        <v>19390</v>
      </c>
      <c r="C9338" t="s">
        <v>19391</v>
      </c>
      <c r="D9338">
        <v>409</v>
      </c>
      <c r="E9338" s="1">
        <v>0.55400000000000005</v>
      </c>
      <c r="F9338">
        <v>0.93300000000000005</v>
      </c>
      <c r="G9338">
        <v>5.6000000000000001E-2</v>
      </c>
      <c r="H9338">
        <v>36</v>
      </c>
      <c r="I9338">
        <v>6.6</v>
      </c>
      <c r="J9338">
        <v>1.16E-3</v>
      </c>
      <c r="K9338">
        <v>0.40400000000000003</v>
      </c>
      <c r="L9338">
        <v>2.3954225941422611</v>
      </c>
      <c r="M9338" s="2">
        <f t="shared" si="293"/>
        <v>79.9163179916318</v>
      </c>
      <c r="N9338" t="s">
        <v>2771</v>
      </c>
    </row>
    <row r="9339" spans="1:14">
      <c r="A9339">
        <v>192</v>
      </c>
      <c r="B9339" t="s">
        <v>9349</v>
      </c>
      <c r="C9339" t="s">
        <v>9350</v>
      </c>
      <c r="D9339">
        <v>329</v>
      </c>
      <c r="E9339" s="1">
        <v>0.53700000000000003</v>
      </c>
      <c r="F9339">
        <v>0.621</v>
      </c>
      <c r="G9339">
        <v>0.32300000000000001</v>
      </c>
      <c r="H9339">
        <v>65</v>
      </c>
      <c r="I9339">
        <v>4.3</v>
      </c>
      <c r="J9339">
        <v>1.15E-3</v>
      </c>
      <c r="K9339">
        <v>0.20499999999999999</v>
      </c>
      <c r="L9339">
        <v>2.3954225941422611</v>
      </c>
      <c r="M9339" s="2">
        <f t="shared" si="293"/>
        <v>80.3347280334728</v>
      </c>
      <c r="N9339" t="s">
        <v>2771</v>
      </c>
    </row>
    <row r="9340" spans="1:14">
      <c r="A9340">
        <v>193</v>
      </c>
      <c r="B9340" t="s">
        <v>16344</v>
      </c>
      <c r="C9340" t="s">
        <v>16345</v>
      </c>
      <c r="D9340">
        <v>446</v>
      </c>
      <c r="E9340" s="1">
        <v>0.53200000000000003</v>
      </c>
      <c r="F9340">
        <v>0.67100000000000004</v>
      </c>
      <c r="G9340">
        <v>0.1</v>
      </c>
      <c r="H9340">
        <v>20</v>
      </c>
      <c r="I9340">
        <v>8.6999999999999993</v>
      </c>
      <c r="J9340">
        <v>7.1000000000000002E-4</v>
      </c>
      <c r="K9340">
        <v>0.183</v>
      </c>
      <c r="L9340">
        <v>2.3954225941422611</v>
      </c>
      <c r="M9340" s="2">
        <f t="shared" ref="M9340:M9386" si="294">A9340/239*100</f>
        <v>80.753138075313814</v>
      </c>
      <c r="N9340" t="s">
        <v>2771</v>
      </c>
    </row>
    <row r="9341" spans="1:14">
      <c r="A9341">
        <v>194</v>
      </c>
      <c r="B9341" t="s">
        <v>9473</v>
      </c>
      <c r="C9341" t="s">
        <v>9474</v>
      </c>
      <c r="D9341">
        <v>171</v>
      </c>
      <c r="E9341" s="1">
        <v>0.52200000000000002</v>
      </c>
      <c r="F9341">
        <v>0.47199999999999998</v>
      </c>
      <c r="G9341">
        <v>0</v>
      </c>
      <c r="H9341">
        <v>72</v>
      </c>
      <c r="I9341">
        <v>3.4</v>
      </c>
      <c r="J9341">
        <v>7.2000000000000005E-4</v>
      </c>
      <c r="K9341">
        <v>0.123</v>
      </c>
      <c r="L9341">
        <v>2.3954225941422611</v>
      </c>
      <c r="M9341" s="2">
        <f t="shared" si="294"/>
        <v>81.171548117154813</v>
      </c>
      <c r="N9341" t="s">
        <v>2771</v>
      </c>
    </row>
    <row r="9342" spans="1:14">
      <c r="A9342">
        <v>195</v>
      </c>
      <c r="B9342" t="s">
        <v>17753</v>
      </c>
      <c r="C9342" t="s">
        <v>17754</v>
      </c>
      <c r="D9342">
        <v>110</v>
      </c>
      <c r="E9342" s="1">
        <v>0.51700000000000002</v>
      </c>
      <c r="G9342">
        <v>6.7000000000000004E-2</v>
      </c>
      <c r="H9342">
        <v>30</v>
      </c>
      <c r="I9342">
        <v>4</v>
      </c>
      <c r="J9342">
        <v>5.4000000000000001E-4</v>
      </c>
      <c r="L9342">
        <v>2.3954225941422611</v>
      </c>
      <c r="M9342" s="2">
        <f t="shared" si="294"/>
        <v>81.589958158995813</v>
      </c>
      <c r="N9342" t="s">
        <v>2771</v>
      </c>
    </row>
    <row r="9343" spans="1:14">
      <c r="A9343">
        <v>196</v>
      </c>
      <c r="B9343" t="s">
        <v>9425</v>
      </c>
      <c r="C9343" t="s">
        <v>9426</v>
      </c>
      <c r="D9343">
        <v>2203</v>
      </c>
      <c r="E9343" s="1">
        <v>0.51600000000000001</v>
      </c>
      <c r="F9343">
        <v>0.436</v>
      </c>
      <c r="G9343">
        <v>0.11</v>
      </c>
      <c r="H9343">
        <v>163</v>
      </c>
      <c r="I9343">
        <v>5.9</v>
      </c>
      <c r="J9343">
        <v>4.64E-3</v>
      </c>
      <c r="K9343">
        <v>0.10299999999999999</v>
      </c>
      <c r="L9343">
        <v>2.3954225941422611</v>
      </c>
      <c r="M9343" s="2">
        <f t="shared" si="294"/>
        <v>82.008368200836827</v>
      </c>
      <c r="N9343" t="s">
        <v>2771</v>
      </c>
    </row>
    <row r="9344" spans="1:14">
      <c r="A9344">
        <v>197</v>
      </c>
      <c r="B9344" t="s">
        <v>9465</v>
      </c>
      <c r="C9344" t="s">
        <v>9466</v>
      </c>
      <c r="D9344">
        <v>736</v>
      </c>
      <c r="E9344" s="1">
        <v>0.51600000000000001</v>
      </c>
      <c r="G9344">
        <v>2.5999999999999999E-2</v>
      </c>
      <c r="H9344">
        <v>156</v>
      </c>
      <c r="I9344">
        <v>6</v>
      </c>
      <c r="J9344">
        <v>1.6199999999999999E-3</v>
      </c>
      <c r="L9344">
        <v>2.3954225941422611</v>
      </c>
      <c r="M9344" s="2">
        <f t="shared" si="294"/>
        <v>82.426778242677827</v>
      </c>
      <c r="N9344" t="s">
        <v>2771</v>
      </c>
    </row>
    <row r="9345" spans="1:14">
      <c r="A9345">
        <v>198</v>
      </c>
      <c r="B9345" t="s">
        <v>17663</v>
      </c>
      <c r="C9345" t="s">
        <v>17664</v>
      </c>
      <c r="D9345">
        <v>485</v>
      </c>
      <c r="E9345" s="1">
        <v>0.50900000000000001</v>
      </c>
      <c r="F9345">
        <v>0.46899999999999997</v>
      </c>
      <c r="G9345">
        <v>0.2</v>
      </c>
      <c r="H9345">
        <v>30</v>
      </c>
      <c r="I9345">
        <v>3.4</v>
      </c>
      <c r="J9345">
        <v>2.8600000000000001E-3</v>
      </c>
      <c r="K9345">
        <v>0.16</v>
      </c>
      <c r="L9345">
        <v>2.3954225941422611</v>
      </c>
      <c r="M9345" s="2">
        <f t="shared" si="294"/>
        <v>82.845188284518827</v>
      </c>
      <c r="N9345" t="s">
        <v>2771</v>
      </c>
    </row>
    <row r="9346" spans="1:14">
      <c r="A9346">
        <v>199</v>
      </c>
      <c r="B9346" t="s">
        <v>21847</v>
      </c>
      <c r="C9346" t="s">
        <v>21848</v>
      </c>
      <c r="D9346">
        <v>1637</v>
      </c>
      <c r="E9346" s="1">
        <v>0.50900000000000001</v>
      </c>
      <c r="F9346">
        <v>0.58799999999999997</v>
      </c>
      <c r="G9346">
        <v>0.11799999999999999</v>
      </c>
      <c r="H9346">
        <v>85</v>
      </c>
      <c r="I9346" t="s">
        <v>18288</v>
      </c>
      <c r="J9346">
        <v>2.1299999999999999E-3</v>
      </c>
      <c r="K9346">
        <v>0.192</v>
      </c>
      <c r="L9346">
        <v>2.3954225941422611</v>
      </c>
      <c r="M9346" s="2">
        <f t="shared" si="294"/>
        <v>83.26359832635984</v>
      </c>
      <c r="N9346" t="s">
        <v>2771</v>
      </c>
    </row>
    <row r="9347" spans="1:14">
      <c r="A9347">
        <v>200</v>
      </c>
      <c r="B9347" t="s">
        <v>9489</v>
      </c>
      <c r="C9347" t="s">
        <v>9490</v>
      </c>
      <c r="D9347">
        <v>781</v>
      </c>
      <c r="E9347" s="1">
        <v>0.505</v>
      </c>
      <c r="F9347">
        <v>0.57099999999999995</v>
      </c>
      <c r="G9347">
        <v>0.245</v>
      </c>
      <c r="H9347">
        <v>143</v>
      </c>
      <c r="I9347">
        <v>5.4</v>
      </c>
      <c r="J9347">
        <v>1.9300000000000001E-3</v>
      </c>
      <c r="K9347">
        <v>0.16200000000000001</v>
      </c>
      <c r="L9347">
        <v>2.3954225941422611</v>
      </c>
      <c r="M9347" s="2">
        <f t="shared" si="294"/>
        <v>83.682008368200826</v>
      </c>
      <c r="N9347" t="s">
        <v>2771</v>
      </c>
    </row>
    <row r="9348" spans="1:14">
      <c r="A9348">
        <v>201</v>
      </c>
      <c r="B9348" t="s">
        <v>9333</v>
      </c>
      <c r="C9348" t="s">
        <v>9334</v>
      </c>
      <c r="D9348">
        <v>57</v>
      </c>
      <c r="E9348" s="1">
        <v>0.5</v>
      </c>
      <c r="G9348">
        <v>0.108</v>
      </c>
      <c r="H9348">
        <v>111</v>
      </c>
      <c r="J9348">
        <v>2.2000000000000001E-4</v>
      </c>
      <c r="L9348">
        <v>2.3954225941422611</v>
      </c>
      <c r="M9348" s="2">
        <f t="shared" si="294"/>
        <v>84.10041841004184</v>
      </c>
      <c r="N9348" t="s">
        <v>2771</v>
      </c>
    </row>
    <row r="9349" spans="1:14">
      <c r="A9349">
        <v>202</v>
      </c>
      <c r="B9349" t="s">
        <v>9555</v>
      </c>
      <c r="C9349" t="s">
        <v>9556</v>
      </c>
      <c r="D9349">
        <v>812</v>
      </c>
      <c r="E9349" s="1">
        <v>0.49299999999999999</v>
      </c>
      <c r="F9349">
        <v>0.65200000000000002</v>
      </c>
      <c r="G9349">
        <v>0.151</v>
      </c>
      <c r="H9349">
        <v>119</v>
      </c>
      <c r="I9349">
        <v>4.5999999999999996</v>
      </c>
      <c r="J9349">
        <v>1.9400000000000001E-3</v>
      </c>
      <c r="K9349">
        <v>0.13700000000000001</v>
      </c>
      <c r="L9349">
        <v>2.3954225941422611</v>
      </c>
      <c r="M9349" s="2">
        <f t="shared" si="294"/>
        <v>84.51882845188284</v>
      </c>
      <c r="N9349" t="s">
        <v>2771</v>
      </c>
    </row>
    <row r="9350" spans="1:14">
      <c r="A9350">
        <v>203</v>
      </c>
      <c r="B9350" t="s">
        <v>9431</v>
      </c>
      <c r="C9350" t="s">
        <v>9432</v>
      </c>
      <c r="D9350">
        <v>1028</v>
      </c>
      <c r="E9350" s="1">
        <v>0.48399999999999999</v>
      </c>
      <c r="F9350">
        <v>0.61599999999999999</v>
      </c>
      <c r="G9350">
        <v>3.4000000000000002E-2</v>
      </c>
      <c r="H9350">
        <v>232</v>
      </c>
      <c r="I9350">
        <v>4.8</v>
      </c>
      <c r="J9350">
        <v>2E-3</v>
      </c>
      <c r="K9350">
        <v>0.105</v>
      </c>
      <c r="L9350">
        <v>2.3954225941422611</v>
      </c>
      <c r="M9350" s="2">
        <f t="shared" si="294"/>
        <v>84.937238493723854</v>
      </c>
      <c r="N9350" t="s">
        <v>2771</v>
      </c>
    </row>
    <row r="9351" spans="1:14">
      <c r="A9351">
        <v>204</v>
      </c>
      <c r="B9351" t="s">
        <v>9387</v>
      </c>
      <c r="C9351" t="s">
        <v>9388</v>
      </c>
      <c r="D9351">
        <v>218</v>
      </c>
      <c r="E9351" s="1">
        <v>0.48299999999999998</v>
      </c>
      <c r="F9351">
        <v>0.59299999999999997</v>
      </c>
      <c r="G9351">
        <v>2.1999999999999999E-2</v>
      </c>
      <c r="H9351">
        <v>178</v>
      </c>
      <c r="I9351">
        <v>2.9</v>
      </c>
      <c r="J9351">
        <v>1.0200000000000001E-3</v>
      </c>
      <c r="K9351">
        <v>0.16200000000000001</v>
      </c>
      <c r="L9351">
        <v>2.3954225941422611</v>
      </c>
      <c r="M9351" s="2">
        <f t="shared" si="294"/>
        <v>85.355648535564853</v>
      </c>
      <c r="N9351" t="s">
        <v>2771</v>
      </c>
    </row>
    <row r="9352" spans="1:14">
      <c r="A9352">
        <v>205</v>
      </c>
      <c r="B9352" t="s">
        <v>9439</v>
      </c>
      <c r="C9352" t="s">
        <v>9440</v>
      </c>
      <c r="D9352">
        <v>115</v>
      </c>
      <c r="E9352" s="1">
        <v>0.46899999999999997</v>
      </c>
      <c r="F9352">
        <v>0.36599999999999999</v>
      </c>
      <c r="G9352">
        <v>3.2000000000000001E-2</v>
      </c>
      <c r="H9352">
        <v>63</v>
      </c>
      <c r="I9352">
        <v>5.6</v>
      </c>
      <c r="J9352">
        <v>2.7999999999999998E-4</v>
      </c>
      <c r="K9352">
        <v>0.1</v>
      </c>
      <c r="L9352">
        <v>2.3954225941422611</v>
      </c>
      <c r="M9352" s="2">
        <f t="shared" si="294"/>
        <v>85.774058577405853</v>
      </c>
      <c r="N9352" t="s">
        <v>2771</v>
      </c>
    </row>
    <row r="9353" spans="1:14">
      <c r="A9353">
        <v>206</v>
      </c>
      <c r="B9353" t="s">
        <v>13091</v>
      </c>
      <c r="C9353" t="s">
        <v>13092</v>
      </c>
      <c r="D9353">
        <v>661</v>
      </c>
      <c r="E9353" s="1">
        <v>0.46700000000000003</v>
      </c>
      <c r="F9353">
        <v>0.57299999999999995</v>
      </c>
      <c r="G9353">
        <v>5.0999999999999997E-2</v>
      </c>
      <c r="H9353">
        <v>39</v>
      </c>
      <c r="I9353" t="s">
        <v>18288</v>
      </c>
      <c r="J9353">
        <v>9.3000000000000005E-4</v>
      </c>
      <c r="K9353">
        <v>0.20499999999999999</v>
      </c>
      <c r="L9353">
        <v>2.3954225941422611</v>
      </c>
      <c r="M9353" s="2">
        <f t="shared" si="294"/>
        <v>86.192468619246867</v>
      </c>
      <c r="N9353" t="s">
        <v>2771</v>
      </c>
    </row>
    <row r="9354" spans="1:14">
      <c r="A9354">
        <v>207</v>
      </c>
      <c r="B9354" t="s">
        <v>9415</v>
      </c>
      <c r="C9354" t="s">
        <v>9416</v>
      </c>
      <c r="D9354">
        <v>383</v>
      </c>
      <c r="E9354" s="1">
        <v>0.46</v>
      </c>
      <c r="F9354">
        <v>0.66800000000000004</v>
      </c>
      <c r="G9354">
        <v>0.17</v>
      </c>
      <c r="H9354">
        <v>47</v>
      </c>
      <c r="I9354">
        <v>4.8</v>
      </c>
      <c r="J9354">
        <v>2.7299999999999998E-3</v>
      </c>
      <c r="K9354">
        <v>0.35399999999999998</v>
      </c>
      <c r="L9354">
        <v>2.3954225941422611</v>
      </c>
      <c r="M9354" s="2">
        <f t="shared" si="294"/>
        <v>86.610878661087867</v>
      </c>
      <c r="N9354" t="s">
        <v>2771</v>
      </c>
    </row>
    <row r="9355" spans="1:14">
      <c r="A9355">
        <v>208</v>
      </c>
      <c r="B9355" t="s">
        <v>17765</v>
      </c>
      <c r="C9355" t="s">
        <v>17766</v>
      </c>
      <c r="D9355">
        <v>80</v>
      </c>
      <c r="E9355" s="1">
        <v>0.435</v>
      </c>
      <c r="F9355">
        <v>0.47899999999999998</v>
      </c>
      <c r="G9355">
        <v>3.6999999999999998E-2</v>
      </c>
      <c r="H9355">
        <v>27</v>
      </c>
      <c r="J9355">
        <v>4.2999999999999999E-4</v>
      </c>
      <c r="K9355">
        <v>0.14699999999999999</v>
      </c>
      <c r="L9355">
        <v>2.3954225941422611</v>
      </c>
      <c r="M9355" s="2">
        <f t="shared" si="294"/>
        <v>87.029288702928881</v>
      </c>
      <c r="N9355" t="s">
        <v>2771</v>
      </c>
    </row>
    <row r="9356" spans="1:14">
      <c r="A9356">
        <v>209</v>
      </c>
      <c r="B9356" t="s">
        <v>9367</v>
      </c>
      <c r="C9356" t="s">
        <v>9368</v>
      </c>
      <c r="D9356">
        <v>3976</v>
      </c>
      <c r="E9356" s="1">
        <v>0.41499999999999998</v>
      </c>
      <c r="F9356">
        <v>0.44</v>
      </c>
      <c r="G9356">
        <v>4.4999999999999998E-2</v>
      </c>
      <c r="H9356">
        <v>289</v>
      </c>
      <c r="I9356" t="s">
        <v>18288</v>
      </c>
      <c r="J9356">
        <v>4.5399999999999998E-3</v>
      </c>
      <c r="K9356">
        <v>0.13900000000000001</v>
      </c>
      <c r="L9356">
        <v>2.3954225941422611</v>
      </c>
      <c r="M9356" s="2">
        <f t="shared" si="294"/>
        <v>87.44769874476988</v>
      </c>
      <c r="N9356" t="s">
        <v>2771</v>
      </c>
    </row>
    <row r="9357" spans="1:14">
      <c r="A9357">
        <v>210</v>
      </c>
      <c r="B9357" t="s">
        <v>9533</v>
      </c>
      <c r="C9357" t="s">
        <v>9534</v>
      </c>
      <c r="D9357">
        <v>519</v>
      </c>
      <c r="E9357" s="1">
        <v>0.40200000000000002</v>
      </c>
      <c r="F9357">
        <v>0.34100000000000003</v>
      </c>
      <c r="G9357">
        <v>0.13600000000000001</v>
      </c>
      <c r="H9357">
        <v>258</v>
      </c>
      <c r="I9357">
        <v>2.4</v>
      </c>
      <c r="J9357">
        <v>1.72E-3</v>
      </c>
      <c r="K9357">
        <v>6.9000000000000006E-2</v>
      </c>
      <c r="L9357">
        <v>2.3954225941422611</v>
      </c>
      <c r="M9357" s="2">
        <f t="shared" si="294"/>
        <v>87.86610878661088</v>
      </c>
      <c r="N9357" t="s">
        <v>2771</v>
      </c>
    </row>
    <row r="9358" spans="1:14">
      <c r="A9358">
        <v>211</v>
      </c>
      <c r="B9358" t="s">
        <v>13273</v>
      </c>
      <c r="C9358" t="s">
        <v>13274</v>
      </c>
      <c r="D9358">
        <v>146</v>
      </c>
      <c r="E9358" s="1">
        <v>0.4</v>
      </c>
      <c r="F9358">
        <v>0.78800000000000003</v>
      </c>
      <c r="G9358">
        <v>0</v>
      </c>
      <c r="H9358">
        <v>14</v>
      </c>
      <c r="I9358">
        <v>7.7</v>
      </c>
      <c r="J9358">
        <v>4.0999999999999999E-4</v>
      </c>
      <c r="K9358">
        <v>0.35</v>
      </c>
      <c r="L9358">
        <v>2.3954225941422611</v>
      </c>
      <c r="M9358" s="2">
        <f t="shared" si="294"/>
        <v>88.28451882845188</v>
      </c>
      <c r="N9358" t="s">
        <v>2771</v>
      </c>
    </row>
    <row r="9359" spans="1:14">
      <c r="A9359">
        <v>212</v>
      </c>
      <c r="B9359" t="s">
        <v>12822</v>
      </c>
      <c r="C9359" t="s">
        <v>12823</v>
      </c>
      <c r="D9359">
        <v>1034</v>
      </c>
      <c r="E9359" s="1">
        <v>0.39900000000000002</v>
      </c>
      <c r="F9359">
        <v>0.49299999999999999</v>
      </c>
      <c r="G9359">
        <v>4.3999999999999997E-2</v>
      </c>
      <c r="H9359">
        <v>91</v>
      </c>
      <c r="I9359" t="s">
        <v>18288</v>
      </c>
      <c r="J9359">
        <v>1.1100000000000001E-3</v>
      </c>
      <c r="K9359">
        <v>0.13500000000000001</v>
      </c>
      <c r="L9359">
        <v>2.3954225941422611</v>
      </c>
      <c r="M9359" s="2">
        <f t="shared" si="294"/>
        <v>88.70292887029288</v>
      </c>
      <c r="N9359" t="s">
        <v>2771</v>
      </c>
    </row>
    <row r="9360" spans="1:14">
      <c r="A9360">
        <v>213</v>
      </c>
      <c r="B9360" t="s">
        <v>9459</v>
      </c>
      <c r="C9360" t="s">
        <v>9460</v>
      </c>
      <c r="D9360">
        <v>125</v>
      </c>
      <c r="E9360" s="1">
        <v>0.379</v>
      </c>
      <c r="F9360">
        <v>0.26400000000000001</v>
      </c>
      <c r="G9360">
        <v>1.7000000000000001E-2</v>
      </c>
      <c r="H9360">
        <v>60</v>
      </c>
      <c r="I9360">
        <v>3</v>
      </c>
      <c r="J9360">
        <v>2.5000000000000001E-4</v>
      </c>
      <c r="K9360">
        <v>3.5999999999999997E-2</v>
      </c>
      <c r="L9360">
        <v>2.3954225941422611</v>
      </c>
      <c r="M9360" s="2">
        <f t="shared" si="294"/>
        <v>89.121338912133893</v>
      </c>
      <c r="N9360" t="s">
        <v>2771</v>
      </c>
    </row>
    <row r="9361" spans="1:14">
      <c r="A9361">
        <v>214</v>
      </c>
      <c r="B9361" t="s">
        <v>9379</v>
      </c>
      <c r="C9361" t="s">
        <v>9380</v>
      </c>
      <c r="D9361">
        <v>2036</v>
      </c>
      <c r="E9361" s="1">
        <v>0.376</v>
      </c>
      <c r="F9361">
        <v>0.42299999999999999</v>
      </c>
      <c r="G9361">
        <v>7.1999999999999995E-2</v>
      </c>
      <c r="H9361">
        <v>236</v>
      </c>
      <c r="I9361">
        <v>9.8000000000000007</v>
      </c>
      <c r="J9361">
        <v>3.13E-3</v>
      </c>
      <c r="K9361">
        <v>0.126</v>
      </c>
      <c r="L9361">
        <v>2.3954225941422611</v>
      </c>
      <c r="M9361" s="2">
        <f t="shared" si="294"/>
        <v>89.539748953974893</v>
      </c>
      <c r="N9361" t="s">
        <v>2771</v>
      </c>
    </row>
    <row r="9362" spans="1:14">
      <c r="A9362">
        <v>215</v>
      </c>
      <c r="B9362" t="s">
        <v>17901</v>
      </c>
      <c r="C9362" t="s">
        <v>17902</v>
      </c>
      <c r="D9362">
        <v>278</v>
      </c>
      <c r="E9362" s="1">
        <v>0.36199999999999999</v>
      </c>
      <c r="F9362">
        <v>0.437</v>
      </c>
      <c r="G9362">
        <v>4.9000000000000002E-2</v>
      </c>
      <c r="H9362">
        <v>41</v>
      </c>
      <c r="I9362">
        <v>6</v>
      </c>
      <c r="J9362">
        <v>7.6000000000000004E-4</v>
      </c>
      <c r="K9362">
        <v>0.13700000000000001</v>
      </c>
      <c r="L9362">
        <v>2.3954225941422611</v>
      </c>
      <c r="M9362" s="2">
        <f t="shared" si="294"/>
        <v>89.958158995815893</v>
      </c>
      <c r="N9362" t="s">
        <v>2771</v>
      </c>
    </row>
    <row r="9363" spans="1:14">
      <c r="A9363">
        <v>216</v>
      </c>
      <c r="B9363" t="s">
        <v>17795</v>
      </c>
      <c r="C9363" t="s">
        <v>17796</v>
      </c>
      <c r="D9363">
        <v>297</v>
      </c>
      <c r="E9363" s="1">
        <v>0.35699999999999998</v>
      </c>
      <c r="G9363">
        <v>0.11799999999999999</v>
      </c>
      <c r="H9363">
        <v>68</v>
      </c>
      <c r="I9363">
        <v>7.8</v>
      </c>
      <c r="J9363">
        <v>3.6999999999999999E-4</v>
      </c>
      <c r="L9363">
        <v>2.3954225941422611</v>
      </c>
      <c r="M9363" s="2">
        <f t="shared" si="294"/>
        <v>90.376569037656907</v>
      </c>
      <c r="N9363" t="s">
        <v>2771</v>
      </c>
    </row>
    <row r="9364" spans="1:14">
      <c r="A9364">
        <v>217</v>
      </c>
      <c r="B9364" t="s">
        <v>9455</v>
      </c>
      <c r="C9364" t="s">
        <v>9456</v>
      </c>
      <c r="D9364">
        <v>311</v>
      </c>
      <c r="E9364" s="1">
        <v>0.34399999999999997</v>
      </c>
      <c r="F9364">
        <v>0.40400000000000003</v>
      </c>
      <c r="G9364">
        <v>2.1000000000000001E-2</v>
      </c>
      <c r="H9364">
        <v>48</v>
      </c>
      <c r="I9364">
        <v>9.1999999999999993</v>
      </c>
      <c r="J9364">
        <v>6.0999999999999997E-4</v>
      </c>
      <c r="K9364">
        <v>0.17</v>
      </c>
      <c r="L9364">
        <v>2.3954225941422611</v>
      </c>
      <c r="M9364" s="2">
        <f t="shared" si="294"/>
        <v>90.794979079497907</v>
      </c>
      <c r="N9364" t="s">
        <v>2771</v>
      </c>
    </row>
    <row r="9365" spans="1:14">
      <c r="A9365">
        <v>218</v>
      </c>
      <c r="B9365" t="s">
        <v>9419</v>
      </c>
      <c r="C9365" t="s">
        <v>9420</v>
      </c>
      <c r="D9365">
        <v>148</v>
      </c>
      <c r="E9365" s="1">
        <v>0.34100000000000003</v>
      </c>
      <c r="F9365">
        <v>0.56299999999999994</v>
      </c>
      <c r="G9365">
        <v>5.8999999999999997E-2</v>
      </c>
      <c r="H9365">
        <v>68</v>
      </c>
      <c r="I9365">
        <v>3.4</v>
      </c>
      <c r="J9365">
        <v>8.0999999999999996E-4</v>
      </c>
      <c r="K9365">
        <v>0.18</v>
      </c>
      <c r="L9365">
        <v>2.3954225941422611</v>
      </c>
      <c r="M9365" s="2">
        <f t="shared" si="294"/>
        <v>91.213389121338921</v>
      </c>
      <c r="N9365" t="s">
        <v>2771</v>
      </c>
    </row>
    <row r="9366" spans="1:14">
      <c r="A9366">
        <v>219</v>
      </c>
      <c r="B9366" t="s">
        <v>9403</v>
      </c>
      <c r="C9366" t="s">
        <v>9404</v>
      </c>
      <c r="D9366">
        <v>106</v>
      </c>
      <c r="E9366" s="1">
        <v>0.32600000000000001</v>
      </c>
      <c r="G9366">
        <v>6.9000000000000006E-2</v>
      </c>
      <c r="H9366">
        <v>58</v>
      </c>
      <c r="I9366">
        <v>3.2</v>
      </c>
      <c r="J9366">
        <v>4.6000000000000001E-4</v>
      </c>
      <c r="L9366">
        <v>2.3954225941422611</v>
      </c>
      <c r="M9366" s="2">
        <f t="shared" si="294"/>
        <v>91.63179916317992</v>
      </c>
      <c r="N9366" t="s">
        <v>2771</v>
      </c>
    </row>
    <row r="9367" spans="1:14">
      <c r="A9367">
        <v>220</v>
      </c>
      <c r="B9367" t="s">
        <v>9385</v>
      </c>
      <c r="C9367" t="s">
        <v>9386</v>
      </c>
      <c r="D9367">
        <v>325</v>
      </c>
      <c r="E9367" s="1">
        <v>0.32400000000000001</v>
      </c>
      <c r="F9367">
        <v>0.378</v>
      </c>
      <c r="G9367">
        <v>0.02</v>
      </c>
      <c r="H9367">
        <v>49</v>
      </c>
      <c r="I9367">
        <v>6.6</v>
      </c>
      <c r="J9367">
        <v>8.0999999999999996E-4</v>
      </c>
      <c r="K9367">
        <v>0.115</v>
      </c>
      <c r="L9367">
        <v>2.3954225941422611</v>
      </c>
      <c r="M9367" s="2">
        <f t="shared" si="294"/>
        <v>92.05020920502092</v>
      </c>
      <c r="N9367" t="s">
        <v>2771</v>
      </c>
    </row>
    <row r="9368" spans="1:14">
      <c r="A9368">
        <v>221</v>
      </c>
      <c r="B9368" t="s">
        <v>9463</v>
      </c>
      <c r="C9368" t="s">
        <v>9464</v>
      </c>
      <c r="D9368">
        <v>608</v>
      </c>
      <c r="E9368" s="1">
        <v>0.32100000000000001</v>
      </c>
      <c r="F9368">
        <v>0.38</v>
      </c>
      <c r="G9368">
        <v>0.105</v>
      </c>
      <c r="H9368">
        <v>76</v>
      </c>
      <c r="I9368">
        <v>9.6999999999999993</v>
      </c>
      <c r="J9368">
        <v>9.7999999999999997E-4</v>
      </c>
      <c r="K9368">
        <v>9.7000000000000003E-2</v>
      </c>
      <c r="L9368">
        <v>2.3954225941422611</v>
      </c>
      <c r="M9368" s="2">
        <f t="shared" si="294"/>
        <v>92.468619246861934</v>
      </c>
      <c r="N9368" t="s">
        <v>2771</v>
      </c>
    </row>
    <row r="9369" spans="1:14">
      <c r="A9369">
        <v>222</v>
      </c>
      <c r="B9369" t="s">
        <v>8993</v>
      </c>
      <c r="C9369" t="s">
        <v>8994</v>
      </c>
      <c r="D9369">
        <v>181</v>
      </c>
      <c r="E9369" s="1">
        <v>0.28799999999999998</v>
      </c>
      <c r="F9369">
        <v>0.35299999999999998</v>
      </c>
      <c r="G9369">
        <v>5.7000000000000002E-2</v>
      </c>
      <c r="H9369">
        <v>35</v>
      </c>
      <c r="I9369">
        <v>7.6</v>
      </c>
      <c r="J9369">
        <v>2.7999999999999998E-4</v>
      </c>
      <c r="K9369">
        <v>7.8E-2</v>
      </c>
      <c r="L9369">
        <v>2.3954225941422611</v>
      </c>
      <c r="M9369" s="2">
        <f t="shared" si="294"/>
        <v>92.887029288702934</v>
      </c>
      <c r="N9369" t="s">
        <v>2771</v>
      </c>
    </row>
    <row r="9370" spans="1:14">
      <c r="A9370">
        <v>223</v>
      </c>
      <c r="B9370" t="s">
        <v>17357</v>
      </c>
      <c r="C9370" t="s">
        <v>17358</v>
      </c>
      <c r="D9370">
        <v>71</v>
      </c>
      <c r="E9370" s="1">
        <v>0.27700000000000002</v>
      </c>
      <c r="F9370">
        <v>0.26100000000000001</v>
      </c>
      <c r="G9370">
        <v>0</v>
      </c>
      <c r="H9370">
        <v>27</v>
      </c>
      <c r="J9370">
        <v>2.2000000000000001E-4</v>
      </c>
      <c r="K9370">
        <v>6.0999999999999999E-2</v>
      </c>
      <c r="L9370">
        <v>2.3954225941422611</v>
      </c>
      <c r="M9370" s="2">
        <f t="shared" si="294"/>
        <v>93.305439330543933</v>
      </c>
      <c r="N9370" t="s">
        <v>2771</v>
      </c>
    </row>
    <row r="9371" spans="1:14">
      <c r="A9371">
        <v>224</v>
      </c>
      <c r="B9371" t="s">
        <v>21495</v>
      </c>
      <c r="C9371" t="s">
        <v>21496</v>
      </c>
      <c r="D9371">
        <v>275</v>
      </c>
      <c r="E9371" s="1">
        <v>0.26100000000000001</v>
      </c>
      <c r="F9371">
        <v>0.25800000000000001</v>
      </c>
      <c r="G9371">
        <v>4.9000000000000002E-2</v>
      </c>
      <c r="H9371">
        <v>81</v>
      </c>
      <c r="I9371">
        <v>7.4</v>
      </c>
      <c r="J9371">
        <v>4.2999999999999999E-4</v>
      </c>
      <c r="K9371">
        <v>5.7000000000000002E-2</v>
      </c>
      <c r="L9371">
        <v>2.3954225941422611</v>
      </c>
      <c r="M9371" s="2">
        <f t="shared" si="294"/>
        <v>93.723849372384933</v>
      </c>
      <c r="N9371" t="s">
        <v>2771</v>
      </c>
    </row>
    <row r="9372" spans="1:14">
      <c r="A9372">
        <v>225</v>
      </c>
      <c r="B9372" t="s">
        <v>9475</v>
      </c>
      <c r="C9372" t="s">
        <v>9476</v>
      </c>
      <c r="D9372">
        <v>361</v>
      </c>
      <c r="E9372" s="1">
        <v>0.25800000000000001</v>
      </c>
      <c r="F9372">
        <v>0.38300000000000001</v>
      </c>
      <c r="G9372">
        <v>1.7999999999999999E-2</v>
      </c>
      <c r="H9372">
        <v>57</v>
      </c>
      <c r="I9372">
        <v>5.7</v>
      </c>
      <c r="J9372">
        <v>9.5E-4</v>
      </c>
      <c r="K9372">
        <v>0.104</v>
      </c>
      <c r="L9372">
        <v>2.3954225941422611</v>
      </c>
      <c r="M9372" s="2">
        <f t="shared" si="294"/>
        <v>94.142259414225933</v>
      </c>
      <c r="N9372" t="s">
        <v>2771</v>
      </c>
    </row>
    <row r="9373" spans="1:14">
      <c r="A9373">
        <v>226</v>
      </c>
      <c r="B9373" t="s">
        <v>9375</v>
      </c>
      <c r="C9373" t="s">
        <v>9376</v>
      </c>
      <c r="D9373">
        <v>178</v>
      </c>
      <c r="E9373" s="1">
        <v>0.252</v>
      </c>
      <c r="F9373">
        <v>0.35899999999999999</v>
      </c>
      <c r="G9373">
        <v>6.6000000000000003E-2</v>
      </c>
      <c r="H9373">
        <v>106</v>
      </c>
      <c r="I9373">
        <v>5.7</v>
      </c>
      <c r="J9373">
        <v>3.4000000000000002E-4</v>
      </c>
      <c r="K9373">
        <v>8.2000000000000003E-2</v>
      </c>
      <c r="L9373">
        <v>2.3954225941422611</v>
      </c>
      <c r="M9373" s="2">
        <f t="shared" si="294"/>
        <v>94.560669456066947</v>
      </c>
      <c r="N9373" t="s">
        <v>2771</v>
      </c>
    </row>
    <row r="9374" spans="1:14">
      <c r="A9374">
        <v>227</v>
      </c>
      <c r="B9374" t="s">
        <v>13185</v>
      </c>
      <c r="C9374" t="s">
        <v>13186</v>
      </c>
      <c r="D9374">
        <v>121</v>
      </c>
      <c r="E9374" s="1">
        <v>0.25</v>
      </c>
      <c r="F9374">
        <v>0.115</v>
      </c>
      <c r="I9374" t="s">
        <v>18288</v>
      </c>
      <c r="J9374">
        <v>1E-4</v>
      </c>
      <c r="K9374">
        <v>0.03</v>
      </c>
      <c r="L9374">
        <v>2.3954225941422611</v>
      </c>
      <c r="M9374" s="2">
        <f t="shared" si="294"/>
        <v>94.979079497907946</v>
      </c>
      <c r="N9374" t="s">
        <v>2771</v>
      </c>
    </row>
    <row r="9375" spans="1:14">
      <c r="A9375">
        <v>228</v>
      </c>
      <c r="B9375" t="s">
        <v>17857</v>
      </c>
      <c r="C9375" t="s">
        <v>17858</v>
      </c>
      <c r="D9375">
        <v>34</v>
      </c>
      <c r="E9375" s="1">
        <v>0.23200000000000001</v>
      </c>
      <c r="F9375">
        <v>0.23599999999999999</v>
      </c>
      <c r="G9375">
        <v>8.6999999999999994E-2</v>
      </c>
      <c r="H9375">
        <v>23</v>
      </c>
      <c r="J9375">
        <v>1.4999999999999999E-4</v>
      </c>
      <c r="K9375">
        <v>7.6999999999999999E-2</v>
      </c>
      <c r="L9375">
        <v>2.3954225941422611</v>
      </c>
      <c r="M9375" s="2">
        <f t="shared" si="294"/>
        <v>95.39748953974896</v>
      </c>
      <c r="N9375" t="s">
        <v>2771</v>
      </c>
    </row>
    <row r="9376" spans="1:14">
      <c r="A9376">
        <v>229</v>
      </c>
      <c r="B9376" t="s">
        <v>21227</v>
      </c>
      <c r="C9376" t="s">
        <v>21228</v>
      </c>
      <c r="D9376">
        <v>40</v>
      </c>
      <c r="E9376" s="1">
        <v>0.222</v>
      </c>
      <c r="F9376">
        <v>0.193</v>
      </c>
      <c r="G9376">
        <v>0</v>
      </c>
      <c r="H9376">
        <v>33</v>
      </c>
      <c r="J9376">
        <v>1.1E-4</v>
      </c>
      <c r="K9376">
        <v>4.2999999999999997E-2</v>
      </c>
      <c r="L9376">
        <v>2.3954225941422611</v>
      </c>
      <c r="M9376" s="2">
        <f t="shared" si="294"/>
        <v>95.81589958158996</v>
      </c>
      <c r="N9376" t="s">
        <v>2771</v>
      </c>
    </row>
    <row r="9377" spans="1:14">
      <c r="A9377">
        <v>230</v>
      </c>
      <c r="B9377" t="s">
        <v>9471</v>
      </c>
      <c r="C9377" t="s">
        <v>9472</v>
      </c>
      <c r="D9377">
        <v>398</v>
      </c>
      <c r="E9377" s="1">
        <v>0.214</v>
      </c>
      <c r="F9377">
        <v>0.26200000000000001</v>
      </c>
      <c r="G9377">
        <v>0</v>
      </c>
      <c r="H9377">
        <v>108</v>
      </c>
      <c r="I9377">
        <v>8.5</v>
      </c>
      <c r="J9377">
        <v>5.8E-4</v>
      </c>
      <c r="K9377">
        <v>6.9000000000000006E-2</v>
      </c>
      <c r="L9377">
        <v>2.3954225941422611</v>
      </c>
      <c r="M9377" s="2">
        <f t="shared" si="294"/>
        <v>96.23430962343096</v>
      </c>
      <c r="N9377" t="s">
        <v>2771</v>
      </c>
    </row>
    <row r="9378" spans="1:14">
      <c r="A9378">
        <v>231</v>
      </c>
      <c r="B9378" t="s">
        <v>19444</v>
      </c>
      <c r="C9378" t="s">
        <v>19445</v>
      </c>
      <c r="D9378">
        <v>123</v>
      </c>
      <c r="E9378" s="1">
        <v>0.16400000000000001</v>
      </c>
      <c r="F9378">
        <v>0.17699999999999999</v>
      </c>
      <c r="G9378">
        <v>6.7000000000000004E-2</v>
      </c>
      <c r="H9378">
        <v>60</v>
      </c>
      <c r="I9378">
        <v>7.6</v>
      </c>
      <c r="J9378">
        <v>2.5000000000000001E-4</v>
      </c>
      <c r="K9378">
        <v>5.0999999999999997E-2</v>
      </c>
      <c r="L9378">
        <v>2.3954225941422611</v>
      </c>
      <c r="M9378" s="2">
        <f t="shared" si="294"/>
        <v>96.652719665271974</v>
      </c>
      <c r="N9378" t="s">
        <v>2771</v>
      </c>
    </row>
    <row r="9379" spans="1:14">
      <c r="A9379">
        <v>232</v>
      </c>
      <c r="B9379" t="s">
        <v>9553</v>
      </c>
      <c r="C9379" t="s">
        <v>9554</v>
      </c>
      <c r="D9379">
        <v>1547</v>
      </c>
      <c r="E9379" s="1">
        <v>0.16</v>
      </c>
      <c r="F9379">
        <v>0.20300000000000001</v>
      </c>
      <c r="G9379">
        <v>8.9999999999999993E-3</v>
      </c>
      <c r="H9379">
        <v>972</v>
      </c>
      <c r="I9379">
        <v>5.2</v>
      </c>
      <c r="J9379">
        <v>2.4099999999999998E-3</v>
      </c>
      <c r="K9379">
        <v>2.8000000000000001E-2</v>
      </c>
      <c r="L9379">
        <v>2.3954225941422611</v>
      </c>
      <c r="M9379" s="2">
        <f t="shared" si="294"/>
        <v>97.071129707112974</v>
      </c>
      <c r="N9379" t="s">
        <v>2771</v>
      </c>
    </row>
    <row r="9380" spans="1:14">
      <c r="A9380">
        <v>233</v>
      </c>
      <c r="B9380" t="s">
        <v>9331</v>
      </c>
      <c r="C9380" t="s">
        <v>9332</v>
      </c>
      <c r="D9380">
        <v>334</v>
      </c>
      <c r="E9380" s="1">
        <v>0.15</v>
      </c>
      <c r="F9380">
        <v>0.19600000000000001</v>
      </c>
      <c r="G9380">
        <v>8.8999999999999996E-2</v>
      </c>
      <c r="H9380">
        <v>45</v>
      </c>
      <c r="I9380">
        <v>9.8000000000000007</v>
      </c>
      <c r="J9380">
        <v>4.4000000000000002E-4</v>
      </c>
      <c r="K9380">
        <v>7.4999999999999997E-2</v>
      </c>
      <c r="L9380">
        <v>2.3954225941422611</v>
      </c>
      <c r="M9380" s="2">
        <f t="shared" si="294"/>
        <v>97.489539748953973</v>
      </c>
      <c r="N9380" t="s">
        <v>2771</v>
      </c>
    </row>
    <row r="9381" spans="1:14">
      <c r="A9381">
        <v>234</v>
      </c>
      <c r="B9381" t="s">
        <v>9377</v>
      </c>
      <c r="C9381" t="s">
        <v>9378</v>
      </c>
      <c r="D9381">
        <v>96</v>
      </c>
      <c r="E9381" s="1">
        <v>0.113</v>
      </c>
      <c r="F9381">
        <v>0.189</v>
      </c>
      <c r="J9381">
        <v>1.8000000000000001E-4</v>
      </c>
      <c r="K9381">
        <v>5.8999999999999997E-2</v>
      </c>
      <c r="L9381">
        <v>2.3954225941422611</v>
      </c>
      <c r="M9381" s="2">
        <f t="shared" si="294"/>
        <v>97.907949790794973</v>
      </c>
      <c r="N9381" t="s">
        <v>2771</v>
      </c>
    </row>
    <row r="9382" spans="1:14">
      <c r="A9382">
        <v>235</v>
      </c>
      <c r="B9382" t="s">
        <v>9501</v>
      </c>
      <c r="C9382" t="s">
        <v>9502</v>
      </c>
      <c r="D9382">
        <v>186</v>
      </c>
      <c r="E9382" s="1">
        <v>0.108</v>
      </c>
      <c r="F9382">
        <v>0.107</v>
      </c>
      <c r="G9382">
        <v>7.4999999999999997E-2</v>
      </c>
      <c r="H9382">
        <v>120</v>
      </c>
      <c r="I9382">
        <v>5.7</v>
      </c>
      <c r="J9382">
        <v>3.6000000000000002E-4</v>
      </c>
      <c r="K9382">
        <v>2.4E-2</v>
      </c>
      <c r="L9382">
        <v>2.3954225941422611</v>
      </c>
      <c r="M9382" s="2">
        <f t="shared" si="294"/>
        <v>98.326359832635973</v>
      </c>
      <c r="N9382" t="s">
        <v>2771</v>
      </c>
    </row>
    <row r="9383" spans="1:14">
      <c r="A9383">
        <v>236</v>
      </c>
      <c r="B9383" t="s">
        <v>21413</v>
      </c>
      <c r="C9383" t="s">
        <v>21414</v>
      </c>
      <c r="D9383">
        <v>499</v>
      </c>
      <c r="E9383" s="1">
        <v>9.6000000000000002E-2</v>
      </c>
      <c r="F9383">
        <v>0.128</v>
      </c>
      <c r="G9383">
        <v>0</v>
      </c>
      <c r="H9383">
        <v>5</v>
      </c>
      <c r="I9383" t="s">
        <v>18288</v>
      </c>
      <c r="J9383">
        <v>1E-4</v>
      </c>
      <c r="K9383">
        <v>3.5000000000000003E-2</v>
      </c>
      <c r="L9383">
        <v>2.3954225941422611</v>
      </c>
      <c r="M9383" s="2">
        <f t="shared" si="294"/>
        <v>98.744769874476987</v>
      </c>
      <c r="N9383" t="s">
        <v>2771</v>
      </c>
    </row>
    <row r="9384" spans="1:14">
      <c r="A9384">
        <v>237</v>
      </c>
      <c r="B9384" t="s">
        <v>9233</v>
      </c>
      <c r="C9384" t="s">
        <v>9234</v>
      </c>
      <c r="D9384">
        <v>81</v>
      </c>
      <c r="E9384" s="1">
        <v>5.6000000000000001E-2</v>
      </c>
      <c r="F9384">
        <v>5.8000000000000003E-2</v>
      </c>
      <c r="G9384">
        <v>1.2999999999999999E-2</v>
      </c>
      <c r="H9384">
        <v>77</v>
      </c>
      <c r="J9384">
        <v>1.6000000000000001E-4</v>
      </c>
      <c r="K9384">
        <v>2.3E-2</v>
      </c>
      <c r="L9384">
        <v>2.3954225941422611</v>
      </c>
      <c r="M9384" s="2">
        <f t="shared" si="294"/>
        <v>99.163179916317986</v>
      </c>
      <c r="N9384" t="s">
        <v>2771</v>
      </c>
    </row>
    <row r="9385" spans="1:14">
      <c r="A9385">
        <v>238</v>
      </c>
      <c r="B9385" t="s">
        <v>17973</v>
      </c>
      <c r="C9385" t="s">
        <v>17974</v>
      </c>
      <c r="D9385">
        <v>172</v>
      </c>
      <c r="E9385" s="1">
        <v>3.4000000000000002E-2</v>
      </c>
      <c r="F9385">
        <v>0.41599999999999998</v>
      </c>
      <c r="G9385">
        <v>0</v>
      </c>
      <c r="H9385">
        <v>15</v>
      </c>
      <c r="I9385" t="s">
        <v>18288</v>
      </c>
      <c r="J9385">
        <v>3.3E-4</v>
      </c>
      <c r="K9385">
        <v>0.21199999999999999</v>
      </c>
      <c r="L9385">
        <v>2.3954225941422611</v>
      </c>
      <c r="M9385" s="2">
        <f t="shared" si="294"/>
        <v>99.581589958159</v>
      </c>
      <c r="N9385" t="s">
        <v>2771</v>
      </c>
    </row>
    <row r="9386" spans="1:14">
      <c r="A9386">
        <v>239</v>
      </c>
      <c r="B9386" t="s">
        <v>9485</v>
      </c>
      <c r="C9386" t="s">
        <v>9486</v>
      </c>
      <c r="D9386">
        <v>19</v>
      </c>
      <c r="E9386" s="1">
        <v>1.2E-2</v>
      </c>
      <c r="J9386">
        <v>6.9999999999999994E-5</v>
      </c>
      <c r="L9386">
        <v>2.3954225941422611</v>
      </c>
      <c r="M9386" s="2">
        <f t="shared" si="294"/>
        <v>100</v>
      </c>
      <c r="N9386" t="s">
        <v>2771</v>
      </c>
    </row>
    <row r="9387" spans="1:14" s="3" customFormat="1">
      <c r="E9387" s="4"/>
      <c r="M9387" s="5"/>
    </row>
    <row r="9388" spans="1:14">
      <c r="A9388">
        <v>1</v>
      </c>
      <c r="B9388" t="s">
        <v>9581</v>
      </c>
      <c r="C9388" t="s">
        <v>9582</v>
      </c>
      <c r="D9388">
        <v>3273</v>
      </c>
      <c r="E9388" s="1">
        <v>3.476</v>
      </c>
      <c r="F9388">
        <v>3.7490000000000001</v>
      </c>
      <c r="G9388">
        <v>0.47599999999999998</v>
      </c>
      <c r="H9388">
        <v>189</v>
      </c>
      <c r="I9388">
        <v>4.8</v>
      </c>
      <c r="J9388">
        <v>6.8799999999999998E-3</v>
      </c>
      <c r="K9388">
        <v>0.79500000000000004</v>
      </c>
      <c r="L9388">
        <f>AVERAGE(E9388:E9409)</f>
        <v>0.87018181818181828</v>
      </c>
      <c r="M9388" s="2">
        <f t="shared" ref="M9388:M9409" si="295">A9388/22*100</f>
        <v>4.5454545454545459</v>
      </c>
      <c r="N9388" t="s">
        <v>2772</v>
      </c>
    </row>
    <row r="9389" spans="1:14">
      <c r="A9389">
        <v>2</v>
      </c>
      <c r="B9389" t="s">
        <v>11222</v>
      </c>
      <c r="C9389" t="s">
        <v>11223</v>
      </c>
      <c r="D9389">
        <v>3941</v>
      </c>
      <c r="E9389" s="1">
        <v>2.4159999999999999</v>
      </c>
      <c r="F9389">
        <v>2.411</v>
      </c>
      <c r="G9389">
        <v>0.27500000000000002</v>
      </c>
      <c r="H9389">
        <v>131</v>
      </c>
      <c r="I9389">
        <v>8.6999999999999993</v>
      </c>
      <c r="J9389">
        <v>4.2900000000000004E-3</v>
      </c>
      <c r="K9389">
        <v>0.44</v>
      </c>
      <c r="L9389">
        <v>0.87018181818181828</v>
      </c>
      <c r="M9389" s="2">
        <f t="shared" si="295"/>
        <v>9.0909090909090917</v>
      </c>
      <c r="N9389" t="s">
        <v>2772</v>
      </c>
    </row>
    <row r="9390" spans="1:14">
      <c r="A9390">
        <v>3</v>
      </c>
      <c r="B9390" t="s">
        <v>11282</v>
      </c>
      <c r="C9390" t="s">
        <v>11283</v>
      </c>
      <c r="D9390">
        <v>2313</v>
      </c>
      <c r="E9390" s="1">
        <v>1.8839999999999999</v>
      </c>
      <c r="F9390">
        <v>2.2269999999999999</v>
      </c>
      <c r="G9390">
        <v>0.52300000000000002</v>
      </c>
      <c r="H9390">
        <v>88</v>
      </c>
      <c r="I9390" t="s">
        <v>18288</v>
      </c>
      <c r="J9390">
        <v>2.8E-3</v>
      </c>
      <c r="K9390">
        <v>0.625</v>
      </c>
      <c r="L9390">
        <v>0.87018181818181828</v>
      </c>
      <c r="M9390" s="2">
        <f t="shared" si="295"/>
        <v>13.636363636363635</v>
      </c>
      <c r="N9390" t="s">
        <v>2772</v>
      </c>
    </row>
    <row r="9391" spans="1:14">
      <c r="A9391">
        <v>4</v>
      </c>
      <c r="B9391" t="s">
        <v>9589</v>
      </c>
      <c r="C9391" t="s">
        <v>9590</v>
      </c>
      <c r="D9391">
        <v>785</v>
      </c>
      <c r="E9391" s="1">
        <v>1.667</v>
      </c>
      <c r="F9391">
        <v>1.784</v>
      </c>
      <c r="G9391">
        <v>0.25</v>
      </c>
      <c r="H9391">
        <v>28</v>
      </c>
      <c r="I9391" t="s">
        <v>18288</v>
      </c>
      <c r="J9391">
        <v>8.8000000000000003E-4</v>
      </c>
      <c r="K9391">
        <v>0.434</v>
      </c>
      <c r="L9391">
        <v>0.87018181818181828</v>
      </c>
      <c r="M9391" s="2">
        <f t="shared" si="295"/>
        <v>18.181818181818183</v>
      </c>
      <c r="N9391" t="s">
        <v>2772</v>
      </c>
    </row>
    <row r="9392" spans="1:14">
      <c r="A9392">
        <v>5</v>
      </c>
      <c r="B9392" t="s">
        <v>9577</v>
      </c>
      <c r="C9392" t="s">
        <v>9578</v>
      </c>
      <c r="D9392">
        <v>1580</v>
      </c>
      <c r="E9392" s="1">
        <v>1.3089999999999999</v>
      </c>
      <c r="F9392">
        <v>1.6910000000000001</v>
      </c>
      <c r="G9392">
        <v>0.27700000000000002</v>
      </c>
      <c r="H9392">
        <v>447</v>
      </c>
      <c r="I9392">
        <v>2.7</v>
      </c>
      <c r="J9392">
        <v>4.9500000000000004E-3</v>
      </c>
      <c r="K9392">
        <v>0.34300000000000003</v>
      </c>
      <c r="L9392">
        <v>0.87018181818181828</v>
      </c>
      <c r="M9392" s="2">
        <f t="shared" si="295"/>
        <v>22.727272727272727</v>
      </c>
      <c r="N9392" t="s">
        <v>2772</v>
      </c>
    </row>
    <row r="9393" spans="1:14">
      <c r="A9393">
        <v>6</v>
      </c>
      <c r="B9393" t="s">
        <v>9597</v>
      </c>
      <c r="C9393" t="s">
        <v>9598</v>
      </c>
      <c r="D9393">
        <v>1007</v>
      </c>
      <c r="E9393" s="1">
        <v>1.071</v>
      </c>
      <c r="F9393">
        <v>0.86</v>
      </c>
      <c r="G9393">
        <v>8.3000000000000004E-2</v>
      </c>
      <c r="H9393">
        <v>72</v>
      </c>
      <c r="I9393">
        <v>10</v>
      </c>
      <c r="J9393">
        <v>9.5E-4</v>
      </c>
      <c r="K9393">
        <v>0.18</v>
      </c>
      <c r="L9393">
        <v>0.87018181818181828</v>
      </c>
      <c r="M9393" s="2">
        <f t="shared" si="295"/>
        <v>27.27272727272727</v>
      </c>
      <c r="N9393" t="s">
        <v>2772</v>
      </c>
    </row>
    <row r="9394" spans="1:14">
      <c r="A9394">
        <v>7</v>
      </c>
      <c r="B9394" t="s">
        <v>11202</v>
      </c>
      <c r="C9394" t="s">
        <v>11203</v>
      </c>
      <c r="D9394">
        <v>229</v>
      </c>
      <c r="E9394" s="1">
        <v>0.88800000000000001</v>
      </c>
      <c r="F9394">
        <v>0.91500000000000004</v>
      </c>
      <c r="G9394">
        <v>0.23899999999999999</v>
      </c>
      <c r="H9394">
        <v>109</v>
      </c>
      <c r="I9394">
        <v>2.7</v>
      </c>
      <c r="J9394">
        <v>9.7999999999999997E-4</v>
      </c>
      <c r="K9394">
        <v>0.28100000000000003</v>
      </c>
      <c r="L9394">
        <v>0.87018181818181828</v>
      </c>
      <c r="M9394" s="2">
        <f t="shared" si="295"/>
        <v>31.818181818181817</v>
      </c>
      <c r="N9394" t="s">
        <v>2772</v>
      </c>
    </row>
    <row r="9395" spans="1:14">
      <c r="A9395">
        <v>8</v>
      </c>
      <c r="B9395" t="s">
        <v>9579</v>
      </c>
      <c r="C9395" t="s">
        <v>9580</v>
      </c>
      <c r="D9395">
        <v>429</v>
      </c>
      <c r="E9395" s="1">
        <v>0.82499999999999996</v>
      </c>
      <c r="F9395">
        <v>0.56899999999999995</v>
      </c>
      <c r="G9395">
        <v>8.5000000000000006E-2</v>
      </c>
      <c r="H9395">
        <v>59</v>
      </c>
      <c r="I9395">
        <v>6.8</v>
      </c>
      <c r="J9395">
        <v>6.6E-4</v>
      </c>
      <c r="K9395">
        <v>0.12</v>
      </c>
      <c r="L9395">
        <v>0.87018181818181828</v>
      </c>
      <c r="M9395" s="2">
        <f t="shared" si="295"/>
        <v>36.363636363636367</v>
      </c>
      <c r="N9395" t="s">
        <v>2772</v>
      </c>
    </row>
    <row r="9396" spans="1:14">
      <c r="A9396">
        <v>9</v>
      </c>
      <c r="B9396" t="s">
        <v>11240</v>
      </c>
      <c r="C9396" t="s">
        <v>11241</v>
      </c>
      <c r="D9396">
        <v>1280</v>
      </c>
      <c r="E9396" s="1">
        <v>0.76800000000000002</v>
      </c>
      <c r="F9396">
        <v>1.0509999999999999</v>
      </c>
      <c r="G9396">
        <v>0.122</v>
      </c>
      <c r="H9396">
        <v>74</v>
      </c>
      <c r="I9396">
        <v>7.9</v>
      </c>
      <c r="J9396">
        <v>1.9599999999999999E-3</v>
      </c>
      <c r="K9396">
        <v>0.28299999999999997</v>
      </c>
      <c r="L9396">
        <v>0.87018181818181828</v>
      </c>
      <c r="M9396" s="2">
        <f t="shared" si="295"/>
        <v>40.909090909090914</v>
      </c>
      <c r="N9396" t="s">
        <v>2772</v>
      </c>
    </row>
    <row r="9397" spans="1:14">
      <c r="A9397">
        <v>10</v>
      </c>
      <c r="B9397" t="s">
        <v>9593</v>
      </c>
      <c r="C9397" t="s">
        <v>9594</v>
      </c>
      <c r="D9397">
        <v>137</v>
      </c>
      <c r="E9397" s="1">
        <v>0.72199999999999998</v>
      </c>
      <c r="F9397">
        <v>0.72399999999999998</v>
      </c>
      <c r="G9397">
        <v>3.3000000000000002E-2</v>
      </c>
      <c r="H9397">
        <v>30</v>
      </c>
      <c r="I9397">
        <v>4.3</v>
      </c>
      <c r="J9397">
        <v>3.6999999999999999E-4</v>
      </c>
      <c r="K9397">
        <v>0.17</v>
      </c>
      <c r="L9397">
        <v>0.87018181818181828</v>
      </c>
      <c r="M9397" s="2">
        <f t="shared" si="295"/>
        <v>45.454545454545453</v>
      </c>
      <c r="N9397" t="s">
        <v>2772</v>
      </c>
    </row>
    <row r="9398" spans="1:14">
      <c r="A9398">
        <v>11</v>
      </c>
      <c r="B9398" t="s">
        <v>11280</v>
      </c>
      <c r="C9398" t="s">
        <v>11281</v>
      </c>
      <c r="D9398">
        <v>1397</v>
      </c>
      <c r="E9398" s="1">
        <v>0.71699999999999997</v>
      </c>
      <c r="F9398">
        <v>0.83199999999999996</v>
      </c>
      <c r="G9398">
        <v>0.111</v>
      </c>
      <c r="H9398">
        <v>45</v>
      </c>
      <c r="I9398" t="s">
        <v>18288</v>
      </c>
      <c r="J9398">
        <v>1.1900000000000001E-3</v>
      </c>
      <c r="K9398">
        <v>0.23899999999999999</v>
      </c>
      <c r="L9398">
        <v>0.87018181818181828</v>
      </c>
      <c r="M9398" s="2">
        <f t="shared" si="295"/>
        <v>50</v>
      </c>
      <c r="N9398" t="s">
        <v>2772</v>
      </c>
    </row>
    <row r="9399" spans="1:14">
      <c r="A9399">
        <v>12</v>
      </c>
      <c r="B9399" t="s">
        <v>9587</v>
      </c>
      <c r="C9399" t="s">
        <v>9588</v>
      </c>
      <c r="D9399">
        <v>734</v>
      </c>
      <c r="E9399" s="1">
        <v>0.68</v>
      </c>
      <c r="F9399">
        <v>0.53700000000000003</v>
      </c>
      <c r="H9399">
        <v>0</v>
      </c>
      <c r="I9399" t="s">
        <v>18288</v>
      </c>
      <c r="J9399">
        <v>3.8000000000000002E-4</v>
      </c>
      <c r="K9399">
        <v>0.17699999999999999</v>
      </c>
      <c r="L9399">
        <v>0.87018181818181828</v>
      </c>
      <c r="M9399" s="2">
        <f t="shared" si="295"/>
        <v>54.54545454545454</v>
      </c>
      <c r="N9399" t="s">
        <v>2772</v>
      </c>
    </row>
    <row r="9400" spans="1:14">
      <c r="A9400">
        <v>13</v>
      </c>
      <c r="B9400" t="s">
        <v>9601</v>
      </c>
      <c r="C9400" t="s">
        <v>9602</v>
      </c>
      <c r="D9400">
        <v>1815</v>
      </c>
      <c r="E9400" s="1">
        <v>0.5</v>
      </c>
      <c r="F9400">
        <v>0.90900000000000003</v>
      </c>
      <c r="G9400">
        <v>6.7000000000000004E-2</v>
      </c>
      <c r="H9400">
        <v>60</v>
      </c>
      <c r="I9400" t="s">
        <v>18288</v>
      </c>
      <c r="J9400">
        <v>9.5E-4</v>
      </c>
      <c r="K9400">
        <v>0.20399999999999999</v>
      </c>
      <c r="L9400">
        <v>0.87018181818181828</v>
      </c>
      <c r="M9400" s="2">
        <f t="shared" si="295"/>
        <v>59.090909090909093</v>
      </c>
      <c r="N9400" t="s">
        <v>2772</v>
      </c>
    </row>
    <row r="9401" spans="1:14">
      <c r="A9401">
        <v>14</v>
      </c>
      <c r="B9401" t="s">
        <v>9575</v>
      </c>
      <c r="C9401" t="s">
        <v>9576</v>
      </c>
      <c r="D9401">
        <v>507</v>
      </c>
      <c r="E9401" s="1">
        <v>0.48099999999999998</v>
      </c>
      <c r="F9401">
        <v>0.48099999999999998</v>
      </c>
      <c r="G9401">
        <v>0.108</v>
      </c>
      <c r="H9401">
        <v>37</v>
      </c>
      <c r="I9401">
        <v>9.9</v>
      </c>
      <c r="J9401">
        <v>5.1000000000000004E-4</v>
      </c>
      <c r="K9401">
        <v>0.1</v>
      </c>
      <c r="L9401">
        <v>0.87018181818181828</v>
      </c>
      <c r="M9401" s="2">
        <f t="shared" si="295"/>
        <v>63.636363636363633</v>
      </c>
      <c r="N9401" t="s">
        <v>2772</v>
      </c>
    </row>
    <row r="9402" spans="1:14">
      <c r="A9402">
        <v>15</v>
      </c>
      <c r="B9402" t="s">
        <v>11212</v>
      </c>
      <c r="C9402" t="s">
        <v>11213</v>
      </c>
      <c r="D9402">
        <v>1800</v>
      </c>
      <c r="E9402" s="1">
        <v>0.34699999999999998</v>
      </c>
      <c r="F9402">
        <v>0.57199999999999995</v>
      </c>
      <c r="G9402">
        <v>0.35199999999999998</v>
      </c>
      <c r="H9402">
        <v>54</v>
      </c>
      <c r="I9402" t="s">
        <v>18288</v>
      </c>
      <c r="J9402">
        <v>1.7099999999999999E-3</v>
      </c>
      <c r="K9402">
        <v>0.16900000000000001</v>
      </c>
      <c r="L9402">
        <v>0.87018181818181828</v>
      </c>
      <c r="M9402" s="2">
        <f t="shared" si="295"/>
        <v>68.181818181818173</v>
      </c>
      <c r="N9402" t="s">
        <v>2772</v>
      </c>
    </row>
    <row r="9403" spans="1:14">
      <c r="A9403">
        <v>16</v>
      </c>
      <c r="B9403" t="s">
        <v>9591</v>
      </c>
      <c r="C9403" t="s">
        <v>9592</v>
      </c>
      <c r="D9403">
        <v>187</v>
      </c>
      <c r="E9403" s="1">
        <v>0.28000000000000003</v>
      </c>
      <c r="F9403">
        <v>0.48</v>
      </c>
      <c r="G9403">
        <v>0.29399999999999998</v>
      </c>
      <c r="H9403">
        <v>17</v>
      </c>
      <c r="I9403" t="s">
        <v>18288</v>
      </c>
      <c r="J9403">
        <v>6.9999999999999994E-5</v>
      </c>
      <c r="K9403">
        <v>0.16700000000000001</v>
      </c>
      <c r="L9403">
        <v>0.87018181818181828</v>
      </c>
      <c r="M9403" s="2">
        <f t="shared" si="295"/>
        <v>72.727272727272734</v>
      </c>
      <c r="N9403" t="s">
        <v>2772</v>
      </c>
    </row>
    <row r="9404" spans="1:14">
      <c r="A9404">
        <v>17</v>
      </c>
      <c r="B9404" t="s">
        <v>9605</v>
      </c>
      <c r="C9404" t="s">
        <v>9606</v>
      </c>
      <c r="D9404">
        <v>97</v>
      </c>
      <c r="E9404" s="1">
        <v>0.27500000000000002</v>
      </c>
      <c r="F9404">
        <v>0.3</v>
      </c>
      <c r="G9404">
        <v>3.1E-2</v>
      </c>
      <c r="H9404">
        <v>64</v>
      </c>
      <c r="J9404">
        <v>3.6999999999999999E-4</v>
      </c>
      <c r="K9404">
        <v>8.7999999999999995E-2</v>
      </c>
      <c r="L9404">
        <v>0.87018181818181828</v>
      </c>
      <c r="M9404" s="2">
        <f t="shared" si="295"/>
        <v>77.272727272727266</v>
      </c>
      <c r="N9404" t="s">
        <v>2772</v>
      </c>
    </row>
    <row r="9405" spans="1:14">
      <c r="A9405">
        <v>18</v>
      </c>
      <c r="B9405" t="s">
        <v>9599</v>
      </c>
      <c r="C9405" t="s">
        <v>9600</v>
      </c>
      <c r="D9405">
        <v>442</v>
      </c>
      <c r="E9405" s="1">
        <v>0.23100000000000001</v>
      </c>
      <c r="F9405">
        <v>0.20599999999999999</v>
      </c>
      <c r="G9405">
        <v>0</v>
      </c>
      <c r="H9405">
        <v>11</v>
      </c>
      <c r="I9405" t="s">
        <v>18288</v>
      </c>
      <c r="J9405">
        <v>2.5999999999999998E-4</v>
      </c>
      <c r="K9405">
        <v>5.6000000000000001E-2</v>
      </c>
      <c r="L9405">
        <v>0.87018181818181828</v>
      </c>
      <c r="M9405" s="2">
        <f t="shared" si="295"/>
        <v>81.818181818181827</v>
      </c>
      <c r="N9405" t="s">
        <v>2772</v>
      </c>
    </row>
    <row r="9406" spans="1:14">
      <c r="A9406">
        <v>19</v>
      </c>
      <c r="B9406" t="s">
        <v>9583</v>
      </c>
      <c r="C9406" t="s">
        <v>9584</v>
      </c>
      <c r="D9406">
        <v>15</v>
      </c>
      <c r="E9406" s="1">
        <v>0.2</v>
      </c>
      <c r="G9406">
        <v>4.8000000000000001E-2</v>
      </c>
      <c r="H9406">
        <v>21</v>
      </c>
      <c r="J9406">
        <v>5.0000000000000002E-5</v>
      </c>
      <c r="L9406">
        <v>0.87018181818181828</v>
      </c>
      <c r="M9406" s="2">
        <f t="shared" si="295"/>
        <v>86.36363636363636</v>
      </c>
      <c r="N9406" t="s">
        <v>2772</v>
      </c>
    </row>
    <row r="9407" spans="1:14">
      <c r="A9407">
        <v>20</v>
      </c>
      <c r="B9407" t="s">
        <v>9585</v>
      </c>
      <c r="C9407" t="s">
        <v>9586</v>
      </c>
      <c r="D9407">
        <v>40</v>
      </c>
      <c r="E9407" s="1">
        <v>0.19600000000000001</v>
      </c>
      <c r="G9407">
        <v>3.1E-2</v>
      </c>
      <c r="H9407">
        <v>32</v>
      </c>
      <c r="J9407">
        <v>8.0000000000000007E-5</v>
      </c>
      <c r="L9407">
        <v>0.87018181818181828</v>
      </c>
      <c r="M9407" s="2">
        <f t="shared" si="295"/>
        <v>90.909090909090907</v>
      </c>
      <c r="N9407" t="s">
        <v>2772</v>
      </c>
    </row>
    <row r="9408" spans="1:14">
      <c r="A9408">
        <v>21</v>
      </c>
      <c r="B9408" t="s">
        <v>9595</v>
      </c>
      <c r="C9408" t="s">
        <v>9596</v>
      </c>
      <c r="D9408">
        <v>664</v>
      </c>
      <c r="E9408" s="1">
        <v>0.185</v>
      </c>
      <c r="F9408">
        <v>0.218</v>
      </c>
      <c r="G9408">
        <v>6.2E-2</v>
      </c>
      <c r="H9408">
        <v>32</v>
      </c>
      <c r="I9408" t="s">
        <v>18288</v>
      </c>
      <c r="J9408">
        <v>3.3E-4</v>
      </c>
      <c r="K9408">
        <v>0.10100000000000001</v>
      </c>
      <c r="L9408">
        <v>0.87018181818181828</v>
      </c>
      <c r="M9408" s="2">
        <f t="shared" si="295"/>
        <v>95.454545454545453</v>
      </c>
      <c r="N9408" t="s">
        <v>2772</v>
      </c>
    </row>
    <row r="9409" spans="1:14">
      <c r="A9409">
        <v>22</v>
      </c>
      <c r="B9409" t="s">
        <v>9603</v>
      </c>
      <c r="C9409" t="s">
        <v>9604</v>
      </c>
      <c r="D9409">
        <v>75</v>
      </c>
      <c r="E9409" s="1">
        <v>2.5999999999999999E-2</v>
      </c>
      <c r="F9409">
        <v>1.2E-2</v>
      </c>
      <c r="G9409">
        <v>0</v>
      </c>
      <c r="H9409">
        <v>104</v>
      </c>
      <c r="J9409">
        <v>3.0000000000000001E-5</v>
      </c>
      <c r="K9409">
        <v>3.0000000000000001E-3</v>
      </c>
      <c r="L9409">
        <v>0.87018181818181828</v>
      </c>
      <c r="M9409" s="2">
        <f t="shared" si="295"/>
        <v>100</v>
      </c>
      <c r="N9409" t="s">
        <v>2772</v>
      </c>
    </row>
    <row r="9410" spans="1:14" s="3" customFormat="1">
      <c r="E9410" s="4"/>
      <c r="M9410" s="5"/>
    </row>
    <row r="9411" spans="1:14">
      <c r="A9411">
        <v>1</v>
      </c>
      <c r="B9411" t="s">
        <v>21141</v>
      </c>
      <c r="C9411" t="s">
        <v>21142</v>
      </c>
      <c r="D9411">
        <v>7664</v>
      </c>
      <c r="E9411" s="1">
        <v>3.532</v>
      </c>
      <c r="F9411">
        <v>3.4329999999999998</v>
      </c>
      <c r="G9411">
        <v>0.89700000000000002</v>
      </c>
      <c r="H9411">
        <v>321</v>
      </c>
      <c r="I9411">
        <v>5.5</v>
      </c>
      <c r="J9411">
        <v>1.353E-2</v>
      </c>
      <c r="K9411">
        <v>0.63600000000000001</v>
      </c>
      <c r="L9411">
        <f>AVERAGE(E9411:E9432)</f>
        <v>0.91240909090909073</v>
      </c>
      <c r="M9411" s="2">
        <f t="shared" ref="M9411:M9432" si="296">A9411/22*100</f>
        <v>4.5454545454545459</v>
      </c>
      <c r="N9411" t="s">
        <v>2773</v>
      </c>
    </row>
    <row r="9412" spans="1:14">
      <c r="A9412">
        <v>2</v>
      </c>
      <c r="B9412" t="s">
        <v>9581</v>
      </c>
      <c r="C9412" t="s">
        <v>9582</v>
      </c>
      <c r="D9412">
        <v>3273</v>
      </c>
      <c r="E9412" s="1">
        <v>3.476</v>
      </c>
      <c r="F9412">
        <v>3.7490000000000001</v>
      </c>
      <c r="G9412">
        <v>0.47599999999999998</v>
      </c>
      <c r="H9412">
        <v>189</v>
      </c>
      <c r="I9412">
        <v>4.8</v>
      </c>
      <c r="J9412">
        <v>6.8799999999999998E-3</v>
      </c>
      <c r="K9412">
        <v>0.79500000000000004</v>
      </c>
      <c r="L9412">
        <v>0.91240909090909073</v>
      </c>
      <c r="M9412" s="2">
        <f t="shared" si="296"/>
        <v>9.0909090909090917</v>
      </c>
      <c r="N9412" t="s">
        <v>2773</v>
      </c>
    </row>
    <row r="9413" spans="1:14">
      <c r="A9413">
        <v>3</v>
      </c>
      <c r="B9413" t="s">
        <v>9621</v>
      </c>
      <c r="C9413" t="s">
        <v>9622</v>
      </c>
      <c r="D9413">
        <v>252</v>
      </c>
      <c r="E9413" s="1">
        <v>1.3080000000000001</v>
      </c>
      <c r="G9413">
        <v>0.19</v>
      </c>
      <c r="H9413">
        <v>21</v>
      </c>
      <c r="I9413">
        <v>6.1</v>
      </c>
      <c r="J9413">
        <v>5.4000000000000001E-4</v>
      </c>
      <c r="L9413">
        <v>0.91240909090909073</v>
      </c>
      <c r="M9413" s="2">
        <f t="shared" si="296"/>
        <v>13.636363636363635</v>
      </c>
      <c r="N9413" t="s">
        <v>2773</v>
      </c>
    </row>
    <row r="9414" spans="1:14">
      <c r="A9414">
        <v>4</v>
      </c>
      <c r="B9414" t="s">
        <v>9633</v>
      </c>
      <c r="C9414" t="s">
        <v>9634</v>
      </c>
      <c r="D9414">
        <v>4588</v>
      </c>
      <c r="E9414" s="1">
        <v>1.135</v>
      </c>
      <c r="F9414">
        <v>1.458</v>
      </c>
      <c r="G9414">
        <v>9.8000000000000004E-2</v>
      </c>
      <c r="H9414">
        <v>194</v>
      </c>
      <c r="I9414" t="s">
        <v>18288</v>
      </c>
      <c r="J9414">
        <v>4.3200000000000001E-3</v>
      </c>
      <c r="K9414">
        <v>0.30599999999999999</v>
      </c>
      <c r="L9414">
        <v>0.91240909090909073</v>
      </c>
      <c r="M9414" s="2">
        <f t="shared" si="296"/>
        <v>18.181818181818183</v>
      </c>
      <c r="N9414" t="s">
        <v>2773</v>
      </c>
    </row>
    <row r="9415" spans="1:14">
      <c r="A9415">
        <v>5</v>
      </c>
      <c r="B9415" t="s">
        <v>21197</v>
      </c>
      <c r="C9415" t="s">
        <v>21198</v>
      </c>
      <c r="D9415">
        <v>398</v>
      </c>
      <c r="E9415" s="1">
        <v>1.107</v>
      </c>
      <c r="F9415">
        <v>1.1020000000000001</v>
      </c>
      <c r="G9415">
        <v>0.114</v>
      </c>
      <c r="H9415">
        <v>35</v>
      </c>
      <c r="I9415">
        <v>6</v>
      </c>
      <c r="J9415">
        <v>6.7000000000000002E-4</v>
      </c>
      <c r="K9415">
        <v>0.216</v>
      </c>
      <c r="L9415">
        <v>0.91240909090909073</v>
      </c>
      <c r="M9415" s="2">
        <f t="shared" si="296"/>
        <v>22.727272727272727</v>
      </c>
      <c r="N9415" t="s">
        <v>2773</v>
      </c>
    </row>
    <row r="9416" spans="1:14">
      <c r="A9416">
        <v>6</v>
      </c>
      <c r="B9416" t="s">
        <v>9609</v>
      </c>
      <c r="C9416" t="s">
        <v>9610</v>
      </c>
      <c r="D9416">
        <v>1020</v>
      </c>
      <c r="E9416" s="1">
        <v>0.91200000000000003</v>
      </c>
      <c r="F9416">
        <v>1.103</v>
      </c>
      <c r="G9416">
        <v>0.06</v>
      </c>
      <c r="H9416">
        <v>200</v>
      </c>
      <c r="I9416">
        <v>4.0999999999999996</v>
      </c>
      <c r="J9416">
        <v>2.8E-3</v>
      </c>
      <c r="K9416">
        <v>0.22900000000000001</v>
      </c>
      <c r="L9416">
        <v>0.91240909090909073</v>
      </c>
      <c r="M9416" s="2">
        <f t="shared" si="296"/>
        <v>27.27272727272727</v>
      </c>
      <c r="N9416" t="s">
        <v>2773</v>
      </c>
    </row>
    <row r="9417" spans="1:14">
      <c r="A9417">
        <v>7</v>
      </c>
      <c r="B9417" t="s">
        <v>21139</v>
      </c>
      <c r="C9417" t="s">
        <v>21140</v>
      </c>
      <c r="D9417">
        <v>603</v>
      </c>
      <c r="E9417" s="1">
        <v>0.89900000000000002</v>
      </c>
      <c r="F9417">
        <v>0.98099999999999998</v>
      </c>
      <c r="G9417">
        <v>0.13200000000000001</v>
      </c>
      <c r="H9417">
        <v>68</v>
      </c>
      <c r="I9417">
        <v>6.7</v>
      </c>
      <c r="J9417">
        <v>8.0999999999999996E-4</v>
      </c>
      <c r="K9417">
        <v>0.17399999999999999</v>
      </c>
      <c r="L9417">
        <v>0.91240909090909073</v>
      </c>
      <c r="M9417" s="2">
        <f t="shared" si="296"/>
        <v>31.818181818181817</v>
      </c>
      <c r="N9417" t="s">
        <v>2773</v>
      </c>
    </row>
    <row r="9418" spans="1:14">
      <c r="A9418">
        <v>8</v>
      </c>
      <c r="B9418" t="s">
        <v>9619</v>
      </c>
      <c r="C9418" t="s">
        <v>9620</v>
      </c>
      <c r="D9418">
        <v>163</v>
      </c>
      <c r="E9418" s="1">
        <v>0.80700000000000005</v>
      </c>
      <c r="F9418">
        <v>1.2030000000000001</v>
      </c>
      <c r="G9418">
        <v>3.4000000000000002E-2</v>
      </c>
      <c r="H9418">
        <v>59</v>
      </c>
      <c r="I9418">
        <v>4.0999999999999996</v>
      </c>
      <c r="J9418">
        <v>6.9999999999999999E-4</v>
      </c>
      <c r="K9418">
        <v>0.32300000000000001</v>
      </c>
      <c r="L9418">
        <v>0.91240909090909073</v>
      </c>
      <c r="M9418" s="2">
        <f t="shared" si="296"/>
        <v>36.363636363636367</v>
      </c>
      <c r="N9418" t="s">
        <v>2773</v>
      </c>
    </row>
    <row r="9419" spans="1:14">
      <c r="A9419">
        <v>9</v>
      </c>
      <c r="B9419" t="s">
        <v>9611</v>
      </c>
      <c r="C9419" t="s">
        <v>9612</v>
      </c>
      <c r="D9419">
        <v>808</v>
      </c>
      <c r="E9419" s="1">
        <v>0.80100000000000005</v>
      </c>
      <c r="F9419">
        <v>0.85099999999999998</v>
      </c>
      <c r="G9419">
        <v>9.1999999999999998E-2</v>
      </c>
      <c r="H9419">
        <v>119</v>
      </c>
      <c r="I9419">
        <v>4.8</v>
      </c>
      <c r="J9419">
        <v>1.4499999999999999E-3</v>
      </c>
      <c r="K9419">
        <v>0.14000000000000001</v>
      </c>
      <c r="L9419">
        <v>0.91240909090909073</v>
      </c>
      <c r="M9419" s="2">
        <f t="shared" si="296"/>
        <v>40.909090909090914</v>
      </c>
      <c r="N9419" t="s">
        <v>2773</v>
      </c>
    </row>
    <row r="9420" spans="1:14">
      <c r="A9420">
        <v>10</v>
      </c>
      <c r="B9420" t="s">
        <v>9627</v>
      </c>
      <c r="C9420" t="s">
        <v>9628</v>
      </c>
      <c r="D9420">
        <v>1254</v>
      </c>
      <c r="E9420" s="1">
        <v>0.72499999999999998</v>
      </c>
      <c r="F9420">
        <v>0.745</v>
      </c>
      <c r="G9420">
        <v>4.5999999999999999E-2</v>
      </c>
      <c r="H9420">
        <v>151</v>
      </c>
      <c r="I9420" t="s">
        <v>18288</v>
      </c>
      <c r="J9420">
        <v>1.47E-3</v>
      </c>
      <c r="K9420">
        <v>0.183</v>
      </c>
      <c r="L9420">
        <v>0.91240909090909073</v>
      </c>
      <c r="M9420" s="2">
        <f t="shared" si="296"/>
        <v>45.454545454545453</v>
      </c>
      <c r="N9420" t="s">
        <v>2773</v>
      </c>
    </row>
    <row r="9421" spans="1:14">
      <c r="A9421">
        <v>11</v>
      </c>
      <c r="B9421" t="s">
        <v>11280</v>
      </c>
      <c r="C9421" t="s">
        <v>11281</v>
      </c>
      <c r="D9421">
        <v>1397</v>
      </c>
      <c r="E9421" s="1">
        <v>0.71699999999999997</v>
      </c>
      <c r="F9421">
        <v>0.83199999999999996</v>
      </c>
      <c r="G9421">
        <v>0.111</v>
      </c>
      <c r="H9421">
        <v>45</v>
      </c>
      <c r="I9421" t="s">
        <v>18288</v>
      </c>
      <c r="J9421">
        <v>1.1900000000000001E-3</v>
      </c>
      <c r="K9421">
        <v>0.23899999999999999</v>
      </c>
      <c r="L9421">
        <v>0.91240909090909073</v>
      </c>
      <c r="M9421" s="2">
        <f t="shared" si="296"/>
        <v>50</v>
      </c>
      <c r="N9421" t="s">
        <v>2773</v>
      </c>
    </row>
    <row r="9422" spans="1:14">
      <c r="A9422">
        <v>12</v>
      </c>
      <c r="B9422" t="s">
        <v>9625</v>
      </c>
      <c r="C9422" t="s">
        <v>9626</v>
      </c>
      <c r="D9422">
        <v>366</v>
      </c>
      <c r="E9422" s="1">
        <v>0.64800000000000002</v>
      </c>
      <c r="F9422">
        <v>0.45900000000000002</v>
      </c>
      <c r="G9422">
        <v>2.8000000000000001E-2</v>
      </c>
      <c r="H9422">
        <v>36</v>
      </c>
      <c r="I9422" t="s">
        <v>18288</v>
      </c>
      <c r="J9422">
        <v>3.3E-4</v>
      </c>
      <c r="K9422">
        <v>9.5000000000000001E-2</v>
      </c>
      <c r="L9422">
        <v>0.91240909090909073</v>
      </c>
      <c r="M9422" s="2">
        <f t="shared" si="296"/>
        <v>54.54545454545454</v>
      </c>
      <c r="N9422" t="s">
        <v>2773</v>
      </c>
    </row>
    <row r="9423" spans="1:14">
      <c r="A9423">
        <v>13</v>
      </c>
      <c r="B9423" t="s">
        <v>21163</v>
      </c>
      <c r="C9423" t="s">
        <v>21164</v>
      </c>
      <c r="D9423">
        <v>472</v>
      </c>
      <c r="E9423" s="1">
        <v>0.64400000000000002</v>
      </c>
      <c r="F9423">
        <v>0.57299999999999995</v>
      </c>
      <c r="G9423">
        <v>6.7000000000000004E-2</v>
      </c>
      <c r="H9423">
        <v>45</v>
      </c>
      <c r="I9423" t="s">
        <v>18288</v>
      </c>
      <c r="J9423">
        <v>4.8000000000000001E-4</v>
      </c>
      <c r="K9423">
        <v>0.121</v>
      </c>
      <c r="L9423">
        <v>0.91240909090909073</v>
      </c>
      <c r="M9423" s="2">
        <f t="shared" si="296"/>
        <v>59.090909090909093</v>
      </c>
      <c r="N9423" t="s">
        <v>2773</v>
      </c>
    </row>
    <row r="9424" spans="1:14">
      <c r="A9424">
        <v>14</v>
      </c>
      <c r="B9424" t="s">
        <v>9623</v>
      </c>
      <c r="C9424" t="s">
        <v>9624</v>
      </c>
      <c r="D9424">
        <v>104</v>
      </c>
      <c r="E9424" s="1">
        <v>0.55800000000000005</v>
      </c>
      <c r="G9424">
        <v>0</v>
      </c>
      <c r="H9424">
        <v>21</v>
      </c>
      <c r="I9424">
        <v>4.7</v>
      </c>
      <c r="J9424">
        <v>2.5000000000000001E-4</v>
      </c>
      <c r="L9424">
        <v>0.91240909090909073</v>
      </c>
      <c r="M9424" s="2">
        <f t="shared" si="296"/>
        <v>63.636363636363633</v>
      </c>
      <c r="N9424" t="s">
        <v>2773</v>
      </c>
    </row>
    <row r="9425" spans="1:14">
      <c r="A9425">
        <v>15</v>
      </c>
      <c r="B9425" t="s">
        <v>9615</v>
      </c>
      <c r="C9425" t="s">
        <v>9616</v>
      </c>
      <c r="D9425">
        <v>373</v>
      </c>
      <c r="E9425" s="1">
        <v>0.48599999999999999</v>
      </c>
      <c r="G9425">
        <v>0.11899999999999999</v>
      </c>
      <c r="H9425">
        <v>59</v>
      </c>
      <c r="I9425">
        <v>5.8</v>
      </c>
      <c r="J9425">
        <v>8.7000000000000001E-4</v>
      </c>
      <c r="L9425">
        <v>0.91240909090909073</v>
      </c>
      <c r="M9425" s="2">
        <f t="shared" si="296"/>
        <v>68.181818181818173</v>
      </c>
      <c r="N9425" t="s">
        <v>2773</v>
      </c>
    </row>
    <row r="9426" spans="1:14">
      <c r="A9426">
        <v>16</v>
      </c>
      <c r="B9426" t="s">
        <v>9617</v>
      </c>
      <c r="C9426" t="s">
        <v>9618</v>
      </c>
      <c r="D9426">
        <v>303</v>
      </c>
      <c r="E9426" s="1">
        <v>0.45800000000000002</v>
      </c>
      <c r="F9426">
        <v>0.55400000000000005</v>
      </c>
      <c r="G9426">
        <v>0</v>
      </c>
      <c r="H9426">
        <v>28</v>
      </c>
      <c r="I9426">
        <v>9.4</v>
      </c>
      <c r="J9426">
        <v>3.6999999999999999E-4</v>
      </c>
      <c r="K9426">
        <v>0.15</v>
      </c>
      <c r="L9426">
        <v>0.91240909090909073</v>
      </c>
      <c r="M9426" s="2">
        <f t="shared" si="296"/>
        <v>72.727272727272734</v>
      </c>
      <c r="N9426" t="s">
        <v>2773</v>
      </c>
    </row>
    <row r="9427" spans="1:14">
      <c r="A9427">
        <v>17</v>
      </c>
      <c r="B9427" t="s">
        <v>9607</v>
      </c>
      <c r="C9427" t="s">
        <v>9608</v>
      </c>
      <c r="D9427">
        <v>188</v>
      </c>
      <c r="E9427" s="1">
        <v>0.40500000000000003</v>
      </c>
      <c r="G9427">
        <v>0</v>
      </c>
      <c r="H9427">
        <v>12</v>
      </c>
      <c r="I9427">
        <v>7.1</v>
      </c>
      <c r="J9427">
        <v>3.4000000000000002E-4</v>
      </c>
      <c r="L9427">
        <v>0.91240909090909073</v>
      </c>
      <c r="M9427" s="2">
        <f t="shared" si="296"/>
        <v>77.272727272727266</v>
      </c>
      <c r="N9427" t="s">
        <v>2773</v>
      </c>
    </row>
    <row r="9428" spans="1:14">
      <c r="A9428">
        <v>18</v>
      </c>
      <c r="B9428" t="s">
        <v>9613</v>
      </c>
      <c r="C9428" t="s">
        <v>9614</v>
      </c>
      <c r="D9428">
        <v>55</v>
      </c>
      <c r="E9428" s="1">
        <v>0.36599999999999999</v>
      </c>
      <c r="F9428">
        <v>0.251</v>
      </c>
      <c r="G9428">
        <v>6.4000000000000001E-2</v>
      </c>
      <c r="H9428">
        <v>47</v>
      </c>
      <c r="J9428">
        <v>8.0000000000000007E-5</v>
      </c>
      <c r="K9428">
        <v>2.3E-2</v>
      </c>
      <c r="L9428">
        <v>0.91240909090909073</v>
      </c>
      <c r="M9428" s="2">
        <f t="shared" si="296"/>
        <v>81.818181818181827</v>
      </c>
      <c r="N9428" t="s">
        <v>2773</v>
      </c>
    </row>
    <row r="9429" spans="1:14">
      <c r="A9429">
        <v>19</v>
      </c>
      <c r="B9429" t="s">
        <v>21109</v>
      </c>
      <c r="C9429" t="s">
        <v>21110</v>
      </c>
      <c r="D9429">
        <v>205</v>
      </c>
      <c r="E9429" s="1">
        <v>0.35399999999999998</v>
      </c>
      <c r="F9429">
        <v>0.29699999999999999</v>
      </c>
      <c r="G9429">
        <v>6.7000000000000004E-2</v>
      </c>
      <c r="H9429">
        <v>30</v>
      </c>
      <c r="I9429">
        <v>8.3000000000000007</v>
      </c>
      <c r="J9429">
        <v>2.3000000000000001E-4</v>
      </c>
      <c r="K9429">
        <v>6.3E-2</v>
      </c>
      <c r="L9429">
        <v>0.91240909090909073</v>
      </c>
      <c r="M9429" s="2">
        <f t="shared" si="296"/>
        <v>86.36363636363636</v>
      </c>
      <c r="N9429" t="s">
        <v>2773</v>
      </c>
    </row>
    <row r="9430" spans="1:14">
      <c r="A9430">
        <v>20</v>
      </c>
      <c r="B9430" t="s">
        <v>9631</v>
      </c>
      <c r="C9430" t="s">
        <v>9632</v>
      </c>
      <c r="D9430">
        <v>88</v>
      </c>
      <c r="E9430" s="1">
        <v>0.29699999999999999</v>
      </c>
      <c r="F9430">
        <v>0.30399999999999999</v>
      </c>
      <c r="G9430">
        <v>0</v>
      </c>
      <c r="H9430">
        <v>36</v>
      </c>
      <c r="J9430">
        <v>1.9000000000000001E-4</v>
      </c>
      <c r="K9430">
        <v>4.2999999999999997E-2</v>
      </c>
      <c r="L9430">
        <v>0.91240909090909073</v>
      </c>
      <c r="M9430" s="2">
        <f t="shared" si="296"/>
        <v>90.909090909090907</v>
      </c>
      <c r="N9430" t="s">
        <v>2773</v>
      </c>
    </row>
    <row r="9431" spans="1:14">
      <c r="A9431">
        <v>21</v>
      </c>
      <c r="B9431" t="s">
        <v>21495</v>
      </c>
      <c r="C9431" t="s">
        <v>21496</v>
      </c>
      <c r="D9431">
        <v>275</v>
      </c>
      <c r="E9431" s="1">
        <v>0.26100000000000001</v>
      </c>
      <c r="F9431">
        <v>0.25800000000000001</v>
      </c>
      <c r="G9431">
        <v>4.9000000000000002E-2</v>
      </c>
      <c r="H9431">
        <v>81</v>
      </c>
      <c r="I9431">
        <v>7.4</v>
      </c>
      <c r="J9431">
        <v>4.2999999999999999E-4</v>
      </c>
      <c r="K9431">
        <v>5.7000000000000002E-2</v>
      </c>
      <c r="L9431">
        <v>0.91240909090909073</v>
      </c>
      <c r="M9431" s="2">
        <f t="shared" si="296"/>
        <v>95.454545454545453</v>
      </c>
      <c r="N9431" t="s">
        <v>2773</v>
      </c>
    </row>
    <row r="9432" spans="1:14">
      <c r="A9432">
        <v>22</v>
      </c>
      <c r="B9432" t="s">
        <v>9629</v>
      </c>
      <c r="C9432" t="s">
        <v>9630</v>
      </c>
      <c r="D9432">
        <v>286</v>
      </c>
      <c r="E9432" s="1">
        <v>0.17699999999999999</v>
      </c>
      <c r="F9432">
        <v>0.189</v>
      </c>
      <c r="G9432">
        <v>3.4000000000000002E-2</v>
      </c>
      <c r="H9432">
        <v>89</v>
      </c>
      <c r="I9432">
        <v>9.6</v>
      </c>
      <c r="J9432">
        <v>3.5E-4</v>
      </c>
      <c r="K9432">
        <v>3.6999999999999998E-2</v>
      </c>
      <c r="L9432">
        <v>0.91240909090909073</v>
      </c>
      <c r="M9432" s="2">
        <f t="shared" si="296"/>
        <v>100</v>
      </c>
      <c r="N9432" t="s">
        <v>2773</v>
      </c>
    </row>
    <row r="9433" spans="1:14" s="3" customFormat="1">
      <c r="E9433" s="4"/>
      <c r="M9433" s="5"/>
    </row>
    <row r="9434" spans="1:14">
      <c r="A9434">
        <v>1</v>
      </c>
      <c r="B9434" t="s">
        <v>21663</v>
      </c>
      <c r="C9434" t="s">
        <v>21664</v>
      </c>
      <c r="D9434">
        <v>570</v>
      </c>
      <c r="E9434" s="1">
        <v>5.7380000000000004</v>
      </c>
      <c r="F9434">
        <v>5.7380000000000004</v>
      </c>
      <c r="G9434">
        <v>3.5179999999999998</v>
      </c>
      <c r="H9434">
        <v>56</v>
      </c>
      <c r="I9434">
        <v>1.2</v>
      </c>
      <c r="J9434">
        <v>1.9400000000000001E-3</v>
      </c>
      <c r="K9434">
        <v>1.7030000000000001</v>
      </c>
      <c r="L9434">
        <f>AVERAGE(E9434:E9628)</f>
        <v>1.1970979381443299</v>
      </c>
      <c r="M9434" s="2">
        <f t="shared" ref="M9434:M9480" si="297">A9434/47*100</f>
        <v>2.1276595744680851</v>
      </c>
      <c r="N9434" t="s">
        <v>2774</v>
      </c>
    </row>
    <row r="9435" spans="1:14">
      <c r="A9435">
        <v>2</v>
      </c>
      <c r="B9435" t="s">
        <v>20147</v>
      </c>
      <c r="C9435" t="s">
        <v>20148</v>
      </c>
      <c r="D9435">
        <v>51753</v>
      </c>
      <c r="E9435" s="1">
        <v>5.3230000000000004</v>
      </c>
      <c r="F9435">
        <v>6.9109999999999996</v>
      </c>
      <c r="G9435">
        <v>0.72899999999999998</v>
      </c>
      <c r="H9435">
        <v>728</v>
      </c>
      <c r="I9435">
        <v>6.4</v>
      </c>
      <c r="J9435">
        <v>0.18271000000000001</v>
      </c>
      <c r="K9435">
        <v>3.0529999999999999</v>
      </c>
      <c r="L9435">
        <v>1.9571489361702126</v>
      </c>
      <c r="M9435" s="2">
        <f t="shared" si="297"/>
        <v>4.2553191489361701</v>
      </c>
      <c r="N9435" t="s">
        <v>2774</v>
      </c>
    </row>
    <row r="9436" spans="1:14">
      <c r="A9436">
        <v>3</v>
      </c>
      <c r="B9436" t="s">
        <v>20151</v>
      </c>
      <c r="C9436" t="s">
        <v>20152</v>
      </c>
      <c r="D9436">
        <v>3073</v>
      </c>
      <c r="E9436" s="1">
        <v>5.298</v>
      </c>
      <c r="F9436">
        <v>7.51</v>
      </c>
      <c r="G9436">
        <v>1.276</v>
      </c>
      <c r="H9436">
        <v>58</v>
      </c>
      <c r="I9436">
        <v>4.7</v>
      </c>
      <c r="J9436">
        <v>1.286E-2</v>
      </c>
      <c r="K9436">
        <v>2.9220000000000002</v>
      </c>
      <c r="L9436">
        <v>1.9571489361702126</v>
      </c>
      <c r="M9436" s="2">
        <f t="shared" si="297"/>
        <v>6.3829787234042552</v>
      </c>
      <c r="N9436" t="s">
        <v>2774</v>
      </c>
    </row>
    <row r="9437" spans="1:14">
      <c r="A9437">
        <v>4</v>
      </c>
      <c r="B9437" t="s">
        <v>20155</v>
      </c>
      <c r="C9437" t="s">
        <v>20156</v>
      </c>
      <c r="D9437">
        <v>11758</v>
      </c>
      <c r="E9437" s="1">
        <v>4.867</v>
      </c>
      <c r="F9437">
        <v>5.9390000000000001</v>
      </c>
      <c r="G9437">
        <v>0.82399999999999995</v>
      </c>
      <c r="H9437">
        <v>507</v>
      </c>
      <c r="I9437">
        <v>3.6</v>
      </c>
      <c r="J9437">
        <v>7.8810000000000005E-2</v>
      </c>
      <c r="K9437">
        <v>2.7090000000000001</v>
      </c>
      <c r="L9437">
        <v>1.9571489361702126</v>
      </c>
      <c r="M9437" s="2">
        <f t="shared" si="297"/>
        <v>8.5106382978723403</v>
      </c>
      <c r="N9437" t="s">
        <v>2774</v>
      </c>
    </row>
    <row r="9438" spans="1:14">
      <c r="A9438">
        <v>5</v>
      </c>
      <c r="B9438" t="s">
        <v>9645</v>
      </c>
      <c r="C9438" t="s">
        <v>9646</v>
      </c>
      <c r="D9438">
        <v>522</v>
      </c>
      <c r="E9438" s="1">
        <v>4.2</v>
      </c>
      <c r="F9438">
        <v>4.1890000000000001</v>
      </c>
      <c r="G9438">
        <v>0.72499999999999998</v>
      </c>
      <c r="H9438">
        <v>40</v>
      </c>
      <c r="I9438">
        <v>2.2000000000000002</v>
      </c>
      <c r="J9438">
        <v>3.5000000000000001E-3</v>
      </c>
      <c r="K9438">
        <v>1.796</v>
      </c>
      <c r="L9438">
        <v>1.9571489361702126</v>
      </c>
      <c r="M9438" s="2">
        <f t="shared" si="297"/>
        <v>10.638297872340425</v>
      </c>
      <c r="N9438" t="s">
        <v>2774</v>
      </c>
    </row>
    <row r="9439" spans="1:14">
      <c r="A9439">
        <v>6</v>
      </c>
      <c r="B9439" t="s">
        <v>20189</v>
      </c>
      <c r="C9439" t="s">
        <v>20190</v>
      </c>
      <c r="D9439">
        <v>17337</v>
      </c>
      <c r="E9439" s="1">
        <v>3.024</v>
      </c>
      <c r="F9439">
        <v>3.51</v>
      </c>
      <c r="G9439">
        <v>0.432</v>
      </c>
      <c r="H9439">
        <v>528</v>
      </c>
      <c r="I9439">
        <v>4.5999999999999996</v>
      </c>
      <c r="J9439">
        <v>8.1350000000000006E-2</v>
      </c>
      <c r="K9439">
        <v>1.3879999999999999</v>
      </c>
      <c r="L9439">
        <v>1.9571489361702126</v>
      </c>
      <c r="M9439" s="2">
        <f t="shared" si="297"/>
        <v>12.76595744680851</v>
      </c>
      <c r="N9439" t="s">
        <v>2774</v>
      </c>
    </row>
    <row r="9440" spans="1:14">
      <c r="A9440">
        <v>7</v>
      </c>
      <c r="B9440" t="s">
        <v>9641</v>
      </c>
      <c r="C9440" t="s">
        <v>9642</v>
      </c>
      <c r="D9440">
        <v>2494</v>
      </c>
      <c r="E9440" s="1">
        <v>2.9820000000000002</v>
      </c>
      <c r="F9440">
        <v>3.3</v>
      </c>
      <c r="G9440">
        <v>0.35199999999999998</v>
      </c>
      <c r="H9440">
        <v>199</v>
      </c>
      <c r="I9440">
        <v>2.8</v>
      </c>
      <c r="J9440">
        <v>1.528E-2</v>
      </c>
      <c r="K9440">
        <v>1.1919999999999999</v>
      </c>
      <c r="L9440">
        <v>1.9571489361702126</v>
      </c>
      <c r="M9440" s="2">
        <f t="shared" si="297"/>
        <v>14.893617021276595</v>
      </c>
      <c r="N9440" t="s">
        <v>2774</v>
      </c>
    </row>
    <row r="9441" spans="1:14">
      <c r="A9441">
        <v>8</v>
      </c>
      <c r="B9441" t="s">
        <v>9647</v>
      </c>
      <c r="C9441" t="s">
        <v>9648</v>
      </c>
      <c r="D9441">
        <v>446</v>
      </c>
      <c r="E9441" s="1">
        <v>2.4809999999999999</v>
      </c>
      <c r="F9441">
        <v>2.61</v>
      </c>
      <c r="G9441">
        <v>0.81100000000000005</v>
      </c>
      <c r="H9441">
        <v>95</v>
      </c>
      <c r="I9441">
        <v>2.1</v>
      </c>
      <c r="J9441">
        <v>2.8900000000000002E-3</v>
      </c>
      <c r="K9441">
        <v>1.169</v>
      </c>
      <c r="L9441">
        <v>1.9571489361702126</v>
      </c>
      <c r="M9441" s="2">
        <f t="shared" si="297"/>
        <v>17.021276595744681</v>
      </c>
      <c r="N9441" t="s">
        <v>2774</v>
      </c>
    </row>
    <row r="9442" spans="1:14">
      <c r="A9442">
        <v>9</v>
      </c>
      <c r="B9442" t="s">
        <v>13459</v>
      </c>
      <c r="C9442" t="s">
        <v>13460</v>
      </c>
      <c r="D9442">
        <v>1790</v>
      </c>
      <c r="E9442" s="1">
        <v>2.4390000000000001</v>
      </c>
      <c r="F9442">
        <v>2.653</v>
      </c>
      <c r="G9442">
        <v>0.48399999999999999</v>
      </c>
      <c r="H9442">
        <v>64</v>
      </c>
      <c r="I9442">
        <v>5.9</v>
      </c>
      <c r="J9442">
        <v>5.7099999999999998E-3</v>
      </c>
      <c r="K9442">
        <v>0.99</v>
      </c>
      <c r="L9442">
        <v>1.9571489361702126</v>
      </c>
      <c r="M9442" s="2">
        <f t="shared" si="297"/>
        <v>19.148936170212767</v>
      </c>
      <c r="N9442" t="s">
        <v>2774</v>
      </c>
    </row>
    <row r="9443" spans="1:14">
      <c r="A9443">
        <v>10</v>
      </c>
      <c r="B9443" t="s">
        <v>9639</v>
      </c>
      <c r="C9443" t="s">
        <v>9640</v>
      </c>
      <c r="D9443">
        <v>2632</v>
      </c>
      <c r="E9443" s="1">
        <v>2.427</v>
      </c>
      <c r="F9443">
        <v>3.6070000000000002</v>
      </c>
      <c r="G9443">
        <v>0.55400000000000005</v>
      </c>
      <c r="H9443">
        <v>56</v>
      </c>
      <c r="I9443">
        <v>7.9</v>
      </c>
      <c r="J9443">
        <v>1.3180000000000001E-2</v>
      </c>
      <c r="K9443">
        <v>2.637</v>
      </c>
      <c r="L9443">
        <v>1.9571489361702126</v>
      </c>
      <c r="M9443" s="2">
        <f t="shared" si="297"/>
        <v>21.276595744680851</v>
      </c>
      <c r="N9443" t="s">
        <v>2774</v>
      </c>
    </row>
    <row r="9444" spans="1:14">
      <c r="A9444">
        <v>11</v>
      </c>
      <c r="B9444" t="s">
        <v>20943</v>
      </c>
      <c r="C9444" t="s">
        <v>20944</v>
      </c>
      <c r="D9444">
        <v>384</v>
      </c>
      <c r="E9444" s="1">
        <v>2.4119999999999999</v>
      </c>
      <c r="F9444">
        <v>2.0219999999999998</v>
      </c>
      <c r="G9444">
        <v>0.85</v>
      </c>
      <c r="H9444">
        <v>20</v>
      </c>
      <c r="I9444">
        <v>5.8</v>
      </c>
      <c r="J9444">
        <v>1.34E-3</v>
      </c>
      <c r="K9444">
        <v>0.84899999999999998</v>
      </c>
      <c r="L9444">
        <v>1.9571489361702126</v>
      </c>
      <c r="M9444" s="2">
        <f t="shared" si="297"/>
        <v>23.404255319148938</v>
      </c>
      <c r="N9444" t="s">
        <v>2774</v>
      </c>
    </row>
    <row r="9445" spans="1:14">
      <c r="A9445">
        <v>12</v>
      </c>
      <c r="B9445" t="s">
        <v>20945</v>
      </c>
      <c r="C9445" t="s">
        <v>20946</v>
      </c>
      <c r="D9445">
        <v>3618</v>
      </c>
      <c r="E9445" s="1">
        <v>2.3660000000000001</v>
      </c>
      <c r="F9445">
        <v>2.7330000000000001</v>
      </c>
      <c r="G9445">
        <v>0.505</v>
      </c>
      <c r="H9445">
        <v>95</v>
      </c>
      <c r="I9445" t="s">
        <v>18288</v>
      </c>
      <c r="J9445">
        <v>7.9600000000000001E-3</v>
      </c>
      <c r="K9445">
        <v>1.29</v>
      </c>
      <c r="L9445">
        <v>1.9571489361702126</v>
      </c>
      <c r="M9445" s="2">
        <f t="shared" si="297"/>
        <v>25.531914893617021</v>
      </c>
      <c r="N9445" t="s">
        <v>2774</v>
      </c>
    </row>
    <row r="9446" spans="1:14">
      <c r="A9446">
        <v>13</v>
      </c>
      <c r="B9446" t="s">
        <v>16028</v>
      </c>
      <c r="C9446" t="s">
        <v>16029</v>
      </c>
      <c r="D9446">
        <v>2044</v>
      </c>
      <c r="E9446" s="1">
        <v>2.3639999999999999</v>
      </c>
      <c r="F9446">
        <v>3.1419999999999999</v>
      </c>
      <c r="G9446">
        <v>0.75800000000000001</v>
      </c>
      <c r="H9446">
        <v>33</v>
      </c>
      <c r="I9446" t="s">
        <v>18288</v>
      </c>
      <c r="J9446">
        <v>5.5300000000000002E-3</v>
      </c>
      <c r="K9446">
        <v>1.946</v>
      </c>
      <c r="L9446">
        <v>1.9571489361702126</v>
      </c>
      <c r="M9446" s="2">
        <f t="shared" si="297"/>
        <v>27.659574468085108</v>
      </c>
      <c r="N9446" t="s">
        <v>2774</v>
      </c>
    </row>
    <row r="9447" spans="1:14">
      <c r="A9447">
        <v>14</v>
      </c>
      <c r="B9447" t="s">
        <v>20947</v>
      </c>
      <c r="C9447" t="s">
        <v>20948</v>
      </c>
      <c r="D9447">
        <v>16988</v>
      </c>
      <c r="E9447" s="1">
        <v>2.351</v>
      </c>
      <c r="F9447">
        <v>2.496</v>
      </c>
      <c r="G9447">
        <v>0.54500000000000004</v>
      </c>
      <c r="H9447">
        <v>429</v>
      </c>
      <c r="I9447" t="s">
        <v>18288</v>
      </c>
      <c r="J9447">
        <v>3.1519999999999999E-2</v>
      </c>
      <c r="K9447">
        <v>0.85299999999999998</v>
      </c>
      <c r="L9447">
        <v>1.9571489361702126</v>
      </c>
      <c r="M9447" s="2">
        <f t="shared" si="297"/>
        <v>29.787234042553191</v>
      </c>
      <c r="N9447" t="s">
        <v>2774</v>
      </c>
    </row>
    <row r="9448" spans="1:14">
      <c r="A9448">
        <v>15</v>
      </c>
      <c r="B9448" t="s">
        <v>21375</v>
      </c>
      <c r="C9448" t="s">
        <v>21376</v>
      </c>
      <c r="D9448">
        <v>344</v>
      </c>
      <c r="E9448" s="1">
        <v>2.3380000000000001</v>
      </c>
      <c r="F9448">
        <v>2.3460000000000001</v>
      </c>
      <c r="G9448">
        <v>0.34699999999999998</v>
      </c>
      <c r="H9448">
        <v>72</v>
      </c>
      <c r="I9448">
        <v>2.1</v>
      </c>
      <c r="J9448">
        <v>1.4E-3</v>
      </c>
      <c r="K9448">
        <v>0.58899999999999997</v>
      </c>
      <c r="L9448">
        <v>1.9571489361702126</v>
      </c>
      <c r="M9448" s="2">
        <f t="shared" si="297"/>
        <v>31.914893617021278</v>
      </c>
      <c r="N9448" t="s">
        <v>2774</v>
      </c>
    </row>
    <row r="9449" spans="1:14">
      <c r="A9449">
        <v>16</v>
      </c>
      <c r="B9449" t="s">
        <v>20211</v>
      </c>
      <c r="C9449" t="s">
        <v>20212</v>
      </c>
      <c r="D9449">
        <v>5010</v>
      </c>
      <c r="E9449" s="1">
        <v>2.3250000000000002</v>
      </c>
      <c r="F9449">
        <v>2.2229999999999999</v>
      </c>
      <c r="G9449">
        <v>0.32300000000000001</v>
      </c>
      <c r="H9449">
        <v>99</v>
      </c>
      <c r="I9449" t="s">
        <v>18288</v>
      </c>
      <c r="J9449">
        <v>5.1999999999999998E-3</v>
      </c>
      <c r="K9449">
        <v>0.56499999999999995</v>
      </c>
      <c r="L9449">
        <v>1.9571489361702126</v>
      </c>
      <c r="M9449" s="2">
        <f t="shared" si="297"/>
        <v>34.042553191489361</v>
      </c>
      <c r="N9449" t="s">
        <v>2774</v>
      </c>
    </row>
    <row r="9450" spans="1:14">
      <c r="A9450">
        <v>17</v>
      </c>
      <c r="B9450" t="s">
        <v>13471</v>
      </c>
      <c r="C9450" t="s">
        <v>13472</v>
      </c>
      <c r="D9450">
        <v>15994</v>
      </c>
      <c r="E9450" s="1">
        <v>2.044</v>
      </c>
      <c r="F9450">
        <v>2.7890000000000001</v>
      </c>
      <c r="G9450">
        <v>0.25</v>
      </c>
      <c r="H9450">
        <v>336</v>
      </c>
      <c r="I9450" t="s">
        <v>18288</v>
      </c>
      <c r="J9450">
        <v>4.3159999999999997E-2</v>
      </c>
      <c r="K9450">
        <v>1.663</v>
      </c>
      <c r="L9450">
        <v>1.9571489361702126</v>
      </c>
      <c r="M9450" s="2">
        <f t="shared" si="297"/>
        <v>36.170212765957451</v>
      </c>
      <c r="N9450" t="s">
        <v>2774</v>
      </c>
    </row>
    <row r="9451" spans="1:14">
      <c r="A9451">
        <v>18</v>
      </c>
      <c r="B9451" t="s">
        <v>20953</v>
      </c>
      <c r="C9451" t="s">
        <v>20954</v>
      </c>
      <c r="D9451">
        <v>3074</v>
      </c>
      <c r="E9451" s="1">
        <v>2.0230000000000001</v>
      </c>
      <c r="F9451">
        <v>2.105</v>
      </c>
      <c r="G9451">
        <v>0.29499999999999998</v>
      </c>
      <c r="H9451">
        <v>122</v>
      </c>
      <c r="I9451">
        <v>8.1999999999999993</v>
      </c>
      <c r="J9451">
        <v>7.8600000000000007E-3</v>
      </c>
      <c r="K9451">
        <v>0.85199999999999998</v>
      </c>
      <c r="L9451">
        <v>1.9571489361702126</v>
      </c>
      <c r="M9451" s="2">
        <f t="shared" si="297"/>
        <v>38.297872340425535</v>
      </c>
      <c r="N9451" t="s">
        <v>2774</v>
      </c>
    </row>
    <row r="9452" spans="1:14">
      <c r="A9452">
        <v>19</v>
      </c>
      <c r="B9452" t="s">
        <v>20223</v>
      </c>
      <c r="C9452" t="s">
        <v>20224</v>
      </c>
      <c r="D9452">
        <v>233</v>
      </c>
      <c r="E9452" s="1">
        <v>2.0169999999999999</v>
      </c>
      <c r="F9452">
        <v>1.552</v>
      </c>
      <c r="G9452">
        <v>0.36699999999999999</v>
      </c>
      <c r="H9452">
        <v>49</v>
      </c>
      <c r="I9452">
        <v>2.2000000000000002</v>
      </c>
      <c r="J9452">
        <v>7.1000000000000002E-4</v>
      </c>
      <c r="K9452">
        <v>0.34799999999999998</v>
      </c>
      <c r="L9452">
        <v>1.9571489361702126</v>
      </c>
      <c r="M9452" s="2">
        <f t="shared" si="297"/>
        <v>40.425531914893611</v>
      </c>
      <c r="N9452" t="s">
        <v>2774</v>
      </c>
    </row>
    <row r="9453" spans="1:14">
      <c r="A9453">
        <v>20</v>
      </c>
      <c r="B9453" t="s">
        <v>15080</v>
      </c>
      <c r="C9453" t="s">
        <v>15081</v>
      </c>
      <c r="D9453">
        <v>2232</v>
      </c>
      <c r="E9453" s="1">
        <v>1.978</v>
      </c>
      <c r="F9453">
        <v>2.327</v>
      </c>
      <c r="G9453">
        <v>0.54200000000000004</v>
      </c>
      <c r="H9453">
        <v>144</v>
      </c>
      <c r="I9453">
        <v>4.5999999999999996</v>
      </c>
      <c r="J9453">
        <v>5.9899999999999997E-3</v>
      </c>
      <c r="K9453">
        <v>0.625</v>
      </c>
      <c r="L9453">
        <v>1.9571489361702126</v>
      </c>
      <c r="M9453" s="2">
        <f t="shared" si="297"/>
        <v>42.553191489361701</v>
      </c>
      <c r="N9453" t="s">
        <v>2774</v>
      </c>
    </row>
    <row r="9454" spans="1:14">
      <c r="A9454">
        <v>21</v>
      </c>
      <c r="B9454" t="s">
        <v>19122</v>
      </c>
      <c r="C9454" t="s">
        <v>19123</v>
      </c>
      <c r="D9454">
        <v>3889</v>
      </c>
      <c r="E9454" s="1">
        <v>1.79</v>
      </c>
      <c r="F9454">
        <v>1.986</v>
      </c>
      <c r="G9454">
        <v>0.30599999999999999</v>
      </c>
      <c r="H9454">
        <v>124</v>
      </c>
      <c r="I9454">
        <v>9.1999999999999993</v>
      </c>
      <c r="J9454">
        <v>6.1599999999999997E-3</v>
      </c>
      <c r="K9454">
        <v>0.53200000000000003</v>
      </c>
      <c r="L9454">
        <v>1.9571489361702126</v>
      </c>
      <c r="M9454" s="2">
        <f t="shared" si="297"/>
        <v>44.680851063829785</v>
      </c>
      <c r="N9454" t="s">
        <v>2774</v>
      </c>
    </row>
    <row r="9455" spans="1:14">
      <c r="A9455">
        <v>22</v>
      </c>
      <c r="B9455" t="s">
        <v>21637</v>
      </c>
      <c r="C9455" t="s">
        <v>21638</v>
      </c>
      <c r="D9455">
        <v>734</v>
      </c>
      <c r="E9455" s="1">
        <v>1.667</v>
      </c>
      <c r="F9455">
        <v>1.702</v>
      </c>
      <c r="G9455">
        <v>0.47499999999999998</v>
      </c>
      <c r="H9455">
        <v>40</v>
      </c>
      <c r="I9455">
        <v>5.9</v>
      </c>
      <c r="J9455">
        <v>1.1900000000000001E-3</v>
      </c>
      <c r="K9455">
        <v>0.32700000000000001</v>
      </c>
      <c r="L9455">
        <v>1.9571489361702126</v>
      </c>
      <c r="M9455" s="2">
        <f t="shared" si="297"/>
        <v>46.808510638297875</v>
      </c>
      <c r="N9455" t="s">
        <v>2774</v>
      </c>
    </row>
    <row r="9456" spans="1:14">
      <c r="A9456">
        <v>23</v>
      </c>
      <c r="B9456" t="s">
        <v>20973</v>
      </c>
      <c r="C9456" t="s">
        <v>20974</v>
      </c>
      <c r="D9456">
        <v>14376</v>
      </c>
      <c r="E9456" s="1">
        <v>1.65</v>
      </c>
      <c r="F9456">
        <v>2.5009999999999999</v>
      </c>
      <c r="G9456">
        <v>0.30299999999999999</v>
      </c>
      <c r="H9456">
        <v>76</v>
      </c>
      <c r="I9456" t="s">
        <v>18288</v>
      </c>
      <c r="J9456">
        <v>1.9439999999999999E-2</v>
      </c>
      <c r="K9456">
        <v>2.8639999999999999</v>
      </c>
      <c r="L9456">
        <v>1.9571489361702126</v>
      </c>
      <c r="M9456" s="2">
        <f t="shared" si="297"/>
        <v>48.936170212765958</v>
      </c>
      <c r="N9456" t="s">
        <v>2774</v>
      </c>
    </row>
    <row r="9457" spans="1:14">
      <c r="A9457">
        <v>24</v>
      </c>
      <c r="B9457" t="s">
        <v>20245</v>
      </c>
      <c r="C9457" t="s">
        <v>20246</v>
      </c>
      <c r="D9457">
        <v>247</v>
      </c>
      <c r="E9457" s="1">
        <v>1.6060000000000001</v>
      </c>
      <c r="F9457">
        <v>1.7709999999999999</v>
      </c>
      <c r="G9457">
        <v>0.156</v>
      </c>
      <c r="H9457">
        <v>32</v>
      </c>
      <c r="I9457">
        <v>3.6</v>
      </c>
      <c r="J9457">
        <v>1.5299999999999999E-3</v>
      </c>
      <c r="K9457">
        <v>0.8</v>
      </c>
      <c r="L9457">
        <v>1.9571489361702126</v>
      </c>
      <c r="M9457" s="2">
        <f t="shared" si="297"/>
        <v>51.063829787234042</v>
      </c>
      <c r="N9457" t="s">
        <v>2774</v>
      </c>
    </row>
    <row r="9458" spans="1:14">
      <c r="A9458">
        <v>25</v>
      </c>
      <c r="B9458" t="s">
        <v>20977</v>
      </c>
      <c r="C9458" t="s">
        <v>20978</v>
      </c>
      <c r="D9458">
        <v>2176</v>
      </c>
      <c r="E9458" s="1">
        <v>1.581</v>
      </c>
      <c r="F9458">
        <v>1.3360000000000001</v>
      </c>
      <c r="G9458">
        <v>0.45900000000000002</v>
      </c>
      <c r="H9458">
        <v>98</v>
      </c>
      <c r="I9458">
        <v>7</v>
      </c>
      <c r="J9458">
        <v>4.8599999999999997E-3</v>
      </c>
      <c r="K9458">
        <v>0.42499999999999999</v>
      </c>
      <c r="L9458">
        <v>1.9571489361702126</v>
      </c>
      <c r="M9458" s="2">
        <f t="shared" si="297"/>
        <v>53.191489361702125</v>
      </c>
      <c r="N9458" t="s">
        <v>2774</v>
      </c>
    </row>
    <row r="9459" spans="1:14">
      <c r="A9459">
        <v>26</v>
      </c>
      <c r="B9459" t="s">
        <v>20247</v>
      </c>
      <c r="C9459" t="s">
        <v>20248</v>
      </c>
      <c r="D9459">
        <v>2743</v>
      </c>
      <c r="E9459" s="1">
        <v>1.5640000000000001</v>
      </c>
      <c r="F9459">
        <v>1.722</v>
      </c>
      <c r="G9459">
        <v>0.23200000000000001</v>
      </c>
      <c r="H9459">
        <v>95</v>
      </c>
      <c r="I9459">
        <v>8.3000000000000007</v>
      </c>
      <c r="J9459">
        <v>8.43E-3</v>
      </c>
      <c r="K9459">
        <v>0.91400000000000003</v>
      </c>
      <c r="L9459">
        <v>1.9571489361702126</v>
      </c>
      <c r="M9459" s="2">
        <f t="shared" si="297"/>
        <v>55.319148936170215</v>
      </c>
      <c r="N9459" t="s">
        <v>2774</v>
      </c>
    </row>
    <row r="9460" spans="1:14">
      <c r="A9460">
        <v>27</v>
      </c>
      <c r="B9460" t="s">
        <v>17114</v>
      </c>
      <c r="C9460" t="s">
        <v>17115</v>
      </c>
      <c r="D9460">
        <v>343</v>
      </c>
      <c r="E9460" s="1">
        <v>1.5349999999999999</v>
      </c>
      <c r="F9460">
        <v>1.7829999999999999</v>
      </c>
      <c r="G9460">
        <v>0.12</v>
      </c>
      <c r="H9460">
        <v>25</v>
      </c>
      <c r="I9460">
        <v>3.9</v>
      </c>
      <c r="J9460">
        <v>2.4199999999999998E-3</v>
      </c>
      <c r="K9460">
        <v>0.73099999999999998</v>
      </c>
      <c r="L9460">
        <v>1.9571489361702126</v>
      </c>
      <c r="M9460" s="2">
        <f t="shared" si="297"/>
        <v>57.446808510638306</v>
      </c>
      <c r="N9460" t="s">
        <v>2774</v>
      </c>
    </row>
    <row r="9461" spans="1:14">
      <c r="A9461">
        <v>28</v>
      </c>
      <c r="B9461" t="s">
        <v>13473</v>
      </c>
      <c r="C9461" t="s">
        <v>13474</v>
      </c>
      <c r="D9461">
        <v>508</v>
      </c>
      <c r="E9461" s="1">
        <v>1.4610000000000001</v>
      </c>
      <c r="F9461">
        <v>1.7210000000000001</v>
      </c>
      <c r="G9461">
        <v>0.13500000000000001</v>
      </c>
      <c r="H9461">
        <v>52</v>
      </c>
      <c r="I9461">
        <v>5</v>
      </c>
      <c r="J9461">
        <v>1.82E-3</v>
      </c>
      <c r="K9461">
        <v>0.54700000000000004</v>
      </c>
      <c r="L9461">
        <v>1.9571489361702126</v>
      </c>
      <c r="M9461" s="2">
        <f t="shared" si="297"/>
        <v>59.574468085106382</v>
      </c>
      <c r="N9461" t="s">
        <v>2774</v>
      </c>
    </row>
    <row r="9462" spans="1:14">
      <c r="A9462">
        <v>29</v>
      </c>
      <c r="B9462" t="s">
        <v>20983</v>
      </c>
      <c r="C9462" t="s">
        <v>20984</v>
      </c>
      <c r="D9462">
        <v>3835</v>
      </c>
      <c r="E9462" s="1">
        <v>1.454</v>
      </c>
      <c r="F9462">
        <v>1.784</v>
      </c>
      <c r="G9462">
        <v>0.31</v>
      </c>
      <c r="H9462">
        <v>84</v>
      </c>
      <c r="I9462" t="s">
        <v>18288</v>
      </c>
      <c r="J9462">
        <v>6.3800000000000003E-3</v>
      </c>
      <c r="K9462">
        <v>0.67800000000000005</v>
      </c>
      <c r="L9462">
        <v>1.9571489361702126</v>
      </c>
      <c r="M9462" s="2">
        <f t="shared" si="297"/>
        <v>61.702127659574465</v>
      </c>
      <c r="N9462" t="s">
        <v>2774</v>
      </c>
    </row>
    <row r="9463" spans="1:14">
      <c r="A9463">
        <v>30</v>
      </c>
      <c r="B9463" t="s">
        <v>20987</v>
      </c>
      <c r="C9463" t="s">
        <v>20988</v>
      </c>
      <c r="D9463">
        <v>15497</v>
      </c>
      <c r="E9463" s="1">
        <v>1.4119999999999999</v>
      </c>
      <c r="F9463">
        <v>2.0070000000000001</v>
      </c>
      <c r="G9463">
        <v>0.21099999999999999</v>
      </c>
      <c r="H9463">
        <v>142</v>
      </c>
      <c r="I9463" t="s">
        <v>18288</v>
      </c>
      <c r="J9463">
        <v>1.9380000000000001E-2</v>
      </c>
      <c r="K9463">
        <v>1.55</v>
      </c>
      <c r="L9463">
        <v>1.9571489361702126</v>
      </c>
      <c r="M9463" s="2">
        <f t="shared" si="297"/>
        <v>63.829787234042556</v>
      </c>
      <c r="N9463" t="s">
        <v>2774</v>
      </c>
    </row>
    <row r="9464" spans="1:14">
      <c r="A9464">
        <v>31</v>
      </c>
      <c r="B9464" t="s">
        <v>9651</v>
      </c>
      <c r="C9464" t="s">
        <v>9652</v>
      </c>
      <c r="D9464">
        <v>264</v>
      </c>
      <c r="E9464" s="1">
        <v>1.3560000000000001</v>
      </c>
      <c r="G9464">
        <v>0.30399999999999999</v>
      </c>
      <c r="H9464">
        <v>23</v>
      </c>
      <c r="I9464">
        <v>3.1</v>
      </c>
      <c r="J9464">
        <v>3.2200000000000002E-3</v>
      </c>
      <c r="L9464">
        <v>1.9571489361702126</v>
      </c>
      <c r="M9464" s="2">
        <f t="shared" si="297"/>
        <v>65.957446808510639</v>
      </c>
      <c r="N9464" t="s">
        <v>2774</v>
      </c>
    </row>
    <row r="9465" spans="1:14">
      <c r="A9465">
        <v>32</v>
      </c>
      <c r="B9465" t="s">
        <v>10900</v>
      </c>
      <c r="C9465" t="s">
        <v>10901</v>
      </c>
      <c r="D9465">
        <v>1597</v>
      </c>
      <c r="E9465" s="1">
        <v>1.3260000000000001</v>
      </c>
      <c r="F9465">
        <v>2.3090000000000002</v>
      </c>
      <c r="G9465">
        <v>0.5</v>
      </c>
      <c r="H9465">
        <v>38</v>
      </c>
      <c r="I9465">
        <v>7.4</v>
      </c>
      <c r="J9465">
        <v>1.5399999999999999E-3</v>
      </c>
      <c r="K9465">
        <v>0.79700000000000004</v>
      </c>
      <c r="L9465">
        <v>1.9571489361702126</v>
      </c>
      <c r="M9465" s="2">
        <f t="shared" si="297"/>
        <v>68.085106382978722</v>
      </c>
      <c r="N9465" t="s">
        <v>2774</v>
      </c>
    </row>
    <row r="9466" spans="1:14">
      <c r="A9466">
        <v>33</v>
      </c>
      <c r="B9466" t="s">
        <v>13035</v>
      </c>
      <c r="C9466" t="s">
        <v>13036</v>
      </c>
      <c r="D9466">
        <v>374</v>
      </c>
      <c r="E9466" s="1">
        <v>1.31</v>
      </c>
      <c r="F9466">
        <v>1.31</v>
      </c>
      <c r="G9466">
        <v>0.41699999999999998</v>
      </c>
      <c r="H9466">
        <v>72</v>
      </c>
      <c r="I9466">
        <v>2.1</v>
      </c>
      <c r="J9466">
        <v>2.2399999999999998E-3</v>
      </c>
      <c r="K9466">
        <v>0.48899999999999999</v>
      </c>
      <c r="L9466">
        <v>1.9571489361702126</v>
      </c>
      <c r="M9466" s="2">
        <f t="shared" si="297"/>
        <v>70.212765957446805</v>
      </c>
      <c r="N9466" t="s">
        <v>2774</v>
      </c>
    </row>
    <row r="9467" spans="1:14">
      <c r="A9467">
        <v>34</v>
      </c>
      <c r="B9467" t="s">
        <v>20993</v>
      </c>
      <c r="C9467" t="s">
        <v>20994</v>
      </c>
      <c r="D9467">
        <v>595</v>
      </c>
      <c r="E9467" s="1">
        <v>1.2350000000000001</v>
      </c>
      <c r="F9467">
        <v>1.137</v>
      </c>
      <c r="G9467">
        <v>0.2</v>
      </c>
      <c r="H9467">
        <v>35</v>
      </c>
      <c r="I9467">
        <v>8.4</v>
      </c>
      <c r="J9467">
        <v>1.64E-3</v>
      </c>
      <c r="K9467">
        <v>0.61099999999999999</v>
      </c>
      <c r="L9467">
        <v>1.9571489361702126</v>
      </c>
      <c r="M9467" s="2">
        <f t="shared" si="297"/>
        <v>72.340425531914903</v>
      </c>
      <c r="N9467" t="s">
        <v>2774</v>
      </c>
    </row>
    <row r="9468" spans="1:14">
      <c r="A9468">
        <v>35</v>
      </c>
      <c r="B9468" t="s">
        <v>13463</v>
      </c>
      <c r="C9468" t="s">
        <v>13464</v>
      </c>
      <c r="D9468">
        <v>562</v>
      </c>
      <c r="E9468" s="1">
        <v>1.1950000000000001</v>
      </c>
      <c r="F9468">
        <v>1.323</v>
      </c>
      <c r="G9468">
        <v>0.17799999999999999</v>
      </c>
      <c r="H9468">
        <v>45</v>
      </c>
      <c r="I9468">
        <v>4.8</v>
      </c>
      <c r="J9468">
        <v>2.2200000000000002E-3</v>
      </c>
      <c r="K9468">
        <v>0.48599999999999999</v>
      </c>
      <c r="L9468">
        <v>1.9571489361702126</v>
      </c>
      <c r="M9468" s="2">
        <f t="shared" si="297"/>
        <v>74.468085106382972</v>
      </c>
      <c r="N9468" t="s">
        <v>2774</v>
      </c>
    </row>
    <row r="9469" spans="1:14">
      <c r="A9469">
        <v>36</v>
      </c>
      <c r="B9469" t="s">
        <v>21001</v>
      </c>
      <c r="C9469" t="s">
        <v>21002</v>
      </c>
      <c r="D9469">
        <v>1724</v>
      </c>
      <c r="E9469" s="1">
        <v>1.1619999999999999</v>
      </c>
      <c r="F9469">
        <v>1.359</v>
      </c>
      <c r="G9469">
        <v>0.21199999999999999</v>
      </c>
      <c r="H9469">
        <v>137</v>
      </c>
      <c r="I9469">
        <v>5.7</v>
      </c>
      <c r="J9469">
        <v>4.2199999999999998E-3</v>
      </c>
      <c r="K9469">
        <v>0.35599999999999998</v>
      </c>
      <c r="L9469">
        <v>1.9571489361702126</v>
      </c>
      <c r="M9469" s="2">
        <f t="shared" si="297"/>
        <v>76.59574468085107</v>
      </c>
      <c r="N9469" t="s">
        <v>2774</v>
      </c>
    </row>
    <row r="9470" spans="1:14">
      <c r="A9470">
        <v>37</v>
      </c>
      <c r="B9470" t="s">
        <v>9637</v>
      </c>
      <c r="C9470" t="s">
        <v>9638</v>
      </c>
      <c r="D9470">
        <v>1285</v>
      </c>
      <c r="E9470" s="1">
        <v>1.1519999999999999</v>
      </c>
      <c r="F9470">
        <v>1.663</v>
      </c>
      <c r="G9470">
        <v>0.13700000000000001</v>
      </c>
      <c r="H9470">
        <v>51</v>
      </c>
      <c r="I9470">
        <v>6.8</v>
      </c>
      <c r="J9470">
        <v>5.9300000000000004E-3</v>
      </c>
      <c r="K9470">
        <v>1.0369999999999999</v>
      </c>
      <c r="L9470">
        <v>1.9571489361702126</v>
      </c>
      <c r="M9470" s="2">
        <f t="shared" si="297"/>
        <v>78.723404255319153</v>
      </c>
      <c r="N9470" t="s">
        <v>2774</v>
      </c>
    </row>
    <row r="9471" spans="1:14">
      <c r="A9471">
        <v>38</v>
      </c>
      <c r="B9471" t="s">
        <v>9635</v>
      </c>
      <c r="C9471" t="s">
        <v>9636</v>
      </c>
      <c r="D9471">
        <v>458</v>
      </c>
      <c r="E9471" s="1">
        <v>0.95</v>
      </c>
      <c r="F9471">
        <v>1.135</v>
      </c>
      <c r="G9471">
        <v>0.17399999999999999</v>
      </c>
      <c r="H9471">
        <v>23</v>
      </c>
      <c r="I9471" t="s">
        <v>18288</v>
      </c>
      <c r="J9471">
        <v>6.8000000000000005E-4</v>
      </c>
      <c r="K9471">
        <v>0.40100000000000002</v>
      </c>
      <c r="L9471">
        <v>1.9571489361702126</v>
      </c>
      <c r="M9471" s="2">
        <f t="shared" si="297"/>
        <v>80.851063829787222</v>
      </c>
      <c r="N9471" t="s">
        <v>2774</v>
      </c>
    </row>
    <row r="9472" spans="1:14">
      <c r="A9472">
        <v>39</v>
      </c>
      <c r="B9472" t="s">
        <v>21007</v>
      </c>
      <c r="C9472" t="s">
        <v>21008</v>
      </c>
      <c r="D9472">
        <v>241</v>
      </c>
      <c r="E9472" s="1">
        <v>0.92500000000000004</v>
      </c>
      <c r="F9472">
        <v>1</v>
      </c>
      <c r="G9472">
        <v>0.154</v>
      </c>
      <c r="H9472">
        <v>26</v>
      </c>
      <c r="I9472">
        <v>5.4</v>
      </c>
      <c r="J9472">
        <v>8.9999999999999998E-4</v>
      </c>
      <c r="K9472">
        <v>0.40500000000000003</v>
      </c>
      <c r="L9472">
        <v>1.9571489361702126</v>
      </c>
      <c r="M9472" s="2">
        <f t="shared" si="297"/>
        <v>82.978723404255319</v>
      </c>
      <c r="N9472" t="s">
        <v>2774</v>
      </c>
    </row>
    <row r="9473" spans="1:14">
      <c r="A9473">
        <v>40</v>
      </c>
      <c r="B9473" t="s">
        <v>9643</v>
      </c>
      <c r="C9473" t="s">
        <v>9644</v>
      </c>
      <c r="D9473">
        <v>153</v>
      </c>
      <c r="E9473" s="1">
        <v>0.79100000000000004</v>
      </c>
      <c r="G9473">
        <v>0.317</v>
      </c>
      <c r="H9473">
        <v>205</v>
      </c>
      <c r="I9473">
        <v>1.4</v>
      </c>
      <c r="J9473">
        <v>4.8999999999999998E-4</v>
      </c>
      <c r="L9473">
        <v>1.9571489361702126</v>
      </c>
      <c r="M9473" s="2">
        <f t="shared" si="297"/>
        <v>85.106382978723403</v>
      </c>
      <c r="N9473" t="s">
        <v>2774</v>
      </c>
    </row>
    <row r="9474" spans="1:14">
      <c r="A9474">
        <v>41</v>
      </c>
      <c r="B9474" t="s">
        <v>21021</v>
      </c>
      <c r="C9474" t="s">
        <v>21022</v>
      </c>
      <c r="D9474">
        <v>325</v>
      </c>
      <c r="E9474" s="1">
        <v>0.73399999999999999</v>
      </c>
      <c r="F9474">
        <v>0.71599999999999997</v>
      </c>
      <c r="G9474">
        <v>0.08</v>
      </c>
      <c r="H9474">
        <v>25</v>
      </c>
      <c r="I9474">
        <v>6.7</v>
      </c>
      <c r="J9474">
        <v>6.0999999999999997E-4</v>
      </c>
      <c r="K9474">
        <v>0.17399999999999999</v>
      </c>
      <c r="L9474">
        <v>1.9571489361702126</v>
      </c>
      <c r="M9474" s="2">
        <f t="shared" si="297"/>
        <v>87.2340425531915</v>
      </c>
      <c r="N9474" t="s">
        <v>2774</v>
      </c>
    </row>
    <row r="9475" spans="1:14">
      <c r="A9475">
        <v>42</v>
      </c>
      <c r="B9475" t="s">
        <v>13461</v>
      </c>
      <c r="C9475" t="s">
        <v>13462</v>
      </c>
      <c r="D9475">
        <v>41</v>
      </c>
      <c r="E9475" s="1">
        <v>0.64200000000000002</v>
      </c>
      <c r="F9475">
        <v>0.64200000000000002</v>
      </c>
      <c r="G9475">
        <v>0.115</v>
      </c>
      <c r="H9475">
        <v>61</v>
      </c>
      <c r="J9475">
        <v>5.0000000000000002E-5</v>
      </c>
      <c r="K9475">
        <v>5.5E-2</v>
      </c>
      <c r="L9475">
        <v>1.9571489361702126</v>
      </c>
      <c r="M9475" s="2">
        <f t="shared" si="297"/>
        <v>89.361702127659569</v>
      </c>
      <c r="N9475" t="s">
        <v>2774</v>
      </c>
    </row>
    <row r="9476" spans="1:14">
      <c r="A9476">
        <v>43</v>
      </c>
      <c r="B9476" t="s">
        <v>9649</v>
      </c>
      <c r="C9476" t="s">
        <v>9650</v>
      </c>
      <c r="D9476">
        <v>111</v>
      </c>
      <c r="E9476" s="1">
        <v>0.63300000000000001</v>
      </c>
      <c r="F9476">
        <v>0.748</v>
      </c>
      <c r="G9476">
        <v>0.13</v>
      </c>
      <c r="H9476">
        <v>77</v>
      </c>
      <c r="I9476">
        <v>3.5</v>
      </c>
      <c r="J9476">
        <v>3.1E-4</v>
      </c>
      <c r="K9476">
        <v>0.13100000000000001</v>
      </c>
      <c r="L9476">
        <v>1.9571489361702126</v>
      </c>
      <c r="M9476" s="2">
        <f t="shared" si="297"/>
        <v>91.489361702127653</v>
      </c>
      <c r="N9476" t="s">
        <v>2774</v>
      </c>
    </row>
    <row r="9477" spans="1:14">
      <c r="A9477">
        <v>44</v>
      </c>
      <c r="B9477" t="s">
        <v>13465</v>
      </c>
      <c r="C9477" t="s">
        <v>13466</v>
      </c>
      <c r="D9477">
        <v>262</v>
      </c>
      <c r="E9477" s="1">
        <v>0.55800000000000005</v>
      </c>
      <c r="F9477">
        <v>0.76500000000000001</v>
      </c>
      <c r="G9477">
        <v>0.23400000000000001</v>
      </c>
      <c r="H9477">
        <v>64</v>
      </c>
      <c r="I9477">
        <v>3.5</v>
      </c>
      <c r="J9477">
        <v>1.8E-3</v>
      </c>
      <c r="K9477">
        <v>0.35</v>
      </c>
      <c r="L9477">
        <v>1.9571489361702126</v>
      </c>
      <c r="M9477" s="2">
        <f t="shared" si="297"/>
        <v>93.61702127659575</v>
      </c>
      <c r="N9477" t="s">
        <v>2774</v>
      </c>
    </row>
    <row r="9478" spans="1:14">
      <c r="A9478">
        <v>45</v>
      </c>
      <c r="B9478" t="s">
        <v>13467</v>
      </c>
      <c r="C9478" t="s">
        <v>13468</v>
      </c>
      <c r="D9478">
        <v>77</v>
      </c>
      <c r="E9478" s="1">
        <v>0.51100000000000001</v>
      </c>
      <c r="F9478">
        <v>0.52900000000000003</v>
      </c>
      <c r="G9478">
        <v>0.114</v>
      </c>
      <c r="H9478">
        <v>35</v>
      </c>
      <c r="J9478">
        <v>9.2000000000000003E-4</v>
      </c>
      <c r="K9478">
        <v>0.379</v>
      </c>
      <c r="L9478">
        <v>1.9571489361702126</v>
      </c>
      <c r="M9478" s="2">
        <f t="shared" si="297"/>
        <v>95.744680851063833</v>
      </c>
      <c r="N9478" t="s">
        <v>2774</v>
      </c>
    </row>
    <row r="9479" spans="1:14">
      <c r="A9479">
        <v>46</v>
      </c>
      <c r="B9479" t="s">
        <v>13469</v>
      </c>
      <c r="C9479" t="s">
        <v>13470</v>
      </c>
      <c r="D9479">
        <v>137</v>
      </c>
      <c r="E9479" s="1">
        <v>0.39600000000000002</v>
      </c>
      <c r="F9479">
        <v>0.76200000000000001</v>
      </c>
      <c r="G9479">
        <v>0.14599999999999999</v>
      </c>
      <c r="H9479">
        <v>41</v>
      </c>
      <c r="I9479">
        <v>3.5</v>
      </c>
      <c r="J9479">
        <v>1.75E-3</v>
      </c>
      <c r="K9479">
        <v>0.57899999999999996</v>
      </c>
      <c r="L9479">
        <v>1.9571489361702126</v>
      </c>
      <c r="M9479" s="2">
        <f t="shared" si="297"/>
        <v>97.872340425531917</v>
      </c>
      <c r="N9479" t="s">
        <v>2774</v>
      </c>
    </row>
    <row r="9480" spans="1:14">
      <c r="A9480">
        <v>47</v>
      </c>
      <c r="B9480" t="s">
        <v>13457</v>
      </c>
      <c r="C9480" t="s">
        <v>13458</v>
      </c>
      <c r="D9480">
        <v>80</v>
      </c>
      <c r="E9480" s="1">
        <v>0.39300000000000002</v>
      </c>
      <c r="F9480">
        <v>0.504</v>
      </c>
      <c r="G9480">
        <v>0</v>
      </c>
      <c r="H9480">
        <v>43</v>
      </c>
      <c r="J9480">
        <v>2.7999999999999998E-4</v>
      </c>
      <c r="K9480">
        <v>0.115</v>
      </c>
      <c r="L9480">
        <v>1.9571489361702126</v>
      </c>
      <c r="M9480" s="2">
        <f t="shared" si="297"/>
        <v>100</v>
      </c>
      <c r="N9480" t="s">
        <v>2774</v>
      </c>
    </row>
    <row r="9481" spans="1:14" s="3" customFormat="1">
      <c r="E9481" s="4"/>
      <c r="M9481" s="5"/>
    </row>
    <row r="9482" spans="1:14">
      <c r="A9482">
        <v>1</v>
      </c>
      <c r="B9482" t="s">
        <v>13755</v>
      </c>
      <c r="C9482" t="s">
        <v>13756</v>
      </c>
      <c r="D9482">
        <v>2420</v>
      </c>
      <c r="E9482" s="1">
        <v>3.5670000000000002</v>
      </c>
      <c r="F9482">
        <v>3.621</v>
      </c>
      <c r="G9482">
        <v>0.82399999999999995</v>
      </c>
      <c r="H9482">
        <v>34</v>
      </c>
      <c r="I9482" t="s">
        <v>18288</v>
      </c>
      <c r="J9482">
        <v>1.8010000000000002E-2</v>
      </c>
      <c r="K9482">
        <v>5.9029999999999996</v>
      </c>
      <c r="L9482">
        <f>AVERAGE(E9482:E9779)</f>
        <v>0.6907340067340072</v>
      </c>
      <c r="M9482" s="2">
        <f t="shared" ref="M9482:M9545" si="298">A9482/296*100</f>
        <v>0.33783783783783783</v>
      </c>
      <c r="N9482" t="s">
        <v>2775</v>
      </c>
    </row>
    <row r="9483" spans="1:14">
      <c r="A9483">
        <v>2</v>
      </c>
      <c r="B9483" t="s">
        <v>13619</v>
      </c>
      <c r="C9483" t="s">
        <v>13620</v>
      </c>
      <c r="D9483">
        <v>6536</v>
      </c>
      <c r="E9483" s="1">
        <v>3.3370000000000002</v>
      </c>
      <c r="F9483">
        <v>3.2530000000000001</v>
      </c>
      <c r="G9483">
        <v>0.77300000000000002</v>
      </c>
      <c r="H9483">
        <v>44</v>
      </c>
      <c r="I9483" t="s">
        <v>18288</v>
      </c>
      <c r="J9483">
        <v>1.4489999999999999E-2</v>
      </c>
      <c r="K9483">
        <v>3.5449999999999999</v>
      </c>
      <c r="L9483">
        <v>0.6729594594594599</v>
      </c>
      <c r="M9483" s="2">
        <f t="shared" si="298"/>
        <v>0.67567567567567566</v>
      </c>
      <c r="N9483" t="s">
        <v>2775</v>
      </c>
    </row>
    <row r="9484" spans="1:14">
      <c r="A9484">
        <v>3</v>
      </c>
      <c r="B9484" t="s">
        <v>13535</v>
      </c>
      <c r="C9484" t="s">
        <v>13536</v>
      </c>
      <c r="D9484">
        <v>8680</v>
      </c>
      <c r="E9484" s="1">
        <v>3.0270000000000001</v>
      </c>
      <c r="F9484">
        <v>3.4020000000000001</v>
      </c>
      <c r="G9484">
        <v>0.86499999999999999</v>
      </c>
      <c r="H9484">
        <v>74</v>
      </c>
      <c r="I9484" t="s">
        <v>18288</v>
      </c>
      <c r="J9484">
        <v>3.1969999999999998E-2</v>
      </c>
      <c r="K9484">
        <v>5.4260000000000002</v>
      </c>
      <c r="L9484">
        <v>0.6729594594594599</v>
      </c>
      <c r="M9484" s="2">
        <f t="shared" si="298"/>
        <v>1.0135135135135136</v>
      </c>
      <c r="N9484" t="s">
        <v>2775</v>
      </c>
    </row>
    <row r="9485" spans="1:14">
      <c r="A9485">
        <v>4</v>
      </c>
      <c r="B9485" t="s">
        <v>13487</v>
      </c>
      <c r="C9485" t="s">
        <v>13488</v>
      </c>
      <c r="D9485">
        <v>2911</v>
      </c>
      <c r="E9485" s="1">
        <v>2.714</v>
      </c>
      <c r="F9485">
        <v>3.65</v>
      </c>
      <c r="G9485">
        <v>0.46700000000000003</v>
      </c>
      <c r="H9485">
        <v>15</v>
      </c>
      <c r="I9485" t="s">
        <v>18288</v>
      </c>
      <c r="J9485">
        <v>6.77E-3</v>
      </c>
      <c r="K9485">
        <v>6.4359999999999999</v>
      </c>
      <c r="L9485">
        <v>0.6729594594594599</v>
      </c>
      <c r="M9485" s="2">
        <f t="shared" si="298"/>
        <v>1.3513513513513513</v>
      </c>
      <c r="N9485" t="s">
        <v>2775</v>
      </c>
    </row>
    <row r="9486" spans="1:14">
      <c r="A9486">
        <v>5</v>
      </c>
      <c r="B9486" t="s">
        <v>13559</v>
      </c>
      <c r="C9486" t="s">
        <v>13560</v>
      </c>
      <c r="D9486">
        <v>3411</v>
      </c>
      <c r="E9486" s="1">
        <v>2.556</v>
      </c>
      <c r="F9486">
        <v>3.3069999999999999</v>
      </c>
      <c r="G9486">
        <v>0.312</v>
      </c>
      <c r="H9486">
        <v>16</v>
      </c>
      <c r="I9486" t="s">
        <v>18288</v>
      </c>
      <c r="J9486">
        <v>4.6299999999999996E-3</v>
      </c>
      <c r="K9486">
        <v>3.5219999999999998</v>
      </c>
      <c r="L9486">
        <v>0.6729594594594599</v>
      </c>
      <c r="M9486" s="2">
        <f t="shared" si="298"/>
        <v>1.6891891891891893</v>
      </c>
      <c r="N9486" t="s">
        <v>2775</v>
      </c>
    </row>
    <row r="9487" spans="1:14">
      <c r="A9487">
        <v>6</v>
      </c>
      <c r="B9487" t="s">
        <v>13741</v>
      </c>
      <c r="C9487" t="s">
        <v>13742</v>
      </c>
      <c r="D9487">
        <v>6819</v>
      </c>
      <c r="E9487" s="1">
        <v>2.2589999999999999</v>
      </c>
      <c r="F9487">
        <v>2.8290000000000002</v>
      </c>
      <c r="G9487">
        <v>0.443</v>
      </c>
      <c r="H9487">
        <v>61</v>
      </c>
      <c r="I9487" t="s">
        <v>18288</v>
      </c>
      <c r="J9487">
        <v>2.5360000000000001E-2</v>
      </c>
      <c r="K9487">
        <v>4.665</v>
      </c>
      <c r="L9487">
        <v>0.6729594594594599</v>
      </c>
      <c r="M9487" s="2">
        <f t="shared" si="298"/>
        <v>2.0270270270270272</v>
      </c>
      <c r="N9487" t="s">
        <v>2775</v>
      </c>
    </row>
    <row r="9488" spans="1:14">
      <c r="A9488">
        <v>7</v>
      </c>
      <c r="B9488" t="s">
        <v>19272</v>
      </c>
      <c r="C9488" t="s">
        <v>19273</v>
      </c>
      <c r="D9488">
        <v>542</v>
      </c>
      <c r="E9488" s="1">
        <v>1.9179999999999999</v>
      </c>
      <c r="F9488">
        <v>2.863</v>
      </c>
      <c r="G9488">
        <v>0.30399999999999999</v>
      </c>
      <c r="H9488">
        <v>23</v>
      </c>
      <c r="I9488">
        <v>4.7</v>
      </c>
      <c r="J9488">
        <v>8.0000000000000002E-3</v>
      </c>
      <c r="K9488">
        <v>3.9009999999999998</v>
      </c>
      <c r="L9488">
        <v>0.6729594594594599</v>
      </c>
      <c r="M9488" s="2">
        <f t="shared" si="298"/>
        <v>2.3648648648648649</v>
      </c>
      <c r="N9488" t="s">
        <v>2775</v>
      </c>
    </row>
    <row r="9489" spans="1:14">
      <c r="A9489">
        <v>8</v>
      </c>
      <c r="B9489" t="s">
        <v>13783</v>
      </c>
      <c r="C9489" t="s">
        <v>13784</v>
      </c>
      <c r="D9489">
        <v>642</v>
      </c>
      <c r="E9489" s="1">
        <v>1.88</v>
      </c>
      <c r="F9489">
        <v>1.8129999999999999</v>
      </c>
      <c r="G9489">
        <v>0.47499999999999998</v>
      </c>
      <c r="H9489">
        <v>59</v>
      </c>
      <c r="I9489">
        <v>4.3</v>
      </c>
      <c r="J9489">
        <v>1.081E-2</v>
      </c>
      <c r="K9489">
        <v>2.7519999999999998</v>
      </c>
      <c r="L9489">
        <v>0.6729594594594599</v>
      </c>
      <c r="M9489" s="2">
        <f t="shared" si="298"/>
        <v>2.7027027027027026</v>
      </c>
      <c r="N9489" t="s">
        <v>2775</v>
      </c>
    </row>
    <row r="9490" spans="1:14">
      <c r="A9490">
        <v>9</v>
      </c>
      <c r="B9490" t="s">
        <v>13959</v>
      </c>
      <c r="C9490" t="s">
        <v>13960</v>
      </c>
      <c r="D9490">
        <v>783</v>
      </c>
      <c r="E9490" s="1">
        <v>1.867</v>
      </c>
      <c r="F9490">
        <v>2.294</v>
      </c>
      <c r="G9490">
        <v>0.222</v>
      </c>
      <c r="H9490">
        <v>9</v>
      </c>
      <c r="I9490" t="s">
        <v>18288</v>
      </c>
      <c r="J9490">
        <v>2.82E-3</v>
      </c>
      <c r="K9490">
        <v>4.7290000000000001</v>
      </c>
      <c r="L9490">
        <v>0.6729594594594599</v>
      </c>
      <c r="M9490" s="2">
        <f t="shared" si="298"/>
        <v>3.0405405405405408</v>
      </c>
      <c r="N9490" t="s">
        <v>2775</v>
      </c>
    </row>
    <row r="9491" spans="1:14">
      <c r="A9491">
        <v>10</v>
      </c>
      <c r="B9491" t="s">
        <v>13681</v>
      </c>
      <c r="C9491" t="s">
        <v>13682</v>
      </c>
      <c r="D9491">
        <v>1433</v>
      </c>
      <c r="E9491" s="1">
        <v>1.8660000000000001</v>
      </c>
      <c r="F9491">
        <v>2.0590000000000002</v>
      </c>
      <c r="G9491">
        <v>0.73699999999999999</v>
      </c>
      <c r="H9491">
        <v>167</v>
      </c>
      <c r="I9491">
        <v>2.8</v>
      </c>
      <c r="J9491">
        <v>4.8599999999999997E-3</v>
      </c>
      <c r="K9491">
        <v>0.51300000000000001</v>
      </c>
      <c r="L9491">
        <v>0.6729594594594599</v>
      </c>
      <c r="M9491" s="2">
        <f t="shared" si="298"/>
        <v>3.3783783783783785</v>
      </c>
      <c r="N9491" t="s">
        <v>2775</v>
      </c>
    </row>
    <row r="9492" spans="1:14">
      <c r="A9492">
        <v>11</v>
      </c>
      <c r="B9492" t="s">
        <v>13901</v>
      </c>
      <c r="C9492" t="s">
        <v>13902</v>
      </c>
      <c r="D9492">
        <v>1872</v>
      </c>
      <c r="E9492" s="1">
        <v>1.821</v>
      </c>
      <c r="F9492">
        <v>2.407</v>
      </c>
      <c r="G9492">
        <v>0.57099999999999995</v>
      </c>
      <c r="H9492">
        <v>28</v>
      </c>
      <c r="I9492" t="s">
        <v>18288</v>
      </c>
      <c r="J9492">
        <v>7.2300000000000003E-3</v>
      </c>
      <c r="K9492">
        <v>3.0550000000000002</v>
      </c>
      <c r="L9492">
        <v>0.6729594594594599</v>
      </c>
      <c r="M9492" s="2">
        <f t="shared" si="298"/>
        <v>3.7162162162162162</v>
      </c>
      <c r="N9492" t="s">
        <v>2775</v>
      </c>
    </row>
    <row r="9493" spans="1:14">
      <c r="A9493">
        <v>12</v>
      </c>
      <c r="B9493" t="s">
        <v>13653</v>
      </c>
      <c r="C9493" t="s">
        <v>13654</v>
      </c>
      <c r="D9493">
        <v>4426</v>
      </c>
      <c r="E9493" s="1">
        <v>1.7010000000000001</v>
      </c>
      <c r="F9493">
        <v>1.8029999999999999</v>
      </c>
      <c r="G9493">
        <v>0.34300000000000003</v>
      </c>
      <c r="H9493">
        <v>67</v>
      </c>
      <c r="I9493" t="s">
        <v>18288</v>
      </c>
      <c r="J9493">
        <v>1.8360000000000001E-2</v>
      </c>
      <c r="K9493">
        <v>2.992</v>
      </c>
      <c r="L9493">
        <v>0.6729594594594599</v>
      </c>
      <c r="M9493" s="2">
        <f t="shared" si="298"/>
        <v>4.0540540540540544</v>
      </c>
      <c r="N9493" t="s">
        <v>2775</v>
      </c>
    </row>
    <row r="9494" spans="1:14">
      <c r="A9494">
        <v>13</v>
      </c>
      <c r="B9494" t="s">
        <v>13917</v>
      </c>
      <c r="C9494" t="s">
        <v>13918</v>
      </c>
      <c r="D9494">
        <v>11494</v>
      </c>
      <c r="E9494" s="1">
        <v>1.64</v>
      </c>
      <c r="F9494">
        <v>1.6180000000000001</v>
      </c>
      <c r="G9494">
        <v>0.376</v>
      </c>
      <c r="H9494">
        <v>524</v>
      </c>
      <c r="I9494">
        <v>4.7</v>
      </c>
      <c r="J9494">
        <v>4.9759999999999999E-2</v>
      </c>
      <c r="K9494">
        <v>0.70799999999999996</v>
      </c>
      <c r="L9494">
        <v>0.6729594594594599</v>
      </c>
      <c r="M9494" s="2">
        <f t="shared" si="298"/>
        <v>4.3918918918918921</v>
      </c>
      <c r="N9494" t="s">
        <v>2775</v>
      </c>
    </row>
    <row r="9495" spans="1:14">
      <c r="A9495">
        <v>14</v>
      </c>
      <c r="B9495" t="s">
        <v>13693</v>
      </c>
      <c r="C9495" t="s">
        <v>13694</v>
      </c>
      <c r="D9495">
        <v>1452</v>
      </c>
      <c r="E9495" s="1">
        <v>1.5740000000000001</v>
      </c>
      <c r="F9495">
        <v>1.577</v>
      </c>
      <c r="G9495">
        <v>9.2999999999999999E-2</v>
      </c>
      <c r="H9495">
        <v>54</v>
      </c>
      <c r="I9495" t="s">
        <v>18288</v>
      </c>
      <c r="J9495">
        <v>1.299E-2</v>
      </c>
      <c r="K9495">
        <v>2.7959999999999998</v>
      </c>
      <c r="L9495">
        <v>0.6729594594594599</v>
      </c>
      <c r="M9495" s="2">
        <f t="shared" si="298"/>
        <v>4.7297297297297298</v>
      </c>
      <c r="N9495" t="s">
        <v>2775</v>
      </c>
    </row>
    <row r="9496" spans="1:14">
      <c r="A9496">
        <v>15</v>
      </c>
      <c r="B9496" t="s">
        <v>13777</v>
      </c>
      <c r="C9496" t="s">
        <v>13778</v>
      </c>
      <c r="D9496">
        <v>7923</v>
      </c>
      <c r="E9496" s="1">
        <v>1.48</v>
      </c>
      <c r="F9496">
        <v>1.6739999999999999</v>
      </c>
      <c r="G9496">
        <v>0.38500000000000001</v>
      </c>
      <c r="H9496">
        <v>377</v>
      </c>
      <c r="I9496">
        <v>9.5</v>
      </c>
      <c r="J9496">
        <v>3.2000000000000001E-2</v>
      </c>
      <c r="K9496">
        <v>1.2769999999999999</v>
      </c>
      <c r="L9496">
        <v>0.6729594594594599</v>
      </c>
      <c r="M9496" s="2">
        <f t="shared" si="298"/>
        <v>5.0675675675675675</v>
      </c>
      <c r="N9496" t="s">
        <v>2775</v>
      </c>
    </row>
    <row r="9497" spans="1:14">
      <c r="A9497">
        <v>16</v>
      </c>
      <c r="B9497" t="s">
        <v>13613</v>
      </c>
      <c r="C9497" t="s">
        <v>13614</v>
      </c>
      <c r="D9497">
        <v>146</v>
      </c>
      <c r="E9497" s="1">
        <v>1.3939999999999999</v>
      </c>
      <c r="F9497">
        <v>1.728</v>
      </c>
      <c r="G9497">
        <v>0.38500000000000001</v>
      </c>
      <c r="H9497">
        <v>13</v>
      </c>
      <c r="I9497">
        <v>3.7</v>
      </c>
      <c r="J9497">
        <v>2.1800000000000001E-3</v>
      </c>
      <c r="K9497">
        <v>1.5349999999999999</v>
      </c>
      <c r="L9497">
        <v>0.6729594594594599</v>
      </c>
      <c r="M9497" s="2">
        <f t="shared" si="298"/>
        <v>5.4054054054054053</v>
      </c>
      <c r="N9497" t="s">
        <v>2775</v>
      </c>
    </row>
    <row r="9498" spans="1:14">
      <c r="A9498">
        <v>17</v>
      </c>
      <c r="B9498" t="s">
        <v>13871</v>
      </c>
      <c r="C9498" t="s">
        <v>13872</v>
      </c>
      <c r="D9498">
        <v>5579</v>
      </c>
      <c r="E9498" s="1">
        <v>1.3779999999999999</v>
      </c>
      <c r="F9498">
        <v>1.2989999999999999</v>
      </c>
      <c r="G9498">
        <v>0.48599999999999999</v>
      </c>
      <c r="H9498">
        <v>146</v>
      </c>
      <c r="I9498" t="s">
        <v>18288</v>
      </c>
      <c r="J9498">
        <v>1.7780000000000001E-2</v>
      </c>
      <c r="K9498">
        <v>1.7509999999999999</v>
      </c>
      <c r="L9498">
        <v>0.6729594594594599</v>
      </c>
      <c r="M9498" s="2">
        <f t="shared" si="298"/>
        <v>5.7432432432432439</v>
      </c>
      <c r="N9498" t="s">
        <v>2775</v>
      </c>
    </row>
    <row r="9499" spans="1:14">
      <c r="A9499">
        <v>18</v>
      </c>
      <c r="B9499" t="s">
        <v>13497</v>
      </c>
      <c r="C9499" t="s">
        <v>13498</v>
      </c>
      <c r="D9499">
        <v>5352</v>
      </c>
      <c r="E9499" s="1">
        <v>1.373</v>
      </c>
      <c r="F9499">
        <v>1.51</v>
      </c>
      <c r="G9499">
        <v>0.23699999999999999</v>
      </c>
      <c r="H9499">
        <v>317</v>
      </c>
      <c r="I9499">
        <v>8.8000000000000007</v>
      </c>
      <c r="J9499">
        <v>4.5109999999999997E-2</v>
      </c>
      <c r="K9499">
        <v>2.0609999999999999</v>
      </c>
      <c r="L9499">
        <v>0.6729594594594599</v>
      </c>
      <c r="M9499" s="2">
        <f t="shared" si="298"/>
        <v>6.0810810810810816</v>
      </c>
      <c r="N9499" t="s">
        <v>2775</v>
      </c>
    </row>
    <row r="9500" spans="1:14">
      <c r="A9500">
        <v>19</v>
      </c>
      <c r="B9500" t="s">
        <v>13513</v>
      </c>
      <c r="C9500" t="s">
        <v>13514</v>
      </c>
      <c r="D9500">
        <v>3743</v>
      </c>
      <c r="E9500" s="1">
        <v>1.35</v>
      </c>
      <c r="F9500">
        <v>1.413</v>
      </c>
      <c r="I9500" t="s">
        <v>18288</v>
      </c>
      <c r="J9500">
        <v>1.074E-2</v>
      </c>
      <c r="K9500">
        <v>2.4300000000000002</v>
      </c>
      <c r="L9500">
        <v>0.6729594594594599</v>
      </c>
      <c r="M9500" s="2">
        <f t="shared" si="298"/>
        <v>6.4189189189189184</v>
      </c>
      <c r="N9500" t="s">
        <v>2775</v>
      </c>
    </row>
    <row r="9501" spans="1:14">
      <c r="A9501">
        <v>20</v>
      </c>
      <c r="B9501" t="s">
        <v>13525</v>
      </c>
      <c r="C9501" t="s">
        <v>13526</v>
      </c>
      <c r="D9501">
        <v>77</v>
      </c>
      <c r="E9501" s="1">
        <v>1.2569999999999999</v>
      </c>
      <c r="F9501">
        <v>1.2669999999999999</v>
      </c>
      <c r="G9501">
        <v>4.2000000000000003E-2</v>
      </c>
      <c r="H9501">
        <v>24</v>
      </c>
      <c r="J9501">
        <v>2.0400000000000001E-3</v>
      </c>
      <c r="K9501">
        <v>1.9419999999999999</v>
      </c>
      <c r="L9501">
        <v>0.6729594594594599</v>
      </c>
      <c r="M9501" s="2">
        <f t="shared" si="298"/>
        <v>6.756756756756757</v>
      </c>
      <c r="N9501" t="s">
        <v>2775</v>
      </c>
    </row>
    <row r="9502" spans="1:14">
      <c r="A9502">
        <v>21</v>
      </c>
      <c r="B9502" t="s">
        <v>13789</v>
      </c>
      <c r="C9502" t="s">
        <v>13790</v>
      </c>
      <c r="D9502">
        <v>6297</v>
      </c>
      <c r="E9502" s="1">
        <v>1.252</v>
      </c>
      <c r="F9502">
        <v>1.333</v>
      </c>
      <c r="G9502">
        <v>0.23100000000000001</v>
      </c>
      <c r="H9502">
        <v>303</v>
      </c>
      <c r="I9502" t="s">
        <v>18288</v>
      </c>
      <c r="J9502">
        <v>3.2649999999999998E-2</v>
      </c>
      <c r="K9502">
        <v>1.4219999999999999</v>
      </c>
      <c r="L9502">
        <v>0.6729594594594599</v>
      </c>
      <c r="M9502" s="2">
        <f t="shared" si="298"/>
        <v>7.0945945945945947</v>
      </c>
      <c r="N9502" t="s">
        <v>2775</v>
      </c>
    </row>
    <row r="9503" spans="1:14">
      <c r="A9503">
        <v>22</v>
      </c>
      <c r="B9503" t="s">
        <v>13585</v>
      </c>
      <c r="C9503" t="s">
        <v>13586</v>
      </c>
      <c r="D9503">
        <v>1180</v>
      </c>
      <c r="E9503" s="1">
        <v>1.236</v>
      </c>
      <c r="F9503">
        <v>1.2130000000000001</v>
      </c>
      <c r="G9503">
        <v>0.30399999999999999</v>
      </c>
      <c r="H9503">
        <v>69</v>
      </c>
      <c r="I9503">
        <v>7.5</v>
      </c>
      <c r="J9503">
        <v>8.9700000000000005E-3</v>
      </c>
      <c r="K9503">
        <v>1.417</v>
      </c>
      <c r="L9503">
        <v>0.6729594594594599</v>
      </c>
      <c r="M9503" s="2">
        <f t="shared" si="298"/>
        <v>7.4324324324324325</v>
      </c>
      <c r="N9503" t="s">
        <v>2775</v>
      </c>
    </row>
    <row r="9504" spans="1:14">
      <c r="A9504">
        <v>23</v>
      </c>
      <c r="B9504" t="s">
        <v>13919</v>
      </c>
      <c r="C9504" t="s">
        <v>13920</v>
      </c>
      <c r="D9504">
        <v>876</v>
      </c>
      <c r="E9504" s="1">
        <v>1.202</v>
      </c>
      <c r="F9504">
        <v>1.2070000000000001</v>
      </c>
      <c r="G9504">
        <v>0.55400000000000005</v>
      </c>
      <c r="H9504">
        <v>56</v>
      </c>
      <c r="I9504">
        <v>8.1999999999999993</v>
      </c>
      <c r="J9504">
        <v>3.8899999999999998E-3</v>
      </c>
      <c r="K9504">
        <v>0.86599999999999999</v>
      </c>
      <c r="L9504">
        <v>0.6729594594594599</v>
      </c>
      <c r="M9504" s="2">
        <f t="shared" si="298"/>
        <v>7.7702702702702702</v>
      </c>
      <c r="N9504" t="s">
        <v>2775</v>
      </c>
    </row>
    <row r="9505" spans="1:14">
      <c r="A9505">
        <v>24</v>
      </c>
      <c r="B9505" t="s">
        <v>13779</v>
      </c>
      <c r="C9505" t="s">
        <v>13780</v>
      </c>
      <c r="D9505">
        <v>3033</v>
      </c>
      <c r="E9505" s="1">
        <v>1.1830000000000001</v>
      </c>
      <c r="F9505">
        <v>1.4790000000000001</v>
      </c>
      <c r="G9505">
        <v>0.182</v>
      </c>
      <c r="H9505">
        <v>44</v>
      </c>
      <c r="I9505" t="s">
        <v>18288</v>
      </c>
      <c r="J9505">
        <v>9.5899999999999996E-3</v>
      </c>
      <c r="K9505">
        <v>2.2970000000000002</v>
      </c>
      <c r="L9505">
        <v>0.6729594594594599</v>
      </c>
      <c r="M9505" s="2">
        <f t="shared" si="298"/>
        <v>8.1081081081081088</v>
      </c>
      <c r="N9505" t="s">
        <v>2775</v>
      </c>
    </row>
    <row r="9506" spans="1:14">
      <c r="A9506">
        <v>25</v>
      </c>
      <c r="B9506" t="s">
        <v>13823</v>
      </c>
      <c r="C9506" t="s">
        <v>13824</v>
      </c>
      <c r="D9506">
        <v>1907</v>
      </c>
      <c r="E9506" s="1">
        <v>1.1739999999999999</v>
      </c>
      <c r="F9506">
        <v>1.5760000000000001</v>
      </c>
      <c r="G9506">
        <v>0.32100000000000001</v>
      </c>
      <c r="H9506">
        <v>53</v>
      </c>
      <c r="I9506" t="s">
        <v>18288</v>
      </c>
      <c r="J9506">
        <v>7.8300000000000002E-3</v>
      </c>
      <c r="K9506">
        <v>1.647</v>
      </c>
      <c r="L9506">
        <v>0.6729594594594599</v>
      </c>
      <c r="M9506" s="2">
        <f t="shared" si="298"/>
        <v>8.4459459459459456</v>
      </c>
      <c r="N9506" t="s">
        <v>2775</v>
      </c>
    </row>
    <row r="9507" spans="1:14">
      <c r="A9507">
        <v>26</v>
      </c>
      <c r="B9507" t="s">
        <v>13753</v>
      </c>
      <c r="C9507" t="s">
        <v>13754</v>
      </c>
      <c r="D9507">
        <v>544</v>
      </c>
      <c r="E9507" s="1">
        <v>1.171</v>
      </c>
      <c r="F9507">
        <v>1.081</v>
      </c>
      <c r="G9507">
        <v>3.5999999999999997E-2</v>
      </c>
      <c r="H9507">
        <v>28</v>
      </c>
      <c r="I9507" t="s">
        <v>18288</v>
      </c>
      <c r="J9507">
        <v>3.5899999999999999E-3</v>
      </c>
      <c r="K9507">
        <v>1.845</v>
      </c>
      <c r="L9507">
        <v>0.6729594594594599</v>
      </c>
      <c r="M9507" s="2">
        <f t="shared" si="298"/>
        <v>8.7837837837837842</v>
      </c>
      <c r="N9507" t="s">
        <v>2775</v>
      </c>
    </row>
    <row r="9508" spans="1:14">
      <c r="A9508">
        <v>27</v>
      </c>
      <c r="B9508" t="s">
        <v>13937</v>
      </c>
      <c r="C9508" t="s">
        <v>13938</v>
      </c>
      <c r="D9508">
        <v>3109</v>
      </c>
      <c r="E9508" s="1">
        <v>1.151</v>
      </c>
      <c r="F9508">
        <v>1.3120000000000001</v>
      </c>
      <c r="G9508">
        <v>0.16900000000000001</v>
      </c>
      <c r="H9508">
        <v>77</v>
      </c>
      <c r="I9508" t="s">
        <v>18288</v>
      </c>
      <c r="J9508">
        <v>8.6E-3</v>
      </c>
      <c r="K9508">
        <v>1.778</v>
      </c>
      <c r="L9508">
        <v>0.6729594594594599</v>
      </c>
      <c r="M9508" s="2">
        <f t="shared" si="298"/>
        <v>9.121621621621621</v>
      </c>
      <c r="N9508" t="s">
        <v>2775</v>
      </c>
    </row>
    <row r="9509" spans="1:14">
      <c r="A9509">
        <v>28</v>
      </c>
      <c r="B9509" t="s">
        <v>9071</v>
      </c>
      <c r="C9509" t="s">
        <v>9072</v>
      </c>
      <c r="D9509">
        <v>286</v>
      </c>
      <c r="E9509" s="1">
        <v>1.1359999999999999</v>
      </c>
      <c r="F9509">
        <v>0.79200000000000004</v>
      </c>
      <c r="G9509">
        <v>8.6999999999999994E-2</v>
      </c>
      <c r="H9509">
        <v>69</v>
      </c>
      <c r="I9509">
        <v>5</v>
      </c>
      <c r="J9509">
        <v>1.33E-3</v>
      </c>
      <c r="K9509">
        <v>0.39600000000000002</v>
      </c>
      <c r="L9509">
        <v>0.6729594594594599</v>
      </c>
      <c r="M9509" s="2">
        <f t="shared" si="298"/>
        <v>9.4594594594594597</v>
      </c>
      <c r="N9509" t="s">
        <v>2775</v>
      </c>
    </row>
    <row r="9510" spans="1:14">
      <c r="A9510">
        <v>29</v>
      </c>
      <c r="B9510" t="s">
        <v>13733</v>
      </c>
      <c r="C9510" t="s">
        <v>13734</v>
      </c>
      <c r="D9510">
        <v>2093</v>
      </c>
      <c r="E9510" s="1">
        <v>1.1160000000000001</v>
      </c>
      <c r="F9510">
        <v>1.04</v>
      </c>
      <c r="G9510">
        <v>0.17799999999999999</v>
      </c>
      <c r="H9510">
        <v>174</v>
      </c>
      <c r="I9510">
        <v>7.6</v>
      </c>
      <c r="J9510">
        <v>1.8450000000000001E-2</v>
      </c>
      <c r="K9510">
        <v>1.4470000000000001</v>
      </c>
      <c r="L9510">
        <v>0.6729594594594599</v>
      </c>
      <c r="M9510" s="2">
        <f t="shared" si="298"/>
        <v>9.7972972972972965</v>
      </c>
      <c r="N9510" t="s">
        <v>2775</v>
      </c>
    </row>
    <row r="9511" spans="1:14">
      <c r="A9511">
        <v>30</v>
      </c>
      <c r="B9511" t="s">
        <v>13477</v>
      </c>
      <c r="C9511" t="s">
        <v>13478</v>
      </c>
      <c r="D9511">
        <v>1244</v>
      </c>
      <c r="E9511" s="1">
        <v>1.1020000000000001</v>
      </c>
      <c r="F9511">
        <v>1.1830000000000001</v>
      </c>
      <c r="G9511">
        <v>0.34899999999999998</v>
      </c>
      <c r="H9511">
        <v>811</v>
      </c>
      <c r="I9511">
        <v>2.2999999999999998</v>
      </c>
      <c r="J9511">
        <v>3.8999999999999998E-3</v>
      </c>
      <c r="K9511">
        <v>0.35799999999999998</v>
      </c>
      <c r="L9511">
        <v>0.6729594594594599</v>
      </c>
      <c r="M9511" s="2">
        <f t="shared" si="298"/>
        <v>10.135135135135135</v>
      </c>
      <c r="N9511" t="s">
        <v>2775</v>
      </c>
    </row>
    <row r="9512" spans="1:14">
      <c r="A9512">
        <v>31</v>
      </c>
      <c r="B9512" t="s">
        <v>14017</v>
      </c>
      <c r="C9512" t="s">
        <v>14018</v>
      </c>
      <c r="D9512">
        <v>635</v>
      </c>
      <c r="E9512" s="1">
        <v>1.099</v>
      </c>
      <c r="F9512">
        <v>0.91300000000000003</v>
      </c>
      <c r="G9512">
        <v>0.375</v>
      </c>
      <c r="H9512">
        <v>40</v>
      </c>
      <c r="I9512" t="s">
        <v>18288</v>
      </c>
      <c r="J9512">
        <v>2.0300000000000001E-3</v>
      </c>
      <c r="K9512">
        <v>0.53100000000000003</v>
      </c>
      <c r="L9512">
        <v>0.6729594594594599</v>
      </c>
      <c r="M9512" s="2">
        <f t="shared" si="298"/>
        <v>10.472972972972974</v>
      </c>
      <c r="N9512" t="s">
        <v>2775</v>
      </c>
    </row>
    <row r="9513" spans="1:14">
      <c r="A9513">
        <v>32</v>
      </c>
      <c r="B9513" t="s">
        <v>13843</v>
      </c>
      <c r="C9513" t="s">
        <v>13844</v>
      </c>
      <c r="D9513">
        <v>3853</v>
      </c>
      <c r="E9513" s="1">
        <v>1.083</v>
      </c>
      <c r="F9513">
        <v>1.2529999999999999</v>
      </c>
      <c r="G9513">
        <v>0.433</v>
      </c>
      <c r="H9513">
        <v>90</v>
      </c>
      <c r="I9513" t="s">
        <v>18288</v>
      </c>
      <c r="J9513">
        <v>1.519E-2</v>
      </c>
      <c r="K9513">
        <v>1.855</v>
      </c>
      <c r="L9513">
        <v>0.6729594594594599</v>
      </c>
      <c r="M9513" s="2">
        <f t="shared" si="298"/>
        <v>10.810810810810811</v>
      </c>
      <c r="N9513" t="s">
        <v>2775</v>
      </c>
    </row>
    <row r="9514" spans="1:14">
      <c r="A9514">
        <v>33</v>
      </c>
      <c r="B9514" t="s">
        <v>13631</v>
      </c>
      <c r="C9514" t="s">
        <v>13632</v>
      </c>
      <c r="D9514">
        <v>862</v>
      </c>
      <c r="E9514" s="1">
        <v>1.0680000000000001</v>
      </c>
      <c r="F9514">
        <v>1.6339999999999999</v>
      </c>
      <c r="G9514">
        <v>0.19400000000000001</v>
      </c>
      <c r="H9514">
        <v>36</v>
      </c>
      <c r="I9514" t="s">
        <v>18288</v>
      </c>
      <c r="J9514">
        <v>5.0800000000000003E-3</v>
      </c>
      <c r="K9514">
        <v>1.5840000000000001</v>
      </c>
      <c r="L9514">
        <v>0.6729594594594599</v>
      </c>
      <c r="M9514" s="2">
        <f t="shared" si="298"/>
        <v>11.148648648648649</v>
      </c>
      <c r="N9514" t="s">
        <v>2775</v>
      </c>
    </row>
    <row r="9515" spans="1:14">
      <c r="A9515">
        <v>34</v>
      </c>
      <c r="B9515" t="s">
        <v>13819</v>
      </c>
      <c r="C9515" t="s">
        <v>13820</v>
      </c>
      <c r="D9515">
        <v>16628</v>
      </c>
      <c r="E9515" s="1">
        <v>1.05</v>
      </c>
      <c r="F9515">
        <v>1.2589999999999999</v>
      </c>
      <c r="G9515">
        <v>0.27600000000000002</v>
      </c>
      <c r="H9515">
        <v>921</v>
      </c>
      <c r="I9515">
        <v>8</v>
      </c>
      <c r="J9515">
        <v>5.9479999999999998E-2</v>
      </c>
      <c r="K9515">
        <v>0.69199999999999995</v>
      </c>
      <c r="L9515">
        <v>0.6729594594594599</v>
      </c>
      <c r="M9515" s="2">
        <f t="shared" si="298"/>
        <v>11.486486486486488</v>
      </c>
      <c r="N9515" t="s">
        <v>2775</v>
      </c>
    </row>
    <row r="9516" spans="1:14">
      <c r="A9516">
        <v>35</v>
      </c>
      <c r="B9516" t="s">
        <v>19228</v>
      </c>
      <c r="C9516" t="s">
        <v>19229</v>
      </c>
      <c r="D9516">
        <v>1059</v>
      </c>
      <c r="E9516" s="1">
        <v>1.048</v>
      </c>
      <c r="F9516">
        <v>1.127</v>
      </c>
      <c r="G9516">
        <v>0.28599999999999998</v>
      </c>
      <c r="H9516">
        <v>49</v>
      </c>
      <c r="I9516" t="s">
        <v>18288</v>
      </c>
      <c r="J9516">
        <v>6.9699999999999996E-3</v>
      </c>
      <c r="K9516">
        <v>1.7350000000000001</v>
      </c>
      <c r="L9516">
        <v>0.6729594594594599</v>
      </c>
      <c r="M9516" s="2">
        <f t="shared" si="298"/>
        <v>11.824324324324325</v>
      </c>
      <c r="N9516" t="s">
        <v>2775</v>
      </c>
    </row>
    <row r="9517" spans="1:14">
      <c r="A9517">
        <v>36</v>
      </c>
      <c r="B9517" t="s">
        <v>13615</v>
      </c>
      <c r="C9517" t="s">
        <v>13616</v>
      </c>
      <c r="D9517">
        <v>2434</v>
      </c>
      <c r="E9517" s="1">
        <v>1.0249999999999999</v>
      </c>
      <c r="F9517">
        <v>1.375</v>
      </c>
      <c r="G9517">
        <v>0.188</v>
      </c>
      <c r="H9517">
        <v>80</v>
      </c>
      <c r="I9517" t="s">
        <v>18288</v>
      </c>
      <c r="J9517">
        <v>1.051E-2</v>
      </c>
      <c r="K9517">
        <v>1.5289999999999999</v>
      </c>
      <c r="L9517">
        <v>0.6729594594594599</v>
      </c>
      <c r="M9517" s="2">
        <f t="shared" si="298"/>
        <v>12.162162162162163</v>
      </c>
      <c r="N9517" t="s">
        <v>2775</v>
      </c>
    </row>
    <row r="9518" spans="1:14">
      <c r="A9518">
        <v>37</v>
      </c>
      <c r="B9518" t="s">
        <v>13627</v>
      </c>
      <c r="C9518" t="s">
        <v>13628</v>
      </c>
      <c r="D9518">
        <v>1846</v>
      </c>
      <c r="E9518" s="1">
        <v>1.024</v>
      </c>
      <c r="F9518">
        <v>1.244</v>
      </c>
      <c r="G9518">
        <v>8.6999999999999994E-2</v>
      </c>
      <c r="H9518">
        <v>69</v>
      </c>
      <c r="I9518" t="s">
        <v>18288</v>
      </c>
      <c r="J9518">
        <v>1.1440000000000001E-2</v>
      </c>
      <c r="K9518">
        <v>2.117</v>
      </c>
      <c r="L9518">
        <v>0.6729594594594599</v>
      </c>
      <c r="M9518" s="2">
        <f t="shared" si="298"/>
        <v>12.5</v>
      </c>
      <c r="N9518" t="s">
        <v>2775</v>
      </c>
    </row>
    <row r="9519" spans="1:14">
      <c r="A9519">
        <v>38</v>
      </c>
      <c r="B9519" t="s">
        <v>14005</v>
      </c>
      <c r="C9519" t="s">
        <v>14006</v>
      </c>
      <c r="D9519">
        <v>10615</v>
      </c>
      <c r="E9519" s="1">
        <v>1.0189999999999999</v>
      </c>
      <c r="F9519">
        <v>1.1259999999999999</v>
      </c>
      <c r="G9519">
        <v>0.39800000000000002</v>
      </c>
      <c r="H9519">
        <v>246</v>
      </c>
      <c r="I9519" t="s">
        <v>18288</v>
      </c>
      <c r="J9519">
        <v>3.465E-2</v>
      </c>
      <c r="K9519">
        <v>1.486</v>
      </c>
      <c r="L9519">
        <v>0.6729594594594599</v>
      </c>
      <c r="M9519" s="2">
        <f t="shared" si="298"/>
        <v>12.837837837837837</v>
      </c>
      <c r="N9519" t="s">
        <v>2775</v>
      </c>
    </row>
    <row r="9520" spans="1:14">
      <c r="A9520">
        <v>39</v>
      </c>
      <c r="B9520" t="s">
        <v>13557</v>
      </c>
      <c r="C9520" t="s">
        <v>13558</v>
      </c>
      <c r="D9520">
        <v>1260</v>
      </c>
      <c r="E9520" s="1">
        <v>1.0169999999999999</v>
      </c>
      <c r="F9520">
        <v>0.73399999999999999</v>
      </c>
      <c r="G9520">
        <v>0.91700000000000004</v>
      </c>
      <c r="H9520">
        <v>12</v>
      </c>
      <c r="I9520" t="s">
        <v>18288</v>
      </c>
      <c r="J9520">
        <v>5.5700000000000003E-3</v>
      </c>
      <c r="K9520">
        <v>1.595</v>
      </c>
      <c r="L9520">
        <v>0.6729594594594599</v>
      </c>
      <c r="M9520" s="2">
        <f t="shared" si="298"/>
        <v>13.175675675675674</v>
      </c>
      <c r="N9520" t="s">
        <v>2775</v>
      </c>
    </row>
    <row r="9521" spans="1:14">
      <c r="A9521">
        <v>40</v>
      </c>
      <c r="B9521" t="s">
        <v>13643</v>
      </c>
      <c r="C9521" t="s">
        <v>13644</v>
      </c>
      <c r="D9521">
        <v>1793</v>
      </c>
      <c r="E9521" s="1">
        <v>1.0049999999999999</v>
      </c>
      <c r="F9521">
        <v>1.0569999999999999</v>
      </c>
      <c r="G9521">
        <v>0.32</v>
      </c>
      <c r="H9521">
        <v>194</v>
      </c>
      <c r="I9521">
        <v>5</v>
      </c>
      <c r="J9521">
        <v>1.5789999999999998E-2</v>
      </c>
      <c r="K9521">
        <v>0.95499999999999996</v>
      </c>
      <c r="L9521">
        <v>0.6729594594594599</v>
      </c>
      <c r="M9521" s="2">
        <f t="shared" si="298"/>
        <v>13.513513513513514</v>
      </c>
      <c r="N9521" t="s">
        <v>2775</v>
      </c>
    </row>
    <row r="9522" spans="1:14">
      <c r="A9522">
        <v>41</v>
      </c>
      <c r="B9522" t="s">
        <v>13605</v>
      </c>
      <c r="C9522" t="s">
        <v>13606</v>
      </c>
      <c r="D9522">
        <v>1492</v>
      </c>
      <c r="E9522" s="1">
        <v>1</v>
      </c>
      <c r="F9522">
        <v>1.087</v>
      </c>
      <c r="G9522">
        <v>0.33300000000000002</v>
      </c>
      <c r="H9522">
        <v>30</v>
      </c>
      <c r="I9522" t="s">
        <v>18288</v>
      </c>
      <c r="J9522">
        <v>4.7499999999999999E-3</v>
      </c>
      <c r="K9522">
        <v>1.6930000000000001</v>
      </c>
      <c r="L9522">
        <v>0.6729594594594599</v>
      </c>
      <c r="M9522" s="2">
        <f t="shared" si="298"/>
        <v>13.851351351351351</v>
      </c>
      <c r="N9522" t="s">
        <v>2775</v>
      </c>
    </row>
    <row r="9523" spans="1:14">
      <c r="A9523">
        <v>42</v>
      </c>
      <c r="B9523" t="s">
        <v>13521</v>
      </c>
      <c r="C9523" t="s">
        <v>13522</v>
      </c>
      <c r="D9523">
        <v>207</v>
      </c>
      <c r="E9523" s="1">
        <v>0.97799999999999998</v>
      </c>
      <c r="F9523">
        <v>1.2949999999999999</v>
      </c>
      <c r="G9523">
        <v>0</v>
      </c>
      <c r="H9523">
        <v>21</v>
      </c>
      <c r="I9523">
        <v>5</v>
      </c>
      <c r="J9523">
        <v>2.0300000000000001E-3</v>
      </c>
      <c r="K9523">
        <v>1.1040000000000001</v>
      </c>
      <c r="L9523">
        <v>0.6729594594594599</v>
      </c>
      <c r="M9523" s="2">
        <f t="shared" si="298"/>
        <v>14.189189189189189</v>
      </c>
      <c r="N9523" t="s">
        <v>2775</v>
      </c>
    </row>
    <row r="9524" spans="1:14">
      <c r="A9524">
        <v>43</v>
      </c>
      <c r="B9524" t="s">
        <v>13833</v>
      </c>
      <c r="C9524" t="s">
        <v>13834</v>
      </c>
      <c r="D9524">
        <v>433</v>
      </c>
      <c r="E9524" s="1">
        <v>0.97599999999999998</v>
      </c>
      <c r="F9524">
        <v>1.087</v>
      </c>
      <c r="G9524">
        <v>0.151</v>
      </c>
      <c r="H9524">
        <v>53</v>
      </c>
      <c r="I9524">
        <v>6.2</v>
      </c>
      <c r="J9524">
        <v>1.9599999999999999E-3</v>
      </c>
      <c r="K9524">
        <v>0.61199999999999999</v>
      </c>
      <c r="L9524">
        <v>0.6729594594594599</v>
      </c>
      <c r="M9524" s="2">
        <f t="shared" si="298"/>
        <v>14.527027027027026</v>
      </c>
      <c r="N9524" t="s">
        <v>2775</v>
      </c>
    </row>
    <row r="9525" spans="1:14">
      <c r="A9525">
        <v>44</v>
      </c>
      <c r="B9525" t="s">
        <v>13695</v>
      </c>
      <c r="C9525" t="s">
        <v>13696</v>
      </c>
      <c r="D9525">
        <v>815</v>
      </c>
      <c r="E9525" s="1">
        <v>0.97399999999999998</v>
      </c>
      <c r="F9525">
        <v>1.4770000000000001</v>
      </c>
      <c r="G9525">
        <v>0.25600000000000001</v>
      </c>
      <c r="H9525">
        <v>39</v>
      </c>
      <c r="I9525">
        <v>5.7</v>
      </c>
      <c r="J9525">
        <v>1.1820000000000001E-2</v>
      </c>
      <c r="K9525">
        <v>2.3650000000000002</v>
      </c>
      <c r="L9525">
        <v>0.6729594594594599</v>
      </c>
      <c r="M9525" s="2">
        <f t="shared" si="298"/>
        <v>14.864864864864865</v>
      </c>
      <c r="N9525" t="s">
        <v>2775</v>
      </c>
    </row>
    <row r="9526" spans="1:14">
      <c r="A9526">
        <v>45</v>
      </c>
      <c r="B9526" t="s">
        <v>13845</v>
      </c>
      <c r="C9526" t="s">
        <v>13846</v>
      </c>
      <c r="D9526">
        <v>147</v>
      </c>
      <c r="E9526" s="1">
        <v>0.97399999999999998</v>
      </c>
      <c r="F9526">
        <v>1.175</v>
      </c>
      <c r="G9526">
        <v>0.15</v>
      </c>
      <c r="H9526">
        <v>20</v>
      </c>
      <c r="I9526">
        <v>5.2</v>
      </c>
      <c r="J9526">
        <v>2.5500000000000002E-3</v>
      </c>
      <c r="K9526">
        <v>1.8160000000000001</v>
      </c>
      <c r="L9526">
        <v>0.6729594594594599</v>
      </c>
      <c r="M9526" s="2">
        <f t="shared" si="298"/>
        <v>15.202702702702704</v>
      </c>
      <c r="N9526" t="s">
        <v>2775</v>
      </c>
    </row>
    <row r="9527" spans="1:14">
      <c r="A9527">
        <v>46</v>
      </c>
      <c r="B9527" t="s">
        <v>13951</v>
      </c>
      <c r="C9527" t="s">
        <v>13952</v>
      </c>
      <c r="D9527">
        <v>515</v>
      </c>
      <c r="E9527" s="1">
        <v>0.95899999999999996</v>
      </c>
      <c r="F9527">
        <v>0.84</v>
      </c>
      <c r="G9527">
        <v>0.42899999999999999</v>
      </c>
      <c r="H9527">
        <v>42</v>
      </c>
      <c r="I9527">
        <v>8.6999999999999993</v>
      </c>
      <c r="J9527">
        <v>2.7799999999999999E-3</v>
      </c>
      <c r="K9527">
        <v>0.84399999999999997</v>
      </c>
      <c r="L9527">
        <v>0.6729594594594599</v>
      </c>
      <c r="M9527" s="2">
        <f t="shared" si="298"/>
        <v>15.54054054054054</v>
      </c>
      <c r="N9527" t="s">
        <v>2775</v>
      </c>
    </row>
    <row r="9528" spans="1:14">
      <c r="A9528">
        <v>47</v>
      </c>
      <c r="B9528" t="s">
        <v>13539</v>
      </c>
      <c r="C9528" t="s">
        <v>13540</v>
      </c>
      <c r="D9528">
        <v>1653</v>
      </c>
      <c r="E9528" s="1">
        <v>0.95499999999999996</v>
      </c>
      <c r="F9528">
        <v>1.468</v>
      </c>
      <c r="G9528">
        <v>0.46200000000000002</v>
      </c>
      <c r="H9528">
        <v>13</v>
      </c>
      <c r="I9528" t="s">
        <v>18288</v>
      </c>
      <c r="J9528">
        <v>5.8300000000000001E-3</v>
      </c>
      <c r="K9528">
        <v>2.681</v>
      </c>
      <c r="L9528">
        <v>0.6729594594594599</v>
      </c>
      <c r="M9528" s="2">
        <f t="shared" si="298"/>
        <v>15.878378378378377</v>
      </c>
      <c r="N9528" t="s">
        <v>2775</v>
      </c>
    </row>
    <row r="9529" spans="1:14">
      <c r="A9529">
        <v>48</v>
      </c>
      <c r="B9529" t="s">
        <v>13853</v>
      </c>
      <c r="C9529" t="s">
        <v>13854</v>
      </c>
      <c r="D9529">
        <v>183</v>
      </c>
      <c r="E9529" s="1">
        <v>0.92900000000000005</v>
      </c>
      <c r="F9529">
        <v>1.1919999999999999</v>
      </c>
      <c r="G9529">
        <v>0.23699999999999999</v>
      </c>
      <c r="H9529">
        <v>38</v>
      </c>
      <c r="I9529">
        <v>3.1</v>
      </c>
      <c r="J9529">
        <v>2.0300000000000001E-3</v>
      </c>
      <c r="K9529">
        <v>0.79100000000000004</v>
      </c>
      <c r="L9529">
        <v>0.6729594594594599</v>
      </c>
      <c r="M9529" s="2">
        <f t="shared" si="298"/>
        <v>16.216216216216218</v>
      </c>
      <c r="N9529" t="s">
        <v>2775</v>
      </c>
    </row>
    <row r="9530" spans="1:14">
      <c r="A9530">
        <v>49</v>
      </c>
      <c r="B9530" t="s">
        <v>13583</v>
      </c>
      <c r="C9530" t="s">
        <v>13584</v>
      </c>
      <c r="D9530">
        <v>667</v>
      </c>
      <c r="E9530" s="1">
        <v>0.92200000000000004</v>
      </c>
      <c r="F9530">
        <v>1.0149999999999999</v>
      </c>
      <c r="G9530">
        <v>0.157</v>
      </c>
      <c r="H9530">
        <v>89</v>
      </c>
      <c r="I9530">
        <v>5.5</v>
      </c>
      <c r="J9530">
        <v>2.7899999999999999E-3</v>
      </c>
      <c r="K9530">
        <v>0.49</v>
      </c>
      <c r="L9530">
        <v>0.6729594594594599</v>
      </c>
      <c r="M9530" s="2">
        <f t="shared" si="298"/>
        <v>16.554054054054053</v>
      </c>
      <c r="N9530" t="s">
        <v>2775</v>
      </c>
    </row>
    <row r="9531" spans="1:14">
      <c r="A9531">
        <v>50</v>
      </c>
      <c r="B9531" t="s">
        <v>9065</v>
      </c>
      <c r="C9531" t="s">
        <v>9066</v>
      </c>
      <c r="D9531">
        <v>212</v>
      </c>
      <c r="E9531" s="1">
        <v>0.91300000000000003</v>
      </c>
      <c r="F9531">
        <v>0.97099999999999997</v>
      </c>
      <c r="G9531">
        <v>0.23100000000000001</v>
      </c>
      <c r="H9531">
        <v>13</v>
      </c>
      <c r="I9531">
        <v>8.4</v>
      </c>
      <c r="J9531">
        <v>1.24E-3</v>
      </c>
      <c r="K9531">
        <v>1.014</v>
      </c>
      <c r="L9531">
        <v>0.6729594594594599</v>
      </c>
      <c r="M9531" s="2">
        <f t="shared" si="298"/>
        <v>16.891891891891891</v>
      </c>
      <c r="N9531" t="s">
        <v>2775</v>
      </c>
    </row>
    <row r="9532" spans="1:14">
      <c r="A9532">
        <v>51</v>
      </c>
      <c r="B9532" t="s">
        <v>13529</v>
      </c>
      <c r="C9532" t="s">
        <v>13530</v>
      </c>
      <c r="D9532">
        <v>434</v>
      </c>
      <c r="E9532" s="1">
        <v>0.88700000000000001</v>
      </c>
      <c r="F9532">
        <v>0.754</v>
      </c>
      <c r="G9532">
        <v>8.2000000000000003E-2</v>
      </c>
      <c r="H9532">
        <v>61</v>
      </c>
      <c r="I9532">
        <v>8</v>
      </c>
      <c r="J9532">
        <v>3.14E-3</v>
      </c>
      <c r="K9532">
        <v>0.78600000000000003</v>
      </c>
      <c r="L9532">
        <v>0.6729594594594599</v>
      </c>
      <c r="M9532" s="2">
        <f t="shared" si="298"/>
        <v>17.22972972972973</v>
      </c>
      <c r="N9532" t="s">
        <v>2775</v>
      </c>
    </row>
    <row r="9533" spans="1:14">
      <c r="A9533">
        <v>52</v>
      </c>
      <c r="B9533" t="s">
        <v>13543</v>
      </c>
      <c r="C9533" t="s">
        <v>13544</v>
      </c>
      <c r="D9533">
        <v>109</v>
      </c>
      <c r="E9533" s="1">
        <v>0.88700000000000001</v>
      </c>
      <c r="F9533">
        <v>0.68799999999999994</v>
      </c>
      <c r="G9533">
        <v>4.4999999999999998E-2</v>
      </c>
      <c r="H9533">
        <v>22</v>
      </c>
      <c r="I9533">
        <v>3.3</v>
      </c>
      <c r="J9533">
        <v>1.08E-3</v>
      </c>
      <c r="K9533">
        <v>0.40100000000000002</v>
      </c>
      <c r="L9533">
        <v>0.6729594594594599</v>
      </c>
      <c r="M9533" s="2">
        <f t="shared" si="298"/>
        <v>17.567567567567568</v>
      </c>
      <c r="N9533" t="s">
        <v>2775</v>
      </c>
    </row>
    <row r="9534" spans="1:14">
      <c r="A9534">
        <v>53</v>
      </c>
      <c r="B9534" t="s">
        <v>13895</v>
      </c>
      <c r="C9534" t="s">
        <v>13896</v>
      </c>
      <c r="D9534">
        <v>4130</v>
      </c>
      <c r="E9534" s="1">
        <v>0.879</v>
      </c>
      <c r="F9534">
        <v>0.872</v>
      </c>
      <c r="G9534">
        <v>0.17199999999999999</v>
      </c>
      <c r="H9534">
        <v>204</v>
      </c>
      <c r="I9534" t="s">
        <v>18288</v>
      </c>
      <c r="J9534">
        <v>1.461E-2</v>
      </c>
      <c r="K9534">
        <v>1.1180000000000001</v>
      </c>
      <c r="L9534">
        <v>0.6729594594594599</v>
      </c>
      <c r="M9534" s="2">
        <f t="shared" si="298"/>
        <v>17.905405405405407</v>
      </c>
      <c r="N9534" t="s">
        <v>2775</v>
      </c>
    </row>
    <row r="9535" spans="1:14">
      <c r="A9535">
        <v>54</v>
      </c>
      <c r="B9535" t="s">
        <v>13831</v>
      </c>
      <c r="C9535" t="s">
        <v>13832</v>
      </c>
      <c r="D9535">
        <v>78</v>
      </c>
      <c r="E9535" s="1">
        <v>0.878</v>
      </c>
      <c r="F9535">
        <v>0.84099999999999997</v>
      </c>
      <c r="G9535">
        <v>0.16700000000000001</v>
      </c>
      <c r="H9535">
        <v>18</v>
      </c>
      <c r="J9535">
        <v>1.65E-3</v>
      </c>
      <c r="K9535">
        <v>1.07</v>
      </c>
      <c r="L9535">
        <v>0.6729594594594599</v>
      </c>
      <c r="M9535" s="2">
        <f t="shared" si="298"/>
        <v>18.243243243243242</v>
      </c>
      <c r="N9535" t="s">
        <v>2775</v>
      </c>
    </row>
    <row r="9536" spans="1:14">
      <c r="A9536">
        <v>55</v>
      </c>
      <c r="B9536" t="s">
        <v>13707</v>
      </c>
      <c r="C9536" t="s">
        <v>13708</v>
      </c>
      <c r="D9536">
        <v>117</v>
      </c>
      <c r="E9536" s="1">
        <v>0.86699999999999999</v>
      </c>
      <c r="F9536">
        <v>0.77200000000000002</v>
      </c>
      <c r="G9536">
        <v>0.154</v>
      </c>
      <c r="H9536">
        <v>26</v>
      </c>
      <c r="I9536">
        <v>2.7</v>
      </c>
      <c r="J9536">
        <v>2.98E-3</v>
      </c>
      <c r="K9536">
        <v>1.171</v>
      </c>
      <c r="L9536">
        <v>0.6729594594594599</v>
      </c>
      <c r="M9536" s="2">
        <f t="shared" si="298"/>
        <v>18.581081081081081</v>
      </c>
      <c r="N9536" t="s">
        <v>2775</v>
      </c>
    </row>
    <row r="9537" spans="1:14">
      <c r="A9537">
        <v>56</v>
      </c>
      <c r="B9537" t="s">
        <v>13667</v>
      </c>
      <c r="C9537" t="s">
        <v>13668</v>
      </c>
      <c r="D9537">
        <v>1647</v>
      </c>
      <c r="E9537" s="1">
        <v>0.86499999999999999</v>
      </c>
      <c r="F9537">
        <v>1.018</v>
      </c>
      <c r="G9537">
        <v>0.13500000000000001</v>
      </c>
      <c r="H9537">
        <v>96</v>
      </c>
      <c r="I9537" t="s">
        <v>18288</v>
      </c>
      <c r="J9537">
        <v>9.2499999999999995E-3</v>
      </c>
      <c r="K9537">
        <v>1.2090000000000001</v>
      </c>
      <c r="L9537">
        <v>0.6729594594594599</v>
      </c>
      <c r="M9537" s="2">
        <f t="shared" si="298"/>
        <v>18.918918918918919</v>
      </c>
      <c r="N9537" t="s">
        <v>2775</v>
      </c>
    </row>
    <row r="9538" spans="1:14">
      <c r="A9538">
        <v>57</v>
      </c>
      <c r="B9538" t="s">
        <v>13793</v>
      </c>
      <c r="C9538" t="s">
        <v>13794</v>
      </c>
      <c r="D9538">
        <v>520</v>
      </c>
      <c r="E9538" s="1">
        <v>0.86399999999999999</v>
      </c>
      <c r="F9538">
        <v>0.873</v>
      </c>
      <c r="G9538">
        <v>0.17299999999999999</v>
      </c>
      <c r="H9538">
        <v>52</v>
      </c>
      <c r="I9538">
        <v>8.3000000000000007</v>
      </c>
      <c r="J9538">
        <v>3.9199999999999999E-3</v>
      </c>
      <c r="K9538">
        <v>1.0509999999999999</v>
      </c>
      <c r="L9538">
        <v>0.6729594594594599</v>
      </c>
      <c r="M9538" s="2">
        <f t="shared" si="298"/>
        <v>19.256756756756758</v>
      </c>
      <c r="N9538" t="s">
        <v>2775</v>
      </c>
    </row>
    <row r="9539" spans="1:14">
      <c r="A9539">
        <v>58</v>
      </c>
      <c r="B9539" t="s">
        <v>13781</v>
      </c>
      <c r="C9539" t="s">
        <v>13782</v>
      </c>
      <c r="D9539">
        <v>667</v>
      </c>
      <c r="E9539" s="1">
        <v>0.86299999999999999</v>
      </c>
      <c r="F9539">
        <v>1.335</v>
      </c>
      <c r="G9539">
        <v>4.7E-2</v>
      </c>
      <c r="H9539">
        <v>43</v>
      </c>
      <c r="I9539">
        <v>8.8000000000000007</v>
      </c>
      <c r="J9539">
        <v>2.99E-3</v>
      </c>
      <c r="K9539">
        <v>0.97</v>
      </c>
      <c r="L9539">
        <v>0.6729594594594599</v>
      </c>
      <c r="M9539" s="2">
        <f t="shared" si="298"/>
        <v>19.594594594594593</v>
      </c>
      <c r="N9539" t="s">
        <v>2775</v>
      </c>
    </row>
    <row r="9540" spans="1:14">
      <c r="A9540">
        <v>59</v>
      </c>
      <c r="B9540" t="s">
        <v>13593</v>
      </c>
      <c r="C9540" t="s">
        <v>13594</v>
      </c>
      <c r="D9540">
        <v>154</v>
      </c>
      <c r="E9540" s="1">
        <v>0.85199999999999998</v>
      </c>
      <c r="G9540">
        <v>0.1</v>
      </c>
      <c r="H9540">
        <v>40</v>
      </c>
      <c r="I9540">
        <v>3.9</v>
      </c>
      <c r="J9540">
        <v>9.2000000000000003E-4</v>
      </c>
      <c r="L9540">
        <v>0.6729594594594599</v>
      </c>
      <c r="M9540" s="2">
        <f t="shared" si="298"/>
        <v>19.932432432432432</v>
      </c>
      <c r="N9540" t="s">
        <v>2775</v>
      </c>
    </row>
    <row r="9541" spans="1:14">
      <c r="A9541">
        <v>60</v>
      </c>
      <c r="B9541" t="s">
        <v>13665</v>
      </c>
      <c r="C9541" t="s">
        <v>13666</v>
      </c>
      <c r="D9541">
        <v>99</v>
      </c>
      <c r="E9541" s="1">
        <v>0.85199999999999998</v>
      </c>
      <c r="F9541">
        <v>0.79</v>
      </c>
      <c r="G9541">
        <v>0</v>
      </c>
      <c r="H9541">
        <v>7</v>
      </c>
      <c r="J9541">
        <v>1.32E-3</v>
      </c>
      <c r="K9541">
        <v>1.214</v>
      </c>
      <c r="L9541">
        <v>0.6729594594594599</v>
      </c>
      <c r="M9541" s="2">
        <f t="shared" si="298"/>
        <v>20.27027027027027</v>
      </c>
      <c r="N9541" t="s">
        <v>2775</v>
      </c>
    </row>
    <row r="9542" spans="1:14">
      <c r="A9542">
        <v>61</v>
      </c>
      <c r="B9542" t="s">
        <v>13771</v>
      </c>
      <c r="C9542" t="s">
        <v>13772</v>
      </c>
      <c r="D9542">
        <v>560</v>
      </c>
      <c r="E9542" s="1">
        <v>0.85099999999999998</v>
      </c>
      <c r="F9542">
        <v>0.97499999999999998</v>
      </c>
      <c r="G9542">
        <v>0.14299999999999999</v>
      </c>
      <c r="H9542">
        <v>42</v>
      </c>
      <c r="I9542">
        <v>6.7</v>
      </c>
      <c r="J9542">
        <v>2.7200000000000002E-3</v>
      </c>
      <c r="K9542">
        <v>0.63500000000000001</v>
      </c>
      <c r="L9542">
        <v>0.6729594594594599</v>
      </c>
      <c r="M9542" s="2">
        <f t="shared" si="298"/>
        <v>20.608108108108109</v>
      </c>
      <c r="N9542" t="s">
        <v>2775</v>
      </c>
    </row>
    <row r="9543" spans="1:14">
      <c r="A9543">
        <v>62</v>
      </c>
      <c r="B9543" t="s">
        <v>13955</v>
      </c>
      <c r="C9543" t="s">
        <v>13956</v>
      </c>
      <c r="D9543">
        <v>240</v>
      </c>
      <c r="E9543" s="1">
        <v>0.84799999999999998</v>
      </c>
      <c r="F9543">
        <v>0.752</v>
      </c>
      <c r="G9543">
        <v>0</v>
      </c>
      <c r="H9543">
        <v>18</v>
      </c>
      <c r="I9543">
        <v>9.8000000000000007</v>
      </c>
      <c r="J9543">
        <v>1.8E-3</v>
      </c>
      <c r="K9543">
        <v>0.97599999999999998</v>
      </c>
      <c r="L9543">
        <v>0.6729594594594599</v>
      </c>
      <c r="M9543" s="2">
        <f t="shared" si="298"/>
        <v>20.945945945945947</v>
      </c>
      <c r="N9543" t="s">
        <v>2775</v>
      </c>
    </row>
    <row r="9544" spans="1:14">
      <c r="A9544">
        <v>63</v>
      </c>
      <c r="B9544" t="s">
        <v>13767</v>
      </c>
      <c r="C9544" t="s">
        <v>13768</v>
      </c>
      <c r="D9544">
        <v>2116</v>
      </c>
      <c r="E9544" s="1">
        <v>0.84499999999999997</v>
      </c>
      <c r="F9544">
        <v>1.044</v>
      </c>
      <c r="G9544">
        <v>0.42299999999999999</v>
      </c>
      <c r="H9544">
        <v>71</v>
      </c>
      <c r="I9544" t="s">
        <v>18288</v>
      </c>
      <c r="J9544">
        <v>7.4799999999999997E-3</v>
      </c>
      <c r="K9544">
        <v>1.4410000000000001</v>
      </c>
      <c r="L9544">
        <v>0.6729594594594599</v>
      </c>
      <c r="M9544" s="2">
        <f t="shared" si="298"/>
        <v>21.283783783783782</v>
      </c>
      <c r="N9544" t="s">
        <v>2775</v>
      </c>
    </row>
    <row r="9545" spans="1:14">
      <c r="A9545">
        <v>64</v>
      </c>
      <c r="B9545" t="s">
        <v>13757</v>
      </c>
      <c r="C9545" t="s">
        <v>13758</v>
      </c>
      <c r="D9545">
        <v>1068</v>
      </c>
      <c r="E9545" s="1">
        <v>0.83599999999999997</v>
      </c>
      <c r="F9545">
        <v>0.88900000000000001</v>
      </c>
      <c r="G9545">
        <v>0.25</v>
      </c>
      <c r="H9545">
        <v>40</v>
      </c>
      <c r="I9545" t="s">
        <v>18288</v>
      </c>
      <c r="J9545">
        <v>3.7799999999999999E-3</v>
      </c>
      <c r="K9545">
        <v>1.1970000000000001</v>
      </c>
      <c r="L9545">
        <v>0.6729594594594599</v>
      </c>
      <c r="M9545" s="2">
        <f t="shared" si="298"/>
        <v>21.621621621621621</v>
      </c>
      <c r="N9545" t="s">
        <v>2775</v>
      </c>
    </row>
    <row r="9546" spans="1:14">
      <c r="A9546">
        <v>65</v>
      </c>
      <c r="B9546" t="s">
        <v>13801</v>
      </c>
      <c r="C9546" t="s">
        <v>13802</v>
      </c>
      <c r="D9546">
        <v>947</v>
      </c>
      <c r="E9546" s="1">
        <v>0.82199999999999995</v>
      </c>
      <c r="F9546">
        <v>0.86599999999999999</v>
      </c>
      <c r="G9546">
        <v>0.191</v>
      </c>
      <c r="H9546">
        <v>136</v>
      </c>
      <c r="I9546">
        <v>3.4</v>
      </c>
      <c r="J9546">
        <v>4.3699999999999998E-3</v>
      </c>
      <c r="K9546">
        <v>0.29499999999999998</v>
      </c>
      <c r="L9546">
        <v>0.6729594594594599</v>
      </c>
      <c r="M9546" s="2">
        <f t="shared" ref="M9546:M9609" si="299">A9546/296*100</f>
        <v>21.95945945945946</v>
      </c>
      <c r="N9546" t="s">
        <v>2775</v>
      </c>
    </row>
    <row r="9547" spans="1:14">
      <c r="A9547">
        <v>66</v>
      </c>
      <c r="B9547" t="s">
        <v>13731</v>
      </c>
      <c r="C9547" t="s">
        <v>13732</v>
      </c>
      <c r="D9547">
        <v>275</v>
      </c>
      <c r="E9547" s="1">
        <v>0.81499999999999995</v>
      </c>
      <c r="F9547">
        <v>0.88700000000000001</v>
      </c>
      <c r="G9547">
        <v>0.125</v>
      </c>
      <c r="H9547">
        <v>64</v>
      </c>
      <c r="I9547">
        <v>4.0999999999999996</v>
      </c>
      <c r="J9547">
        <v>1.98E-3</v>
      </c>
      <c r="K9547">
        <v>0.53200000000000003</v>
      </c>
      <c r="L9547">
        <v>0.6729594594594599</v>
      </c>
      <c r="M9547" s="2">
        <f t="shared" si="299"/>
        <v>22.297297297297298</v>
      </c>
      <c r="N9547" t="s">
        <v>2775</v>
      </c>
    </row>
    <row r="9548" spans="1:14">
      <c r="A9548">
        <v>67</v>
      </c>
      <c r="B9548" t="s">
        <v>13961</v>
      </c>
      <c r="C9548" t="s">
        <v>13962</v>
      </c>
      <c r="D9548">
        <v>678</v>
      </c>
      <c r="E9548" s="1">
        <v>0.80700000000000005</v>
      </c>
      <c r="F9548">
        <v>0.73599999999999999</v>
      </c>
      <c r="G9548">
        <v>7.0999999999999994E-2</v>
      </c>
      <c r="H9548">
        <v>28</v>
      </c>
      <c r="I9548" t="s">
        <v>18288</v>
      </c>
      <c r="J9548">
        <v>3.4199999999999999E-3</v>
      </c>
      <c r="K9548">
        <v>1.1200000000000001</v>
      </c>
      <c r="L9548">
        <v>0.6729594594594599</v>
      </c>
      <c r="M9548" s="2">
        <f t="shared" si="299"/>
        <v>22.635135135135133</v>
      </c>
      <c r="N9548" t="s">
        <v>2775</v>
      </c>
    </row>
    <row r="9549" spans="1:14">
      <c r="A9549">
        <v>68</v>
      </c>
      <c r="B9549" t="s">
        <v>13579</v>
      </c>
      <c r="C9549" t="s">
        <v>13580</v>
      </c>
      <c r="D9549">
        <v>127</v>
      </c>
      <c r="E9549" s="1">
        <v>0.80600000000000005</v>
      </c>
      <c r="F9549">
        <v>0.621</v>
      </c>
      <c r="G9549">
        <v>0.08</v>
      </c>
      <c r="H9549">
        <v>25</v>
      </c>
      <c r="I9549">
        <v>3.5</v>
      </c>
      <c r="J9549">
        <v>5.5999999999999995E-4</v>
      </c>
      <c r="K9549">
        <v>0.22900000000000001</v>
      </c>
      <c r="L9549">
        <v>0.6729594594594599</v>
      </c>
      <c r="M9549" s="2">
        <f t="shared" si="299"/>
        <v>22.972972972972975</v>
      </c>
      <c r="N9549" t="s">
        <v>2775</v>
      </c>
    </row>
    <row r="9550" spans="1:14">
      <c r="A9550">
        <v>69</v>
      </c>
      <c r="B9550" t="s">
        <v>13817</v>
      </c>
      <c r="C9550" t="s">
        <v>13818</v>
      </c>
      <c r="D9550">
        <v>3053</v>
      </c>
      <c r="E9550" s="1">
        <v>0.80400000000000005</v>
      </c>
      <c r="F9550">
        <v>0.94599999999999995</v>
      </c>
      <c r="G9550">
        <v>0.13100000000000001</v>
      </c>
      <c r="H9550">
        <v>84</v>
      </c>
      <c r="I9550" t="s">
        <v>18288</v>
      </c>
      <c r="J9550">
        <v>9.8399999999999998E-3</v>
      </c>
      <c r="K9550">
        <v>1.2629999999999999</v>
      </c>
      <c r="L9550">
        <v>0.6729594594594599</v>
      </c>
      <c r="M9550" s="2">
        <f t="shared" si="299"/>
        <v>23.310810810810811</v>
      </c>
      <c r="N9550" t="s">
        <v>2775</v>
      </c>
    </row>
    <row r="9551" spans="1:14">
      <c r="A9551">
        <v>70</v>
      </c>
      <c r="B9551" t="s">
        <v>13587</v>
      </c>
      <c r="C9551" t="s">
        <v>13588</v>
      </c>
      <c r="D9551">
        <v>243</v>
      </c>
      <c r="E9551" s="1">
        <v>0.8</v>
      </c>
      <c r="F9551">
        <v>0.67600000000000005</v>
      </c>
      <c r="G9551">
        <v>7.6999999999999999E-2</v>
      </c>
      <c r="H9551">
        <v>13</v>
      </c>
      <c r="I9551" t="s">
        <v>18288</v>
      </c>
      <c r="J9551">
        <v>5.9999999999999995E-4</v>
      </c>
      <c r="K9551">
        <v>0.46100000000000002</v>
      </c>
      <c r="L9551">
        <v>0.6729594594594599</v>
      </c>
      <c r="M9551" s="2">
        <f t="shared" si="299"/>
        <v>23.648648648648649</v>
      </c>
      <c r="N9551" t="s">
        <v>2775</v>
      </c>
    </row>
    <row r="9552" spans="1:14">
      <c r="A9552">
        <v>71</v>
      </c>
      <c r="B9552" t="s">
        <v>13573</v>
      </c>
      <c r="C9552" t="s">
        <v>13574</v>
      </c>
      <c r="D9552">
        <v>212</v>
      </c>
      <c r="E9552" s="1">
        <v>0.79800000000000004</v>
      </c>
      <c r="F9552">
        <v>0.77900000000000003</v>
      </c>
      <c r="G9552">
        <v>0.33</v>
      </c>
      <c r="H9552">
        <v>97</v>
      </c>
      <c r="I9552">
        <v>2.8</v>
      </c>
      <c r="J9552">
        <v>8.4999999999999995E-4</v>
      </c>
      <c r="K9552">
        <v>0.26700000000000002</v>
      </c>
      <c r="L9552">
        <v>0.6729594594594599</v>
      </c>
      <c r="M9552" s="2">
        <f t="shared" si="299"/>
        <v>23.986486486486484</v>
      </c>
      <c r="N9552" t="s">
        <v>2775</v>
      </c>
    </row>
    <row r="9553" spans="1:14">
      <c r="A9553">
        <v>72</v>
      </c>
      <c r="B9553" t="s">
        <v>13785</v>
      </c>
      <c r="C9553" t="s">
        <v>13786</v>
      </c>
      <c r="D9553">
        <v>345</v>
      </c>
      <c r="E9553" s="1">
        <v>0.78800000000000003</v>
      </c>
      <c r="F9553">
        <v>0.91</v>
      </c>
      <c r="G9553">
        <v>0.2</v>
      </c>
      <c r="H9553">
        <v>45</v>
      </c>
      <c r="I9553">
        <v>6.1</v>
      </c>
      <c r="J9553">
        <v>2.5999999999999999E-3</v>
      </c>
      <c r="K9553">
        <v>0.83599999999999997</v>
      </c>
      <c r="L9553">
        <v>0.6729594594594599</v>
      </c>
      <c r="M9553" s="2">
        <f t="shared" si="299"/>
        <v>24.324324324324326</v>
      </c>
      <c r="N9553" t="s">
        <v>2775</v>
      </c>
    </row>
    <row r="9554" spans="1:14">
      <c r="A9554">
        <v>73</v>
      </c>
      <c r="B9554" t="s">
        <v>13599</v>
      </c>
      <c r="C9554" t="s">
        <v>13600</v>
      </c>
      <c r="D9554">
        <v>250</v>
      </c>
      <c r="E9554" s="1">
        <v>0.78600000000000003</v>
      </c>
      <c r="F9554">
        <v>0.60599999999999998</v>
      </c>
      <c r="G9554">
        <v>3.7999999999999999E-2</v>
      </c>
      <c r="H9554">
        <v>26</v>
      </c>
      <c r="I9554" t="s">
        <v>18288</v>
      </c>
      <c r="J9554">
        <v>1.24E-3</v>
      </c>
      <c r="K9554">
        <v>0.71499999999999997</v>
      </c>
      <c r="L9554">
        <v>0.6729594594594599</v>
      </c>
      <c r="M9554" s="2">
        <f t="shared" si="299"/>
        <v>24.662162162162161</v>
      </c>
      <c r="N9554" t="s">
        <v>2775</v>
      </c>
    </row>
    <row r="9555" spans="1:14">
      <c r="A9555">
        <v>74</v>
      </c>
      <c r="B9555" t="s">
        <v>13987</v>
      </c>
      <c r="C9555" t="s">
        <v>13988</v>
      </c>
      <c r="D9555">
        <v>2140</v>
      </c>
      <c r="E9555" s="1">
        <v>0.78100000000000003</v>
      </c>
      <c r="F9555">
        <v>0.53600000000000003</v>
      </c>
      <c r="G9555">
        <v>0.125</v>
      </c>
      <c r="H9555">
        <v>16</v>
      </c>
      <c r="I9555" t="s">
        <v>18288</v>
      </c>
      <c r="J9555">
        <v>2.98E-3</v>
      </c>
      <c r="K9555">
        <v>0.58499999999999996</v>
      </c>
      <c r="L9555">
        <v>0.6729594594594599</v>
      </c>
      <c r="M9555" s="2">
        <f t="shared" si="299"/>
        <v>25</v>
      </c>
      <c r="N9555" t="s">
        <v>2775</v>
      </c>
    </row>
    <row r="9556" spans="1:14">
      <c r="A9556">
        <v>75</v>
      </c>
      <c r="B9556" t="s">
        <v>13673</v>
      </c>
      <c r="C9556" t="s">
        <v>13674</v>
      </c>
      <c r="D9556">
        <v>319</v>
      </c>
      <c r="E9556" s="1">
        <v>0.78</v>
      </c>
      <c r="F9556">
        <v>0.68</v>
      </c>
      <c r="G9556">
        <v>0.14799999999999999</v>
      </c>
      <c r="H9556">
        <v>27</v>
      </c>
      <c r="I9556">
        <v>9.1</v>
      </c>
      <c r="J9556">
        <v>1.58E-3</v>
      </c>
      <c r="K9556">
        <v>0.71899999999999997</v>
      </c>
      <c r="L9556">
        <v>0.6729594594594599</v>
      </c>
      <c r="M9556" s="2">
        <f t="shared" si="299"/>
        <v>25.337837837837839</v>
      </c>
      <c r="N9556" t="s">
        <v>2775</v>
      </c>
    </row>
    <row r="9557" spans="1:14">
      <c r="A9557">
        <v>76</v>
      </c>
      <c r="B9557" t="s">
        <v>13679</v>
      </c>
      <c r="C9557" t="s">
        <v>13680</v>
      </c>
      <c r="D9557">
        <v>238</v>
      </c>
      <c r="E9557" s="1">
        <v>0.77900000000000003</v>
      </c>
      <c r="F9557">
        <v>0.75</v>
      </c>
      <c r="G9557">
        <v>0.155</v>
      </c>
      <c r="H9557">
        <v>58</v>
      </c>
      <c r="I9557">
        <v>4.4000000000000004</v>
      </c>
      <c r="J9557">
        <v>7.5000000000000002E-4</v>
      </c>
      <c r="K9557">
        <v>0.23799999999999999</v>
      </c>
      <c r="L9557">
        <v>0.6729594594594599</v>
      </c>
      <c r="M9557" s="2">
        <f t="shared" si="299"/>
        <v>25.675675675675674</v>
      </c>
      <c r="N9557" t="s">
        <v>2775</v>
      </c>
    </row>
    <row r="9558" spans="1:14">
      <c r="A9558">
        <v>77</v>
      </c>
      <c r="B9558" t="s">
        <v>13765</v>
      </c>
      <c r="C9558" t="s">
        <v>13766</v>
      </c>
      <c r="D9558">
        <v>1733</v>
      </c>
      <c r="E9558" s="1">
        <v>0.77200000000000002</v>
      </c>
      <c r="F9558">
        <v>0.70499999999999996</v>
      </c>
      <c r="G9558">
        <v>0.223</v>
      </c>
      <c r="H9558">
        <v>112</v>
      </c>
      <c r="I9558" t="s">
        <v>18288</v>
      </c>
      <c r="J9558">
        <v>9.0100000000000006E-3</v>
      </c>
      <c r="K9558">
        <v>0.92400000000000004</v>
      </c>
      <c r="L9558">
        <v>0.6729594594594599</v>
      </c>
      <c r="M9558" s="2">
        <f t="shared" si="299"/>
        <v>26.013513513513516</v>
      </c>
      <c r="N9558" t="s">
        <v>2775</v>
      </c>
    </row>
    <row r="9559" spans="1:14">
      <c r="A9559">
        <v>78</v>
      </c>
      <c r="B9559" t="s">
        <v>13921</v>
      </c>
      <c r="C9559" t="s">
        <v>13922</v>
      </c>
      <c r="D9559">
        <v>107</v>
      </c>
      <c r="E9559" s="1">
        <v>0.77200000000000002</v>
      </c>
      <c r="F9559">
        <v>0.92500000000000004</v>
      </c>
      <c r="G9559">
        <v>0.24099999999999999</v>
      </c>
      <c r="H9559">
        <v>29</v>
      </c>
      <c r="I9559">
        <v>3.1</v>
      </c>
      <c r="J9559">
        <v>1.2199999999999999E-3</v>
      </c>
      <c r="K9559">
        <v>0.65800000000000003</v>
      </c>
      <c r="L9559">
        <v>0.6729594594594599</v>
      </c>
      <c r="M9559" s="2">
        <f t="shared" si="299"/>
        <v>26.351351351351347</v>
      </c>
      <c r="N9559" t="s">
        <v>2775</v>
      </c>
    </row>
    <row r="9560" spans="1:14">
      <c r="A9560">
        <v>79</v>
      </c>
      <c r="B9560" t="s">
        <v>13787</v>
      </c>
      <c r="C9560" t="s">
        <v>13788</v>
      </c>
      <c r="D9560">
        <v>133</v>
      </c>
      <c r="E9560" s="1">
        <v>0.76200000000000001</v>
      </c>
      <c r="F9560">
        <v>0.72499999999999998</v>
      </c>
      <c r="G9560">
        <v>0</v>
      </c>
      <c r="H9560">
        <v>15</v>
      </c>
      <c r="I9560">
        <v>3.5</v>
      </c>
      <c r="J9560">
        <v>2.0400000000000001E-3</v>
      </c>
      <c r="K9560">
        <v>0.63800000000000001</v>
      </c>
      <c r="L9560">
        <v>0.6729594594594599</v>
      </c>
      <c r="M9560" s="2">
        <f t="shared" si="299"/>
        <v>26.689189189189189</v>
      </c>
      <c r="N9560" t="s">
        <v>2775</v>
      </c>
    </row>
    <row r="9561" spans="1:14">
      <c r="A9561">
        <v>80</v>
      </c>
      <c r="B9561" t="s">
        <v>13491</v>
      </c>
      <c r="C9561" t="s">
        <v>13492</v>
      </c>
      <c r="D9561">
        <v>382</v>
      </c>
      <c r="E9561" s="1">
        <v>0.76</v>
      </c>
      <c r="F9561">
        <v>0.77400000000000002</v>
      </c>
      <c r="G9561">
        <v>0.124</v>
      </c>
      <c r="H9561">
        <v>129</v>
      </c>
      <c r="I9561">
        <v>2.9</v>
      </c>
      <c r="J9561">
        <v>1.5900000000000001E-3</v>
      </c>
      <c r="K9561">
        <v>0.23300000000000001</v>
      </c>
      <c r="L9561">
        <v>0.6729594594594599</v>
      </c>
      <c r="M9561" s="2">
        <f t="shared" si="299"/>
        <v>27.027027027027028</v>
      </c>
      <c r="N9561" t="s">
        <v>2775</v>
      </c>
    </row>
    <row r="9562" spans="1:14">
      <c r="A9562">
        <v>81</v>
      </c>
      <c r="B9562" t="s">
        <v>13759</v>
      </c>
      <c r="C9562" t="s">
        <v>13760</v>
      </c>
      <c r="D9562">
        <v>1536</v>
      </c>
      <c r="E9562" s="1">
        <v>0.755</v>
      </c>
      <c r="F9562">
        <v>0.81200000000000006</v>
      </c>
      <c r="G9562">
        <v>0.25900000000000001</v>
      </c>
      <c r="H9562">
        <v>85</v>
      </c>
      <c r="I9562" t="s">
        <v>18288</v>
      </c>
      <c r="J9562">
        <v>6.1500000000000001E-3</v>
      </c>
      <c r="K9562">
        <v>0.71599999999999997</v>
      </c>
      <c r="L9562">
        <v>0.6729594594594599</v>
      </c>
      <c r="M9562" s="2">
        <f t="shared" si="299"/>
        <v>27.364864864864863</v>
      </c>
      <c r="N9562" t="s">
        <v>2775</v>
      </c>
    </row>
    <row r="9563" spans="1:14">
      <c r="A9563">
        <v>82</v>
      </c>
      <c r="B9563" t="s">
        <v>13611</v>
      </c>
      <c r="C9563" t="s">
        <v>13612</v>
      </c>
      <c r="D9563">
        <v>435</v>
      </c>
      <c r="E9563" s="1">
        <v>0.753</v>
      </c>
      <c r="F9563">
        <v>0.872</v>
      </c>
      <c r="G9563">
        <v>0.13300000000000001</v>
      </c>
      <c r="H9563">
        <v>45</v>
      </c>
      <c r="I9563">
        <v>7</v>
      </c>
      <c r="J9563">
        <v>3.48E-3</v>
      </c>
      <c r="K9563">
        <v>0.94</v>
      </c>
      <c r="L9563">
        <v>0.6729594594594599</v>
      </c>
      <c r="M9563" s="2">
        <f t="shared" si="299"/>
        <v>27.702702702702702</v>
      </c>
      <c r="N9563" t="s">
        <v>2775</v>
      </c>
    </row>
    <row r="9564" spans="1:14">
      <c r="A9564">
        <v>83</v>
      </c>
      <c r="B9564" t="s">
        <v>13663</v>
      </c>
      <c r="C9564" t="s">
        <v>13664</v>
      </c>
      <c r="D9564">
        <v>308</v>
      </c>
      <c r="E9564" s="1">
        <v>0.74</v>
      </c>
      <c r="F9564">
        <v>0.71599999999999997</v>
      </c>
      <c r="G9564">
        <v>0.16300000000000001</v>
      </c>
      <c r="H9564">
        <v>98</v>
      </c>
      <c r="I9564">
        <v>3.1</v>
      </c>
      <c r="J9564">
        <v>1.64E-3</v>
      </c>
      <c r="K9564">
        <v>0.26700000000000002</v>
      </c>
      <c r="L9564">
        <v>0.6729594594594599</v>
      </c>
      <c r="M9564" s="2">
        <f t="shared" si="299"/>
        <v>28.040540540540544</v>
      </c>
      <c r="N9564" t="s">
        <v>2775</v>
      </c>
    </row>
    <row r="9565" spans="1:14">
      <c r="A9565">
        <v>84</v>
      </c>
      <c r="B9565" t="s">
        <v>13641</v>
      </c>
      <c r="C9565" t="s">
        <v>13642</v>
      </c>
      <c r="D9565">
        <v>978</v>
      </c>
      <c r="E9565" s="1">
        <v>0.73299999999999998</v>
      </c>
      <c r="G9565">
        <v>0.11899999999999999</v>
      </c>
      <c r="H9565">
        <v>59</v>
      </c>
      <c r="I9565" t="s">
        <v>18288</v>
      </c>
      <c r="J9565">
        <v>2.9299999999999999E-3</v>
      </c>
      <c r="L9565">
        <v>0.6729594594594599</v>
      </c>
      <c r="M9565" s="2">
        <f t="shared" si="299"/>
        <v>28.378378378378379</v>
      </c>
      <c r="N9565" t="s">
        <v>2775</v>
      </c>
    </row>
    <row r="9566" spans="1:14">
      <c r="A9566">
        <v>85</v>
      </c>
      <c r="B9566" t="s">
        <v>13969</v>
      </c>
      <c r="C9566" t="s">
        <v>13970</v>
      </c>
      <c r="D9566">
        <v>149</v>
      </c>
      <c r="E9566" s="1">
        <v>0.73299999999999998</v>
      </c>
      <c r="F9566">
        <v>0.76200000000000001</v>
      </c>
      <c r="G9566">
        <v>7.0999999999999994E-2</v>
      </c>
      <c r="H9566">
        <v>28</v>
      </c>
      <c r="I9566">
        <v>4.4000000000000004</v>
      </c>
      <c r="J9566">
        <v>1.2600000000000001E-3</v>
      </c>
      <c r="K9566">
        <v>0.57099999999999995</v>
      </c>
      <c r="L9566">
        <v>0.6729594594594599</v>
      </c>
      <c r="M9566" s="2">
        <f t="shared" si="299"/>
        <v>28.716216216216218</v>
      </c>
      <c r="N9566" t="s">
        <v>2775</v>
      </c>
    </row>
    <row r="9567" spans="1:14">
      <c r="A9567">
        <v>86</v>
      </c>
      <c r="B9567" t="s">
        <v>13671</v>
      </c>
      <c r="C9567" t="s">
        <v>13672</v>
      </c>
      <c r="D9567">
        <v>527</v>
      </c>
      <c r="E9567" s="1">
        <v>0.73099999999999998</v>
      </c>
      <c r="F9567">
        <v>0.66500000000000004</v>
      </c>
      <c r="G9567">
        <v>0.188</v>
      </c>
      <c r="H9567">
        <v>32</v>
      </c>
      <c r="I9567" t="s">
        <v>18288</v>
      </c>
      <c r="J9567">
        <v>2.98E-3</v>
      </c>
      <c r="K9567">
        <v>0.94899999999999995</v>
      </c>
      <c r="L9567">
        <v>0.6729594594594599</v>
      </c>
      <c r="M9567" s="2">
        <f t="shared" si="299"/>
        <v>29.054054054054053</v>
      </c>
      <c r="N9567" t="s">
        <v>2775</v>
      </c>
    </row>
    <row r="9568" spans="1:14">
      <c r="A9568">
        <v>87</v>
      </c>
      <c r="B9568" t="s">
        <v>13737</v>
      </c>
      <c r="C9568" t="s">
        <v>13738</v>
      </c>
      <c r="D9568">
        <v>598</v>
      </c>
      <c r="E9568" s="1">
        <v>0.73</v>
      </c>
      <c r="F9568">
        <v>0.70099999999999996</v>
      </c>
      <c r="G9568">
        <v>0.20799999999999999</v>
      </c>
      <c r="H9568">
        <v>77</v>
      </c>
      <c r="I9568">
        <v>6</v>
      </c>
      <c r="J9568">
        <v>2.0699999999999998E-3</v>
      </c>
      <c r="K9568">
        <v>0.29499999999999998</v>
      </c>
      <c r="L9568">
        <v>0.6729594594594599</v>
      </c>
      <c r="M9568" s="2">
        <f t="shared" si="299"/>
        <v>29.391891891891891</v>
      </c>
      <c r="N9568" t="s">
        <v>2775</v>
      </c>
    </row>
    <row r="9569" spans="1:14">
      <c r="A9569">
        <v>88</v>
      </c>
      <c r="B9569" t="s">
        <v>13857</v>
      </c>
      <c r="C9569" t="s">
        <v>13858</v>
      </c>
      <c r="D9569">
        <v>55</v>
      </c>
      <c r="E9569" s="1">
        <v>0.72099999999999997</v>
      </c>
      <c r="F9569">
        <v>0.72099999999999997</v>
      </c>
      <c r="G9569">
        <v>0.24099999999999999</v>
      </c>
      <c r="H9569">
        <v>29</v>
      </c>
      <c r="J9569">
        <v>9.7999999999999997E-4</v>
      </c>
      <c r="K9569">
        <v>0.91700000000000004</v>
      </c>
      <c r="L9569">
        <v>0.6729594594594599</v>
      </c>
      <c r="M9569" s="2">
        <f t="shared" si="299"/>
        <v>29.72972972972973</v>
      </c>
      <c r="N9569" t="s">
        <v>2775</v>
      </c>
    </row>
    <row r="9570" spans="1:14">
      <c r="A9570">
        <v>89</v>
      </c>
      <c r="B9570" t="s">
        <v>13963</v>
      </c>
      <c r="C9570" t="s">
        <v>13964</v>
      </c>
      <c r="D9570">
        <v>226</v>
      </c>
      <c r="E9570" s="1">
        <v>0.71799999999999997</v>
      </c>
      <c r="F9570">
        <v>0.80900000000000005</v>
      </c>
      <c r="G9570">
        <v>0.122</v>
      </c>
      <c r="H9570">
        <v>41</v>
      </c>
      <c r="I9570">
        <v>4.9000000000000004</v>
      </c>
      <c r="J9570">
        <v>4.8199999999999996E-3</v>
      </c>
      <c r="K9570">
        <v>1.3819999999999999</v>
      </c>
      <c r="L9570">
        <v>0.6729594594594599</v>
      </c>
      <c r="M9570" s="2">
        <f t="shared" si="299"/>
        <v>30.067567567567565</v>
      </c>
      <c r="N9570" t="s">
        <v>2775</v>
      </c>
    </row>
    <row r="9571" spans="1:14">
      <c r="A9571">
        <v>90</v>
      </c>
      <c r="B9571" t="s">
        <v>13993</v>
      </c>
      <c r="C9571" t="s">
        <v>13994</v>
      </c>
      <c r="D9571">
        <v>412</v>
      </c>
      <c r="E9571" s="1">
        <v>0.71699999999999997</v>
      </c>
      <c r="F9571">
        <v>1.1180000000000001</v>
      </c>
      <c r="G9571">
        <v>0.29599999999999999</v>
      </c>
      <c r="H9571">
        <v>27</v>
      </c>
      <c r="I9571" t="s">
        <v>18288</v>
      </c>
      <c r="J9571">
        <v>3.5500000000000002E-3</v>
      </c>
      <c r="K9571">
        <v>1.839</v>
      </c>
      <c r="L9571">
        <v>0.6729594594594599</v>
      </c>
      <c r="M9571" s="2">
        <f t="shared" si="299"/>
        <v>30.405405405405407</v>
      </c>
      <c r="N9571" t="s">
        <v>2775</v>
      </c>
    </row>
    <row r="9572" spans="1:14">
      <c r="A9572">
        <v>91</v>
      </c>
      <c r="B9572" t="s">
        <v>13675</v>
      </c>
      <c r="C9572" t="s">
        <v>13676</v>
      </c>
      <c r="D9572">
        <v>139</v>
      </c>
      <c r="E9572" s="1">
        <v>0.71399999999999997</v>
      </c>
      <c r="G9572">
        <v>0.68</v>
      </c>
      <c r="H9572">
        <v>25</v>
      </c>
      <c r="I9572">
        <v>2.2000000000000002</v>
      </c>
      <c r="J9572">
        <v>7.5000000000000002E-4</v>
      </c>
      <c r="L9572">
        <v>0.6729594594594599</v>
      </c>
      <c r="M9572" s="2">
        <f t="shared" si="299"/>
        <v>30.743243243243246</v>
      </c>
      <c r="N9572" t="s">
        <v>2775</v>
      </c>
    </row>
    <row r="9573" spans="1:14">
      <c r="A9573">
        <v>92</v>
      </c>
      <c r="B9573" t="s">
        <v>13735</v>
      </c>
      <c r="C9573" t="s">
        <v>13736</v>
      </c>
      <c r="D9573">
        <v>994</v>
      </c>
      <c r="E9573" s="1">
        <v>0.71299999999999997</v>
      </c>
      <c r="F9573">
        <v>0.68799999999999994</v>
      </c>
      <c r="G9573">
        <v>0.17799999999999999</v>
      </c>
      <c r="H9573">
        <v>90</v>
      </c>
      <c r="I9573">
        <v>9.1999999999999993</v>
      </c>
      <c r="J9573">
        <v>4.5599999999999998E-3</v>
      </c>
      <c r="K9573">
        <v>0.56699999999999995</v>
      </c>
      <c r="L9573">
        <v>0.6729594594594599</v>
      </c>
      <c r="M9573" s="2">
        <f t="shared" si="299"/>
        <v>31.081081081081081</v>
      </c>
      <c r="N9573" t="s">
        <v>2775</v>
      </c>
    </row>
    <row r="9574" spans="1:14">
      <c r="A9574">
        <v>93</v>
      </c>
      <c r="B9574" t="s">
        <v>13739</v>
      </c>
      <c r="C9574" t="s">
        <v>13740</v>
      </c>
      <c r="D9574">
        <v>234</v>
      </c>
      <c r="E9574" s="1">
        <v>0.70799999999999996</v>
      </c>
      <c r="F9574">
        <v>0.89</v>
      </c>
      <c r="G9574">
        <v>4.8000000000000001E-2</v>
      </c>
      <c r="H9574">
        <v>21</v>
      </c>
      <c r="I9574">
        <v>6.5</v>
      </c>
      <c r="J9574">
        <v>1.6199999999999999E-3</v>
      </c>
      <c r="K9574">
        <v>0.78500000000000003</v>
      </c>
      <c r="L9574">
        <v>0.6729594594594599</v>
      </c>
      <c r="M9574" s="2">
        <f t="shared" si="299"/>
        <v>31.418918918918919</v>
      </c>
      <c r="N9574" t="s">
        <v>2775</v>
      </c>
    </row>
    <row r="9575" spans="1:14">
      <c r="A9575">
        <v>94</v>
      </c>
      <c r="B9575" t="s">
        <v>13803</v>
      </c>
      <c r="C9575" t="s">
        <v>13804</v>
      </c>
      <c r="D9575">
        <v>194</v>
      </c>
      <c r="E9575" s="1">
        <v>0.70799999999999996</v>
      </c>
      <c r="F9575">
        <v>0.93899999999999995</v>
      </c>
      <c r="G9575">
        <v>0.24</v>
      </c>
      <c r="H9575">
        <v>25</v>
      </c>
      <c r="I9575">
        <v>5.3</v>
      </c>
      <c r="J9575">
        <v>3.5400000000000002E-3</v>
      </c>
      <c r="K9575">
        <v>1.756</v>
      </c>
      <c r="L9575">
        <v>0.6729594594594599</v>
      </c>
      <c r="M9575" s="2">
        <f t="shared" si="299"/>
        <v>31.756756756756754</v>
      </c>
      <c r="N9575" t="s">
        <v>2775</v>
      </c>
    </row>
    <row r="9576" spans="1:14">
      <c r="A9576">
        <v>95</v>
      </c>
      <c r="B9576" t="s">
        <v>13913</v>
      </c>
      <c r="C9576" t="s">
        <v>13914</v>
      </c>
      <c r="D9576">
        <v>702</v>
      </c>
      <c r="E9576" s="1">
        <v>0.70799999999999996</v>
      </c>
      <c r="F9576">
        <v>0.55200000000000005</v>
      </c>
      <c r="G9576">
        <v>0.125</v>
      </c>
      <c r="H9576">
        <v>24</v>
      </c>
      <c r="I9576" t="s">
        <v>18288</v>
      </c>
      <c r="J9576">
        <v>1.8799999999999999E-3</v>
      </c>
      <c r="K9576">
        <v>0.80200000000000005</v>
      </c>
      <c r="L9576">
        <v>0.6729594594594599</v>
      </c>
      <c r="M9576" s="2">
        <f t="shared" si="299"/>
        <v>32.094594594594597</v>
      </c>
      <c r="N9576" t="s">
        <v>2775</v>
      </c>
    </row>
    <row r="9577" spans="1:14">
      <c r="A9577">
        <v>96</v>
      </c>
      <c r="B9577" t="s">
        <v>13649</v>
      </c>
      <c r="C9577" t="s">
        <v>13650</v>
      </c>
      <c r="D9577">
        <v>346</v>
      </c>
      <c r="E9577" s="1">
        <v>0.70599999999999996</v>
      </c>
      <c r="F9577">
        <v>0.81599999999999995</v>
      </c>
      <c r="G9577">
        <v>0.1</v>
      </c>
      <c r="H9577">
        <v>30</v>
      </c>
      <c r="I9577">
        <v>7.7</v>
      </c>
      <c r="J9577">
        <v>2.9499999999999999E-3</v>
      </c>
      <c r="K9577">
        <v>1.2390000000000001</v>
      </c>
      <c r="L9577">
        <v>0.6729594594594599</v>
      </c>
      <c r="M9577" s="2">
        <f t="shared" si="299"/>
        <v>32.432432432432435</v>
      </c>
      <c r="N9577" t="s">
        <v>2775</v>
      </c>
    </row>
    <row r="9578" spans="1:14">
      <c r="A9578">
        <v>97</v>
      </c>
      <c r="B9578" t="s">
        <v>13821</v>
      </c>
      <c r="C9578" t="s">
        <v>13822</v>
      </c>
      <c r="D9578">
        <v>165</v>
      </c>
      <c r="E9578" s="1">
        <v>0.70399999999999996</v>
      </c>
      <c r="G9578">
        <v>4.5999999999999999E-2</v>
      </c>
      <c r="H9578">
        <v>65</v>
      </c>
      <c r="I9578">
        <v>3.1</v>
      </c>
      <c r="J9578">
        <v>1.31E-3</v>
      </c>
      <c r="L9578">
        <v>0.6729594594594599</v>
      </c>
      <c r="M9578" s="2">
        <f t="shared" si="299"/>
        <v>32.770270270270267</v>
      </c>
      <c r="N9578" t="s">
        <v>2775</v>
      </c>
    </row>
    <row r="9579" spans="1:14">
      <c r="A9579">
        <v>98</v>
      </c>
      <c r="B9579" t="s">
        <v>13909</v>
      </c>
      <c r="C9579" t="s">
        <v>13910</v>
      </c>
      <c r="D9579">
        <v>792</v>
      </c>
      <c r="E9579" s="1">
        <v>0.69799999999999995</v>
      </c>
      <c r="F9579">
        <v>0.56799999999999995</v>
      </c>
      <c r="G9579">
        <v>0.10199999999999999</v>
      </c>
      <c r="H9579">
        <v>127</v>
      </c>
      <c r="I9579" t="s">
        <v>18288</v>
      </c>
      <c r="J9579">
        <v>3.64E-3</v>
      </c>
      <c r="K9579">
        <v>0.55300000000000005</v>
      </c>
      <c r="L9579">
        <v>0.6729594594594599</v>
      </c>
      <c r="M9579" s="2">
        <f t="shared" si="299"/>
        <v>33.108108108108105</v>
      </c>
      <c r="N9579" t="s">
        <v>2775</v>
      </c>
    </row>
    <row r="9580" spans="1:14">
      <c r="A9580">
        <v>99</v>
      </c>
      <c r="B9580" t="s">
        <v>13763</v>
      </c>
      <c r="C9580" t="s">
        <v>13764</v>
      </c>
      <c r="D9580">
        <v>335</v>
      </c>
      <c r="E9580" s="1">
        <v>0.68700000000000006</v>
      </c>
      <c r="F9580">
        <v>0.625</v>
      </c>
      <c r="G9580">
        <v>0.121</v>
      </c>
      <c r="H9580">
        <v>33</v>
      </c>
      <c r="I9580">
        <v>8.1999999999999993</v>
      </c>
      <c r="J9580">
        <v>2.0899999999999998E-3</v>
      </c>
      <c r="K9580">
        <v>0.64800000000000002</v>
      </c>
      <c r="L9580">
        <v>0.6729594594594599</v>
      </c>
      <c r="M9580" s="2">
        <f t="shared" si="299"/>
        <v>33.445945945945951</v>
      </c>
      <c r="N9580" t="s">
        <v>2775</v>
      </c>
    </row>
    <row r="9581" spans="1:14">
      <c r="A9581">
        <v>100</v>
      </c>
      <c r="B9581" t="s">
        <v>13541</v>
      </c>
      <c r="C9581" t="s">
        <v>13542</v>
      </c>
      <c r="D9581">
        <v>983</v>
      </c>
      <c r="E9581" s="1">
        <v>0.68300000000000005</v>
      </c>
      <c r="F9581">
        <v>0.97799999999999998</v>
      </c>
      <c r="G9581">
        <v>5.8999999999999997E-2</v>
      </c>
      <c r="H9581">
        <v>34</v>
      </c>
      <c r="I9581" t="s">
        <v>18288</v>
      </c>
      <c r="J9581">
        <v>3.0400000000000002E-3</v>
      </c>
      <c r="K9581">
        <v>1.248</v>
      </c>
      <c r="L9581">
        <v>0.6729594594594599</v>
      </c>
      <c r="M9581" s="2">
        <f t="shared" si="299"/>
        <v>33.783783783783782</v>
      </c>
      <c r="N9581" t="s">
        <v>2775</v>
      </c>
    </row>
    <row r="9582" spans="1:14">
      <c r="A9582">
        <v>101</v>
      </c>
      <c r="B9582" t="s">
        <v>13885</v>
      </c>
      <c r="C9582" t="s">
        <v>13886</v>
      </c>
      <c r="D9582">
        <v>1678</v>
      </c>
      <c r="E9582" s="1">
        <v>0.68300000000000005</v>
      </c>
      <c r="F9582">
        <v>0.74099999999999999</v>
      </c>
      <c r="G9582">
        <v>0.182</v>
      </c>
      <c r="H9582">
        <v>55</v>
      </c>
      <c r="I9582" t="s">
        <v>18288</v>
      </c>
      <c r="J9582">
        <v>8.1700000000000002E-3</v>
      </c>
      <c r="K9582">
        <v>1.171</v>
      </c>
      <c r="L9582">
        <v>0.6729594594594599</v>
      </c>
      <c r="M9582" s="2">
        <f t="shared" si="299"/>
        <v>34.121621621621621</v>
      </c>
      <c r="N9582" t="s">
        <v>2775</v>
      </c>
    </row>
    <row r="9583" spans="1:14">
      <c r="A9583">
        <v>102</v>
      </c>
      <c r="B9583" t="s">
        <v>13505</v>
      </c>
      <c r="C9583" t="s">
        <v>13506</v>
      </c>
      <c r="D9583">
        <v>595</v>
      </c>
      <c r="E9583" s="1">
        <v>0.68200000000000005</v>
      </c>
      <c r="F9583">
        <v>0.69099999999999995</v>
      </c>
      <c r="G9583">
        <v>4.2999999999999997E-2</v>
      </c>
      <c r="H9583">
        <v>92</v>
      </c>
      <c r="I9583">
        <v>5.9</v>
      </c>
      <c r="J9583">
        <v>7.7999999999999996E-3</v>
      </c>
      <c r="K9583">
        <v>1.028</v>
      </c>
      <c r="L9583">
        <v>0.6729594594594599</v>
      </c>
      <c r="M9583" s="2">
        <f t="shared" si="299"/>
        <v>34.45945945945946</v>
      </c>
      <c r="N9583" t="s">
        <v>2775</v>
      </c>
    </row>
    <row r="9584" spans="1:14">
      <c r="A9584">
        <v>103</v>
      </c>
      <c r="B9584" t="s">
        <v>13911</v>
      </c>
      <c r="C9584" t="s">
        <v>13912</v>
      </c>
      <c r="D9584">
        <v>419</v>
      </c>
      <c r="E9584" s="1">
        <v>0.68200000000000005</v>
      </c>
      <c r="F9584">
        <v>0.86099999999999999</v>
      </c>
      <c r="G9584">
        <v>0.14299999999999999</v>
      </c>
      <c r="H9584">
        <v>42</v>
      </c>
      <c r="I9584">
        <v>8</v>
      </c>
      <c r="J9584">
        <v>3.3899999999999998E-3</v>
      </c>
      <c r="K9584">
        <v>1.1719999999999999</v>
      </c>
      <c r="L9584">
        <v>0.6729594594594599</v>
      </c>
      <c r="M9584" s="2">
        <f t="shared" si="299"/>
        <v>34.797297297297298</v>
      </c>
      <c r="N9584" t="s">
        <v>2775</v>
      </c>
    </row>
    <row r="9585" spans="1:14">
      <c r="A9585">
        <v>104</v>
      </c>
      <c r="B9585" t="s">
        <v>13533</v>
      </c>
      <c r="C9585" t="s">
        <v>13534</v>
      </c>
      <c r="D9585">
        <v>1187</v>
      </c>
      <c r="E9585" s="1">
        <v>0.68</v>
      </c>
      <c r="F9585">
        <v>0.86499999999999999</v>
      </c>
      <c r="G9585">
        <v>0.21099999999999999</v>
      </c>
      <c r="H9585">
        <v>38</v>
      </c>
      <c r="I9585" t="s">
        <v>18288</v>
      </c>
      <c r="J9585">
        <v>2.8700000000000002E-3</v>
      </c>
      <c r="K9585">
        <v>0.92100000000000004</v>
      </c>
      <c r="L9585">
        <v>0.6729594594594599</v>
      </c>
      <c r="M9585" s="2">
        <f t="shared" si="299"/>
        <v>35.135135135135137</v>
      </c>
      <c r="N9585" t="s">
        <v>2775</v>
      </c>
    </row>
    <row r="9586" spans="1:14">
      <c r="A9586">
        <v>105</v>
      </c>
      <c r="B9586" t="s">
        <v>13677</v>
      </c>
      <c r="C9586" t="s">
        <v>13678</v>
      </c>
      <c r="D9586">
        <v>357</v>
      </c>
      <c r="E9586" s="1">
        <v>0.67900000000000005</v>
      </c>
      <c r="F9586">
        <v>0.65900000000000003</v>
      </c>
      <c r="G9586">
        <v>0.107</v>
      </c>
      <c r="H9586">
        <v>75</v>
      </c>
      <c r="I9586">
        <v>5.3</v>
      </c>
      <c r="J9586">
        <v>2.7899999999999999E-3</v>
      </c>
      <c r="K9586">
        <v>0.53800000000000003</v>
      </c>
      <c r="L9586">
        <v>0.6729594594594599</v>
      </c>
      <c r="M9586" s="2">
        <f t="shared" si="299"/>
        <v>35.472972972972968</v>
      </c>
      <c r="N9586" t="s">
        <v>2775</v>
      </c>
    </row>
    <row r="9587" spans="1:14">
      <c r="A9587">
        <v>106</v>
      </c>
      <c r="B9587" t="s">
        <v>13863</v>
      </c>
      <c r="C9587" t="s">
        <v>13864</v>
      </c>
      <c r="D9587">
        <v>768</v>
      </c>
      <c r="E9587" s="1">
        <v>0.67700000000000005</v>
      </c>
      <c r="F9587">
        <v>0.69599999999999995</v>
      </c>
      <c r="G9587">
        <v>5.8999999999999997E-2</v>
      </c>
      <c r="H9587">
        <v>101</v>
      </c>
      <c r="I9587" t="s">
        <v>18288</v>
      </c>
      <c r="J9587">
        <v>2.7399999999999998E-3</v>
      </c>
      <c r="K9587">
        <v>0.44400000000000001</v>
      </c>
      <c r="L9587">
        <v>0.6729594594594599</v>
      </c>
      <c r="M9587" s="2">
        <f t="shared" si="299"/>
        <v>35.810810810810814</v>
      </c>
      <c r="N9587" t="s">
        <v>2775</v>
      </c>
    </row>
    <row r="9588" spans="1:14">
      <c r="A9588">
        <v>107</v>
      </c>
      <c r="B9588" t="s">
        <v>13549</v>
      </c>
      <c r="C9588" t="s">
        <v>13550</v>
      </c>
      <c r="D9588">
        <v>558</v>
      </c>
      <c r="E9588" s="1">
        <v>0.67400000000000004</v>
      </c>
      <c r="F9588">
        <v>0.78300000000000003</v>
      </c>
      <c r="G9588">
        <v>0</v>
      </c>
      <c r="H9588">
        <v>22</v>
      </c>
      <c r="I9588" t="s">
        <v>18288</v>
      </c>
      <c r="J9588">
        <v>1.75E-3</v>
      </c>
      <c r="K9588">
        <v>0.94299999999999995</v>
      </c>
      <c r="L9588">
        <v>0.6729594594594599</v>
      </c>
      <c r="M9588" s="2">
        <f t="shared" si="299"/>
        <v>36.148648648648653</v>
      </c>
      <c r="N9588" t="s">
        <v>2775</v>
      </c>
    </row>
    <row r="9589" spans="1:14">
      <c r="A9589">
        <v>108</v>
      </c>
      <c r="B9589" t="s">
        <v>13829</v>
      </c>
      <c r="C9589" t="s">
        <v>13830</v>
      </c>
      <c r="D9589">
        <v>106</v>
      </c>
      <c r="E9589" s="1">
        <v>0.67300000000000004</v>
      </c>
      <c r="F9589">
        <v>0.83499999999999996</v>
      </c>
      <c r="G9589">
        <v>0</v>
      </c>
      <c r="H9589">
        <v>20</v>
      </c>
      <c r="I9589">
        <v>3.7</v>
      </c>
      <c r="J9589">
        <v>2.6099999999999999E-3</v>
      </c>
      <c r="K9589">
        <v>1.173</v>
      </c>
      <c r="L9589">
        <v>0.6729594594594599</v>
      </c>
      <c r="M9589" s="2">
        <f t="shared" si="299"/>
        <v>36.486486486486484</v>
      </c>
      <c r="N9589" t="s">
        <v>2775</v>
      </c>
    </row>
    <row r="9590" spans="1:14">
      <c r="A9590">
        <v>109</v>
      </c>
      <c r="B9590" t="s">
        <v>13847</v>
      </c>
      <c r="C9590" t="s">
        <v>13848</v>
      </c>
      <c r="D9590">
        <v>143</v>
      </c>
      <c r="E9590" s="1">
        <v>0.67200000000000004</v>
      </c>
      <c r="F9590">
        <v>0.96599999999999997</v>
      </c>
      <c r="G9590">
        <v>6.0999999999999999E-2</v>
      </c>
      <c r="H9590">
        <v>33</v>
      </c>
      <c r="I9590">
        <v>3.6</v>
      </c>
      <c r="J9590">
        <v>4.6699999999999997E-3</v>
      </c>
      <c r="K9590">
        <v>1.8360000000000001</v>
      </c>
      <c r="L9590">
        <v>0.6729594594594599</v>
      </c>
      <c r="M9590" s="2">
        <f t="shared" si="299"/>
        <v>36.824324324324323</v>
      </c>
      <c r="N9590" t="s">
        <v>2775</v>
      </c>
    </row>
    <row r="9591" spans="1:14">
      <c r="A9591">
        <v>110</v>
      </c>
      <c r="B9591" t="s">
        <v>14007</v>
      </c>
      <c r="C9591" t="s">
        <v>14008</v>
      </c>
      <c r="D9591">
        <v>809</v>
      </c>
      <c r="E9591" s="1">
        <v>0.67</v>
      </c>
      <c r="F9591">
        <v>0.65400000000000003</v>
      </c>
      <c r="G9591">
        <v>0.111</v>
      </c>
      <c r="H9591">
        <v>108</v>
      </c>
      <c r="I9591">
        <v>4.9000000000000004</v>
      </c>
      <c r="J9591">
        <v>4.6800000000000001E-3</v>
      </c>
      <c r="K9591">
        <v>0.36299999999999999</v>
      </c>
      <c r="L9591">
        <v>0.6729594594594599</v>
      </c>
      <c r="M9591" s="2">
        <f t="shared" si="299"/>
        <v>37.162162162162161</v>
      </c>
      <c r="N9591" t="s">
        <v>2775</v>
      </c>
    </row>
    <row r="9592" spans="1:14">
      <c r="A9592">
        <v>111</v>
      </c>
      <c r="B9592" t="s">
        <v>13553</v>
      </c>
      <c r="C9592" t="s">
        <v>13554</v>
      </c>
      <c r="D9592">
        <v>71</v>
      </c>
      <c r="E9592" s="1">
        <v>0.66700000000000004</v>
      </c>
      <c r="F9592">
        <v>0.71799999999999997</v>
      </c>
      <c r="G9592">
        <v>0.41699999999999998</v>
      </c>
      <c r="H9592">
        <v>24</v>
      </c>
      <c r="J9592">
        <v>1.15E-3</v>
      </c>
      <c r="K9592">
        <v>0.76800000000000002</v>
      </c>
      <c r="L9592">
        <v>0.6729594594594599</v>
      </c>
      <c r="M9592" s="2">
        <f t="shared" si="299"/>
        <v>37.5</v>
      </c>
      <c r="N9592" t="s">
        <v>2775</v>
      </c>
    </row>
    <row r="9593" spans="1:14">
      <c r="A9593">
        <v>112</v>
      </c>
      <c r="B9593" t="s">
        <v>13661</v>
      </c>
      <c r="C9593" t="s">
        <v>13662</v>
      </c>
      <c r="D9593">
        <v>317</v>
      </c>
      <c r="E9593" s="1">
        <v>0.66700000000000004</v>
      </c>
      <c r="F9593">
        <v>0.77900000000000003</v>
      </c>
      <c r="G9593">
        <v>7.8E-2</v>
      </c>
      <c r="H9593">
        <v>64</v>
      </c>
      <c r="I9593">
        <v>3.8</v>
      </c>
      <c r="J9593">
        <v>2.5899999999999999E-3</v>
      </c>
      <c r="K9593">
        <v>0.51100000000000001</v>
      </c>
      <c r="L9593">
        <v>0.6729594594594599</v>
      </c>
      <c r="M9593" s="2">
        <f t="shared" si="299"/>
        <v>37.837837837837839</v>
      </c>
      <c r="N9593" t="s">
        <v>2775</v>
      </c>
    </row>
    <row r="9594" spans="1:14">
      <c r="A9594">
        <v>113</v>
      </c>
      <c r="B9594" t="s">
        <v>13849</v>
      </c>
      <c r="C9594" t="s">
        <v>13850</v>
      </c>
      <c r="D9594">
        <v>43</v>
      </c>
      <c r="E9594" s="1">
        <v>0.66700000000000004</v>
      </c>
      <c r="F9594">
        <v>0.625</v>
      </c>
      <c r="G9594">
        <v>0.14299999999999999</v>
      </c>
      <c r="H9594">
        <v>21</v>
      </c>
      <c r="J9594">
        <v>1.07E-3</v>
      </c>
      <c r="K9594">
        <v>0.95199999999999996</v>
      </c>
      <c r="L9594">
        <v>0.6729594594594599</v>
      </c>
      <c r="M9594" s="2">
        <f t="shared" si="299"/>
        <v>38.175675675675677</v>
      </c>
      <c r="N9594" t="s">
        <v>2775</v>
      </c>
    </row>
    <row r="9595" spans="1:14">
      <c r="A9595">
        <v>114</v>
      </c>
      <c r="B9595" t="s">
        <v>13669</v>
      </c>
      <c r="C9595" t="s">
        <v>13670</v>
      </c>
      <c r="D9595">
        <v>1376</v>
      </c>
      <c r="E9595" s="1">
        <v>0.65800000000000003</v>
      </c>
      <c r="F9595">
        <v>0.67600000000000005</v>
      </c>
      <c r="G9595">
        <v>0.185</v>
      </c>
      <c r="H9595">
        <v>124</v>
      </c>
      <c r="I9595">
        <v>7.6</v>
      </c>
      <c r="J9595">
        <v>1.183E-2</v>
      </c>
      <c r="K9595">
        <v>0.83199999999999996</v>
      </c>
      <c r="L9595">
        <v>0.6729594594594599</v>
      </c>
      <c r="M9595" s="2">
        <f t="shared" si="299"/>
        <v>38.513513513513516</v>
      </c>
      <c r="N9595" t="s">
        <v>2775</v>
      </c>
    </row>
    <row r="9596" spans="1:14">
      <c r="A9596">
        <v>115</v>
      </c>
      <c r="B9596" t="s">
        <v>19266</v>
      </c>
      <c r="C9596" t="s">
        <v>19267</v>
      </c>
      <c r="D9596">
        <v>1278</v>
      </c>
      <c r="E9596" s="1">
        <v>0.64900000000000002</v>
      </c>
      <c r="F9596">
        <v>0.74099999999999999</v>
      </c>
      <c r="G9596">
        <v>0.14000000000000001</v>
      </c>
      <c r="H9596">
        <v>93</v>
      </c>
      <c r="I9596" t="s">
        <v>18288</v>
      </c>
      <c r="J9596">
        <v>5.8799999999999998E-3</v>
      </c>
      <c r="K9596">
        <v>0.80500000000000005</v>
      </c>
      <c r="L9596">
        <v>0.6729594594594599</v>
      </c>
      <c r="M9596" s="2">
        <f t="shared" si="299"/>
        <v>38.851351351351347</v>
      </c>
      <c r="N9596" t="s">
        <v>2775</v>
      </c>
    </row>
    <row r="9597" spans="1:14">
      <c r="A9597">
        <v>116</v>
      </c>
      <c r="B9597" t="s">
        <v>13743</v>
      </c>
      <c r="C9597" t="s">
        <v>13744</v>
      </c>
      <c r="D9597">
        <v>2357</v>
      </c>
      <c r="E9597" s="1">
        <v>0.64600000000000002</v>
      </c>
      <c r="F9597">
        <v>0.75</v>
      </c>
      <c r="G9597">
        <v>0.17399999999999999</v>
      </c>
      <c r="H9597">
        <v>155</v>
      </c>
      <c r="I9597" t="s">
        <v>18288</v>
      </c>
      <c r="J9597">
        <v>9.8300000000000002E-3</v>
      </c>
      <c r="K9597">
        <v>1.008</v>
      </c>
      <c r="L9597">
        <v>0.6729594594594599</v>
      </c>
      <c r="M9597" s="2">
        <f t="shared" si="299"/>
        <v>39.189189189189186</v>
      </c>
      <c r="N9597" t="s">
        <v>2775</v>
      </c>
    </row>
    <row r="9598" spans="1:14">
      <c r="A9598">
        <v>117</v>
      </c>
      <c r="B9598" t="s">
        <v>13899</v>
      </c>
      <c r="C9598" t="s">
        <v>13900</v>
      </c>
      <c r="D9598">
        <v>195</v>
      </c>
      <c r="E9598" s="1">
        <v>0.64100000000000001</v>
      </c>
      <c r="F9598">
        <v>0.68799999999999994</v>
      </c>
      <c r="G9598">
        <v>0.105</v>
      </c>
      <c r="H9598">
        <v>57</v>
      </c>
      <c r="I9598">
        <v>4.7</v>
      </c>
      <c r="J9598">
        <v>3.3E-3</v>
      </c>
      <c r="K9598">
        <v>1.087</v>
      </c>
      <c r="L9598">
        <v>0.6729594594594599</v>
      </c>
      <c r="M9598" s="2">
        <f t="shared" si="299"/>
        <v>39.527027027027032</v>
      </c>
      <c r="N9598" t="s">
        <v>2775</v>
      </c>
    </row>
    <row r="9599" spans="1:14">
      <c r="A9599">
        <v>118</v>
      </c>
      <c r="B9599" t="s">
        <v>13745</v>
      </c>
      <c r="C9599" t="s">
        <v>13746</v>
      </c>
      <c r="D9599">
        <v>413</v>
      </c>
      <c r="E9599" s="1">
        <v>0.64</v>
      </c>
      <c r="F9599">
        <v>0.61</v>
      </c>
      <c r="G9599">
        <v>7.8E-2</v>
      </c>
      <c r="H9599">
        <v>51</v>
      </c>
      <c r="I9599">
        <v>8.5</v>
      </c>
      <c r="J9599">
        <v>3.2200000000000002E-3</v>
      </c>
      <c r="K9599">
        <v>0.84299999999999997</v>
      </c>
      <c r="L9599">
        <v>0.6729594594594599</v>
      </c>
      <c r="M9599" s="2">
        <f t="shared" si="299"/>
        <v>39.864864864864863</v>
      </c>
      <c r="N9599" t="s">
        <v>2775</v>
      </c>
    </row>
    <row r="9600" spans="1:14">
      <c r="A9600">
        <v>119</v>
      </c>
      <c r="B9600" t="s">
        <v>13939</v>
      </c>
      <c r="C9600" t="s">
        <v>13940</v>
      </c>
      <c r="D9600">
        <v>1266</v>
      </c>
      <c r="E9600" s="1">
        <v>0.63700000000000001</v>
      </c>
      <c r="F9600">
        <v>0.89900000000000002</v>
      </c>
      <c r="G9600">
        <v>0.17199999999999999</v>
      </c>
      <c r="H9600">
        <v>58</v>
      </c>
      <c r="I9600" t="s">
        <v>18288</v>
      </c>
      <c r="J9600">
        <v>4.0099999999999997E-3</v>
      </c>
      <c r="K9600">
        <v>0.69599999999999995</v>
      </c>
      <c r="L9600">
        <v>0.6729594594594599</v>
      </c>
      <c r="M9600" s="2">
        <f t="shared" si="299"/>
        <v>40.202702702702702</v>
      </c>
      <c r="N9600" t="s">
        <v>2775</v>
      </c>
    </row>
    <row r="9601" spans="1:14">
      <c r="A9601">
        <v>120</v>
      </c>
      <c r="B9601" t="s">
        <v>13747</v>
      </c>
      <c r="C9601" t="s">
        <v>13748</v>
      </c>
      <c r="D9601">
        <v>506</v>
      </c>
      <c r="E9601" s="1">
        <v>0.63400000000000001</v>
      </c>
      <c r="F9601">
        <v>0.70899999999999996</v>
      </c>
      <c r="G9601">
        <v>9.8000000000000004E-2</v>
      </c>
      <c r="H9601">
        <v>61</v>
      </c>
      <c r="I9601">
        <v>7.6</v>
      </c>
      <c r="J9601">
        <v>4.1799999999999997E-3</v>
      </c>
      <c r="K9601">
        <v>0.89</v>
      </c>
      <c r="L9601">
        <v>0.6729594594594599</v>
      </c>
      <c r="M9601" s="2">
        <f t="shared" si="299"/>
        <v>40.54054054054054</v>
      </c>
      <c r="N9601" t="s">
        <v>2775</v>
      </c>
    </row>
    <row r="9602" spans="1:14">
      <c r="A9602">
        <v>121</v>
      </c>
      <c r="B9602" t="s">
        <v>13493</v>
      </c>
      <c r="C9602" t="s">
        <v>13494</v>
      </c>
      <c r="D9602">
        <v>609</v>
      </c>
      <c r="E9602" s="1">
        <v>0.63300000000000001</v>
      </c>
      <c r="G9602">
        <v>0.17100000000000001</v>
      </c>
      <c r="H9602">
        <v>35</v>
      </c>
      <c r="I9602">
        <v>9.1999999999999993</v>
      </c>
      <c r="J9602">
        <v>2.5999999999999999E-3</v>
      </c>
      <c r="L9602">
        <v>0.6729594594594599</v>
      </c>
      <c r="M9602" s="2">
        <f t="shared" si="299"/>
        <v>40.878378378378379</v>
      </c>
      <c r="N9602" t="s">
        <v>2775</v>
      </c>
    </row>
    <row r="9603" spans="1:14">
      <c r="A9603">
        <v>122</v>
      </c>
      <c r="B9603" t="s">
        <v>13571</v>
      </c>
      <c r="C9603" t="s">
        <v>13572</v>
      </c>
      <c r="D9603">
        <v>1480</v>
      </c>
      <c r="E9603" s="1">
        <v>0.627</v>
      </c>
      <c r="F9603">
        <v>0.68700000000000006</v>
      </c>
      <c r="G9603">
        <v>6.7000000000000004E-2</v>
      </c>
      <c r="H9603">
        <v>105</v>
      </c>
      <c r="I9603" t="s">
        <v>18288</v>
      </c>
      <c r="J9603">
        <v>8.8500000000000002E-3</v>
      </c>
      <c r="K9603">
        <v>0.94</v>
      </c>
      <c r="L9603">
        <v>0.6729594594594599</v>
      </c>
      <c r="M9603" s="2">
        <f t="shared" si="299"/>
        <v>41.216216216216218</v>
      </c>
      <c r="N9603" t="s">
        <v>2775</v>
      </c>
    </row>
    <row r="9604" spans="1:14">
      <c r="A9604">
        <v>123</v>
      </c>
      <c r="B9604" t="s">
        <v>13795</v>
      </c>
      <c r="C9604" t="s">
        <v>13796</v>
      </c>
      <c r="D9604">
        <v>1413</v>
      </c>
      <c r="E9604" s="1">
        <v>0.626</v>
      </c>
      <c r="F9604">
        <v>0.70199999999999996</v>
      </c>
      <c r="G9604">
        <v>0.185</v>
      </c>
      <c r="H9604">
        <v>92</v>
      </c>
      <c r="I9604" t="s">
        <v>18288</v>
      </c>
      <c r="J9604">
        <v>5.5999999999999999E-3</v>
      </c>
      <c r="K9604">
        <v>0.86499999999999999</v>
      </c>
      <c r="L9604">
        <v>0.6729594594594599</v>
      </c>
      <c r="M9604" s="2">
        <f t="shared" si="299"/>
        <v>41.554054054054049</v>
      </c>
      <c r="N9604" t="s">
        <v>2775</v>
      </c>
    </row>
    <row r="9605" spans="1:14">
      <c r="A9605">
        <v>124</v>
      </c>
      <c r="B9605" t="s">
        <v>13507</v>
      </c>
      <c r="C9605" t="s">
        <v>13508</v>
      </c>
      <c r="D9605">
        <v>142</v>
      </c>
      <c r="E9605" s="1">
        <v>0.625</v>
      </c>
      <c r="F9605">
        <v>0.85899999999999999</v>
      </c>
      <c r="G9605">
        <v>3.7999999999999999E-2</v>
      </c>
      <c r="H9605">
        <v>53</v>
      </c>
      <c r="I9605">
        <v>3.7</v>
      </c>
      <c r="J9605">
        <v>3.81E-3</v>
      </c>
      <c r="K9605">
        <v>1.3340000000000001</v>
      </c>
      <c r="L9605">
        <v>0.6729594594594599</v>
      </c>
      <c r="M9605" s="2">
        <f t="shared" si="299"/>
        <v>41.891891891891895</v>
      </c>
      <c r="N9605" t="s">
        <v>2775</v>
      </c>
    </row>
    <row r="9606" spans="1:14">
      <c r="A9606">
        <v>125</v>
      </c>
      <c r="B9606" t="s">
        <v>13775</v>
      </c>
      <c r="C9606" t="s">
        <v>13776</v>
      </c>
      <c r="D9606">
        <v>519</v>
      </c>
      <c r="E9606" s="1">
        <v>0.625</v>
      </c>
      <c r="F9606">
        <v>0.81399999999999995</v>
      </c>
      <c r="G9606">
        <v>0.16400000000000001</v>
      </c>
      <c r="H9606">
        <v>61</v>
      </c>
      <c r="I9606">
        <v>6</v>
      </c>
      <c r="J9606">
        <v>3.13E-3</v>
      </c>
      <c r="K9606">
        <v>0.58299999999999996</v>
      </c>
      <c r="L9606">
        <v>0.6729594594594599</v>
      </c>
      <c r="M9606" s="2">
        <f t="shared" si="299"/>
        <v>42.229729729729733</v>
      </c>
      <c r="N9606" t="s">
        <v>2775</v>
      </c>
    </row>
    <row r="9607" spans="1:14">
      <c r="A9607">
        <v>126</v>
      </c>
      <c r="B9607" t="s">
        <v>14025</v>
      </c>
      <c r="C9607" t="s">
        <v>14026</v>
      </c>
      <c r="D9607">
        <v>363</v>
      </c>
      <c r="E9607" s="1">
        <v>0.62</v>
      </c>
      <c r="F9607">
        <v>0.59399999999999997</v>
      </c>
      <c r="G9607">
        <v>7.6999999999999999E-2</v>
      </c>
      <c r="H9607">
        <v>26</v>
      </c>
      <c r="I9607">
        <v>9.1999999999999993</v>
      </c>
      <c r="J9607">
        <v>1.3699999999999999E-3</v>
      </c>
      <c r="K9607">
        <v>0.56499999999999995</v>
      </c>
      <c r="L9607">
        <v>0.6729594594594599</v>
      </c>
      <c r="M9607" s="2">
        <f t="shared" si="299"/>
        <v>42.567567567567565</v>
      </c>
      <c r="N9607" t="s">
        <v>2775</v>
      </c>
    </row>
    <row r="9608" spans="1:14">
      <c r="A9608">
        <v>127</v>
      </c>
      <c r="B9608" t="s">
        <v>13861</v>
      </c>
      <c r="C9608" t="s">
        <v>13862</v>
      </c>
      <c r="D9608">
        <v>9161</v>
      </c>
      <c r="E9608" s="1">
        <v>0.61399999999999999</v>
      </c>
      <c r="F9608">
        <v>0.92600000000000005</v>
      </c>
      <c r="G9608">
        <v>1.5</v>
      </c>
      <c r="H9608">
        <v>10</v>
      </c>
      <c r="I9608" t="s">
        <v>18288</v>
      </c>
      <c r="J9608">
        <v>1.405E-2</v>
      </c>
      <c r="K9608">
        <v>0.94299999999999995</v>
      </c>
      <c r="L9608">
        <v>0.6729594594594599</v>
      </c>
      <c r="M9608" s="2">
        <f t="shared" si="299"/>
        <v>42.905405405405403</v>
      </c>
      <c r="N9608" t="s">
        <v>2775</v>
      </c>
    </row>
    <row r="9609" spans="1:14">
      <c r="A9609">
        <v>128</v>
      </c>
      <c r="B9609" t="s">
        <v>13805</v>
      </c>
      <c r="C9609" t="s">
        <v>13806</v>
      </c>
      <c r="D9609">
        <v>180</v>
      </c>
      <c r="E9609" s="1">
        <v>0.60899999999999999</v>
      </c>
      <c r="G9609">
        <v>5.6000000000000001E-2</v>
      </c>
      <c r="H9609">
        <v>18</v>
      </c>
      <c r="I9609">
        <v>7.1</v>
      </c>
      <c r="J9609">
        <v>9.3999999999999997E-4</v>
      </c>
      <c r="L9609">
        <v>0.6729594594594599</v>
      </c>
      <c r="M9609" s="2">
        <f t="shared" si="299"/>
        <v>43.243243243243242</v>
      </c>
      <c r="N9609" t="s">
        <v>2775</v>
      </c>
    </row>
    <row r="9610" spans="1:14">
      <c r="A9610">
        <v>129</v>
      </c>
      <c r="B9610" t="s">
        <v>13929</v>
      </c>
      <c r="C9610" t="s">
        <v>13930</v>
      </c>
      <c r="D9610">
        <v>9219</v>
      </c>
      <c r="E9610" s="1">
        <v>0.60899999999999999</v>
      </c>
      <c r="F9610">
        <v>0.64900000000000002</v>
      </c>
      <c r="G9610">
        <v>0.23</v>
      </c>
      <c r="H9610">
        <v>422</v>
      </c>
      <c r="I9610" t="s">
        <v>18288</v>
      </c>
      <c r="J9610">
        <v>3.0689999999999999E-2</v>
      </c>
      <c r="K9610">
        <v>0.73599999999999999</v>
      </c>
      <c r="L9610">
        <v>0.6729594594594599</v>
      </c>
      <c r="M9610" s="2">
        <f t="shared" ref="M9610:M9673" si="300">A9610/296*100</f>
        <v>43.581081081081081</v>
      </c>
      <c r="N9610" t="s">
        <v>2775</v>
      </c>
    </row>
    <row r="9611" spans="1:14">
      <c r="A9611">
        <v>130</v>
      </c>
      <c r="B9611" t="s">
        <v>19256</v>
      </c>
      <c r="C9611" t="s">
        <v>19257</v>
      </c>
      <c r="D9611">
        <v>587</v>
      </c>
      <c r="E9611" s="1">
        <v>0.60799999999999998</v>
      </c>
      <c r="F9611">
        <v>0.68500000000000005</v>
      </c>
      <c r="G9611">
        <v>0.107</v>
      </c>
      <c r="H9611">
        <v>56</v>
      </c>
      <c r="I9611">
        <v>8.4</v>
      </c>
      <c r="J9611">
        <v>5.6699999999999997E-3</v>
      </c>
      <c r="K9611">
        <v>1.2589999999999999</v>
      </c>
      <c r="L9611">
        <v>0.6729594594594599</v>
      </c>
      <c r="M9611" s="2">
        <f t="shared" si="300"/>
        <v>43.918918918918919</v>
      </c>
      <c r="N9611" t="s">
        <v>2775</v>
      </c>
    </row>
    <row r="9612" spans="1:14">
      <c r="A9612">
        <v>131</v>
      </c>
      <c r="B9612" t="s">
        <v>13527</v>
      </c>
      <c r="C9612" t="s">
        <v>13528</v>
      </c>
      <c r="D9612">
        <v>740</v>
      </c>
      <c r="E9612" s="1">
        <v>0.60199999999999998</v>
      </c>
      <c r="F9612">
        <v>0.747</v>
      </c>
      <c r="G9612">
        <v>0</v>
      </c>
      <c r="H9612">
        <v>46</v>
      </c>
      <c r="I9612" t="s">
        <v>18288</v>
      </c>
      <c r="J9612">
        <v>2.7899999999999999E-3</v>
      </c>
      <c r="K9612">
        <v>0.80300000000000005</v>
      </c>
      <c r="L9612">
        <v>0.6729594594594599</v>
      </c>
      <c r="M9612" s="2">
        <f t="shared" si="300"/>
        <v>44.256756756756758</v>
      </c>
      <c r="N9612" t="s">
        <v>2775</v>
      </c>
    </row>
    <row r="9613" spans="1:14">
      <c r="A9613">
        <v>132</v>
      </c>
      <c r="B9613" t="s">
        <v>13889</v>
      </c>
      <c r="C9613" t="s">
        <v>13890</v>
      </c>
      <c r="D9613">
        <v>1108</v>
      </c>
      <c r="E9613" s="1">
        <v>0.6</v>
      </c>
      <c r="F9613">
        <v>0.81299999999999994</v>
      </c>
      <c r="G9613">
        <v>6.8000000000000005E-2</v>
      </c>
      <c r="H9613">
        <v>73</v>
      </c>
      <c r="I9613">
        <v>9.1</v>
      </c>
      <c r="J9613">
        <v>9.4999999999999998E-3</v>
      </c>
      <c r="K9613">
        <v>1.1779999999999999</v>
      </c>
      <c r="L9613">
        <v>0.6729594594594599</v>
      </c>
      <c r="M9613" s="2">
        <f t="shared" si="300"/>
        <v>44.594594594594597</v>
      </c>
      <c r="N9613" t="s">
        <v>2775</v>
      </c>
    </row>
    <row r="9614" spans="1:14">
      <c r="A9614">
        <v>133</v>
      </c>
      <c r="B9614" t="s">
        <v>13903</v>
      </c>
      <c r="C9614" t="s">
        <v>13904</v>
      </c>
      <c r="D9614">
        <v>964</v>
      </c>
      <c r="E9614" s="1">
        <v>0.6</v>
      </c>
      <c r="F9614">
        <v>0.7</v>
      </c>
      <c r="G9614">
        <v>4.4999999999999998E-2</v>
      </c>
      <c r="H9614">
        <v>44</v>
      </c>
      <c r="I9614" t="s">
        <v>18288</v>
      </c>
      <c r="J9614">
        <v>3.82E-3</v>
      </c>
      <c r="K9614">
        <v>1.0369999999999999</v>
      </c>
      <c r="L9614">
        <v>0.6729594594594599</v>
      </c>
      <c r="M9614" s="2">
        <f t="shared" si="300"/>
        <v>44.932432432432435</v>
      </c>
      <c r="N9614" t="s">
        <v>2775</v>
      </c>
    </row>
    <row r="9615" spans="1:14">
      <c r="A9615">
        <v>134</v>
      </c>
      <c r="B9615" t="s">
        <v>19178</v>
      </c>
      <c r="C9615" t="s">
        <v>19179</v>
      </c>
      <c r="D9615">
        <v>212</v>
      </c>
      <c r="E9615" s="1">
        <v>0.59799999999999998</v>
      </c>
      <c r="F9615">
        <v>0.59699999999999998</v>
      </c>
      <c r="G9615">
        <v>6.2E-2</v>
      </c>
      <c r="H9615">
        <v>32</v>
      </c>
      <c r="I9615">
        <v>6</v>
      </c>
      <c r="J9615">
        <v>2.0600000000000002E-3</v>
      </c>
      <c r="K9615">
        <v>0.66700000000000004</v>
      </c>
      <c r="L9615">
        <v>0.6729594594594599</v>
      </c>
      <c r="M9615" s="2">
        <f t="shared" si="300"/>
        <v>45.270270270270267</v>
      </c>
      <c r="N9615" t="s">
        <v>2775</v>
      </c>
    </row>
    <row r="9616" spans="1:14">
      <c r="A9616">
        <v>135</v>
      </c>
      <c r="B9616" t="s">
        <v>13555</v>
      </c>
      <c r="C9616" t="s">
        <v>13556</v>
      </c>
      <c r="D9616">
        <v>362</v>
      </c>
      <c r="E9616" s="1">
        <v>0.59599999999999997</v>
      </c>
      <c r="F9616">
        <v>0.497</v>
      </c>
      <c r="G9616">
        <v>0</v>
      </c>
      <c r="H9616">
        <v>32</v>
      </c>
      <c r="I9616" t="s">
        <v>18288</v>
      </c>
      <c r="J9616">
        <v>1.73E-3</v>
      </c>
      <c r="K9616">
        <v>0.68899999999999995</v>
      </c>
      <c r="L9616">
        <v>0.6729594594594599</v>
      </c>
      <c r="M9616" s="2">
        <f t="shared" si="300"/>
        <v>45.608108108108105</v>
      </c>
      <c r="N9616" t="s">
        <v>2775</v>
      </c>
    </row>
    <row r="9617" spans="1:14">
      <c r="A9617">
        <v>136</v>
      </c>
      <c r="B9617" t="s">
        <v>13989</v>
      </c>
      <c r="C9617" t="s">
        <v>13990</v>
      </c>
      <c r="D9617">
        <v>2124</v>
      </c>
      <c r="E9617" s="1">
        <v>0.59499999999999997</v>
      </c>
      <c r="F9617">
        <v>0.60399999999999998</v>
      </c>
      <c r="G9617">
        <v>0.104</v>
      </c>
      <c r="H9617">
        <v>77</v>
      </c>
      <c r="I9617" t="s">
        <v>18288</v>
      </c>
      <c r="J9617">
        <v>5.2399999999999999E-3</v>
      </c>
      <c r="K9617">
        <v>0.77900000000000003</v>
      </c>
      <c r="L9617">
        <v>0.6729594594594599</v>
      </c>
      <c r="M9617" s="2">
        <f t="shared" si="300"/>
        <v>45.945945945945951</v>
      </c>
      <c r="N9617" t="s">
        <v>2775</v>
      </c>
    </row>
    <row r="9618" spans="1:14">
      <c r="A9618">
        <v>137</v>
      </c>
      <c r="B9618" t="s">
        <v>14019</v>
      </c>
      <c r="C9618" t="s">
        <v>14020</v>
      </c>
      <c r="D9618">
        <v>372</v>
      </c>
      <c r="E9618" s="1">
        <v>0.59499999999999997</v>
      </c>
      <c r="F9618">
        <v>0.67400000000000004</v>
      </c>
      <c r="G9618">
        <v>0.11899999999999999</v>
      </c>
      <c r="H9618">
        <v>42</v>
      </c>
      <c r="I9618">
        <v>8.4</v>
      </c>
      <c r="J9618">
        <v>3.3700000000000002E-3</v>
      </c>
      <c r="K9618">
        <v>0.996</v>
      </c>
      <c r="L9618">
        <v>0.6729594594594599</v>
      </c>
      <c r="M9618" s="2">
        <f t="shared" si="300"/>
        <v>46.283783783783782</v>
      </c>
      <c r="N9618" t="s">
        <v>2775</v>
      </c>
    </row>
    <row r="9619" spans="1:14">
      <c r="A9619">
        <v>138</v>
      </c>
      <c r="B9619" t="s">
        <v>13981</v>
      </c>
      <c r="C9619" t="s">
        <v>13982</v>
      </c>
      <c r="D9619">
        <v>727</v>
      </c>
      <c r="E9619" s="1">
        <v>0.59399999999999997</v>
      </c>
      <c r="F9619">
        <v>0.72299999999999998</v>
      </c>
      <c r="G9619">
        <v>0.156</v>
      </c>
      <c r="H9619">
        <v>45</v>
      </c>
      <c r="I9619" t="s">
        <v>18288</v>
      </c>
      <c r="J9619">
        <v>3.1800000000000001E-3</v>
      </c>
      <c r="K9619">
        <v>0.85099999999999998</v>
      </c>
      <c r="L9619">
        <v>0.6729594594594599</v>
      </c>
      <c r="M9619" s="2">
        <f t="shared" si="300"/>
        <v>46.621621621621621</v>
      </c>
      <c r="N9619" t="s">
        <v>2775</v>
      </c>
    </row>
    <row r="9620" spans="1:14">
      <c r="A9620">
        <v>139</v>
      </c>
      <c r="B9620" t="s">
        <v>13879</v>
      </c>
      <c r="C9620" t="s">
        <v>13880</v>
      </c>
      <c r="D9620">
        <v>188</v>
      </c>
      <c r="E9620" s="1">
        <v>0.59</v>
      </c>
      <c r="F9620">
        <v>0.625</v>
      </c>
      <c r="G9620">
        <v>9.6000000000000002E-2</v>
      </c>
      <c r="H9620">
        <v>52</v>
      </c>
      <c r="I9620">
        <v>4.3</v>
      </c>
      <c r="J9620">
        <v>8.7000000000000001E-4</v>
      </c>
      <c r="K9620">
        <v>0.23</v>
      </c>
      <c r="L9620">
        <v>0.6729594594594599</v>
      </c>
      <c r="M9620" s="2">
        <f t="shared" si="300"/>
        <v>46.95945945945946</v>
      </c>
      <c r="N9620" t="s">
        <v>2775</v>
      </c>
    </row>
    <row r="9621" spans="1:14">
      <c r="A9621">
        <v>140</v>
      </c>
      <c r="B9621" t="s">
        <v>13617</v>
      </c>
      <c r="C9621" t="s">
        <v>13618</v>
      </c>
      <c r="D9621">
        <v>490</v>
      </c>
      <c r="E9621" s="1">
        <v>0.58899999999999997</v>
      </c>
      <c r="F9621">
        <v>0.67400000000000004</v>
      </c>
      <c r="G9621">
        <v>0.26700000000000002</v>
      </c>
      <c r="H9621">
        <v>131</v>
      </c>
      <c r="I9621">
        <v>4.0999999999999996</v>
      </c>
      <c r="J9621">
        <v>5.0299999999999997E-3</v>
      </c>
      <c r="K9621">
        <v>0.62</v>
      </c>
      <c r="L9621">
        <v>0.6729594594594599</v>
      </c>
      <c r="M9621" s="2">
        <f t="shared" si="300"/>
        <v>47.297297297297298</v>
      </c>
      <c r="N9621" t="s">
        <v>2775</v>
      </c>
    </row>
    <row r="9622" spans="1:14">
      <c r="A9622">
        <v>141</v>
      </c>
      <c r="B9622" t="s">
        <v>13875</v>
      </c>
      <c r="C9622" t="s">
        <v>13876</v>
      </c>
      <c r="D9622">
        <v>577</v>
      </c>
      <c r="E9622" s="1">
        <v>0.58799999999999997</v>
      </c>
      <c r="F9622">
        <v>0.63300000000000001</v>
      </c>
      <c r="G9622">
        <v>0.159</v>
      </c>
      <c r="H9622">
        <v>88</v>
      </c>
      <c r="I9622">
        <v>6.8</v>
      </c>
      <c r="J9622">
        <v>2.3800000000000002E-3</v>
      </c>
      <c r="K9622">
        <v>0.36399999999999999</v>
      </c>
      <c r="L9622">
        <v>0.6729594594594599</v>
      </c>
      <c r="M9622" s="2">
        <f t="shared" si="300"/>
        <v>47.635135135135137</v>
      </c>
      <c r="N9622" t="s">
        <v>2775</v>
      </c>
    </row>
    <row r="9623" spans="1:14">
      <c r="A9623">
        <v>142</v>
      </c>
      <c r="B9623" t="s">
        <v>14011</v>
      </c>
      <c r="C9623" t="s">
        <v>14012</v>
      </c>
      <c r="D9623">
        <v>754</v>
      </c>
      <c r="E9623" s="1">
        <v>0.58799999999999997</v>
      </c>
      <c r="F9623">
        <v>0.56200000000000006</v>
      </c>
      <c r="G9623">
        <v>0</v>
      </c>
      <c r="H9623">
        <v>29</v>
      </c>
      <c r="I9623" t="s">
        <v>18288</v>
      </c>
      <c r="J9623">
        <v>1.99E-3</v>
      </c>
      <c r="K9623">
        <v>0.74099999999999999</v>
      </c>
      <c r="L9623">
        <v>0.6729594594594599</v>
      </c>
      <c r="M9623" s="2">
        <f t="shared" si="300"/>
        <v>47.972972972972968</v>
      </c>
      <c r="N9623" t="s">
        <v>2775</v>
      </c>
    </row>
    <row r="9624" spans="1:14">
      <c r="A9624">
        <v>143</v>
      </c>
      <c r="B9624" t="s">
        <v>13749</v>
      </c>
      <c r="C9624" t="s">
        <v>13750</v>
      </c>
      <c r="D9624">
        <v>6518</v>
      </c>
      <c r="E9624" s="1">
        <v>0.58299999999999996</v>
      </c>
      <c r="F9624">
        <v>0.67700000000000005</v>
      </c>
      <c r="G9624">
        <v>0.128</v>
      </c>
      <c r="H9624">
        <v>421</v>
      </c>
      <c r="I9624" t="s">
        <v>18288</v>
      </c>
      <c r="J9624">
        <v>3.0689999999999999E-2</v>
      </c>
      <c r="K9624">
        <v>0.74199999999999999</v>
      </c>
      <c r="L9624">
        <v>0.6729594594594599</v>
      </c>
      <c r="M9624" s="2">
        <f t="shared" si="300"/>
        <v>48.310810810810814</v>
      </c>
      <c r="N9624" t="s">
        <v>2775</v>
      </c>
    </row>
    <row r="9625" spans="1:14">
      <c r="A9625">
        <v>144</v>
      </c>
      <c r="B9625" t="s">
        <v>13645</v>
      </c>
      <c r="C9625" t="s">
        <v>13646</v>
      </c>
      <c r="D9625">
        <v>5128</v>
      </c>
      <c r="E9625" s="1">
        <v>0.57799999999999996</v>
      </c>
      <c r="F9625">
        <v>0.57899999999999996</v>
      </c>
      <c r="G9625">
        <v>0.14899999999999999</v>
      </c>
      <c r="H9625">
        <v>429</v>
      </c>
      <c r="I9625" t="s">
        <v>18288</v>
      </c>
      <c r="J9625">
        <v>2.298E-2</v>
      </c>
      <c r="K9625">
        <v>0.52500000000000002</v>
      </c>
      <c r="L9625">
        <v>0.6729594594594599</v>
      </c>
      <c r="M9625" s="2">
        <f t="shared" si="300"/>
        <v>48.648648648648653</v>
      </c>
      <c r="N9625" t="s">
        <v>2775</v>
      </c>
    </row>
    <row r="9626" spans="1:14">
      <c r="A9626">
        <v>145</v>
      </c>
      <c r="B9626" t="s">
        <v>13881</v>
      </c>
      <c r="C9626" t="s">
        <v>13882</v>
      </c>
      <c r="D9626">
        <v>1585</v>
      </c>
      <c r="E9626" s="1">
        <v>0.57599999999999996</v>
      </c>
      <c r="F9626">
        <v>0.60699999999999998</v>
      </c>
      <c r="G9626">
        <v>0.13700000000000001</v>
      </c>
      <c r="H9626">
        <v>131</v>
      </c>
      <c r="I9626" t="s">
        <v>18288</v>
      </c>
      <c r="J9626">
        <v>6.1999999999999998E-3</v>
      </c>
      <c r="K9626">
        <v>0.58899999999999997</v>
      </c>
      <c r="L9626">
        <v>0.6729594594594599</v>
      </c>
      <c r="M9626" s="2">
        <f t="shared" si="300"/>
        <v>48.986486486486484</v>
      </c>
      <c r="N9626" t="s">
        <v>2775</v>
      </c>
    </row>
    <row r="9627" spans="1:14">
      <c r="A9627">
        <v>146</v>
      </c>
      <c r="B9627" t="s">
        <v>16188</v>
      </c>
      <c r="C9627" t="s">
        <v>16189</v>
      </c>
      <c r="D9627">
        <v>192</v>
      </c>
      <c r="E9627" s="1">
        <v>0.57099999999999995</v>
      </c>
      <c r="F9627">
        <v>0.42899999999999999</v>
      </c>
      <c r="G9627">
        <v>0</v>
      </c>
      <c r="H9627">
        <v>12</v>
      </c>
      <c r="I9627" t="s">
        <v>18288</v>
      </c>
      <c r="J9627">
        <v>5.9000000000000003E-4</v>
      </c>
      <c r="K9627">
        <v>0.436</v>
      </c>
      <c r="L9627">
        <v>0.6729594594594599</v>
      </c>
      <c r="M9627" s="2">
        <f t="shared" si="300"/>
        <v>49.324324324324323</v>
      </c>
      <c r="N9627" t="s">
        <v>2775</v>
      </c>
    </row>
    <row r="9628" spans="1:14">
      <c r="A9628">
        <v>147</v>
      </c>
      <c r="B9628" t="s">
        <v>13475</v>
      </c>
      <c r="C9628" t="s">
        <v>13476</v>
      </c>
      <c r="D9628">
        <v>399</v>
      </c>
      <c r="E9628" s="1">
        <v>0.56799999999999995</v>
      </c>
      <c r="F9628">
        <v>0.46100000000000002</v>
      </c>
      <c r="G9628">
        <v>0</v>
      </c>
      <c r="H9628">
        <v>10</v>
      </c>
      <c r="I9628" t="s">
        <v>18288</v>
      </c>
      <c r="J9628">
        <v>8.9999999999999998E-4</v>
      </c>
      <c r="K9628">
        <v>0.67900000000000005</v>
      </c>
      <c r="L9628">
        <v>0.6729594594594599</v>
      </c>
      <c r="M9628" s="2">
        <f t="shared" si="300"/>
        <v>49.662162162162161</v>
      </c>
      <c r="N9628" t="s">
        <v>2775</v>
      </c>
    </row>
    <row r="9629" spans="1:14">
      <c r="A9629">
        <v>148</v>
      </c>
      <c r="B9629" t="s">
        <v>13839</v>
      </c>
      <c r="C9629" t="s">
        <v>13840</v>
      </c>
      <c r="D9629">
        <v>676</v>
      </c>
      <c r="E9629" s="1">
        <v>0.56499999999999995</v>
      </c>
      <c r="F9629">
        <v>0.61499999999999999</v>
      </c>
      <c r="G9629">
        <v>0.17899999999999999</v>
      </c>
      <c r="H9629">
        <v>56</v>
      </c>
      <c r="I9629" t="s">
        <v>18288</v>
      </c>
      <c r="J9629">
        <v>2.7699999999999999E-3</v>
      </c>
      <c r="K9629">
        <v>0.72499999999999998</v>
      </c>
      <c r="L9629">
        <v>0.6729594594594599</v>
      </c>
      <c r="M9629" s="2">
        <f t="shared" si="300"/>
        <v>50</v>
      </c>
      <c r="N9629" t="s">
        <v>2775</v>
      </c>
    </row>
    <row r="9630" spans="1:14">
      <c r="A9630">
        <v>149</v>
      </c>
      <c r="B9630" t="s">
        <v>14015</v>
      </c>
      <c r="C9630" t="s">
        <v>14016</v>
      </c>
      <c r="D9630">
        <v>1787</v>
      </c>
      <c r="E9630" s="1">
        <v>0.56200000000000006</v>
      </c>
      <c r="F9630">
        <v>0.52</v>
      </c>
      <c r="G9630">
        <v>0.20899999999999999</v>
      </c>
      <c r="H9630">
        <v>392</v>
      </c>
      <c r="I9630">
        <v>7.2</v>
      </c>
      <c r="J9630">
        <v>7.77E-3</v>
      </c>
      <c r="K9630">
        <v>0.33100000000000002</v>
      </c>
      <c r="L9630">
        <v>0.6729594594594599</v>
      </c>
      <c r="M9630" s="2">
        <f t="shared" si="300"/>
        <v>50.337837837837839</v>
      </c>
      <c r="N9630" t="s">
        <v>2775</v>
      </c>
    </row>
    <row r="9631" spans="1:14">
      <c r="A9631">
        <v>150</v>
      </c>
      <c r="B9631" t="s">
        <v>13931</v>
      </c>
      <c r="C9631" t="s">
        <v>13932</v>
      </c>
      <c r="D9631">
        <v>647</v>
      </c>
      <c r="E9631" s="1">
        <v>0.56100000000000005</v>
      </c>
      <c r="F9631">
        <v>0.61799999999999999</v>
      </c>
      <c r="G9631">
        <v>0.11600000000000001</v>
      </c>
      <c r="H9631">
        <v>43</v>
      </c>
      <c r="I9631" t="s">
        <v>18288</v>
      </c>
      <c r="J9631">
        <v>2.7100000000000002E-3</v>
      </c>
      <c r="K9631">
        <v>0.66200000000000003</v>
      </c>
      <c r="L9631">
        <v>0.6729594594594599</v>
      </c>
      <c r="M9631" s="2">
        <f t="shared" si="300"/>
        <v>50.675675675675677</v>
      </c>
      <c r="N9631" t="s">
        <v>2775</v>
      </c>
    </row>
    <row r="9632" spans="1:14">
      <c r="A9632">
        <v>151</v>
      </c>
      <c r="B9632" t="s">
        <v>13603</v>
      </c>
      <c r="C9632" t="s">
        <v>13604</v>
      </c>
      <c r="D9632">
        <v>1211</v>
      </c>
      <c r="E9632" s="1">
        <v>0.56000000000000005</v>
      </c>
      <c r="F9632">
        <v>0.90300000000000002</v>
      </c>
      <c r="G9632">
        <v>0.24099999999999999</v>
      </c>
      <c r="H9632">
        <v>29</v>
      </c>
      <c r="I9632" t="s">
        <v>18288</v>
      </c>
      <c r="J9632">
        <v>5.0699999999999999E-3</v>
      </c>
      <c r="K9632">
        <v>1.482</v>
      </c>
      <c r="L9632">
        <v>0.6729594594594599</v>
      </c>
      <c r="M9632" s="2">
        <f t="shared" si="300"/>
        <v>51.013513513513509</v>
      </c>
      <c r="N9632" t="s">
        <v>2775</v>
      </c>
    </row>
    <row r="9633" spans="1:14">
      <c r="A9633">
        <v>152</v>
      </c>
      <c r="B9633" t="s">
        <v>13807</v>
      </c>
      <c r="C9633" t="s">
        <v>13808</v>
      </c>
      <c r="D9633">
        <v>272</v>
      </c>
      <c r="E9633" s="1">
        <v>0.56000000000000005</v>
      </c>
      <c r="G9633">
        <v>8.1000000000000003E-2</v>
      </c>
      <c r="H9633">
        <v>37</v>
      </c>
      <c r="I9633">
        <v>5.6</v>
      </c>
      <c r="J9633">
        <v>2.0100000000000001E-3</v>
      </c>
      <c r="L9633">
        <v>0.6729594594594599</v>
      </c>
      <c r="M9633" s="2">
        <f t="shared" si="300"/>
        <v>51.351351351351347</v>
      </c>
      <c r="N9633" t="s">
        <v>2775</v>
      </c>
    </row>
    <row r="9634" spans="1:14">
      <c r="A9634">
        <v>153</v>
      </c>
      <c r="B9634" t="s">
        <v>13727</v>
      </c>
      <c r="C9634" t="s">
        <v>13728</v>
      </c>
      <c r="D9634">
        <v>717</v>
      </c>
      <c r="E9634" s="1">
        <v>0.55900000000000005</v>
      </c>
      <c r="F9634">
        <v>0.60399999999999998</v>
      </c>
      <c r="G9634">
        <v>0.11700000000000001</v>
      </c>
      <c r="H9634">
        <v>128</v>
      </c>
      <c r="I9634">
        <v>9.1999999999999993</v>
      </c>
      <c r="J9634">
        <v>4.6699999999999997E-3</v>
      </c>
      <c r="K9634">
        <v>0.76900000000000002</v>
      </c>
      <c r="L9634">
        <v>0.6729594594594599</v>
      </c>
      <c r="M9634" s="2">
        <f t="shared" si="300"/>
        <v>51.689189189189186</v>
      </c>
      <c r="N9634" t="s">
        <v>2775</v>
      </c>
    </row>
    <row r="9635" spans="1:14">
      <c r="A9635">
        <v>154</v>
      </c>
      <c r="B9635" t="s">
        <v>13965</v>
      </c>
      <c r="C9635" t="s">
        <v>13966</v>
      </c>
      <c r="D9635">
        <v>1104</v>
      </c>
      <c r="E9635" s="1">
        <v>0.55700000000000005</v>
      </c>
      <c r="F9635">
        <v>0.65400000000000003</v>
      </c>
      <c r="G9635">
        <v>9.4E-2</v>
      </c>
      <c r="H9635">
        <v>53</v>
      </c>
      <c r="I9635" t="s">
        <v>18288</v>
      </c>
      <c r="J9635">
        <v>2.5300000000000001E-3</v>
      </c>
      <c r="K9635">
        <v>0.80700000000000005</v>
      </c>
      <c r="L9635">
        <v>0.6729594594594599</v>
      </c>
      <c r="M9635" s="2">
        <f t="shared" si="300"/>
        <v>52.027027027027032</v>
      </c>
      <c r="N9635" t="s">
        <v>2775</v>
      </c>
    </row>
    <row r="9636" spans="1:14">
      <c r="A9636">
        <v>155</v>
      </c>
      <c r="B9636" t="s">
        <v>13589</v>
      </c>
      <c r="C9636" t="s">
        <v>13590</v>
      </c>
      <c r="D9636">
        <v>1935</v>
      </c>
      <c r="E9636" s="1">
        <v>0.55600000000000005</v>
      </c>
      <c r="F9636">
        <v>0.67200000000000004</v>
      </c>
      <c r="G9636">
        <v>0.23200000000000001</v>
      </c>
      <c r="H9636">
        <v>56</v>
      </c>
      <c r="I9636" t="s">
        <v>18288</v>
      </c>
      <c r="J9636">
        <v>4.8700000000000002E-3</v>
      </c>
      <c r="K9636">
        <v>0.91100000000000003</v>
      </c>
      <c r="L9636">
        <v>0.6729594594594599</v>
      </c>
      <c r="M9636" s="2">
        <f t="shared" si="300"/>
        <v>52.36486486486487</v>
      </c>
      <c r="N9636" t="s">
        <v>2775</v>
      </c>
    </row>
    <row r="9637" spans="1:14">
      <c r="A9637">
        <v>156</v>
      </c>
      <c r="B9637" t="s">
        <v>13509</v>
      </c>
      <c r="C9637" t="s">
        <v>13510</v>
      </c>
      <c r="D9637">
        <v>235</v>
      </c>
      <c r="E9637" s="1">
        <v>0.55400000000000005</v>
      </c>
      <c r="F9637">
        <v>0.56100000000000005</v>
      </c>
      <c r="G9637">
        <v>0.107</v>
      </c>
      <c r="H9637">
        <v>56</v>
      </c>
      <c r="I9637">
        <v>6.1</v>
      </c>
      <c r="J9637">
        <v>2.2100000000000002E-3</v>
      </c>
      <c r="K9637">
        <v>0.64300000000000002</v>
      </c>
      <c r="L9637">
        <v>0.6729594594594599</v>
      </c>
      <c r="M9637" s="2">
        <f t="shared" si="300"/>
        <v>52.702702702702695</v>
      </c>
      <c r="N9637" t="s">
        <v>2775</v>
      </c>
    </row>
    <row r="9638" spans="1:14">
      <c r="A9638">
        <v>157</v>
      </c>
      <c r="B9638" t="s">
        <v>14001</v>
      </c>
      <c r="C9638" t="s">
        <v>14002</v>
      </c>
      <c r="D9638">
        <v>2091</v>
      </c>
      <c r="E9638" s="1">
        <v>0.54900000000000004</v>
      </c>
      <c r="F9638">
        <v>0.67200000000000004</v>
      </c>
      <c r="G9638">
        <v>8.6999999999999994E-2</v>
      </c>
      <c r="H9638">
        <v>80</v>
      </c>
      <c r="I9638" t="s">
        <v>18288</v>
      </c>
      <c r="J9638">
        <v>5.9199999999999999E-3</v>
      </c>
      <c r="K9638">
        <v>0.68300000000000005</v>
      </c>
      <c r="L9638">
        <v>0.6729594594594599</v>
      </c>
      <c r="M9638" s="2">
        <f t="shared" si="300"/>
        <v>53.04054054054054</v>
      </c>
      <c r="N9638" t="s">
        <v>2775</v>
      </c>
    </row>
    <row r="9639" spans="1:14">
      <c r="A9639">
        <v>158</v>
      </c>
      <c r="B9639" t="s">
        <v>13489</v>
      </c>
      <c r="C9639" t="s">
        <v>13490</v>
      </c>
      <c r="D9639">
        <v>53</v>
      </c>
      <c r="E9639" s="1">
        <v>0.54500000000000004</v>
      </c>
      <c r="F9639">
        <v>0.79700000000000004</v>
      </c>
      <c r="G9639">
        <v>7.0999999999999994E-2</v>
      </c>
      <c r="H9639">
        <v>14</v>
      </c>
      <c r="J9639">
        <v>1.1199999999999999E-3</v>
      </c>
      <c r="K9639">
        <v>1.0009999999999999</v>
      </c>
      <c r="L9639">
        <v>0.6729594594594599</v>
      </c>
      <c r="M9639" s="2">
        <f t="shared" si="300"/>
        <v>53.378378378378379</v>
      </c>
      <c r="N9639" t="s">
        <v>2775</v>
      </c>
    </row>
    <row r="9640" spans="1:14">
      <c r="A9640">
        <v>159</v>
      </c>
      <c r="B9640" t="s">
        <v>13621</v>
      </c>
      <c r="C9640" t="s">
        <v>13622</v>
      </c>
      <c r="D9640">
        <v>560</v>
      </c>
      <c r="E9640" s="1">
        <v>0.54500000000000004</v>
      </c>
      <c r="F9640">
        <v>0.64100000000000001</v>
      </c>
      <c r="G9640">
        <v>0.11899999999999999</v>
      </c>
      <c r="H9640">
        <v>42</v>
      </c>
      <c r="I9640">
        <v>9</v>
      </c>
      <c r="J9640">
        <v>2.6199999999999999E-3</v>
      </c>
      <c r="K9640">
        <v>0.54800000000000004</v>
      </c>
      <c r="L9640">
        <v>0.6729594594594599</v>
      </c>
      <c r="M9640" s="2">
        <f t="shared" si="300"/>
        <v>53.716216216216218</v>
      </c>
      <c r="N9640" t="s">
        <v>2775</v>
      </c>
    </row>
    <row r="9641" spans="1:14">
      <c r="A9641">
        <v>160</v>
      </c>
      <c r="B9641" t="s">
        <v>13877</v>
      </c>
      <c r="C9641" t="s">
        <v>13878</v>
      </c>
      <c r="D9641">
        <v>312</v>
      </c>
      <c r="E9641" s="1">
        <v>0.54300000000000004</v>
      </c>
      <c r="F9641">
        <v>0.57699999999999996</v>
      </c>
      <c r="G9641">
        <v>0.185</v>
      </c>
      <c r="H9641">
        <v>27</v>
      </c>
      <c r="I9641" t="s">
        <v>18288</v>
      </c>
      <c r="J9641">
        <v>1.0300000000000001E-3</v>
      </c>
      <c r="K9641">
        <v>0.60799999999999998</v>
      </c>
      <c r="L9641">
        <v>0.6729594594594599</v>
      </c>
      <c r="M9641" s="2">
        <f t="shared" si="300"/>
        <v>54.054054054054056</v>
      </c>
      <c r="N9641" t="s">
        <v>2775</v>
      </c>
    </row>
    <row r="9642" spans="1:14">
      <c r="A9642">
        <v>161</v>
      </c>
      <c r="B9642" t="s">
        <v>13769</v>
      </c>
      <c r="C9642" t="s">
        <v>13770</v>
      </c>
      <c r="D9642">
        <v>41</v>
      </c>
      <c r="E9642" s="1">
        <v>0.54</v>
      </c>
      <c r="F9642">
        <v>0.51900000000000002</v>
      </c>
      <c r="G9642">
        <v>0</v>
      </c>
      <c r="H9642">
        <v>13</v>
      </c>
      <c r="J9642">
        <v>7.2000000000000005E-4</v>
      </c>
      <c r="K9642">
        <v>0.52</v>
      </c>
      <c r="L9642">
        <v>0.6729594594594599</v>
      </c>
      <c r="M9642" s="2">
        <f t="shared" si="300"/>
        <v>54.391891891891895</v>
      </c>
      <c r="N9642" t="s">
        <v>2775</v>
      </c>
    </row>
    <row r="9643" spans="1:14">
      <c r="A9643">
        <v>162</v>
      </c>
      <c r="B9643" t="s">
        <v>13499</v>
      </c>
      <c r="C9643" t="s">
        <v>13500</v>
      </c>
      <c r="D9643">
        <v>230</v>
      </c>
      <c r="E9643" s="1">
        <v>0.53800000000000003</v>
      </c>
      <c r="F9643">
        <v>0.66500000000000004</v>
      </c>
      <c r="G9643">
        <v>6.7000000000000004E-2</v>
      </c>
      <c r="H9643">
        <v>45</v>
      </c>
      <c r="I9643">
        <v>5.3</v>
      </c>
      <c r="J9643">
        <v>2.1700000000000001E-3</v>
      </c>
      <c r="K9643">
        <v>0.6</v>
      </c>
      <c r="L9643">
        <v>0.6729594594594599</v>
      </c>
      <c r="M9643" s="2">
        <f t="shared" si="300"/>
        <v>54.729729729729726</v>
      </c>
      <c r="N9643" t="s">
        <v>2775</v>
      </c>
    </row>
    <row r="9644" spans="1:14">
      <c r="A9644">
        <v>163</v>
      </c>
      <c r="B9644" t="s">
        <v>14009</v>
      </c>
      <c r="C9644" t="s">
        <v>14010</v>
      </c>
      <c r="D9644">
        <v>232</v>
      </c>
      <c r="E9644" s="1">
        <v>0.53600000000000003</v>
      </c>
      <c r="I9644">
        <v>7.9</v>
      </c>
      <c r="J9644">
        <v>1.7600000000000001E-3</v>
      </c>
      <c r="L9644">
        <v>0.6729594594594599</v>
      </c>
      <c r="M9644" s="2">
        <f t="shared" si="300"/>
        <v>55.067567567567565</v>
      </c>
      <c r="N9644" t="s">
        <v>2775</v>
      </c>
    </row>
    <row r="9645" spans="1:14">
      <c r="A9645">
        <v>164</v>
      </c>
      <c r="B9645" t="s">
        <v>9069</v>
      </c>
      <c r="C9645" t="s">
        <v>9070</v>
      </c>
      <c r="D9645">
        <v>1630</v>
      </c>
      <c r="E9645" s="1">
        <v>0.53500000000000003</v>
      </c>
      <c r="F9645">
        <v>0.65</v>
      </c>
      <c r="G9645">
        <v>0.14099999999999999</v>
      </c>
      <c r="H9645">
        <v>71</v>
      </c>
      <c r="I9645" t="s">
        <v>18288</v>
      </c>
      <c r="J9645">
        <v>5.8300000000000001E-3</v>
      </c>
      <c r="K9645">
        <v>0.85499999999999998</v>
      </c>
      <c r="L9645">
        <v>0.6729594594594599</v>
      </c>
      <c r="M9645" s="2">
        <f t="shared" si="300"/>
        <v>55.405405405405403</v>
      </c>
      <c r="N9645" t="s">
        <v>2775</v>
      </c>
    </row>
    <row r="9646" spans="1:14">
      <c r="A9646">
        <v>165</v>
      </c>
      <c r="B9646" t="s">
        <v>13841</v>
      </c>
      <c r="C9646" t="s">
        <v>13842</v>
      </c>
      <c r="D9646">
        <v>2403</v>
      </c>
      <c r="E9646" s="1">
        <v>0.53400000000000003</v>
      </c>
      <c r="F9646">
        <v>0.60099999999999998</v>
      </c>
      <c r="G9646">
        <v>0.159</v>
      </c>
      <c r="H9646">
        <v>226</v>
      </c>
      <c r="I9646" t="s">
        <v>18288</v>
      </c>
      <c r="J9646">
        <v>1.3899999999999999E-2</v>
      </c>
      <c r="K9646">
        <v>0.74099999999999999</v>
      </c>
      <c r="L9646">
        <v>0.6729594594594599</v>
      </c>
      <c r="M9646" s="2">
        <f t="shared" si="300"/>
        <v>55.743243243243242</v>
      </c>
      <c r="N9646" t="s">
        <v>2775</v>
      </c>
    </row>
    <row r="9647" spans="1:14">
      <c r="A9647">
        <v>166</v>
      </c>
      <c r="B9647" t="s">
        <v>13657</v>
      </c>
      <c r="C9647" t="s">
        <v>13658</v>
      </c>
      <c r="D9647">
        <v>1164</v>
      </c>
      <c r="E9647" s="1">
        <v>0.53200000000000003</v>
      </c>
      <c r="F9647">
        <v>0.59899999999999998</v>
      </c>
      <c r="G9647">
        <v>9.6000000000000002E-2</v>
      </c>
      <c r="H9647">
        <v>228</v>
      </c>
      <c r="I9647">
        <v>5.7</v>
      </c>
      <c r="J9647">
        <v>1.157E-2</v>
      </c>
      <c r="K9647">
        <v>0.67800000000000005</v>
      </c>
      <c r="L9647">
        <v>0.6729594594594599</v>
      </c>
      <c r="M9647" s="2">
        <f t="shared" si="300"/>
        <v>56.081081081081088</v>
      </c>
      <c r="N9647" t="s">
        <v>2775</v>
      </c>
    </row>
    <row r="9648" spans="1:14">
      <c r="A9648">
        <v>167</v>
      </c>
      <c r="B9648" t="s">
        <v>13689</v>
      </c>
      <c r="C9648" t="s">
        <v>13690</v>
      </c>
      <c r="D9648">
        <v>1284</v>
      </c>
      <c r="E9648" s="1">
        <v>0.52900000000000003</v>
      </c>
      <c r="F9648">
        <v>0.59899999999999998</v>
      </c>
      <c r="G9648">
        <v>0.123</v>
      </c>
      <c r="H9648">
        <v>57</v>
      </c>
      <c r="I9648" t="s">
        <v>18288</v>
      </c>
      <c r="J9648">
        <v>4.2900000000000004E-3</v>
      </c>
      <c r="K9648">
        <v>0.78500000000000003</v>
      </c>
      <c r="L9648">
        <v>0.6729594594594599</v>
      </c>
      <c r="M9648" s="2">
        <f t="shared" si="300"/>
        <v>56.418918918918912</v>
      </c>
      <c r="N9648" t="s">
        <v>2775</v>
      </c>
    </row>
    <row r="9649" spans="1:14">
      <c r="A9649">
        <v>168</v>
      </c>
      <c r="B9649" t="s">
        <v>13923</v>
      </c>
      <c r="C9649" t="s">
        <v>13924</v>
      </c>
      <c r="D9649">
        <v>118</v>
      </c>
      <c r="E9649" s="1">
        <v>0.52900000000000003</v>
      </c>
      <c r="F9649">
        <v>0.59799999999999998</v>
      </c>
      <c r="G9649">
        <v>7.0999999999999994E-2</v>
      </c>
      <c r="H9649">
        <v>56</v>
      </c>
      <c r="I9649">
        <v>3.5</v>
      </c>
      <c r="J9649">
        <v>2.0100000000000001E-3</v>
      </c>
      <c r="K9649">
        <v>0.60599999999999998</v>
      </c>
      <c r="L9649">
        <v>0.6729594594594599</v>
      </c>
      <c r="M9649" s="2">
        <f t="shared" si="300"/>
        <v>56.756756756756758</v>
      </c>
      <c r="N9649" t="s">
        <v>2775</v>
      </c>
    </row>
    <row r="9650" spans="1:14">
      <c r="A9650">
        <v>169</v>
      </c>
      <c r="B9650" t="s">
        <v>13687</v>
      </c>
      <c r="C9650" t="s">
        <v>13688</v>
      </c>
      <c r="D9650">
        <v>1701</v>
      </c>
      <c r="E9650" s="1">
        <v>0.52800000000000002</v>
      </c>
      <c r="F9650">
        <v>0.497</v>
      </c>
      <c r="G9650">
        <v>7.9000000000000001E-2</v>
      </c>
      <c r="H9650">
        <v>38</v>
      </c>
      <c r="I9650" t="s">
        <v>18288</v>
      </c>
      <c r="J9650">
        <v>1.8699999999999999E-3</v>
      </c>
      <c r="K9650">
        <v>0.58299999999999996</v>
      </c>
      <c r="L9650">
        <v>0.6729594594594599</v>
      </c>
      <c r="M9650" s="2">
        <f t="shared" si="300"/>
        <v>57.094594594594597</v>
      </c>
      <c r="N9650" t="s">
        <v>2775</v>
      </c>
    </row>
    <row r="9651" spans="1:14">
      <c r="A9651">
        <v>170</v>
      </c>
      <c r="B9651" t="s">
        <v>13531</v>
      </c>
      <c r="C9651" t="s">
        <v>13532</v>
      </c>
      <c r="D9651">
        <v>1595</v>
      </c>
      <c r="E9651" s="1">
        <v>0.52700000000000002</v>
      </c>
      <c r="F9651">
        <v>0.84399999999999997</v>
      </c>
      <c r="G9651">
        <v>7.0000000000000007E-2</v>
      </c>
      <c r="H9651">
        <v>57</v>
      </c>
      <c r="I9651" t="s">
        <v>18288</v>
      </c>
      <c r="J9651">
        <v>9.1599999999999997E-3</v>
      </c>
      <c r="K9651">
        <v>1.333</v>
      </c>
      <c r="L9651">
        <v>0.6729594594594599</v>
      </c>
      <c r="M9651" s="2">
        <f t="shared" si="300"/>
        <v>57.432432432432435</v>
      </c>
      <c r="N9651" t="s">
        <v>2775</v>
      </c>
    </row>
    <row r="9652" spans="1:14">
      <c r="A9652">
        <v>171</v>
      </c>
      <c r="B9652" t="s">
        <v>13683</v>
      </c>
      <c r="C9652" t="s">
        <v>13684</v>
      </c>
      <c r="D9652">
        <v>454</v>
      </c>
      <c r="E9652" s="1">
        <v>0.52700000000000002</v>
      </c>
      <c r="F9652">
        <v>0.71799999999999997</v>
      </c>
      <c r="G9652">
        <v>0.21099999999999999</v>
      </c>
      <c r="H9652">
        <v>57</v>
      </c>
      <c r="I9652">
        <v>7.4</v>
      </c>
      <c r="J9652">
        <v>4.13E-3</v>
      </c>
      <c r="K9652">
        <v>0.91</v>
      </c>
      <c r="L9652">
        <v>0.6729594594594599</v>
      </c>
      <c r="M9652" s="2">
        <f t="shared" si="300"/>
        <v>57.770270270270274</v>
      </c>
      <c r="N9652" t="s">
        <v>2775</v>
      </c>
    </row>
    <row r="9653" spans="1:14">
      <c r="A9653">
        <v>172</v>
      </c>
      <c r="B9653" t="s">
        <v>13891</v>
      </c>
      <c r="C9653" t="s">
        <v>13892</v>
      </c>
      <c r="D9653">
        <v>834</v>
      </c>
      <c r="E9653" s="1">
        <v>0.52100000000000002</v>
      </c>
      <c r="F9653">
        <v>0.53700000000000003</v>
      </c>
      <c r="G9653">
        <v>5.3999999999999999E-2</v>
      </c>
      <c r="H9653">
        <v>37</v>
      </c>
      <c r="I9653" t="s">
        <v>18288</v>
      </c>
      <c r="J9653">
        <v>1.66E-3</v>
      </c>
      <c r="K9653">
        <v>0.53600000000000003</v>
      </c>
      <c r="L9653">
        <v>0.6729594594594599</v>
      </c>
      <c r="M9653" s="2">
        <f t="shared" si="300"/>
        <v>58.108108108108105</v>
      </c>
      <c r="N9653" t="s">
        <v>2775</v>
      </c>
    </row>
    <row r="9654" spans="1:14">
      <c r="A9654">
        <v>173</v>
      </c>
      <c r="B9654" t="s">
        <v>13609</v>
      </c>
      <c r="C9654" t="s">
        <v>13610</v>
      </c>
      <c r="D9654">
        <v>517</v>
      </c>
      <c r="E9654" s="1">
        <v>0.50800000000000001</v>
      </c>
      <c r="F9654">
        <v>0.85499999999999998</v>
      </c>
      <c r="G9654">
        <v>0.13</v>
      </c>
      <c r="H9654">
        <v>23</v>
      </c>
      <c r="I9654">
        <v>9.6999999999999993</v>
      </c>
      <c r="J9654">
        <v>3.8300000000000001E-3</v>
      </c>
      <c r="K9654">
        <v>1.3149999999999999</v>
      </c>
      <c r="L9654">
        <v>0.6729594594594599</v>
      </c>
      <c r="M9654" s="2">
        <f t="shared" si="300"/>
        <v>58.445945945945944</v>
      </c>
      <c r="N9654" t="s">
        <v>2775</v>
      </c>
    </row>
    <row r="9655" spans="1:14">
      <c r="A9655">
        <v>174</v>
      </c>
      <c r="B9655" t="s">
        <v>13977</v>
      </c>
      <c r="C9655" t="s">
        <v>13978</v>
      </c>
      <c r="D9655">
        <v>460</v>
      </c>
      <c r="E9655" s="1">
        <v>0.50800000000000001</v>
      </c>
      <c r="F9655">
        <v>0.54400000000000004</v>
      </c>
      <c r="G9655">
        <v>9.4E-2</v>
      </c>
      <c r="H9655">
        <v>53</v>
      </c>
      <c r="I9655">
        <v>9.6999999999999993</v>
      </c>
      <c r="J9655">
        <v>2.2799999999999999E-3</v>
      </c>
      <c r="K9655">
        <v>0.39800000000000002</v>
      </c>
      <c r="L9655">
        <v>0.6729594594594599</v>
      </c>
      <c r="M9655" s="2">
        <f t="shared" si="300"/>
        <v>58.783783783783782</v>
      </c>
      <c r="N9655" t="s">
        <v>2775</v>
      </c>
    </row>
    <row r="9656" spans="1:14">
      <c r="A9656">
        <v>175</v>
      </c>
      <c r="B9656" t="s">
        <v>13827</v>
      </c>
      <c r="C9656" t="s">
        <v>13828</v>
      </c>
      <c r="D9656">
        <v>994</v>
      </c>
      <c r="E9656" s="1">
        <v>0.505</v>
      </c>
      <c r="F9656">
        <v>0.48099999999999998</v>
      </c>
      <c r="G9656">
        <v>0.14299999999999999</v>
      </c>
      <c r="H9656">
        <v>49</v>
      </c>
      <c r="I9656" t="s">
        <v>18288</v>
      </c>
      <c r="J9656">
        <v>2.6700000000000001E-3</v>
      </c>
      <c r="K9656">
        <v>0.63300000000000001</v>
      </c>
      <c r="L9656">
        <v>0.6729594594594599</v>
      </c>
      <c r="M9656" s="2">
        <f t="shared" si="300"/>
        <v>59.121621621621621</v>
      </c>
      <c r="N9656" t="s">
        <v>2775</v>
      </c>
    </row>
    <row r="9657" spans="1:14">
      <c r="A9657">
        <v>176</v>
      </c>
      <c r="B9657" t="s">
        <v>9061</v>
      </c>
      <c r="C9657" t="s">
        <v>9062</v>
      </c>
      <c r="D9657">
        <v>905</v>
      </c>
      <c r="E9657" s="1">
        <v>0.504</v>
      </c>
      <c r="F9657">
        <v>0.67</v>
      </c>
      <c r="G9657">
        <v>0.11700000000000001</v>
      </c>
      <c r="H9657">
        <v>120</v>
      </c>
      <c r="I9657">
        <v>8.8000000000000007</v>
      </c>
      <c r="J9657">
        <v>5.2500000000000003E-3</v>
      </c>
      <c r="K9657">
        <v>0.83</v>
      </c>
      <c r="L9657">
        <v>0.6729594594594599</v>
      </c>
      <c r="M9657" s="2">
        <f t="shared" si="300"/>
        <v>59.45945945945946</v>
      </c>
      <c r="N9657" t="s">
        <v>2775</v>
      </c>
    </row>
    <row r="9658" spans="1:14">
      <c r="A9658">
        <v>177</v>
      </c>
      <c r="B9658" t="s">
        <v>13597</v>
      </c>
      <c r="C9658" t="s">
        <v>13598</v>
      </c>
      <c r="D9658">
        <v>407</v>
      </c>
      <c r="E9658" s="1">
        <v>0.504</v>
      </c>
      <c r="F9658">
        <v>0.47799999999999998</v>
      </c>
      <c r="G9658">
        <v>5.7000000000000002E-2</v>
      </c>
      <c r="H9658">
        <v>70</v>
      </c>
      <c r="I9658">
        <v>8.4</v>
      </c>
      <c r="J9658">
        <v>2.1099999999999999E-3</v>
      </c>
      <c r="K9658">
        <v>0.41399999999999998</v>
      </c>
      <c r="L9658">
        <v>0.6729594594594599</v>
      </c>
      <c r="M9658" s="2">
        <f t="shared" si="300"/>
        <v>59.797297297297305</v>
      </c>
      <c r="N9658" t="s">
        <v>2775</v>
      </c>
    </row>
    <row r="9659" spans="1:14">
      <c r="A9659">
        <v>178</v>
      </c>
      <c r="B9659" t="s">
        <v>13625</v>
      </c>
      <c r="C9659" t="s">
        <v>13626</v>
      </c>
      <c r="D9659">
        <v>250</v>
      </c>
      <c r="E9659" s="1">
        <v>0.5</v>
      </c>
      <c r="G9659">
        <v>7.1999999999999995E-2</v>
      </c>
      <c r="H9659">
        <v>83</v>
      </c>
      <c r="I9659">
        <v>4</v>
      </c>
      <c r="J9659">
        <v>2.3600000000000001E-3</v>
      </c>
      <c r="L9659">
        <v>0.6729594594594599</v>
      </c>
      <c r="M9659" s="2">
        <f t="shared" si="300"/>
        <v>60.13513513513513</v>
      </c>
      <c r="N9659" t="s">
        <v>2775</v>
      </c>
    </row>
    <row r="9660" spans="1:14">
      <c r="A9660">
        <v>179</v>
      </c>
      <c r="B9660" t="s">
        <v>13629</v>
      </c>
      <c r="C9660" t="s">
        <v>13630</v>
      </c>
      <c r="D9660">
        <v>198</v>
      </c>
      <c r="E9660" s="1">
        <v>0.5</v>
      </c>
      <c r="G9660">
        <v>0.214</v>
      </c>
      <c r="H9660">
        <v>42</v>
      </c>
      <c r="I9660">
        <v>6.1</v>
      </c>
      <c r="J9660">
        <v>1.39E-3</v>
      </c>
      <c r="L9660">
        <v>0.6729594594594599</v>
      </c>
      <c r="M9660" s="2">
        <f t="shared" si="300"/>
        <v>60.472972972972968</v>
      </c>
      <c r="N9660" t="s">
        <v>2775</v>
      </c>
    </row>
    <row r="9661" spans="1:14">
      <c r="A9661">
        <v>180</v>
      </c>
      <c r="B9661" t="s">
        <v>13791</v>
      </c>
      <c r="C9661" t="s">
        <v>13792</v>
      </c>
      <c r="D9661">
        <v>94</v>
      </c>
      <c r="E9661" s="1">
        <v>0.5</v>
      </c>
      <c r="F9661">
        <v>0.61</v>
      </c>
      <c r="G9661">
        <v>0.156</v>
      </c>
      <c r="H9661">
        <v>109</v>
      </c>
      <c r="J9661">
        <v>5.0000000000000001E-4</v>
      </c>
      <c r="K9661">
        <v>0.34699999999999998</v>
      </c>
      <c r="L9661">
        <v>0.6729594594594599</v>
      </c>
      <c r="M9661" s="2">
        <f t="shared" si="300"/>
        <v>60.810810810810814</v>
      </c>
      <c r="N9661" t="s">
        <v>2775</v>
      </c>
    </row>
    <row r="9662" spans="1:14">
      <c r="A9662">
        <v>181</v>
      </c>
      <c r="B9662" t="s">
        <v>9079</v>
      </c>
      <c r="C9662" t="s">
        <v>9080</v>
      </c>
      <c r="D9662">
        <v>85</v>
      </c>
      <c r="E9662" s="1">
        <v>0.5</v>
      </c>
      <c r="F9662">
        <v>0.71199999999999997</v>
      </c>
      <c r="G9662">
        <v>3.4000000000000002E-2</v>
      </c>
      <c r="H9662">
        <v>29</v>
      </c>
      <c r="J9662">
        <v>9.6000000000000002E-4</v>
      </c>
      <c r="K9662">
        <v>0.46200000000000002</v>
      </c>
      <c r="L9662">
        <v>0.6729594594594599</v>
      </c>
      <c r="M9662" s="2">
        <f t="shared" si="300"/>
        <v>61.148648648648653</v>
      </c>
      <c r="N9662" t="s">
        <v>2775</v>
      </c>
    </row>
    <row r="9663" spans="1:14">
      <c r="A9663">
        <v>182</v>
      </c>
      <c r="B9663" t="s">
        <v>13991</v>
      </c>
      <c r="C9663" t="s">
        <v>13992</v>
      </c>
      <c r="D9663">
        <v>257</v>
      </c>
      <c r="E9663" s="1">
        <v>0.497</v>
      </c>
      <c r="F9663">
        <v>0.497</v>
      </c>
      <c r="G9663">
        <v>0.115</v>
      </c>
      <c r="H9663">
        <v>174</v>
      </c>
      <c r="I9663">
        <v>2.2000000000000002</v>
      </c>
      <c r="J9663">
        <v>3.1700000000000001E-3</v>
      </c>
      <c r="K9663">
        <v>0.38100000000000001</v>
      </c>
      <c r="L9663">
        <v>0.6729594594594599</v>
      </c>
      <c r="M9663" s="2">
        <f t="shared" si="300"/>
        <v>61.486486486486491</v>
      </c>
      <c r="N9663" t="s">
        <v>2775</v>
      </c>
    </row>
    <row r="9664" spans="1:14">
      <c r="A9664">
        <v>183</v>
      </c>
      <c r="B9664" t="s">
        <v>9059</v>
      </c>
      <c r="C9664" t="s">
        <v>9060</v>
      </c>
      <c r="D9664">
        <v>564</v>
      </c>
      <c r="E9664" s="1">
        <v>0.49299999999999999</v>
      </c>
      <c r="F9664">
        <v>0.60299999999999998</v>
      </c>
      <c r="G9664">
        <v>4.9000000000000002E-2</v>
      </c>
      <c r="H9664">
        <v>41</v>
      </c>
      <c r="I9664" t="s">
        <v>18288</v>
      </c>
      <c r="J9664">
        <v>1.7799999999999999E-3</v>
      </c>
      <c r="K9664">
        <v>0.58499999999999996</v>
      </c>
      <c r="L9664">
        <v>0.6729594594594599</v>
      </c>
      <c r="M9664" s="2">
        <f t="shared" si="300"/>
        <v>61.824324324324323</v>
      </c>
      <c r="N9664" t="s">
        <v>2775</v>
      </c>
    </row>
    <row r="9665" spans="1:14">
      <c r="A9665">
        <v>184</v>
      </c>
      <c r="B9665" t="s">
        <v>13971</v>
      </c>
      <c r="C9665" t="s">
        <v>13972</v>
      </c>
      <c r="D9665">
        <v>356</v>
      </c>
      <c r="E9665" s="1">
        <v>0.49299999999999999</v>
      </c>
      <c r="F9665">
        <v>0.629</v>
      </c>
      <c r="G9665">
        <v>5.0999999999999997E-2</v>
      </c>
      <c r="H9665">
        <v>79</v>
      </c>
      <c r="I9665">
        <v>5.0999999999999996</v>
      </c>
      <c r="J9665">
        <v>3.3E-3</v>
      </c>
      <c r="K9665">
        <v>0.57599999999999996</v>
      </c>
      <c r="L9665">
        <v>0.6729594594594599</v>
      </c>
      <c r="M9665" s="2">
        <f t="shared" si="300"/>
        <v>62.162162162162161</v>
      </c>
      <c r="N9665" t="s">
        <v>2775</v>
      </c>
    </row>
    <row r="9666" spans="1:14">
      <c r="A9666">
        <v>185</v>
      </c>
      <c r="B9666" t="s">
        <v>13797</v>
      </c>
      <c r="C9666" t="s">
        <v>13798</v>
      </c>
      <c r="D9666">
        <v>259</v>
      </c>
      <c r="E9666" s="1">
        <v>0.49199999999999999</v>
      </c>
      <c r="F9666">
        <v>0.44500000000000001</v>
      </c>
      <c r="G9666">
        <v>0.12</v>
      </c>
      <c r="H9666">
        <v>50</v>
      </c>
      <c r="I9666">
        <v>5.5</v>
      </c>
      <c r="J9666">
        <v>2.9099999999999998E-3</v>
      </c>
      <c r="K9666">
        <v>0.53600000000000003</v>
      </c>
      <c r="L9666">
        <v>0.6729594594594599</v>
      </c>
      <c r="M9666" s="2">
        <f t="shared" si="300"/>
        <v>62.5</v>
      </c>
      <c r="N9666" t="s">
        <v>2775</v>
      </c>
    </row>
    <row r="9667" spans="1:14">
      <c r="A9667">
        <v>186</v>
      </c>
      <c r="B9667" t="s">
        <v>13483</v>
      </c>
      <c r="C9667" t="s">
        <v>13484</v>
      </c>
      <c r="D9667">
        <v>527</v>
      </c>
      <c r="E9667" s="1">
        <v>0.48699999999999999</v>
      </c>
      <c r="F9667">
        <v>0.46</v>
      </c>
      <c r="G9667">
        <v>7.9000000000000001E-2</v>
      </c>
      <c r="H9667">
        <v>189</v>
      </c>
      <c r="I9667">
        <v>3.9</v>
      </c>
      <c r="J9667">
        <v>2.5000000000000001E-3</v>
      </c>
      <c r="K9667">
        <v>0.20399999999999999</v>
      </c>
      <c r="L9667">
        <v>0.6729594594594599</v>
      </c>
      <c r="M9667" s="2">
        <f t="shared" si="300"/>
        <v>62.837837837837839</v>
      </c>
      <c r="N9667" t="s">
        <v>2775</v>
      </c>
    </row>
    <row r="9668" spans="1:14">
      <c r="A9668">
        <v>187</v>
      </c>
      <c r="B9668" t="s">
        <v>13809</v>
      </c>
      <c r="C9668" t="s">
        <v>13810</v>
      </c>
      <c r="D9668">
        <v>88</v>
      </c>
      <c r="E9668" s="1">
        <v>0.48499999999999999</v>
      </c>
      <c r="F9668">
        <v>0.55600000000000005</v>
      </c>
      <c r="G9668">
        <v>0.15</v>
      </c>
      <c r="H9668">
        <v>40</v>
      </c>
      <c r="J9668">
        <v>2.14E-3</v>
      </c>
      <c r="K9668">
        <v>0.86099999999999999</v>
      </c>
      <c r="L9668">
        <v>0.6729594594594599</v>
      </c>
      <c r="M9668" s="2">
        <f t="shared" si="300"/>
        <v>63.175675675675677</v>
      </c>
      <c r="N9668" t="s">
        <v>2775</v>
      </c>
    </row>
    <row r="9669" spans="1:14">
      <c r="A9669">
        <v>188</v>
      </c>
      <c r="B9669" t="s">
        <v>13639</v>
      </c>
      <c r="C9669" t="s">
        <v>13640</v>
      </c>
      <c r="D9669">
        <v>463</v>
      </c>
      <c r="E9669" s="1">
        <v>0.48399999999999999</v>
      </c>
      <c r="F9669">
        <v>0.57999999999999996</v>
      </c>
      <c r="G9669">
        <v>8.5999999999999993E-2</v>
      </c>
      <c r="H9669">
        <v>58</v>
      </c>
      <c r="I9669">
        <v>6.7</v>
      </c>
      <c r="J9669">
        <v>3.13E-3</v>
      </c>
      <c r="K9669">
        <v>0.501</v>
      </c>
      <c r="L9669">
        <v>0.6729594594594599</v>
      </c>
      <c r="M9669" s="2">
        <f t="shared" si="300"/>
        <v>63.513513513513509</v>
      </c>
      <c r="N9669" t="s">
        <v>2775</v>
      </c>
    </row>
    <row r="9670" spans="1:14">
      <c r="A9670">
        <v>189</v>
      </c>
      <c r="B9670" t="s">
        <v>13485</v>
      </c>
      <c r="C9670" t="s">
        <v>13486</v>
      </c>
      <c r="D9670">
        <v>1326</v>
      </c>
      <c r="E9670" s="1">
        <v>0.48</v>
      </c>
      <c r="F9670">
        <v>0.60399999999999998</v>
      </c>
      <c r="G9670">
        <v>7.9000000000000001E-2</v>
      </c>
      <c r="H9670">
        <v>191</v>
      </c>
      <c r="I9670">
        <v>6.5</v>
      </c>
      <c r="J9670">
        <v>6.4200000000000004E-3</v>
      </c>
      <c r="K9670">
        <v>0.378</v>
      </c>
      <c r="L9670">
        <v>0.6729594594594599</v>
      </c>
      <c r="M9670" s="2">
        <f t="shared" si="300"/>
        <v>63.851351351351347</v>
      </c>
      <c r="N9670" t="s">
        <v>2775</v>
      </c>
    </row>
    <row r="9671" spans="1:14">
      <c r="A9671">
        <v>190</v>
      </c>
      <c r="B9671" t="s">
        <v>13561</v>
      </c>
      <c r="C9671" t="s">
        <v>13562</v>
      </c>
      <c r="D9671">
        <v>1043</v>
      </c>
      <c r="E9671" s="1">
        <v>0.48</v>
      </c>
      <c r="F9671">
        <v>0.53400000000000003</v>
      </c>
      <c r="G9671">
        <v>5.8999999999999997E-2</v>
      </c>
      <c r="H9671">
        <v>102</v>
      </c>
      <c r="I9671" t="s">
        <v>18288</v>
      </c>
      <c r="J9671">
        <v>3.5999999999999999E-3</v>
      </c>
      <c r="K9671">
        <v>0.434</v>
      </c>
      <c r="L9671">
        <v>0.6729594594594599</v>
      </c>
      <c r="M9671" s="2">
        <f t="shared" si="300"/>
        <v>64.189189189189193</v>
      </c>
      <c r="N9671" t="s">
        <v>2775</v>
      </c>
    </row>
    <row r="9672" spans="1:14">
      <c r="A9672">
        <v>191</v>
      </c>
      <c r="B9672" t="s">
        <v>13633</v>
      </c>
      <c r="C9672" t="s">
        <v>13634</v>
      </c>
      <c r="D9672">
        <v>1430</v>
      </c>
      <c r="E9672" s="1">
        <v>0.47699999999999998</v>
      </c>
      <c r="F9672">
        <v>0.53800000000000003</v>
      </c>
      <c r="G9672">
        <v>7.8E-2</v>
      </c>
      <c r="H9672">
        <v>218</v>
      </c>
      <c r="I9672">
        <v>5.7</v>
      </c>
      <c r="J9672">
        <v>1.3169999999999999E-2</v>
      </c>
      <c r="K9672">
        <v>0.54300000000000004</v>
      </c>
      <c r="L9672">
        <v>0.6729594594594599</v>
      </c>
      <c r="M9672" s="2">
        <f t="shared" si="300"/>
        <v>64.527027027027032</v>
      </c>
      <c r="N9672" t="s">
        <v>2775</v>
      </c>
    </row>
    <row r="9673" spans="1:14">
      <c r="A9673">
        <v>192</v>
      </c>
      <c r="B9673" t="s">
        <v>19334</v>
      </c>
      <c r="C9673" t="s">
        <v>19335</v>
      </c>
      <c r="D9673">
        <v>376</v>
      </c>
      <c r="E9673" s="1">
        <v>0.47699999999999998</v>
      </c>
      <c r="F9673">
        <v>0.56200000000000006</v>
      </c>
      <c r="G9673">
        <v>0.13100000000000001</v>
      </c>
      <c r="H9673">
        <v>61</v>
      </c>
      <c r="I9673">
        <v>5.7</v>
      </c>
      <c r="J9673">
        <v>3.6900000000000001E-3</v>
      </c>
      <c r="K9673">
        <v>0.60699999999999998</v>
      </c>
      <c r="L9673">
        <v>0.6729594594594599</v>
      </c>
      <c r="M9673" s="2">
        <f t="shared" si="300"/>
        <v>64.86486486486487</v>
      </c>
      <c r="N9673" t="s">
        <v>2775</v>
      </c>
    </row>
    <row r="9674" spans="1:14">
      <c r="A9674">
        <v>193</v>
      </c>
      <c r="B9674" t="s">
        <v>13479</v>
      </c>
      <c r="C9674" t="s">
        <v>13480</v>
      </c>
      <c r="D9674">
        <v>1306</v>
      </c>
      <c r="E9674" s="1">
        <v>0.47199999999999998</v>
      </c>
      <c r="F9674">
        <v>0.45100000000000001</v>
      </c>
      <c r="G9674">
        <v>9.5000000000000001E-2</v>
      </c>
      <c r="H9674">
        <v>147</v>
      </c>
      <c r="I9674" t="s">
        <v>18288</v>
      </c>
      <c r="J9674">
        <v>5.8100000000000001E-3</v>
      </c>
      <c r="K9674">
        <v>0.56000000000000005</v>
      </c>
      <c r="L9674">
        <v>0.6729594594594599</v>
      </c>
      <c r="M9674" s="2">
        <f t="shared" ref="M9674:M9737" si="301">A9674/296*100</f>
        <v>65.202702702702695</v>
      </c>
      <c r="N9674" t="s">
        <v>2775</v>
      </c>
    </row>
    <row r="9675" spans="1:14">
      <c r="A9675">
        <v>194</v>
      </c>
      <c r="B9675" t="s">
        <v>13905</v>
      </c>
      <c r="C9675" t="s">
        <v>13906</v>
      </c>
      <c r="D9675">
        <v>142</v>
      </c>
      <c r="E9675" s="1">
        <v>0.46700000000000003</v>
      </c>
      <c r="F9675">
        <v>0.78300000000000003</v>
      </c>
      <c r="G9675">
        <v>9.5000000000000001E-2</v>
      </c>
      <c r="H9675">
        <v>21</v>
      </c>
      <c r="I9675">
        <v>4.7</v>
      </c>
      <c r="J9675">
        <v>1.41E-3</v>
      </c>
      <c r="K9675">
        <v>0.76100000000000001</v>
      </c>
      <c r="L9675">
        <v>0.6729594594594599</v>
      </c>
      <c r="M9675" s="2">
        <f t="shared" si="301"/>
        <v>65.540540540540533</v>
      </c>
      <c r="N9675" t="s">
        <v>2775</v>
      </c>
    </row>
    <row r="9676" spans="1:14">
      <c r="A9676">
        <v>195</v>
      </c>
      <c r="B9676" t="s">
        <v>13835</v>
      </c>
      <c r="C9676" t="s">
        <v>13836</v>
      </c>
      <c r="D9676">
        <v>1437</v>
      </c>
      <c r="E9676" s="1">
        <v>0.46600000000000003</v>
      </c>
      <c r="F9676">
        <v>0.52900000000000003</v>
      </c>
      <c r="G9676">
        <v>0.17499999999999999</v>
      </c>
      <c r="H9676">
        <v>171</v>
      </c>
      <c r="I9676">
        <v>9.9</v>
      </c>
      <c r="J9676">
        <v>9.0399999999999994E-3</v>
      </c>
      <c r="K9676">
        <v>0.58199999999999996</v>
      </c>
      <c r="L9676">
        <v>0.6729594594594599</v>
      </c>
      <c r="M9676" s="2">
        <f t="shared" si="301"/>
        <v>65.878378378378372</v>
      </c>
      <c r="N9676" t="s">
        <v>2775</v>
      </c>
    </row>
    <row r="9677" spans="1:14">
      <c r="A9677">
        <v>196</v>
      </c>
      <c r="B9677" t="s">
        <v>13697</v>
      </c>
      <c r="C9677" t="s">
        <v>13698</v>
      </c>
      <c r="D9677">
        <v>1041</v>
      </c>
      <c r="E9677" s="1">
        <v>0.46500000000000002</v>
      </c>
      <c r="F9677">
        <v>0.54400000000000004</v>
      </c>
      <c r="G9677">
        <v>9.7000000000000003E-2</v>
      </c>
      <c r="H9677">
        <v>124</v>
      </c>
      <c r="I9677" t="s">
        <v>18288</v>
      </c>
      <c r="J9677">
        <v>5.8300000000000001E-3</v>
      </c>
      <c r="K9677">
        <v>0.72199999999999998</v>
      </c>
      <c r="L9677">
        <v>0.6729594594594599</v>
      </c>
      <c r="M9677" s="2">
        <f t="shared" si="301"/>
        <v>66.21621621621621</v>
      </c>
      <c r="N9677" t="s">
        <v>2775</v>
      </c>
    </row>
    <row r="9678" spans="1:14">
      <c r="A9678">
        <v>197</v>
      </c>
      <c r="B9678" t="s">
        <v>13943</v>
      </c>
      <c r="C9678" t="s">
        <v>13944</v>
      </c>
      <c r="D9678">
        <v>3297</v>
      </c>
      <c r="E9678" s="1">
        <v>0.46500000000000002</v>
      </c>
      <c r="F9678">
        <v>0.57499999999999996</v>
      </c>
      <c r="G9678">
        <v>5.8999999999999997E-2</v>
      </c>
      <c r="H9678">
        <v>136</v>
      </c>
      <c r="I9678" t="s">
        <v>18288</v>
      </c>
      <c r="J9678">
        <v>6.9800000000000001E-3</v>
      </c>
      <c r="K9678">
        <v>0.72399999999999998</v>
      </c>
      <c r="L9678">
        <v>0.6729594594594599</v>
      </c>
      <c r="M9678" s="2">
        <f t="shared" si="301"/>
        <v>66.554054054054063</v>
      </c>
      <c r="N9678" t="s">
        <v>2775</v>
      </c>
    </row>
    <row r="9679" spans="1:14">
      <c r="A9679">
        <v>198</v>
      </c>
      <c r="B9679" t="s">
        <v>13999</v>
      </c>
      <c r="C9679" t="s">
        <v>14000</v>
      </c>
      <c r="D9679">
        <v>440</v>
      </c>
      <c r="E9679" s="1">
        <v>0.46</v>
      </c>
      <c r="G9679">
        <v>0.159</v>
      </c>
      <c r="H9679">
        <v>44</v>
      </c>
      <c r="I9679" t="s">
        <v>18288</v>
      </c>
      <c r="J9679">
        <v>1.74E-3</v>
      </c>
      <c r="L9679">
        <v>0.6729594594594599</v>
      </c>
      <c r="M9679" s="2">
        <f t="shared" si="301"/>
        <v>66.891891891891902</v>
      </c>
      <c r="N9679" t="s">
        <v>2775</v>
      </c>
    </row>
    <row r="9680" spans="1:14">
      <c r="A9680">
        <v>199</v>
      </c>
      <c r="B9680" t="s">
        <v>14021</v>
      </c>
      <c r="C9680" t="s">
        <v>14022</v>
      </c>
      <c r="D9680">
        <v>219</v>
      </c>
      <c r="E9680" s="1">
        <v>0.45700000000000002</v>
      </c>
      <c r="F9680">
        <v>0.46500000000000002</v>
      </c>
      <c r="G9680">
        <v>0.17899999999999999</v>
      </c>
      <c r="H9680">
        <v>56</v>
      </c>
      <c r="I9680">
        <v>5.6</v>
      </c>
      <c r="J9680">
        <v>1.1199999999999999E-3</v>
      </c>
      <c r="K9680">
        <v>0.28100000000000003</v>
      </c>
      <c r="L9680">
        <v>0.6729594594594599</v>
      </c>
      <c r="M9680" s="2">
        <f t="shared" si="301"/>
        <v>67.229729729729726</v>
      </c>
      <c r="N9680" t="s">
        <v>2775</v>
      </c>
    </row>
    <row r="9681" spans="1:14">
      <c r="A9681">
        <v>200</v>
      </c>
      <c r="B9681" t="s">
        <v>13691</v>
      </c>
      <c r="C9681" t="s">
        <v>13692</v>
      </c>
      <c r="D9681">
        <v>418</v>
      </c>
      <c r="E9681" s="1">
        <v>0.45500000000000002</v>
      </c>
      <c r="F9681">
        <v>0.55100000000000005</v>
      </c>
      <c r="G9681">
        <v>4.8000000000000001E-2</v>
      </c>
      <c r="H9681">
        <v>21</v>
      </c>
      <c r="I9681" t="s">
        <v>18288</v>
      </c>
      <c r="J9681">
        <v>9.7000000000000005E-4</v>
      </c>
      <c r="K9681">
        <v>0.51700000000000002</v>
      </c>
      <c r="L9681">
        <v>0.6729594594594599</v>
      </c>
      <c r="M9681" s="2">
        <f t="shared" si="301"/>
        <v>67.567567567567565</v>
      </c>
      <c r="N9681" t="s">
        <v>2775</v>
      </c>
    </row>
    <row r="9682" spans="1:14">
      <c r="A9682">
        <v>201</v>
      </c>
      <c r="B9682" t="s">
        <v>13815</v>
      </c>
      <c r="C9682" t="s">
        <v>13816</v>
      </c>
      <c r="D9682">
        <v>227</v>
      </c>
      <c r="E9682" s="1">
        <v>0.45500000000000002</v>
      </c>
      <c r="F9682">
        <v>0.38100000000000001</v>
      </c>
      <c r="G9682">
        <v>9.6000000000000002E-2</v>
      </c>
      <c r="H9682">
        <v>52</v>
      </c>
      <c r="I9682">
        <v>7.3</v>
      </c>
      <c r="J9682">
        <v>3.46E-3</v>
      </c>
      <c r="K9682">
        <v>0.872</v>
      </c>
      <c r="L9682">
        <v>0.6729594594594599</v>
      </c>
      <c r="M9682" s="2">
        <f t="shared" si="301"/>
        <v>67.905405405405403</v>
      </c>
      <c r="N9682" t="s">
        <v>2775</v>
      </c>
    </row>
    <row r="9683" spans="1:14">
      <c r="A9683">
        <v>202</v>
      </c>
      <c r="B9683" t="s">
        <v>13995</v>
      </c>
      <c r="C9683" t="s">
        <v>13996</v>
      </c>
      <c r="D9683">
        <v>694</v>
      </c>
      <c r="E9683" s="1">
        <v>0.45500000000000002</v>
      </c>
      <c r="F9683">
        <v>0.54200000000000004</v>
      </c>
      <c r="G9683">
        <v>6.8000000000000005E-2</v>
      </c>
      <c r="H9683">
        <v>73</v>
      </c>
      <c r="I9683">
        <v>10</v>
      </c>
      <c r="J9683">
        <v>2.5100000000000001E-3</v>
      </c>
      <c r="K9683">
        <v>0.38800000000000001</v>
      </c>
      <c r="L9683">
        <v>0.6729594594594599</v>
      </c>
      <c r="M9683" s="2">
        <f t="shared" si="301"/>
        <v>68.243243243243242</v>
      </c>
      <c r="N9683" t="s">
        <v>2775</v>
      </c>
    </row>
    <row r="9684" spans="1:14">
      <c r="A9684">
        <v>203</v>
      </c>
      <c r="B9684" t="s">
        <v>13577</v>
      </c>
      <c r="C9684" t="s">
        <v>13578</v>
      </c>
      <c r="D9684">
        <v>956</v>
      </c>
      <c r="E9684" s="1">
        <v>0.44700000000000001</v>
      </c>
      <c r="F9684">
        <v>0.58599999999999997</v>
      </c>
      <c r="G9684">
        <v>0.16700000000000001</v>
      </c>
      <c r="H9684">
        <v>18</v>
      </c>
      <c r="I9684" t="s">
        <v>18288</v>
      </c>
      <c r="J9684">
        <v>1.9300000000000001E-3</v>
      </c>
      <c r="K9684">
        <v>1.1100000000000001</v>
      </c>
      <c r="L9684">
        <v>0.6729594594594599</v>
      </c>
      <c r="M9684" s="2">
        <f t="shared" si="301"/>
        <v>68.581081081081081</v>
      </c>
      <c r="N9684" t="s">
        <v>2775</v>
      </c>
    </row>
    <row r="9685" spans="1:14">
      <c r="A9685">
        <v>204</v>
      </c>
      <c r="B9685" t="s">
        <v>13873</v>
      </c>
      <c r="C9685" t="s">
        <v>13874</v>
      </c>
      <c r="D9685">
        <v>122</v>
      </c>
      <c r="E9685" s="1">
        <v>0.44700000000000001</v>
      </c>
      <c r="G9685">
        <v>0</v>
      </c>
      <c r="H9685">
        <v>49</v>
      </c>
      <c r="I9685">
        <v>4.7</v>
      </c>
      <c r="J9685">
        <v>7.2999999999999996E-4</v>
      </c>
      <c r="L9685">
        <v>0.6729594594594599</v>
      </c>
      <c r="M9685" s="2">
        <f t="shared" si="301"/>
        <v>68.918918918918919</v>
      </c>
      <c r="N9685" t="s">
        <v>2775</v>
      </c>
    </row>
    <row r="9686" spans="1:14">
      <c r="A9686">
        <v>205</v>
      </c>
      <c r="B9686" t="s">
        <v>13511</v>
      </c>
      <c r="C9686" t="s">
        <v>13512</v>
      </c>
      <c r="D9686">
        <v>512</v>
      </c>
      <c r="E9686" s="1">
        <v>0.44600000000000001</v>
      </c>
      <c r="F9686">
        <v>0.437</v>
      </c>
      <c r="G9686">
        <v>4.2000000000000003E-2</v>
      </c>
      <c r="H9686">
        <v>48</v>
      </c>
      <c r="I9686" t="s">
        <v>18288</v>
      </c>
      <c r="J9686">
        <v>2.14E-3</v>
      </c>
      <c r="K9686">
        <v>0.41499999999999998</v>
      </c>
      <c r="L9686">
        <v>0.6729594594594599</v>
      </c>
      <c r="M9686" s="2">
        <f t="shared" si="301"/>
        <v>69.256756756756758</v>
      </c>
      <c r="N9686" t="s">
        <v>2775</v>
      </c>
    </row>
    <row r="9687" spans="1:14">
      <c r="A9687">
        <v>206</v>
      </c>
      <c r="B9687" t="s">
        <v>13761</v>
      </c>
      <c r="C9687" t="s">
        <v>13762</v>
      </c>
      <c r="D9687">
        <v>432</v>
      </c>
      <c r="E9687" s="1">
        <v>0.44500000000000001</v>
      </c>
      <c r="F9687">
        <v>0.48599999999999999</v>
      </c>
      <c r="G9687">
        <v>0.125</v>
      </c>
      <c r="H9687">
        <v>16</v>
      </c>
      <c r="I9687">
        <v>9.8000000000000007</v>
      </c>
      <c r="J9687">
        <v>2.7399999999999998E-3</v>
      </c>
      <c r="K9687">
        <v>0.55400000000000005</v>
      </c>
      <c r="L9687">
        <v>0.6729594594594599</v>
      </c>
      <c r="M9687" s="2">
        <f t="shared" si="301"/>
        <v>69.594594594594597</v>
      </c>
      <c r="N9687" t="s">
        <v>2775</v>
      </c>
    </row>
    <row r="9688" spans="1:14">
      <c r="A9688">
        <v>207</v>
      </c>
      <c r="B9688" t="s">
        <v>13709</v>
      </c>
      <c r="C9688" t="s">
        <v>13710</v>
      </c>
      <c r="D9688">
        <v>102</v>
      </c>
      <c r="E9688" s="1">
        <v>0.443</v>
      </c>
      <c r="F9688">
        <v>0.38600000000000001</v>
      </c>
      <c r="G9688">
        <v>5.2999999999999999E-2</v>
      </c>
      <c r="H9688">
        <v>57</v>
      </c>
      <c r="I9688">
        <v>2.4</v>
      </c>
      <c r="J9688">
        <v>5.9000000000000003E-4</v>
      </c>
      <c r="K9688">
        <v>0.152</v>
      </c>
      <c r="L9688">
        <v>0.6729594594594599</v>
      </c>
      <c r="M9688" s="2">
        <f t="shared" si="301"/>
        <v>69.932432432432435</v>
      </c>
      <c r="N9688" t="s">
        <v>2775</v>
      </c>
    </row>
    <row r="9689" spans="1:14">
      <c r="A9689">
        <v>208</v>
      </c>
      <c r="B9689" t="s">
        <v>13915</v>
      </c>
      <c r="C9689" t="s">
        <v>13916</v>
      </c>
      <c r="D9689">
        <v>195</v>
      </c>
      <c r="E9689" s="1">
        <v>0.439</v>
      </c>
      <c r="G9689">
        <v>5.3999999999999999E-2</v>
      </c>
      <c r="H9689">
        <v>37</v>
      </c>
      <c r="I9689">
        <v>7.2</v>
      </c>
      <c r="J9689">
        <v>2E-3</v>
      </c>
      <c r="L9689">
        <v>0.6729594594594599</v>
      </c>
      <c r="M9689" s="2">
        <f t="shared" si="301"/>
        <v>70.270270270270274</v>
      </c>
      <c r="N9689" t="s">
        <v>2775</v>
      </c>
    </row>
    <row r="9690" spans="1:14">
      <c r="A9690">
        <v>209</v>
      </c>
      <c r="B9690" t="s">
        <v>13703</v>
      </c>
      <c r="C9690" t="s">
        <v>13704</v>
      </c>
      <c r="D9690">
        <v>556</v>
      </c>
      <c r="E9690" s="1">
        <v>0.435</v>
      </c>
      <c r="F9690">
        <v>0.56399999999999995</v>
      </c>
      <c r="G9690">
        <v>0.14299999999999999</v>
      </c>
      <c r="H9690">
        <v>56</v>
      </c>
      <c r="I9690" t="s">
        <v>18288</v>
      </c>
      <c r="J9690">
        <v>2.6900000000000001E-3</v>
      </c>
      <c r="K9690">
        <v>0.52800000000000002</v>
      </c>
      <c r="L9690">
        <v>0.6729594594594599</v>
      </c>
      <c r="M9690" s="2">
        <f t="shared" si="301"/>
        <v>70.608108108108098</v>
      </c>
      <c r="N9690" t="s">
        <v>2775</v>
      </c>
    </row>
    <row r="9691" spans="1:14">
      <c r="A9691">
        <v>210</v>
      </c>
      <c r="B9691" t="s">
        <v>13715</v>
      </c>
      <c r="C9691" t="s">
        <v>13716</v>
      </c>
      <c r="D9691">
        <v>151</v>
      </c>
      <c r="E9691" s="1">
        <v>0.433</v>
      </c>
      <c r="F9691">
        <v>0.49299999999999999</v>
      </c>
      <c r="G9691">
        <v>3.5999999999999997E-2</v>
      </c>
      <c r="H9691">
        <v>28</v>
      </c>
      <c r="I9691">
        <v>6.4</v>
      </c>
      <c r="J9691">
        <v>2.0799999999999998E-3</v>
      </c>
      <c r="K9691">
        <v>0.81399999999999995</v>
      </c>
      <c r="L9691">
        <v>0.6729594594594599</v>
      </c>
      <c r="M9691" s="2">
        <f t="shared" si="301"/>
        <v>70.945945945945937</v>
      </c>
      <c r="N9691" t="s">
        <v>2775</v>
      </c>
    </row>
    <row r="9692" spans="1:14">
      <c r="A9692">
        <v>211</v>
      </c>
      <c r="B9692" t="s">
        <v>9075</v>
      </c>
      <c r="C9692" t="s">
        <v>9076</v>
      </c>
      <c r="D9692">
        <v>317</v>
      </c>
      <c r="E9692" s="1">
        <v>0.43099999999999999</v>
      </c>
      <c r="G9692">
        <v>0.111</v>
      </c>
      <c r="H9692">
        <v>36</v>
      </c>
      <c r="I9692" t="s">
        <v>18288</v>
      </c>
      <c r="J9692">
        <v>1.0499999999999999E-3</v>
      </c>
      <c r="L9692">
        <v>0.6729594594594599</v>
      </c>
      <c r="M9692" s="2">
        <f t="shared" si="301"/>
        <v>71.28378378378379</v>
      </c>
      <c r="N9692" t="s">
        <v>2775</v>
      </c>
    </row>
    <row r="9693" spans="1:14">
      <c r="A9693">
        <v>212</v>
      </c>
      <c r="B9693" t="s">
        <v>13659</v>
      </c>
      <c r="C9693" t="s">
        <v>13660</v>
      </c>
      <c r="D9693">
        <v>1042</v>
      </c>
      <c r="E9693" s="1">
        <v>0.42599999999999999</v>
      </c>
      <c r="G9693">
        <v>7.0999999999999994E-2</v>
      </c>
      <c r="H9693">
        <v>240</v>
      </c>
      <c r="I9693">
        <v>7.1</v>
      </c>
      <c r="J9693">
        <v>3.8300000000000001E-3</v>
      </c>
      <c r="L9693">
        <v>0.6729594594594599</v>
      </c>
      <c r="M9693" s="2">
        <f t="shared" si="301"/>
        <v>71.621621621621628</v>
      </c>
      <c r="N9693" t="s">
        <v>2775</v>
      </c>
    </row>
    <row r="9694" spans="1:14">
      <c r="A9694">
        <v>213</v>
      </c>
      <c r="B9694" t="s">
        <v>13897</v>
      </c>
      <c r="C9694" t="s">
        <v>13898</v>
      </c>
      <c r="D9694">
        <v>479</v>
      </c>
      <c r="E9694" s="1">
        <v>0.42599999999999999</v>
      </c>
      <c r="G9694">
        <v>4.8000000000000001E-2</v>
      </c>
      <c r="H9694">
        <v>21</v>
      </c>
      <c r="I9694" t="s">
        <v>18288</v>
      </c>
      <c r="J9694">
        <v>6.8999999999999997E-4</v>
      </c>
      <c r="L9694">
        <v>0.6729594594594599</v>
      </c>
      <c r="M9694" s="2">
        <f t="shared" si="301"/>
        <v>71.959459459459467</v>
      </c>
      <c r="N9694" t="s">
        <v>2775</v>
      </c>
    </row>
    <row r="9695" spans="1:14">
      <c r="A9695">
        <v>214</v>
      </c>
      <c r="B9695" t="s">
        <v>13501</v>
      </c>
      <c r="C9695" t="s">
        <v>13502</v>
      </c>
      <c r="D9695">
        <v>633</v>
      </c>
      <c r="E9695" s="1">
        <v>0.42199999999999999</v>
      </c>
      <c r="G9695">
        <v>0.23300000000000001</v>
      </c>
      <c r="H9695">
        <v>43</v>
      </c>
      <c r="I9695" t="s">
        <v>18288</v>
      </c>
      <c r="J9695">
        <v>1E-3</v>
      </c>
      <c r="L9695">
        <v>0.6729594594594599</v>
      </c>
      <c r="M9695" s="2">
        <f t="shared" si="301"/>
        <v>72.297297297297305</v>
      </c>
      <c r="N9695" t="s">
        <v>2775</v>
      </c>
    </row>
    <row r="9696" spans="1:14">
      <c r="A9696">
        <v>215</v>
      </c>
      <c r="B9696" t="s">
        <v>13947</v>
      </c>
      <c r="C9696" t="s">
        <v>13948</v>
      </c>
      <c r="D9696">
        <v>266</v>
      </c>
      <c r="E9696" s="1">
        <v>0.42199999999999999</v>
      </c>
      <c r="G9696">
        <v>0.05</v>
      </c>
      <c r="H9696">
        <v>20</v>
      </c>
      <c r="I9696" t="s">
        <v>18288</v>
      </c>
      <c r="J9696">
        <v>7.9000000000000001E-4</v>
      </c>
      <c r="L9696">
        <v>0.6729594594594599</v>
      </c>
      <c r="M9696" s="2">
        <f t="shared" si="301"/>
        <v>72.63513513513513</v>
      </c>
      <c r="N9696" t="s">
        <v>2775</v>
      </c>
    </row>
    <row r="9697" spans="1:14">
      <c r="A9697">
        <v>216</v>
      </c>
      <c r="B9697" t="s">
        <v>14003</v>
      </c>
      <c r="C9697" t="s">
        <v>14004</v>
      </c>
      <c r="D9697">
        <v>325</v>
      </c>
      <c r="E9697" s="1">
        <v>0.42099999999999999</v>
      </c>
      <c r="F9697">
        <v>0.40300000000000002</v>
      </c>
      <c r="G9697">
        <v>2.4E-2</v>
      </c>
      <c r="H9697">
        <v>41</v>
      </c>
      <c r="I9697" t="s">
        <v>18288</v>
      </c>
      <c r="J9697">
        <v>9.3000000000000005E-4</v>
      </c>
      <c r="K9697">
        <v>0.29399999999999998</v>
      </c>
      <c r="L9697">
        <v>0.6729594594594599</v>
      </c>
      <c r="M9697" s="2">
        <f t="shared" si="301"/>
        <v>72.972972972972968</v>
      </c>
      <c r="N9697" t="s">
        <v>2775</v>
      </c>
    </row>
    <row r="9698" spans="1:14">
      <c r="A9698">
        <v>217</v>
      </c>
      <c r="B9698" t="s">
        <v>13637</v>
      </c>
      <c r="C9698" t="s">
        <v>13638</v>
      </c>
      <c r="D9698">
        <v>1862</v>
      </c>
      <c r="E9698" s="1">
        <v>0.42</v>
      </c>
      <c r="F9698">
        <v>0.33700000000000002</v>
      </c>
      <c r="G9698">
        <v>8.5000000000000006E-2</v>
      </c>
      <c r="H9698">
        <v>176</v>
      </c>
      <c r="I9698" t="s">
        <v>18288</v>
      </c>
      <c r="J9698">
        <v>2.8500000000000001E-3</v>
      </c>
      <c r="K9698">
        <v>0.17699999999999999</v>
      </c>
      <c r="L9698">
        <v>0.6729594594594599</v>
      </c>
      <c r="M9698" s="2">
        <f t="shared" si="301"/>
        <v>73.310810810810807</v>
      </c>
      <c r="N9698" t="s">
        <v>2775</v>
      </c>
    </row>
    <row r="9699" spans="1:14">
      <c r="A9699">
        <v>218</v>
      </c>
      <c r="B9699" t="s">
        <v>13575</v>
      </c>
      <c r="C9699" t="s">
        <v>13576</v>
      </c>
      <c r="D9699">
        <v>148</v>
      </c>
      <c r="E9699" s="1">
        <v>0.41899999999999998</v>
      </c>
      <c r="F9699">
        <v>0.48099999999999998</v>
      </c>
      <c r="G9699">
        <v>0.03</v>
      </c>
      <c r="H9699">
        <v>33</v>
      </c>
      <c r="I9699">
        <v>5.9</v>
      </c>
      <c r="J9699">
        <v>9.3000000000000005E-4</v>
      </c>
      <c r="K9699">
        <v>0.34300000000000003</v>
      </c>
      <c r="L9699">
        <v>0.6729594594594599</v>
      </c>
      <c r="M9699" s="2">
        <f t="shared" si="301"/>
        <v>73.648648648648646</v>
      </c>
      <c r="N9699" t="s">
        <v>2775</v>
      </c>
    </row>
    <row r="9700" spans="1:14">
      <c r="A9700">
        <v>219</v>
      </c>
      <c r="B9700" t="s">
        <v>13723</v>
      </c>
      <c r="C9700" t="s">
        <v>13724</v>
      </c>
      <c r="D9700">
        <v>2500</v>
      </c>
      <c r="E9700" s="1">
        <v>0.41599999999999998</v>
      </c>
      <c r="F9700">
        <v>1.042</v>
      </c>
      <c r="I9700" t="s">
        <v>18288</v>
      </c>
      <c r="J9700">
        <v>1.0410000000000001E-2</v>
      </c>
      <c r="K9700">
        <v>1.26</v>
      </c>
      <c r="L9700">
        <v>0.6729594594594599</v>
      </c>
      <c r="M9700" s="2">
        <f t="shared" si="301"/>
        <v>73.986486486486484</v>
      </c>
      <c r="N9700" t="s">
        <v>2775</v>
      </c>
    </row>
    <row r="9701" spans="1:14">
      <c r="A9701">
        <v>220</v>
      </c>
      <c r="B9701" t="s">
        <v>13867</v>
      </c>
      <c r="C9701" t="s">
        <v>13868</v>
      </c>
      <c r="D9701">
        <v>106</v>
      </c>
      <c r="E9701" s="1">
        <v>0.41299999999999998</v>
      </c>
      <c r="G9701">
        <v>9.5000000000000001E-2</v>
      </c>
      <c r="H9701">
        <v>21</v>
      </c>
      <c r="I9701">
        <v>7.7</v>
      </c>
      <c r="J9701">
        <v>9.2000000000000003E-4</v>
      </c>
      <c r="L9701">
        <v>0.6729594594594599</v>
      </c>
      <c r="M9701" s="2">
        <f t="shared" si="301"/>
        <v>74.324324324324323</v>
      </c>
      <c r="N9701" t="s">
        <v>2775</v>
      </c>
    </row>
    <row r="9702" spans="1:14">
      <c r="A9702">
        <v>221</v>
      </c>
      <c r="B9702" t="s">
        <v>13581</v>
      </c>
      <c r="C9702" t="s">
        <v>13582</v>
      </c>
      <c r="D9702">
        <v>93</v>
      </c>
      <c r="E9702" s="1">
        <v>0.40699999999999997</v>
      </c>
      <c r="F9702">
        <v>0.54500000000000004</v>
      </c>
      <c r="G9702">
        <v>0.46700000000000003</v>
      </c>
      <c r="H9702">
        <v>30</v>
      </c>
      <c r="J9702">
        <v>8.3000000000000001E-4</v>
      </c>
      <c r="K9702">
        <v>0.32600000000000001</v>
      </c>
      <c r="L9702">
        <v>0.6729594594594599</v>
      </c>
      <c r="M9702" s="2">
        <f t="shared" si="301"/>
        <v>74.662162162162161</v>
      </c>
      <c r="N9702" t="s">
        <v>2775</v>
      </c>
    </row>
    <row r="9703" spans="1:14">
      <c r="A9703">
        <v>222</v>
      </c>
      <c r="B9703" t="s">
        <v>13935</v>
      </c>
      <c r="C9703" t="s">
        <v>13936</v>
      </c>
      <c r="D9703">
        <v>437</v>
      </c>
      <c r="E9703" s="1">
        <v>0.40699999999999997</v>
      </c>
      <c r="F9703">
        <v>0.46700000000000003</v>
      </c>
      <c r="G9703">
        <v>3.5999999999999997E-2</v>
      </c>
      <c r="H9703">
        <v>28</v>
      </c>
      <c r="I9703" t="s">
        <v>18288</v>
      </c>
      <c r="J9703">
        <v>1.7700000000000001E-3</v>
      </c>
      <c r="K9703">
        <v>0.44400000000000001</v>
      </c>
      <c r="L9703">
        <v>0.6729594594594599</v>
      </c>
      <c r="M9703" s="2">
        <f t="shared" si="301"/>
        <v>75</v>
      </c>
      <c r="N9703" t="s">
        <v>2775</v>
      </c>
    </row>
    <row r="9704" spans="1:14">
      <c r="A9704">
        <v>223</v>
      </c>
      <c r="B9704" t="s">
        <v>13701</v>
      </c>
      <c r="C9704" t="s">
        <v>13702</v>
      </c>
      <c r="D9704">
        <v>203</v>
      </c>
      <c r="E9704" s="1">
        <v>0.40600000000000003</v>
      </c>
      <c r="G9704">
        <v>8.3000000000000004E-2</v>
      </c>
      <c r="H9704">
        <v>36</v>
      </c>
      <c r="I9704" t="s">
        <v>18288</v>
      </c>
      <c r="J9704">
        <v>7.5000000000000002E-4</v>
      </c>
      <c r="L9704">
        <v>0.6729594594594599</v>
      </c>
      <c r="M9704" s="2">
        <f t="shared" si="301"/>
        <v>75.337837837837839</v>
      </c>
      <c r="N9704" t="s">
        <v>2775</v>
      </c>
    </row>
    <row r="9705" spans="1:14">
      <c r="A9705">
        <v>224</v>
      </c>
      <c r="B9705" t="s">
        <v>13595</v>
      </c>
      <c r="C9705" t="s">
        <v>13596</v>
      </c>
      <c r="D9705">
        <v>235</v>
      </c>
      <c r="E9705" s="1">
        <v>0.40500000000000003</v>
      </c>
      <c r="F9705">
        <v>0.41399999999999998</v>
      </c>
      <c r="G9705">
        <v>9.4E-2</v>
      </c>
      <c r="H9705">
        <v>159</v>
      </c>
      <c r="I9705">
        <v>3.5</v>
      </c>
      <c r="J9705">
        <v>2.7599999999999999E-3</v>
      </c>
      <c r="K9705">
        <v>0.42899999999999999</v>
      </c>
      <c r="L9705">
        <v>0.6729594594594599</v>
      </c>
      <c r="M9705" s="2">
        <f t="shared" si="301"/>
        <v>75.675675675675677</v>
      </c>
      <c r="N9705" t="s">
        <v>2775</v>
      </c>
    </row>
    <row r="9706" spans="1:14">
      <c r="A9706">
        <v>225</v>
      </c>
      <c r="B9706" t="s">
        <v>13623</v>
      </c>
      <c r="C9706" t="s">
        <v>13624</v>
      </c>
      <c r="D9706">
        <v>110</v>
      </c>
      <c r="E9706" s="1">
        <v>0.40400000000000003</v>
      </c>
      <c r="F9706">
        <v>0.53500000000000003</v>
      </c>
      <c r="G9706">
        <v>0.11</v>
      </c>
      <c r="H9706">
        <v>73</v>
      </c>
      <c r="I9706">
        <v>3.5</v>
      </c>
      <c r="J9706">
        <v>1.5100000000000001E-3</v>
      </c>
      <c r="K9706">
        <v>0.46500000000000002</v>
      </c>
      <c r="L9706">
        <v>0.6729594594594599</v>
      </c>
      <c r="M9706" s="2">
        <f t="shared" si="301"/>
        <v>76.013513513513516</v>
      </c>
      <c r="N9706" t="s">
        <v>2775</v>
      </c>
    </row>
    <row r="9707" spans="1:14">
      <c r="A9707">
        <v>226</v>
      </c>
      <c r="B9707" t="s">
        <v>13601</v>
      </c>
      <c r="C9707" t="s">
        <v>13602</v>
      </c>
      <c r="D9707">
        <v>766</v>
      </c>
      <c r="E9707" s="1">
        <v>0.40300000000000002</v>
      </c>
      <c r="G9707">
        <v>0.13</v>
      </c>
      <c r="H9707">
        <v>77</v>
      </c>
      <c r="I9707" t="s">
        <v>18288</v>
      </c>
      <c r="J9707">
        <v>3.1700000000000001E-3</v>
      </c>
      <c r="L9707">
        <v>0.6729594594594599</v>
      </c>
      <c r="M9707" s="2">
        <f t="shared" si="301"/>
        <v>76.351351351351354</v>
      </c>
      <c r="N9707" t="s">
        <v>2775</v>
      </c>
    </row>
    <row r="9708" spans="1:14">
      <c r="A9708">
        <v>227</v>
      </c>
      <c r="B9708" t="s">
        <v>13811</v>
      </c>
      <c r="C9708" t="s">
        <v>13812</v>
      </c>
      <c r="D9708">
        <v>592</v>
      </c>
      <c r="E9708" s="1">
        <v>0.40300000000000002</v>
      </c>
      <c r="F9708">
        <v>0.47499999999999998</v>
      </c>
      <c r="G9708">
        <v>0.111</v>
      </c>
      <c r="H9708">
        <v>144</v>
      </c>
      <c r="I9708">
        <v>8.9</v>
      </c>
      <c r="J9708">
        <v>2.3600000000000001E-3</v>
      </c>
      <c r="K9708">
        <v>0.32600000000000001</v>
      </c>
      <c r="L9708">
        <v>0.6729594594594599</v>
      </c>
      <c r="M9708" s="2">
        <f t="shared" si="301"/>
        <v>76.689189189189193</v>
      </c>
      <c r="N9708" t="s">
        <v>2775</v>
      </c>
    </row>
    <row r="9709" spans="1:14">
      <c r="A9709">
        <v>228</v>
      </c>
      <c r="B9709" t="s">
        <v>13925</v>
      </c>
      <c r="C9709" t="s">
        <v>13926</v>
      </c>
      <c r="D9709">
        <v>288</v>
      </c>
      <c r="E9709" s="1">
        <v>0.39700000000000002</v>
      </c>
      <c r="F9709">
        <v>0.39600000000000002</v>
      </c>
      <c r="G9709">
        <v>0.25</v>
      </c>
      <c r="H9709">
        <v>32</v>
      </c>
      <c r="I9709">
        <v>8</v>
      </c>
      <c r="J9709">
        <v>1.06E-3</v>
      </c>
      <c r="K9709">
        <v>0.434</v>
      </c>
      <c r="L9709">
        <v>0.6729594594594599</v>
      </c>
      <c r="M9709" s="2">
        <f t="shared" si="301"/>
        <v>77.027027027027032</v>
      </c>
      <c r="N9709" t="s">
        <v>2775</v>
      </c>
    </row>
    <row r="9710" spans="1:14">
      <c r="A9710">
        <v>229</v>
      </c>
      <c r="B9710" t="s">
        <v>13655</v>
      </c>
      <c r="C9710" t="s">
        <v>13656</v>
      </c>
      <c r="D9710">
        <v>287</v>
      </c>
      <c r="E9710" s="1">
        <v>0.39500000000000002</v>
      </c>
      <c r="F9710">
        <v>0.52800000000000002</v>
      </c>
      <c r="G9710">
        <v>4.9000000000000002E-2</v>
      </c>
      <c r="H9710">
        <v>41</v>
      </c>
      <c r="I9710">
        <v>7.1</v>
      </c>
      <c r="J9710">
        <v>9.5E-4</v>
      </c>
      <c r="K9710">
        <v>0.23200000000000001</v>
      </c>
      <c r="L9710">
        <v>0.6729594594594599</v>
      </c>
      <c r="M9710" s="2">
        <f t="shared" si="301"/>
        <v>77.36486486486487</v>
      </c>
      <c r="N9710" t="s">
        <v>2775</v>
      </c>
    </row>
    <row r="9711" spans="1:14">
      <c r="A9711">
        <v>230</v>
      </c>
      <c r="B9711" t="s">
        <v>13893</v>
      </c>
      <c r="C9711" t="s">
        <v>13894</v>
      </c>
      <c r="D9711">
        <v>372</v>
      </c>
      <c r="E9711" s="1">
        <v>0.39400000000000002</v>
      </c>
      <c r="F9711">
        <v>0.44800000000000001</v>
      </c>
      <c r="G9711">
        <v>0.21299999999999999</v>
      </c>
      <c r="H9711">
        <v>89</v>
      </c>
      <c r="I9711">
        <v>10</v>
      </c>
      <c r="J9711">
        <v>1.14E-3</v>
      </c>
      <c r="K9711">
        <v>0.217</v>
      </c>
      <c r="L9711">
        <v>0.6729594594594599</v>
      </c>
      <c r="M9711" s="2">
        <f t="shared" si="301"/>
        <v>77.702702702702695</v>
      </c>
      <c r="N9711" t="s">
        <v>2775</v>
      </c>
    </row>
    <row r="9712" spans="1:14">
      <c r="A9712">
        <v>231</v>
      </c>
      <c r="B9712" t="s">
        <v>13869</v>
      </c>
      <c r="C9712" t="s">
        <v>13870</v>
      </c>
      <c r="D9712">
        <v>1283</v>
      </c>
      <c r="E9712" s="1">
        <v>0.39200000000000002</v>
      </c>
      <c r="F9712">
        <v>0.54900000000000004</v>
      </c>
      <c r="G9712">
        <v>0.111</v>
      </c>
      <c r="H9712">
        <v>72</v>
      </c>
      <c r="I9712" t="s">
        <v>18288</v>
      </c>
      <c r="J9712">
        <v>5.4000000000000003E-3</v>
      </c>
      <c r="K9712">
        <v>0.76800000000000002</v>
      </c>
      <c r="L9712">
        <v>0.6729594594594599</v>
      </c>
      <c r="M9712" s="2">
        <f t="shared" si="301"/>
        <v>78.040540540540533</v>
      </c>
      <c r="N9712" t="s">
        <v>2775</v>
      </c>
    </row>
    <row r="9713" spans="1:14">
      <c r="A9713">
        <v>232</v>
      </c>
      <c r="B9713" t="s">
        <v>13985</v>
      </c>
      <c r="C9713" t="s">
        <v>13986</v>
      </c>
      <c r="D9713">
        <v>913</v>
      </c>
      <c r="E9713" s="1">
        <v>0.38900000000000001</v>
      </c>
      <c r="F9713">
        <v>0.33400000000000002</v>
      </c>
      <c r="G9713">
        <v>9.6000000000000002E-2</v>
      </c>
      <c r="H9713">
        <v>104</v>
      </c>
      <c r="I9713" t="s">
        <v>18288</v>
      </c>
      <c r="J9713">
        <v>2.3400000000000001E-3</v>
      </c>
      <c r="K9713">
        <v>0.24099999999999999</v>
      </c>
      <c r="L9713">
        <v>0.6729594594594599</v>
      </c>
      <c r="M9713" s="2">
        <f t="shared" si="301"/>
        <v>78.378378378378372</v>
      </c>
      <c r="N9713" t="s">
        <v>2775</v>
      </c>
    </row>
    <row r="9714" spans="1:14">
      <c r="A9714">
        <v>233</v>
      </c>
      <c r="B9714" t="s">
        <v>13569</v>
      </c>
      <c r="C9714" t="s">
        <v>13570</v>
      </c>
      <c r="D9714">
        <v>347</v>
      </c>
      <c r="E9714" s="1">
        <v>0.38800000000000001</v>
      </c>
      <c r="F9714">
        <v>0.37</v>
      </c>
      <c r="G9714">
        <v>7.0999999999999994E-2</v>
      </c>
      <c r="H9714">
        <v>112</v>
      </c>
      <c r="I9714">
        <v>5.4</v>
      </c>
      <c r="J9714">
        <v>1.72E-3</v>
      </c>
      <c r="K9714">
        <v>0.19800000000000001</v>
      </c>
      <c r="L9714">
        <v>0.6729594594594599</v>
      </c>
      <c r="M9714" s="2">
        <f t="shared" si="301"/>
        <v>78.71621621621621</v>
      </c>
      <c r="N9714" t="s">
        <v>2775</v>
      </c>
    </row>
    <row r="9715" spans="1:14">
      <c r="A9715">
        <v>234</v>
      </c>
      <c r="B9715" t="s">
        <v>13837</v>
      </c>
      <c r="C9715" t="s">
        <v>13838</v>
      </c>
      <c r="D9715">
        <v>106</v>
      </c>
      <c r="E9715" s="1">
        <v>0.379</v>
      </c>
      <c r="F9715">
        <v>0.71</v>
      </c>
      <c r="G9715">
        <v>0.16700000000000001</v>
      </c>
      <c r="H9715">
        <v>6</v>
      </c>
      <c r="I9715">
        <v>6.2</v>
      </c>
      <c r="J9715">
        <v>6.8999999999999997E-4</v>
      </c>
      <c r="K9715">
        <v>0.56799999999999995</v>
      </c>
      <c r="L9715">
        <v>0.6729594594594599</v>
      </c>
      <c r="M9715" s="2">
        <f t="shared" si="301"/>
        <v>79.054054054054063</v>
      </c>
      <c r="N9715" t="s">
        <v>2775</v>
      </c>
    </row>
    <row r="9716" spans="1:14">
      <c r="A9716">
        <v>235</v>
      </c>
      <c r="B9716" t="s">
        <v>13979</v>
      </c>
      <c r="C9716" t="s">
        <v>13980</v>
      </c>
      <c r="D9716">
        <v>195</v>
      </c>
      <c r="E9716" s="1">
        <v>0.377</v>
      </c>
      <c r="F9716">
        <v>0.67500000000000004</v>
      </c>
      <c r="G9716">
        <v>0.111</v>
      </c>
      <c r="H9716">
        <v>27</v>
      </c>
      <c r="I9716">
        <v>8.6999999999999993</v>
      </c>
      <c r="J9716">
        <v>1.4300000000000001E-3</v>
      </c>
      <c r="K9716">
        <v>0.67900000000000005</v>
      </c>
      <c r="L9716">
        <v>0.6729594594594599</v>
      </c>
      <c r="M9716" s="2">
        <f t="shared" si="301"/>
        <v>79.391891891891902</v>
      </c>
      <c r="N9716" t="s">
        <v>2775</v>
      </c>
    </row>
    <row r="9717" spans="1:14">
      <c r="A9717">
        <v>236</v>
      </c>
      <c r="B9717" t="s">
        <v>13547</v>
      </c>
      <c r="C9717" t="s">
        <v>13548</v>
      </c>
      <c r="D9717">
        <v>1698</v>
      </c>
      <c r="E9717" s="1">
        <v>0.376</v>
      </c>
      <c r="F9717">
        <v>0.443</v>
      </c>
      <c r="G9717">
        <v>2.4E-2</v>
      </c>
      <c r="H9717">
        <v>124</v>
      </c>
      <c r="I9717" t="s">
        <v>18288</v>
      </c>
      <c r="J9717">
        <v>5.2599999999999999E-3</v>
      </c>
      <c r="K9717">
        <v>0.45</v>
      </c>
      <c r="L9717">
        <v>0.6729594594594599</v>
      </c>
      <c r="M9717" s="2">
        <f t="shared" si="301"/>
        <v>79.729729729729726</v>
      </c>
      <c r="N9717" t="s">
        <v>2775</v>
      </c>
    </row>
    <row r="9718" spans="1:14">
      <c r="A9718">
        <v>237</v>
      </c>
      <c r="B9718" t="s">
        <v>13651</v>
      </c>
      <c r="C9718" t="s">
        <v>13652</v>
      </c>
      <c r="D9718">
        <v>590</v>
      </c>
      <c r="E9718" s="1">
        <v>0.376</v>
      </c>
      <c r="F9718">
        <v>0.28299999999999997</v>
      </c>
      <c r="G9718">
        <v>0.11799999999999999</v>
      </c>
      <c r="H9718">
        <v>228</v>
      </c>
      <c r="I9718">
        <v>4.2</v>
      </c>
      <c r="J9718">
        <v>5.3800000000000002E-3</v>
      </c>
      <c r="K9718">
        <v>0.248</v>
      </c>
      <c r="L9718">
        <v>0.6729594594594599</v>
      </c>
      <c r="M9718" s="2">
        <f t="shared" si="301"/>
        <v>80.067567567567565</v>
      </c>
      <c r="N9718" t="s">
        <v>2775</v>
      </c>
    </row>
    <row r="9719" spans="1:14">
      <c r="A9719">
        <v>238</v>
      </c>
      <c r="B9719" t="s">
        <v>9073</v>
      </c>
      <c r="C9719" t="s">
        <v>9074</v>
      </c>
      <c r="D9719">
        <v>289</v>
      </c>
      <c r="E9719" s="1">
        <v>0.376</v>
      </c>
      <c r="F9719">
        <v>0.438</v>
      </c>
      <c r="G9719">
        <v>2.1999999999999999E-2</v>
      </c>
      <c r="H9719">
        <v>46</v>
      </c>
      <c r="I9719">
        <v>7.8</v>
      </c>
      <c r="J9719">
        <v>2.32E-3</v>
      </c>
      <c r="K9719">
        <v>0.48</v>
      </c>
      <c r="L9719">
        <v>0.6729594594594599</v>
      </c>
      <c r="M9719" s="2">
        <f t="shared" si="301"/>
        <v>80.405405405405403</v>
      </c>
      <c r="N9719" t="s">
        <v>2775</v>
      </c>
    </row>
    <row r="9720" spans="1:14">
      <c r="A9720">
        <v>239</v>
      </c>
      <c r="B9720" t="s">
        <v>13545</v>
      </c>
      <c r="C9720" t="s">
        <v>13546</v>
      </c>
      <c r="D9720">
        <v>255</v>
      </c>
      <c r="E9720" s="1">
        <v>0.375</v>
      </c>
      <c r="F9720">
        <v>0.41699999999999998</v>
      </c>
      <c r="G9720">
        <v>0.111</v>
      </c>
      <c r="H9720">
        <v>27</v>
      </c>
      <c r="I9720">
        <v>9.4</v>
      </c>
      <c r="J9720">
        <v>1.6199999999999999E-3</v>
      </c>
      <c r="K9720">
        <v>0.52700000000000002</v>
      </c>
      <c r="L9720">
        <v>0.6729594594594599</v>
      </c>
      <c r="M9720" s="2">
        <f t="shared" si="301"/>
        <v>80.743243243243242</v>
      </c>
      <c r="N9720" t="s">
        <v>2775</v>
      </c>
    </row>
    <row r="9721" spans="1:14">
      <c r="A9721">
        <v>240</v>
      </c>
      <c r="B9721" t="s">
        <v>13495</v>
      </c>
      <c r="C9721" t="s">
        <v>13496</v>
      </c>
      <c r="D9721">
        <v>160</v>
      </c>
      <c r="E9721" s="1">
        <v>0.371</v>
      </c>
      <c r="F9721">
        <v>0.372</v>
      </c>
      <c r="G9721">
        <v>0.16700000000000001</v>
      </c>
      <c r="H9721">
        <v>42</v>
      </c>
      <c r="I9721">
        <v>6.2</v>
      </c>
      <c r="J9721">
        <v>1.4599999999999999E-3</v>
      </c>
      <c r="K9721">
        <v>0.442</v>
      </c>
      <c r="L9721">
        <v>0.6729594594594599</v>
      </c>
      <c r="M9721" s="2">
        <f t="shared" si="301"/>
        <v>81.081081081081081</v>
      </c>
      <c r="N9721" t="s">
        <v>2775</v>
      </c>
    </row>
    <row r="9722" spans="1:14">
      <c r="A9722">
        <v>241</v>
      </c>
      <c r="B9722" t="s">
        <v>13927</v>
      </c>
      <c r="C9722" t="s">
        <v>13928</v>
      </c>
      <c r="D9722">
        <v>686</v>
      </c>
      <c r="E9722" s="1">
        <v>0.36799999999999999</v>
      </c>
      <c r="F9722">
        <v>0.51300000000000001</v>
      </c>
      <c r="G9722">
        <v>8.1000000000000003E-2</v>
      </c>
      <c r="H9722">
        <v>37</v>
      </c>
      <c r="I9722" t="s">
        <v>18288</v>
      </c>
      <c r="J9722">
        <v>2.4599999999999999E-3</v>
      </c>
      <c r="K9722">
        <v>0.51700000000000002</v>
      </c>
      <c r="L9722">
        <v>0.6729594594594599</v>
      </c>
      <c r="M9722" s="2">
        <f t="shared" si="301"/>
        <v>81.418918918918919</v>
      </c>
      <c r="N9722" t="s">
        <v>2775</v>
      </c>
    </row>
    <row r="9723" spans="1:14">
      <c r="A9723">
        <v>242</v>
      </c>
      <c r="B9723" t="s">
        <v>13725</v>
      </c>
      <c r="C9723" t="s">
        <v>13726</v>
      </c>
      <c r="D9723">
        <v>366</v>
      </c>
      <c r="E9723" s="1">
        <v>0.36499999999999999</v>
      </c>
      <c r="F9723">
        <v>0.46600000000000003</v>
      </c>
      <c r="G9723">
        <v>5.2999999999999999E-2</v>
      </c>
      <c r="H9723">
        <v>76</v>
      </c>
      <c r="I9723">
        <v>7.1</v>
      </c>
      <c r="J9723">
        <v>3.1900000000000001E-3</v>
      </c>
      <c r="K9723">
        <v>0.56399999999999995</v>
      </c>
      <c r="L9723">
        <v>0.6729594594594599</v>
      </c>
      <c r="M9723" s="2">
        <f t="shared" si="301"/>
        <v>81.756756756756758</v>
      </c>
      <c r="N9723" t="s">
        <v>2775</v>
      </c>
    </row>
    <row r="9724" spans="1:14">
      <c r="A9724">
        <v>243</v>
      </c>
      <c r="B9724" t="s">
        <v>9067</v>
      </c>
      <c r="C9724" t="s">
        <v>9068</v>
      </c>
      <c r="D9724">
        <v>65</v>
      </c>
      <c r="E9724" s="1">
        <v>0.36399999999999999</v>
      </c>
      <c r="F9724">
        <v>0.82099999999999995</v>
      </c>
      <c r="G9724">
        <v>0</v>
      </c>
      <c r="H9724">
        <v>5</v>
      </c>
      <c r="J9724">
        <v>8.0999999999999996E-4</v>
      </c>
      <c r="K9724">
        <v>1.1830000000000001</v>
      </c>
      <c r="L9724">
        <v>0.6729594594594599</v>
      </c>
      <c r="M9724" s="2">
        <f t="shared" si="301"/>
        <v>82.094594594594597</v>
      </c>
      <c r="N9724" t="s">
        <v>2775</v>
      </c>
    </row>
    <row r="9725" spans="1:14">
      <c r="A9725">
        <v>244</v>
      </c>
      <c r="B9725" t="s">
        <v>13859</v>
      </c>
      <c r="C9725" t="s">
        <v>13860</v>
      </c>
      <c r="D9725">
        <v>108</v>
      </c>
      <c r="E9725" s="1">
        <v>0.35899999999999999</v>
      </c>
      <c r="F9725">
        <v>0.379</v>
      </c>
      <c r="G9725">
        <v>0.14799999999999999</v>
      </c>
      <c r="H9725">
        <v>27</v>
      </c>
      <c r="I9725">
        <v>8.1999999999999993</v>
      </c>
      <c r="J9725">
        <v>6.3000000000000003E-4</v>
      </c>
      <c r="K9725">
        <v>0.35099999999999998</v>
      </c>
      <c r="L9725">
        <v>0.6729594594594599</v>
      </c>
      <c r="M9725" s="2">
        <f t="shared" si="301"/>
        <v>82.432432432432435</v>
      </c>
      <c r="N9725" t="s">
        <v>2775</v>
      </c>
    </row>
    <row r="9726" spans="1:14">
      <c r="A9726">
        <v>245</v>
      </c>
      <c r="B9726" t="s">
        <v>13717</v>
      </c>
      <c r="C9726" t="s">
        <v>13718</v>
      </c>
      <c r="D9726">
        <v>561</v>
      </c>
      <c r="E9726" s="1">
        <v>0.35699999999999998</v>
      </c>
      <c r="F9726">
        <v>0.42399999999999999</v>
      </c>
      <c r="G9726">
        <v>0.19500000000000001</v>
      </c>
      <c r="H9726">
        <v>77</v>
      </c>
      <c r="I9726">
        <v>9.6999999999999993</v>
      </c>
      <c r="J9726">
        <v>3.0000000000000001E-3</v>
      </c>
      <c r="K9726">
        <v>0.44</v>
      </c>
      <c r="L9726">
        <v>0.6729594594594599</v>
      </c>
      <c r="M9726" s="2">
        <f t="shared" si="301"/>
        <v>82.770270270270274</v>
      </c>
      <c r="N9726" t="s">
        <v>2775</v>
      </c>
    </row>
    <row r="9727" spans="1:14">
      <c r="A9727">
        <v>246</v>
      </c>
      <c r="B9727" t="s">
        <v>13607</v>
      </c>
      <c r="C9727" t="s">
        <v>13608</v>
      </c>
      <c r="D9727">
        <v>2735</v>
      </c>
      <c r="E9727" s="1">
        <v>0.35599999999999998</v>
      </c>
      <c r="F9727">
        <v>0.41699999999999998</v>
      </c>
      <c r="G9727">
        <v>0.10199999999999999</v>
      </c>
      <c r="H9727">
        <v>334</v>
      </c>
      <c r="I9727" t="s">
        <v>18288</v>
      </c>
      <c r="J9727">
        <v>1.0460000000000001E-2</v>
      </c>
      <c r="K9727">
        <v>0.38100000000000001</v>
      </c>
      <c r="L9727">
        <v>0.6729594594594599</v>
      </c>
      <c r="M9727" s="2">
        <f t="shared" si="301"/>
        <v>83.108108108108098</v>
      </c>
      <c r="N9727" t="s">
        <v>2775</v>
      </c>
    </row>
    <row r="9728" spans="1:14">
      <c r="A9728">
        <v>247</v>
      </c>
      <c r="B9728" t="s">
        <v>13705</v>
      </c>
      <c r="C9728" t="s">
        <v>13706</v>
      </c>
      <c r="D9728">
        <v>444</v>
      </c>
      <c r="E9728" s="1">
        <v>0.35099999999999998</v>
      </c>
      <c r="F9728">
        <v>0.42099999999999999</v>
      </c>
      <c r="G9728">
        <v>0.14099999999999999</v>
      </c>
      <c r="H9728">
        <v>64</v>
      </c>
      <c r="I9728">
        <v>9.6999999999999993</v>
      </c>
      <c r="J9728">
        <v>2.8600000000000001E-3</v>
      </c>
      <c r="K9728">
        <v>0.48399999999999999</v>
      </c>
      <c r="L9728">
        <v>0.6729594594594599</v>
      </c>
      <c r="M9728" s="2">
        <f t="shared" si="301"/>
        <v>83.445945945945937</v>
      </c>
      <c r="N9728" t="s">
        <v>2775</v>
      </c>
    </row>
    <row r="9729" spans="1:14">
      <c r="A9729">
        <v>248</v>
      </c>
      <c r="B9729" t="s">
        <v>13481</v>
      </c>
      <c r="C9729" t="s">
        <v>13482</v>
      </c>
      <c r="D9729">
        <v>1200</v>
      </c>
      <c r="E9729" s="1">
        <v>0.34799999999999998</v>
      </c>
      <c r="F9729">
        <v>0.46</v>
      </c>
      <c r="G9729">
        <v>0.14399999999999999</v>
      </c>
      <c r="H9729">
        <v>111</v>
      </c>
      <c r="I9729" t="s">
        <v>18288</v>
      </c>
      <c r="J9729">
        <v>2.8800000000000002E-3</v>
      </c>
      <c r="K9729">
        <v>0.31</v>
      </c>
      <c r="L9729">
        <v>0.6729594594594599</v>
      </c>
      <c r="M9729" s="2">
        <f t="shared" si="301"/>
        <v>83.78378378378379</v>
      </c>
      <c r="N9729" t="s">
        <v>2775</v>
      </c>
    </row>
    <row r="9730" spans="1:14">
      <c r="A9730">
        <v>249</v>
      </c>
      <c r="B9730" t="s">
        <v>13565</v>
      </c>
      <c r="C9730" t="s">
        <v>13566</v>
      </c>
      <c r="D9730">
        <v>161</v>
      </c>
      <c r="E9730" s="1">
        <v>0.34799999999999998</v>
      </c>
      <c r="F9730">
        <v>0.443</v>
      </c>
      <c r="G9730">
        <v>6.5000000000000002E-2</v>
      </c>
      <c r="H9730">
        <v>31</v>
      </c>
      <c r="I9730">
        <v>6.3</v>
      </c>
      <c r="J9730">
        <v>1.31E-3</v>
      </c>
      <c r="K9730">
        <v>0.47299999999999998</v>
      </c>
      <c r="L9730">
        <v>0.6729594594594599</v>
      </c>
      <c r="M9730" s="2">
        <f t="shared" si="301"/>
        <v>84.121621621621628</v>
      </c>
      <c r="N9730" t="s">
        <v>2775</v>
      </c>
    </row>
    <row r="9731" spans="1:14">
      <c r="A9731">
        <v>250</v>
      </c>
      <c r="B9731" t="s">
        <v>13729</v>
      </c>
      <c r="C9731" t="s">
        <v>13730</v>
      </c>
      <c r="D9731">
        <v>221</v>
      </c>
      <c r="E9731" s="1">
        <v>0.34599999999999997</v>
      </c>
      <c r="F9731">
        <v>0.38400000000000001</v>
      </c>
      <c r="G9731">
        <v>8.5000000000000006E-2</v>
      </c>
      <c r="H9731">
        <v>118</v>
      </c>
      <c r="I9731">
        <v>3.5</v>
      </c>
      <c r="J9731">
        <v>3.5200000000000001E-3</v>
      </c>
      <c r="K9731">
        <v>0.47899999999999998</v>
      </c>
      <c r="L9731">
        <v>0.6729594594594599</v>
      </c>
      <c r="M9731" s="2">
        <f t="shared" si="301"/>
        <v>84.459459459459467</v>
      </c>
      <c r="N9731" t="s">
        <v>2775</v>
      </c>
    </row>
    <row r="9732" spans="1:14">
      <c r="A9732">
        <v>251</v>
      </c>
      <c r="B9732" t="s">
        <v>13865</v>
      </c>
      <c r="C9732" t="s">
        <v>13866</v>
      </c>
      <c r="D9732">
        <v>172</v>
      </c>
      <c r="E9732" s="1">
        <v>0.34599999999999997</v>
      </c>
      <c r="F9732">
        <v>0.34899999999999998</v>
      </c>
      <c r="G9732">
        <v>0.13200000000000001</v>
      </c>
      <c r="H9732">
        <v>38</v>
      </c>
      <c r="I9732">
        <v>7.7</v>
      </c>
      <c r="J9732">
        <v>7.2999999999999996E-4</v>
      </c>
      <c r="K9732">
        <v>0.219</v>
      </c>
      <c r="L9732">
        <v>0.6729594594594599</v>
      </c>
      <c r="M9732" s="2">
        <f t="shared" si="301"/>
        <v>84.797297297297305</v>
      </c>
      <c r="N9732" t="s">
        <v>2775</v>
      </c>
    </row>
    <row r="9733" spans="1:14">
      <c r="A9733">
        <v>252</v>
      </c>
      <c r="B9733" t="s">
        <v>13973</v>
      </c>
      <c r="C9733" t="s">
        <v>13974</v>
      </c>
      <c r="D9733">
        <v>104</v>
      </c>
      <c r="E9733" s="1">
        <v>0.34499999999999997</v>
      </c>
      <c r="F9733">
        <v>0.52600000000000002</v>
      </c>
      <c r="G9733">
        <v>3.5999999999999997E-2</v>
      </c>
      <c r="H9733">
        <v>28</v>
      </c>
      <c r="I9733">
        <v>4.7</v>
      </c>
      <c r="J9733">
        <v>1.64E-3</v>
      </c>
      <c r="K9733">
        <v>0.70199999999999996</v>
      </c>
      <c r="L9733">
        <v>0.6729594594594599</v>
      </c>
      <c r="M9733" s="2">
        <f t="shared" si="301"/>
        <v>85.13513513513513</v>
      </c>
      <c r="N9733" t="s">
        <v>2775</v>
      </c>
    </row>
    <row r="9734" spans="1:14">
      <c r="A9734">
        <v>253</v>
      </c>
      <c r="B9734" t="s">
        <v>13983</v>
      </c>
      <c r="C9734" t="s">
        <v>13984</v>
      </c>
      <c r="D9734">
        <v>52</v>
      </c>
      <c r="E9734" s="1">
        <v>0.34300000000000003</v>
      </c>
      <c r="G9734">
        <v>0</v>
      </c>
      <c r="H9734">
        <v>21</v>
      </c>
      <c r="J9734">
        <v>4.0000000000000002E-4</v>
      </c>
      <c r="L9734">
        <v>0.6729594594594599</v>
      </c>
      <c r="M9734" s="2">
        <f t="shared" si="301"/>
        <v>85.472972972972968</v>
      </c>
      <c r="N9734" t="s">
        <v>2775</v>
      </c>
    </row>
    <row r="9735" spans="1:14">
      <c r="A9735">
        <v>254</v>
      </c>
      <c r="B9735" t="s">
        <v>13751</v>
      </c>
      <c r="C9735" t="s">
        <v>13752</v>
      </c>
      <c r="D9735">
        <v>199</v>
      </c>
      <c r="E9735" s="1">
        <v>0.34200000000000003</v>
      </c>
      <c r="F9735">
        <v>0.41</v>
      </c>
      <c r="G9735">
        <v>5.7000000000000002E-2</v>
      </c>
      <c r="H9735">
        <v>123</v>
      </c>
      <c r="I9735">
        <v>4.5</v>
      </c>
      <c r="J9735">
        <v>2.0999999999999999E-3</v>
      </c>
      <c r="K9735">
        <v>0.38300000000000001</v>
      </c>
      <c r="L9735">
        <v>0.6729594594594599</v>
      </c>
      <c r="M9735" s="2">
        <f t="shared" si="301"/>
        <v>85.810810810810807</v>
      </c>
      <c r="N9735" t="s">
        <v>2775</v>
      </c>
    </row>
    <row r="9736" spans="1:14">
      <c r="A9736">
        <v>255</v>
      </c>
      <c r="B9736" t="s">
        <v>9081</v>
      </c>
      <c r="C9736" t="s">
        <v>9082</v>
      </c>
      <c r="D9736">
        <v>486</v>
      </c>
      <c r="E9736" s="1">
        <v>0.34200000000000003</v>
      </c>
      <c r="G9736">
        <v>5.5E-2</v>
      </c>
      <c r="H9736">
        <v>55</v>
      </c>
      <c r="I9736">
        <v>9.5</v>
      </c>
      <c r="J9736">
        <v>1.7899999999999999E-3</v>
      </c>
      <c r="L9736">
        <v>0.6729594594594599</v>
      </c>
      <c r="M9736" s="2">
        <f t="shared" si="301"/>
        <v>86.148648648648646</v>
      </c>
      <c r="N9736" t="s">
        <v>2775</v>
      </c>
    </row>
    <row r="9737" spans="1:14">
      <c r="A9737">
        <v>256</v>
      </c>
      <c r="B9737" t="s">
        <v>13523</v>
      </c>
      <c r="C9737" t="s">
        <v>13524</v>
      </c>
      <c r="D9737">
        <v>138</v>
      </c>
      <c r="E9737" s="1">
        <v>0.33300000000000002</v>
      </c>
      <c r="G9737">
        <v>0</v>
      </c>
      <c r="H9737">
        <v>17</v>
      </c>
      <c r="I9737" t="s">
        <v>18288</v>
      </c>
      <c r="J9737">
        <v>4.0000000000000002E-4</v>
      </c>
      <c r="L9737">
        <v>0.6729594594594599</v>
      </c>
      <c r="M9737" s="2">
        <f t="shared" si="301"/>
        <v>86.486486486486484</v>
      </c>
      <c r="N9737" t="s">
        <v>2775</v>
      </c>
    </row>
    <row r="9738" spans="1:14">
      <c r="A9738">
        <v>257</v>
      </c>
      <c r="B9738" t="s">
        <v>19258</v>
      </c>
      <c r="C9738" t="s">
        <v>19259</v>
      </c>
      <c r="D9738">
        <v>419</v>
      </c>
      <c r="E9738" s="1">
        <v>0.32500000000000001</v>
      </c>
      <c r="F9738">
        <v>1.054</v>
      </c>
      <c r="G9738">
        <v>0.16700000000000001</v>
      </c>
      <c r="H9738">
        <v>18</v>
      </c>
      <c r="I9738" t="s">
        <v>18288</v>
      </c>
      <c r="J9738">
        <v>1.6999999999999999E-3</v>
      </c>
      <c r="K9738">
        <v>1.052</v>
      </c>
      <c r="L9738">
        <v>0.6729594594594599</v>
      </c>
      <c r="M9738" s="2">
        <f t="shared" ref="M9738:M9777" si="302">A9738/296*100</f>
        <v>86.824324324324323</v>
      </c>
      <c r="N9738" t="s">
        <v>2775</v>
      </c>
    </row>
    <row r="9739" spans="1:14">
      <c r="A9739">
        <v>258</v>
      </c>
      <c r="B9739" t="s">
        <v>13685</v>
      </c>
      <c r="C9739" t="s">
        <v>13686</v>
      </c>
      <c r="D9739">
        <v>141</v>
      </c>
      <c r="E9739" s="1">
        <v>0.32300000000000001</v>
      </c>
      <c r="G9739">
        <v>0.105</v>
      </c>
      <c r="H9739">
        <v>76</v>
      </c>
      <c r="I9739">
        <v>3.5</v>
      </c>
      <c r="J9739">
        <v>1.57E-3</v>
      </c>
      <c r="L9739">
        <v>0.6729594594594599</v>
      </c>
      <c r="M9739" s="2">
        <f t="shared" si="302"/>
        <v>87.162162162162161</v>
      </c>
      <c r="N9739" t="s">
        <v>2775</v>
      </c>
    </row>
    <row r="9740" spans="1:14">
      <c r="A9740">
        <v>259</v>
      </c>
      <c r="B9740" t="s">
        <v>13813</v>
      </c>
      <c r="C9740" t="s">
        <v>13814</v>
      </c>
      <c r="D9740">
        <v>407</v>
      </c>
      <c r="E9740" s="1">
        <v>0.32300000000000001</v>
      </c>
      <c r="F9740">
        <v>0.372</v>
      </c>
      <c r="G9740">
        <v>0.17699999999999999</v>
      </c>
      <c r="H9740">
        <v>79</v>
      </c>
      <c r="I9740">
        <v>6.7</v>
      </c>
      <c r="J9740">
        <v>1.97E-3</v>
      </c>
      <c r="K9740">
        <v>0.24399999999999999</v>
      </c>
      <c r="L9740">
        <v>0.6729594594594599</v>
      </c>
      <c r="M9740" s="2">
        <f t="shared" si="302"/>
        <v>87.5</v>
      </c>
      <c r="N9740" t="s">
        <v>2775</v>
      </c>
    </row>
    <row r="9741" spans="1:14">
      <c r="A9741">
        <v>260</v>
      </c>
      <c r="B9741" t="s">
        <v>13957</v>
      </c>
      <c r="C9741" t="s">
        <v>13958</v>
      </c>
      <c r="D9741">
        <v>639</v>
      </c>
      <c r="E9741" s="1">
        <v>0.32200000000000001</v>
      </c>
      <c r="F9741">
        <v>0.42599999999999999</v>
      </c>
      <c r="G9741">
        <v>6.2E-2</v>
      </c>
      <c r="H9741">
        <v>64</v>
      </c>
      <c r="I9741" t="s">
        <v>18288</v>
      </c>
      <c r="J9741">
        <v>1.56E-3</v>
      </c>
      <c r="K9741">
        <v>0.26400000000000001</v>
      </c>
      <c r="L9741">
        <v>0.6729594594594599</v>
      </c>
      <c r="M9741" s="2">
        <f t="shared" si="302"/>
        <v>87.837837837837839</v>
      </c>
      <c r="N9741" t="s">
        <v>2775</v>
      </c>
    </row>
    <row r="9742" spans="1:14">
      <c r="A9742">
        <v>261</v>
      </c>
      <c r="B9742" t="s">
        <v>13975</v>
      </c>
      <c r="C9742" t="s">
        <v>13976</v>
      </c>
      <c r="D9742">
        <v>261</v>
      </c>
      <c r="E9742" s="1">
        <v>0.32100000000000001</v>
      </c>
      <c r="F9742">
        <v>0.32100000000000001</v>
      </c>
      <c r="G9742">
        <v>0</v>
      </c>
      <c r="H9742">
        <v>13</v>
      </c>
      <c r="I9742" t="s">
        <v>18288</v>
      </c>
      <c r="J9742">
        <v>8.3000000000000001E-4</v>
      </c>
      <c r="K9742">
        <v>0.35899999999999999</v>
      </c>
      <c r="L9742">
        <v>0.6729594594594599</v>
      </c>
      <c r="M9742" s="2">
        <f t="shared" si="302"/>
        <v>88.175675675675677</v>
      </c>
      <c r="N9742" t="s">
        <v>2775</v>
      </c>
    </row>
    <row r="9743" spans="1:14">
      <c r="A9743">
        <v>262</v>
      </c>
      <c r="B9743" t="s">
        <v>13563</v>
      </c>
      <c r="C9743" t="s">
        <v>13564</v>
      </c>
      <c r="D9743">
        <v>292</v>
      </c>
      <c r="E9743" s="1">
        <v>0.316</v>
      </c>
      <c r="F9743">
        <v>0.39200000000000002</v>
      </c>
      <c r="G9743">
        <v>0.05</v>
      </c>
      <c r="H9743">
        <v>60</v>
      </c>
      <c r="I9743">
        <v>6.3</v>
      </c>
      <c r="J9743">
        <v>1.7099999999999999E-3</v>
      </c>
      <c r="K9743">
        <v>0.27700000000000002</v>
      </c>
      <c r="L9743">
        <v>0.6729594594594599</v>
      </c>
      <c r="M9743" s="2">
        <f t="shared" si="302"/>
        <v>88.513513513513516</v>
      </c>
      <c r="N9743" t="s">
        <v>2775</v>
      </c>
    </row>
    <row r="9744" spans="1:14">
      <c r="A9744">
        <v>263</v>
      </c>
      <c r="B9744" t="s">
        <v>13855</v>
      </c>
      <c r="C9744" t="s">
        <v>13856</v>
      </c>
      <c r="D9744">
        <v>228</v>
      </c>
      <c r="E9744" s="1">
        <v>0.312</v>
      </c>
      <c r="F9744">
        <v>0.36799999999999999</v>
      </c>
      <c r="G9744">
        <v>2.8000000000000001E-2</v>
      </c>
      <c r="H9744">
        <v>36</v>
      </c>
      <c r="I9744" t="s">
        <v>18288</v>
      </c>
      <c r="J9744">
        <v>1.01E-3</v>
      </c>
      <c r="K9744">
        <v>0.373</v>
      </c>
      <c r="L9744">
        <v>0.6729594594594599</v>
      </c>
      <c r="M9744" s="2">
        <f t="shared" si="302"/>
        <v>88.851351351351354</v>
      </c>
      <c r="N9744" t="s">
        <v>2775</v>
      </c>
    </row>
    <row r="9745" spans="1:14">
      <c r="A9745">
        <v>264</v>
      </c>
      <c r="B9745" t="s">
        <v>13503</v>
      </c>
      <c r="C9745" t="s">
        <v>13504</v>
      </c>
      <c r="D9745">
        <v>322</v>
      </c>
      <c r="E9745" s="1">
        <v>0.308</v>
      </c>
      <c r="F9745">
        <v>0.34899999999999998</v>
      </c>
      <c r="G9745">
        <v>9.6000000000000002E-2</v>
      </c>
      <c r="H9745">
        <v>94</v>
      </c>
      <c r="I9745">
        <v>7.3</v>
      </c>
      <c r="J9745">
        <v>1.6999999999999999E-3</v>
      </c>
      <c r="K9745">
        <v>0.26500000000000001</v>
      </c>
      <c r="L9745">
        <v>0.6729594594594599</v>
      </c>
      <c r="M9745" s="2">
        <f t="shared" si="302"/>
        <v>89.189189189189193</v>
      </c>
      <c r="N9745" t="s">
        <v>2775</v>
      </c>
    </row>
    <row r="9746" spans="1:14">
      <c r="A9746">
        <v>265</v>
      </c>
      <c r="B9746" t="s">
        <v>13537</v>
      </c>
      <c r="C9746" t="s">
        <v>13538</v>
      </c>
      <c r="D9746">
        <v>417</v>
      </c>
      <c r="E9746" s="1">
        <v>0.30599999999999999</v>
      </c>
      <c r="F9746">
        <v>0.311</v>
      </c>
      <c r="G9746">
        <v>0.21299999999999999</v>
      </c>
      <c r="H9746">
        <v>89</v>
      </c>
      <c r="I9746" t="s">
        <v>18288</v>
      </c>
      <c r="J9746">
        <v>9.2000000000000003E-4</v>
      </c>
      <c r="K9746">
        <v>0.188</v>
      </c>
      <c r="L9746">
        <v>0.6729594594594599</v>
      </c>
      <c r="M9746" s="2">
        <f t="shared" si="302"/>
        <v>89.527027027027032</v>
      </c>
      <c r="N9746" t="s">
        <v>2775</v>
      </c>
    </row>
    <row r="9747" spans="1:14">
      <c r="A9747">
        <v>266</v>
      </c>
      <c r="B9747" t="s">
        <v>13907</v>
      </c>
      <c r="C9747" t="s">
        <v>13908</v>
      </c>
      <c r="D9747">
        <v>33</v>
      </c>
      <c r="E9747" s="1">
        <v>0.30399999999999999</v>
      </c>
      <c r="J9747">
        <v>6.9999999999999994E-5</v>
      </c>
      <c r="L9747">
        <v>0.6729594594594599</v>
      </c>
      <c r="M9747" s="2">
        <f t="shared" si="302"/>
        <v>89.86486486486487</v>
      </c>
      <c r="N9747" t="s">
        <v>2775</v>
      </c>
    </row>
    <row r="9748" spans="1:14">
      <c r="A9748">
        <v>267</v>
      </c>
      <c r="B9748" t="s">
        <v>13635</v>
      </c>
      <c r="C9748" t="s">
        <v>13636</v>
      </c>
      <c r="D9748">
        <v>834</v>
      </c>
      <c r="E9748" s="1">
        <v>0.3</v>
      </c>
      <c r="F9748">
        <v>0.32600000000000001</v>
      </c>
      <c r="G9748">
        <v>6.4000000000000001E-2</v>
      </c>
      <c r="H9748">
        <v>78</v>
      </c>
      <c r="I9748" t="s">
        <v>18288</v>
      </c>
      <c r="J9748">
        <v>1.82E-3</v>
      </c>
      <c r="K9748">
        <v>0.246</v>
      </c>
      <c r="L9748">
        <v>0.6729594594594599</v>
      </c>
      <c r="M9748" s="2">
        <f t="shared" si="302"/>
        <v>90.202702702702695</v>
      </c>
      <c r="N9748" t="s">
        <v>2775</v>
      </c>
    </row>
    <row r="9749" spans="1:14">
      <c r="A9749">
        <v>268</v>
      </c>
      <c r="B9749" t="s">
        <v>13949</v>
      </c>
      <c r="C9749" t="s">
        <v>13950</v>
      </c>
      <c r="D9749">
        <v>266</v>
      </c>
      <c r="E9749" s="1">
        <v>0.29499999999999998</v>
      </c>
      <c r="F9749">
        <v>0.43099999999999999</v>
      </c>
      <c r="G9749">
        <v>7.0000000000000007E-2</v>
      </c>
      <c r="H9749">
        <v>43</v>
      </c>
      <c r="I9749">
        <v>6.7</v>
      </c>
      <c r="J9749">
        <v>1.5200000000000001E-3</v>
      </c>
      <c r="K9749">
        <v>0.33900000000000002</v>
      </c>
      <c r="L9749">
        <v>0.6729594594594599</v>
      </c>
      <c r="M9749" s="2">
        <f t="shared" si="302"/>
        <v>90.540540540540533</v>
      </c>
      <c r="N9749" t="s">
        <v>2775</v>
      </c>
    </row>
    <row r="9750" spans="1:14">
      <c r="A9750">
        <v>269</v>
      </c>
      <c r="B9750" t="s">
        <v>13515</v>
      </c>
      <c r="C9750" t="s">
        <v>13516</v>
      </c>
      <c r="D9750">
        <v>2244</v>
      </c>
      <c r="E9750" s="1">
        <v>0.29199999999999998</v>
      </c>
      <c r="F9750">
        <v>0.34699999999999998</v>
      </c>
      <c r="G9750">
        <v>7.8E-2</v>
      </c>
      <c r="H9750">
        <v>77</v>
      </c>
      <c r="I9750" t="s">
        <v>18288</v>
      </c>
      <c r="J9750">
        <v>2.7299999999999998E-3</v>
      </c>
      <c r="K9750">
        <v>0.36499999999999999</v>
      </c>
      <c r="L9750">
        <v>0.6729594594594599</v>
      </c>
      <c r="M9750" s="2">
        <f t="shared" si="302"/>
        <v>90.878378378378372</v>
      </c>
      <c r="N9750" t="s">
        <v>2775</v>
      </c>
    </row>
    <row r="9751" spans="1:14">
      <c r="A9751">
        <v>270</v>
      </c>
      <c r="B9751" t="s">
        <v>13711</v>
      </c>
      <c r="C9751" t="s">
        <v>13712</v>
      </c>
      <c r="D9751">
        <v>243</v>
      </c>
      <c r="E9751" s="1">
        <v>0.28899999999999998</v>
      </c>
      <c r="F9751">
        <v>0.30199999999999999</v>
      </c>
      <c r="G9751">
        <v>0.05</v>
      </c>
      <c r="H9751">
        <v>20</v>
      </c>
      <c r="I9751" t="s">
        <v>18288</v>
      </c>
      <c r="J9751">
        <v>6.2E-4</v>
      </c>
      <c r="K9751">
        <v>0.33600000000000002</v>
      </c>
      <c r="L9751">
        <v>0.6729594594594599</v>
      </c>
      <c r="M9751" s="2">
        <f t="shared" si="302"/>
        <v>91.21621621621621</v>
      </c>
      <c r="N9751" t="s">
        <v>2775</v>
      </c>
    </row>
    <row r="9752" spans="1:14">
      <c r="A9752">
        <v>271</v>
      </c>
      <c r="B9752" t="s">
        <v>13997</v>
      </c>
      <c r="C9752" t="s">
        <v>13998</v>
      </c>
      <c r="D9752">
        <v>980</v>
      </c>
      <c r="E9752" s="1">
        <v>0.28499999999999998</v>
      </c>
      <c r="F9752">
        <v>0.35199999999999998</v>
      </c>
      <c r="G9752">
        <v>2.8000000000000001E-2</v>
      </c>
      <c r="H9752">
        <v>106</v>
      </c>
      <c r="I9752" t="s">
        <v>18288</v>
      </c>
      <c r="J9752">
        <v>3.3999999999999998E-3</v>
      </c>
      <c r="K9752">
        <v>0.34300000000000003</v>
      </c>
      <c r="L9752">
        <v>0.6729594594594599</v>
      </c>
      <c r="M9752" s="2">
        <f t="shared" si="302"/>
        <v>91.554054054054063</v>
      </c>
      <c r="N9752" t="s">
        <v>2775</v>
      </c>
    </row>
    <row r="9753" spans="1:14">
      <c r="A9753">
        <v>272</v>
      </c>
      <c r="B9753" t="s">
        <v>9063</v>
      </c>
      <c r="C9753" t="s">
        <v>9064</v>
      </c>
      <c r="D9753">
        <v>292</v>
      </c>
      <c r="E9753" s="1">
        <v>0.28100000000000003</v>
      </c>
      <c r="F9753">
        <v>0.376</v>
      </c>
      <c r="G9753">
        <v>9.6000000000000002E-2</v>
      </c>
      <c r="H9753">
        <v>52</v>
      </c>
      <c r="I9753">
        <v>8.5</v>
      </c>
      <c r="J9753">
        <v>1.74E-3</v>
      </c>
      <c r="K9753">
        <v>0.44900000000000001</v>
      </c>
      <c r="L9753">
        <v>0.6729594594594599</v>
      </c>
      <c r="M9753" s="2">
        <f t="shared" si="302"/>
        <v>91.891891891891902</v>
      </c>
      <c r="N9753" t="s">
        <v>2775</v>
      </c>
    </row>
    <row r="9754" spans="1:14">
      <c r="A9754">
        <v>273</v>
      </c>
      <c r="B9754" t="s">
        <v>13551</v>
      </c>
      <c r="C9754" t="s">
        <v>13552</v>
      </c>
      <c r="D9754">
        <v>732</v>
      </c>
      <c r="E9754" s="1">
        <v>0.27800000000000002</v>
      </c>
      <c r="F9754">
        <v>0.28100000000000003</v>
      </c>
      <c r="G9754">
        <v>1.2999999999999999E-2</v>
      </c>
      <c r="H9754">
        <v>231</v>
      </c>
      <c r="I9754" t="s">
        <v>18288</v>
      </c>
      <c r="J9754">
        <v>2.99E-3</v>
      </c>
      <c r="K9754">
        <v>0.19700000000000001</v>
      </c>
      <c r="L9754">
        <v>0.6729594594594599</v>
      </c>
      <c r="M9754" s="2">
        <f t="shared" si="302"/>
        <v>92.229729729729726</v>
      </c>
      <c r="N9754" t="s">
        <v>2775</v>
      </c>
    </row>
    <row r="9755" spans="1:14">
      <c r="A9755">
        <v>274</v>
      </c>
      <c r="B9755" t="s">
        <v>13941</v>
      </c>
      <c r="C9755" t="s">
        <v>13942</v>
      </c>
      <c r="D9755">
        <v>587</v>
      </c>
      <c r="E9755" s="1">
        <v>0.27700000000000002</v>
      </c>
      <c r="G9755">
        <v>2.3E-2</v>
      </c>
      <c r="H9755">
        <v>133</v>
      </c>
      <c r="I9755" t="s">
        <v>18288</v>
      </c>
      <c r="J9755">
        <v>2.8999999999999998E-3</v>
      </c>
      <c r="L9755">
        <v>0.6729594594594599</v>
      </c>
      <c r="M9755" s="2">
        <f t="shared" si="302"/>
        <v>92.567567567567565</v>
      </c>
      <c r="N9755" t="s">
        <v>2775</v>
      </c>
    </row>
    <row r="9756" spans="1:14">
      <c r="A9756">
        <v>275</v>
      </c>
      <c r="B9756" t="s">
        <v>13721</v>
      </c>
      <c r="C9756" t="s">
        <v>13722</v>
      </c>
      <c r="D9756">
        <v>517</v>
      </c>
      <c r="E9756" s="1">
        <v>0.27400000000000002</v>
      </c>
      <c r="F9756">
        <v>0.23400000000000001</v>
      </c>
      <c r="G9756">
        <v>0</v>
      </c>
      <c r="H9756">
        <v>38</v>
      </c>
      <c r="I9756" t="s">
        <v>18288</v>
      </c>
      <c r="J9756">
        <v>5.6999999999999998E-4</v>
      </c>
      <c r="K9756">
        <v>0.19400000000000001</v>
      </c>
      <c r="L9756">
        <v>0.6729594594594599</v>
      </c>
      <c r="M9756" s="2">
        <f t="shared" si="302"/>
        <v>92.905405405405403</v>
      </c>
      <c r="N9756" t="s">
        <v>2775</v>
      </c>
    </row>
    <row r="9757" spans="1:14">
      <c r="A9757">
        <v>276</v>
      </c>
      <c r="B9757" t="s">
        <v>13945</v>
      </c>
      <c r="C9757" t="s">
        <v>13946</v>
      </c>
      <c r="D9757">
        <v>288</v>
      </c>
      <c r="E9757" s="1">
        <v>0.26100000000000001</v>
      </c>
      <c r="F9757">
        <v>0.33100000000000002</v>
      </c>
      <c r="G9757">
        <v>8.5999999999999993E-2</v>
      </c>
      <c r="H9757">
        <v>35</v>
      </c>
      <c r="I9757" t="s">
        <v>18288</v>
      </c>
      <c r="J9757">
        <v>4.8999999999999998E-4</v>
      </c>
      <c r="K9757">
        <v>0.21299999999999999</v>
      </c>
      <c r="L9757">
        <v>0.6729594594594599</v>
      </c>
      <c r="M9757" s="2">
        <f t="shared" si="302"/>
        <v>93.243243243243242</v>
      </c>
      <c r="N9757" t="s">
        <v>2775</v>
      </c>
    </row>
    <row r="9758" spans="1:14">
      <c r="A9758">
        <v>277</v>
      </c>
      <c r="B9758" t="s">
        <v>14013</v>
      </c>
      <c r="C9758" t="s">
        <v>14014</v>
      </c>
      <c r="D9758">
        <v>227</v>
      </c>
      <c r="E9758" s="1">
        <v>0.25800000000000001</v>
      </c>
      <c r="G9758">
        <v>6.0999999999999999E-2</v>
      </c>
      <c r="H9758">
        <v>33</v>
      </c>
      <c r="I9758" t="s">
        <v>18288</v>
      </c>
      <c r="J9758">
        <v>7.9000000000000001E-4</v>
      </c>
      <c r="L9758">
        <v>0.6729594594594599</v>
      </c>
      <c r="M9758" s="2">
        <f t="shared" si="302"/>
        <v>93.581081081081081</v>
      </c>
      <c r="N9758" t="s">
        <v>2775</v>
      </c>
    </row>
    <row r="9759" spans="1:14">
      <c r="A9759">
        <v>278</v>
      </c>
      <c r="B9759" t="s">
        <v>13713</v>
      </c>
      <c r="C9759" t="s">
        <v>13714</v>
      </c>
      <c r="D9759">
        <v>268</v>
      </c>
      <c r="E9759" s="1">
        <v>0.25600000000000001</v>
      </c>
      <c r="G9759">
        <v>0.125</v>
      </c>
      <c r="H9759">
        <v>16</v>
      </c>
      <c r="I9759" t="s">
        <v>18288</v>
      </c>
      <c r="J9759">
        <v>8.4000000000000003E-4</v>
      </c>
      <c r="L9759">
        <v>0.6729594594594599</v>
      </c>
      <c r="M9759" s="2">
        <f t="shared" si="302"/>
        <v>93.918918918918919</v>
      </c>
      <c r="N9759" t="s">
        <v>2775</v>
      </c>
    </row>
    <row r="9760" spans="1:14">
      <c r="A9760">
        <v>279</v>
      </c>
      <c r="B9760" t="s">
        <v>13699</v>
      </c>
      <c r="C9760" t="s">
        <v>13700</v>
      </c>
      <c r="D9760">
        <v>201</v>
      </c>
      <c r="E9760" s="1">
        <v>0.253</v>
      </c>
      <c r="F9760">
        <v>0.307</v>
      </c>
      <c r="G9760">
        <v>0</v>
      </c>
      <c r="H9760">
        <v>48</v>
      </c>
      <c r="I9760">
        <v>7.8</v>
      </c>
      <c r="J9760">
        <v>1.0399999999999999E-3</v>
      </c>
      <c r="K9760">
        <v>0.23400000000000001</v>
      </c>
      <c r="L9760">
        <v>0.6729594594594599</v>
      </c>
      <c r="M9760" s="2">
        <f t="shared" si="302"/>
        <v>94.256756756756758</v>
      </c>
      <c r="N9760" t="s">
        <v>2775</v>
      </c>
    </row>
    <row r="9761" spans="1:14">
      <c r="A9761">
        <v>280</v>
      </c>
      <c r="B9761" t="s">
        <v>13883</v>
      </c>
      <c r="C9761" t="s">
        <v>13884</v>
      </c>
      <c r="D9761">
        <v>1425</v>
      </c>
      <c r="E9761" s="1">
        <v>0.23899999999999999</v>
      </c>
      <c r="F9761">
        <v>0.26900000000000002</v>
      </c>
      <c r="G9761">
        <v>0.19600000000000001</v>
      </c>
      <c r="H9761">
        <v>199</v>
      </c>
      <c r="I9761" t="s">
        <v>18288</v>
      </c>
      <c r="J9761">
        <v>5.3400000000000001E-3</v>
      </c>
      <c r="K9761">
        <v>0.311</v>
      </c>
      <c r="L9761">
        <v>0.6729594594594599</v>
      </c>
      <c r="M9761" s="2">
        <f t="shared" si="302"/>
        <v>94.594594594594597</v>
      </c>
      <c r="N9761" t="s">
        <v>2775</v>
      </c>
    </row>
    <row r="9762" spans="1:14">
      <c r="A9762">
        <v>281</v>
      </c>
      <c r="B9762" t="s">
        <v>13967</v>
      </c>
      <c r="C9762" t="s">
        <v>13968</v>
      </c>
      <c r="D9762">
        <v>202</v>
      </c>
      <c r="E9762" s="1">
        <v>0.224</v>
      </c>
      <c r="F9762">
        <v>0.26200000000000001</v>
      </c>
      <c r="G9762">
        <v>9.0999999999999998E-2</v>
      </c>
      <c r="H9762">
        <v>33</v>
      </c>
      <c r="I9762" t="s">
        <v>18288</v>
      </c>
      <c r="J9762">
        <v>6.4999999999999997E-4</v>
      </c>
      <c r="K9762">
        <v>0.19800000000000001</v>
      </c>
      <c r="L9762">
        <v>0.6729594594594599</v>
      </c>
      <c r="M9762" s="2">
        <f t="shared" si="302"/>
        <v>94.932432432432435</v>
      </c>
      <c r="N9762" t="s">
        <v>2775</v>
      </c>
    </row>
    <row r="9763" spans="1:14">
      <c r="A9763">
        <v>282</v>
      </c>
      <c r="B9763" t="s">
        <v>13567</v>
      </c>
      <c r="C9763" t="s">
        <v>13568</v>
      </c>
      <c r="D9763">
        <v>99</v>
      </c>
      <c r="E9763" s="1">
        <v>0.223</v>
      </c>
      <c r="F9763">
        <v>0.40400000000000003</v>
      </c>
      <c r="G9763">
        <v>2.5000000000000001E-2</v>
      </c>
      <c r="H9763">
        <v>40</v>
      </c>
      <c r="J9763">
        <v>6.3000000000000003E-4</v>
      </c>
      <c r="K9763">
        <v>0.20100000000000001</v>
      </c>
      <c r="L9763">
        <v>0.6729594594594599</v>
      </c>
      <c r="M9763" s="2">
        <f t="shared" si="302"/>
        <v>95.270270270270274</v>
      </c>
      <c r="N9763" t="s">
        <v>2775</v>
      </c>
    </row>
    <row r="9764" spans="1:14">
      <c r="A9764">
        <v>283</v>
      </c>
      <c r="B9764" t="s">
        <v>13517</v>
      </c>
      <c r="C9764" t="s">
        <v>13518</v>
      </c>
      <c r="D9764">
        <v>39</v>
      </c>
      <c r="E9764" s="1">
        <v>0.221</v>
      </c>
      <c r="G9764">
        <v>0.05</v>
      </c>
      <c r="H9764">
        <v>60</v>
      </c>
      <c r="J9764">
        <v>2.4000000000000001E-4</v>
      </c>
      <c r="L9764">
        <v>0.6729594594594599</v>
      </c>
      <c r="M9764" s="2">
        <f t="shared" si="302"/>
        <v>95.608108108108098</v>
      </c>
      <c r="N9764" t="s">
        <v>2775</v>
      </c>
    </row>
    <row r="9765" spans="1:14">
      <c r="A9765">
        <v>284</v>
      </c>
      <c r="B9765" t="s">
        <v>13591</v>
      </c>
      <c r="C9765" t="s">
        <v>13592</v>
      </c>
      <c r="D9765">
        <v>634</v>
      </c>
      <c r="E9765" s="1">
        <v>0.217</v>
      </c>
      <c r="F9765">
        <v>0.34599999999999997</v>
      </c>
      <c r="G9765">
        <v>9.0999999999999998E-2</v>
      </c>
      <c r="H9765">
        <v>88</v>
      </c>
      <c r="I9765" t="s">
        <v>18288</v>
      </c>
      <c r="J9765">
        <v>2.32E-3</v>
      </c>
      <c r="K9765">
        <v>0.39600000000000002</v>
      </c>
      <c r="L9765">
        <v>0.6729594594594599</v>
      </c>
      <c r="M9765" s="2">
        <f t="shared" si="302"/>
        <v>95.945945945945937</v>
      </c>
      <c r="N9765" t="s">
        <v>2775</v>
      </c>
    </row>
    <row r="9766" spans="1:14">
      <c r="A9766">
        <v>285</v>
      </c>
      <c r="B9766" t="s">
        <v>13799</v>
      </c>
      <c r="C9766" t="s">
        <v>13800</v>
      </c>
      <c r="D9766">
        <v>40</v>
      </c>
      <c r="E9766" s="1">
        <v>0.20699999999999999</v>
      </c>
      <c r="F9766">
        <v>0.44</v>
      </c>
      <c r="G9766">
        <v>0</v>
      </c>
      <c r="H9766">
        <v>9</v>
      </c>
      <c r="J9766">
        <v>1.09E-3</v>
      </c>
      <c r="K9766">
        <v>0.73899999999999999</v>
      </c>
      <c r="L9766">
        <v>0.6729594594594599</v>
      </c>
      <c r="M9766" s="2">
        <f t="shared" si="302"/>
        <v>96.28378378378379</v>
      </c>
      <c r="N9766" t="s">
        <v>2775</v>
      </c>
    </row>
    <row r="9767" spans="1:14">
      <c r="A9767">
        <v>286</v>
      </c>
      <c r="B9767" t="s">
        <v>13719</v>
      </c>
      <c r="C9767" t="s">
        <v>13720</v>
      </c>
      <c r="D9767">
        <v>273</v>
      </c>
      <c r="E9767" s="1">
        <v>0.20599999999999999</v>
      </c>
      <c r="F9767">
        <v>0.32900000000000001</v>
      </c>
      <c r="G9767">
        <v>2.9000000000000001E-2</v>
      </c>
      <c r="H9767">
        <v>68</v>
      </c>
      <c r="I9767" t="s">
        <v>18288</v>
      </c>
      <c r="J9767">
        <v>1.1299999999999999E-3</v>
      </c>
      <c r="K9767">
        <v>0.39400000000000002</v>
      </c>
      <c r="L9767">
        <v>0.6729594594594599</v>
      </c>
      <c r="M9767" s="2">
        <f t="shared" si="302"/>
        <v>96.621621621621628</v>
      </c>
      <c r="N9767" t="s">
        <v>2775</v>
      </c>
    </row>
    <row r="9768" spans="1:14">
      <c r="A9768">
        <v>287</v>
      </c>
      <c r="B9768" t="s">
        <v>13953</v>
      </c>
      <c r="C9768" t="s">
        <v>13954</v>
      </c>
      <c r="D9768">
        <v>281</v>
      </c>
      <c r="E9768" s="1">
        <v>0.19500000000000001</v>
      </c>
      <c r="G9768">
        <v>7.6999999999999999E-2</v>
      </c>
      <c r="H9768">
        <v>26</v>
      </c>
      <c r="I9768" t="s">
        <v>18288</v>
      </c>
      <c r="J9768">
        <v>8.0999999999999996E-4</v>
      </c>
      <c r="L9768">
        <v>0.6729594594594599</v>
      </c>
      <c r="M9768" s="2">
        <f t="shared" si="302"/>
        <v>96.959459459459467</v>
      </c>
      <c r="N9768" t="s">
        <v>2775</v>
      </c>
    </row>
    <row r="9769" spans="1:14">
      <c r="A9769">
        <v>288</v>
      </c>
      <c r="B9769" t="s">
        <v>13825</v>
      </c>
      <c r="C9769" t="s">
        <v>13826</v>
      </c>
      <c r="D9769">
        <v>104</v>
      </c>
      <c r="E9769" s="1">
        <v>0.19400000000000001</v>
      </c>
      <c r="F9769">
        <v>0.25900000000000001</v>
      </c>
      <c r="G9769">
        <v>0</v>
      </c>
      <c r="H9769">
        <v>7</v>
      </c>
      <c r="I9769" t="s">
        <v>18288</v>
      </c>
      <c r="J9769">
        <v>5.4000000000000001E-4</v>
      </c>
      <c r="K9769">
        <v>0.38</v>
      </c>
      <c r="L9769">
        <v>0.6729594594594599</v>
      </c>
      <c r="M9769" s="2">
        <f t="shared" si="302"/>
        <v>97.297297297297305</v>
      </c>
      <c r="N9769" t="s">
        <v>2775</v>
      </c>
    </row>
    <row r="9770" spans="1:14">
      <c r="A9770">
        <v>289</v>
      </c>
      <c r="B9770" t="s">
        <v>13933</v>
      </c>
      <c r="C9770" t="s">
        <v>13934</v>
      </c>
      <c r="D9770">
        <v>269</v>
      </c>
      <c r="E9770" s="1">
        <v>0.191</v>
      </c>
      <c r="F9770">
        <v>0.35699999999999998</v>
      </c>
      <c r="G9770">
        <v>5.8000000000000003E-2</v>
      </c>
      <c r="H9770">
        <v>52</v>
      </c>
      <c r="I9770">
        <v>9.6999999999999993</v>
      </c>
      <c r="J9770">
        <v>9.5E-4</v>
      </c>
      <c r="K9770">
        <v>0.222</v>
      </c>
      <c r="L9770">
        <v>0.6729594594594599</v>
      </c>
      <c r="M9770" s="2">
        <f t="shared" si="302"/>
        <v>97.63513513513513</v>
      </c>
      <c r="N9770" t="s">
        <v>2775</v>
      </c>
    </row>
    <row r="9771" spans="1:14">
      <c r="A9771">
        <v>290</v>
      </c>
      <c r="B9771" t="s">
        <v>13519</v>
      </c>
      <c r="C9771" t="s">
        <v>13520</v>
      </c>
      <c r="D9771">
        <v>31</v>
      </c>
      <c r="E9771" s="1">
        <v>0.188</v>
      </c>
      <c r="G9771">
        <v>3.3000000000000002E-2</v>
      </c>
      <c r="H9771">
        <v>30</v>
      </c>
      <c r="J9771">
        <v>2.7999999999999998E-4</v>
      </c>
      <c r="L9771">
        <v>0.6729594594594599</v>
      </c>
      <c r="M9771" s="2">
        <f t="shared" si="302"/>
        <v>97.972972972972968</v>
      </c>
      <c r="N9771" t="s">
        <v>2775</v>
      </c>
    </row>
    <row r="9772" spans="1:14">
      <c r="A9772">
        <v>291</v>
      </c>
      <c r="B9772" t="s">
        <v>13647</v>
      </c>
      <c r="C9772" t="s">
        <v>13648</v>
      </c>
      <c r="D9772">
        <v>31</v>
      </c>
      <c r="E9772" s="1">
        <v>0.16700000000000001</v>
      </c>
      <c r="F9772">
        <v>8.1000000000000003E-2</v>
      </c>
      <c r="G9772">
        <v>0</v>
      </c>
      <c r="H9772">
        <v>8</v>
      </c>
      <c r="J9772">
        <v>6.9999999999999994E-5</v>
      </c>
      <c r="K9772">
        <v>0.104</v>
      </c>
      <c r="L9772">
        <v>0.6729594594594599</v>
      </c>
      <c r="M9772" s="2">
        <f t="shared" si="302"/>
        <v>98.310810810810807</v>
      </c>
      <c r="N9772" t="s">
        <v>2775</v>
      </c>
    </row>
    <row r="9773" spans="1:14">
      <c r="A9773">
        <v>292</v>
      </c>
      <c r="B9773" t="s">
        <v>14023</v>
      </c>
      <c r="C9773" t="s">
        <v>14024</v>
      </c>
      <c r="D9773">
        <v>547</v>
      </c>
      <c r="E9773" s="1">
        <v>0.154</v>
      </c>
      <c r="G9773">
        <v>3.6999999999999998E-2</v>
      </c>
      <c r="H9773">
        <v>136</v>
      </c>
      <c r="I9773" t="s">
        <v>18288</v>
      </c>
      <c r="J9773">
        <v>1.3500000000000001E-3</v>
      </c>
      <c r="L9773">
        <v>0.6729594594594599</v>
      </c>
      <c r="M9773" s="2">
        <f t="shared" si="302"/>
        <v>98.648648648648646</v>
      </c>
      <c r="N9773" t="s">
        <v>2775</v>
      </c>
    </row>
    <row r="9774" spans="1:14">
      <c r="A9774">
        <v>293</v>
      </c>
      <c r="B9774" t="s">
        <v>13851</v>
      </c>
      <c r="C9774" t="s">
        <v>13852</v>
      </c>
      <c r="D9774">
        <v>263</v>
      </c>
      <c r="E9774" s="1">
        <v>0.1</v>
      </c>
      <c r="F9774">
        <v>1.333</v>
      </c>
      <c r="G9774">
        <v>0.2</v>
      </c>
      <c r="H9774">
        <v>5</v>
      </c>
      <c r="I9774" t="s">
        <v>18288</v>
      </c>
      <c r="J9774">
        <v>1.1100000000000001E-3</v>
      </c>
      <c r="K9774">
        <v>1.407</v>
      </c>
      <c r="L9774">
        <v>0.6729594594594599</v>
      </c>
      <c r="M9774" s="2">
        <f t="shared" si="302"/>
        <v>98.986486486486484</v>
      </c>
      <c r="N9774" t="s">
        <v>2775</v>
      </c>
    </row>
    <row r="9775" spans="1:14">
      <c r="A9775">
        <v>294</v>
      </c>
      <c r="B9775" t="s">
        <v>13887</v>
      </c>
      <c r="C9775" t="s">
        <v>13888</v>
      </c>
      <c r="D9775">
        <v>61</v>
      </c>
      <c r="E9775" s="1">
        <v>9.8000000000000004E-2</v>
      </c>
      <c r="G9775">
        <v>0</v>
      </c>
      <c r="H9775">
        <v>30</v>
      </c>
      <c r="J9775">
        <v>3.1E-4</v>
      </c>
      <c r="L9775">
        <v>0.6729594594594599</v>
      </c>
      <c r="M9775" s="2">
        <f t="shared" si="302"/>
        <v>99.324324324324323</v>
      </c>
      <c r="N9775" t="s">
        <v>2775</v>
      </c>
    </row>
    <row r="9776" spans="1:14">
      <c r="A9776">
        <v>295</v>
      </c>
      <c r="B9776" t="s">
        <v>13773</v>
      </c>
      <c r="C9776" t="s">
        <v>13774</v>
      </c>
      <c r="D9776">
        <v>46</v>
      </c>
      <c r="E9776" s="1">
        <v>9.5000000000000001E-2</v>
      </c>
      <c r="G9776">
        <v>0</v>
      </c>
      <c r="H9776">
        <v>26</v>
      </c>
      <c r="J9776">
        <v>2.7E-4</v>
      </c>
      <c r="L9776">
        <v>0.6729594594594599</v>
      </c>
      <c r="M9776" s="2">
        <f t="shared" si="302"/>
        <v>99.662162162162161</v>
      </c>
      <c r="N9776" t="s">
        <v>2775</v>
      </c>
    </row>
    <row r="9777" spans="1:14">
      <c r="A9777">
        <v>296</v>
      </c>
      <c r="B9777" t="s">
        <v>9077</v>
      </c>
      <c r="C9777" t="s">
        <v>9078</v>
      </c>
      <c r="D9777">
        <v>42</v>
      </c>
      <c r="E9777" s="1">
        <v>0</v>
      </c>
      <c r="J9777">
        <v>0</v>
      </c>
      <c r="L9777">
        <v>0.6729594594594599</v>
      </c>
      <c r="M9777" s="2">
        <f t="shared" si="302"/>
        <v>100</v>
      </c>
      <c r="N9777" t="s">
        <v>2775</v>
      </c>
    </row>
    <row r="9778" spans="1:14" s="3" customFormat="1">
      <c r="E9778" s="4"/>
      <c r="M9778" s="5"/>
    </row>
    <row r="9779" spans="1:14">
      <c r="A9779">
        <v>1</v>
      </c>
      <c r="B9779" t="s">
        <v>14205</v>
      </c>
      <c r="C9779" t="s">
        <v>14206</v>
      </c>
      <c r="D9779">
        <v>5051</v>
      </c>
      <c r="E9779" s="1">
        <v>5.952</v>
      </c>
      <c r="F9779">
        <v>8.4139999999999997</v>
      </c>
      <c r="G9779">
        <v>0.40899999999999997</v>
      </c>
      <c r="H9779">
        <v>22</v>
      </c>
      <c r="I9779" t="s">
        <v>18288</v>
      </c>
      <c r="J9779">
        <v>1.2749999999999999E-2</v>
      </c>
      <c r="K9779">
        <v>6.2679999999999998</v>
      </c>
      <c r="L9779">
        <f>AVERAGE(E9779:E10025)</f>
        <v>0.90530769230769226</v>
      </c>
      <c r="M9779" s="2">
        <f t="shared" ref="M9779:M9842" si="303">A9779/247*100</f>
        <v>0.40485829959514169</v>
      </c>
      <c r="N9779" t="s">
        <v>2776</v>
      </c>
    </row>
    <row r="9780" spans="1:14">
      <c r="A9780">
        <v>2</v>
      </c>
      <c r="B9780" t="s">
        <v>13619</v>
      </c>
      <c r="C9780" t="s">
        <v>13620</v>
      </c>
      <c r="D9780">
        <v>6536</v>
      </c>
      <c r="E9780" s="1">
        <v>3.3370000000000002</v>
      </c>
      <c r="F9780">
        <v>3.2530000000000001</v>
      </c>
      <c r="G9780">
        <v>0.77300000000000002</v>
      </c>
      <c r="H9780">
        <v>44</v>
      </c>
      <c r="I9780" t="s">
        <v>18288</v>
      </c>
      <c r="J9780">
        <v>1.4489999999999999E-2</v>
      </c>
      <c r="K9780">
        <v>3.5449999999999999</v>
      </c>
      <c r="L9780">
        <v>0.90530769230769226</v>
      </c>
      <c r="M9780" s="2">
        <f t="shared" si="303"/>
        <v>0.80971659919028338</v>
      </c>
      <c r="N9780" t="s">
        <v>2776</v>
      </c>
    </row>
    <row r="9781" spans="1:14">
      <c r="A9781">
        <v>3</v>
      </c>
      <c r="B9781" t="s">
        <v>14876</v>
      </c>
      <c r="C9781" t="s">
        <v>14877</v>
      </c>
      <c r="D9781">
        <v>884</v>
      </c>
      <c r="E9781" s="1">
        <v>2.9660000000000002</v>
      </c>
      <c r="F9781">
        <v>5.5030000000000001</v>
      </c>
      <c r="G9781">
        <v>0.311</v>
      </c>
      <c r="H9781">
        <v>45</v>
      </c>
      <c r="I9781">
        <v>3.4</v>
      </c>
      <c r="J9781">
        <v>1.0999999999999999E-2</v>
      </c>
      <c r="K9781">
        <v>3.9940000000000002</v>
      </c>
      <c r="L9781">
        <v>0.90530769230769226</v>
      </c>
      <c r="M9781" s="2">
        <f t="shared" si="303"/>
        <v>1.214574898785425</v>
      </c>
      <c r="N9781" t="s">
        <v>2776</v>
      </c>
    </row>
    <row r="9782" spans="1:14">
      <c r="A9782">
        <v>4</v>
      </c>
      <c r="B9782" t="s">
        <v>14077</v>
      </c>
      <c r="C9782" t="s">
        <v>14078</v>
      </c>
      <c r="D9782">
        <v>5098</v>
      </c>
      <c r="E9782" s="1">
        <v>2.7730000000000001</v>
      </c>
      <c r="F9782">
        <v>2.6709999999999998</v>
      </c>
      <c r="G9782">
        <v>0.80700000000000005</v>
      </c>
      <c r="H9782">
        <v>497</v>
      </c>
      <c r="I9782">
        <v>2.8</v>
      </c>
      <c r="J9782">
        <v>2.0910000000000002E-2</v>
      </c>
      <c r="K9782">
        <v>0.72699999999999998</v>
      </c>
      <c r="L9782">
        <v>0.90530769230769226</v>
      </c>
      <c r="M9782" s="2">
        <f t="shared" si="303"/>
        <v>1.6194331983805668</v>
      </c>
      <c r="N9782" t="s">
        <v>2776</v>
      </c>
    </row>
    <row r="9783" spans="1:14">
      <c r="A9783">
        <v>5</v>
      </c>
      <c r="B9783" t="s">
        <v>14047</v>
      </c>
      <c r="C9783" t="s">
        <v>14048</v>
      </c>
      <c r="D9783">
        <v>1723</v>
      </c>
      <c r="E9783" s="1">
        <v>2.4849999999999999</v>
      </c>
      <c r="F9783">
        <v>3.2909999999999999</v>
      </c>
      <c r="G9783">
        <v>0.442</v>
      </c>
      <c r="H9783">
        <v>52</v>
      </c>
      <c r="I9783">
        <v>6.4</v>
      </c>
      <c r="J9783">
        <v>9.58E-3</v>
      </c>
      <c r="K9783">
        <v>2.335</v>
      </c>
      <c r="L9783">
        <v>0.90530769230769226</v>
      </c>
      <c r="M9783" s="2">
        <f t="shared" si="303"/>
        <v>2.0242914979757085</v>
      </c>
      <c r="N9783" t="s">
        <v>2776</v>
      </c>
    </row>
    <row r="9784" spans="1:14">
      <c r="A9784">
        <v>6</v>
      </c>
      <c r="B9784" t="s">
        <v>14073</v>
      </c>
      <c r="C9784" t="s">
        <v>14074</v>
      </c>
      <c r="D9784">
        <v>73</v>
      </c>
      <c r="E9784" s="1">
        <v>2.4</v>
      </c>
      <c r="G9784">
        <v>0.375</v>
      </c>
      <c r="H9784">
        <v>8</v>
      </c>
      <c r="J9784">
        <v>7.6999999999999996E-4</v>
      </c>
      <c r="L9784">
        <v>0.90530769230769226</v>
      </c>
      <c r="M9784" s="2">
        <f t="shared" si="303"/>
        <v>2.42914979757085</v>
      </c>
      <c r="N9784" t="s">
        <v>2776</v>
      </c>
    </row>
    <row r="9785" spans="1:14">
      <c r="A9785">
        <v>7</v>
      </c>
      <c r="B9785" t="s">
        <v>14157</v>
      </c>
      <c r="C9785" t="s">
        <v>14158</v>
      </c>
      <c r="D9785">
        <v>3409</v>
      </c>
      <c r="E9785" s="1">
        <v>2.2010000000000001</v>
      </c>
      <c r="F9785">
        <v>2.1509999999999998</v>
      </c>
      <c r="G9785">
        <v>1.0720000000000001</v>
      </c>
      <c r="H9785">
        <v>236</v>
      </c>
      <c r="I9785">
        <v>2.8</v>
      </c>
      <c r="J9785">
        <v>1.567E-2</v>
      </c>
      <c r="K9785">
        <v>0.67600000000000005</v>
      </c>
      <c r="L9785">
        <v>0.90530769230769226</v>
      </c>
      <c r="M9785" s="2">
        <f t="shared" si="303"/>
        <v>2.834008097165992</v>
      </c>
      <c r="N9785" t="s">
        <v>2776</v>
      </c>
    </row>
    <row r="9786" spans="1:14">
      <c r="A9786">
        <v>8</v>
      </c>
      <c r="B9786" t="s">
        <v>14071</v>
      </c>
      <c r="C9786" t="s">
        <v>14072</v>
      </c>
      <c r="D9786">
        <v>4517</v>
      </c>
      <c r="E9786" s="1">
        <v>2.1880000000000002</v>
      </c>
      <c r="F9786">
        <v>2.27</v>
      </c>
      <c r="G9786">
        <v>0.53</v>
      </c>
      <c r="H9786">
        <v>247</v>
      </c>
      <c r="I9786">
        <v>5.8</v>
      </c>
      <c r="J9786">
        <v>1.553E-2</v>
      </c>
      <c r="K9786">
        <v>0.92</v>
      </c>
      <c r="L9786">
        <v>0.90530769230769226</v>
      </c>
      <c r="M9786" s="2">
        <f t="shared" si="303"/>
        <v>3.2388663967611335</v>
      </c>
      <c r="N9786" t="s">
        <v>2776</v>
      </c>
    </row>
    <row r="9787" spans="1:14">
      <c r="A9787">
        <v>9</v>
      </c>
      <c r="B9787" t="s">
        <v>19222</v>
      </c>
      <c r="C9787" t="s">
        <v>19223</v>
      </c>
      <c r="D9787">
        <v>5751</v>
      </c>
      <c r="E9787" s="1">
        <v>2.09</v>
      </c>
      <c r="F9787">
        <v>2.351</v>
      </c>
      <c r="G9787">
        <v>0.255</v>
      </c>
      <c r="H9787">
        <v>106</v>
      </c>
      <c r="I9787" t="s">
        <v>18288</v>
      </c>
      <c r="J9787">
        <v>1.4030000000000001E-2</v>
      </c>
      <c r="K9787">
        <v>2.0670000000000002</v>
      </c>
      <c r="L9787">
        <v>0.90530769230769226</v>
      </c>
      <c r="M9787" s="2">
        <f t="shared" si="303"/>
        <v>3.6437246963562751</v>
      </c>
      <c r="N9787" t="s">
        <v>2776</v>
      </c>
    </row>
    <row r="9788" spans="1:14">
      <c r="A9788">
        <v>10</v>
      </c>
      <c r="B9788" t="s">
        <v>14201</v>
      </c>
      <c r="C9788" t="s">
        <v>14202</v>
      </c>
      <c r="D9788">
        <v>3992</v>
      </c>
      <c r="E9788" s="1">
        <v>2.0760000000000001</v>
      </c>
      <c r="F9788">
        <v>2.738</v>
      </c>
      <c r="G9788">
        <v>0.222</v>
      </c>
      <c r="H9788">
        <v>72</v>
      </c>
      <c r="I9788" t="s">
        <v>18288</v>
      </c>
      <c r="J9788">
        <v>1.585E-2</v>
      </c>
      <c r="K9788">
        <v>2.2530000000000001</v>
      </c>
      <c r="L9788">
        <v>0.90530769230769226</v>
      </c>
      <c r="M9788" s="2">
        <f t="shared" si="303"/>
        <v>4.048582995951417</v>
      </c>
      <c r="N9788" t="s">
        <v>2776</v>
      </c>
    </row>
    <row r="9789" spans="1:14">
      <c r="A9789">
        <v>11</v>
      </c>
      <c r="B9789" t="s">
        <v>15256</v>
      </c>
      <c r="C9789" t="s">
        <v>15257</v>
      </c>
      <c r="D9789">
        <v>8797</v>
      </c>
      <c r="E9789" s="1">
        <v>2.069</v>
      </c>
      <c r="F9789">
        <v>1.8939999999999999</v>
      </c>
      <c r="G9789">
        <v>0.34799999999999998</v>
      </c>
      <c r="H9789">
        <v>492</v>
      </c>
      <c r="I9789">
        <v>4</v>
      </c>
      <c r="J9789">
        <v>3.1E-2</v>
      </c>
      <c r="K9789">
        <v>0.60199999999999998</v>
      </c>
      <c r="L9789">
        <v>0.90530769230769226</v>
      </c>
      <c r="M9789" s="2">
        <f t="shared" si="303"/>
        <v>4.4534412955465585</v>
      </c>
      <c r="N9789" t="s">
        <v>2776</v>
      </c>
    </row>
    <row r="9790" spans="1:14">
      <c r="A9790">
        <v>12</v>
      </c>
      <c r="B9790" t="s">
        <v>14203</v>
      </c>
      <c r="C9790" t="s">
        <v>14204</v>
      </c>
      <c r="D9790">
        <v>6953</v>
      </c>
      <c r="E9790" s="1">
        <v>1.9490000000000001</v>
      </c>
      <c r="F9790">
        <v>2.2330000000000001</v>
      </c>
      <c r="G9790">
        <v>0.219</v>
      </c>
      <c r="H9790">
        <v>178</v>
      </c>
      <c r="I9790" t="s">
        <v>18288</v>
      </c>
      <c r="J9790">
        <v>2.198E-2</v>
      </c>
      <c r="K9790">
        <v>1.585</v>
      </c>
      <c r="L9790">
        <v>0.90530769230769226</v>
      </c>
      <c r="M9790" s="2">
        <f t="shared" si="303"/>
        <v>4.8582995951417001</v>
      </c>
      <c r="N9790" t="s">
        <v>2776</v>
      </c>
    </row>
    <row r="9791" spans="1:14">
      <c r="A9791">
        <v>13</v>
      </c>
      <c r="B9791" t="s">
        <v>19150</v>
      </c>
      <c r="C9791" t="s">
        <v>19151</v>
      </c>
      <c r="D9791">
        <v>2518</v>
      </c>
      <c r="E9791" s="1">
        <v>1.9339999999999999</v>
      </c>
      <c r="F9791">
        <v>2.59</v>
      </c>
      <c r="G9791">
        <v>0.23799999999999999</v>
      </c>
      <c r="H9791">
        <v>21</v>
      </c>
      <c r="I9791" t="s">
        <v>18288</v>
      </c>
      <c r="J9791">
        <v>4.9199999999999999E-3</v>
      </c>
      <c r="K9791">
        <v>1.7430000000000001</v>
      </c>
      <c r="L9791">
        <v>0.90530769230769226</v>
      </c>
      <c r="M9791" s="2">
        <f t="shared" si="303"/>
        <v>5.2631578947368416</v>
      </c>
      <c r="N9791" t="s">
        <v>2776</v>
      </c>
    </row>
    <row r="9792" spans="1:14">
      <c r="A9792">
        <v>14</v>
      </c>
      <c r="B9792" t="s">
        <v>19272</v>
      </c>
      <c r="C9792" t="s">
        <v>19273</v>
      </c>
      <c r="D9792">
        <v>542</v>
      </c>
      <c r="E9792" s="1">
        <v>1.9179999999999999</v>
      </c>
      <c r="F9792">
        <v>2.863</v>
      </c>
      <c r="G9792">
        <v>0.30399999999999999</v>
      </c>
      <c r="H9792">
        <v>23</v>
      </c>
      <c r="I9792">
        <v>4.7</v>
      </c>
      <c r="J9792">
        <v>8.0000000000000002E-3</v>
      </c>
      <c r="K9792">
        <v>3.9009999999999998</v>
      </c>
      <c r="L9792">
        <v>0.90530769230769226</v>
      </c>
      <c r="M9792" s="2">
        <f t="shared" si="303"/>
        <v>5.668016194331984</v>
      </c>
      <c r="N9792" t="s">
        <v>2776</v>
      </c>
    </row>
    <row r="9793" spans="1:14">
      <c r="A9793">
        <v>15</v>
      </c>
      <c r="B9793" t="s">
        <v>19090</v>
      </c>
      <c r="C9793" t="s">
        <v>19091</v>
      </c>
      <c r="D9793">
        <v>2213</v>
      </c>
      <c r="E9793" s="1">
        <v>1.9</v>
      </c>
      <c r="F9793">
        <v>2.2549999999999999</v>
      </c>
      <c r="G9793">
        <v>0.55900000000000005</v>
      </c>
      <c r="H9793">
        <v>118</v>
      </c>
      <c r="I9793">
        <v>5.3</v>
      </c>
      <c r="J9793">
        <v>8.5400000000000007E-3</v>
      </c>
      <c r="K9793">
        <v>0.93500000000000005</v>
      </c>
      <c r="L9793">
        <v>0.90530769230769226</v>
      </c>
      <c r="M9793" s="2">
        <f t="shared" si="303"/>
        <v>6.0728744939271255</v>
      </c>
      <c r="N9793" t="s">
        <v>2776</v>
      </c>
    </row>
    <row r="9794" spans="1:14">
      <c r="A9794">
        <v>16</v>
      </c>
      <c r="B9794" t="s">
        <v>14111</v>
      </c>
      <c r="C9794" t="s">
        <v>14112</v>
      </c>
      <c r="D9794">
        <v>4907</v>
      </c>
      <c r="E9794" s="1">
        <v>1.8959999999999999</v>
      </c>
      <c r="F9794">
        <v>2.39</v>
      </c>
      <c r="G9794">
        <v>0.35099999999999998</v>
      </c>
      <c r="H9794">
        <v>191</v>
      </c>
      <c r="I9794">
        <v>7.6</v>
      </c>
      <c r="J9794">
        <v>1.6549999999999999E-2</v>
      </c>
      <c r="K9794">
        <v>1.216</v>
      </c>
      <c r="L9794">
        <v>0.90530769230769226</v>
      </c>
      <c r="M9794" s="2">
        <f t="shared" si="303"/>
        <v>6.4777327935222671</v>
      </c>
      <c r="N9794" t="s">
        <v>2776</v>
      </c>
    </row>
    <row r="9795" spans="1:14">
      <c r="A9795">
        <v>17</v>
      </c>
      <c r="B9795" t="s">
        <v>13783</v>
      </c>
      <c r="C9795" t="s">
        <v>13784</v>
      </c>
      <c r="D9795">
        <v>642</v>
      </c>
      <c r="E9795" s="1">
        <v>1.88</v>
      </c>
      <c r="F9795">
        <v>1.8129999999999999</v>
      </c>
      <c r="G9795">
        <v>0.47499999999999998</v>
      </c>
      <c r="H9795">
        <v>59</v>
      </c>
      <c r="I9795">
        <v>4.3</v>
      </c>
      <c r="J9795">
        <v>1.081E-2</v>
      </c>
      <c r="K9795">
        <v>2.7519999999999998</v>
      </c>
      <c r="L9795">
        <v>0.90530769230769226</v>
      </c>
      <c r="M9795" s="2">
        <f t="shared" si="303"/>
        <v>6.8825910931174086</v>
      </c>
      <c r="N9795" t="s">
        <v>2776</v>
      </c>
    </row>
    <row r="9796" spans="1:14">
      <c r="A9796">
        <v>18</v>
      </c>
      <c r="B9796" t="s">
        <v>14147</v>
      </c>
      <c r="C9796" t="s">
        <v>14148</v>
      </c>
      <c r="D9796">
        <v>1550</v>
      </c>
      <c r="E9796" s="1">
        <v>1.8740000000000001</v>
      </c>
      <c r="F9796">
        <v>1.788</v>
      </c>
      <c r="G9796">
        <v>0.47</v>
      </c>
      <c r="H9796">
        <v>83</v>
      </c>
      <c r="I9796">
        <v>6.3</v>
      </c>
      <c r="J9796">
        <v>8.0800000000000004E-3</v>
      </c>
      <c r="K9796">
        <v>1.1759999999999999</v>
      </c>
      <c r="L9796">
        <v>0.90530769230769226</v>
      </c>
      <c r="M9796" s="2">
        <f t="shared" si="303"/>
        <v>7.2874493927125501</v>
      </c>
      <c r="N9796" t="s">
        <v>2776</v>
      </c>
    </row>
    <row r="9797" spans="1:14">
      <c r="A9797">
        <v>19</v>
      </c>
      <c r="B9797" t="s">
        <v>13681</v>
      </c>
      <c r="C9797" t="s">
        <v>13682</v>
      </c>
      <c r="D9797">
        <v>1433</v>
      </c>
      <c r="E9797" s="1">
        <v>1.8660000000000001</v>
      </c>
      <c r="F9797">
        <v>2.0590000000000002</v>
      </c>
      <c r="G9797">
        <v>0.73699999999999999</v>
      </c>
      <c r="H9797">
        <v>167</v>
      </c>
      <c r="I9797">
        <v>2.8</v>
      </c>
      <c r="J9797">
        <v>4.8599999999999997E-3</v>
      </c>
      <c r="K9797">
        <v>0.51300000000000001</v>
      </c>
      <c r="L9797">
        <v>0.90530769230769226</v>
      </c>
      <c r="M9797" s="2">
        <f t="shared" si="303"/>
        <v>7.6923076923076925</v>
      </c>
      <c r="N9797" t="s">
        <v>2776</v>
      </c>
    </row>
    <row r="9798" spans="1:14">
      <c r="A9798">
        <v>20</v>
      </c>
      <c r="B9798" t="s">
        <v>14828</v>
      </c>
      <c r="C9798" t="s">
        <v>14829</v>
      </c>
      <c r="D9798">
        <v>1207</v>
      </c>
      <c r="E9798" s="1">
        <v>1.7669999999999999</v>
      </c>
      <c r="F9798">
        <v>1.696</v>
      </c>
      <c r="G9798">
        <v>0.33300000000000002</v>
      </c>
      <c r="H9798">
        <v>63</v>
      </c>
      <c r="I9798">
        <v>6.8</v>
      </c>
      <c r="J9798">
        <v>5.3099999999999996E-3</v>
      </c>
      <c r="K9798">
        <v>1.07</v>
      </c>
      <c r="L9798">
        <v>0.90530769230769226</v>
      </c>
      <c r="M9798" s="2">
        <f t="shared" si="303"/>
        <v>8.097165991902834</v>
      </c>
      <c r="N9798" t="s">
        <v>2776</v>
      </c>
    </row>
    <row r="9799" spans="1:14">
      <c r="A9799">
        <v>21</v>
      </c>
      <c r="B9799" t="s">
        <v>19276</v>
      </c>
      <c r="C9799" t="s">
        <v>19277</v>
      </c>
      <c r="D9799">
        <v>10518</v>
      </c>
      <c r="E9799" s="1">
        <v>1.7490000000000001</v>
      </c>
      <c r="F9799">
        <v>2.218</v>
      </c>
      <c r="G9799">
        <v>0.246</v>
      </c>
      <c r="H9799">
        <v>171</v>
      </c>
      <c r="I9799" t="s">
        <v>18288</v>
      </c>
      <c r="J9799">
        <v>1.0999999999999999E-2</v>
      </c>
      <c r="K9799">
        <v>0.63400000000000001</v>
      </c>
      <c r="L9799">
        <v>0.90530769230769226</v>
      </c>
      <c r="M9799" s="2">
        <f t="shared" si="303"/>
        <v>8.5020242914979747</v>
      </c>
      <c r="N9799" t="s">
        <v>2776</v>
      </c>
    </row>
    <row r="9800" spans="1:14">
      <c r="A9800">
        <v>22</v>
      </c>
      <c r="B9800" t="s">
        <v>14135</v>
      </c>
      <c r="C9800" t="s">
        <v>14136</v>
      </c>
      <c r="D9800">
        <v>1614</v>
      </c>
      <c r="E9800" s="1">
        <v>1.71</v>
      </c>
      <c r="F9800">
        <v>1.8280000000000001</v>
      </c>
      <c r="G9800">
        <v>0.23699999999999999</v>
      </c>
      <c r="H9800">
        <v>118</v>
      </c>
      <c r="I9800">
        <v>6.7</v>
      </c>
      <c r="J9800">
        <v>8.1099999999999992E-3</v>
      </c>
      <c r="K9800">
        <v>1.2230000000000001</v>
      </c>
      <c r="L9800">
        <v>0.90530769230769226</v>
      </c>
      <c r="M9800" s="2">
        <f t="shared" si="303"/>
        <v>8.9068825910931171</v>
      </c>
      <c r="N9800" t="s">
        <v>2776</v>
      </c>
    </row>
    <row r="9801" spans="1:14">
      <c r="A9801">
        <v>23</v>
      </c>
      <c r="B9801" t="s">
        <v>19096</v>
      </c>
      <c r="C9801" t="s">
        <v>19097</v>
      </c>
      <c r="D9801">
        <v>535</v>
      </c>
      <c r="E9801" s="1">
        <v>1.6850000000000001</v>
      </c>
      <c r="F9801">
        <v>1.5129999999999999</v>
      </c>
      <c r="G9801">
        <v>0.40899999999999997</v>
      </c>
      <c r="H9801">
        <v>22</v>
      </c>
      <c r="I9801">
        <v>3.3</v>
      </c>
      <c r="J9801">
        <v>3.0799999999999998E-3</v>
      </c>
      <c r="K9801">
        <v>0.50700000000000001</v>
      </c>
      <c r="L9801">
        <v>0.90530769230769226</v>
      </c>
      <c r="M9801" s="2">
        <f t="shared" si="303"/>
        <v>9.3117408906882595</v>
      </c>
      <c r="N9801" t="s">
        <v>2776</v>
      </c>
    </row>
    <row r="9802" spans="1:14">
      <c r="A9802">
        <v>24</v>
      </c>
      <c r="B9802" t="s">
        <v>14177</v>
      </c>
      <c r="C9802" t="s">
        <v>14178</v>
      </c>
      <c r="D9802">
        <v>9816</v>
      </c>
      <c r="E9802" s="1">
        <v>1.669</v>
      </c>
      <c r="F9802">
        <v>1.7769999999999999</v>
      </c>
      <c r="G9802">
        <v>0.57699999999999996</v>
      </c>
      <c r="H9802">
        <v>194</v>
      </c>
      <c r="I9802" t="s">
        <v>18288</v>
      </c>
      <c r="J9802">
        <v>1.6719999999999999E-2</v>
      </c>
      <c r="K9802">
        <v>0.93300000000000005</v>
      </c>
      <c r="L9802">
        <v>0.90530769230769226</v>
      </c>
      <c r="M9802" s="2">
        <f t="shared" si="303"/>
        <v>9.7165991902834001</v>
      </c>
      <c r="N9802" t="s">
        <v>2776</v>
      </c>
    </row>
    <row r="9803" spans="1:14">
      <c r="A9803">
        <v>25</v>
      </c>
      <c r="B9803" t="s">
        <v>14171</v>
      </c>
      <c r="C9803" t="s">
        <v>14172</v>
      </c>
      <c r="D9803">
        <v>437</v>
      </c>
      <c r="E9803" s="1">
        <v>1.6539999999999999</v>
      </c>
      <c r="F9803">
        <v>1.6020000000000001</v>
      </c>
      <c r="G9803">
        <v>0.192</v>
      </c>
      <c r="H9803">
        <v>120</v>
      </c>
      <c r="I9803">
        <v>3.2</v>
      </c>
      <c r="J9803">
        <v>3.46E-3</v>
      </c>
      <c r="K9803">
        <v>0.81799999999999995</v>
      </c>
      <c r="L9803">
        <v>0.90530769230769226</v>
      </c>
      <c r="M9803" s="2">
        <f t="shared" si="303"/>
        <v>10.121457489878543</v>
      </c>
      <c r="N9803" t="s">
        <v>2776</v>
      </c>
    </row>
    <row r="9804" spans="1:14">
      <c r="A9804">
        <v>26</v>
      </c>
      <c r="B9804" t="s">
        <v>13917</v>
      </c>
      <c r="C9804" t="s">
        <v>13918</v>
      </c>
      <c r="D9804">
        <v>11494</v>
      </c>
      <c r="E9804" s="1">
        <v>1.64</v>
      </c>
      <c r="F9804">
        <v>1.6180000000000001</v>
      </c>
      <c r="G9804">
        <v>0.376</v>
      </c>
      <c r="H9804">
        <v>524</v>
      </c>
      <c r="I9804">
        <v>4.7</v>
      </c>
      <c r="J9804">
        <v>4.9759999999999999E-2</v>
      </c>
      <c r="K9804">
        <v>0.70799999999999996</v>
      </c>
      <c r="L9804">
        <v>0.90530769230769226</v>
      </c>
      <c r="M9804" s="2">
        <f t="shared" si="303"/>
        <v>10.526315789473683</v>
      </c>
      <c r="N9804" t="s">
        <v>2776</v>
      </c>
    </row>
    <row r="9805" spans="1:14">
      <c r="A9805">
        <v>27</v>
      </c>
      <c r="B9805" t="s">
        <v>14161</v>
      </c>
      <c r="C9805" t="s">
        <v>14162</v>
      </c>
      <c r="D9805">
        <v>3106</v>
      </c>
      <c r="E9805" s="1">
        <v>1.6020000000000001</v>
      </c>
      <c r="F9805">
        <v>1.627</v>
      </c>
      <c r="G9805">
        <v>0.25600000000000001</v>
      </c>
      <c r="H9805">
        <v>168</v>
      </c>
      <c r="I9805">
        <v>7</v>
      </c>
      <c r="J9805">
        <v>1.6750000000000001E-2</v>
      </c>
      <c r="K9805">
        <v>1.2150000000000001</v>
      </c>
      <c r="L9805">
        <v>0.90530769230769226</v>
      </c>
      <c r="M9805" s="2">
        <f t="shared" si="303"/>
        <v>10.931174089068826</v>
      </c>
      <c r="N9805" t="s">
        <v>2776</v>
      </c>
    </row>
    <row r="9806" spans="1:14">
      <c r="A9806">
        <v>28</v>
      </c>
      <c r="B9806" t="s">
        <v>14075</v>
      </c>
      <c r="C9806" t="s">
        <v>14076</v>
      </c>
      <c r="D9806">
        <v>681</v>
      </c>
      <c r="E9806" s="1">
        <v>1.589</v>
      </c>
      <c r="F9806">
        <v>1.452</v>
      </c>
      <c r="G9806">
        <v>0.186</v>
      </c>
      <c r="H9806">
        <v>59</v>
      </c>
      <c r="I9806">
        <v>5.0999999999999996</v>
      </c>
      <c r="J9806">
        <v>5.3699999999999998E-3</v>
      </c>
      <c r="K9806">
        <v>1.1339999999999999</v>
      </c>
      <c r="L9806">
        <v>0.90530769230769226</v>
      </c>
      <c r="M9806" s="2">
        <f t="shared" si="303"/>
        <v>11.336032388663968</v>
      </c>
      <c r="N9806" t="s">
        <v>2776</v>
      </c>
    </row>
    <row r="9807" spans="1:14">
      <c r="A9807">
        <v>29</v>
      </c>
      <c r="B9807" t="s">
        <v>14191</v>
      </c>
      <c r="C9807" t="s">
        <v>14192</v>
      </c>
      <c r="D9807">
        <v>5407</v>
      </c>
      <c r="E9807" s="1">
        <v>1.577</v>
      </c>
      <c r="F9807">
        <v>1.635</v>
      </c>
      <c r="G9807">
        <v>0.23300000000000001</v>
      </c>
      <c r="H9807">
        <v>90</v>
      </c>
      <c r="I9807" t="s">
        <v>18288</v>
      </c>
      <c r="J9807">
        <v>8.7200000000000003E-3</v>
      </c>
      <c r="K9807">
        <v>0.998</v>
      </c>
      <c r="L9807">
        <v>0.90530769230769226</v>
      </c>
      <c r="M9807" s="2">
        <f t="shared" si="303"/>
        <v>11.740890688259109</v>
      </c>
      <c r="N9807" t="s">
        <v>2776</v>
      </c>
    </row>
    <row r="9808" spans="1:14">
      <c r="A9808">
        <v>30</v>
      </c>
      <c r="B9808" t="s">
        <v>14195</v>
      </c>
      <c r="C9808" t="s">
        <v>14196</v>
      </c>
      <c r="D9808">
        <v>3873</v>
      </c>
      <c r="E9808" s="1">
        <v>1.573</v>
      </c>
      <c r="F9808">
        <v>1.837</v>
      </c>
      <c r="G9808">
        <v>0.161</v>
      </c>
      <c r="H9808">
        <v>161</v>
      </c>
      <c r="I9808" t="s">
        <v>18288</v>
      </c>
      <c r="J9808">
        <v>1.383E-2</v>
      </c>
      <c r="K9808">
        <v>1.5489999999999999</v>
      </c>
      <c r="L9808">
        <v>0.90530769230769226</v>
      </c>
      <c r="M9808" s="2">
        <f t="shared" si="303"/>
        <v>12.145748987854251</v>
      </c>
      <c r="N9808" t="s">
        <v>2776</v>
      </c>
    </row>
    <row r="9809" spans="1:14">
      <c r="A9809">
        <v>31</v>
      </c>
      <c r="B9809" t="s">
        <v>14131</v>
      </c>
      <c r="C9809" t="s">
        <v>14132</v>
      </c>
      <c r="D9809">
        <v>686</v>
      </c>
      <c r="E9809" s="1">
        <v>1.5660000000000001</v>
      </c>
      <c r="F9809">
        <v>2.0259999999999998</v>
      </c>
      <c r="G9809">
        <v>0.5</v>
      </c>
      <c r="H9809">
        <v>36</v>
      </c>
      <c r="I9809">
        <v>9.1</v>
      </c>
      <c r="J9809">
        <v>2.8800000000000002E-3</v>
      </c>
      <c r="K9809">
        <v>1.44</v>
      </c>
      <c r="L9809">
        <v>0.90530769230769226</v>
      </c>
      <c r="M9809" s="2">
        <f t="shared" si="303"/>
        <v>12.550607287449392</v>
      </c>
      <c r="N9809" t="s">
        <v>2776</v>
      </c>
    </row>
    <row r="9810" spans="1:14">
      <c r="A9810">
        <v>32</v>
      </c>
      <c r="B9810" t="s">
        <v>14041</v>
      </c>
      <c r="C9810" t="s">
        <v>14042</v>
      </c>
      <c r="D9810">
        <v>1730</v>
      </c>
      <c r="E9810" s="1">
        <v>1.55</v>
      </c>
      <c r="F9810">
        <v>1.5720000000000001</v>
      </c>
      <c r="G9810">
        <v>0.14299999999999999</v>
      </c>
      <c r="H9810">
        <v>42</v>
      </c>
      <c r="I9810" t="s">
        <v>18288</v>
      </c>
      <c r="J9810">
        <v>1.0410000000000001E-2</v>
      </c>
      <c r="K9810">
        <v>1.788</v>
      </c>
      <c r="L9810">
        <v>0.90530769230769226</v>
      </c>
      <c r="M9810" s="2">
        <f t="shared" si="303"/>
        <v>12.955465587044534</v>
      </c>
      <c r="N9810" t="s">
        <v>2776</v>
      </c>
    </row>
    <row r="9811" spans="1:14">
      <c r="A9811">
        <v>33</v>
      </c>
      <c r="B9811" t="s">
        <v>14055</v>
      </c>
      <c r="C9811" t="s">
        <v>14056</v>
      </c>
      <c r="D9811">
        <v>3761</v>
      </c>
      <c r="E9811" s="1">
        <v>1.5009999999999999</v>
      </c>
      <c r="F9811">
        <v>1.3740000000000001</v>
      </c>
      <c r="G9811">
        <v>0.36599999999999999</v>
      </c>
      <c r="H9811">
        <v>448</v>
      </c>
      <c r="I9811">
        <v>4.2</v>
      </c>
      <c r="J9811">
        <v>1.495E-2</v>
      </c>
      <c r="K9811">
        <v>0.55700000000000005</v>
      </c>
      <c r="L9811">
        <v>0.90530769230769226</v>
      </c>
      <c r="M9811" s="2">
        <f t="shared" si="303"/>
        <v>13.360323886639677</v>
      </c>
      <c r="N9811" t="s">
        <v>2776</v>
      </c>
    </row>
    <row r="9812" spans="1:14">
      <c r="A9812">
        <v>34</v>
      </c>
      <c r="B9812" t="s">
        <v>14199</v>
      </c>
      <c r="C9812" t="s">
        <v>14200</v>
      </c>
      <c r="D9812">
        <v>7636</v>
      </c>
      <c r="E9812" s="1">
        <v>1.484</v>
      </c>
      <c r="F9812">
        <v>2.157</v>
      </c>
      <c r="G9812">
        <v>0.19500000000000001</v>
      </c>
      <c r="H9812">
        <v>149</v>
      </c>
      <c r="I9812" t="s">
        <v>18288</v>
      </c>
      <c r="J9812">
        <v>1.925E-2</v>
      </c>
      <c r="K9812">
        <v>1.6240000000000001</v>
      </c>
      <c r="L9812">
        <v>0.90530769230769226</v>
      </c>
      <c r="M9812" s="2">
        <f t="shared" si="303"/>
        <v>13.765182186234817</v>
      </c>
      <c r="N9812" t="s">
        <v>2776</v>
      </c>
    </row>
    <row r="9813" spans="1:14">
      <c r="A9813">
        <v>35</v>
      </c>
      <c r="B9813" t="s">
        <v>14037</v>
      </c>
      <c r="C9813" t="s">
        <v>14038</v>
      </c>
      <c r="D9813">
        <v>1175</v>
      </c>
      <c r="E9813" s="1">
        <v>1.468</v>
      </c>
      <c r="F9813">
        <v>1.3049999999999999</v>
      </c>
      <c r="G9813">
        <v>0.128</v>
      </c>
      <c r="H9813">
        <v>47</v>
      </c>
      <c r="I9813" t="s">
        <v>18288</v>
      </c>
      <c r="J9813">
        <v>3.7299999999999998E-3</v>
      </c>
      <c r="K9813">
        <v>1.08</v>
      </c>
      <c r="L9813">
        <v>0.90530769230769226</v>
      </c>
      <c r="M9813" s="2">
        <f t="shared" si="303"/>
        <v>14.17004048582996</v>
      </c>
      <c r="N9813" t="s">
        <v>2776</v>
      </c>
    </row>
    <row r="9814" spans="1:14">
      <c r="A9814">
        <v>36</v>
      </c>
      <c r="B9814" t="s">
        <v>14189</v>
      </c>
      <c r="C9814" t="s">
        <v>14190</v>
      </c>
      <c r="D9814">
        <v>787</v>
      </c>
      <c r="E9814" s="1">
        <v>1.4530000000000001</v>
      </c>
      <c r="F9814">
        <v>1.9410000000000001</v>
      </c>
      <c r="G9814">
        <v>0.25800000000000001</v>
      </c>
      <c r="H9814">
        <v>62</v>
      </c>
      <c r="I9814">
        <v>4.8</v>
      </c>
      <c r="J9814">
        <v>4.5399999999999998E-3</v>
      </c>
      <c r="K9814">
        <v>1.097</v>
      </c>
      <c r="L9814">
        <v>0.90530769230769226</v>
      </c>
      <c r="M9814" s="2">
        <f t="shared" si="303"/>
        <v>14.5748987854251</v>
      </c>
      <c r="N9814" t="s">
        <v>2776</v>
      </c>
    </row>
    <row r="9815" spans="1:14">
      <c r="A9815">
        <v>37</v>
      </c>
      <c r="B9815" t="s">
        <v>14133</v>
      </c>
      <c r="C9815" t="s">
        <v>14134</v>
      </c>
      <c r="D9815">
        <v>4369</v>
      </c>
      <c r="E9815" s="1">
        <v>1.423</v>
      </c>
      <c r="F9815">
        <v>1.4750000000000001</v>
      </c>
      <c r="G9815">
        <v>0.20499999999999999</v>
      </c>
      <c r="H9815">
        <v>210</v>
      </c>
      <c r="I9815" t="s">
        <v>18288</v>
      </c>
      <c r="J9815">
        <v>9.9500000000000005E-3</v>
      </c>
      <c r="K9815">
        <v>0.79700000000000004</v>
      </c>
      <c r="L9815">
        <v>0.90530769230769226</v>
      </c>
      <c r="M9815" s="2">
        <f t="shared" si="303"/>
        <v>14.979757085020243</v>
      </c>
      <c r="N9815" t="s">
        <v>2776</v>
      </c>
    </row>
    <row r="9816" spans="1:14">
      <c r="A9816">
        <v>38</v>
      </c>
      <c r="B9816" t="s">
        <v>15332</v>
      </c>
      <c r="C9816" t="s">
        <v>15333</v>
      </c>
      <c r="D9816">
        <v>4582</v>
      </c>
      <c r="E9816" s="1">
        <v>1.42</v>
      </c>
      <c r="F9816">
        <v>1.3640000000000001</v>
      </c>
      <c r="G9816">
        <v>0.88400000000000001</v>
      </c>
      <c r="H9816">
        <v>225</v>
      </c>
      <c r="I9816">
        <v>5</v>
      </c>
      <c r="J9816">
        <v>1.516E-2</v>
      </c>
      <c r="K9816">
        <v>0.49199999999999999</v>
      </c>
      <c r="L9816">
        <v>0.90530769230769226</v>
      </c>
      <c r="M9816" s="2">
        <f t="shared" si="303"/>
        <v>15.384615384615385</v>
      </c>
      <c r="N9816" t="s">
        <v>2776</v>
      </c>
    </row>
    <row r="9817" spans="1:14">
      <c r="A9817">
        <v>39</v>
      </c>
      <c r="B9817" t="s">
        <v>13613</v>
      </c>
      <c r="C9817" t="s">
        <v>13614</v>
      </c>
      <c r="D9817">
        <v>146</v>
      </c>
      <c r="E9817" s="1">
        <v>1.3939999999999999</v>
      </c>
      <c r="F9817">
        <v>1.728</v>
      </c>
      <c r="G9817">
        <v>0.38500000000000001</v>
      </c>
      <c r="H9817">
        <v>13</v>
      </c>
      <c r="I9817">
        <v>3.7</v>
      </c>
      <c r="J9817">
        <v>2.1800000000000001E-3</v>
      </c>
      <c r="K9817">
        <v>1.5349999999999999</v>
      </c>
      <c r="L9817">
        <v>0.90530769230769226</v>
      </c>
      <c r="M9817" s="2">
        <f t="shared" si="303"/>
        <v>15.789473684210526</v>
      </c>
      <c r="N9817" t="s">
        <v>2776</v>
      </c>
    </row>
    <row r="9818" spans="1:14">
      <c r="A9818">
        <v>40</v>
      </c>
      <c r="B9818" t="s">
        <v>14101</v>
      </c>
      <c r="C9818" t="s">
        <v>14102</v>
      </c>
      <c r="D9818">
        <v>2256</v>
      </c>
      <c r="E9818" s="1">
        <v>1.389</v>
      </c>
      <c r="F9818">
        <v>1.7290000000000001</v>
      </c>
      <c r="G9818">
        <v>0.22</v>
      </c>
      <c r="H9818">
        <v>127</v>
      </c>
      <c r="I9818">
        <v>7.7</v>
      </c>
      <c r="J9818">
        <v>5.9800000000000001E-3</v>
      </c>
      <c r="K9818">
        <v>0.71</v>
      </c>
      <c r="L9818">
        <v>0.90530769230769226</v>
      </c>
      <c r="M9818" s="2">
        <f t="shared" si="303"/>
        <v>16.194331983805668</v>
      </c>
      <c r="N9818" t="s">
        <v>2776</v>
      </c>
    </row>
    <row r="9819" spans="1:14">
      <c r="A9819">
        <v>41</v>
      </c>
      <c r="B9819" t="s">
        <v>19110</v>
      </c>
      <c r="C9819" t="s">
        <v>19111</v>
      </c>
      <c r="D9819">
        <v>4590</v>
      </c>
      <c r="E9819" s="1">
        <v>1.379</v>
      </c>
      <c r="F9819">
        <v>1.885</v>
      </c>
      <c r="G9819">
        <v>0.23200000000000001</v>
      </c>
      <c r="H9819">
        <v>138</v>
      </c>
      <c r="I9819" t="s">
        <v>18288</v>
      </c>
      <c r="J9819">
        <v>1.4789999999999999E-2</v>
      </c>
      <c r="K9819">
        <v>1.4419999999999999</v>
      </c>
      <c r="L9819">
        <v>0.90530769230769226</v>
      </c>
      <c r="M9819" s="2">
        <f t="shared" si="303"/>
        <v>16.599190283400812</v>
      </c>
      <c r="N9819" t="s">
        <v>2776</v>
      </c>
    </row>
    <row r="9820" spans="1:14">
      <c r="A9820">
        <v>42</v>
      </c>
      <c r="B9820" t="s">
        <v>14141</v>
      </c>
      <c r="C9820" t="s">
        <v>14142</v>
      </c>
      <c r="D9820">
        <v>5434</v>
      </c>
      <c r="E9820" s="1">
        <v>1.3660000000000001</v>
      </c>
      <c r="F9820">
        <v>1.556</v>
      </c>
      <c r="G9820">
        <v>0.45</v>
      </c>
      <c r="H9820">
        <v>109</v>
      </c>
      <c r="I9820" t="s">
        <v>18288</v>
      </c>
      <c r="J9820">
        <v>1.289E-2</v>
      </c>
      <c r="K9820">
        <v>1.343</v>
      </c>
      <c r="L9820">
        <v>0.90530769230769226</v>
      </c>
      <c r="M9820" s="2">
        <f t="shared" si="303"/>
        <v>17.004048582995949</v>
      </c>
      <c r="N9820" t="s">
        <v>2776</v>
      </c>
    </row>
    <row r="9821" spans="1:14">
      <c r="A9821">
        <v>43</v>
      </c>
      <c r="B9821" t="s">
        <v>14051</v>
      </c>
      <c r="C9821" t="s">
        <v>14052</v>
      </c>
      <c r="D9821">
        <v>13684</v>
      </c>
      <c r="E9821" s="1">
        <v>1.349</v>
      </c>
      <c r="F9821">
        <v>1.454</v>
      </c>
      <c r="G9821">
        <v>0.43</v>
      </c>
      <c r="H9821">
        <v>1062</v>
      </c>
      <c r="I9821">
        <v>5.2</v>
      </c>
      <c r="J9821">
        <v>4.147E-2</v>
      </c>
      <c r="K9821">
        <v>0.436</v>
      </c>
      <c r="L9821">
        <v>0.90530769230769226</v>
      </c>
      <c r="M9821" s="2">
        <f t="shared" si="303"/>
        <v>17.408906882591094</v>
      </c>
      <c r="N9821" t="s">
        <v>2776</v>
      </c>
    </row>
    <row r="9822" spans="1:14">
      <c r="A9822">
        <v>44</v>
      </c>
      <c r="B9822" t="s">
        <v>14197</v>
      </c>
      <c r="C9822" t="s">
        <v>14198</v>
      </c>
      <c r="D9822">
        <v>2653</v>
      </c>
      <c r="E9822" s="1">
        <v>1.3420000000000001</v>
      </c>
      <c r="F9822">
        <v>2.2029999999999998</v>
      </c>
      <c r="G9822">
        <v>0.185</v>
      </c>
      <c r="H9822">
        <v>65</v>
      </c>
      <c r="I9822" t="s">
        <v>18288</v>
      </c>
      <c r="J9822">
        <v>9.2700000000000005E-3</v>
      </c>
      <c r="K9822">
        <v>1.6719999999999999</v>
      </c>
      <c r="L9822">
        <v>0.90530769230769226</v>
      </c>
      <c r="M9822" s="2">
        <f t="shared" si="303"/>
        <v>17.813765182186234</v>
      </c>
      <c r="N9822" t="s">
        <v>2776</v>
      </c>
    </row>
    <row r="9823" spans="1:14">
      <c r="A9823">
        <v>45</v>
      </c>
      <c r="B9823" t="s">
        <v>14167</v>
      </c>
      <c r="C9823" t="s">
        <v>14168</v>
      </c>
      <c r="D9823">
        <v>4772</v>
      </c>
      <c r="E9823" s="1">
        <v>1.329</v>
      </c>
      <c r="F9823">
        <v>1.6679999999999999</v>
      </c>
      <c r="G9823">
        <v>0.316</v>
      </c>
      <c r="H9823">
        <v>76</v>
      </c>
      <c r="I9823" t="s">
        <v>18288</v>
      </c>
      <c r="J9823">
        <v>8.8599999999999998E-3</v>
      </c>
      <c r="K9823">
        <v>1.411</v>
      </c>
      <c r="L9823">
        <v>0.90530769230769226</v>
      </c>
      <c r="M9823" s="2">
        <f t="shared" si="303"/>
        <v>18.218623481781375</v>
      </c>
      <c r="N9823" t="s">
        <v>2776</v>
      </c>
    </row>
    <row r="9824" spans="1:14">
      <c r="A9824">
        <v>46</v>
      </c>
      <c r="B9824" t="s">
        <v>14105</v>
      </c>
      <c r="C9824" t="s">
        <v>14106</v>
      </c>
      <c r="D9824">
        <v>1296</v>
      </c>
      <c r="E9824" s="1">
        <v>1.3260000000000001</v>
      </c>
      <c r="F9824">
        <v>1.639</v>
      </c>
      <c r="G9824">
        <v>0.29399999999999998</v>
      </c>
      <c r="H9824">
        <v>68</v>
      </c>
      <c r="I9824">
        <v>9.5</v>
      </c>
      <c r="J9824">
        <v>5.6499999999999996E-3</v>
      </c>
      <c r="K9824">
        <v>1.2789999999999999</v>
      </c>
      <c r="L9824">
        <v>0.90530769230769226</v>
      </c>
      <c r="M9824" s="2">
        <f t="shared" si="303"/>
        <v>18.623481781376519</v>
      </c>
      <c r="N9824" t="s">
        <v>2776</v>
      </c>
    </row>
    <row r="9825" spans="1:14">
      <c r="A9825">
        <v>47</v>
      </c>
      <c r="B9825" t="s">
        <v>14211</v>
      </c>
      <c r="C9825" t="s">
        <v>14212</v>
      </c>
      <c r="D9825">
        <v>1069</v>
      </c>
      <c r="E9825" s="1">
        <v>1.3129999999999999</v>
      </c>
      <c r="F9825">
        <v>1.4570000000000001</v>
      </c>
      <c r="G9825">
        <v>0.28599999999999998</v>
      </c>
      <c r="H9825">
        <v>35</v>
      </c>
      <c r="I9825" t="s">
        <v>18288</v>
      </c>
      <c r="J9825">
        <v>2.3600000000000001E-3</v>
      </c>
      <c r="K9825">
        <v>0.82</v>
      </c>
      <c r="L9825">
        <v>0.90530769230769226</v>
      </c>
      <c r="M9825" s="2">
        <f t="shared" si="303"/>
        <v>19.02834008097166</v>
      </c>
      <c r="N9825" t="s">
        <v>2776</v>
      </c>
    </row>
    <row r="9826" spans="1:14">
      <c r="A9826">
        <v>48</v>
      </c>
      <c r="B9826" t="s">
        <v>14127</v>
      </c>
      <c r="C9826" t="s">
        <v>14128</v>
      </c>
      <c r="D9826">
        <v>2999</v>
      </c>
      <c r="E9826" s="1">
        <v>1.3069999999999999</v>
      </c>
      <c r="F9826">
        <v>1.665</v>
      </c>
      <c r="G9826">
        <v>0.189</v>
      </c>
      <c r="H9826">
        <v>143</v>
      </c>
      <c r="I9826">
        <v>9.1999999999999993</v>
      </c>
      <c r="J9826">
        <v>8.7299999999999999E-3</v>
      </c>
      <c r="K9826">
        <v>0.83</v>
      </c>
      <c r="L9826">
        <v>0.90530769230769226</v>
      </c>
      <c r="M9826" s="2">
        <f t="shared" si="303"/>
        <v>19.4331983805668</v>
      </c>
      <c r="N9826" t="s">
        <v>2776</v>
      </c>
    </row>
    <row r="9827" spans="1:14">
      <c r="A9827">
        <v>49</v>
      </c>
      <c r="B9827" t="s">
        <v>19118</v>
      </c>
      <c r="C9827" t="s">
        <v>19119</v>
      </c>
      <c r="D9827">
        <v>608</v>
      </c>
      <c r="E9827" s="1">
        <v>1.282</v>
      </c>
      <c r="F9827">
        <v>1.1000000000000001</v>
      </c>
      <c r="G9827">
        <v>0.13200000000000001</v>
      </c>
      <c r="H9827">
        <v>53</v>
      </c>
      <c r="I9827">
        <v>7</v>
      </c>
      <c r="J9827">
        <v>4.1900000000000001E-3</v>
      </c>
      <c r="K9827">
        <v>1.038</v>
      </c>
      <c r="L9827">
        <v>0.90530769230769226</v>
      </c>
      <c r="M9827" s="2">
        <f t="shared" si="303"/>
        <v>19.838056680161944</v>
      </c>
      <c r="N9827" t="s">
        <v>2776</v>
      </c>
    </row>
    <row r="9828" spans="1:14">
      <c r="A9828">
        <v>50</v>
      </c>
      <c r="B9828" t="s">
        <v>14083</v>
      </c>
      <c r="C9828" t="s">
        <v>14084</v>
      </c>
      <c r="D9828">
        <v>1320</v>
      </c>
      <c r="E9828" s="1">
        <v>1.278</v>
      </c>
      <c r="F9828">
        <v>1.56</v>
      </c>
      <c r="G9828">
        <v>0.21099999999999999</v>
      </c>
      <c r="H9828">
        <v>133</v>
      </c>
      <c r="I9828">
        <v>7.5</v>
      </c>
      <c r="J9828">
        <v>5.8500000000000002E-3</v>
      </c>
      <c r="K9828">
        <v>1.006</v>
      </c>
      <c r="L9828">
        <v>0.90530769230769226</v>
      </c>
      <c r="M9828" s="2">
        <f t="shared" si="303"/>
        <v>20.242914979757085</v>
      </c>
      <c r="N9828" t="s">
        <v>2776</v>
      </c>
    </row>
    <row r="9829" spans="1:14">
      <c r="A9829">
        <v>51</v>
      </c>
      <c r="B9829" t="s">
        <v>14183</v>
      </c>
      <c r="C9829" t="s">
        <v>14184</v>
      </c>
      <c r="D9829">
        <v>1019</v>
      </c>
      <c r="E9829" s="1">
        <v>1.2709999999999999</v>
      </c>
      <c r="F9829">
        <v>1.123</v>
      </c>
      <c r="G9829">
        <v>0</v>
      </c>
      <c r="H9829">
        <v>25</v>
      </c>
      <c r="I9829" t="s">
        <v>18288</v>
      </c>
      <c r="J9829">
        <v>1.6900000000000001E-3</v>
      </c>
      <c r="K9829">
        <v>0.74</v>
      </c>
      <c r="L9829">
        <v>0.90530769230769226</v>
      </c>
      <c r="M9829" s="2">
        <f t="shared" si="303"/>
        <v>20.647773279352226</v>
      </c>
      <c r="N9829" t="s">
        <v>2776</v>
      </c>
    </row>
    <row r="9830" spans="1:14">
      <c r="A9830">
        <v>52</v>
      </c>
      <c r="B9830" t="s">
        <v>14095</v>
      </c>
      <c r="C9830" t="s">
        <v>14096</v>
      </c>
      <c r="D9830">
        <v>477</v>
      </c>
      <c r="E9830" s="1">
        <v>1.2609999999999999</v>
      </c>
      <c r="F9830">
        <v>0.93100000000000005</v>
      </c>
      <c r="G9830">
        <v>0.14799999999999999</v>
      </c>
      <c r="H9830">
        <v>27</v>
      </c>
      <c r="I9830">
        <v>6.3</v>
      </c>
      <c r="J9830">
        <v>2.7599999999999999E-3</v>
      </c>
      <c r="K9830">
        <v>0.67800000000000005</v>
      </c>
      <c r="L9830">
        <v>0.90530769230769226</v>
      </c>
      <c r="M9830" s="2">
        <f t="shared" si="303"/>
        <v>21.052631578947366</v>
      </c>
      <c r="N9830" t="s">
        <v>2776</v>
      </c>
    </row>
    <row r="9831" spans="1:14">
      <c r="A9831">
        <v>53</v>
      </c>
      <c r="B9831" t="s">
        <v>13525</v>
      </c>
      <c r="C9831" t="s">
        <v>13526</v>
      </c>
      <c r="D9831">
        <v>77</v>
      </c>
      <c r="E9831" s="1">
        <v>1.2569999999999999</v>
      </c>
      <c r="F9831">
        <v>1.2669999999999999</v>
      </c>
      <c r="G9831">
        <v>4.2000000000000003E-2</v>
      </c>
      <c r="H9831">
        <v>24</v>
      </c>
      <c r="J9831">
        <v>2.0400000000000001E-3</v>
      </c>
      <c r="K9831">
        <v>1.9419999999999999</v>
      </c>
      <c r="L9831">
        <v>0.90530769230769226</v>
      </c>
      <c r="M9831" s="2">
        <f t="shared" si="303"/>
        <v>21.457489878542511</v>
      </c>
      <c r="N9831" t="s">
        <v>2776</v>
      </c>
    </row>
    <row r="9832" spans="1:14">
      <c r="A9832">
        <v>54</v>
      </c>
      <c r="B9832" t="s">
        <v>13585</v>
      </c>
      <c r="C9832" t="s">
        <v>13586</v>
      </c>
      <c r="D9832">
        <v>1180</v>
      </c>
      <c r="E9832" s="1">
        <v>1.236</v>
      </c>
      <c r="F9832">
        <v>1.2130000000000001</v>
      </c>
      <c r="G9832">
        <v>0.30399999999999999</v>
      </c>
      <c r="H9832">
        <v>69</v>
      </c>
      <c r="I9832">
        <v>7.5</v>
      </c>
      <c r="J9832">
        <v>8.9700000000000005E-3</v>
      </c>
      <c r="K9832">
        <v>1.417</v>
      </c>
      <c r="L9832">
        <v>0.90530769230769226</v>
      </c>
      <c r="M9832" s="2">
        <f t="shared" si="303"/>
        <v>21.862348178137651</v>
      </c>
      <c r="N9832" t="s">
        <v>2776</v>
      </c>
    </row>
    <row r="9833" spans="1:14">
      <c r="A9833">
        <v>55</v>
      </c>
      <c r="B9833" t="s">
        <v>19300</v>
      </c>
      <c r="C9833" t="s">
        <v>19301</v>
      </c>
      <c r="D9833">
        <v>713</v>
      </c>
      <c r="E9833" s="1">
        <v>1.2170000000000001</v>
      </c>
      <c r="F9833">
        <v>1.3140000000000001</v>
      </c>
      <c r="G9833">
        <v>0.33300000000000002</v>
      </c>
      <c r="H9833">
        <v>33</v>
      </c>
      <c r="I9833">
        <v>8</v>
      </c>
      <c r="J9833">
        <v>3.96E-3</v>
      </c>
      <c r="K9833">
        <v>1.1639999999999999</v>
      </c>
      <c r="L9833">
        <v>0.90530769230769226</v>
      </c>
      <c r="M9833" s="2">
        <f t="shared" si="303"/>
        <v>22.267206477732792</v>
      </c>
      <c r="N9833" t="s">
        <v>2776</v>
      </c>
    </row>
    <row r="9834" spans="1:14">
      <c r="A9834">
        <v>56</v>
      </c>
      <c r="B9834" t="s">
        <v>14169</v>
      </c>
      <c r="C9834" t="s">
        <v>14170</v>
      </c>
      <c r="D9834">
        <v>1280</v>
      </c>
      <c r="E9834" s="1">
        <v>1.212</v>
      </c>
      <c r="F9834">
        <v>1.425</v>
      </c>
      <c r="G9834">
        <v>0.22800000000000001</v>
      </c>
      <c r="H9834">
        <v>101</v>
      </c>
      <c r="I9834">
        <v>5.9</v>
      </c>
      <c r="J9834">
        <v>5.0899999999999999E-3</v>
      </c>
      <c r="K9834">
        <v>0.65600000000000003</v>
      </c>
      <c r="L9834">
        <v>0.90530769230769226</v>
      </c>
      <c r="M9834" s="2">
        <f t="shared" si="303"/>
        <v>22.672064777327936</v>
      </c>
      <c r="N9834" t="s">
        <v>2776</v>
      </c>
    </row>
    <row r="9835" spans="1:14">
      <c r="A9835">
        <v>57</v>
      </c>
      <c r="B9835" t="s">
        <v>13919</v>
      </c>
      <c r="C9835" t="s">
        <v>13920</v>
      </c>
      <c r="D9835">
        <v>876</v>
      </c>
      <c r="E9835" s="1">
        <v>1.202</v>
      </c>
      <c r="F9835">
        <v>1.2070000000000001</v>
      </c>
      <c r="G9835">
        <v>0.55400000000000005</v>
      </c>
      <c r="H9835">
        <v>56</v>
      </c>
      <c r="I9835">
        <v>8.1999999999999993</v>
      </c>
      <c r="J9835">
        <v>3.8899999999999998E-3</v>
      </c>
      <c r="K9835">
        <v>0.86599999999999999</v>
      </c>
      <c r="L9835">
        <v>0.90530769230769226</v>
      </c>
      <c r="M9835" s="2">
        <f t="shared" si="303"/>
        <v>23.076923076923077</v>
      </c>
      <c r="N9835" t="s">
        <v>2776</v>
      </c>
    </row>
    <row r="9836" spans="1:14">
      <c r="A9836">
        <v>58</v>
      </c>
      <c r="B9836" t="s">
        <v>14123</v>
      </c>
      <c r="C9836" t="s">
        <v>14124</v>
      </c>
      <c r="D9836">
        <v>68</v>
      </c>
      <c r="E9836" s="1">
        <v>1.1819999999999999</v>
      </c>
      <c r="F9836">
        <v>1.34</v>
      </c>
      <c r="G9836">
        <v>0</v>
      </c>
      <c r="H9836">
        <v>22</v>
      </c>
      <c r="J9836">
        <v>8.8999999999999995E-4</v>
      </c>
      <c r="K9836">
        <v>1.0149999999999999</v>
      </c>
      <c r="L9836">
        <v>0.90530769230769226</v>
      </c>
      <c r="M9836" s="2">
        <f t="shared" si="303"/>
        <v>23.481781376518217</v>
      </c>
      <c r="N9836" t="s">
        <v>2776</v>
      </c>
    </row>
    <row r="9837" spans="1:14">
      <c r="A9837">
        <v>59</v>
      </c>
      <c r="B9837" t="s">
        <v>13823</v>
      </c>
      <c r="C9837" t="s">
        <v>13824</v>
      </c>
      <c r="D9837">
        <v>1907</v>
      </c>
      <c r="E9837" s="1">
        <v>1.1739999999999999</v>
      </c>
      <c r="F9837">
        <v>1.5760000000000001</v>
      </c>
      <c r="G9837">
        <v>0.32100000000000001</v>
      </c>
      <c r="H9837">
        <v>53</v>
      </c>
      <c r="I9837" t="s">
        <v>18288</v>
      </c>
      <c r="J9837">
        <v>7.8300000000000002E-3</v>
      </c>
      <c r="K9837">
        <v>1.647</v>
      </c>
      <c r="L9837">
        <v>0.90530769230769226</v>
      </c>
      <c r="M9837" s="2">
        <f t="shared" si="303"/>
        <v>23.886639676113361</v>
      </c>
      <c r="N9837" t="s">
        <v>2776</v>
      </c>
    </row>
    <row r="9838" spans="1:14">
      <c r="A9838">
        <v>60</v>
      </c>
      <c r="B9838" t="s">
        <v>14103</v>
      </c>
      <c r="C9838" t="s">
        <v>14104</v>
      </c>
      <c r="D9838">
        <v>784</v>
      </c>
      <c r="E9838" s="1">
        <v>1.173</v>
      </c>
      <c r="F9838">
        <v>1.1100000000000001</v>
      </c>
      <c r="G9838">
        <v>7.6999999999999999E-2</v>
      </c>
      <c r="H9838">
        <v>52</v>
      </c>
      <c r="I9838" t="s">
        <v>18288</v>
      </c>
      <c r="J9838">
        <v>2.7299999999999998E-3</v>
      </c>
      <c r="K9838">
        <v>0.63200000000000001</v>
      </c>
      <c r="L9838">
        <v>0.90530769230769226</v>
      </c>
      <c r="M9838" s="2">
        <f t="shared" si="303"/>
        <v>24.291497975708502</v>
      </c>
      <c r="N9838" t="s">
        <v>2776</v>
      </c>
    </row>
    <row r="9839" spans="1:14">
      <c r="A9839">
        <v>61</v>
      </c>
      <c r="B9839" t="s">
        <v>14065</v>
      </c>
      <c r="C9839" t="s">
        <v>14066</v>
      </c>
      <c r="D9839">
        <v>2181</v>
      </c>
      <c r="E9839" s="1">
        <v>1.1519999999999999</v>
      </c>
      <c r="F9839">
        <v>1.31</v>
      </c>
      <c r="G9839">
        <v>0.24099999999999999</v>
      </c>
      <c r="H9839">
        <v>133</v>
      </c>
      <c r="I9839">
        <v>7.6</v>
      </c>
      <c r="J9839">
        <v>8.2799999999999992E-3</v>
      </c>
      <c r="K9839">
        <v>0.77500000000000002</v>
      </c>
      <c r="L9839">
        <v>0.90530769230769226</v>
      </c>
      <c r="M9839" s="2">
        <f t="shared" si="303"/>
        <v>24.696356275303643</v>
      </c>
      <c r="N9839" t="s">
        <v>2776</v>
      </c>
    </row>
    <row r="9840" spans="1:14">
      <c r="A9840">
        <v>62</v>
      </c>
      <c r="B9840" t="s">
        <v>14113</v>
      </c>
      <c r="C9840" t="s">
        <v>14114</v>
      </c>
      <c r="D9840">
        <v>305</v>
      </c>
      <c r="E9840" s="1">
        <v>1.1379999999999999</v>
      </c>
      <c r="F9840">
        <v>1.4590000000000001</v>
      </c>
      <c r="G9840">
        <v>0.30599999999999999</v>
      </c>
      <c r="H9840">
        <v>36</v>
      </c>
      <c r="I9840">
        <v>3.7</v>
      </c>
      <c r="J9840">
        <v>3.9500000000000004E-3</v>
      </c>
      <c r="K9840">
        <v>1.1499999999999999</v>
      </c>
      <c r="L9840">
        <v>0.90530769230769226</v>
      </c>
      <c r="M9840" s="2">
        <f t="shared" si="303"/>
        <v>25.101214574898783</v>
      </c>
      <c r="N9840" t="s">
        <v>2776</v>
      </c>
    </row>
    <row r="9841" spans="1:14">
      <c r="A9841">
        <v>63</v>
      </c>
      <c r="B9841" t="s">
        <v>14099</v>
      </c>
      <c r="C9841" t="s">
        <v>14100</v>
      </c>
      <c r="D9841">
        <v>553</v>
      </c>
      <c r="E9841" s="1">
        <v>1.137</v>
      </c>
      <c r="F9841">
        <v>1.155</v>
      </c>
      <c r="G9841">
        <v>0.26500000000000001</v>
      </c>
      <c r="H9841">
        <v>34</v>
      </c>
      <c r="I9841">
        <v>9.6</v>
      </c>
      <c r="J9841">
        <v>1.98E-3</v>
      </c>
      <c r="K9841">
        <v>0.877</v>
      </c>
      <c r="L9841">
        <v>0.90530769230769226</v>
      </c>
      <c r="M9841" s="2">
        <f t="shared" si="303"/>
        <v>25.506072874493928</v>
      </c>
      <c r="N9841" t="s">
        <v>2776</v>
      </c>
    </row>
    <row r="9842" spans="1:14">
      <c r="A9842">
        <v>64</v>
      </c>
      <c r="B9842" t="s">
        <v>9071</v>
      </c>
      <c r="C9842" t="s">
        <v>9072</v>
      </c>
      <c r="D9842">
        <v>286</v>
      </c>
      <c r="E9842" s="1">
        <v>1.1359999999999999</v>
      </c>
      <c r="F9842">
        <v>0.79200000000000004</v>
      </c>
      <c r="G9842">
        <v>8.6999999999999994E-2</v>
      </c>
      <c r="H9842">
        <v>69</v>
      </c>
      <c r="I9842">
        <v>5</v>
      </c>
      <c r="J9842">
        <v>1.33E-3</v>
      </c>
      <c r="K9842">
        <v>0.39600000000000002</v>
      </c>
      <c r="L9842">
        <v>0.90530769230769226</v>
      </c>
      <c r="M9842" s="2">
        <f t="shared" si="303"/>
        <v>25.910931174089068</v>
      </c>
      <c r="N9842" t="s">
        <v>2776</v>
      </c>
    </row>
    <row r="9843" spans="1:14">
      <c r="A9843">
        <v>65</v>
      </c>
      <c r="B9843" t="s">
        <v>14163</v>
      </c>
      <c r="C9843" t="s">
        <v>14164</v>
      </c>
      <c r="D9843">
        <v>1093</v>
      </c>
      <c r="E9843" s="1">
        <v>1.1279999999999999</v>
      </c>
      <c r="F9843">
        <v>1.149</v>
      </c>
      <c r="G9843">
        <v>0.13900000000000001</v>
      </c>
      <c r="H9843">
        <v>108</v>
      </c>
      <c r="I9843">
        <v>7.8</v>
      </c>
      <c r="J9843">
        <v>4.5199999999999997E-3</v>
      </c>
      <c r="K9843">
        <v>0.65200000000000002</v>
      </c>
      <c r="L9843">
        <v>0.90530769230769226</v>
      </c>
      <c r="M9843" s="2">
        <f t="shared" ref="M9843:M9906" si="304">A9843/247*100</f>
        <v>26.315789473684209</v>
      </c>
      <c r="N9843" t="s">
        <v>2776</v>
      </c>
    </row>
    <row r="9844" spans="1:14">
      <c r="A9844">
        <v>66</v>
      </c>
      <c r="B9844" t="s">
        <v>15116</v>
      </c>
      <c r="C9844" t="s">
        <v>15117</v>
      </c>
      <c r="D9844">
        <v>281</v>
      </c>
      <c r="E9844" s="1">
        <v>1.117</v>
      </c>
      <c r="F9844">
        <v>1.054</v>
      </c>
      <c r="G9844">
        <v>8.5999999999999993E-2</v>
      </c>
      <c r="H9844">
        <v>35</v>
      </c>
      <c r="I9844">
        <v>4.0999999999999996</v>
      </c>
      <c r="J9844">
        <v>9.6000000000000002E-4</v>
      </c>
      <c r="K9844">
        <v>0.29599999999999999</v>
      </c>
      <c r="L9844">
        <v>0.90530769230769226</v>
      </c>
      <c r="M9844" s="2">
        <f t="shared" si="304"/>
        <v>26.720647773279353</v>
      </c>
      <c r="N9844" t="s">
        <v>2776</v>
      </c>
    </row>
    <row r="9845" spans="1:14">
      <c r="A9845">
        <v>67</v>
      </c>
      <c r="B9845" t="s">
        <v>13477</v>
      </c>
      <c r="C9845" t="s">
        <v>13478</v>
      </c>
      <c r="D9845">
        <v>1244</v>
      </c>
      <c r="E9845" s="1">
        <v>1.1020000000000001</v>
      </c>
      <c r="F9845">
        <v>1.1830000000000001</v>
      </c>
      <c r="G9845">
        <v>0.34899999999999998</v>
      </c>
      <c r="H9845">
        <v>811</v>
      </c>
      <c r="I9845">
        <v>2.2999999999999998</v>
      </c>
      <c r="J9845">
        <v>3.8999999999999998E-3</v>
      </c>
      <c r="K9845">
        <v>0.35799999999999998</v>
      </c>
      <c r="L9845">
        <v>0.90530769230769226</v>
      </c>
      <c r="M9845" s="2">
        <f t="shared" si="304"/>
        <v>27.125506072874494</v>
      </c>
      <c r="N9845" t="s">
        <v>2776</v>
      </c>
    </row>
    <row r="9846" spans="1:14">
      <c r="A9846">
        <v>68</v>
      </c>
      <c r="B9846" t="s">
        <v>14121</v>
      </c>
      <c r="C9846" t="s">
        <v>14122</v>
      </c>
      <c r="D9846">
        <v>886</v>
      </c>
      <c r="E9846" s="1">
        <v>1.079</v>
      </c>
      <c r="F9846">
        <v>1.917</v>
      </c>
      <c r="G9846">
        <v>0.151</v>
      </c>
      <c r="H9846">
        <v>53</v>
      </c>
      <c r="I9846">
        <v>6.7</v>
      </c>
      <c r="J9846">
        <v>6.2199999999999998E-3</v>
      </c>
      <c r="K9846">
        <v>1.6419999999999999</v>
      </c>
      <c r="L9846">
        <v>0.90530769230769226</v>
      </c>
      <c r="M9846" s="2">
        <f t="shared" si="304"/>
        <v>27.530364372469634</v>
      </c>
      <c r="N9846" t="s">
        <v>2776</v>
      </c>
    </row>
    <row r="9847" spans="1:14">
      <c r="A9847">
        <v>69</v>
      </c>
      <c r="B9847" t="s">
        <v>19987</v>
      </c>
      <c r="C9847" t="s">
        <v>19988</v>
      </c>
      <c r="D9847">
        <v>411</v>
      </c>
      <c r="E9847" s="1">
        <v>1.0620000000000001</v>
      </c>
      <c r="F9847">
        <v>1.0740000000000001</v>
      </c>
      <c r="G9847">
        <v>0.11600000000000001</v>
      </c>
      <c r="H9847">
        <v>43</v>
      </c>
      <c r="I9847">
        <v>7.1</v>
      </c>
      <c r="J9847">
        <v>1.1000000000000001E-3</v>
      </c>
      <c r="K9847">
        <v>0.38800000000000001</v>
      </c>
      <c r="L9847">
        <v>0.90530769230769226</v>
      </c>
      <c r="M9847" s="2">
        <f t="shared" si="304"/>
        <v>27.935222672064778</v>
      </c>
      <c r="N9847" t="s">
        <v>2776</v>
      </c>
    </row>
    <row r="9848" spans="1:14">
      <c r="A9848">
        <v>70</v>
      </c>
      <c r="B9848" t="s">
        <v>14125</v>
      </c>
      <c r="C9848" t="s">
        <v>14126</v>
      </c>
      <c r="D9848">
        <v>1499</v>
      </c>
      <c r="E9848" s="1">
        <v>1.0549999999999999</v>
      </c>
      <c r="F9848">
        <v>0.91100000000000003</v>
      </c>
      <c r="G9848">
        <v>0.32900000000000001</v>
      </c>
      <c r="H9848">
        <v>170</v>
      </c>
      <c r="I9848">
        <v>6.6</v>
      </c>
      <c r="J9848">
        <v>7.6299999999999996E-3</v>
      </c>
      <c r="K9848">
        <v>0.63300000000000001</v>
      </c>
      <c r="L9848">
        <v>0.90530769230769226</v>
      </c>
      <c r="M9848" s="2">
        <f t="shared" si="304"/>
        <v>28.340080971659919</v>
      </c>
      <c r="N9848" t="s">
        <v>2776</v>
      </c>
    </row>
    <row r="9849" spans="1:14">
      <c r="A9849">
        <v>71</v>
      </c>
      <c r="B9849" t="s">
        <v>13819</v>
      </c>
      <c r="C9849" t="s">
        <v>13820</v>
      </c>
      <c r="D9849">
        <v>16628</v>
      </c>
      <c r="E9849" s="1">
        <v>1.05</v>
      </c>
      <c r="F9849">
        <v>1.2589999999999999</v>
      </c>
      <c r="G9849">
        <v>0.27600000000000002</v>
      </c>
      <c r="H9849">
        <v>921</v>
      </c>
      <c r="I9849">
        <v>8</v>
      </c>
      <c r="J9849">
        <v>5.9479999999999998E-2</v>
      </c>
      <c r="K9849">
        <v>0.69199999999999995</v>
      </c>
      <c r="L9849">
        <v>0.90530769230769226</v>
      </c>
      <c r="M9849" s="2">
        <f t="shared" si="304"/>
        <v>28.74493927125506</v>
      </c>
      <c r="N9849" t="s">
        <v>2776</v>
      </c>
    </row>
    <row r="9850" spans="1:14">
      <c r="A9850">
        <v>72</v>
      </c>
      <c r="B9850" t="s">
        <v>19228</v>
      </c>
      <c r="C9850" t="s">
        <v>19229</v>
      </c>
      <c r="D9850">
        <v>1059</v>
      </c>
      <c r="E9850" s="1">
        <v>1.048</v>
      </c>
      <c r="F9850">
        <v>1.127</v>
      </c>
      <c r="G9850">
        <v>0.28599999999999998</v>
      </c>
      <c r="H9850">
        <v>49</v>
      </c>
      <c r="I9850" t="s">
        <v>18288</v>
      </c>
      <c r="J9850">
        <v>6.9699999999999996E-3</v>
      </c>
      <c r="K9850">
        <v>1.7350000000000001</v>
      </c>
      <c r="L9850">
        <v>0.90530769230769226</v>
      </c>
      <c r="M9850" s="2">
        <f t="shared" si="304"/>
        <v>29.1497975708502</v>
      </c>
      <c r="N9850" t="s">
        <v>2776</v>
      </c>
    </row>
    <row r="9851" spans="1:14">
      <c r="A9851">
        <v>73</v>
      </c>
      <c r="B9851" t="s">
        <v>14043</v>
      </c>
      <c r="C9851" t="s">
        <v>14044</v>
      </c>
      <c r="D9851">
        <v>244</v>
      </c>
      <c r="E9851" s="1">
        <v>1.0429999999999999</v>
      </c>
      <c r="F9851">
        <v>0.80600000000000005</v>
      </c>
      <c r="G9851">
        <v>0</v>
      </c>
      <c r="H9851">
        <v>4</v>
      </c>
      <c r="I9851">
        <v>5.9</v>
      </c>
      <c r="J9851">
        <v>1.16E-3</v>
      </c>
      <c r="K9851">
        <v>0.42499999999999999</v>
      </c>
      <c r="L9851">
        <v>0.90530769230769226</v>
      </c>
      <c r="M9851" s="2">
        <f t="shared" si="304"/>
        <v>29.554655870445345</v>
      </c>
      <c r="N9851" t="s">
        <v>2776</v>
      </c>
    </row>
    <row r="9852" spans="1:14">
      <c r="A9852">
        <v>74</v>
      </c>
      <c r="B9852" t="s">
        <v>14187</v>
      </c>
      <c r="C9852" t="s">
        <v>14188</v>
      </c>
      <c r="D9852">
        <v>87</v>
      </c>
      <c r="E9852" s="1">
        <v>1.036</v>
      </c>
      <c r="F9852">
        <v>1.0549999999999999</v>
      </c>
      <c r="G9852">
        <v>0.22600000000000001</v>
      </c>
      <c r="H9852">
        <v>31</v>
      </c>
      <c r="J9852">
        <v>1.0200000000000001E-3</v>
      </c>
      <c r="K9852">
        <v>0.79900000000000004</v>
      </c>
      <c r="L9852">
        <v>0.90530769230769226</v>
      </c>
      <c r="M9852" s="2">
        <f t="shared" si="304"/>
        <v>29.959514170040485</v>
      </c>
      <c r="N9852" t="s">
        <v>2776</v>
      </c>
    </row>
    <row r="9853" spans="1:14">
      <c r="A9853">
        <v>75</v>
      </c>
      <c r="B9853" t="s">
        <v>14097</v>
      </c>
      <c r="C9853" t="s">
        <v>14098</v>
      </c>
      <c r="D9853">
        <v>1024</v>
      </c>
      <c r="E9853" s="1">
        <v>1.0309999999999999</v>
      </c>
      <c r="F9853">
        <v>1.4870000000000001</v>
      </c>
      <c r="G9853">
        <v>0.69799999999999995</v>
      </c>
      <c r="H9853">
        <v>63</v>
      </c>
      <c r="I9853">
        <v>8</v>
      </c>
      <c r="J9853">
        <v>4.7099999999999998E-3</v>
      </c>
      <c r="K9853">
        <v>1.127</v>
      </c>
      <c r="L9853">
        <v>0.90530769230769226</v>
      </c>
      <c r="M9853" s="2">
        <f t="shared" si="304"/>
        <v>30.364372469635626</v>
      </c>
      <c r="N9853" t="s">
        <v>2776</v>
      </c>
    </row>
    <row r="9854" spans="1:14">
      <c r="A9854">
        <v>76</v>
      </c>
      <c r="B9854" t="s">
        <v>13615</v>
      </c>
      <c r="C9854" t="s">
        <v>13616</v>
      </c>
      <c r="D9854">
        <v>2434</v>
      </c>
      <c r="E9854" s="1">
        <v>1.0249999999999999</v>
      </c>
      <c r="F9854">
        <v>1.375</v>
      </c>
      <c r="G9854">
        <v>0.188</v>
      </c>
      <c r="H9854">
        <v>80</v>
      </c>
      <c r="I9854" t="s">
        <v>18288</v>
      </c>
      <c r="J9854">
        <v>1.051E-2</v>
      </c>
      <c r="K9854">
        <v>1.5289999999999999</v>
      </c>
      <c r="L9854">
        <v>0.90530769230769226</v>
      </c>
      <c r="M9854" s="2">
        <f t="shared" si="304"/>
        <v>30.76923076923077</v>
      </c>
      <c r="N9854" t="s">
        <v>2776</v>
      </c>
    </row>
    <row r="9855" spans="1:14">
      <c r="A9855">
        <v>77</v>
      </c>
      <c r="B9855" t="s">
        <v>19989</v>
      </c>
      <c r="C9855" t="s">
        <v>19990</v>
      </c>
      <c r="D9855">
        <v>562</v>
      </c>
      <c r="E9855" s="1">
        <v>1.008</v>
      </c>
      <c r="F9855">
        <v>1.1459999999999999</v>
      </c>
      <c r="G9855">
        <v>0.17299999999999999</v>
      </c>
      <c r="H9855">
        <v>75</v>
      </c>
      <c r="I9855">
        <v>5.0999999999999996</v>
      </c>
      <c r="J9855">
        <v>1.25E-3</v>
      </c>
      <c r="K9855">
        <v>0.26100000000000001</v>
      </c>
      <c r="L9855">
        <v>0.90530769230769226</v>
      </c>
      <c r="M9855" s="2">
        <f t="shared" si="304"/>
        <v>31.174089068825911</v>
      </c>
      <c r="N9855" t="s">
        <v>2776</v>
      </c>
    </row>
    <row r="9856" spans="1:14">
      <c r="A9856">
        <v>78</v>
      </c>
      <c r="B9856" t="s">
        <v>13643</v>
      </c>
      <c r="C9856" t="s">
        <v>13644</v>
      </c>
      <c r="D9856">
        <v>1793</v>
      </c>
      <c r="E9856" s="1">
        <v>1.0049999999999999</v>
      </c>
      <c r="F9856">
        <v>1.0569999999999999</v>
      </c>
      <c r="G9856">
        <v>0.32</v>
      </c>
      <c r="H9856">
        <v>194</v>
      </c>
      <c r="I9856">
        <v>5</v>
      </c>
      <c r="J9856">
        <v>1.5789999999999998E-2</v>
      </c>
      <c r="K9856">
        <v>0.95499999999999996</v>
      </c>
      <c r="L9856">
        <v>0.90530769230769226</v>
      </c>
      <c r="M9856" s="2">
        <f t="shared" si="304"/>
        <v>31.578947368421051</v>
      </c>
      <c r="N9856" t="s">
        <v>2776</v>
      </c>
    </row>
    <row r="9857" spans="1:14">
      <c r="A9857">
        <v>79</v>
      </c>
      <c r="B9857" t="s">
        <v>14117</v>
      </c>
      <c r="C9857" t="s">
        <v>14118</v>
      </c>
      <c r="D9857">
        <v>7203</v>
      </c>
      <c r="E9857" s="1">
        <v>0.98899999999999999</v>
      </c>
      <c r="F9857">
        <v>1.1930000000000001</v>
      </c>
      <c r="G9857">
        <v>0.17199999999999999</v>
      </c>
      <c r="H9857">
        <v>279</v>
      </c>
      <c r="I9857">
        <v>6.3</v>
      </c>
      <c r="J9857">
        <v>2.811E-2</v>
      </c>
      <c r="K9857">
        <v>0.55500000000000005</v>
      </c>
      <c r="L9857">
        <v>0.90530769230769226</v>
      </c>
      <c r="M9857" s="2">
        <f t="shared" si="304"/>
        <v>31.983805668016196</v>
      </c>
      <c r="N9857" t="s">
        <v>2776</v>
      </c>
    </row>
    <row r="9858" spans="1:14">
      <c r="A9858">
        <v>80</v>
      </c>
      <c r="B9858" t="s">
        <v>14027</v>
      </c>
      <c r="C9858" t="s">
        <v>14028</v>
      </c>
      <c r="D9858">
        <v>1159</v>
      </c>
      <c r="E9858" s="1">
        <v>0.98499999999999999</v>
      </c>
      <c r="F9858">
        <v>0.88400000000000001</v>
      </c>
      <c r="G9858">
        <v>0.214</v>
      </c>
      <c r="H9858">
        <v>98</v>
      </c>
      <c r="I9858">
        <v>8.1999999999999993</v>
      </c>
      <c r="J9858">
        <v>4.62E-3</v>
      </c>
      <c r="K9858">
        <v>0.48399999999999999</v>
      </c>
      <c r="L9858">
        <v>0.90530769230769226</v>
      </c>
      <c r="M9858" s="2">
        <f t="shared" si="304"/>
        <v>32.388663967611336</v>
      </c>
      <c r="N9858" t="s">
        <v>2776</v>
      </c>
    </row>
    <row r="9859" spans="1:14">
      <c r="A9859">
        <v>81</v>
      </c>
      <c r="B9859" t="s">
        <v>13521</v>
      </c>
      <c r="C9859" t="s">
        <v>13522</v>
      </c>
      <c r="D9859">
        <v>207</v>
      </c>
      <c r="E9859" s="1">
        <v>0.97799999999999998</v>
      </c>
      <c r="F9859">
        <v>1.2949999999999999</v>
      </c>
      <c r="G9859">
        <v>0</v>
      </c>
      <c r="H9859">
        <v>21</v>
      </c>
      <c r="I9859">
        <v>5</v>
      </c>
      <c r="J9859">
        <v>2.0300000000000001E-3</v>
      </c>
      <c r="K9859">
        <v>1.1040000000000001</v>
      </c>
      <c r="L9859">
        <v>0.90530769230769226</v>
      </c>
      <c r="M9859" s="2">
        <f t="shared" si="304"/>
        <v>32.793522267206477</v>
      </c>
      <c r="N9859" t="s">
        <v>2776</v>
      </c>
    </row>
    <row r="9860" spans="1:14">
      <c r="A9860">
        <v>82</v>
      </c>
      <c r="B9860" t="s">
        <v>19160</v>
      </c>
      <c r="C9860" t="s">
        <v>19161</v>
      </c>
      <c r="D9860">
        <v>1261</v>
      </c>
      <c r="E9860" s="1">
        <v>0.97699999999999998</v>
      </c>
      <c r="F9860">
        <v>1.024</v>
      </c>
      <c r="G9860">
        <v>0.14599999999999999</v>
      </c>
      <c r="H9860">
        <v>48</v>
      </c>
      <c r="I9860" t="s">
        <v>18288</v>
      </c>
      <c r="J9860">
        <v>3.0200000000000001E-3</v>
      </c>
      <c r="K9860">
        <v>0.81399999999999995</v>
      </c>
      <c r="L9860">
        <v>0.90530769230769226</v>
      </c>
      <c r="M9860" s="2">
        <f t="shared" si="304"/>
        <v>33.198380566801625</v>
      </c>
      <c r="N9860" t="s">
        <v>2776</v>
      </c>
    </row>
    <row r="9861" spans="1:14">
      <c r="A9861">
        <v>83</v>
      </c>
      <c r="B9861" t="s">
        <v>13833</v>
      </c>
      <c r="C9861" t="s">
        <v>13834</v>
      </c>
      <c r="D9861">
        <v>433</v>
      </c>
      <c r="E9861" s="1">
        <v>0.97599999999999998</v>
      </c>
      <c r="F9861">
        <v>1.087</v>
      </c>
      <c r="G9861">
        <v>0.151</v>
      </c>
      <c r="H9861">
        <v>53</v>
      </c>
      <c r="I9861">
        <v>6.2</v>
      </c>
      <c r="J9861">
        <v>1.9599999999999999E-3</v>
      </c>
      <c r="K9861">
        <v>0.61199999999999999</v>
      </c>
      <c r="L9861">
        <v>0.90530769230769226</v>
      </c>
      <c r="M9861" s="2">
        <f t="shared" si="304"/>
        <v>33.603238866396765</v>
      </c>
      <c r="N9861" t="s">
        <v>2776</v>
      </c>
    </row>
    <row r="9862" spans="1:14">
      <c r="A9862">
        <v>84</v>
      </c>
      <c r="B9862" t="s">
        <v>14139</v>
      </c>
      <c r="C9862" t="s">
        <v>14140</v>
      </c>
      <c r="D9862">
        <v>6899</v>
      </c>
      <c r="E9862" s="1">
        <v>0.96799999999999997</v>
      </c>
      <c r="F9862">
        <v>1.032</v>
      </c>
      <c r="G9862">
        <v>0.24</v>
      </c>
      <c r="H9862">
        <v>542</v>
      </c>
      <c r="I9862">
        <v>9.4</v>
      </c>
      <c r="J9862">
        <v>2.1520000000000001E-2</v>
      </c>
      <c r="K9862">
        <v>0.58199999999999996</v>
      </c>
      <c r="L9862">
        <v>0.90530769230769226</v>
      </c>
      <c r="M9862" s="2">
        <f t="shared" si="304"/>
        <v>34.008097165991899</v>
      </c>
      <c r="N9862" t="s">
        <v>2776</v>
      </c>
    </row>
    <row r="9863" spans="1:14">
      <c r="A9863">
        <v>85</v>
      </c>
      <c r="B9863" t="s">
        <v>14221</v>
      </c>
      <c r="C9863" t="s">
        <v>14222</v>
      </c>
      <c r="D9863">
        <v>1567</v>
      </c>
      <c r="E9863" s="1">
        <v>0.94799999999999995</v>
      </c>
      <c r="F9863">
        <v>0.872</v>
      </c>
      <c r="G9863">
        <v>0.19400000000000001</v>
      </c>
      <c r="H9863">
        <v>62</v>
      </c>
      <c r="I9863" t="s">
        <v>18288</v>
      </c>
      <c r="J9863">
        <v>2.7499999999999998E-3</v>
      </c>
      <c r="K9863">
        <v>0.46800000000000003</v>
      </c>
      <c r="L9863">
        <v>0.90530769230769226</v>
      </c>
      <c r="M9863" s="2">
        <f t="shared" si="304"/>
        <v>34.412955465587039</v>
      </c>
      <c r="N9863" t="s">
        <v>2776</v>
      </c>
    </row>
    <row r="9864" spans="1:14">
      <c r="A9864">
        <v>86</v>
      </c>
      <c r="B9864" t="s">
        <v>14219</v>
      </c>
      <c r="C9864" t="s">
        <v>14220</v>
      </c>
      <c r="D9864">
        <v>1608</v>
      </c>
      <c r="E9864" s="1">
        <v>0.93799999999999994</v>
      </c>
      <c r="F9864">
        <v>0.97</v>
      </c>
      <c r="G9864">
        <v>0.123</v>
      </c>
      <c r="H9864">
        <v>65</v>
      </c>
      <c r="I9864" t="s">
        <v>18288</v>
      </c>
      <c r="J9864">
        <v>3.2100000000000002E-3</v>
      </c>
      <c r="K9864">
        <v>0.55700000000000005</v>
      </c>
      <c r="L9864">
        <v>0.90530769230769226</v>
      </c>
      <c r="M9864" s="2">
        <f t="shared" si="304"/>
        <v>34.817813765182187</v>
      </c>
      <c r="N9864" t="s">
        <v>2776</v>
      </c>
    </row>
    <row r="9865" spans="1:14">
      <c r="A9865">
        <v>87</v>
      </c>
      <c r="B9865" t="s">
        <v>13853</v>
      </c>
      <c r="C9865" t="s">
        <v>13854</v>
      </c>
      <c r="D9865">
        <v>183</v>
      </c>
      <c r="E9865" s="1">
        <v>0.92900000000000005</v>
      </c>
      <c r="F9865">
        <v>1.1919999999999999</v>
      </c>
      <c r="G9865">
        <v>0.23699999999999999</v>
      </c>
      <c r="H9865">
        <v>38</v>
      </c>
      <c r="I9865">
        <v>3.1</v>
      </c>
      <c r="J9865">
        <v>2.0300000000000001E-3</v>
      </c>
      <c r="K9865">
        <v>0.79100000000000004</v>
      </c>
      <c r="L9865">
        <v>0.90530769230769226</v>
      </c>
      <c r="M9865" s="2">
        <f t="shared" si="304"/>
        <v>35.222672064777328</v>
      </c>
      <c r="N9865" t="s">
        <v>2776</v>
      </c>
    </row>
    <row r="9866" spans="1:14">
      <c r="A9866">
        <v>88</v>
      </c>
      <c r="B9866" t="s">
        <v>13583</v>
      </c>
      <c r="C9866" t="s">
        <v>13584</v>
      </c>
      <c r="D9866">
        <v>667</v>
      </c>
      <c r="E9866" s="1">
        <v>0.92200000000000004</v>
      </c>
      <c r="F9866">
        <v>1.0149999999999999</v>
      </c>
      <c r="G9866">
        <v>0.157</v>
      </c>
      <c r="H9866">
        <v>89</v>
      </c>
      <c r="I9866">
        <v>5.5</v>
      </c>
      <c r="J9866">
        <v>2.7899999999999999E-3</v>
      </c>
      <c r="K9866">
        <v>0.49</v>
      </c>
      <c r="L9866">
        <v>0.90530769230769226</v>
      </c>
      <c r="M9866" s="2">
        <f t="shared" si="304"/>
        <v>35.627530364372468</v>
      </c>
      <c r="N9866" t="s">
        <v>2776</v>
      </c>
    </row>
    <row r="9867" spans="1:14">
      <c r="A9867">
        <v>89</v>
      </c>
      <c r="B9867" t="s">
        <v>14149</v>
      </c>
      <c r="C9867" t="s">
        <v>14150</v>
      </c>
      <c r="D9867">
        <v>2486</v>
      </c>
      <c r="E9867" s="1">
        <v>0.89900000000000002</v>
      </c>
      <c r="F9867">
        <v>1.264</v>
      </c>
      <c r="G9867">
        <v>0.29699999999999999</v>
      </c>
      <c r="H9867">
        <v>37</v>
      </c>
      <c r="I9867" t="s">
        <v>18288</v>
      </c>
      <c r="J9867">
        <v>7.28E-3</v>
      </c>
      <c r="K9867">
        <v>1.59</v>
      </c>
      <c r="L9867">
        <v>0.90530769230769226</v>
      </c>
      <c r="M9867" s="2">
        <f t="shared" si="304"/>
        <v>36.032388663967616</v>
      </c>
      <c r="N9867" t="s">
        <v>2776</v>
      </c>
    </row>
    <row r="9868" spans="1:14">
      <c r="A9868">
        <v>90</v>
      </c>
      <c r="B9868" t="s">
        <v>15194</v>
      </c>
      <c r="C9868" t="s">
        <v>15195</v>
      </c>
      <c r="D9868">
        <v>257</v>
      </c>
      <c r="E9868" s="1">
        <v>0.89800000000000002</v>
      </c>
      <c r="F9868">
        <v>0.872</v>
      </c>
      <c r="G9868">
        <v>0.222</v>
      </c>
      <c r="H9868">
        <v>27</v>
      </c>
      <c r="I9868">
        <v>6</v>
      </c>
      <c r="J9868">
        <v>1.1199999999999999E-3</v>
      </c>
      <c r="K9868">
        <v>0.45400000000000001</v>
      </c>
      <c r="L9868">
        <v>0.90530769230769226</v>
      </c>
      <c r="M9868" s="2">
        <f t="shared" si="304"/>
        <v>36.43724696356275</v>
      </c>
      <c r="N9868" t="s">
        <v>2776</v>
      </c>
    </row>
    <row r="9869" spans="1:14">
      <c r="A9869">
        <v>91</v>
      </c>
      <c r="B9869" t="s">
        <v>13543</v>
      </c>
      <c r="C9869" t="s">
        <v>13544</v>
      </c>
      <c r="D9869">
        <v>109</v>
      </c>
      <c r="E9869" s="1">
        <v>0.88700000000000001</v>
      </c>
      <c r="F9869">
        <v>0.68799999999999994</v>
      </c>
      <c r="G9869">
        <v>4.4999999999999998E-2</v>
      </c>
      <c r="H9869">
        <v>22</v>
      </c>
      <c r="I9869">
        <v>3.3</v>
      </c>
      <c r="J9869">
        <v>1.08E-3</v>
      </c>
      <c r="K9869">
        <v>0.40100000000000002</v>
      </c>
      <c r="L9869">
        <v>0.90530769230769226</v>
      </c>
      <c r="M9869" s="2">
        <f t="shared" si="304"/>
        <v>36.84210526315789</v>
      </c>
      <c r="N9869" t="s">
        <v>2776</v>
      </c>
    </row>
    <row r="9870" spans="1:14">
      <c r="A9870">
        <v>92</v>
      </c>
      <c r="B9870" t="s">
        <v>14087</v>
      </c>
      <c r="C9870" t="s">
        <v>14088</v>
      </c>
      <c r="D9870">
        <v>859</v>
      </c>
      <c r="E9870" s="1">
        <v>0.88</v>
      </c>
      <c r="F9870">
        <v>0.97199999999999998</v>
      </c>
      <c r="G9870">
        <v>0.19900000000000001</v>
      </c>
      <c r="H9870">
        <v>136</v>
      </c>
      <c r="I9870">
        <v>4.5999999999999996</v>
      </c>
      <c r="J9870">
        <v>5.8500000000000002E-3</v>
      </c>
      <c r="K9870">
        <v>0.621</v>
      </c>
      <c r="L9870">
        <v>0.90530769230769226</v>
      </c>
      <c r="M9870" s="2">
        <f t="shared" si="304"/>
        <v>37.246963562753038</v>
      </c>
      <c r="N9870" t="s">
        <v>2776</v>
      </c>
    </row>
    <row r="9871" spans="1:14">
      <c r="A9871">
        <v>93</v>
      </c>
      <c r="B9871" t="s">
        <v>13831</v>
      </c>
      <c r="C9871" t="s">
        <v>13832</v>
      </c>
      <c r="D9871">
        <v>78</v>
      </c>
      <c r="E9871" s="1">
        <v>0.878</v>
      </c>
      <c r="F9871">
        <v>0.84099999999999997</v>
      </c>
      <c r="G9871">
        <v>0.16700000000000001</v>
      </c>
      <c r="H9871">
        <v>18</v>
      </c>
      <c r="J9871">
        <v>1.65E-3</v>
      </c>
      <c r="K9871">
        <v>1.07</v>
      </c>
      <c r="L9871">
        <v>0.90530769230769226</v>
      </c>
      <c r="M9871" s="2">
        <f t="shared" si="304"/>
        <v>37.651821862348179</v>
      </c>
      <c r="N9871" t="s">
        <v>2776</v>
      </c>
    </row>
    <row r="9872" spans="1:14">
      <c r="A9872">
        <v>94</v>
      </c>
      <c r="B9872" t="s">
        <v>13667</v>
      </c>
      <c r="C9872" t="s">
        <v>13668</v>
      </c>
      <c r="D9872">
        <v>1647</v>
      </c>
      <c r="E9872" s="1">
        <v>0.86499999999999999</v>
      </c>
      <c r="F9872">
        <v>1.018</v>
      </c>
      <c r="G9872">
        <v>0.13500000000000001</v>
      </c>
      <c r="H9872">
        <v>96</v>
      </c>
      <c r="I9872" t="s">
        <v>18288</v>
      </c>
      <c r="J9872">
        <v>9.2499999999999995E-3</v>
      </c>
      <c r="K9872">
        <v>1.2090000000000001</v>
      </c>
      <c r="L9872">
        <v>0.90530769230769226</v>
      </c>
      <c r="M9872" s="2">
        <f t="shared" si="304"/>
        <v>38.056680161943319</v>
      </c>
      <c r="N9872" t="s">
        <v>2776</v>
      </c>
    </row>
    <row r="9873" spans="1:14">
      <c r="A9873">
        <v>95</v>
      </c>
      <c r="B9873" t="s">
        <v>13781</v>
      </c>
      <c r="C9873" t="s">
        <v>13782</v>
      </c>
      <c r="D9873">
        <v>667</v>
      </c>
      <c r="E9873" s="1">
        <v>0.86299999999999999</v>
      </c>
      <c r="F9873">
        <v>1.335</v>
      </c>
      <c r="G9873">
        <v>4.7E-2</v>
      </c>
      <c r="H9873">
        <v>43</v>
      </c>
      <c r="I9873">
        <v>8.8000000000000007</v>
      </c>
      <c r="J9873">
        <v>2.99E-3</v>
      </c>
      <c r="K9873">
        <v>0.97</v>
      </c>
      <c r="L9873">
        <v>0.90530769230769226</v>
      </c>
      <c r="M9873" s="2">
        <f t="shared" si="304"/>
        <v>38.461538461538467</v>
      </c>
      <c r="N9873" t="s">
        <v>2776</v>
      </c>
    </row>
    <row r="9874" spans="1:14">
      <c r="A9874">
        <v>96</v>
      </c>
      <c r="B9874" t="s">
        <v>14155</v>
      </c>
      <c r="C9874" t="s">
        <v>14156</v>
      </c>
      <c r="D9874">
        <v>194</v>
      </c>
      <c r="E9874" s="1">
        <v>0.86099999999999999</v>
      </c>
      <c r="G9874">
        <v>2.9000000000000001E-2</v>
      </c>
      <c r="H9874">
        <v>35</v>
      </c>
      <c r="I9874">
        <v>3.9</v>
      </c>
      <c r="J9874">
        <v>9.7999999999999997E-4</v>
      </c>
      <c r="L9874">
        <v>0.90530769230769226</v>
      </c>
      <c r="M9874" s="2">
        <f t="shared" si="304"/>
        <v>38.866396761133601</v>
      </c>
      <c r="N9874" t="s">
        <v>2776</v>
      </c>
    </row>
    <row r="9875" spans="1:14">
      <c r="A9875">
        <v>97</v>
      </c>
      <c r="B9875" t="s">
        <v>14059</v>
      </c>
      <c r="C9875" t="s">
        <v>14060</v>
      </c>
      <c r="D9875">
        <v>865</v>
      </c>
      <c r="E9875" s="1">
        <v>0.85899999999999999</v>
      </c>
      <c r="F9875">
        <v>0.91900000000000004</v>
      </c>
      <c r="G9875">
        <v>0.156</v>
      </c>
      <c r="H9875">
        <v>32</v>
      </c>
      <c r="I9875" t="s">
        <v>18288</v>
      </c>
      <c r="J9875">
        <v>2.5400000000000002E-3</v>
      </c>
      <c r="K9875">
        <v>0.83599999999999997</v>
      </c>
      <c r="L9875">
        <v>0.90530769230769226</v>
      </c>
      <c r="M9875" s="2">
        <f t="shared" si="304"/>
        <v>39.271255060728741</v>
      </c>
      <c r="N9875" t="s">
        <v>2776</v>
      </c>
    </row>
    <row r="9876" spans="1:14">
      <c r="A9876">
        <v>98</v>
      </c>
      <c r="B9876" t="s">
        <v>13593</v>
      </c>
      <c r="C9876" t="s">
        <v>13594</v>
      </c>
      <c r="D9876">
        <v>154</v>
      </c>
      <c r="E9876" s="1">
        <v>0.85199999999999998</v>
      </c>
      <c r="G9876">
        <v>0.1</v>
      </c>
      <c r="H9876">
        <v>40</v>
      </c>
      <c r="I9876">
        <v>3.9</v>
      </c>
      <c r="J9876">
        <v>9.2000000000000003E-4</v>
      </c>
      <c r="L9876">
        <v>0.90530769230769226</v>
      </c>
      <c r="M9876" s="2">
        <f t="shared" si="304"/>
        <v>39.676113360323889</v>
      </c>
      <c r="N9876" t="s">
        <v>2776</v>
      </c>
    </row>
    <row r="9877" spans="1:14">
      <c r="A9877">
        <v>99</v>
      </c>
      <c r="B9877" t="s">
        <v>14129</v>
      </c>
      <c r="C9877" t="s">
        <v>14130</v>
      </c>
      <c r="D9877">
        <v>209</v>
      </c>
      <c r="E9877" s="1">
        <v>0.85199999999999998</v>
      </c>
      <c r="F9877">
        <v>0.77300000000000002</v>
      </c>
      <c r="G9877">
        <v>0.17399999999999999</v>
      </c>
      <c r="H9877">
        <v>23</v>
      </c>
      <c r="I9877">
        <v>5.4</v>
      </c>
      <c r="J9877">
        <v>2.0100000000000001E-3</v>
      </c>
      <c r="K9877">
        <v>0.76400000000000001</v>
      </c>
      <c r="L9877">
        <v>0.90530769230769226</v>
      </c>
      <c r="M9877" s="2">
        <f t="shared" si="304"/>
        <v>40.08097165991903</v>
      </c>
      <c r="N9877" t="s">
        <v>2776</v>
      </c>
    </row>
    <row r="9878" spans="1:14">
      <c r="A9878">
        <v>100</v>
      </c>
      <c r="B9878" t="s">
        <v>13771</v>
      </c>
      <c r="C9878" t="s">
        <v>13772</v>
      </c>
      <c r="D9878">
        <v>560</v>
      </c>
      <c r="E9878" s="1">
        <v>0.85099999999999998</v>
      </c>
      <c r="F9878">
        <v>0.97499999999999998</v>
      </c>
      <c r="G9878">
        <v>0.14299999999999999</v>
      </c>
      <c r="H9878">
        <v>42</v>
      </c>
      <c r="I9878">
        <v>6.7</v>
      </c>
      <c r="J9878">
        <v>2.7200000000000002E-3</v>
      </c>
      <c r="K9878">
        <v>0.63500000000000001</v>
      </c>
      <c r="L9878">
        <v>0.90530769230769226</v>
      </c>
      <c r="M9878" s="2">
        <f t="shared" si="304"/>
        <v>40.48582995951417</v>
      </c>
      <c r="N9878" t="s">
        <v>2776</v>
      </c>
    </row>
    <row r="9879" spans="1:14">
      <c r="A9879">
        <v>101</v>
      </c>
      <c r="B9879" t="s">
        <v>19304</v>
      </c>
      <c r="C9879" t="s">
        <v>19305</v>
      </c>
      <c r="D9879">
        <v>632</v>
      </c>
      <c r="E9879" s="1">
        <v>0.84399999999999997</v>
      </c>
      <c r="F9879">
        <v>1.196</v>
      </c>
      <c r="G9879">
        <v>8.6999999999999994E-2</v>
      </c>
      <c r="H9879">
        <v>23</v>
      </c>
      <c r="I9879" t="s">
        <v>18288</v>
      </c>
      <c r="J9879">
        <v>1.3699999999999999E-3</v>
      </c>
      <c r="K9879">
        <v>0.76500000000000001</v>
      </c>
      <c r="L9879">
        <v>0.90530769230769226</v>
      </c>
      <c r="M9879" s="2">
        <f t="shared" si="304"/>
        <v>40.890688259109311</v>
      </c>
      <c r="N9879" t="s">
        <v>2776</v>
      </c>
    </row>
    <row r="9880" spans="1:14">
      <c r="A9880">
        <v>102</v>
      </c>
      <c r="B9880" t="s">
        <v>14033</v>
      </c>
      <c r="C9880" t="s">
        <v>14034</v>
      </c>
      <c r="D9880">
        <v>917</v>
      </c>
      <c r="E9880" s="1">
        <v>0.83799999999999997</v>
      </c>
      <c r="F9880">
        <v>0.88200000000000001</v>
      </c>
      <c r="G9880">
        <v>0.27600000000000002</v>
      </c>
      <c r="H9880">
        <v>58</v>
      </c>
      <c r="I9880" t="s">
        <v>18288</v>
      </c>
      <c r="J9880">
        <v>5.0800000000000003E-3</v>
      </c>
      <c r="K9880">
        <v>0.95</v>
      </c>
      <c r="L9880">
        <v>0.90530769230769226</v>
      </c>
      <c r="M9880" s="2">
        <f t="shared" si="304"/>
        <v>41.295546558704451</v>
      </c>
      <c r="N9880" t="s">
        <v>2776</v>
      </c>
    </row>
    <row r="9881" spans="1:14">
      <c r="A9881">
        <v>103</v>
      </c>
      <c r="B9881" t="s">
        <v>15334</v>
      </c>
      <c r="C9881" t="s">
        <v>19121</v>
      </c>
      <c r="D9881">
        <v>2159</v>
      </c>
      <c r="E9881" s="1">
        <v>0.83599999999999997</v>
      </c>
      <c r="F9881">
        <v>1.0329999999999999</v>
      </c>
      <c r="G9881">
        <v>0.154</v>
      </c>
      <c r="H9881">
        <v>130</v>
      </c>
      <c r="I9881">
        <v>6.8</v>
      </c>
      <c r="J9881">
        <v>7.0499999999999998E-3</v>
      </c>
      <c r="K9881">
        <v>0.43099999999999999</v>
      </c>
      <c r="L9881">
        <v>0.90530769230769226</v>
      </c>
      <c r="M9881" s="2">
        <f t="shared" si="304"/>
        <v>41.700404858299592</v>
      </c>
      <c r="N9881" t="s">
        <v>2776</v>
      </c>
    </row>
    <row r="9882" spans="1:14">
      <c r="A9882">
        <v>104</v>
      </c>
      <c r="B9882" t="s">
        <v>14115</v>
      </c>
      <c r="C9882" t="s">
        <v>14116</v>
      </c>
      <c r="D9882">
        <v>470</v>
      </c>
      <c r="E9882" s="1">
        <v>0.83399999999999996</v>
      </c>
      <c r="G9882">
        <v>0.20799999999999999</v>
      </c>
      <c r="H9882">
        <v>818</v>
      </c>
      <c r="I9882">
        <v>1.6</v>
      </c>
      <c r="J9882">
        <v>6.8999999999999997E-4</v>
      </c>
      <c r="L9882">
        <v>0.90530769230769226</v>
      </c>
      <c r="M9882" s="2">
        <f t="shared" si="304"/>
        <v>42.105263157894733</v>
      </c>
      <c r="N9882" t="s">
        <v>2776</v>
      </c>
    </row>
    <row r="9883" spans="1:14">
      <c r="A9883">
        <v>105</v>
      </c>
      <c r="B9883" t="s">
        <v>15330</v>
      </c>
      <c r="C9883" t="s">
        <v>15331</v>
      </c>
      <c r="D9883">
        <v>198</v>
      </c>
      <c r="E9883" s="1">
        <v>0.83299999999999996</v>
      </c>
      <c r="F9883">
        <v>0.66900000000000004</v>
      </c>
      <c r="G9883">
        <v>6.5000000000000002E-2</v>
      </c>
      <c r="H9883">
        <v>31</v>
      </c>
      <c r="I9883">
        <v>5.3</v>
      </c>
      <c r="J9883">
        <v>7.6999999999999996E-4</v>
      </c>
      <c r="K9883">
        <v>0.27500000000000002</v>
      </c>
      <c r="L9883">
        <v>0.90530769230769226</v>
      </c>
      <c r="M9883" s="2">
        <f t="shared" si="304"/>
        <v>42.51012145748988</v>
      </c>
      <c r="N9883" t="s">
        <v>2776</v>
      </c>
    </row>
    <row r="9884" spans="1:14">
      <c r="A9884">
        <v>106</v>
      </c>
      <c r="B9884" t="s">
        <v>13801</v>
      </c>
      <c r="C9884" t="s">
        <v>13802</v>
      </c>
      <c r="D9884">
        <v>947</v>
      </c>
      <c r="E9884" s="1">
        <v>0.82199999999999995</v>
      </c>
      <c r="F9884">
        <v>0.86599999999999999</v>
      </c>
      <c r="G9884">
        <v>0.191</v>
      </c>
      <c r="H9884">
        <v>136</v>
      </c>
      <c r="I9884">
        <v>3.4</v>
      </c>
      <c r="J9884">
        <v>4.3699999999999998E-3</v>
      </c>
      <c r="K9884">
        <v>0.29499999999999998</v>
      </c>
      <c r="L9884">
        <v>0.90530769230769226</v>
      </c>
      <c r="M9884" s="2">
        <f t="shared" si="304"/>
        <v>42.914979757085021</v>
      </c>
      <c r="N9884" t="s">
        <v>2776</v>
      </c>
    </row>
    <row r="9885" spans="1:14">
      <c r="A9885">
        <v>107</v>
      </c>
      <c r="B9885" t="s">
        <v>13731</v>
      </c>
      <c r="C9885" t="s">
        <v>13732</v>
      </c>
      <c r="D9885">
        <v>275</v>
      </c>
      <c r="E9885" s="1">
        <v>0.81499999999999995</v>
      </c>
      <c r="F9885">
        <v>0.88700000000000001</v>
      </c>
      <c r="G9885">
        <v>0.125</v>
      </c>
      <c r="H9885">
        <v>64</v>
      </c>
      <c r="I9885">
        <v>4.0999999999999996</v>
      </c>
      <c r="J9885">
        <v>1.98E-3</v>
      </c>
      <c r="K9885">
        <v>0.53200000000000003</v>
      </c>
      <c r="L9885">
        <v>0.90530769230769226</v>
      </c>
      <c r="M9885" s="2">
        <f t="shared" si="304"/>
        <v>43.319838056680162</v>
      </c>
      <c r="N9885" t="s">
        <v>2776</v>
      </c>
    </row>
    <row r="9886" spans="1:14">
      <c r="A9886">
        <v>108</v>
      </c>
      <c r="B9886" t="s">
        <v>19164</v>
      </c>
      <c r="C9886" t="s">
        <v>19165</v>
      </c>
      <c r="D9886">
        <v>1212</v>
      </c>
      <c r="E9886" s="1">
        <v>0.81</v>
      </c>
      <c r="F9886">
        <v>1.004</v>
      </c>
      <c r="G9886">
        <v>0.49</v>
      </c>
      <c r="H9886">
        <v>51</v>
      </c>
      <c r="I9886">
        <v>10</v>
      </c>
      <c r="J9886">
        <v>2.65E-3</v>
      </c>
      <c r="K9886">
        <v>0.55000000000000004</v>
      </c>
      <c r="L9886">
        <v>0.90530769230769226</v>
      </c>
      <c r="M9886" s="2">
        <f t="shared" si="304"/>
        <v>43.724696356275302</v>
      </c>
      <c r="N9886" t="s">
        <v>2776</v>
      </c>
    </row>
    <row r="9887" spans="1:14">
      <c r="A9887">
        <v>109</v>
      </c>
      <c r="B9887" t="s">
        <v>13579</v>
      </c>
      <c r="C9887" t="s">
        <v>13580</v>
      </c>
      <c r="D9887">
        <v>127</v>
      </c>
      <c r="E9887" s="1">
        <v>0.80600000000000005</v>
      </c>
      <c r="F9887">
        <v>0.621</v>
      </c>
      <c r="G9887">
        <v>0.08</v>
      </c>
      <c r="H9887">
        <v>25</v>
      </c>
      <c r="I9887">
        <v>3.5</v>
      </c>
      <c r="J9887">
        <v>5.5999999999999995E-4</v>
      </c>
      <c r="K9887">
        <v>0.22900000000000001</v>
      </c>
      <c r="L9887">
        <v>0.90530769230769226</v>
      </c>
      <c r="M9887" s="2">
        <f t="shared" si="304"/>
        <v>44.129554655870443</v>
      </c>
      <c r="N9887" t="s">
        <v>2776</v>
      </c>
    </row>
    <row r="9888" spans="1:14">
      <c r="A9888">
        <v>110</v>
      </c>
      <c r="B9888" t="s">
        <v>19328</v>
      </c>
      <c r="C9888" t="s">
        <v>19329</v>
      </c>
      <c r="D9888">
        <v>3696</v>
      </c>
      <c r="E9888" s="1">
        <v>0.80300000000000005</v>
      </c>
      <c r="F9888">
        <v>1.3180000000000001</v>
      </c>
      <c r="G9888">
        <v>7.1999999999999995E-2</v>
      </c>
      <c r="H9888">
        <v>69</v>
      </c>
      <c r="I9888" t="s">
        <v>18288</v>
      </c>
      <c r="J9888">
        <v>1.2070000000000001E-2</v>
      </c>
      <c r="K9888">
        <v>1.623</v>
      </c>
      <c r="L9888">
        <v>0.90530769230769226</v>
      </c>
      <c r="M9888" s="2">
        <f t="shared" si="304"/>
        <v>44.534412955465584</v>
      </c>
      <c r="N9888" t="s">
        <v>2776</v>
      </c>
    </row>
    <row r="9889" spans="1:14">
      <c r="A9889">
        <v>111</v>
      </c>
      <c r="B9889" t="s">
        <v>13785</v>
      </c>
      <c r="C9889" t="s">
        <v>13786</v>
      </c>
      <c r="D9889">
        <v>345</v>
      </c>
      <c r="E9889" s="1">
        <v>0.78800000000000003</v>
      </c>
      <c r="F9889">
        <v>0.91</v>
      </c>
      <c r="G9889">
        <v>0.2</v>
      </c>
      <c r="H9889">
        <v>45</v>
      </c>
      <c r="I9889">
        <v>6.1</v>
      </c>
      <c r="J9889">
        <v>2.5999999999999999E-3</v>
      </c>
      <c r="K9889">
        <v>0.83599999999999997</v>
      </c>
      <c r="L9889">
        <v>0.90530769230769226</v>
      </c>
      <c r="M9889" s="2">
        <f t="shared" si="304"/>
        <v>44.939271255060731</v>
      </c>
      <c r="N9889" t="s">
        <v>2776</v>
      </c>
    </row>
    <row r="9890" spans="1:14">
      <c r="A9890">
        <v>112</v>
      </c>
      <c r="B9890" t="s">
        <v>13599</v>
      </c>
      <c r="C9890" t="s">
        <v>13600</v>
      </c>
      <c r="D9890">
        <v>250</v>
      </c>
      <c r="E9890" s="1">
        <v>0.78600000000000003</v>
      </c>
      <c r="F9890">
        <v>0.60599999999999998</v>
      </c>
      <c r="G9890">
        <v>3.7999999999999999E-2</v>
      </c>
      <c r="H9890">
        <v>26</v>
      </c>
      <c r="I9890" t="s">
        <v>18288</v>
      </c>
      <c r="J9890">
        <v>1.24E-3</v>
      </c>
      <c r="K9890">
        <v>0.71499999999999997</v>
      </c>
      <c r="L9890">
        <v>0.90530769230769226</v>
      </c>
      <c r="M9890" s="2">
        <f t="shared" si="304"/>
        <v>45.344129554655872</v>
      </c>
      <c r="N9890" t="s">
        <v>2776</v>
      </c>
    </row>
    <row r="9891" spans="1:14">
      <c r="A9891">
        <v>113</v>
      </c>
      <c r="B9891" t="s">
        <v>19264</v>
      </c>
      <c r="C9891" t="s">
        <v>19265</v>
      </c>
      <c r="D9891">
        <v>874</v>
      </c>
      <c r="E9891" s="1">
        <v>0.77900000000000003</v>
      </c>
      <c r="F9891">
        <v>0.748</v>
      </c>
      <c r="G9891">
        <v>0.17699999999999999</v>
      </c>
      <c r="H9891">
        <v>113</v>
      </c>
      <c r="I9891">
        <v>6.9</v>
      </c>
      <c r="J9891">
        <v>5.2500000000000003E-3</v>
      </c>
      <c r="K9891">
        <v>0.66300000000000003</v>
      </c>
      <c r="L9891">
        <v>0.90530769230769226</v>
      </c>
      <c r="M9891" s="2">
        <f t="shared" si="304"/>
        <v>45.748987854251013</v>
      </c>
      <c r="N9891" t="s">
        <v>2776</v>
      </c>
    </row>
    <row r="9892" spans="1:14">
      <c r="A9892">
        <v>114</v>
      </c>
      <c r="B9892" t="s">
        <v>13679</v>
      </c>
      <c r="C9892" t="s">
        <v>13680</v>
      </c>
      <c r="D9892">
        <v>238</v>
      </c>
      <c r="E9892" s="1">
        <v>0.77900000000000003</v>
      </c>
      <c r="F9892">
        <v>0.75</v>
      </c>
      <c r="G9892">
        <v>0.155</v>
      </c>
      <c r="H9892">
        <v>58</v>
      </c>
      <c r="I9892">
        <v>4.4000000000000004</v>
      </c>
      <c r="J9892">
        <v>7.5000000000000002E-4</v>
      </c>
      <c r="K9892">
        <v>0.23799999999999999</v>
      </c>
      <c r="L9892">
        <v>0.90530769230769226</v>
      </c>
      <c r="M9892" s="2">
        <f t="shared" si="304"/>
        <v>46.153846153846153</v>
      </c>
      <c r="N9892" t="s">
        <v>2776</v>
      </c>
    </row>
    <row r="9893" spans="1:14">
      <c r="A9893">
        <v>115</v>
      </c>
      <c r="B9893" t="s">
        <v>14143</v>
      </c>
      <c r="C9893" t="s">
        <v>14144</v>
      </c>
      <c r="D9893">
        <v>1613</v>
      </c>
      <c r="E9893" s="1">
        <v>0.77800000000000002</v>
      </c>
      <c r="F9893">
        <v>0.87</v>
      </c>
      <c r="G9893">
        <v>0.17</v>
      </c>
      <c r="H9893">
        <v>159</v>
      </c>
      <c r="I9893">
        <v>7.6</v>
      </c>
      <c r="J9893">
        <v>6.4799999999999996E-3</v>
      </c>
      <c r="K9893">
        <v>0.50600000000000001</v>
      </c>
      <c r="L9893">
        <v>0.90530769230769226</v>
      </c>
      <c r="M9893" s="2">
        <f t="shared" si="304"/>
        <v>46.558704453441294</v>
      </c>
      <c r="N9893" t="s">
        <v>2776</v>
      </c>
    </row>
    <row r="9894" spans="1:14">
      <c r="A9894">
        <v>116</v>
      </c>
      <c r="B9894" t="s">
        <v>13921</v>
      </c>
      <c r="C9894" t="s">
        <v>13922</v>
      </c>
      <c r="D9894">
        <v>107</v>
      </c>
      <c r="E9894" s="1">
        <v>0.77200000000000002</v>
      </c>
      <c r="F9894">
        <v>0.92500000000000004</v>
      </c>
      <c r="G9894">
        <v>0.24099999999999999</v>
      </c>
      <c r="H9894">
        <v>29</v>
      </c>
      <c r="I9894">
        <v>3.1</v>
      </c>
      <c r="J9894">
        <v>1.2199999999999999E-3</v>
      </c>
      <c r="K9894">
        <v>0.65800000000000003</v>
      </c>
      <c r="L9894">
        <v>0.90530769230769226</v>
      </c>
      <c r="M9894" s="2">
        <f t="shared" si="304"/>
        <v>46.963562753036435</v>
      </c>
      <c r="N9894" t="s">
        <v>2776</v>
      </c>
    </row>
    <row r="9895" spans="1:14">
      <c r="A9895">
        <v>117</v>
      </c>
      <c r="B9895" t="s">
        <v>14091</v>
      </c>
      <c r="C9895" t="s">
        <v>14092</v>
      </c>
      <c r="D9895">
        <v>96</v>
      </c>
      <c r="E9895" s="1">
        <v>0.76500000000000001</v>
      </c>
      <c r="F9895">
        <v>0.85</v>
      </c>
      <c r="G9895">
        <v>5.6000000000000001E-2</v>
      </c>
      <c r="H9895">
        <v>18</v>
      </c>
      <c r="J9895">
        <v>1.1100000000000001E-3</v>
      </c>
      <c r="K9895">
        <v>0.79300000000000004</v>
      </c>
      <c r="L9895">
        <v>0.90530769230769226</v>
      </c>
      <c r="M9895" s="2">
        <f t="shared" si="304"/>
        <v>47.368421052631575</v>
      </c>
      <c r="N9895" t="s">
        <v>2776</v>
      </c>
    </row>
    <row r="9896" spans="1:14">
      <c r="A9896">
        <v>118</v>
      </c>
      <c r="B9896" t="s">
        <v>13787</v>
      </c>
      <c r="C9896" t="s">
        <v>13788</v>
      </c>
      <c r="D9896">
        <v>133</v>
      </c>
      <c r="E9896" s="1">
        <v>0.76200000000000001</v>
      </c>
      <c r="F9896">
        <v>0.72499999999999998</v>
      </c>
      <c r="G9896">
        <v>0</v>
      </c>
      <c r="H9896">
        <v>15</v>
      </c>
      <c r="I9896">
        <v>3.5</v>
      </c>
      <c r="J9896">
        <v>2.0400000000000001E-3</v>
      </c>
      <c r="K9896">
        <v>0.63800000000000001</v>
      </c>
      <c r="L9896">
        <v>0.90530769230769226</v>
      </c>
      <c r="M9896" s="2">
        <f t="shared" si="304"/>
        <v>47.773279352226723</v>
      </c>
      <c r="N9896" t="s">
        <v>2776</v>
      </c>
    </row>
    <row r="9897" spans="1:14">
      <c r="A9897">
        <v>119</v>
      </c>
      <c r="B9897" t="s">
        <v>13491</v>
      </c>
      <c r="C9897" t="s">
        <v>13492</v>
      </c>
      <c r="D9897">
        <v>382</v>
      </c>
      <c r="E9897" s="1">
        <v>0.76</v>
      </c>
      <c r="F9897">
        <v>0.77400000000000002</v>
      </c>
      <c r="G9897">
        <v>0.124</v>
      </c>
      <c r="H9897">
        <v>129</v>
      </c>
      <c r="I9897">
        <v>2.9</v>
      </c>
      <c r="J9897">
        <v>1.5900000000000001E-3</v>
      </c>
      <c r="K9897">
        <v>0.23300000000000001</v>
      </c>
      <c r="L9897">
        <v>0.90530769230769226</v>
      </c>
      <c r="M9897" s="2">
        <f t="shared" si="304"/>
        <v>48.178137651821864</v>
      </c>
      <c r="N9897" t="s">
        <v>2776</v>
      </c>
    </row>
    <row r="9898" spans="1:14">
      <c r="A9898">
        <v>120</v>
      </c>
      <c r="B9898" t="s">
        <v>15228</v>
      </c>
      <c r="C9898" t="s">
        <v>15229</v>
      </c>
      <c r="D9898">
        <v>229</v>
      </c>
      <c r="E9898" s="1">
        <v>0.75600000000000001</v>
      </c>
      <c r="F9898">
        <v>0.48399999999999999</v>
      </c>
      <c r="G9898">
        <v>6.2E-2</v>
      </c>
      <c r="H9898">
        <v>16</v>
      </c>
      <c r="I9898" t="s">
        <v>18288</v>
      </c>
      <c r="J9898">
        <v>1.0399999999999999E-3</v>
      </c>
      <c r="K9898">
        <v>0.46899999999999997</v>
      </c>
      <c r="L9898">
        <v>0.90530769230769226</v>
      </c>
      <c r="M9898" s="2">
        <f t="shared" si="304"/>
        <v>48.582995951417004</v>
      </c>
      <c r="N9898" t="s">
        <v>2776</v>
      </c>
    </row>
    <row r="9899" spans="1:14">
      <c r="A9899">
        <v>121</v>
      </c>
      <c r="B9899" t="s">
        <v>13611</v>
      </c>
      <c r="C9899" t="s">
        <v>13612</v>
      </c>
      <c r="D9899">
        <v>435</v>
      </c>
      <c r="E9899" s="1">
        <v>0.753</v>
      </c>
      <c r="F9899">
        <v>0.872</v>
      </c>
      <c r="G9899">
        <v>0.13300000000000001</v>
      </c>
      <c r="H9899">
        <v>45</v>
      </c>
      <c r="I9899">
        <v>7</v>
      </c>
      <c r="J9899">
        <v>3.48E-3</v>
      </c>
      <c r="K9899">
        <v>0.94</v>
      </c>
      <c r="L9899">
        <v>0.90530769230769226</v>
      </c>
      <c r="M9899" s="2">
        <f t="shared" si="304"/>
        <v>48.987854251012145</v>
      </c>
      <c r="N9899" t="s">
        <v>2776</v>
      </c>
    </row>
    <row r="9900" spans="1:14">
      <c r="A9900">
        <v>122</v>
      </c>
      <c r="B9900" t="s">
        <v>14049</v>
      </c>
      <c r="C9900" t="s">
        <v>14050</v>
      </c>
      <c r="D9900">
        <v>103</v>
      </c>
      <c r="E9900" s="1">
        <v>0.75</v>
      </c>
      <c r="F9900">
        <v>0.68700000000000006</v>
      </c>
      <c r="G9900">
        <v>6.7000000000000004E-2</v>
      </c>
      <c r="H9900">
        <v>30</v>
      </c>
      <c r="I9900">
        <v>3.1</v>
      </c>
      <c r="J9900">
        <v>7.3999999999999999E-4</v>
      </c>
      <c r="K9900">
        <v>0.315</v>
      </c>
      <c r="L9900">
        <v>0.90530769230769226</v>
      </c>
      <c r="M9900" s="2">
        <f t="shared" si="304"/>
        <v>49.392712550607285</v>
      </c>
      <c r="N9900" t="s">
        <v>2776</v>
      </c>
    </row>
    <row r="9901" spans="1:14">
      <c r="A9901">
        <v>123</v>
      </c>
      <c r="B9901" t="s">
        <v>14119</v>
      </c>
      <c r="C9901" t="s">
        <v>14120</v>
      </c>
      <c r="D9901">
        <v>875</v>
      </c>
      <c r="E9901" s="1">
        <v>0.74299999999999999</v>
      </c>
      <c r="F9901">
        <v>0.85499999999999998</v>
      </c>
      <c r="G9901">
        <v>0.16</v>
      </c>
      <c r="H9901">
        <v>125</v>
      </c>
      <c r="I9901">
        <v>6.5</v>
      </c>
      <c r="J9901">
        <v>2.9399999999999999E-3</v>
      </c>
      <c r="K9901">
        <v>0.36899999999999999</v>
      </c>
      <c r="L9901">
        <v>0.90530769230769226</v>
      </c>
      <c r="M9901" s="2">
        <f t="shared" si="304"/>
        <v>49.797570850202426</v>
      </c>
      <c r="N9901" t="s">
        <v>2776</v>
      </c>
    </row>
    <row r="9902" spans="1:14">
      <c r="A9902">
        <v>124</v>
      </c>
      <c r="B9902" t="s">
        <v>14185</v>
      </c>
      <c r="C9902" t="s">
        <v>14186</v>
      </c>
      <c r="D9902">
        <v>397</v>
      </c>
      <c r="E9902" s="1">
        <v>0.74199999999999999</v>
      </c>
      <c r="F9902">
        <v>0.749</v>
      </c>
      <c r="G9902">
        <v>0.23799999999999999</v>
      </c>
      <c r="H9902">
        <v>42</v>
      </c>
      <c r="I9902">
        <v>7.7</v>
      </c>
      <c r="J9902">
        <v>1.56E-3</v>
      </c>
      <c r="K9902">
        <v>0.40500000000000003</v>
      </c>
      <c r="L9902">
        <v>0.90530769230769226</v>
      </c>
      <c r="M9902" s="2">
        <f t="shared" si="304"/>
        <v>50.202429149797567</v>
      </c>
      <c r="N9902" t="s">
        <v>2776</v>
      </c>
    </row>
    <row r="9903" spans="1:14">
      <c r="A9903">
        <v>125</v>
      </c>
      <c r="B9903" t="s">
        <v>19999</v>
      </c>
      <c r="C9903" t="s">
        <v>20000</v>
      </c>
      <c r="D9903">
        <v>303</v>
      </c>
      <c r="E9903" s="1">
        <v>0.74099999999999999</v>
      </c>
      <c r="F9903">
        <v>0.59599999999999997</v>
      </c>
      <c r="G9903">
        <v>6.5000000000000002E-2</v>
      </c>
      <c r="H9903">
        <v>31</v>
      </c>
      <c r="I9903">
        <v>8.3000000000000007</v>
      </c>
      <c r="J9903">
        <v>5.9999999999999995E-4</v>
      </c>
      <c r="K9903">
        <v>0.22</v>
      </c>
      <c r="L9903">
        <v>0.90530769230769226</v>
      </c>
      <c r="M9903" s="2">
        <f t="shared" si="304"/>
        <v>50.607287449392715</v>
      </c>
      <c r="N9903" t="s">
        <v>2776</v>
      </c>
    </row>
    <row r="9904" spans="1:14">
      <c r="A9904">
        <v>126</v>
      </c>
      <c r="B9904" t="s">
        <v>13663</v>
      </c>
      <c r="C9904" t="s">
        <v>13664</v>
      </c>
      <c r="D9904">
        <v>308</v>
      </c>
      <c r="E9904" s="1">
        <v>0.74</v>
      </c>
      <c r="F9904">
        <v>0.71599999999999997</v>
      </c>
      <c r="G9904">
        <v>0.16300000000000001</v>
      </c>
      <c r="H9904">
        <v>98</v>
      </c>
      <c r="I9904">
        <v>3.1</v>
      </c>
      <c r="J9904">
        <v>1.64E-3</v>
      </c>
      <c r="K9904">
        <v>0.26700000000000002</v>
      </c>
      <c r="L9904">
        <v>0.90530769230769226</v>
      </c>
      <c r="M9904" s="2">
        <f t="shared" si="304"/>
        <v>51.012145748987855</v>
      </c>
      <c r="N9904" t="s">
        <v>2776</v>
      </c>
    </row>
    <row r="9905" spans="1:14">
      <c r="A9905">
        <v>127</v>
      </c>
      <c r="B9905" t="s">
        <v>13641</v>
      </c>
      <c r="C9905" t="s">
        <v>13642</v>
      </c>
      <c r="D9905">
        <v>978</v>
      </c>
      <c r="E9905" s="1">
        <v>0.73299999999999998</v>
      </c>
      <c r="G9905">
        <v>0.11899999999999999</v>
      </c>
      <c r="H9905">
        <v>59</v>
      </c>
      <c r="I9905" t="s">
        <v>18288</v>
      </c>
      <c r="J9905">
        <v>2.9299999999999999E-3</v>
      </c>
      <c r="L9905">
        <v>0.90530769230769226</v>
      </c>
      <c r="M9905" s="2">
        <f t="shared" si="304"/>
        <v>51.417004048582996</v>
      </c>
      <c r="N9905" t="s">
        <v>2776</v>
      </c>
    </row>
    <row r="9906" spans="1:14">
      <c r="A9906">
        <v>128</v>
      </c>
      <c r="B9906" t="s">
        <v>14053</v>
      </c>
      <c r="C9906" t="s">
        <v>14054</v>
      </c>
      <c r="D9906">
        <v>191</v>
      </c>
      <c r="E9906" s="1">
        <v>0.73099999999999998</v>
      </c>
      <c r="F9906">
        <v>0.67200000000000004</v>
      </c>
      <c r="G9906">
        <v>0.245</v>
      </c>
      <c r="H9906">
        <v>249</v>
      </c>
      <c r="I9906">
        <v>1.7</v>
      </c>
      <c r="J9906">
        <v>3.8000000000000002E-4</v>
      </c>
      <c r="K9906">
        <v>0.11799999999999999</v>
      </c>
      <c r="L9906">
        <v>0.90530769230769226</v>
      </c>
      <c r="M9906" s="2">
        <f t="shared" si="304"/>
        <v>51.821862348178136</v>
      </c>
      <c r="N9906" t="s">
        <v>2776</v>
      </c>
    </row>
    <row r="9907" spans="1:14">
      <c r="A9907">
        <v>129</v>
      </c>
      <c r="B9907" t="s">
        <v>13737</v>
      </c>
      <c r="C9907" t="s">
        <v>13738</v>
      </c>
      <c r="D9907">
        <v>598</v>
      </c>
      <c r="E9907" s="1">
        <v>0.73</v>
      </c>
      <c r="F9907">
        <v>0.70099999999999996</v>
      </c>
      <c r="G9907">
        <v>0.20799999999999999</v>
      </c>
      <c r="H9907">
        <v>77</v>
      </c>
      <c r="I9907">
        <v>6</v>
      </c>
      <c r="J9907">
        <v>2.0699999999999998E-3</v>
      </c>
      <c r="K9907">
        <v>0.29499999999999998</v>
      </c>
      <c r="L9907">
        <v>0.90530769230769226</v>
      </c>
      <c r="M9907" s="2">
        <f t="shared" ref="M9907:M9970" si="305">A9907/247*100</f>
        <v>52.226720647773284</v>
      </c>
      <c r="N9907" t="s">
        <v>2776</v>
      </c>
    </row>
    <row r="9908" spans="1:14">
      <c r="A9908">
        <v>130</v>
      </c>
      <c r="B9908" t="s">
        <v>14181</v>
      </c>
      <c r="C9908" t="s">
        <v>14182</v>
      </c>
      <c r="D9908">
        <v>1899</v>
      </c>
      <c r="E9908" s="1">
        <v>0.72799999999999998</v>
      </c>
      <c r="F9908">
        <v>0.76400000000000001</v>
      </c>
      <c r="G9908">
        <v>0.20899999999999999</v>
      </c>
      <c r="H9908">
        <v>43</v>
      </c>
      <c r="I9908" t="s">
        <v>18288</v>
      </c>
      <c r="J9908">
        <v>2.15E-3</v>
      </c>
      <c r="K9908">
        <v>0.63</v>
      </c>
      <c r="L9908">
        <v>0.90530769230769226</v>
      </c>
      <c r="M9908" s="2">
        <f t="shared" si="305"/>
        <v>52.631578947368418</v>
      </c>
      <c r="N9908" t="s">
        <v>2776</v>
      </c>
    </row>
    <row r="9909" spans="1:14">
      <c r="A9909">
        <v>131</v>
      </c>
      <c r="B9909" t="s">
        <v>14085</v>
      </c>
      <c r="C9909" t="s">
        <v>14086</v>
      </c>
      <c r="D9909">
        <v>3251</v>
      </c>
      <c r="E9909" s="1">
        <v>0.71799999999999997</v>
      </c>
      <c r="F9909">
        <v>0.80200000000000005</v>
      </c>
      <c r="G9909">
        <v>0.129</v>
      </c>
      <c r="H9909">
        <v>278</v>
      </c>
      <c r="I9909">
        <v>9.4</v>
      </c>
      <c r="J9909">
        <v>1.5299999999999999E-2</v>
      </c>
      <c r="K9909">
        <v>0.64800000000000002</v>
      </c>
      <c r="L9909">
        <v>0.90530769230769226</v>
      </c>
      <c r="M9909" s="2">
        <f t="shared" si="305"/>
        <v>53.036437246963565</v>
      </c>
      <c r="N9909" t="s">
        <v>2776</v>
      </c>
    </row>
    <row r="9910" spans="1:14">
      <c r="A9910">
        <v>132</v>
      </c>
      <c r="B9910" t="s">
        <v>13963</v>
      </c>
      <c r="C9910" t="s">
        <v>13964</v>
      </c>
      <c r="D9910">
        <v>226</v>
      </c>
      <c r="E9910" s="1">
        <v>0.71799999999999997</v>
      </c>
      <c r="F9910">
        <v>0.80900000000000005</v>
      </c>
      <c r="G9910">
        <v>0.122</v>
      </c>
      <c r="H9910">
        <v>41</v>
      </c>
      <c r="I9910">
        <v>4.9000000000000004</v>
      </c>
      <c r="J9910">
        <v>4.8199999999999996E-3</v>
      </c>
      <c r="K9910">
        <v>1.3819999999999999</v>
      </c>
      <c r="L9910">
        <v>0.90530769230769226</v>
      </c>
      <c r="M9910" s="2">
        <f t="shared" si="305"/>
        <v>53.441295546558706</v>
      </c>
      <c r="N9910" t="s">
        <v>2776</v>
      </c>
    </row>
    <row r="9911" spans="1:14">
      <c r="A9911">
        <v>133</v>
      </c>
      <c r="B9911" t="s">
        <v>14093</v>
      </c>
      <c r="C9911" t="s">
        <v>14094</v>
      </c>
      <c r="D9911">
        <v>296</v>
      </c>
      <c r="E9911" s="1">
        <v>0.71699999999999997</v>
      </c>
      <c r="F9911">
        <v>0.65</v>
      </c>
      <c r="G9911">
        <v>0.121</v>
      </c>
      <c r="H9911">
        <v>33</v>
      </c>
      <c r="I9911">
        <v>9</v>
      </c>
      <c r="J9911">
        <v>1.23E-3</v>
      </c>
      <c r="K9911">
        <v>0.5</v>
      </c>
      <c r="L9911">
        <v>0.90530769230769226</v>
      </c>
      <c r="M9911" s="2">
        <f t="shared" si="305"/>
        <v>53.846153846153847</v>
      </c>
      <c r="N9911" t="s">
        <v>2776</v>
      </c>
    </row>
    <row r="9912" spans="1:14">
      <c r="A9912">
        <v>134</v>
      </c>
      <c r="B9912" t="s">
        <v>13993</v>
      </c>
      <c r="C9912" t="s">
        <v>13994</v>
      </c>
      <c r="D9912">
        <v>412</v>
      </c>
      <c r="E9912" s="1">
        <v>0.71699999999999997</v>
      </c>
      <c r="F9912">
        <v>1.1180000000000001</v>
      </c>
      <c r="G9912">
        <v>0.29599999999999999</v>
      </c>
      <c r="H9912">
        <v>27</v>
      </c>
      <c r="I9912" t="s">
        <v>18288</v>
      </c>
      <c r="J9912">
        <v>3.5500000000000002E-3</v>
      </c>
      <c r="K9912">
        <v>1.839</v>
      </c>
      <c r="L9912">
        <v>0.90530769230769226</v>
      </c>
      <c r="M9912" s="2">
        <f t="shared" si="305"/>
        <v>54.251012145748987</v>
      </c>
      <c r="N9912" t="s">
        <v>2776</v>
      </c>
    </row>
    <row r="9913" spans="1:14">
      <c r="A9913">
        <v>135</v>
      </c>
      <c r="B9913" t="s">
        <v>13675</v>
      </c>
      <c r="C9913" t="s">
        <v>13676</v>
      </c>
      <c r="D9913">
        <v>139</v>
      </c>
      <c r="E9913" s="1">
        <v>0.71399999999999997</v>
      </c>
      <c r="G9913">
        <v>0.68</v>
      </c>
      <c r="H9913">
        <v>25</v>
      </c>
      <c r="I9913">
        <v>2.2000000000000002</v>
      </c>
      <c r="J9913">
        <v>7.5000000000000002E-4</v>
      </c>
      <c r="L9913">
        <v>0.90530769230769226</v>
      </c>
      <c r="M9913" s="2">
        <f t="shared" si="305"/>
        <v>54.655870445344135</v>
      </c>
      <c r="N9913" t="s">
        <v>2776</v>
      </c>
    </row>
    <row r="9914" spans="1:14">
      <c r="A9914">
        <v>136</v>
      </c>
      <c r="B9914" t="s">
        <v>20003</v>
      </c>
      <c r="C9914" t="s">
        <v>20004</v>
      </c>
      <c r="D9914">
        <v>292</v>
      </c>
      <c r="E9914" s="1">
        <v>0.71099999999999997</v>
      </c>
      <c r="F9914">
        <v>0.99</v>
      </c>
      <c r="G9914">
        <v>0.15</v>
      </c>
      <c r="H9914">
        <v>20</v>
      </c>
      <c r="I9914">
        <v>9</v>
      </c>
      <c r="J9914">
        <v>1.4300000000000001E-3</v>
      </c>
      <c r="K9914">
        <v>0.84899999999999998</v>
      </c>
      <c r="L9914">
        <v>0.90530769230769226</v>
      </c>
      <c r="M9914" s="2">
        <f t="shared" si="305"/>
        <v>55.060728744939269</v>
      </c>
      <c r="N9914" t="s">
        <v>2776</v>
      </c>
    </row>
    <row r="9915" spans="1:14">
      <c r="A9915">
        <v>137</v>
      </c>
      <c r="B9915" t="s">
        <v>14045</v>
      </c>
      <c r="C9915" t="s">
        <v>14046</v>
      </c>
      <c r="D9915">
        <v>1195</v>
      </c>
      <c r="E9915" s="1">
        <v>0.71</v>
      </c>
      <c r="F9915">
        <v>0.84899999999999998</v>
      </c>
      <c r="G9915">
        <v>0.188</v>
      </c>
      <c r="H9915">
        <v>133</v>
      </c>
      <c r="I9915">
        <v>9.5</v>
      </c>
      <c r="J9915">
        <v>5.0899999999999999E-3</v>
      </c>
      <c r="K9915">
        <v>0.56299999999999994</v>
      </c>
      <c r="L9915">
        <v>0.90530769230769226</v>
      </c>
      <c r="M9915" s="2">
        <f t="shared" si="305"/>
        <v>55.465587044534416</v>
      </c>
      <c r="N9915" t="s">
        <v>2776</v>
      </c>
    </row>
    <row r="9916" spans="1:14">
      <c r="A9916">
        <v>138</v>
      </c>
      <c r="B9916" t="s">
        <v>13739</v>
      </c>
      <c r="C9916" t="s">
        <v>13740</v>
      </c>
      <c r="D9916">
        <v>234</v>
      </c>
      <c r="E9916" s="1">
        <v>0.70799999999999996</v>
      </c>
      <c r="F9916">
        <v>0.89</v>
      </c>
      <c r="G9916">
        <v>4.8000000000000001E-2</v>
      </c>
      <c r="H9916">
        <v>21</v>
      </c>
      <c r="I9916">
        <v>6.5</v>
      </c>
      <c r="J9916">
        <v>1.6199999999999999E-3</v>
      </c>
      <c r="K9916">
        <v>0.78500000000000003</v>
      </c>
      <c r="L9916">
        <v>0.90530769230769226</v>
      </c>
      <c r="M9916" s="2">
        <f t="shared" si="305"/>
        <v>55.870445344129557</v>
      </c>
      <c r="N9916" t="s">
        <v>2776</v>
      </c>
    </row>
    <row r="9917" spans="1:14">
      <c r="A9917">
        <v>139</v>
      </c>
      <c r="B9917" t="s">
        <v>14173</v>
      </c>
      <c r="C9917" t="s">
        <v>14174</v>
      </c>
      <c r="D9917">
        <v>810</v>
      </c>
      <c r="E9917" s="1">
        <v>0.70699999999999996</v>
      </c>
      <c r="F9917">
        <v>0.70099999999999996</v>
      </c>
      <c r="G9917">
        <v>0.108</v>
      </c>
      <c r="H9917">
        <v>83</v>
      </c>
      <c r="I9917">
        <v>9.5</v>
      </c>
      <c r="J9917">
        <v>2.7599999999999999E-3</v>
      </c>
      <c r="K9917">
        <v>0.47</v>
      </c>
      <c r="L9917">
        <v>0.90530769230769226</v>
      </c>
      <c r="M9917" s="2">
        <f t="shared" si="305"/>
        <v>56.275303643724698</v>
      </c>
      <c r="N9917" t="s">
        <v>2776</v>
      </c>
    </row>
    <row r="9918" spans="1:14">
      <c r="A9918">
        <v>140</v>
      </c>
      <c r="B9918" t="s">
        <v>13821</v>
      </c>
      <c r="C9918" t="s">
        <v>13822</v>
      </c>
      <c r="D9918">
        <v>165</v>
      </c>
      <c r="E9918" s="1">
        <v>0.70399999999999996</v>
      </c>
      <c r="G9918">
        <v>4.5999999999999999E-2</v>
      </c>
      <c r="H9918">
        <v>65</v>
      </c>
      <c r="I9918">
        <v>3.1</v>
      </c>
      <c r="J9918">
        <v>1.31E-3</v>
      </c>
      <c r="L9918">
        <v>0.90530769230769226</v>
      </c>
      <c r="M9918" s="2">
        <f t="shared" si="305"/>
        <v>56.680161943319838</v>
      </c>
      <c r="N9918" t="s">
        <v>2776</v>
      </c>
    </row>
    <row r="9919" spans="1:14">
      <c r="A9919">
        <v>141</v>
      </c>
      <c r="B9919" t="s">
        <v>19284</v>
      </c>
      <c r="C9919" t="s">
        <v>19285</v>
      </c>
      <c r="D9919">
        <v>3448</v>
      </c>
      <c r="E9919" s="1">
        <v>0.69899999999999995</v>
      </c>
      <c r="F9919">
        <v>0.89</v>
      </c>
      <c r="G9919">
        <v>7.9000000000000001E-2</v>
      </c>
      <c r="H9919">
        <v>63</v>
      </c>
      <c r="I9919" t="s">
        <v>18288</v>
      </c>
      <c r="J9919">
        <v>5.8799999999999998E-3</v>
      </c>
      <c r="K9919">
        <v>0.92100000000000004</v>
      </c>
      <c r="L9919">
        <v>0.90530769230769226</v>
      </c>
      <c r="M9919" s="2">
        <f t="shared" si="305"/>
        <v>57.085020242914972</v>
      </c>
      <c r="N9919" t="s">
        <v>2776</v>
      </c>
    </row>
    <row r="9920" spans="1:14">
      <c r="A9920">
        <v>142</v>
      </c>
      <c r="B9920" t="s">
        <v>14175</v>
      </c>
      <c r="C9920" t="s">
        <v>14176</v>
      </c>
      <c r="D9920">
        <v>206</v>
      </c>
      <c r="E9920" s="1">
        <v>0.69699999999999995</v>
      </c>
      <c r="G9920">
        <v>0.128</v>
      </c>
      <c r="H9920">
        <v>47</v>
      </c>
      <c r="I9920">
        <v>4.9000000000000004</v>
      </c>
      <c r="J9920">
        <v>1.89E-3</v>
      </c>
      <c r="L9920">
        <v>0.90530769230769226</v>
      </c>
      <c r="M9920" s="2">
        <f t="shared" si="305"/>
        <v>57.48987854251012</v>
      </c>
      <c r="N9920" t="s">
        <v>2776</v>
      </c>
    </row>
    <row r="9921" spans="1:14">
      <c r="A9921">
        <v>143</v>
      </c>
      <c r="B9921" t="s">
        <v>19224</v>
      </c>
      <c r="C9921" t="s">
        <v>19225</v>
      </c>
      <c r="D9921">
        <v>944</v>
      </c>
      <c r="E9921" s="1">
        <v>0.68300000000000005</v>
      </c>
      <c r="F9921">
        <v>1.0109999999999999</v>
      </c>
      <c r="G9921">
        <v>0.32800000000000001</v>
      </c>
      <c r="H9921">
        <v>58</v>
      </c>
      <c r="I9921" t="s">
        <v>18288</v>
      </c>
      <c r="J9921">
        <v>3.5400000000000002E-3</v>
      </c>
      <c r="K9921">
        <v>0.753</v>
      </c>
      <c r="L9921">
        <v>0.90530769230769226</v>
      </c>
      <c r="M9921" s="2">
        <f t="shared" si="305"/>
        <v>57.894736842105267</v>
      </c>
      <c r="N9921" t="s">
        <v>2776</v>
      </c>
    </row>
    <row r="9922" spans="1:14">
      <c r="A9922">
        <v>144</v>
      </c>
      <c r="B9922" t="s">
        <v>13911</v>
      </c>
      <c r="C9922" t="s">
        <v>13912</v>
      </c>
      <c r="D9922">
        <v>419</v>
      </c>
      <c r="E9922" s="1">
        <v>0.68200000000000005</v>
      </c>
      <c r="F9922">
        <v>0.86099999999999999</v>
      </c>
      <c r="G9922">
        <v>0.14299999999999999</v>
      </c>
      <c r="H9922">
        <v>42</v>
      </c>
      <c r="I9922">
        <v>8</v>
      </c>
      <c r="J9922">
        <v>3.3899999999999998E-3</v>
      </c>
      <c r="K9922">
        <v>1.1719999999999999</v>
      </c>
      <c r="L9922">
        <v>0.90530769230769226</v>
      </c>
      <c r="M9922" s="2">
        <f t="shared" si="305"/>
        <v>58.299595141700401</v>
      </c>
      <c r="N9922" t="s">
        <v>2776</v>
      </c>
    </row>
    <row r="9923" spans="1:14">
      <c r="A9923">
        <v>145</v>
      </c>
      <c r="B9923" t="s">
        <v>13533</v>
      </c>
      <c r="C9923" t="s">
        <v>13534</v>
      </c>
      <c r="D9923">
        <v>1187</v>
      </c>
      <c r="E9923" s="1">
        <v>0.68</v>
      </c>
      <c r="F9923">
        <v>0.86499999999999999</v>
      </c>
      <c r="G9923">
        <v>0.21099999999999999</v>
      </c>
      <c r="H9923">
        <v>38</v>
      </c>
      <c r="I9923" t="s">
        <v>18288</v>
      </c>
      <c r="J9923">
        <v>2.8700000000000002E-3</v>
      </c>
      <c r="K9923">
        <v>0.92100000000000004</v>
      </c>
      <c r="L9923">
        <v>0.90530769230769226</v>
      </c>
      <c r="M9923" s="2">
        <f t="shared" si="305"/>
        <v>58.704453441295549</v>
      </c>
      <c r="N9923" t="s">
        <v>2776</v>
      </c>
    </row>
    <row r="9924" spans="1:14">
      <c r="A9924">
        <v>146</v>
      </c>
      <c r="B9924" t="s">
        <v>13677</v>
      </c>
      <c r="C9924" t="s">
        <v>13678</v>
      </c>
      <c r="D9924">
        <v>357</v>
      </c>
      <c r="E9924" s="1">
        <v>0.67900000000000005</v>
      </c>
      <c r="F9924">
        <v>0.65900000000000003</v>
      </c>
      <c r="G9924">
        <v>0.107</v>
      </c>
      <c r="H9924">
        <v>75</v>
      </c>
      <c r="I9924">
        <v>5.3</v>
      </c>
      <c r="J9924">
        <v>2.7899999999999999E-3</v>
      </c>
      <c r="K9924">
        <v>0.53800000000000003</v>
      </c>
      <c r="L9924">
        <v>0.90530769230769226</v>
      </c>
      <c r="M9924" s="2">
        <f t="shared" si="305"/>
        <v>59.109311740890689</v>
      </c>
      <c r="N9924" t="s">
        <v>2776</v>
      </c>
    </row>
    <row r="9925" spans="1:14">
      <c r="A9925">
        <v>147</v>
      </c>
      <c r="B9925" t="s">
        <v>13829</v>
      </c>
      <c r="C9925" t="s">
        <v>13830</v>
      </c>
      <c r="D9925">
        <v>106</v>
      </c>
      <c r="E9925" s="1">
        <v>0.67300000000000004</v>
      </c>
      <c r="F9925">
        <v>0.83499999999999996</v>
      </c>
      <c r="G9925">
        <v>0</v>
      </c>
      <c r="H9925">
        <v>20</v>
      </c>
      <c r="I9925">
        <v>3.7</v>
      </c>
      <c r="J9925">
        <v>2.6099999999999999E-3</v>
      </c>
      <c r="K9925">
        <v>1.173</v>
      </c>
      <c r="L9925">
        <v>0.90530769230769226</v>
      </c>
      <c r="M9925" s="2">
        <f t="shared" si="305"/>
        <v>59.514170040485823</v>
      </c>
      <c r="N9925" t="s">
        <v>2776</v>
      </c>
    </row>
    <row r="9926" spans="1:14">
      <c r="A9926">
        <v>148</v>
      </c>
      <c r="B9926" t="s">
        <v>14153</v>
      </c>
      <c r="C9926" t="s">
        <v>14154</v>
      </c>
      <c r="D9926">
        <v>350</v>
      </c>
      <c r="E9926" s="1">
        <v>0.67100000000000004</v>
      </c>
      <c r="F9926">
        <v>0.92100000000000004</v>
      </c>
      <c r="G9926">
        <v>0.111</v>
      </c>
      <c r="H9926">
        <v>36</v>
      </c>
      <c r="I9926">
        <v>5.7</v>
      </c>
      <c r="J9926">
        <v>3.0999999999999999E-3</v>
      </c>
      <c r="K9926">
        <v>0.876</v>
      </c>
      <c r="L9926">
        <v>0.90530769230769226</v>
      </c>
      <c r="M9926" s="2">
        <f t="shared" si="305"/>
        <v>59.91902834008097</v>
      </c>
      <c r="N9926" t="s">
        <v>2776</v>
      </c>
    </row>
    <row r="9927" spans="1:14">
      <c r="A9927">
        <v>149</v>
      </c>
      <c r="B9927" t="s">
        <v>13553</v>
      </c>
      <c r="C9927" t="s">
        <v>13554</v>
      </c>
      <c r="D9927">
        <v>71</v>
      </c>
      <c r="E9927" s="1">
        <v>0.66700000000000004</v>
      </c>
      <c r="F9927">
        <v>0.71799999999999997</v>
      </c>
      <c r="G9927">
        <v>0.41699999999999998</v>
      </c>
      <c r="H9927">
        <v>24</v>
      </c>
      <c r="J9927">
        <v>1.15E-3</v>
      </c>
      <c r="K9927">
        <v>0.76800000000000002</v>
      </c>
      <c r="L9927">
        <v>0.90530769230769226</v>
      </c>
      <c r="M9927" s="2">
        <f t="shared" si="305"/>
        <v>60.323886639676118</v>
      </c>
      <c r="N9927" t="s">
        <v>2776</v>
      </c>
    </row>
    <row r="9928" spans="1:14">
      <c r="A9928">
        <v>150</v>
      </c>
      <c r="B9928" t="s">
        <v>14089</v>
      </c>
      <c r="C9928" t="s">
        <v>14090</v>
      </c>
      <c r="D9928">
        <v>245</v>
      </c>
      <c r="E9928" s="1">
        <v>0.66700000000000004</v>
      </c>
      <c r="F9928">
        <v>0.89600000000000002</v>
      </c>
      <c r="G9928">
        <v>3.7999999999999999E-2</v>
      </c>
      <c r="H9928">
        <v>26</v>
      </c>
      <c r="I9928">
        <v>4.7</v>
      </c>
      <c r="J9928">
        <v>2.5600000000000002E-3</v>
      </c>
      <c r="K9928">
        <v>0.75600000000000001</v>
      </c>
      <c r="L9928">
        <v>0.90530769230769226</v>
      </c>
      <c r="M9928" s="2">
        <f t="shared" si="305"/>
        <v>60.728744939271252</v>
      </c>
      <c r="N9928" t="s">
        <v>2776</v>
      </c>
    </row>
    <row r="9929" spans="1:14">
      <c r="A9929">
        <v>151</v>
      </c>
      <c r="B9929" t="s">
        <v>14193</v>
      </c>
      <c r="C9929" t="s">
        <v>14194</v>
      </c>
      <c r="D9929">
        <v>1238</v>
      </c>
      <c r="E9929" s="1">
        <v>0.66200000000000003</v>
      </c>
      <c r="F9929">
        <v>0.72499999999999998</v>
      </c>
      <c r="G9929">
        <v>0.115</v>
      </c>
      <c r="H9929">
        <v>113</v>
      </c>
      <c r="I9929">
        <v>9.3000000000000007</v>
      </c>
      <c r="J9929">
        <v>9.7000000000000003E-3</v>
      </c>
      <c r="K9929">
        <v>1</v>
      </c>
      <c r="L9929">
        <v>0.90530769230769226</v>
      </c>
      <c r="M9929" s="2">
        <f t="shared" si="305"/>
        <v>61.133603238866399</v>
      </c>
      <c r="N9929" t="s">
        <v>2776</v>
      </c>
    </row>
    <row r="9930" spans="1:14">
      <c r="A9930">
        <v>152</v>
      </c>
      <c r="B9930" t="s">
        <v>14057</v>
      </c>
      <c r="C9930" t="s">
        <v>14058</v>
      </c>
      <c r="D9930">
        <v>1163</v>
      </c>
      <c r="E9930" s="1">
        <v>0.64700000000000002</v>
      </c>
      <c r="F9930">
        <v>0.64500000000000002</v>
      </c>
      <c r="G9930">
        <v>0.13700000000000001</v>
      </c>
      <c r="H9930">
        <v>117</v>
      </c>
      <c r="I9930">
        <v>6.8</v>
      </c>
      <c r="J9930">
        <v>2.6800000000000001E-3</v>
      </c>
      <c r="K9930">
        <v>0.19500000000000001</v>
      </c>
      <c r="L9930">
        <v>0.90530769230769226</v>
      </c>
      <c r="M9930" s="2">
        <f t="shared" si="305"/>
        <v>61.53846153846154</v>
      </c>
      <c r="N9930" t="s">
        <v>2776</v>
      </c>
    </row>
    <row r="9931" spans="1:14">
      <c r="A9931">
        <v>153</v>
      </c>
      <c r="B9931" t="s">
        <v>13899</v>
      </c>
      <c r="C9931" t="s">
        <v>13900</v>
      </c>
      <c r="D9931">
        <v>195</v>
      </c>
      <c r="E9931" s="1">
        <v>0.64100000000000001</v>
      </c>
      <c r="F9931">
        <v>0.68799999999999994</v>
      </c>
      <c r="G9931">
        <v>0.105</v>
      </c>
      <c r="H9931">
        <v>57</v>
      </c>
      <c r="I9931">
        <v>4.7</v>
      </c>
      <c r="J9931">
        <v>3.3E-3</v>
      </c>
      <c r="K9931">
        <v>1.087</v>
      </c>
      <c r="L9931">
        <v>0.90530769230769226</v>
      </c>
      <c r="M9931" s="2">
        <f t="shared" si="305"/>
        <v>61.943319838056674</v>
      </c>
      <c r="N9931" t="s">
        <v>2776</v>
      </c>
    </row>
    <row r="9932" spans="1:14">
      <c r="A9932">
        <v>154</v>
      </c>
      <c r="B9932" t="s">
        <v>12491</v>
      </c>
      <c r="C9932" t="s">
        <v>12492</v>
      </c>
      <c r="D9932">
        <v>155</v>
      </c>
      <c r="E9932" s="1">
        <v>0.63900000000000001</v>
      </c>
      <c r="G9932">
        <v>0.125</v>
      </c>
      <c r="H9932">
        <v>16</v>
      </c>
      <c r="I9932">
        <v>6.1</v>
      </c>
      <c r="J9932">
        <v>5.5000000000000003E-4</v>
      </c>
      <c r="L9932">
        <v>0.90530769230769226</v>
      </c>
      <c r="M9932" s="2">
        <f t="shared" si="305"/>
        <v>62.348178137651821</v>
      </c>
      <c r="N9932" t="s">
        <v>2776</v>
      </c>
    </row>
    <row r="9933" spans="1:14">
      <c r="A9933">
        <v>155</v>
      </c>
      <c r="B9933" t="s">
        <v>13939</v>
      </c>
      <c r="C9933" t="s">
        <v>13940</v>
      </c>
      <c r="D9933">
        <v>1266</v>
      </c>
      <c r="E9933" s="1">
        <v>0.63700000000000001</v>
      </c>
      <c r="F9933">
        <v>0.89900000000000002</v>
      </c>
      <c r="G9933">
        <v>0.17199999999999999</v>
      </c>
      <c r="H9933">
        <v>58</v>
      </c>
      <c r="I9933" t="s">
        <v>18288</v>
      </c>
      <c r="J9933">
        <v>4.0099999999999997E-3</v>
      </c>
      <c r="K9933">
        <v>0.69599999999999995</v>
      </c>
      <c r="L9933">
        <v>0.90530769230769226</v>
      </c>
      <c r="M9933" s="2">
        <f t="shared" si="305"/>
        <v>62.753036437246969</v>
      </c>
      <c r="N9933" t="s">
        <v>2776</v>
      </c>
    </row>
    <row r="9934" spans="1:14">
      <c r="A9934">
        <v>156</v>
      </c>
      <c r="B9934" t="s">
        <v>13493</v>
      </c>
      <c r="C9934" t="s">
        <v>13494</v>
      </c>
      <c r="D9934">
        <v>609</v>
      </c>
      <c r="E9934" s="1">
        <v>0.63300000000000001</v>
      </c>
      <c r="G9934">
        <v>0.17100000000000001</v>
      </c>
      <c r="H9934">
        <v>35</v>
      </c>
      <c r="I9934">
        <v>9.1999999999999993</v>
      </c>
      <c r="J9934">
        <v>2.5999999999999999E-3</v>
      </c>
      <c r="L9934">
        <v>0.90530769230769226</v>
      </c>
      <c r="M9934" s="2">
        <f t="shared" si="305"/>
        <v>63.157894736842103</v>
      </c>
      <c r="N9934" t="s">
        <v>2776</v>
      </c>
    </row>
    <row r="9935" spans="1:14">
      <c r="A9935">
        <v>157</v>
      </c>
      <c r="B9935" t="s">
        <v>17915</v>
      </c>
      <c r="C9935" t="s">
        <v>17916</v>
      </c>
      <c r="D9935">
        <v>839</v>
      </c>
      <c r="E9935" s="1">
        <v>0.622</v>
      </c>
      <c r="F9935">
        <v>1.1439999999999999</v>
      </c>
      <c r="G9935">
        <v>0.54400000000000004</v>
      </c>
      <c r="H9935">
        <v>57</v>
      </c>
      <c r="I9935">
        <v>4.4000000000000004</v>
      </c>
      <c r="J9935">
        <v>2.82E-3</v>
      </c>
      <c r="K9935">
        <v>0.32700000000000001</v>
      </c>
      <c r="L9935">
        <v>0.90530769230769226</v>
      </c>
      <c r="M9935" s="2">
        <f t="shared" si="305"/>
        <v>63.56275303643725</v>
      </c>
      <c r="N9935" t="s">
        <v>2776</v>
      </c>
    </row>
    <row r="9936" spans="1:14">
      <c r="A9936">
        <v>158</v>
      </c>
      <c r="B9936" t="s">
        <v>14025</v>
      </c>
      <c r="C9936" t="s">
        <v>14026</v>
      </c>
      <c r="D9936">
        <v>363</v>
      </c>
      <c r="E9936" s="1">
        <v>0.62</v>
      </c>
      <c r="F9936">
        <v>0.59399999999999997</v>
      </c>
      <c r="G9936">
        <v>7.6999999999999999E-2</v>
      </c>
      <c r="H9936">
        <v>26</v>
      </c>
      <c r="I9936">
        <v>9.1999999999999993</v>
      </c>
      <c r="J9936">
        <v>1.3699999999999999E-3</v>
      </c>
      <c r="K9936">
        <v>0.56499999999999995</v>
      </c>
      <c r="L9936">
        <v>0.90530769230769226</v>
      </c>
      <c r="M9936" s="2">
        <f t="shared" si="305"/>
        <v>63.967611336032391</v>
      </c>
      <c r="N9936" t="s">
        <v>2776</v>
      </c>
    </row>
    <row r="9937" spans="1:14">
      <c r="A9937">
        <v>159</v>
      </c>
      <c r="B9937" t="s">
        <v>13805</v>
      </c>
      <c r="C9937" t="s">
        <v>13806</v>
      </c>
      <c r="D9937">
        <v>180</v>
      </c>
      <c r="E9937" s="1">
        <v>0.60899999999999999</v>
      </c>
      <c r="G9937">
        <v>5.6000000000000001E-2</v>
      </c>
      <c r="H9937">
        <v>18</v>
      </c>
      <c r="I9937">
        <v>7.1</v>
      </c>
      <c r="J9937">
        <v>9.3999999999999997E-4</v>
      </c>
      <c r="L9937">
        <v>0.90530769230769226</v>
      </c>
      <c r="M9937" s="2">
        <f t="shared" si="305"/>
        <v>64.372469635627525</v>
      </c>
      <c r="N9937" t="s">
        <v>2776</v>
      </c>
    </row>
    <row r="9938" spans="1:14">
      <c r="A9938">
        <v>160</v>
      </c>
      <c r="B9938" t="s">
        <v>13929</v>
      </c>
      <c r="C9938" t="s">
        <v>13930</v>
      </c>
      <c r="D9938">
        <v>9219</v>
      </c>
      <c r="E9938" s="1">
        <v>0.60899999999999999</v>
      </c>
      <c r="F9938">
        <v>0.64900000000000002</v>
      </c>
      <c r="G9938">
        <v>0.23</v>
      </c>
      <c r="H9938">
        <v>422</v>
      </c>
      <c r="I9938" t="s">
        <v>18288</v>
      </c>
      <c r="J9938">
        <v>3.0689999999999999E-2</v>
      </c>
      <c r="K9938">
        <v>0.73599999999999999</v>
      </c>
      <c r="L9938">
        <v>0.90530769230769226</v>
      </c>
      <c r="M9938" s="2">
        <f t="shared" si="305"/>
        <v>64.777327935222672</v>
      </c>
      <c r="N9938" t="s">
        <v>2776</v>
      </c>
    </row>
    <row r="9939" spans="1:14">
      <c r="A9939">
        <v>161</v>
      </c>
      <c r="B9939" t="s">
        <v>19254</v>
      </c>
      <c r="C9939" t="s">
        <v>19255</v>
      </c>
      <c r="D9939">
        <v>105</v>
      </c>
      <c r="E9939" s="1">
        <v>0.6</v>
      </c>
      <c r="F9939">
        <v>0.56000000000000005</v>
      </c>
      <c r="G9939">
        <v>0.219</v>
      </c>
      <c r="H9939">
        <v>32</v>
      </c>
      <c r="I9939">
        <v>2.8</v>
      </c>
      <c r="J9939">
        <v>1.64E-3</v>
      </c>
      <c r="K9939">
        <v>0.53400000000000003</v>
      </c>
      <c r="L9939">
        <v>0.90530769230769226</v>
      </c>
      <c r="M9939" s="2">
        <f t="shared" si="305"/>
        <v>65.18218623481782</v>
      </c>
      <c r="N9939" t="s">
        <v>2776</v>
      </c>
    </row>
    <row r="9940" spans="1:14">
      <c r="A9940">
        <v>162</v>
      </c>
      <c r="B9940" t="s">
        <v>17969</v>
      </c>
      <c r="C9940" t="s">
        <v>17970</v>
      </c>
      <c r="D9940">
        <v>185</v>
      </c>
      <c r="E9940" s="1">
        <v>0.6</v>
      </c>
      <c r="F9940">
        <v>0.57599999999999996</v>
      </c>
      <c r="G9940">
        <v>0.23499999999999999</v>
      </c>
      <c r="H9940">
        <v>34</v>
      </c>
      <c r="I9940">
        <v>4.9000000000000004</v>
      </c>
      <c r="J9940">
        <v>8.8999999999999995E-4</v>
      </c>
      <c r="K9940">
        <v>0.29599999999999999</v>
      </c>
      <c r="L9940">
        <v>0.90530769230769226</v>
      </c>
      <c r="M9940" s="2">
        <f t="shared" si="305"/>
        <v>65.587044534412954</v>
      </c>
      <c r="N9940" t="s">
        <v>2776</v>
      </c>
    </row>
    <row r="9941" spans="1:14">
      <c r="A9941">
        <v>163</v>
      </c>
      <c r="B9941" t="s">
        <v>19178</v>
      </c>
      <c r="C9941" t="s">
        <v>19179</v>
      </c>
      <c r="D9941">
        <v>212</v>
      </c>
      <c r="E9941" s="1">
        <v>0.59799999999999998</v>
      </c>
      <c r="F9941">
        <v>0.59699999999999998</v>
      </c>
      <c r="G9941">
        <v>6.2E-2</v>
      </c>
      <c r="H9941">
        <v>32</v>
      </c>
      <c r="I9941">
        <v>6</v>
      </c>
      <c r="J9941">
        <v>2.0600000000000002E-3</v>
      </c>
      <c r="K9941">
        <v>0.66700000000000004</v>
      </c>
      <c r="L9941">
        <v>0.90530769230769226</v>
      </c>
      <c r="M9941" s="2">
        <f t="shared" si="305"/>
        <v>65.991902834008101</v>
      </c>
      <c r="N9941" t="s">
        <v>2776</v>
      </c>
    </row>
    <row r="9942" spans="1:14">
      <c r="A9942">
        <v>164</v>
      </c>
      <c r="B9942" t="s">
        <v>13555</v>
      </c>
      <c r="C9942" t="s">
        <v>13556</v>
      </c>
      <c r="D9942">
        <v>362</v>
      </c>
      <c r="E9942" s="1">
        <v>0.59599999999999997</v>
      </c>
      <c r="F9942">
        <v>0.497</v>
      </c>
      <c r="G9942">
        <v>0</v>
      </c>
      <c r="H9942">
        <v>32</v>
      </c>
      <c r="I9942" t="s">
        <v>18288</v>
      </c>
      <c r="J9942">
        <v>1.73E-3</v>
      </c>
      <c r="K9942">
        <v>0.68899999999999995</v>
      </c>
      <c r="L9942">
        <v>0.90530769230769226</v>
      </c>
      <c r="M9942" s="2">
        <f t="shared" si="305"/>
        <v>66.396761133603249</v>
      </c>
      <c r="N9942" t="s">
        <v>2776</v>
      </c>
    </row>
    <row r="9943" spans="1:14">
      <c r="A9943">
        <v>165</v>
      </c>
      <c r="B9943" t="s">
        <v>15310</v>
      </c>
      <c r="C9943" t="s">
        <v>15311</v>
      </c>
      <c r="D9943">
        <v>509</v>
      </c>
      <c r="E9943" s="1">
        <v>0.59199999999999997</v>
      </c>
      <c r="F9943">
        <v>0.73899999999999999</v>
      </c>
      <c r="G9943">
        <v>6.6000000000000003E-2</v>
      </c>
      <c r="H9943">
        <v>76</v>
      </c>
      <c r="I9943">
        <v>6.4</v>
      </c>
      <c r="J9943">
        <v>3.0000000000000001E-3</v>
      </c>
      <c r="K9943">
        <v>0.55300000000000005</v>
      </c>
      <c r="L9943">
        <v>0.90530769230769226</v>
      </c>
      <c r="M9943" s="2">
        <f t="shared" si="305"/>
        <v>66.801619433198383</v>
      </c>
      <c r="N9943" t="s">
        <v>2776</v>
      </c>
    </row>
    <row r="9944" spans="1:14">
      <c r="A9944">
        <v>166</v>
      </c>
      <c r="B9944" t="s">
        <v>13617</v>
      </c>
      <c r="C9944" t="s">
        <v>13618</v>
      </c>
      <c r="D9944">
        <v>490</v>
      </c>
      <c r="E9944" s="1">
        <v>0.58899999999999997</v>
      </c>
      <c r="F9944">
        <v>0.67400000000000004</v>
      </c>
      <c r="G9944">
        <v>0.26700000000000002</v>
      </c>
      <c r="H9944">
        <v>131</v>
      </c>
      <c r="I9944">
        <v>4.0999999999999996</v>
      </c>
      <c r="J9944">
        <v>5.0299999999999997E-3</v>
      </c>
      <c r="K9944">
        <v>0.62</v>
      </c>
      <c r="L9944">
        <v>0.90530769230769226</v>
      </c>
      <c r="M9944" s="2">
        <f t="shared" si="305"/>
        <v>67.20647773279353</v>
      </c>
      <c r="N9944" t="s">
        <v>2776</v>
      </c>
    </row>
    <row r="9945" spans="1:14">
      <c r="A9945">
        <v>167</v>
      </c>
      <c r="B9945" t="s">
        <v>14031</v>
      </c>
      <c r="C9945" t="s">
        <v>14032</v>
      </c>
      <c r="D9945">
        <v>238</v>
      </c>
      <c r="E9945" s="1">
        <v>0.58399999999999996</v>
      </c>
      <c r="F9945">
        <v>0.50900000000000001</v>
      </c>
      <c r="G9945">
        <v>0.121</v>
      </c>
      <c r="H9945">
        <v>66</v>
      </c>
      <c r="I9945">
        <v>4.7</v>
      </c>
      <c r="J9945">
        <v>8.5999999999999998E-4</v>
      </c>
      <c r="K9945">
        <v>0.185</v>
      </c>
      <c r="L9945">
        <v>0.90530769230769226</v>
      </c>
      <c r="M9945" s="2">
        <f t="shared" si="305"/>
        <v>67.611336032388664</v>
      </c>
      <c r="N9945" t="s">
        <v>2776</v>
      </c>
    </row>
    <row r="9946" spans="1:14">
      <c r="A9946">
        <v>168</v>
      </c>
      <c r="B9946" t="s">
        <v>14069</v>
      </c>
      <c r="C9946" t="s">
        <v>14070</v>
      </c>
      <c r="D9946">
        <v>612</v>
      </c>
      <c r="E9946" s="1">
        <v>0.56899999999999995</v>
      </c>
      <c r="F9946">
        <v>0.6</v>
      </c>
      <c r="G9946">
        <v>5.1999999999999998E-2</v>
      </c>
      <c r="H9946">
        <v>58</v>
      </c>
      <c r="I9946" t="s">
        <v>18288</v>
      </c>
      <c r="J9946">
        <v>2.2899999999999999E-3</v>
      </c>
      <c r="K9946">
        <v>0.53300000000000003</v>
      </c>
      <c r="L9946">
        <v>0.90530769230769226</v>
      </c>
      <c r="M9946" s="2">
        <f t="shared" si="305"/>
        <v>68.016194331983797</v>
      </c>
      <c r="N9946" t="s">
        <v>2776</v>
      </c>
    </row>
    <row r="9947" spans="1:14">
      <c r="A9947">
        <v>169</v>
      </c>
      <c r="B9947" t="s">
        <v>14015</v>
      </c>
      <c r="C9947" t="s">
        <v>14016</v>
      </c>
      <c r="D9947">
        <v>1787</v>
      </c>
      <c r="E9947" s="1">
        <v>0.56200000000000006</v>
      </c>
      <c r="F9947">
        <v>0.52</v>
      </c>
      <c r="G9947">
        <v>0.20899999999999999</v>
      </c>
      <c r="H9947">
        <v>392</v>
      </c>
      <c r="I9947">
        <v>7.2</v>
      </c>
      <c r="J9947">
        <v>7.77E-3</v>
      </c>
      <c r="K9947">
        <v>0.33100000000000002</v>
      </c>
      <c r="L9947">
        <v>0.90530769230769226</v>
      </c>
      <c r="M9947" s="2">
        <f t="shared" si="305"/>
        <v>68.421052631578945</v>
      </c>
      <c r="N9947" t="s">
        <v>2776</v>
      </c>
    </row>
    <row r="9948" spans="1:14">
      <c r="A9948">
        <v>170</v>
      </c>
      <c r="B9948" t="s">
        <v>13807</v>
      </c>
      <c r="C9948" t="s">
        <v>13808</v>
      </c>
      <c r="D9948">
        <v>272</v>
      </c>
      <c r="E9948" s="1">
        <v>0.56000000000000005</v>
      </c>
      <c r="G9948">
        <v>8.1000000000000003E-2</v>
      </c>
      <c r="H9948">
        <v>37</v>
      </c>
      <c r="I9948">
        <v>5.6</v>
      </c>
      <c r="J9948">
        <v>2.0100000000000001E-3</v>
      </c>
      <c r="L9948">
        <v>0.90530769230769226</v>
      </c>
      <c r="M9948" s="2">
        <f t="shared" si="305"/>
        <v>68.825910931174079</v>
      </c>
      <c r="N9948" t="s">
        <v>2776</v>
      </c>
    </row>
    <row r="9949" spans="1:14">
      <c r="A9949">
        <v>171</v>
      </c>
      <c r="B9949" t="s">
        <v>13489</v>
      </c>
      <c r="C9949" t="s">
        <v>13490</v>
      </c>
      <c r="D9949">
        <v>53</v>
      </c>
      <c r="E9949" s="1">
        <v>0.54500000000000004</v>
      </c>
      <c r="F9949">
        <v>0.79700000000000004</v>
      </c>
      <c r="G9949">
        <v>7.0999999999999994E-2</v>
      </c>
      <c r="H9949">
        <v>14</v>
      </c>
      <c r="J9949">
        <v>1.1199999999999999E-3</v>
      </c>
      <c r="K9949">
        <v>1.0009999999999999</v>
      </c>
      <c r="L9949">
        <v>0.90530769230769226</v>
      </c>
      <c r="M9949" s="2">
        <f t="shared" si="305"/>
        <v>69.230769230769226</v>
      </c>
      <c r="N9949" t="s">
        <v>2776</v>
      </c>
    </row>
    <row r="9950" spans="1:14">
      <c r="A9950">
        <v>172</v>
      </c>
      <c r="B9950" t="s">
        <v>13621</v>
      </c>
      <c r="C9950" t="s">
        <v>13622</v>
      </c>
      <c r="D9950">
        <v>560</v>
      </c>
      <c r="E9950" s="1">
        <v>0.54500000000000004</v>
      </c>
      <c r="F9950">
        <v>0.64100000000000001</v>
      </c>
      <c r="G9950">
        <v>0.11899999999999999</v>
      </c>
      <c r="H9950">
        <v>42</v>
      </c>
      <c r="I9950">
        <v>9</v>
      </c>
      <c r="J9950">
        <v>2.6199999999999999E-3</v>
      </c>
      <c r="K9950">
        <v>0.54800000000000004</v>
      </c>
      <c r="L9950">
        <v>0.90530769230769226</v>
      </c>
      <c r="M9950" s="2">
        <f t="shared" si="305"/>
        <v>69.635627530364374</v>
      </c>
      <c r="N9950" t="s">
        <v>2776</v>
      </c>
    </row>
    <row r="9951" spans="1:14">
      <c r="A9951">
        <v>173</v>
      </c>
      <c r="B9951" t="s">
        <v>14109</v>
      </c>
      <c r="C9951" t="s">
        <v>14110</v>
      </c>
      <c r="D9951">
        <v>1137</v>
      </c>
      <c r="E9951" s="1">
        <v>0.54200000000000004</v>
      </c>
      <c r="F9951">
        <v>0.56100000000000005</v>
      </c>
      <c r="G9951">
        <v>0.374</v>
      </c>
      <c r="H9951">
        <v>174</v>
      </c>
      <c r="I9951">
        <v>5</v>
      </c>
      <c r="J9951">
        <v>4.1200000000000004E-3</v>
      </c>
      <c r="K9951">
        <v>0.23200000000000001</v>
      </c>
      <c r="L9951">
        <v>0.90530769230769226</v>
      </c>
      <c r="M9951" s="2">
        <f t="shared" si="305"/>
        <v>70.040485829959508</v>
      </c>
      <c r="N9951" t="s">
        <v>2776</v>
      </c>
    </row>
    <row r="9952" spans="1:14">
      <c r="A9952">
        <v>174</v>
      </c>
      <c r="B9952" t="s">
        <v>19248</v>
      </c>
      <c r="C9952" t="s">
        <v>19249</v>
      </c>
      <c r="D9952">
        <v>332</v>
      </c>
      <c r="E9952" s="1">
        <v>0.54</v>
      </c>
      <c r="G9952">
        <v>7.0000000000000007E-2</v>
      </c>
      <c r="H9952">
        <v>57</v>
      </c>
      <c r="I9952">
        <v>5</v>
      </c>
      <c r="J9952">
        <v>4.64E-3</v>
      </c>
      <c r="L9952">
        <v>0.90530769230769226</v>
      </c>
      <c r="M9952" s="2">
        <f t="shared" si="305"/>
        <v>70.445344129554655</v>
      </c>
      <c r="N9952" t="s">
        <v>2776</v>
      </c>
    </row>
    <row r="9953" spans="1:14">
      <c r="A9953">
        <v>175</v>
      </c>
      <c r="B9953" t="s">
        <v>13499</v>
      </c>
      <c r="C9953" t="s">
        <v>13500</v>
      </c>
      <c r="D9953">
        <v>230</v>
      </c>
      <c r="E9953" s="1">
        <v>0.53800000000000003</v>
      </c>
      <c r="F9953">
        <v>0.66500000000000004</v>
      </c>
      <c r="G9953">
        <v>6.7000000000000004E-2</v>
      </c>
      <c r="H9953">
        <v>45</v>
      </c>
      <c r="I9953">
        <v>5.3</v>
      </c>
      <c r="J9953">
        <v>2.1700000000000001E-3</v>
      </c>
      <c r="K9953">
        <v>0.6</v>
      </c>
      <c r="L9953">
        <v>0.90530769230769226</v>
      </c>
      <c r="M9953" s="2">
        <f t="shared" si="305"/>
        <v>70.850202429149803</v>
      </c>
      <c r="N9953" t="s">
        <v>2776</v>
      </c>
    </row>
    <row r="9954" spans="1:14">
      <c r="A9954">
        <v>176</v>
      </c>
      <c r="B9954" t="s">
        <v>14009</v>
      </c>
      <c r="C9954" t="s">
        <v>14010</v>
      </c>
      <c r="D9954">
        <v>232</v>
      </c>
      <c r="E9954" s="1">
        <v>0.53600000000000003</v>
      </c>
      <c r="I9954">
        <v>7.9</v>
      </c>
      <c r="J9954">
        <v>1.7600000000000001E-3</v>
      </c>
      <c r="L9954">
        <v>0.90530769230769226</v>
      </c>
      <c r="M9954" s="2">
        <f t="shared" si="305"/>
        <v>71.255060728744937</v>
      </c>
      <c r="N9954" t="s">
        <v>2776</v>
      </c>
    </row>
    <row r="9955" spans="1:14">
      <c r="A9955">
        <v>177</v>
      </c>
      <c r="B9955" t="s">
        <v>14067</v>
      </c>
      <c r="C9955" t="s">
        <v>14068</v>
      </c>
      <c r="D9955">
        <v>627</v>
      </c>
      <c r="E9955" s="1">
        <v>0.53500000000000003</v>
      </c>
      <c r="F9955">
        <v>0.63</v>
      </c>
      <c r="G9955">
        <v>0.123</v>
      </c>
      <c r="H9955">
        <v>57</v>
      </c>
      <c r="I9955">
        <v>8.9</v>
      </c>
      <c r="J9955">
        <v>2.65E-3</v>
      </c>
      <c r="K9955">
        <v>0.57699999999999996</v>
      </c>
      <c r="L9955">
        <v>0.90530769230769226</v>
      </c>
      <c r="M9955" s="2">
        <f t="shared" si="305"/>
        <v>71.659919028340084</v>
      </c>
      <c r="N9955" t="s">
        <v>2776</v>
      </c>
    </row>
    <row r="9956" spans="1:14">
      <c r="A9956">
        <v>178</v>
      </c>
      <c r="B9956" t="s">
        <v>13841</v>
      </c>
      <c r="C9956" t="s">
        <v>13842</v>
      </c>
      <c r="D9956">
        <v>2403</v>
      </c>
      <c r="E9956" s="1">
        <v>0.53400000000000003</v>
      </c>
      <c r="F9956">
        <v>0.60099999999999998</v>
      </c>
      <c r="G9956">
        <v>0.159</v>
      </c>
      <c r="H9956">
        <v>226</v>
      </c>
      <c r="I9956" t="s">
        <v>18288</v>
      </c>
      <c r="J9956">
        <v>1.3899999999999999E-2</v>
      </c>
      <c r="K9956">
        <v>0.74099999999999999</v>
      </c>
      <c r="L9956">
        <v>0.90530769230769226</v>
      </c>
      <c r="M9956" s="2">
        <f t="shared" si="305"/>
        <v>72.064777327935232</v>
      </c>
      <c r="N9956" t="s">
        <v>2776</v>
      </c>
    </row>
    <row r="9957" spans="1:14">
      <c r="A9957">
        <v>179</v>
      </c>
      <c r="B9957" t="s">
        <v>13657</v>
      </c>
      <c r="C9957" t="s">
        <v>13658</v>
      </c>
      <c r="D9957">
        <v>1164</v>
      </c>
      <c r="E9957" s="1">
        <v>0.53200000000000003</v>
      </c>
      <c r="F9957">
        <v>0.59899999999999998</v>
      </c>
      <c r="G9957">
        <v>9.6000000000000002E-2</v>
      </c>
      <c r="H9957">
        <v>228</v>
      </c>
      <c r="I9957">
        <v>5.7</v>
      </c>
      <c r="J9957">
        <v>1.157E-2</v>
      </c>
      <c r="K9957">
        <v>0.67800000000000005</v>
      </c>
      <c r="L9957">
        <v>0.90530769230769226</v>
      </c>
      <c r="M9957" s="2">
        <f t="shared" si="305"/>
        <v>72.469635627530366</v>
      </c>
      <c r="N9957" t="s">
        <v>2776</v>
      </c>
    </row>
    <row r="9958" spans="1:14">
      <c r="A9958">
        <v>180</v>
      </c>
      <c r="B9958" t="s">
        <v>15224</v>
      </c>
      <c r="C9958" t="s">
        <v>15225</v>
      </c>
      <c r="D9958">
        <v>497</v>
      </c>
      <c r="E9958" s="1">
        <v>0.52800000000000002</v>
      </c>
      <c r="F9958">
        <v>0.88700000000000001</v>
      </c>
      <c r="G9958">
        <v>5.8999999999999997E-2</v>
      </c>
      <c r="H9958">
        <v>17</v>
      </c>
      <c r="I9958" t="s">
        <v>18288</v>
      </c>
      <c r="J9958">
        <v>1E-3</v>
      </c>
      <c r="K9958">
        <v>0.54</v>
      </c>
      <c r="L9958">
        <v>0.90530769230769226</v>
      </c>
      <c r="M9958" s="2">
        <f t="shared" si="305"/>
        <v>72.874493927125499</v>
      </c>
      <c r="N9958" t="s">
        <v>2776</v>
      </c>
    </row>
    <row r="9959" spans="1:14">
      <c r="A9959">
        <v>181</v>
      </c>
      <c r="B9959" t="s">
        <v>14035</v>
      </c>
      <c r="C9959" t="s">
        <v>14036</v>
      </c>
      <c r="D9959">
        <v>106</v>
      </c>
      <c r="E9959" s="1">
        <v>0.52800000000000002</v>
      </c>
      <c r="F9959">
        <v>0.68799999999999994</v>
      </c>
      <c r="G9959">
        <v>0.19600000000000001</v>
      </c>
      <c r="H9959">
        <v>51</v>
      </c>
      <c r="I9959">
        <v>2.9</v>
      </c>
      <c r="J9959">
        <v>8.4999999999999995E-4</v>
      </c>
      <c r="K9959">
        <v>0.35099999999999998</v>
      </c>
      <c r="L9959">
        <v>0.90530769230769226</v>
      </c>
      <c r="M9959" s="2">
        <f t="shared" si="305"/>
        <v>73.279352226720647</v>
      </c>
      <c r="N9959" t="s">
        <v>2776</v>
      </c>
    </row>
    <row r="9960" spans="1:14">
      <c r="A9960">
        <v>182</v>
      </c>
      <c r="B9960" t="s">
        <v>13687</v>
      </c>
      <c r="C9960" t="s">
        <v>13688</v>
      </c>
      <c r="D9960">
        <v>1701</v>
      </c>
      <c r="E9960" s="1">
        <v>0.52800000000000002</v>
      </c>
      <c r="F9960">
        <v>0.497</v>
      </c>
      <c r="G9960">
        <v>7.9000000000000001E-2</v>
      </c>
      <c r="H9960">
        <v>38</v>
      </c>
      <c r="I9960" t="s">
        <v>18288</v>
      </c>
      <c r="J9960">
        <v>1.8699999999999999E-3</v>
      </c>
      <c r="K9960">
        <v>0.58299999999999996</v>
      </c>
      <c r="L9960">
        <v>0.90530769230769226</v>
      </c>
      <c r="M9960" s="2">
        <f t="shared" si="305"/>
        <v>73.68421052631578</v>
      </c>
      <c r="N9960" t="s">
        <v>2776</v>
      </c>
    </row>
    <row r="9961" spans="1:14">
      <c r="A9961">
        <v>183</v>
      </c>
      <c r="B9961" t="s">
        <v>13683</v>
      </c>
      <c r="C9961" t="s">
        <v>13684</v>
      </c>
      <c r="D9961">
        <v>454</v>
      </c>
      <c r="E9961" s="1">
        <v>0.52700000000000002</v>
      </c>
      <c r="F9961">
        <v>0.71799999999999997</v>
      </c>
      <c r="G9961">
        <v>0.21099999999999999</v>
      </c>
      <c r="H9961">
        <v>57</v>
      </c>
      <c r="I9961">
        <v>7.4</v>
      </c>
      <c r="J9961">
        <v>4.13E-3</v>
      </c>
      <c r="K9961">
        <v>0.91</v>
      </c>
      <c r="L9961">
        <v>0.90530769230769226</v>
      </c>
      <c r="M9961" s="2">
        <f t="shared" si="305"/>
        <v>74.089068825910928</v>
      </c>
      <c r="N9961" t="s">
        <v>2776</v>
      </c>
    </row>
    <row r="9962" spans="1:14">
      <c r="A9962">
        <v>184</v>
      </c>
      <c r="B9962" t="s">
        <v>13977</v>
      </c>
      <c r="C9962" t="s">
        <v>13978</v>
      </c>
      <c r="D9962">
        <v>460</v>
      </c>
      <c r="E9962" s="1">
        <v>0.50800000000000001</v>
      </c>
      <c r="F9962">
        <v>0.54400000000000004</v>
      </c>
      <c r="G9962">
        <v>9.4E-2</v>
      </c>
      <c r="H9962">
        <v>53</v>
      </c>
      <c r="I9962">
        <v>9.6999999999999993</v>
      </c>
      <c r="J9962">
        <v>2.2799999999999999E-3</v>
      </c>
      <c r="K9962">
        <v>0.39800000000000002</v>
      </c>
      <c r="L9962">
        <v>0.90530769230769226</v>
      </c>
      <c r="M9962" s="2">
        <f t="shared" si="305"/>
        <v>74.493927125506076</v>
      </c>
      <c r="N9962" t="s">
        <v>2776</v>
      </c>
    </row>
    <row r="9963" spans="1:14">
      <c r="A9963">
        <v>185</v>
      </c>
      <c r="B9963" t="s">
        <v>14209</v>
      </c>
      <c r="C9963" t="s">
        <v>14210</v>
      </c>
      <c r="D9963">
        <v>301</v>
      </c>
      <c r="E9963" s="1">
        <v>0.50800000000000001</v>
      </c>
      <c r="G9963">
        <v>9.2999999999999999E-2</v>
      </c>
      <c r="H9963">
        <v>43</v>
      </c>
      <c r="I9963" t="s">
        <v>18288</v>
      </c>
      <c r="J9963">
        <v>1.64E-3</v>
      </c>
      <c r="L9963">
        <v>0.90530769230769226</v>
      </c>
      <c r="M9963" s="2">
        <f t="shared" si="305"/>
        <v>74.89878542510121</v>
      </c>
      <c r="N9963" t="s">
        <v>2776</v>
      </c>
    </row>
    <row r="9964" spans="1:14">
      <c r="A9964">
        <v>186</v>
      </c>
      <c r="B9964" t="s">
        <v>9061</v>
      </c>
      <c r="C9964" t="s">
        <v>9062</v>
      </c>
      <c r="D9964">
        <v>905</v>
      </c>
      <c r="E9964" s="1">
        <v>0.504</v>
      </c>
      <c r="F9964">
        <v>0.67</v>
      </c>
      <c r="G9964">
        <v>0.11700000000000001</v>
      </c>
      <c r="H9964">
        <v>120</v>
      </c>
      <c r="I9964">
        <v>8.8000000000000007</v>
      </c>
      <c r="J9964">
        <v>5.2500000000000003E-3</v>
      </c>
      <c r="K9964">
        <v>0.83</v>
      </c>
      <c r="L9964">
        <v>0.90530769230769226</v>
      </c>
      <c r="M9964" s="2">
        <f t="shared" si="305"/>
        <v>75.303643724696357</v>
      </c>
      <c r="N9964" t="s">
        <v>2776</v>
      </c>
    </row>
    <row r="9965" spans="1:14">
      <c r="A9965">
        <v>187</v>
      </c>
      <c r="B9965" t="s">
        <v>19302</v>
      </c>
      <c r="C9965" t="s">
        <v>19303</v>
      </c>
      <c r="D9965">
        <v>224</v>
      </c>
      <c r="E9965" s="1">
        <v>0.502</v>
      </c>
      <c r="F9965">
        <v>0.41699999999999998</v>
      </c>
      <c r="G9965">
        <v>0.158</v>
      </c>
      <c r="H9965">
        <v>120</v>
      </c>
      <c r="I9965">
        <v>2.7</v>
      </c>
      <c r="J9965">
        <v>8.1999999999999998E-4</v>
      </c>
      <c r="K9965">
        <v>0.13600000000000001</v>
      </c>
      <c r="L9965">
        <v>0.90530769230769226</v>
      </c>
      <c r="M9965" s="2">
        <f t="shared" si="305"/>
        <v>75.708502024291505</v>
      </c>
      <c r="N9965" t="s">
        <v>2776</v>
      </c>
    </row>
    <row r="9966" spans="1:14">
      <c r="A9966">
        <v>188</v>
      </c>
      <c r="B9966" t="s">
        <v>13629</v>
      </c>
      <c r="C9966" t="s">
        <v>13630</v>
      </c>
      <c r="D9966">
        <v>198</v>
      </c>
      <c r="E9966" s="1">
        <v>0.5</v>
      </c>
      <c r="G9966">
        <v>0.214</v>
      </c>
      <c r="H9966">
        <v>42</v>
      </c>
      <c r="I9966">
        <v>6.1</v>
      </c>
      <c r="J9966">
        <v>1.39E-3</v>
      </c>
      <c r="L9966">
        <v>0.90530769230769226</v>
      </c>
      <c r="M9966" s="2">
        <f t="shared" si="305"/>
        <v>76.113360323886639</v>
      </c>
      <c r="N9966" t="s">
        <v>2776</v>
      </c>
    </row>
    <row r="9967" spans="1:14">
      <c r="A9967">
        <v>189</v>
      </c>
      <c r="B9967" t="s">
        <v>13791</v>
      </c>
      <c r="C9967" t="s">
        <v>13792</v>
      </c>
      <c r="D9967">
        <v>94</v>
      </c>
      <c r="E9967" s="1">
        <v>0.5</v>
      </c>
      <c r="F9967">
        <v>0.61</v>
      </c>
      <c r="G9967">
        <v>0.156</v>
      </c>
      <c r="H9967">
        <v>109</v>
      </c>
      <c r="J9967">
        <v>5.0000000000000001E-4</v>
      </c>
      <c r="K9967">
        <v>0.34699999999999998</v>
      </c>
      <c r="L9967">
        <v>0.90530769230769226</v>
      </c>
      <c r="M9967" s="2">
        <f t="shared" si="305"/>
        <v>76.518218623481786</v>
      </c>
      <c r="N9967" t="s">
        <v>2776</v>
      </c>
    </row>
    <row r="9968" spans="1:14">
      <c r="A9968">
        <v>190</v>
      </c>
      <c r="B9968" t="s">
        <v>14165</v>
      </c>
      <c r="C9968" t="s">
        <v>14166</v>
      </c>
      <c r="D9968">
        <v>821</v>
      </c>
      <c r="E9968" s="1">
        <v>0.5</v>
      </c>
      <c r="F9968">
        <v>0.67100000000000004</v>
      </c>
      <c r="G9968">
        <v>0.09</v>
      </c>
      <c r="H9968">
        <v>67</v>
      </c>
      <c r="I9968">
        <v>9.9</v>
      </c>
      <c r="J9968">
        <v>2.7899999999999999E-3</v>
      </c>
      <c r="K9968">
        <v>0.432</v>
      </c>
      <c r="L9968">
        <v>0.90530769230769226</v>
      </c>
      <c r="M9968" s="2">
        <f t="shared" si="305"/>
        <v>76.923076923076934</v>
      </c>
      <c r="N9968" t="s">
        <v>2776</v>
      </c>
    </row>
    <row r="9969" spans="1:14">
      <c r="A9969">
        <v>191</v>
      </c>
      <c r="B9969" t="s">
        <v>9079</v>
      </c>
      <c r="C9969" t="s">
        <v>9080</v>
      </c>
      <c r="D9969">
        <v>85</v>
      </c>
      <c r="E9969" s="1">
        <v>0.5</v>
      </c>
      <c r="F9969">
        <v>0.71199999999999997</v>
      </c>
      <c r="G9969">
        <v>3.4000000000000002E-2</v>
      </c>
      <c r="H9969">
        <v>29</v>
      </c>
      <c r="J9969">
        <v>9.6000000000000002E-4</v>
      </c>
      <c r="K9969">
        <v>0.46200000000000002</v>
      </c>
      <c r="L9969">
        <v>0.90530769230769226</v>
      </c>
      <c r="M9969" s="2">
        <f t="shared" si="305"/>
        <v>77.327935222672068</v>
      </c>
      <c r="N9969" t="s">
        <v>2776</v>
      </c>
    </row>
    <row r="9970" spans="1:14">
      <c r="A9970">
        <v>192</v>
      </c>
      <c r="B9970" t="s">
        <v>13991</v>
      </c>
      <c r="C9970" t="s">
        <v>13992</v>
      </c>
      <c r="D9970">
        <v>257</v>
      </c>
      <c r="E9970" s="1">
        <v>0.497</v>
      </c>
      <c r="F9970">
        <v>0.497</v>
      </c>
      <c r="G9970">
        <v>0.115</v>
      </c>
      <c r="H9970">
        <v>174</v>
      </c>
      <c r="I9970">
        <v>2.2000000000000002</v>
      </c>
      <c r="J9970">
        <v>3.1700000000000001E-3</v>
      </c>
      <c r="K9970">
        <v>0.38100000000000001</v>
      </c>
      <c r="L9970">
        <v>0.90530769230769226</v>
      </c>
      <c r="M9970" s="2">
        <f t="shared" si="305"/>
        <v>77.732793522267201</v>
      </c>
      <c r="N9970" t="s">
        <v>2776</v>
      </c>
    </row>
    <row r="9971" spans="1:14">
      <c r="A9971">
        <v>193</v>
      </c>
      <c r="B9971" t="s">
        <v>19156</v>
      </c>
      <c r="C9971" t="s">
        <v>19157</v>
      </c>
      <c r="D9971">
        <v>1408</v>
      </c>
      <c r="E9971" s="1">
        <v>0.48799999999999999</v>
      </c>
      <c r="F9971">
        <v>0.753</v>
      </c>
      <c r="G9971">
        <v>0.14799999999999999</v>
      </c>
      <c r="H9971">
        <v>128</v>
      </c>
      <c r="I9971" t="s">
        <v>18288</v>
      </c>
      <c r="J9971">
        <v>6.2100000000000002E-3</v>
      </c>
      <c r="K9971">
        <v>0.74099999999999999</v>
      </c>
      <c r="L9971">
        <v>0.90530769230769226</v>
      </c>
      <c r="M9971" s="2">
        <f t="shared" ref="M9971:M10025" si="306">A9971/247*100</f>
        <v>78.137651821862349</v>
      </c>
      <c r="N9971" t="s">
        <v>2776</v>
      </c>
    </row>
    <row r="9972" spans="1:14">
      <c r="A9972">
        <v>194</v>
      </c>
      <c r="B9972" t="s">
        <v>14151</v>
      </c>
      <c r="C9972" t="s">
        <v>14152</v>
      </c>
      <c r="D9972">
        <v>126</v>
      </c>
      <c r="E9972" s="1">
        <v>0.48599999999999999</v>
      </c>
      <c r="F9972">
        <v>0.76500000000000001</v>
      </c>
      <c r="G9972">
        <v>0</v>
      </c>
      <c r="H9972">
        <v>18</v>
      </c>
      <c r="I9972">
        <v>6.1</v>
      </c>
      <c r="J9972">
        <v>8.9999999999999998E-4</v>
      </c>
      <c r="K9972">
        <v>0.63400000000000001</v>
      </c>
      <c r="L9972">
        <v>0.90530769230769226</v>
      </c>
      <c r="M9972" s="2">
        <f t="shared" si="306"/>
        <v>78.542510121457482</v>
      </c>
      <c r="N9972" t="s">
        <v>2776</v>
      </c>
    </row>
    <row r="9973" spans="1:14">
      <c r="A9973">
        <v>195</v>
      </c>
      <c r="B9973" t="s">
        <v>13639</v>
      </c>
      <c r="C9973" t="s">
        <v>13640</v>
      </c>
      <c r="D9973">
        <v>463</v>
      </c>
      <c r="E9973" s="1">
        <v>0.48399999999999999</v>
      </c>
      <c r="F9973">
        <v>0.57999999999999996</v>
      </c>
      <c r="G9973">
        <v>8.5999999999999993E-2</v>
      </c>
      <c r="H9973">
        <v>58</v>
      </c>
      <c r="I9973">
        <v>6.7</v>
      </c>
      <c r="J9973">
        <v>3.13E-3</v>
      </c>
      <c r="K9973">
        <v>0.501</v>
      </c>
      <c r="L9973">
        <v>0.90530769230769226</v>
      </c>
      <c r="M9973" s="2">
        <f t="shared" si="306"/>
        <v>78.94736842105263</v>
      </c>
      <c r="N9973" t="s">
        <v>2776</v>
      </c>
    </row>
    <row r="9974" spans="1:14">
      <c r="A9974">
        <v>196</v>
      </c>
      <c r="B9974" t="s">
        <v>13485</v>
      </c>
      <c r="C9974" t="s">
        <v>13486</v>
      </c>
      <c r="D9974">
        <v>1326</v>
      </c>
      <c r="E9974" s="1">
        <v>0.48</v>
      </c>
      <c r="F9974">
        <v>0.60399999999999998</v>
      </c>
      <c r="G9974">
        <v>7.9000000000000001E-2</v>
      </c>
      <c r="H9974">
        <v>191</v>
      </c>
      <c r="I9974">
        <v>6.5</v>
      </c>
      <c r="J9974">
        <v>6.4200000000000004E-3</v>
      </c>
      <c r="K9974">
        <v>0.378</v>
      </c>
      <c r="L9974">
        <v>0.90530769230769226</v>
      </c>
      <c r="M9974" s="2">
        <f t="shared" si="306"/>
        <v>79.352226720647778</v>
      </c>
      <c r="N9974" t="s">
        <v>2776</v>
      </c>
    </row>
    <row r="9975" spans="1:14">
      <c r="A9975">
        <v>197</v>
      </c>
      <c r="B9975" t="s">
        <v>13905</v>
      </c>
      <c r="C9975" t="s">
        <v>13906</v>
      </c>
      <c r="D9975">
        <v>142</v>
      </c>
      <c r="E9975" s="1">
        <v>0.46700000000000003</v>
      </c>
      <c r="F9975">
        <v>0.78300000000000003</v>
      </c>
      <c r="G9975">
        <v>9.5000000000000001E-2</v>
      </c>
      <c r="H9975">
        <v>21</v>
      </c>
      <c r="I9975">
        <v>4.7</v>
      </c>
      <c r="J9975">
        <v>1.41E-3</v>
      </c>
      <c r="K9975">
        <v>0.76100000000000001</v>
      </c>
      <c r="L9975">
        <v>0.90530769230769226</v>
      </c>
      <c r="M9975" s="2">
        <f t="shared" si="306"/>
        <v>79.757085020242911</v>
      </c>
      <c r="N9975" t="s">
        <v>2776</v>
      </c>
    </row>
    <row r="9976" spans="1:14">
      <c r="A9976">
        <v>198</v>
      </c>
      <c r="B9976" t="s">
        <v>20017</v>
      </c>
      <c r="C9976" t="s">
        <v>20018</v>
      </c>
      <c r="D9976">
        <v>239</v>
      </c>
      <c r="E9976" s="1">
        <v>0.46200000000000002</v>
      </c>
      <c r="F9976">
        <v>0.56899999999999995</v>
      </c>
      <c r="G9976">
        <v>0.27600000000000002</v>
      </c>
      <c r="H9976">
        <v>29</v>
      </c>
      <c r="I9976">
        <v>8.6999999999999993</v>
      </c>
      <c r="J9976">
        <v>1.0300000000000001E-3</v>
      </c>
      <c r="K9976">
        <v>0.45300000000000001</v>
      </c>
      <c r="L9976">
        <v>0.90530769230769226</v>
      </c>
      <c r="M9976" s="2">
        <f t="shared" si="306"/>
        <v>80.161943319838059</v>
      </c>
      <c r="N9976" t="s">
        <v>2776</v>
      </c>
    </row>
    <row r="9977" spans="1:14">
      <c r="A9977">
        <v>199</v>
      </c>
      <c r="B9977" t="s">
        <v>14213</v>
      </c>
      <c r="C9977" t="s">
        <v>14214</v>
      </c>
      <c r="D9977">
        <v>247</v>
      </c>
      <c r="E9977" s="1">
        <v>0.46200000000000002</v>
      </c>
      <c r="F9977">
        <v>0.42699999999999999</v>
      </c>
      <c r="G9977">
        <v>8.1000000000000003E-2</v>
      </c>
      <c r="H9977">
        <v>37</v>
      </c>
      <c r="I9977" t="s">
        <v>18288</v>
      </c>
      <c r="J9977">
        <v>3.2000000000000003E-4</v>
      </c>
      <c r="K9977">
        <v>0.189</v>
      </c>
      <c r="L9977">
        <v>0.90530769230769226</v>
      </c>
      <c r="M9977" s="2">
        <f t="shared" si="306"/>
        <v>80.566801619433207</v>
      </c>
      <c r="N9977" t="s">
        <v>2776</v>
      </c>
    </row>
    <row r="9978" spans="1:14">
      <c r="A9978">
        <v>200</v>
      </c>
      <c r="B9978" t="s">
        <v>13691</v>
      </c>
      <c r="C9978" t="s">
        <v>13692</v>
      </c>
      <c r="D9978">
        <v>418</v>
      </c>
      <c r="E9978" s="1">
        <v>0.45500000000000002</v>
      </c>
      <c r="F9978">
        <v>0.55100000000000005</v>
      </c>
      <c r="G9978">
        <v>4.8000000000000001E-2</v>
      </c>
      <c r="H9978">
        <v>21</v>
      </c>
      <c r="I9978" t="s">
        <v>18288</v>
      </c>
      <c r="J9978">
        <v>9.7000000000000005E-4</v>
      </c>
      <c r="K9978">
        <v>0.51700000000000002</v>
      </c>
      <c r="L9978">
        <v>0.90530769230769226</v>
      </c>
      <c r="M9978" s="2">
        <f t="shared" si="306"/>
        <v>80.97165991902834</v>
      </c>
      <c r="N9978" t="s">
        <v>2776</v>
      </c>
    </row>
    <row r="9979" spans="1:14">
      <c r="A9979">
        <v>201</v>
      </c>
      <c r="B9979" t="s">
        <v>14081</v>
      </c>
      <c r="C9979" t="s">
        <v>14082</v>
      </c>
      <c r="D9979">
        <v>161</v>
      </c>
      <c r="E9979" s="1">
        <v>0.45200000000000001</v>
      </c>
      <c r="F9979">
        <v>0.51700000000000002</v>
      </c>
      <c r="G9979">
        <v>6.2E-2</v>
      </c>
      <c r="H9979">
        <v>32</v>
      </c>
      <c r="I9979">
        <v>7.1</v>
      </c>
      <c r="J9979">
        <v>5.5000000000000003E-4</v>
      </c>
      <c r="K9979">
        <v>0.27200000000000002</v>
      </c>
      <c r="L9979">
        <v>0.90530769230769226</v>
      </c>
      <c r="M9979" s="2">
        <f t="shared" si="306"/>
        <v>81.376518218623488</v>
      </c>
      <c r="N9979" t="s">
        <v>2776</v>
      </c>
    </row>
    <row r="9980" spans="1:14">
      <c r="A9980">
        <v>202</v>
      </c>
      <c r="B9980" t="s">
        <v>14137</v>
      </c>
      <c r="C9980" t="s">
        <v>14138</v>
      </c>
      <c r="D9980">
        <v>195</v>
      </c>
      <c r="E9980" s="1">
        <v>0.45200000000000001</v>
      </c>
      <c r="F9980">
        <v>0.38</v>
      </c>
      <c r="G9980">
        <v>0</v>
      </c>
      <c r="H9980">
        <v>29</v>
      </c>
      <c r="I9980" t="s">
        <v>18288</v>
      </c>
      <c r="J9980">
        <v>4.0999999999999999E-4</v>
      </c>
      <c r="K9980">
        <v>0.23300000000000001</v>
      </c>
      <c r="L9980">
        <v>0.90530769230769226</v>
      </c>
      <c r="M9980" s="2">
        <f t="shared" si="306"/>
        <v>81.781376518218622</v>
      </c>
      <c r="N9980" t="s">
        <v>2776</v>
      </c>
    </row>
    <row r="9981" spans="1:14">
      <c r="A9981">
        <v>203</v>
      </c>
      <c r="B9981" t="s">
        <v>13873</v>
      </c>
      <c r="C9981" t="s">
        <v>13874</v>
      </c>
      <c r="D9981">
        <v>122</v>
      </c>
      <c r="E9981" s="1">
        <v>0.44700000000000001</v>
      </c>
      <c r="G9981">
        <v>0</v>
      </c>
      <c r="H9981">
        <v>49</v>
      </c>
      <c r="I9981">
        <v>4.7</v>
      </c>
      <c r="J9981">
        <v>7.2999999999999996E-4</v>
      </c>
      <c r="L9981">
        <v>0.90530769230769226</v>
      </c>
      <c r="M9981" s="2">
        <f t="shared" si="306"/>
        <v>82.186234817813769</v>
      </c>
      <c r="N9981" t="s">
        <v>2776</v>
      </c>
    </row>
    <row r="9982" spans="1:14">
      <c r="A9982">
        <v>204</v>
      </c>
      <c r="B9982" t="s">
        <v>13715</v>
      </c>
      <c r="C9982" t="s">
        <v>13716</v>
      </c>
      <c r="D9982">
        <v>151</v>
      </c>
      <c r="E9982" s="1">
        <v>0.433</v>
      </c>
      <c r="F9982">
        <v>0.49299999999999999</v>
      </c>
      <c r="G9982">
        <v>3.5999999999999997E-2</v>
      </c>
      <c r="H9982">
        <v>28</v>
      </c>
      <c r="I9982">
        <v>6.4</v>
      </c>
      <c r="J9982">
        <v>2.0799999999999998E-3</v>
      </c>
      <c r="K9982">
        <v>0.81399999999999995</v>
      </c>
      <c r="L9982">
        <v>0.90530769230769226</v>
      </c>
      <c r="M9982" s="2">
        <f t="shared" si="306"/>
        <v>82.591093117408903</v>
      </c>
      <c r="N9982" t="s">
        <v>2776</v>
      </c>
    </row>
    <row r="9983" spans="1:14">
      <c r="A9983">
        <v>205</v>
      </c>
      <c r="B9983" t="s">
        <v>13659</v>
      </c>
      <c r="C9983" t="s">
        <v>13660</v>
      </c>
      <c r="D9983">
        <v>1042</v>
      </c>
      <c r="E9983" s="1">
        <v>0.42599999999999999</v>
      </c>
      <c r="G9983">
        <v>7.0999999999999994E-2</v>
      </c>
      <c r="H9983">
        <v>240</v>
      </c>
      <c r="I9983">
        <v>7.1</v>
      </c>
      <c r="J9983">
        <v>3.8300000000000001E-3</v>
      </c>
      <c r="L9983">
        <v>0.90530769230769226</v>
      </c>
      <c r="M9983" s="2">
        <f t="shared" si="306"/>
        <v>82.995951417004051</v>
      </c>
      <c r="N9983" t="s">
        <v>2776</v>
      </c>
    </row>
    <row r="9984" spans="1:14">
      <c r="A9984">
        <v>206</v>
      </c>
      <c r="B9984" t="s">
        <v>13897</v>
      </c>
      <c r="C9984" t="s">
        <v>13898</v>
      </c>
      <c r="D9984">
        <v>479</v>
      </c>
      <c r="E9984" s="1">
        <v>0.42599999999999999</v>
      </c>
      <c r="G9984">
        <v>4.8000000000000001E-2</v>
      </c>
      <c r="H9984">
        <v>21</v>
      </c>
      <c r="I9984" t="s">
        <v>18288</v>
      </c>
      <c r="J9984">
        <v>6.8999999999999997E-4</v>
      </c>
      <c r="L9984">
        <v>0.90530769230769226</v>
      </c>
      <c r="M9984" s="2">
        <f t="shared" si="306"/>
        <v>83.400809716599184</v>
      </c>
      <c r="N9984" t="s">
        <v>2776</v>
      </c>
    </row>
    <row r="9985" spans="1:14">
      <c r="A9985">
        <v>207</v>
      </c>
      <c r="B9985" t="s">
        <v>13501</v>
      </c>
      <c r="C9985" t="s">
        <v>13502</v>
      </c>
      <c r="D9985">
        <v>633</v>
      </c>
      <c r="E9985" s="1">
        <v>0.42199999999999999</v>
      </c>
      <c r="G9985">
        <v>0.23300000000000001</v>
      </c>
      <c r="H9985">
        <v>43</v>
      </c>
      <c r="I9985" t="s">
        <v>18288</v>
      </c>
      <c r="J9985">
        <v>1E-3</v>
      </c>
      <c r="L9985">
        <v>0.90530769230769226</v>
      </c>
      <c r="M9985" s="2">
        <f t="shared" si="306"/>
        <v>83.805668016194332</v>
      </c>
      <c r="N9985" t="s">
        <v>2776</v>
      </c>
    </row>
    <row r="9986" spans="1:14">
      <c r="A9986">
        <v>208</v>
      </c>
      <c r="B9986" t="s">
        <v>13947</v>
      </c>
      <c r="C9986" t="s">
        <v>13948</v>
      </c>
      <c r="D9986">
        <v>266</v>
      </c>
      <c r="E9986" s="1">
        <v>0.42199999999999999</v>
      </c>
      <c r="G9986">
        <v>0.05</v>
      </c>
      <c r="H9986">
        <v>20</v>
      </c>
      <c r="I9986" t="s">
        <v>18288</v>
      </c>
      <c r="J9986">
        <v>7.9000000000000001E-4</v>
      </c>
      <c r="L9986">
        <v>0.90530769230769226</v>
      </c>
      <c r="M9986" s="2">
        <f t="shared" si="306"/>
        <v>84.210526315789465</v>
      </c>
      <c r="N9986" t="s">
        <v>2776</v>
      </c>
    </row>
    <row r="9987" spans="1:14">
      <c r="A9987">
        <v>209</v>
      </c>
      <c r="B9987" t="s">
        <v>14808</v>
      </c>
      <c r="C9987" t="s">
        <v>14809</v>
      </c>
      <c r="D9987">
        <v>127</v>
      </c>
      <c r="E9987" s="1">
        <v>0.41899999999999998</v>
      </c>
      <c r="G9987">
        <v>0.14799999999999999</v>
      </c>
      <c r="H9987">
        <v>27</v>
      </c>
      <c r="I9987">
        <v>5</v>
      </c>
      <c r="J9987">
        <v>1.3699999999999999E-3</v>
      </c>
      <c r="L9987">
        <v>0.90530769230769226</v>
      </c>
      <c r="M9987" s="2">
        <f t="shared" si="306"/>
        <v>84.615384615384613</v>
      </c>
      <c r="N9987" t="s">
        <v>2776</v>
      </c>
    </row>
    <row r="9988" spans="1:14">
      <c r="A9988">
        <v>210</v>
      </c>
      <c r="B9988" t="s">
        <v>13867</v>
      </c>
      <c r="C9988" t="s">
        <v>13868</v>
      </c>
      <c r="D9988">
        <v>106</v>
      </c>
      <c r="E9988" s="1">
        <v>0.41299999999999998</v>
      </c>
      <c r="G9988">
        <v>9.5000000000000001E-2</v>
      </c>
      <c r="H9988">
        <v>21</v>
      </c>
      <c r="I9988">
        <v>7.7</v>
      </c>
      <c r="J9988">
        <v>9.2000000000000003E-4</v>
      </c>
      <c r="L9988">
        <v>0.90530769230769226</v>
      </c>
      <c r="M9988" s="2">
        <f t="shared" si="306"/>
        <v>85.020242914979761</v>
      </c>
      <c r="N9988" t="s">
        <v>2776</v>
      </c>
    </row>
    <row r="9989" spans="1:14">
      <c r="A9989">
        <v>211</v>
      </c>
      <c r="B9989" t="s">
        <v>14079</v>
      </c>
      <c r="C9989" t="s">
        <v>14080</v>
      </c>
      <c r="D9989">
        <v>1305</v>
      </c>
      <c r="E9989" s="1">
        <v>0.40799999999999997</v>
      </c>
      <c r="G9989">
        <v>0.14499999999999999</v>
      </c>
      <c r="H9989">
        <v>124</v>
      </c>
      <c r="I9989" t="s">
        <v>18288</v>
      </c>
      <c r="J9989">
        <v>4.1599999999999996E-3</v>
      </c>
      <c r="L9989">
        <v>0.90530769230769226</v>
      </c>
      <c r="M9989" s="2">
        <f t="shared" si="306"/>
        <v>85.425101214574894</v>
      </c>
      <c r="N9989" t="s">
        <v>2776</v>
      </c>
    </row>
    <row r="9990" spans="1:14">
      <c r="A9990">
        <v>212</v>
      </c>
      <c r="B9990" t="s">
        <v>13581</v>
      </c>
      <c r="C9990" t="s">
        <v>13582</v>
      </c>
      <c r="D9990">
        <v>93</v>
      </c>
      <c r="E9990" s="1">
        <v>0.40699999999999997</v>
      </c>
      <c r="F9990">
        <v>0.54500000000000004</v>
      </c>
      <c r="G9990">
        <v>0.46700000000000003</v>
      </c>
      <c r="H9990">
        <v>30</v>
      </c>
      <c r="J9990">
        <v>8.3000000000000001E-4</v>
      </c>
      <c r="K9990">
        <v>0.32600000000000001</v>
      </c>
      <c r="L9990">
        <v>0.90530769230769226</v>
      </c>
      <c r="M9990" s="2">
        <f t="shared" si="306"/>
        <v>85.829959514170042</v>
      </c>
      <c r="N9990" t="s">
        <v>2776</v>
      </c>
    </row>
    <row r="9991" spans="1:14">
      <c r="A9991">
        <v>213</v>
      </c>
      <c r="B9991" t="s">
        <v>13701</v>
      </c>
      <c r="C9991" t="s">
        <v>13702</v>
      </c>
      <c r="D9991">
        <v>203</v>
      </c>
      <c r="E9991" s="1">
        <v>0.40600000000000003</v>
      </c>
      <c r="G9991">
        <v>8.3000000000000004E-2</v>
      </c>
      <c r="H9991">
        <v>36</v>
      </c>
      <c r="I9991" t="s">
        <v>18288</v>
      </c>
      <c r="J9991">
        <v>7.5000000000000002E-4</v>
      </c>
      <c r="L9991">
        <v>0.90530769230769226</v>
      </c>
      <c r="M9991" s="2">
        <f t="shared" si="306"/>
        <v>86.23481781376519</v>
      </c>
      <c r="N9991" t="s">
        <v>2776</v>
      </c>
    </row>
    <row r="9992" spans="1:14">
      <c r="A9992">
        <v>214</v>
      </c>
      <c r="B9992" t="s">
        <v>13623</v>
      </c>
      <c r="C9992" t="s">
        <v>13624</v>
      </c>
      <c r="D9992">
        <v>110</v>
      </c>
      <c r="E9992" s="1">
        <v>0.40400000000000003</v>
      </c>
      <c r="F9992">
        <v>0.53500000000000003</v>
      </c>
      <c r="G9992">
        <v>0.11</v>
      </c>
      <c r="H9992">
        <v>73</v>
      </c>
      <c r="I9992">
        <v>3.5</v>
      </c>
      <c r="J9992">
        <v>1.5100000000000001E-3</v>
      </c>
      <c r="K9992">
        <v>0.46500000000000002</v>
      </c>
      <c r="L9992">
        <v>0.90530769230769226</v>
      </c>
      <c r="M9992" s="2">
        <f t="shared" si="306"/>
        <v>86.639676113360323</v>
      </c>
      <c r="N9992" t="s">
        <v>2776</v>
      </c>
    </row>
    <row r="9993" spans="1:14">
      <c r="A9993">
        <v>215</v>
      </c>
      <c r="B9993" t="s">
        <v>19184</v>
      </c>
      <c r="C9993" t="s">
        <v>19185</v>
      </c>
      <c r="D9993">
        <v>966</v>
      </c>
      <c r="E9993" s="1">
        <v>0.39900000000000002</v>
      </c>
      <c r="F9993">
        <v>0.47099999999999997</v>
      </c>
      <c r="G9993">
        <v>7.0999999999999994E-2</v>
      </c>
      <c r="H9993">
        <v>155</v>
      </c>
      <c r="I9993">
        <v>6.5</v>
      </c>
      <c r="J9993">
        <v>4.28E-3</v>
      </c>
      <c r="K9993">
        <v>0.27300000000000002</v>
      </c>
      <c r="L9993">
        <v>0.90530769230769226</v>
      </c>
      <c r="M9993" s="2">
        <f t="shared" si="306"/>
        <v>87.044534412955471</v>
      </c>
      <c r="N9993" t="s">
        <v>2776</v>
      </c>
    </row>
    <row r="9994" spans="1:14">
      <c r="A9994">
        <v>216</v>
      </c>
      <c r="B9994" t="s">
        <v>13655</v>
      </c>
      <c r="C9994" t="s">
        <v>13656</v>
      </c>
      <c r="D9994">
        <v>287</v>
      </c>
      <c r="E9994" s="1">
        <v>0.39500000000000002</v>
      </c>
      <c r="F9994">
        <v>0.52800000000000002</v>
      </c>
      <c r="G9994">
        <v>4.9000000000000002E-2</v>
      </c>
      <c r="H9994">
        <v>41</v>
      </c>
      <c r="I9994">
        <v>7.1</v>
      </c>
      <c r="J9994">
        <v>9.5E-4</v>
      </c>
      <c r="K9994">
        <v>0.23200000000000001</v>
      </c>
      <c r="L9994">
        <v>0.90530769230769226</v>
      </c>
      <c r="M9994" s="2">
        <f t="shared" si="306"/>
        <v>87.449392712550605</v>
      </c>
      <c r="N9994" t="s">
        <v>2776</v>
      </c>
    </row>
    <row r="9995" spans="1:14">
      <c r="A9995">
        <v>217</v>
      </c>
      <c r="B9995" t="s">
        <v>14107</v>
      </c>
      <c r="C9995" t="s">
        <v>14108</v>
      </c>
      <c r="D9995">
        <v>588</v>
      </c>
      <c r="E9995" s="1">
        <v>0.39100000000000001</v>
      </c>
      <c r="F9995">
        <v>0.47399999999999998</v>
      </c>
      <c r="G9995">
        <v>9.5000000000000001E-2</v>
      </c>
      <c r="H9995">
        <v>21</v>
      </c>
      <c r="I9995" t="s">
        <v>18288</v>
      </c>
      <c r="J9995">
        <v>1.5100000000000001E-3</v>
      </c>
      <c r="K9995">
        <v>0.504</v>
      </c>
      <c r="L9995">
        <v>0.90530769230769226</v>
      </c>
      <c r="M9995" s="2">
        <f t="shared" si="306"/>
        <v>87.854251012145738</v>
      </c>
      <c r="N9995" t="s">
        <v>2776</v>
      </c>
    </row>
    <row r="9996" spans="1:14">
      <c r="A9996">
        <v>218</v>
      </c>
      <c r="B9996" t="s">
        <v>19310</v>
      </c>
      <c r="C9996" t="s">
        <v>19311</v>
      </c>
      <c r="D9996">
        <v>1178</v>
      </c>
      <c r="E9996" s="1">
        <v>0.39100000000000001</v>
      </c>
      <c r="F9996">
        <v>0.61099999999999999</v>
      </c>
      <c r="G9996">
        <v>0.154</v>
      </c>
      <c r="H9996">
        <v>78</v>
      </c>
      <c r="I9996" t="s">
        <v>18288</v>
      </c>
      <c r="J9996">
        <v>3.8E-3</v>
      </c>
      <c r="K9996">
        <v>0.58599999999999997</v>
      </c>
      <c r="L9996">
        <v>0.90530769230769226</v>
      </c>
      <c r="M9996" s="2">
        <f t="shared" si="306"/>
        <v>88.259109311740886</v>
      </c>
      <c r="N9996" t="s">
        <v>2776</v>
      </c>
    </row>
    <row r="9997" spans="1:14">
      <c r="A9997">
        <v>219</v>
      </c>
      <c r="B9997" t="s">
        <v>13837</v>
      </c>
      <c r="C9997" t="s">
        <v>13838</v>
      </c>
      <c r="D9997">
        <v>106</v>
      </c>
      <c r="E9997" s="1">
        <v>0.379</v>
      </c>
      <c r="F9997">
        <v>0.71</v>
      </c>
      <c r="G9997">
        <v>0.16700000000000001</v>
      </c>
      <c r="H9997">
        <v>6</v>
      </c>
      <c r="I9997">
        <v>6.2</v>
      </c>
      <c r="J9997">
        <v>6.8999999999999997E-4</v>
      </c>
      <c r="K9997">
        <v>0.56799999999999995</v>
      </c>
      <c r="L9997">
        <v>0.90530769230769226</v>
      </c>
      <c r="M9997" s="2">
        <f t="shared" si="306"/>
        <v>88.663967611336034</v>
      </c>
      <c r="N9997" t="s">
        <v>2776</v>
      </c>
    </row>
    <row r="9998" spans="1:14">
      <c r="A9998">
        <v>220</v>
      </c>
      <c r="B9998" t="s">
        <v>13979</v>
      </c>
      <c r="C9998" t="s">
        <v>13980</v>
      </c>
      <c r="D9998">
        <v>195</v>
      </c>
      <c r="E9998" s="1">
        <v>0.377</v>
      </c>
      <c r="F9998">
        <v>0.67500000000000004</v>
      </c>
      <c r="G9998">
        <v>0.111</v>
      </c>
      <c r="H9998">
        <v>27</v>
      </c>
      <c r="I9998">
        <v>8.6999999999999993</v>
      </c>
      <c r="J9998">
        <v>1.4300000000000001E-3</v>
      </c>
      <c r="K9998">
        <v>0.67900000000000005</v>
      </c>
      <c r="L9998">
        <v>0.90530769230769226</v>
      </c>
      <c r="M9998" s="2">
        <f t="shared" si="306"/>
        <v>89.068825910931167</v>
      </c>
      <c r="N9998" t="s">
        <v>2776</v>
      </c>
    </row>
    <row r="9999" spans="1:14">
      <c r="A9999">
        <v>221</v>
      </c>
      <c r="B9999" t="s">
        <v>13973</v>
      </c>
      <c r="C9999" t="s">
        <v>13974</v>
      </c>
      <c r="D9999">
        <v>104</v>
      </c>
      <c r="E9999" s="1">
        <v>0.34499999999999997</v>
      </c>
      <c r="F9999">
        <v>0.52600000000000002</v>
      </c>
      <c r="G9999">
        <v>3.5999999999999997E-2</v>
      </c>
      <c r="H9999">
        <v>28</v>
      </c>
      <c r="I9999">
        <v>4.7</v>
      </c>
      <c r="J9999">
        <v>1.64E-3</v>
      </c>
      <c r="K9999">
        <v>0.70199999999999996</v>
      </c>
      <c r="L9999">
        <v>0.90530769230769226</v>
      </c>
      <c r="M9999" s="2">
        <f t="shared" si="306"/>
        <v>89.473684210526315</v>
      </c>
      <c r="N9999" t="s">
        <v>2776</v>
      </c>
    </row>
    <row r="10000" spans="1:14">
      <c r="A10000">
        <v>222</v>
      </c>
      <c r="B10000" t="s">
        <v>13983</v>
      </c>
      <c r="C10000" t="s">
        <v>13984</v>
      </c>
      <c r="D10000">
        <v>52</v>
      </c>
      <c r="E10000" s="1">
        <v>0.34300000000000003</v>
      </c>
      <c r="G10000">
        <v>0</v>
      </c>
      <c r="H10000">
        <v>21</v>
      </c>
      <c r="J10000">
        <v>4.0000000000000002E-4</v>
      </c>
      <c r="L10000">
        <v>0.90530769230769226</v>
      </c>
      <c r="M10000" s="2">
        <f t="shared" si="306"/>
        <v>89.878542510121463</v>
      </c>
      <c r="N10000" t="s">
        <v>2776</v>
      </c>
    </row>
    <row r="10001" spans="1:14">
      <c r="A10001">
        <v>223</v>
      </c>
      <c r="B10001" t="s">
        <v>13751</v>
      </c>
      <c r="C10001" t="s">
        <v>13752</v>
      </c>
      <c r="D10001">
        <v>199</v>
      </c>
      <c r="E10001" s="1">
        <v>0.34200000000000003</v>
      </c>
      <c r="F10001">
        <v>0.41</v>
      </c>
      <c r="G10001">
        <v>5.7000000000000002E-2</v>
      </c>
      <c r="H10001">
        <v>123</v>
      </c>
      <c r="I10001">
        <v>4.5</v>
      </c>
      <c r="J10001">
        <v>2.0999999999999999E-3</v>
      </c>
      <c r="K10001">
        <v>0.38300000000000001</v>
      </c>
      <c r="L10001">
        <v>0.90530769230769226</v>
      </c>
      <c r="M10001" s="2">
        <f t="shared" si="306"/>
        <v>90.283400809716596</v>
      </c>
      <c r="N10001" t="s">
        <v>2776</v>
      </c>
    </row>
    <row r="10002" spans="1:14">
      <c r="A10002">
        <v>224</v>
      </c>
      <c r="B10002" t="s">
        <v>14039</v>
      </c>
      <c r="C10002" t="s">
        <v>14040</v>
      </c>
      <c r="D10002">
        <v>267</v>
      </c>
      <c r="E10002" s="1">
        <v>0.33300000000000002</v>
      </c>
      <c r="F10002">
        <v>0.39</v>
      </c>
      <c r="G10002">
        <v>4.2000000000000003E-2</v>
      </c>
      <c r="H10002">
        <v>48</v>
      </c>
      <c r="I10002">
        <v>9.1</v>
      </c>
      <c r="J10002">
        <v>1.5100000000000001E-3</v>
      </c>
      <c r="K10002">
        <v>0.52500000000000002</v>
      </c>
      <c r="L10002">
        <v>0.90530769230769226</v>
      </c>
      <c r="M10002" s="2">
        <f t="shared" si="306"/>
        <v>90.688259109311744</v>
      </c>
      <c r="N10002" t="s">
        <v>2776</v>
      </c>
    </row>
    <row r="10003" spans="1:14">
      <c r="A10003">
        <v>225</v>
      </c>
      <c r="B10003" t="s">
        <v>14029</v>
      </c>
      <c r="C10003" t="s">
        <v>14030</v>
      </c>
      <c r="D10003">
        <v>477</v>
      </c>
      <c r="E10003" s="1">
        <v>0.32800000000000001</v>
      </c>
      <c r="F10003">
        <v>0.38600000000000001</v>
      </c>
      <c r="G10003">
        <v>4.1000000000000002E-2</v>
      </c>
      <c r="H10003">
        <v>74</v>
      </c>
      <c r="I10003">
        <v>9.4</v>
      </c>
      <c r="J10003">
        <v>1.34E-3</v>
      </c>
      <c r="K10003">
        <v>0.23799999999999999</v>
      </c>
      <c r="L10003">
        <v>0.90530769230769226</v>
      </c>
      <c r="M10003" s="2">
        <f t="shared" si="306"/>
        <v>91.093117408906892</v>
      </c>
      <c r="N10003" t="s">
        <v>2776</v>
      </c>
    </row>
    <row r="10004" spans="1:14">
      <c r="A10004">
        <v>226</v>
      </c>
      <c r="B10004" t="s">
        <v>13813</v>
      </c>
      <c r="C10004" t="s">
        <v>13814</v>
      </c>
      <c r="D10004">
        <v>407</v>
      </c>
      <c r="E10004" s="1">
        <v>0.32300000000000001</v>
      </c>
      <c r="F10004">
        <v>0.372</v>
      </c>
      <c r="G10004">
        <v>0.17699999999999999</v>
      </c>
      <c r="H10004">
        <v>79</v>
      </c>
      <c r="I10004">
        <v>6.7</v>
      </c>
      <c r="J10004">
        <v>1.97E-3</v>
      </c>
      <c r="K10004">
        <v>0.24399999999999999</v>
      </c>
      <c r="L10004">
        <v>0.90530769230769226</v>
      </c>
      <c r="M10004" s="2">
        <f t="shared" si="306"/>
        <v>91.497975708502025</v>
      </c>
      <c r="N10004" t="s">
        <v>2776</v>
      </c>
    </row>
    <row r="10005" spans="1:14">
      <c r="A10005">
        <v>227</v>
      </c>
      <c r="B10005" t="s">
        <v>13975</v>
      </c>
      <c r="C10005" t="s">
        <v>13976</v>
      </c>
      <c r="D10005">
        <v>261</v>
      </c>
      <c r="E10005" s="1">
        <v>0.32100000000000001</v>
      </c>
      <c r="F10005">
        <v>0.32100000000000001</v>
      </c>
      <c r="G10005">
        <v>0</v>
      </c>
      <c r="H10005">
        <v>13</v>
      </c>
      <c r="I10005" t="s">
        <v>18288</v>
      </c>
      <c r="J10005">
        <v>8.3000000000000001E-4</v>
      </c>
      <c r="K10005">
        <v>0.35899999999999999</v>
      </c>
      <c r="L10005">
        <v>0.90530769230769226</v>
      </c>
      <c r="M10005" s="2">
        <f t="shared" si="306"/>
        <v>91.902834008097173</v>
      </c>
      <c r="N10005" t="s">
        <v>2776</v>
      </c>
    </row>
    <row r="10006" spans="1:14">
      <c r="A10006">
        <v>228</v>
      </c>
      <c r="B10006" t="s">
        <v>14145</v>
      </c>
      <c r="C10006" t="s">
        <v>14146</v>
      </c>
      <c r="D10006">
        <v>655</v>
      </c>
      <c r="E10006" s="1">
        <v>0.314</v>
      </c>
      <c r="F10006">
        <v>0.76400000000000001</v>
      </c>
      <c r="G10006">
        <v>0</v>
      </c>
      <c r="H10006">
        <v>34</v>
      </c>
      <c r="I10006">
        <v>8.8000000000000007</v>
      </c>
      <c r="J10006">
        <v>2.8500000000000001E-3</v>
      </c>
      <c r="K10006">
        <v>0.628</v>
      </c>
      <c r="L10006">
        <v>0.90530769230769226</v>
      </c>
      <c r="M10006" s="2">
        <f t="shared" si="306"/>
        <v>92.307692307692307</v>
      </c>
      <c r="N10006" t="s">
        <v>2776</v>
      </c>
    </row>
    <row r="10007" spans="1:14">
      <c r="A10007">
        <v>229</v>
      </c>
      <c r="B10007" t="s">
        <v>13503</v>
      </c>
      <c r="C10007" t="s">
        <v>13504</v>
      </c>
      <c r="D10007">
        <v>322</v>
      </c>
      <c r="E10007" s="1">
        <v>0.308</v>
      </c>
      <c r="F10007">
        <v>0.34899999999999998</v>
      </c>
      <c r="G10007">
        <v>9.6000000000000002E-2</v>
      </c>
      <c r="H10007">
        <v>94</v>
      </c>
      <c r="I10007">
        <v>7.3</v>
      </c>
      <c r="J10007">
        <v>1.6999999999999999E-3</v>
      </c>
      <c r="K10007">
        <v>0.26500000000000001</v>
      </c>
      <c r="L10007">
        <v>0.90530769230769226</v>
      </c>
      <c r="M10007" s="2">
        <f t="shared" si="306"/>
        <v>92.712550607287454</v>
      </c>
      <c r="N10007" t="s">
        <v>2776</v>
      </c>
    </row>
    <row r="10008" spans="1:14">
      <c r="A10008">
        <v>230</v>
      </c>
      <c r="B10008" t="s">
        <v>14207</v>
      </c>
      <c r="C10008" t="s">
        <v>14208</v>
      </c>
      <c r="D10008">
        <v>543</v>
      </c>
      <c r="E10008" s="1">
        <v>0.30299999999999999</v>
      </c>
      <c r="F10008">
        <v>0.58099999999999996</v>
      </c>
      <c r="G10008">
        <v>0.111</v>
      </c>
      <c r="H10008">
        <v>54</v>
      </c>
      <c r="I10008">
        <v>8.4</v>
      </c>
      <c r="J10008">
        <v>2.1800000000000001E-3</v>
      </c>
      <c r="K10008">
        <v>0.40300000000000002</v>
      </c>
      <c r="L10008">
        <v>0.90530769230769226</v>
      </c>
      <c r="M10008" s="2">
        <f t="shared" si="306"/>
        <v>93.117408906882588</v>
      </c>
      <c r="N10008" t="s">
        <v>2776</v>
      </c>
    </row>
    <row r="10009" spans="1:14">
      <c r="A10009">
        <v>231</v>
      </c>
      <c r="B10009" t="s">
        <v>14215</v>
      </c>
      <c r="C10009" t="s">
        <v>14216</v>
      </c>
      <c r="D10009">
        <v>77</v>
      </c>
      <c r="E10009" s="1">
        <v>0.3</v>
      </c>
      <c r="G10009">
        <v>4.8000000000000001E-2</v>
      </c>
      <c r="H10009">
        <v>63</v>
      </c>
      <c r="J10009">
        <v>3.6000000000000002E-4</v>
      </c>
      <c r="L10009">
        <v>0.90530769230769226</v>
      </c>
      <c r="M10009" s="2">
        <f t="shared" si="306"/>
        <v>93.522267206477736</v>
      </c>
      <c r="N10009" t="s">
        <v>2776</v>
      </c>
    </row>
    <row r="10010" spans="1:14">
      <c r="A10010">
        <v>232</v>
      </c>
      <c r="B10010" t="s">
        <v>19320</v>
      </c>
      <c r="C10010" t="s">
        <v>19321</v>
      </c>
      <c r="D10010">
        <v>445</v>
      </c>
      <c r="E10010" s="1">
        <v>0.29799999999999999</v>
      </c>
      <c r="F10010">
        <v>0.38700000000000001</v>
      </c>
      <c r="G10010">
        <v>6.2E-2</v>
      </c>
      <c r="H10010">
        <v>32</v>
      </c>
      <c r="I10010" t="s">
        <v>18288</v>
      </c>
      <c r="J10010">
        <v>7.2000000000000005E-4</v>
      </c>
      <c r="K10010">
        <v>0.26400000000000001</v>
      </c>
      <c r="L10010">
        <v>0.90530769230769226</v>
      </c>
      <c r="M10010" s="2">
        <f t="shared" si="306"/>
        <v>93.927125506072869</v>
      </c>
      <c r="N10010" t="s">
        <v>2776</v>
      </c>
    </row>
    <row r="10011" spans="1:14">
      <c r="A10011">
        <v>233</v>
      </c>
      <c r="B10011" t="s">
        <v>15236</v>
      </c>
      <c r="C10011" t="s">
        <v>15237</v>
      </c>
      <c r="D10011">
        <v>459</v>
      </c>
      <c r="E10011" s="1">
        <v>0.28100000000000003</v>
      </c>
      <c r="F10011">
        <v>0.38200000000000001</v>
      </c>
      <c r="G10011">
        <v>0.115</v>
      </c>
      <c r="H10011">
        <v>139</v>
      </c>
      <c r="I10011">
        <v>5.5</v>
      </c>
      <c r="J10011">
        <v>1.5299999999999999E-3</v>
      </c>
      <c r="K10011">
        <v>0.14099999999999999</v>
      </c>
      <c r="L10011">
        <v>0.90530769230769226</v>
      </c>
      <c r="M10011" s="2">
        <f t="shared" si="306"/>
        <v>94.331983805668017</v>
      </c>
      <c r="N10011" t="s">
        <v>2776</v>
      </c>
    </row>
    <row r="10012" spans="1:14">
      <c r="A10012">
        <v>234</v>
      </c>
      <c r="B10012" t="s">
        <v>14217</v>
      </c>
      <c r="C10012" t="s">
        <v>14218</v>
      </c>
      <c r="D10012">
        <v>326</v>
      </c>
      <c r="E10012" s="1">
        <v>0.28000000000000003</v>
      </c>
      <c r="F10012">
        <v>0.32600000000000001</v>
      </c>
      <c r="G10012">
        <v>5.6000000000000001E-2</v>
      </c>
      <c r="H10012">
        <v>90</v>
      </c>
      <c r="I10012">
        <v>8.1999999999999993</v>
      </c>
      <c r="J10012">
        <v>1.1900000000000001E-3</v>
      </c>
      <c r="K10012">
        <v>0.187</v>
      </c>
      <c r="L10012">
        <v>0.90530769230769226</v>
      </c>
      <c r="M10012" s="2">
        <f t="shared" si="306"/>
        <v>94.73684210526315</v>
      </c>
      <c r="N10012" t="s">
        <v>2776</v>
      </c>
    </row>
    <row r="10013" spans="1:14">
      <c r="A10013">
        <v>235</v>
      </c>
      <c r="B10013" t="s">
        <v>13941</v>
      </c>
      <c r="C10013" t="s">
        <v>13942</v>
      </c>
      <c r="D10013">
        <v>587</v>
      </c>
      <c r="E10013" s="1">
        <v>0.27700000000000002</v>
      </c>
      <c r="G10013">
        <v>2.3E-2</v>
      </c>
      <c r="H10013">
        <v>133</v>
      </c>
      <c r="I10013" t="s">
        <v>18288</v>
      </c>
      <c r="J10013">
        <v>2.8999999999999998E-3</v>
      </c>
      <c r="L10013">
        <v>0.90530769230769226</v>
      </c>
      <c r="M10013" s="2">
        <f t="shared" si="306"/>
        <v>95.141700404858298</v>
      </c>
      <c r="N10013" t="s">
        <v>2776</v>
      </c>
    </row>
    <row r="10014" spans="1:14">
      <c r="A10014">
        <v>236</v>
      </c>
      <c r="B10014" t="s">
        <v>13945</v>
      </c>
      <c r="C10014" t="s">
        <v>13946</v>
      </c>
      <c r="D10014">
        <v>288</v>
      </c>
      <c r="E10014" s="1">
        <v>0.26100000000000001</v>
      </c>
      <c r="F10014">
        <v>0.33100000000000002</v>
      </c>
      <c r="G10014">
        <v>8.5999999999999993E-2</v>
      </c>
      <c r="H10014">
        <v>35</v>
      </c>
      <c r="I10014" t="s">
        <v>18288</v>
      </c>
      <c r="J10014">
        <v>4.8999999999999998E-4</v>
      </c>
      <c r="K10014">
        <v>0.21299999999999999</v>
      </c>
      <c r="L10014">
        <v>0.90530769230769226</v>
      </c>
      <c r="M10014" s="2">
        <f t="shared" si="306"/>
        <v>95.546558704453446</v>
      </c>
      <c r="N10014" t="s">
        <v>2776</v>
      </c>
    </row>
    <row r="10015" spans="1:14">
      <c r="A10015">
        <v>237</v>
      </c>
      <c r="B10015" t="s">
        <v>14179</v>
      </c>
      <c r="C10015" t="s">
        <v>14180</v>
      </c>
      <c r="D10015">
        <v>1196</v>
      </c>
      <c r="E10015" s="1">
        <v>0.26100000000000001</v>
      </c>
      <c r="F10015">
        <v>0.311</v>
      </c>
      <c r="G10015">
        <v>5.6000000000000001E-2</v>
      </c>
      <c r="H10015">
        <v>72</v>
      </c>
      <c r="I10015" t="s">
        <v>18288</v>
      </c>
      <c r="J10015">
        <v>1.7099999999999999E-3</v>
      </c>
      <c r="K10015">
        <v>0.23699999999999999</v>
      </c>
      <c r="L10015">
        <v>0.90530769230769226</v>
      </c>
      <c r="M10015" s="2">
        <f t="shared" si="306"/>
        <v>95.951417004048579</v>
      </c>
      <c r="N10015" t="s">
        <v>2776</v>
      </c>
    </row>
    <row r="10016" spans="1:14">
      <c r="A10016">
        <v>238</v>
      </c>
      <c r="B10016" t="s">
        <v>14061</v>
      </c>
      <c r="C10016" t="s">
        <v>14062</v>
      </c>
      <c r="D10016">
        <v>115</v>
      </c>
      <c r="E10016" s="1">
        <v>0.255</v>
      </c>
      <c r="G10016">
        <v>0.11600000000000001</v>
      </c>
      <c r="H10016">
        <v>43</v>
      </c>
      <c r="I10016">
        <v>5.5</v>
      </c>
      <c r="J10016">
        <v>5.6999999999999998E-4</v>
      </c>
      <c r="L10016">
        <v>0.90530769230769226</v>
      </c>
      <c r="M10016" s="2">
        <f t="shared" si="306"/>
        <v>96.356275303643727</v>
      </c>
      <c r="N10016" t="s">
        <v>2776</v>
      </c>
    </row>
    <row r="10017" spans="1:14">
      <c r="A10017">
        <v>239</v>
      </c>
      <c r="B10017" t="s">
        <v>19262</v>
      </c>
      <c r="C10017" t="s">
        <v>19263</v>
      </c>
      <c r="D10017">
        <v>73</v>
      </c>
      <c r="E10017" s="1">
        <v>0.23300000000000001</v>
      </c>
      <c r="F10017">
        <v>0.22600000000000001</v>
      </c>
      <c r="G10017">
        <v>5.6000000000000001E-2</v>
      </c>
      <c r="H10017">
        <v>18</v>
      </c>
      <c r="J10017">
        <v>9.0000000000000006E-5</v>
      </c>
      <c r="K10017">
        <v>4.2000000000000003E-2</v>
      </c>
      <c r="L10017">
        <v>0.90530769230769226</v>
      </c>
      <c r="M10017" s="2">
        <f t="shared" si="306"/>
        <v>96.761133603238875</v>
      </c>
      <c r="N10017" t="s">
        <v>2776</v>
      </c>
    </row>
    <row r="10018" spans="1:14">
      <c r="A10018">
        <v>240</v>
      </c>
      <c r="B10018" t="s">
        <v>14063</v>
      </c>
      <c r="C10018" t="s">
        <v>14064</v>
      </c>
      <c r="D10018">
        <v>240</v>
      </c>
      <c r="E10018" s="1">
        <v>0.222</v>
      </c>
      <c r="F10018">
        <v>0.54900000000000004</v>
      </c>
      <c r="G10018">
        <v>5.3999999999999999E-2</v>
      </c>
      <c r="H10018">
        <v>37</v>
      </c>
      <c r="I10018">
        <v>7.3</v>
      </c>
      <c r="J10018">
        <v>1E-3</v>
      </c>
      <c r="K10018">
        <v>0.4</v>
      </c>
      <c r="L10018">
        <v>0.90530769230769226</v>
      </c>
      <c r="M10018" s="2">
        <f t="shared" si="306"/>
        <v>97.165991902834008</v>
      </c>
      <c r="N10018" t="s">
        <v>2776</v>
      </c>
    </row>
    <row r="10019" spans="1:14">
      <c r="A10019">
        <v>241</v>
      </c>
      <c r="B10019" t="s">
        <v>13517</v>
      </c>
      <c r="C10019" t="s">
        <v>13518</v>
      </c>
      <c r="D10019">
        <v>39</v>
      </c>
      <c r="E10019" s="1">
        <v>0.221</v>
      </c>
      <c r="G10019">
        <v>0.05</v>
      </c>
      <c r="H10019">
        <v>60</v>
      </c>
      <c r="J10019">
        <v>2.4000000000000001E-4</v>
      </c>
      <c r="L10019">
        <v>0.90530769230769226</v>
      </c>
      <c r="M10019" s="2">
        <f t="shared" si="306"/>
        <v>97.570850202429142</v>
      </c>
      <c r="N10019" t="s">
        <v>2776</v>
      </c>
    </row>
    <row r="10020" spans="1:14">
      <c r="A10020">
        <v>242</v>
      </c>
      <c r="B10020" t="s">
        <v>14696</v>
      </c>
      <c r="C10020" t="s">
        <v>14697</v>
      </c>
      <c r="D10020">
        <v>409</v>
      </c>
      <c r="E10020" s="1">
        <v>0.2</v>
      </c>
      <c r="F10020">
        <v>0.39100000000000001</v>
      </c>
      <c r="G10020">
        <v>5.8999999999999997E-2</v>
      </c>
      <c r="H10020">
        <v>34</v>
      </c>
      <c r="I10020" t="s">
        <v>18288</v>
      </c>
      <c r="J10020">
        <v>1.2600000000000001E-3</v>
      </c>
      <c r="K10020">
        <v>0.35699999999999998</v>
      </c>
      <c r="L10020">
        <v>0.90530769230769226</v>
      </c>
      <c r="M10020" s="2">
        <f t="shared" si="306"/>
        <v>97.97570850202429</v>
      </c>
      <c r="N10020" t="s">
        <v>2776</v>
      </c>
    </row>
    <row r="10021" spans="1:14">
      <c r="A10021">
        <v>243</v>
      </c>
      <c r="B10021" t="s">
        <v>13953</v>
      </c>
      <c r="C10021" t="s">
        <v>13954</v>
      </c>
      <c r="D10021">
        <v>281</v>
      </c>
      <c r="E10021" s="1">
        <v>0.19500000000000001</v>
      </c>
      <c r="G10021">
        <v>7.6999999999999999E-2</v>
      </c>
      <c r="H10021">
        <v>26</v>
      </c>
      <c r="I10021" t="s">
        <v>18288</v>
      </c>
      <c r="J10021">
        <v>8.0999999999999996E-4</v>
      </c>
      <c r="L10021">
        <v>0.90530769230769226</v>
      </c>
      <c r="M10021" s="2">
        <f t="shared" si="306"/>
        <v>98.380566801619423</v>
      </c>
      <c r="N10021" t="s">
        <v>2776</v>
      </c>
    </row>
    <row r="10022" spans="1:14">
      <c r="A10022">
        <v>244</v>
      </c>
      <c r="B10022" t="s">
        <v>13825</v>
      </c>
      <c r="C10022" t="s">
        <v>13826</v>
      </c>
      <c r="D10022">
        <v>104</v>
      </c>
      <c r="E10022" s="1">
        <v>0.19400000000000001</v>
      </c>
      <c r="F10022">
        <v>0.25900000000000001</v>
      </c>
      <c r="G10022">
        <v>0</v>
      </c>
      <c r="H10022">
        <v>7</v>
      </c>
      <c r="I10022" t="s">
        <v>18288</v>
      </c>
      <c r="J10022">
        <v>5.4000000000000001E-4</v>
      </c>
      <c r="K10022">
        <v>0.38</v>
      </c>
      <c r="L10022">
        <v>0.90530769230769226</v>
      </c>
      <c r="M10022" s="2">
        <f t="shared" si="306"/>
        <v>98.785425101214571</v>
      </c>
      <c r="N10022" t="s">
        <v>2776</v>
      </c>
    </row>
    <row r="10023" spans="1:14">
      <c r="A10023">
        <v>245</v>
      </c>
      <c r="B10023" t="s">
        <v>19286</v>
      </c>
      <c r="C10023" t="s">
        <v>19287</v>
      </c>
      <c r="D10023">
        <v>215</v>
      </c>
      <c r="E10023" s="1">
        <v>0.17599999999999999</v>
      </c>
      <c r="F10023">
        <v>0.253</v>
      </c>
      <c r="G10023">
        <v>0</v>
      </c>
      <c r="H10023">
        <v>22</v>
      </c>
      <c r="I10023" t="s">
        <v>18288</v>
      </c>
      <c r="J10023">
        <v>7.2000000000000005E-4</v>
      </c>
      <c r="K10023">
        <v>0.27200000000000002</v>
      </c>
      <c r="L10023">
        <v>0.90530769230769226</v>
      </c>
      <c r="M10023" s="2">
        <f t="shared" si="306"/>
        <v>99.190283400809719</v>
      </c>
      <c r="N10023" t="s">
        <v>2776</v>
      </c>
    </row>
    <row r="10024" spans="1:14">
      <c r="A10024">
        <v>246</v>
      </c>
      <c r="B10024" t="s">
        <v>14023</v>
      </c>
      <c r="C10024" t="s">
        <v>14024</v>
      </c>
      <c r="D10024">
        <v>547</v>
      </c>
      <c r="E10024" s="1">
        <v>0.154</v>
      </c>
      <c r="G10024">
        <v>3.6999999999999998E-2</v>
      </c>
      <c r="H10024">
        <v>136</v>
      </c>
      <c r="I10024" t="s">
        <v>18288</v>
      </c>
      <c r="J10024">
        <v>1.3500000000000001E-3</v>
      </c>
      <c r="L10024">
        <v>0.90530769230769226</v>
      </c>
      <c r="M10024" s="2">
        <f t="shared" si="306"/>
        <v>99.595141700404852</v>
      </c>
      <c r="N10024" t="s">
        <v>2776</v>
      </c>
    </row>
    <row r="10025" spans="1:14">
      <c r="A10025">
        <v>247</v>
      </c>
      <c r="B10025" t="s">
        <v>14159</v>
      </c>
      <c r="C10025" t="s">
        <v>14160</v>
      </c>
      <c r="D10025">
        <v>660</v>
      </c>
      <c r="E10025" s="1">
        <v>8.5000000000000006E-2</v>
      </c>
      <c r="F10025">
        <v>0.17699999999999999</v>
      </c>
      <c r="H10025">
        <v>0</v>
      </c>
      <c r="I10025" t="s">
        <v>18288</v>
      </c>
      <c r="J10025">
        <v>2.9999999999999997E-4</v>
      </c>
      <c r="K10025">
        <v>0.115</v>
      </c>
      <c r="L10025">
        <v>0.90530769230769226</v>
      </c>
      <c r="M10025" s="2">
        <f t="shared" si="306"/>
        <v>100</v>
      </c>
      <c r="N10025" t="s">
        <v>2776</v>
      </c>
    </row>
    <row r="10026" spans="1:14" s="3" customFormat="1">
      <c r="E10026" s="4"/>
      <c r="M10026" s="5"/>
    </row>
    <row r="10027" spans="1:14">
      <c r="A10027">
        <v>1</v>
      </c>
      <c r="B10027" t="s">
        <v>10524</v>
      </c>
      <c r="C10027" t="s">
        <v>10525</v>
      </c>
      <c r="D10027">
        <v>6674</v>
      </c>
      <c r="E10027" s="1">
        <v>4.242</v>
      </c>
      <c r="F10027">
        <v>6.34</v>
      </c>
      <c r="G10027">
        <v>0.29399999999999998</v>
      </c>
      <c r="H10027">
        <v>34</v>
      </c>
      <c r="I10027" t="s">
        <v>18288</v>
      </c>
      <c r="J10027">
        <v>9.0500000000000008E-3</v>
      </c>
      <c r="K10027">
        <v>3.306</v>
      </c>
      <c r="L10027">
        <f>AVERAGE(E10027:E10118)</f>
        <v>1.1846847826086957</v>
      </c>
      <c r="M10027" s="2">
        <f t="shared" ref="M10027:M10058" si="307">A10027/92*100</f>
        <v>1.0869565217391304</v>
      </c>
      <c r="N10027" t="s">
        <v>2777</v>
      </c>
    </row>
    <row r="10028" spans="1:14">
      <c r="A10028">
        <v>2</v>
      </c>
      <c r="B10028" t="s">
        <v>14253</v>
      </c>
      <c r="C10028" t="s">
        <v>14254</v>
      </c>
      <c r="D10028">
        <v>21481</v>
      </c>
      <c r="E10028" s="1">
        <v>3.823</v>
      </c>
      <c r="F10028">
        <v>5.702</v>
      </c>
      <c r="G10028">
        <v>0.74</v>
      </c>
      <c r="H10028">
        <v>77</v>
      </c>
      <c r="I10028" t="s">
        <v>18288</v>
      </c>
      <c r="J10028">
        <v>4.6199999999999998E-2</v>
      </c>
      <c r="K10028">
        <v>9.6839999999999993</v>
      </c>
      <c r="L10028">
        <v>1.1846847826086957</v>
      </c>
      <c r="M10028" s="2">
        <f t="shared" si="307"/>
        <v>2.1739130434782608</v>
      </c>
      <c r="N10028" t="s">
        <v>2777</v>
      </c>
    </row>
    <row r="10029" spans="1:14">
      <c r="A10029">
        <v>3</v>
      </c>
      <c r="B10029" t="s">
        <v>15230</v>
      </c>
      <c r="C10029" t="s">
        <v>15231</v>
      </c>
      <c r="D10029">
        <v>479</v>
      </c>
      <c r="E10029" s="1">
        <v>2.931</v>
      </c>
      <c r="F10029">
        <v>3.5760000000000001</v>
      </c>
      <c r="G10029">
        <v>1.6359999999999999</v>
      </c>
      <c r="H10029">
        <v>11</v>
      </c>
      <c r="I10029">
        <v>5.6</v>
      </c>
      <c r="J10029">
        <v>2.8E-3</v>
      </c>
      <c r="K10029">
        <v>2.4220000000000002</v>
      </c>
      <c r="L10029">
        <v>1.1846847826086957</v>
      </c>
      <c r="M10029" s="2">
        <f t="shared" si="307"/>
        <v>3.2608695652173911</v>
      </c>
      <c r="N10029" t="s">
        <v>2777</v>
      </c>
    </row>
    <row r="10030" spans="1:14">
      <c r="A10030">
        <v>4</v>
      </c>
      <c r="B10030" t="s">
        <v>14077</v>
      </c>
      <c r="C10030" t="s">
        <v>14078</v>
      </c>
      <c r="D10030">
        <v>5098</v>
      </c>
      <c r="E10030" s="1">
        <v>2.7730000000000001</v>
      </c>
      <c r="F10030">
        <v>2.6709999999999998</v>
      </c>
      <c r="G10030">
        <v>0.80700000000000005</v>
      </c>
      <c r="H10030">
        <v>497</v>
      </c>
      <c r="I10030">
        <v>2.8</v>
      </c>
      <c r="J10030">
        <v>2.0910000000000002E-2</v>
      </c>
      <c r="K10030">
        <v>0.72699999999999998</v>
      </c>
      <c r="L10030">
        <v>1.1846847826086957</v>
      </c>
      <c r="M10030" s="2">
        <f t="shared" si="307"/>
        <v>4.3478260869565215</v>
      </c>
      <c r="N10030" t="s">
        <v>2777</v>
      </c>
    </row>
    <row r="10031" spans="1:14">
      <c r="A10031">
        <v>5</v>
      </c>
      <c r="B10031" t="s">
        <v>17885</v>
      </c>
      <c r="C10031" t="s">
        <v>17886</v>
      </c>
      <c r="D10031">
        <v>15051</v>
      </c>
      <c r="E10031" s="1">
        <v>2.617</v>
      </c>
      <c r="F10031">
        <v>2.738</v>
      </c>
      <c r="G10031">
        <v>0.35199999999999998</v>
      </c>
      <c r="H10031">
        <v>261</v>
      </c>
      <c r="I10031" t="s">
        <v>18288</v>
      </c>
      <c r="J10031">
        <v>3.6760000000000001E-2</v>
      </c>
      <c r="K10031">
        <v>1.407</v>
      </c>
      <c r="L10031">
        <v>1.1846847826086957</v>
      </c>
      <c r="M10031" s="2">
        <f t="shared" si="307"/>
        <v>5.4347826086956523</v>
      </c>
      <c r="N10031" t="s">
        <v>2777</v>
      </c>
    </row>
    <row r="10032" spans="1:14">
      <c r="A10032">
        <v>6</v>
      </c>
      <c r="B10032" t="s">
        <v>14241</v>
      </c>
      <c r="C10032" t="s">
        <v>14242</v>
      </c>
      <c r="D10032">
        <v>3168</v>
      </c>
      <c r="E10032" s="1">
        <v>2.4319999999999999</v>
      </c>
      <c r="F10032">
        <v>2.3140000000000001</v>
      </c>
      <c r="G10032">
        <v>0.43099999999999999</v>
      </c>
      <c r="H10032">
        <v>102</v>
      </c>
      <c r="I10032">
        <v>7.1</v>
      </c>
      <c r="J10032">
        <v>1.1440000000000001E-2</v>
      </c>
      <c r="K10032">
        <v>1.1259999999999999</v>
      </c>
      <c r="L10032">
        <v>1.1846847826086957</v>
      </c>
      <c r="M10032" s="2">
        <f t="shared" si="307"/>
        <v>6.5217391304347823</v>
      </c>
      <c r="N10032" t="s">
        <v>2777</v>
      </c>
    </row>
    <row r="10033" spans="1:14">
      <c r="A10033">
        <v>7</v>
      </c>
      <c r="B10033" t="s">
        <v>19080</v>
      </c>
      <c r="C10033" t="s">
        <v>19081</v>
      </c>
      <c r="D10033">
        <v>2276</v>
      </c>
      <c r="E10033" s="1">
        <v>2.4180000000000001</v>
      </c>
      <c r="F10033">
        <v>2.4569999999999999</v>
      </c>
      <c r="G10033">
        <v>0.45400000000000001</v>
      </c>
      <c r="H10033">
        <v>185</v>
      </c>
      <c r="I10033">
        <v>4.5999999999999996</v>
      </c>
      <c r="J10033">
        <v>3.8400000000000001E-3</v>
      </c>
      <c r="K10033">
        <v>0.43099999999999999</v>
      </c>
      <c r="L10033">
        <v>1.1846847826086957</v>
      </c>
      <c r="M10033" s="2">
        <f t="shared" si="307"/>
        <v>7.608695652173914</v>
      </c>
      <c r="N10033" t="s">
        <v>2777</v>
      </c>
    </row>
    <row r="10034" spans="1:14">
      <c r="A10034">
        <v>8</v>
      </c>
      <c r="B10034" t="s">
        <v>14231</v>
      </c>
      <c r="C10034" t="s">
        <v>14232</v>
      </c>
      <c r="D10034">
        <v>646</v>
      </c>
      <c r="E10034" s="1">
        <v>2.4169999999999998</v>
      </c>
      <c r="F10034">
        <v>2.169</v>
      </c>
      <c r="G10034">
        <v>0.17100000000000001</v>
      </c>
      <c r="H10034">
        <v>35</v>
      </c>
      <c r="I10034">
        <v>5.5</v>
      </c>
      <c r="J10034">
        <v>4.3800000000000002E-3</v>
      </c>
      <c r="K10034">
        <v>1.6240000000000001</v>
      </c>
      <c r="L10034">
        <v>1.1846847826086957</v>
      </c>
      <c r="M10034" s="2">
        <f t="shared" si="307"/>
        <v>8.695652173913043</v>
      </c>
      <c r="N10034" t="s">
        <v>2777</v>
      </c>
    </row>
    <row r="10035" spans="1:14">
      <c r="A10035">
        <v>9</v>
      </c>
      <c r="B10035" t="s">
        <v>18958</v>
      </c>
      <c r="C10035" t="s">
        <v>18959</v>
      </c>
      <c r="D10035">
        <v>1982</v>
      </c>
      <c r="E10035" s="1">
        <v>2.319</v>
      </c>
      <c r="F10035">
        <v>2.0350000000000001</v>
      </c>
      <c r="G10035">
        <v>0.39400000000000002</v>
      </c>
      <c r="H10035">
        <v>66</v>
      </c>
      <c r="I10035" t="s">
        <v>18288</v>
      </c>
      <c r="J10035">
        <v>4.4600000000000004E-3</v>
      </c>
      <c r="K10035">
        <v>0.81899999999999995</v>
      </c>
      <c r="L10035">
        <v>1.1846847826086957</v>
      </c>
      <c r="M10035" s="2">
        <f t="shared" si="307"/>
        <v>9.7826086956521738</v>
      </c>
      <c r="N10035" t="s">
        <v>2777</v>
      </c>
    </row>
    <row r="10036" spans="1:14">
      <c r="A10036">
        <v>10</v>
      </c>
      <c r="B10036" t="s">
        <v>14227</v>
      </c>
      <c r="C10036" t="s">
        <v>14228</v>
      </c>
      <c r="D10036">
        <v>5755</v>
      </c>
      <c r="E10036" s="1">
        <v>2.2919999999999998</v>
      </c>
      <c r="F10036">
        <v>2.5259999999999998</v>
      </c>
      <c r="G10036">
        <v>0.37</v>
      </c>
      <c r="H10036">
        <v>108</v>
      </c>
      <c r="I10036" t="s">
        <v>18288</v>
      </c>
      <c r="J10036">
        <v>1.7690000000000001E-2</v>
      </c>
      <c r="K10036">
        <v>2.3090000000000002</v>
      </c>
      <c r="L10036">
        <v>1.1846847826086957</v>
      </c>
      <c r="M10036" s="2">
        <f t="shared" si="307"/>
        <v>10.869565217391305</v>
      </c>
      <c r="N10036" t="s">
        <v>2777</v>
      </c>
    </row>
    <row r="10037" spans="1:14">
      <c r="A10037">
        <v>11</v>
      </c>
      <c r="B10037" t="s">
        <v>19084</v>
      </c>
      <c r="C10037" t="s">
        <v>19085</v>
      </c>
      <c r="D10037">
        <v>4880</v>
      </c>
      <c r="E10037" s="1">
        <v>2.2909999999999999</v>
      </c>
      <c r="F10037">
        <v>2.4319999999999999</v>
      </c>
      <c r="G10037">
        <v>0.253</v>
      </c>
      <c r="H10037">
        <v>154</v>
      </c>
      <c r="I10037">
        <v>9.5</v>
      </c>
      <c r="J10037">
        <v>6.1500000000000001E-3</v>
      </c>
      <c r="K10037">
        <v>0.59699999999999998</v>
      </c>
      <c r="L10037">
        <v>1.1846847826086957</v>
      </c>
      <c r="M10037" s="2">
        <f t="shared" si="307"/>
        <v>11.956521739130435</v>
      </c>
      <c r="N10037" t="s">
        <v>2777</v>
      </c>
    </row>
    <row r="10038" spans="1:14">
      <c r="A10038">
        <v>12</v>
      </c>
      <c r="B10038" t="s">
        <v>10520</v>
      </c>
      <c r="C10038" t="s">
        <v>10521</v>
      </c>
      <c r="D10038">
        <v>4967</v>
      </c>
      <c r="E10038" s="1">
        <v>2.278</v>
      </c>
      <c r="F10038">
        <v>2.468</v>
      </c>
      <c r="G10038">
        <v>0.78200000000000003</v>
      </c>
      <c r="H10038">
        <v>170</v>
      </c>
      <c r="I10038">
        <v>8.5</v>
      </c>
      <c r="J10038">
        <v>9.5399999999999999E-3</v>
      </c>
      <c r="K10038">
        <v>0.86099999999999999</v>
      </c>
      <c r="L10038">
        <v>1.1846847826086957</v>
      </c>
      <c r="M10038" s="2">
        <f t="shared" si="307"/>
        <v>13.043478260869565</v>
      </c>
      <c r="N10038" t="s">
        <v>2777</v>
      </c>
    </row>
    <row r="10039" spans="1:14">
      <c r="A10039">
        <v>13</v>
      </c>
      <c r="B10039" t="s">
        <v>10516</v>
      </c>
      <c r="C10039" t="s">
        <v>10517</v>
      </c>
      <c r="D10039">
        <v>5986</v>
      </c>
      <c r="E10039" s="1">
        <v>2.2050000000000001</v>
      </c>
      <c r="F10039">
        <v>2.4950000000000001</v>
      </c>
      <c r="G10039">
        <v>0.14000000000000001</v>
      </c>
      <c r="H10039">
        <v>43</v>
      </c>
      <c r="I10039" t="s">
        <v>18288</v>
      </c>
      <c r="J10039">
        <v>6.1500000000000001E-3</v>
      </c>
      <c r="K10039">
        <v>1.885</v>
      </c>
      <c r="L10039">
        <v>1.1846847826086957</v>
      </c>
      <c r="M10039" s="2">
        <f t="shared" si="307"/>
        <v>14.130434782608695</v>
      </c>
      <c r="N10039" t="s">
        <v>2777</v>
      </c>
    </row>
    <row r="10040" spans="1:14">
      <c r="A10040">
        <v>14</v>
      </c>
      <c r="B10040" t="s">
        <v>17917</v>
      </c>
      <c r="C10040" t="s">
        <v>17918</v>
      </c>
      <c r="D10040">
        <v>11195</v>
      </c>
      <c r="E10040" s="1">
        <v>2.056</v>
      </c>
      <c r="F10040">
        <v>2.2909999999999999</v>
      </c>
      <c r="G10040">
        <v>0.23200000000000001</v>
      </c>
      <c r="H10040">
        <v>267</v>
      </c>
      <c r="I10040">
        <v>9.9</v>
      </c>
      <c r="J10040">
        <v>2.93E-2</v>
      </c>
      <c r="K10040">
        <v>1.1619999999999999</v>
      </c>
      <c r="L10040">
        <v>1.1846847826086957</v>
      </c>
      <c r="M10040" s="2">
        <f t="shared" si="307"/>
        <v>15.217391304347828</v>
      </c>
      <c r="N10040" t="s">
        <v>2777</v>
      </c>
    </row>
    <row r="10041" spans="1:14">
      <c r="A10041">
        <v>15</v>
      </c>
      <c r="B10041" t="s">
        <v>19088</v>
      </c>
      <c r="C10041" t="s">
        <v>19089</v>
      </c>
      <c r="D10041">
        <v>2658</v>
      </c>
      <c r="E10041" s="1">
        <v>1.9370000000000001</v>
      </c>
      <c r="F10041">
        <v>1.9350000000000001</v>
      </c>
      <c r="G10041">
        <v>0.21199999999999999</v>
      </c>
      <c r="H10041">
        <v>66</v>
      </c>
      <c r="I10041">
        <v>9.5</v>
      </c>
      <c r="J10041">
        <v>3.62E-3</v>
      </c>
      <c r="K10041">
        <v>0.58599999999999997</v>
      </c>
      <c r="L10041">
        <v>1.1846847826086957</v>
      </c>
      <c r="M10041" s="2">
        <f t="shared" si="307"/>
        <v>16.304347826086957</v>
      </c>
      <c r="N10041" t="s">
        <v>2777</v>
      </c>
    </row>
    <row r="10042" spans="1:14">
      <c r="A10042">
        <v>16</v>
      </c>
      <c r="B10042" t="s">
        <v>21587</v>
      </c>
      <c r="C10042" t="s">
        <v>21588</v>
      </c>
      <c r="D10042">
        <v>1295</v>
      </c>
      <c r="E10042" s="1">
        <v>1.768</v>
      </c>
      <c r="F10042">
        <v>1.5640000000000001</v>
      </c>
      <c r="G10042">
        <v>0.65800000000000003</v>
      </c>
      <c r="H10042">
        <v>114</v>
      </c>
      <c r="I10042">
        <v>4</v>
      </c>
      <c r="J10042">
        <v>5.7299999999999999E-3</v>
      </c>
      <c r="K10042">
        <v>0.59299999999999997</v>
      </c>
      <c r="L10042">
        <v>1.1846847826086957</v>
      </c>
      <c r="M10042" s="2">
        <f t="shared" si="307"/>
        <v>17.391304347826086</v>
      </c>
      <c r="N10042" t="s">
        <v>2777</v>
      </c>
    </row>
    <row r="10043" spans="1:14">
      <c r="A10043">
        <v>17</v>
      </c>
      <c r="B10043" t="s">
        <v>14277</v>
      </c>
      <c r="C10043" t="s">
        <v>14278</v>
      </c>
      <c r="D10043">
        <v>9614</v>
      </c>
      <c r="E10043" s="1">
        <v>1.71</v>
      </c>
      <c r="F10043">
        <v>2.7130000000000001</v>
      </c>
      <c r="G10043">
        <v>0.26500000000000001</v>
      </c>
      <c r="H10043">
        <v>166</v>
      </c>
      <c r="I10043" t="s">
        <v>18288</v>
      </c>
      <c r="J10043">
        <v>4.1029999999999997E-2</v>
      </c>
      <c r="K10043">
        <v>3.2719999999999998</v>
      </c>
      <c r="L10043">
        <v>1.1846847826086957</v>
      </c>
      <c r="M10043" s="2">
        <f t="shared" si="307"/>
        <v>18.478260869565215</v>
      </c>
      <c r="N10043" t="s">
        <v>2777</v>
      </c>
    </row>
    <row r="10044" spans="1:14">
      <c r="A10044">
        <v>18</v>
      </c>
      <c r="B10044" t="s">
        <v>17873</v>
      </c>
      <c r="C10044" t="s">
        <v>17874</v>
      </c>
      <c r="D10044">
        <v>4089</v>
      </c>
      <c r="E10044" s="1">
        <v>1.706</v>
      </c>
      <c r="F10044">
        <v>1.6739999999999999</v>
      </c>
      <c r="G10044">
        <v>0.46300000000000002</v>
      </c>
      <c r="H10044">
        <v>497</v>
      </c>
      <c r="I10044">
        <v>3.7</v>
      </c>
      <c r="J10044">
        <v>1.503E-2</v>
      </c>
      <c r="K10044">
        <v>0.54100000000000004</v>
      </c>
      <c r="L10044">
        <v>1.1846847826086957</v>
      </c>
      <c r="M10044" s="2">
        <f t="shared" si="307"/>
        <v>19.565217391304348</v>
      </c>
      <c r="N10044" t="s">
        <v>2777</v>
      </c>
    </row>
    <row r="10045" spans="1:14">
      <c r="A10045">
        <v>19</v>
      </c>
      <c r="B10045" t="s">
        <v>14305</v>
      </c>
      <c r="C10045" t="s">
        <v>14306</v>
      </c>
      <c r="D10045">
        <v>2806</v>
      </c>
      <c r="E10045" s="1">
        <v>1.657</v>
      </c>
      <c r="F10045">
        <v>3.2130000000000001</v>
      </c>
      <c r="G10045">
        <v>5.8999999999999997E-2</v>
      </c>
      <c r="H10045">
        <v>34</v>
      </c>
      <c r="I10045" t="s">
        <v>18288</v>
      </c>
      <c r="J10045">
        <v>6.0499999999999998E-3</v>
      </c>
      <c r="K10045">
        <v>2.157</v>
      </c>
      <c r="L10045">
        <v>1.1846847826086957</v>
      </c>
      <c r="M10045" s="2">
        <f t="shared" si="307"/>
        <v>20.652173913043477</v>
      </c>
      <c r="N10045" t="s">
        <v>2777</v>
      </c>
    </row>
    <row r="10046" spans="1:14">
      <c r="A10046">
        <v>20</v>
      </c>
      <c r="B10046" t="s">
        <v>14287</v>
      </c>
      <c r="C10046" t="s">
        <v>14288</v>
      </c>
      <c r="D10046">
        <v>1441</v>
      </c>
      <c r="E10046" s="1">
        <v>1.6220000000000001</v>
      </c>
      <c r="F10046">
        <v>1.643</v>
      </c>
      <c r="G10046">
        <v>0.2</v>
      </c>
      <c r="H10046">
        <v>30</v>
      </c>
      <c r="I10046" t="s">
        <v>18288</v>
      </c>
      <c r="J10046">
        <v>2.9299999999999999E-3</v>
      </c>
      <c r="K10046">
        <v>0.90300000000000002</v>
      </c>
      <c r="L10046">
        <v>1.1846847826086957</v>
      </c>
      <c r="M10046" s="2">
        <f t="shared" si="307"/>
        <v>21.739130434782609</v>
      </c>
      <c r="N10046" t="s">
        <v>2777</v>
      </c>
    </row>
    <row r="10047" spans="1:14">
      <c r="A10047">
        <v>21</v>
      </c>
      <c r="B10047" t="s">
        <v>20243</v>
      </c>
      <c r="C10047" t="s">
        <v>20244</v>
      </c>
      <c r="D10047">
        <v>1027</v>
      </c>
      <c r="E10047" s="1">
        <v>1.6160000000000001</v>
      </c>
      <c r="F10047">
        <v>1.748</v>
      </c>
      <c r="G10047">
        <v>0.317</v>
      </c>
      <c r="H10047">
        <v>167</v>
      </c>
      <c r="I10047">
        <v>4.2</v>
      </c>
      <c r="J10047">
        <v>5.1500000000000001E-3</v>
      </c>
      <c r="K10047">
        <v>0.747</v>
      </c>
      <c r="L10047">
        <v>1.1846847826086957</v>
      </c>
      <c r="M10047" s="2">
        <f t="shared" si="307"/>
        <v>22.826086956521738</v>
      </c>
      <c r="N10047" t="s">
        <v>2777</v>
      </c>
    </row>
    <row r="10048" spans="1:14">
      <c r="A10048">
        <v>22</v>
      </c>
      <c r="B10048" t="s">
        <v>17893</v>
      </c>
      <c r="C10048" t="s">
        <v>17894</v>
      </c>
      <c r="D10048">
        <v>2305</v>
      </c>
      <c r="E10048" s="1">
        <v>1.5960000000000001</v>
      </c>
      <c r="F10048">
        <v>1.625</v>
      </c>
      <c r="G10048">
        <v>0.33300000000000002</v>
      </c>
      <c r="H10048">
        <v>198</v>
      </c>
      <c r="I10048">
        <v>6.7</v>
      </c>
      <c r="J10048">
        <v>6.0800000000000003E-3</v>
      </c>
      <c r="K10048">
        <v>0.56999999999999995</v>
      </c>
      <c r="L10048">
        <v>1.1846847826086957</v>
      </c>
      <c r="M10048" s="2">
        <f t="shared" si="307"/>
        <v>23.913043478260871</v>
      </c>
      <c r="N10048" t="s">
        <v>2777</v>
      </c>
    </row>
    <row r="10049" spans="1:14">
      <c r="A10049">
        <v>23</v>
      </c>
      <c r="B10049" t="s">
        <v>14303</v>
      </c>
      <c r="C10049" t="s">
        <v>14304</v>
      </c>
      <c r="D10049">
        <v>1456</v>
      </c>
      <c r="E10049" s="1">
        <v>1.5620000000000001</v>
      </c>
      <c r="F10049">
        <v>2.1619999999999999</v>
      </c>
      <c r="G10049">
        <v>0.34499999999999997</v>
      </c>
      <c r="H10049">
        <v>55</v>
      </c>
      <c r="I10049">
        <v>6.4</v>
      </c>
      <c r="J10049">
        <v>7.1999999999999998E-3</v>
      </c>
      <c r="K10049">
        <v>1.4159999999999999</v>
      </c>
      <c r="L10049">
        <v>1.1846847826086957</v>
      </c>
      <c r="M10049" s="2">
        <f t="shared" si="307"/>
        <v>25</v>
      </c>
      <c r="N10049" t="s">
        <v>2777</v>
      </c>
    </row>
    <row r="10050" spans="1:14">
      <c r="A10050">
        <v>24</v>
      </c>
      <c r="B10050" t="s">
        <v>14251</v>
      </c>
      <c r="C10050" t="s">
        <v>14252</v>
      </c>
      <c r="D10050">
        <v>1739</v>
      </c>
      <c r="E10050" s="1">
        <v>1.4770000000000001</v>
      </c>
      <c r="F10050">
        <v>1.4730000000000001</v>
      </c>
      <c r="G10050">
        <v>0.188</v>
      </c>
      <c r="H10050">
        <v>48</v>
      </c>
      <c r="I10050" t="s">
        <v>18288</v>
      </c>
      <c r="J10050">
        <v>1.285E-2</v>
      </c>
      <c r="K10050">
        <v>2.4910000000000001</v>
      </c>
      <c r="L10050">
        <v>1.1846847826086957</v>
      </c>
      <c r="M10050" s="2">
        <f t="shared" si="307"/>
        <v>26.086956521739129</v>
      </c>
      <c r="N10050" t="s">
        <v>2777</v>
      </c>
    </row>
    <row r="10051" spans="1:14">
      <c r="A10051">
        <v>25</v>
      </c>
      <c r="B10051" t="s">
        <v>12828</v>
      </c>
      <c r="C10051" t="s">
        <v>12829</v>
      </c>
      <c r="D10051">
        <v>787</v>
      </c>
      <c r="E10051" s="1">
        <v>1.462</v>
      </c>
      <c r="F10051">
        <v>1.552</v>
      </c>
      <c r="G10051">
        <v>0.22900000000000001</v>
      </c>
      <c r="H10051">
        <v>48</v>
      </c>
      <c r="I10051">
        <v>6.6</v>
      </c>
      <c r="J10051">
        <v>2.2699999999999999E-3</v>
      </c>
      <c r="K10051">
        <v>0.57999999999999996</v>
      </c>
      <c r="L10051">
        <v>1.1846847826086957</v>
      </c>
      <c r="M10051" s="2">
        <f t="shared" si="307"/>
        <v>27.173913043478258</v>
      </c>
      <c r="N10051" t="s">
        <v>2777</v>
      </c>
    </row>
    <row r="10052" spans="1:14">
      <c r="A10052">
        <v>26</v>
      </c>
      <c r="B10052" t="s">
        <v>15780</v>
      </c>
      <c r="C10052" t="s">
        <v>15781</v>
      </c>
      <c r="D10052">
        <v>357</v>
      </c>
      <c r="E10052" s="1">
        <v>1.44</v>
      </c>
      <c r="F10052">
        <v>1.7529999999999999</v>
      </c>
      <c r="G10052">
        <v>0.30599999999999999</v>
      </c>
      <c r="H10052">
        <v>49</v>
      </c>
      <c r="I10052">
        <v>3.2</v>
      </c>
      <c r="J10052">
        <v>2.49E-3</v>
      </c>
      <c r="K10052">
        <v>0.73099999999999998</v>
      </c>
      <c r="L10052">
        <v>1.1846847826086957</v>
      </c>
      <c r="M10052" s="2">
        <f t="shared" si="307"/>
        <v>28.260869565217391</v>
      </c>
      <c r="N10052" t="s">
        <v>2777</v>
      </c>
    </row>
    <row r="10053" spans="1:14">
      <c r="A10053">
        <v>27</v>
      </c>
      <c r="B10053" t="s">
        <v>14283</v>
      </c>
      <c r="C10053" t="s">
        <v>14284</v>
      </c>
      <c r="D10053">
        <v>426</v>
      </c>
      <c r="E10053" s="1">
        <v>1.415</v>
      </c>
      <c r="F10053">
        <v>1.409</v>
      </c>
      <c r="G10053">
        <v>0.28899999999999998</v>
      </c>
      <c r="H10053">
        <v>45</v>
      </c>
      <c r="I10053">
        <v>5.7</v>
      </c>
      <c r="J10053">
        <v>2.7299999999999998E-3</v>
      </c>
      <c r="K10053">
        <v>1.046</v>
      </c>
      <c r="L10053">
        <v>1.1846847826086957</v>
      </c>
      <c r="M10053" s="2">
        <f t="shared" si="307"/>
        <v>29.347826086956523</v>
      </c>
      <c r="N10053" t="s">
        <v>2777</v>
      </c>
    </row>
    <row r="10054" spans="1:14">
      <c r="A10054">
        <v>28</v>
      </c>
      <c r="B10054" t="s">
        <v>14257</v>
      </c>
      <c r="C10054" t="s">
        <v>14258</v>
      </c>
      <c r="D10054">
        <v>430</v>
      </c>
      <c r="E10054" s="1">
        <v>1.395</v>
      </c>
      <c r="G10054">
        <v>0.17399999999999999</v>
      </c>
      <c r="H10054">
        <v>23</v>
      </c>
      <c r="I10054">
        <v>8.9</v>
      </c>
      <c r="J10054">
        <v>1.4400000000000001E-3</v>
      </c>
      <c r="L10054">
        <v>1.1846847826086957</v>
      </c>
      <c r="M10054" s="2">
        <f t="shared" si="307"/>
        <v>30.434782608695656</v>
      </c>
      <c r="N10054" t="s">
        <v>2777</v>
      </c>
    </row>
    <row r="10055" spans="1:14">
      <c r="A10055">
        <v>29</v>
      </c>
      <c r="B10055" t="s">
        <v>17953</v>
      </c>
      <c r="C10055" t="s">
        <v>17954</v>
      </c>
      <c r="D10055">
        <v>1662</v>
      </c>
      <c r="E10055" s="1">
        <v>1.383</v>
      </c>
      <c r="F10055">
        <v>1.216</v>
      </c>
      <c r="G10055">
        <v>0.40799999999999997</v>
      </c>
      <c r="H10055">
        <v>711</v>
      </c>
      <c r="I10055">
        <v>2.5</v>
      </c>
      <c r="J10055">
        <v>3.5100000000000001E-3</v>
      </c>
      <c r="K10055">
        <v>0.223</v>
      </c>
      <c r="L10055">
        <v>1.1846847826086957</v>
      </c>
      <c r="M10055" s="2">
        <f t="shared" si="307"/>
        <v>31.521739130434785</v>
      </c>
      <c r="N10055" t="s">
        <v>2777</v>
      </c>
    </row>
    <row r="10056" spans="1:14">
      <c r="A10056">
        <v>30</v>
      </c>
      <c r="B10056" t="s">
        <v>15304</v>
      </c>
      <c r="C10056" t="s">
        <v>15305</v>
      </c>
      <c r="D10056">
        <v>4671</v>
      </c>
      <c r="E10056" s="1">
        <v>1.3520000000000001</v>
      </c>
      <c r="F10056">
        <v>1.43</v>
      </c>
      <c r="G10056">
        <v>0.17599999999999999</v>
      </c>
      <c r="H10056">
        <v>267</v>
      </c>
      <c r="I10056">
        <v>8.5</v>
      </c>
      <c r="J10056">
        <v>1.4710000000000001E-2</v>
      </c>
      <c r="K10056">
        <v>0.72</v>
      </c>
      <c r="L10056">
        <v>1.1846847826086957</v>
      </c>
      <c r="M10056" s="2">
        <f t="shared" si="307"/>
        <v>32.608695652173914</v>
      </c>
      <c r="N10056" t="s">
        <v>2777</v>
      </c>
    </row>
    <row r="10057" spans="1:14">
      <c r="A10057">
        <v>31</v>
      </c>
      <c r="B10057" t="s">
        <v>14237</v>
      </c>
      <c r="C10057" t="s">
        <v>14238</v>
      </c>
      <c r="D10057">
        <v>521</v>
      </c>
      <c r="E10057" s="1">
        <v>1.333</v>
      </c>
      <c r="F10057">
        <v>1.3380000000000001</v>
      </c>
      <c r="G10057">
        <v>0.154</v>
      </c>
      <c r="H10057">
        <v>39</v>
      </c>
      <c r="I10057">
        <v>9.1999999999999993</v>
      </c>
      <c r="J10057">
        <v>1.2800000000000001E-3</v>
      </c>
      <c r="K10057">
        <v>0.53500000000000003</v>
      </c>
      <c r="L10057">
        <v>1.1846847826086957</v>
      </c>
      <c r="M10057" s="2">
        <f t="shared" si="307"/>
        <v>33.695652173913047</v>
      </c>
      <c r="N10057" t="s">
        <v>2777</v>
      </c>
    </row>
    <row r="10058" spans="1:14">
      <c r="A10058">
        <v>32</v>
      </c>
      <c r="B10058" t="s">
        <v>13035</v>
      </c>
      <c r="C10058" t="s">
        <v>13036</v>
      </c>
      <c r="D10058">
        <v>374</v>
      </c>
      <c r="E10058" s="1">
        <v>1.31</v>
      </c>
      <c r="F10058">
        <v>1.31</v>
      </c>
      <c r="G10058">
        <v>0.41699999999999998</v>
      </c>
      <c r="H10058">
        <v>72</v>
      </c>
      <c r="I10058">
        <v>2.1</v>
      </c>
      <c r="J10058">
        <v>2.2399999999999998E-3</v>
      </c>
      <c r="K10058">
        <v>0.48899999999999999</v>
      </c>
      <c r="L10058">
        <v>1.1846847826086957</v>
      </c>
      <c r="M10058" s="2">
        <f t="shared" si="307"/>
        <v>34.782608695652172</v>
      </c>
      <c r="N10058" t="s">
        <v>2777</v>
      </c>
    </row>
    <row r="10059" spans="1:14">
      <c r="A10059">
        <v>33</v>
      </c>
      <c r="B10059" t="s">
        <v>21815</v>
      </c>
      <c r="C10059" t="s">
        <v>21816</v>
      </c>
      <c r="D10059">
        <v>8158</v>
      </c>
      <c r="E10059" s="1">
        <v>1.306</v>
      </c>
      <c r="F10059">
        <v>1.306</v>
      </c>
      <c r="G10059">
        <v>0.42599999999999999</v>
      </c>
      <c r="H10059">
        <v>423</v>
      </c>
      <c r="I10059" t="s">
        <v>18288</v>
      </c>
      <c r="J10059">
        <v>1.166E-2</v>
      </c>
      <c r="K10059">
        <v>0.374</v>
      </c>
      <c r="L10059">
        <v>1.1846847826086957</v>
      </c>
      <c r="M10059" s="2">
        <f t="shared" ref="M10059:M10090" si="308">A10059/92*100</f>
        <v>35.869565217391305</v>
      </c>
      <c r="N10059" t="s">
        <v>2777</v>
      </c>
    </row>
    <row r="10060" spans="1:14">
      <c r="A10060">
        <v>34</v>
      </c>
      <c r="B10060" t="s">
        <v>14233</v>
      </c>
      <c r="C10060" t="s">
        <v>14234</v>
      </c>
      <c r="D10060">
        <v>945</v>
      </c>
      <c r="E10060" s="1">
        <v>1.258</v>
      </c>
      <c r="F10060">
        <v>1.4970000000000001</v>
      </c>
      <c r="G10060">
        <v>0.33300000000000002</v>
      </c>
      <c r="H10060">
        <v>27</v>
      </c>
      <c r="I10060" t="s">
        <v>18288</v>
      </c>
      <c r="J10060">
        <v>2.8500000000000001E-3</v>
      </c>
      <c r="K10060">
        <v>1.119</v>
      </c>
      <c r="L10060">
        <v>1.1846847826086957</v>
      </c>
      <c r="M10060" s="2">
        <f t="shared" si="308"/>
        <v>36.95652173913043</v>
      </c>
      <c r="N10060" t="s">
        <v>2777</v>
      </c>
    </row>
    <row r="10061" spans="1:14">
      <c r="A10061">
        <v>35</v>
      </c>
      <c r="B10061" t="s">
        <v>14235</v>
      </c>
      <c r="C10061" t="s">
        <v>14236</v>
      </c>
      <c r="D10061">
        <v>8734</v>
      </c>
      <c r="E10061" s="1">
        <v>1.246</v>
      </c>
      <c r="F10061">
        <v>1.55</v>
      </c>
      <c r="G10061">
        <v>0.31</v>
      </c>
      <c r="H10061">
        <v>168</v>
      </c>
      <c r="I10061">
        <v>6.1</v>
      </c>
      <c r="J10061">
        <v>2.1309999999999999E-2</v>
      </c>
      <c r="K10061">
        <v>0.441</v>
      </c>
      <c r="L10061">
        <v>1.1846847826086957</v>
      </c>
      <c r="M10061" s="2">
        <f t="shared" si="308"/>
        <v>38.04347826086957</v>
      </c>
      <c r="N10061" t="s">
        <v>2777</v>
      </c>
    </row>
    <row r="10062" spans="1:14">
      <c r="A10062">
        <v>36</v>
      </c>
      <c r="B10062" t="s">
        <v>21553</v>
      </c>
      <c r="C10062" t="s">
        <v>21554</v>
      </c>
      <c r="D10062">
        <v>1670</v>
      </c>
      <c r="E10062" s="1">
        <v>1.226</v>
      </c>
      <c r="F10062">
        <v>1.1659999999999999</v>
      </c>
      <c r="G10062">
        <v>0.33100000000000002</v>
      </c>
      <c r="H10062">
        <v>175</v>
      </c>
      <c r="I10062">
        <v>5</v>
      </c>
      <c r="J10062">
        <v>5.3200000000000001E-3</v>
      </c>
      <c r="K10062">
        <v>0.39400000000000002</v>
      </c>
      <c r="L10062">
        <v>1.1846847826086957</v>
      </c>
      <c r="M10062" s="2">
        <f t="shared" si="308"/>
        <v>39.130434782608695</v>
      </c>
      <c r="N10062" t="s">
        <v>2777</v>
      </c>
    </row>
    <row r="10063" spans="1:14">
      <c r="A10063">
        <v>37</v>
      </c>
      <c r="B10063" t="s">
        <v>15288</v>
      </c>
      <c r="C10063" t="s">
        <v>15289</v>
      </c>
      <c r="D10063">
        <v>831</v>
      </c>
      <c r="E10063" s="1">
        <v>1.214</v>
      </c>
      <c r="F10063">
        <v>1.286</v>
      </c>
      <c r="G10063">
        <v>0.152</v>
      </c>
      <c r="H10063">
        <v>46</v>
      </c>
      <c r="I10063">
        <v>9</v>
      </c>
      <c r="J10063">
        <v>2.2599999999999999E-3</v>
      </c>
      <c r="K10063">
        <v>0.55200000000000005</v>
      </c>
      <c r="L10063">
        <v>1.1846847826086957</v>
      </c>
      <c r="M10063" s="2">
        <f t="shared" si="308"/>
        <v>40.217391304347828</v>
      </c>
      <c r="N10063" t="s">
        <v>2777</v>
      </c>
    </row>
    <row r="10064" spans="1:14">
      <c r="A10064">
        <v>38</v>
      </c>
      <c r="B10064" t="s">
        <v>14259</v>
      </c>
      <c r="C10064" t="s">
        <v>14260</v>
      </c>
      <c r="D10064">
        <v>701</v>
      </c>
      <c r="E10064" s="1">
        <v>1.212</v>
      </c>
      <c r="F10064">
        <v>1.597</v>
      </c>
      <c r="G10064">
        <v>0.26700000000000002</v>
      </c>
      <c r="H10064">
        <v>30</v>
      </c>
      <c r="I10064">
        <v>9</v>
      </c>
      <c r="J10064">
        <v>3.8800000000000002E-3</v>
      </c>
      <c r="K10064">
        <v>1.782</v>
      </c>
      <c r="L10064">
        <v>1.1846847826086957</v>
      </c>
      <c r="M10064" s="2">
        <f t="shared" si="308"/>
        <v>41.304347826086953</v>
      </c>
      <c r="N10064" t="s">
        <v>2777</v>
      </c>
    </row>
    <row r="10065" spans="1:14">
      <c r="A10065">
        <v>39</v>
      </c>
      <c r="B10065" t="s">
        <v>10722</v>
      </c>
      <c r="C10065" t="s">
        <v>10723</v>
      </c>
      <c r="D10065">
        <v>1074</v>
      </c>
      <c r="E10065" s="1">
        <v>1.0960000000000001</v>
      </c>
      <c r="F10065">
        <v>1.127</v>
      </c>
      <c r="G10065">
        <v>8.2000000000000003E-2</v>
      </c>
      <c r="H10065">
        <v>61</v>
      </c>
      <c r="I10065">
        <v>8.8000000000000007</v>
      </c>
      <c r="J10065">
        <v>3.2399999999999998E-3</v>
      </c>
      <c r="K10065">
        <v>0.59899999999999998</v>
      </c>
      <c r="L10065">
        <v>1.1846847826086957</v>
      </c>
      <c r="M10065" s="2">
        <f t="shared" si="308"/>
        <v>42.391304347826086</v>
      </c>
      <c r="N10065" t="s">
        <v>2777</v>
      </c>
    </row>
    <row r="10066" spans="1:14">
      <c r="A10066">
        <v>40</v>
      </c>
      <c r="B10066" t="s">
        <v>14267</v>
      </c>
      <c r="C10066" t="s">
        <v>14268</v>
      </c>
      <c r="D10066">
        <v>1682</v>
      </c>
      <c r="E10066" s="1">
        <v>1.095</v>
      </c>
      <c r="F10066">
        <v>1.37</v>
      </c>
      <c r="G10066">
        <v>0.20899999999999999</v>
      </c>
      <c r="H10066">
        <v>115</v>
      </c>
      <c r="I10066">
        <v>6.9</v>
      </c>
      <c r="J10066">
        <v>6.3400000000000001E-3</v>
      </c>
      <c r="K10066">
        <v>0.68700000000000006</v>
      </c>
      <c r="L10066">
        <v>1.1846847826086957</v>
      </c>
      <c r="M10066" s="2">
        <f t="shared" si="308"/>
        <v>43.478260869565219</v>
      </c>
      <c r="N10066" t="s">
        <v>2777</v>
      </c>
    </row>
    <row r="10067" spans="1:14">
      <c r="A10067">
        <v>41</v>
      </c>
      <c r="B10067" t="s">
        <v>14273</v>
      </c>
      <c r="C10067" t="s">
        <v>14274</v>
      </c>
      <c r="D10067">
        <v>599</v>
      </c>
      <c r="E10067" s="1">
        <v>1.093</v>
      </c>
      <c r="F10067">
        <v>0.84</v>
      </c>
      <c r="G10067">
        <v>9.0999999999999998E-2</v>
      </c>
      <c r="H10067">
        <v>66</v>
      </c>
      <c r="I10067">
        <v>7.5</v>
      </c>
      <c r="J10067">
        <v>1.1900000000000001E-3</v>
      </c>
      <c r="K10067">
        <v>0.25800000000000001</v>
      </c>
      <c r="L10067">
        <v>1.1846847826086957</v>
      </c>
      <c r="M10067" s="2">
        <f t="shared" si="308"/>
        <v>44.565217391304344</v>
      </c>
      <c r="N10067" t="s">
        <v>2777</v>
      </c>
    </row>
    <row r="10068" spans="1:14">
      <c r="A10068">
        <v>42</v>
      </c>
      <c r="B10068" t="s">
        <v>17935</v>
      </c>
      <c r="C10068" t="s">
        <v>17936</v>
      </c>
      <c r="D10068">
        <v>1178</v>
      </c>
      <c r="E10068" s="1">
        <v>1.075</v>
      </c>
      <c r="F10068">
        <v>1.0029999999999999</v>
      </c>
      <c r="G10068">
        <v>0.13700000000000001</v>
      </c>
      <c r="H10068">
        <v>73</v>
      </c>
      <c r="I10068">
        <v>9.1999999999999993</v>
      </c>
      <c r="J10068">
        <v>3.2399999999999998E-3</v>
      </c>
      <c r="K10068">
        <v>0.503</v>
      </c>
      <c r="L10068">
        <v>1.1846847826086957</v>
      </c>
      <c r="M10068" s="2">
        <f t="shared" si="308"/>
        <v>45.652173913043477</v>
      </c>
      <c r="N10068" t="s">
        <v>2777</v>
      </c>
    </row>
    <row r="10069" spans="1:14">
      <c r="A10069">
        <v>43</v>
      </c>
      <c r="B10069" t="s">
        <v>14255</v>
      </c>
      <c r="C10069" t="s">
        <v>14256</v>
      </c>
      <c r="D10069">
        <v>4139</v>
      </c>
      <c r="E10069" s="1">
        <v>1.07</v>
      </c>
      <c r="F10069">
        <v>1.1870000000000001</v>
      </c>
      <c r="G10069">
        <v>0.111</v>
      </c>
      <c r="H10069">
        <v>54</v>
      </c>
      <c r="I10069" t="s">
        <v>18288</v>
      </c>
      <c r="J10069">
        <v>3.48E-3</v>
      </c>
      <c r="K10069">
        <v>0.67600000000000005</v>
      </c>
      <c r="L10069">
        <v>1.1846847826086957</v>
      </c>
      <c r="M10069" s="2">
        <f t="shared" si="308"/>
        <v>46.739130434782609</v>
      </c>
      <c r="N10069" t="s">
        <v>2777</v>
      </c>
    </row>
    <row r="10070" spans="1:14">
      <c r="A10070">
        <v>44</v>
      </c>
      <c r="B10070" t="s">
        <v>14247</v>
      </c>
      <c r="C10070" t="s">
        <v>14248</v>
      </c>
      <c r="D10070">
        <v>573</v>
      </c>
      <c r="E10070" s="1">
        <v>1</v>
      </c>
      <c r="F10070">
        <v>1.252</v>
      </c>
      <c r="G10070">
        <v>0.22700000000000001</v>
      </c>
      <c r="H10070">
        <v>22</v>
      </c>
      <c r="I10070">
        <v>8.4</v>
      </c>
      <c r="J10070">
        <v>4.1999999999999997E-3</v>
      </c>
      <c r="K10070">
        <v>1.724</v>
      </c>
      <c r="L10070">
        <v>1.1846847826086957</v>
      </c>
      <c r="M10070" s="2">
        <f t="shared" si="308"/>
        <v>47.826086956521742</v>
      </c>
      <c r="N10070" t="s">
        <v>2777</v>
      </c>
    </row>
    <row r="10071" spans="1:14">
      <c r="A10071">
        <v>45</v>
      </c>
      <c r="B10071" t="s">
        <v>14297</v>
      </c>
      <c r="C10071" t="s">
        <v>14298</v>
      </c>
      <c r="D10071">
        <v>1165</v>
      </c>
      <c r="E10071" s="1">
        <v>1</v>
      </c>
      <c r="F10071">
        <v>1.4630000000000001</v>
      </c>
      <c r="G10071">
        <v>0.375</v>
      </c>
      <c r="H10071">
        <v>32</v>
      </c>
      <c r="I10071" t="s">
        <v>18288</v>
      </c>
      <c r="J10071">
        <v>3.9100000000000003E-3</v>
      </c>
      <c r="K10071">
        <v>1.516</v>
      </c>
      <c r="L10071">
        <v>1.1846847826086957</v>
      </c>
      <c r="M10071" s="2">
        <f t="shared" si="308"/>
        <v>48.913043478260867</v>
      </c>
      <c r="N10071" t="s">
        <v>2777</v>
      </c>
    </row>
    <row r="10072" spans="1:14">
      <c r="A10072">
        <v>46</v>
      </c>
      <c r="B10072" t="s">
        <v>14299</v>
      </c>
      <c r="C10072" t="s">
        <v>14300</v>
      </c>
      <c r="D10072">
        <v>164</v>
      </c>
      <c r="E10072" s="1">
        <v>0.95699999999999996</v>
      </c>
      <c r="F10072">
        <v>0.79</v>
      </c>
      <c r="G10072">
        <v>0.308</v>
      </c>
      <c r="H10072">
        <v>13</v>
      </c>
      <c r="I10072">
        <v>9.1999999999999993</v>
      </c>
      <c r="J10072">
        <v>2.7E-4</v>
      </c>
      <c r="K10072">
        <v>0.247</v>
      </c>
      <c r="L10072">
        <v>1.1846847826086957</v>
      </c>
      <c r="M10072" s="2">
        <f t="shared" si="308"/>
        <v>50</v>
      </c>
      <c r="N10072" t="s">
        <v>2777</v>
      </c>
    </row>
    <row r="10073" spans="1:14">
      <c r="A10073">
        <v>47</v>
      </c>
      <c r="B10073" t="s">
        <v>10522</v>
      </c>
      <c r="C10073" t="s">
        <v>10523</v>
      </c>
      <c r="D10073">
        <v>292</v>
      </c>
      <c r="E10073" s="1">
        <v>0.94099999999999995</v>
      </c>
      <c r="G10073">
        <v>0.38500000000000001</v>
      </c>
      <c r="H10073">
        <v>13</v>
      </c>
      <c r="I10073" t="s">
        <v>18288</v>
      </c>
      <c r="J10073">
        <v>8.8999999999999995E-4</v>
      </c>
      <c r="L10073">
        <v>1.1846847826086957</v>
      </c>
      <c r="M10073" s="2">
        <f t="shared" si="308"/>
        <v>51.086956521739133</v>
      </c>
      <c r="N10073" t="s">
        <v>2777</v>
      </c>
    </row>
    <row r="10074" spans="1:14">
      <c r="A10074">
        <v>48</v>
      </c>
      <c r="B10074" t="s">
        <v>14269</v>
      </c>
      <c r="C10074" t="s">
        <v>14270</v>
      </c>
      <c r="D10074">
        <v>4121</v>
      </c>
      <c r="E10074" s="1">
        <v>0.92100000000000004</v>
      </c>
      <c r="F10074">
        <v>1.0189999999999999</v>
      </c>
      <c r="G10074">
        <v>0.26300000000000001</v>
      </c>
      <c r="H10074">
        <v>353</v>
      </c>
      <c r="I10074">
        <v>8.1999999999999993</v>
      </c>
      <c r="J10074">
        <v>8.94E-3</v>
      </c>
      <c r="K10074">
        <v>0.38500000000000001</v>
      </c>
      <c r="L10074">
        <v>1.1846847826086957</v>
      </c>
      <c r="M10074" s="2">
        <f t="shared" si="308"/>
        <v>52.173913043478258</v>
      </c>
      <c r="N10074" t="s">
        <v>2777</v>
      </c>
    </row>
    <row r="10075" spans="1:14">
      <c r="A10075">
        <v>49</v>
      </c>
      <c r="B10075" t="s">
        <v>14261</v>
      </c>
      <c r="C10075" t="s">
        <v>14262</v>
      </c>
      <c r="D10075">
        <v>263</v>
      </c>
      <c r="E10075" s="1">
        <v>0.88900000000000001</v>
      </c>
      <c r="F10075">
        <v>0.56999999999999995</v>
      </c>
      <c r="G10075">
        <v>0.106</v>
      </c>
      <c r="H10075">
        <v>47</v>
      </c>
      <c r="I10075">
        <v>7.2</v>
      </c>
      <c r="J10075">
        <v>5.5000000000000003E-4</v>
      </c>
      <c r="K10075">
        <v>0.18099999999999999</v>
      </c>
      <c r="L10075">
        <v>1.1846847826086957</v>
      </c>
      <c r="M10075" s="2">
        <f t="shared" si="308"/>
        <v>53.260869565217398</v>
      </c>
      <c r="N10075" t="s">
        <v>2777</v>
      </c>
    </row>
    <row r="10076" spans="1:14">
      <c r="A10076">
        <v>50</v>
      </c>
      <c r="B10076" t="s">
        <v>14307</v>
      </c>
      <c r="C10076" t="s">
        <v>14308</v>
      </c>
      <c r="D10076">
        <v>225</v>
      </c>
      <c r="E10076" s="1">
        <v>0.88400000000000001</v>
      </c>
      <c r="F10076">
        <v>0.97799999999999998</v>
      </c>
      <c r="G10076">
        <v>0.04</v>
      </c>
      <c r="H10076">
        <v>50</v>
      </c>
      <c r="I10076">
        <v>4.4000000000000004</v>
      </c>
      <c r="J10076">
        <v>2.0699999999999998E-3</v>
      </c>
      <c r="K10076">
        <v>0.66</v>
      </c>
      <c r="L10076">
        <v>1.1846847826086957</v>
      </c>
      <c r="M10076" s="2">
        <f t="shared" si="308"/>
        <v>54.347826086956516</v>
      </c>
      <c r="N10076" t="s">
        <v>2777</v>
      </c>
    </row>
    <row r="10077" spans="1:14">
      <c r="A10077">
        <v>51</v>
      </c>
      <c r="B10077" t="s">
        <v>14289</v>
      </c>
      <c r="C10077" t="s">
        <v>14290</v>
      </c>
      <c r="D10077">
        <v>574</v>
      </c>
      <c r="E10077" s="1">
        <v>0.875</v>
      </c>
      <c r="F10077">
        <v>0.73799999999999999</v>
      </c>
      <c r="G10077">
        <v>0.27300000000000002</v>
      </c>
      <c r="H10077">
        <v>11</v>
      </c>
      <c r="I10077" t="s">
        <v>18288</v>
      </c>
      <c r="J10077">
        <v>5.2999999999999998E-4</v>
      </c>
      <c r="K10077">
        <v>0.49299999999999999</v>
      </c>
      <c r="L10077">
        <v>1.1846847826086957</v>
      </c>
      <c r="M10077" s="2">
        <f t="shared" si="308"/>
        <v>55.434782608695656</v>
      </c>
      <c r="N10077" t="s">
        <v>2777</v>
      </c>
    </row>
    <row r="10078" spans="1:14">
      <c r="A10078">
        <v>52</v>
      </c>
      <c r="B10078" t="s">
        <v>14470</v>
      </c>
      <c r="C10078" t="s">
        <v>14471</v>
      </c>
      <c r="D10078">
        <v>637</v>
      </c>
      <c r="E10078" s="1">
        <v>0.86799999999999999</v>
      </c>
      <c r="F10078">
        <v>1.4690000000000001</v>
      </c>
      <c r="G10078">
        <v>0.161</v>
      </c>
      <c r="H10078">
        <v>31</v>
      </c>
      <c r="I10078">
        <v>7.8</v>
      </c>
      <c r="J10078">
        <v>1.99E-3</v>
      </c>
      <c r="K10078">
        <v>0.71</v>
      </c>
      <c r="L10078">
        <v>1.1846847826086957</v>
      </c>
      <c r="M10078" s="2">
        <f t="shared" si="308"/>
        <v>56.521739130434781</v>
      </c>
      <c r="N10078" t="s">
        <v>2777</v>
      </c>
    </row>
    <row r="10079" spans="1:14">
      <c r="A10079">
        <v>53</v>
      </c>
      <c r="B10079" t="s">
        <v>14275</v>
      </c>
      <c r="C10079" t="s">
        <v>14276</v>
      </c>
      <c r="D10079">
        <v>674</v>
      </c>
      <c r="E10079" s="1">
        <v>0.86499999999999999</v>
      </c>
      <c r="F10079">
        <v>1.337</v>
      </c>
      <c r="G10079">
        <v>6.7000000000000004E-2</v>
      </c>
      <c r="H10079">
        <v>15</v>
      </c>
      <c r="I10079" t="s">
        <v>18288</v>
      </c>
      <c r="J10079">
        <v>1.0300000000000001E-3</v>
      </c>
      <c r="K10079">
        <v>0.73099999999999998</v>
      </c>
      <c r="L10079">
        <v>1.1846847826086957</v>
      </c>
      <c r="M10079" s="2">
        <f t="shared" si="308"/>
        <v>57.608695652173914</v>
      </c>
      <c r="N10079" t="s">
        <v>2777</v>
      </c>
    </row>
    <row r="10080" spans="1:14">
      <c r="A10080">
        <v>54</v>
      </c>
      <c r="B10080" t="s">
        <v>14155</v>
      </c>
      <c r="C10080" t="s">
        <v>14156</v>
      </c>
      <c r="D10080">
        <v>194</v>
      </c>
      <c r="E10080" s="1">
        <v>0.86099999999999999</v>
      </c>
      <c r="G10080">
        <v>2.9000000000000001E-2</v>
      </c>
      <c r="H10080">
        <v>35</v>
      </c>
      <c r="I10080">
        <v>3.9</v>
      </c>
      <c r="J10080">
        <v>9.7999999999999997E-4</v>
      </c>
      <c r="L10080">
        <v>1.1846847826086957</v>
      </c>
      <c r="M10080" s="2">
        <f t="shared" si="308"/>
        <v>58.695652173913047</v>
      </c>
      <c r="N10080" t="s">
        <v>2777</v>
      </c>
    </row>
    <row r="10081" spans="1:14">
      <c r="A10081">
        <v>55</v>
      </c>
      <c r="B10081" t="s">
        <v>14295</v>
      </c>
      <c r="C10081" t="s">
        <v>14296</v>
      </c>
      <c r="D10081">
        <v>481</v>
      </c>
      <c r="E10081" s="1">
        <v>0.85199999999999998</v>
      </c>
      <c r="F10081">
        <v>1.0069999999999999</v>
      </c>
      <c r="G10081">
        <v>3.7999999999999999E-2</v>
      </c>
      <c r="H10081">
        <v>26</v>
      </c>
      <c r="I10081">
        <v>8.8000000000000007</v>
      </c>
      <c r="J10081">
        <v>2.4499999999999999E-3</v>
      </c>
      <c r="K10081">
        <v>0.93799999999999994</v>
      </c>
      <c r="L10081">
        <v>1.1846847826086957</v>
      </c>
      <c r="M10081" s="2">
        <f t="shared" si="308"/>
        <v>59.782608695652172</v>
      </c>
      <c r="N10081" t="s">
        <v>2777</v>
      </c>
    </row>
    <row r="10082" spans="1:14">
      <c r="A10082">
        <v>56</v>
      </c>
      <c r="B10082" t="s">
        <v>17881</v>
      </c>
      <c r="C10082" t="s">
        <v>17882</v>
      </c>
      <c r="D10082">
        <v>1310</v>
      </c>
      <c r="E10082" s="1">
        <v>0.84899999999999998</v>
      </c>
      <c r="F10082">
        <v>0.95499999999999996</v>
      </c>
      <c r="G10082">
        <v>0.16600000000000001</v>
      </c>
      <c r="H10082">
        <v>157</v>
      </c>
      <c r="I10082">
        <v>4.5999999999999996</v>
      </c>
      <c r="J10082">
        <v>5.0200000000000002E-3</v>
      </c>
      <c r="K10082">
        <v>0.34699999999999998</v>
      </c>
      <c r="L10082">
        <v>1.1846847826086957</v>
      </c>
      <c r="M10082" s="2">
        <f t="shared" si="308"/>
        <v>60.869565217391312</v>
      </c>
      <c r="N10082" t="s">
        <v>2777</v>
      </c>
    </row>
    <row r="10083" spans="1:14">
      <c r="A10083">
        <v>57</v>
      </c>
      <c r="B10083" t="s">
        <v>17961</v>
      </c>
      <c r="C10083" t="s">
        <v>17962</v>
      </c>
      <c r="D10083">
        <v>349</v>
      </c>
      <c r="E10083" s="1">
        <v>0.82499999999999996</v>
      </c>
      <c r="F10083">
        <v>1.2090000000000001</v>
      </c>
      <c r="G10083">
        <v>0.219</v>
      </c>
      <c r="H10083">
        <v>32</v>
      </c>
      <c r="I10083">
        <v>6.3</v>
      </c>
      <c r="J10083">
        <v>1.74E-3</v>
      </c>
      <c r="K10083">
        <v>0.74</v>
      </c>
      <c r="L10083">
        <v>1.1846847826086957</v>
      </c>
      <c r="M10083" s="2">
        <f t="shared" si="308"/>
        <v>61.95652173913043</v>
      </c>
      <c r="N10083" t="s">
        <v>2777</v>
      </c>
    </row>
    <row r="10084" spans="1:14">
      <c r="A10084">
        <v>58</v>
      </c>
      <c r="B10084" t="s">
        <v>10518</v>
      </c>
      <c r="C10084" t="s">
        <v>10519</v>
      </c>
      <c r="D10084">
        <v>938</v>
      </c>
      <c r="E10084" s="1">
        <v>0.82399999999999995</v>
      </c>
      <c r="F10084">
        <v>0.95699999999999996</v>
      </c>
      <c r="G10084">
        <v>8.5000000000000006E-2</v>
      </c>
      <c r="H10084">
        <v>130</v>
      </c>
      <c r="I10084">
        <v>6.9</v>
      </c>
      <c r="J10084">
        <v>4.6699999999999997E-3</v>
      </c>
      <c r="K10084">
        <v>0.64</v>
      </c>
      <c r="L10084">
        <v>1.1846847826086957</v>
      </c>
      <c r="M10084" s="2">
        <f t="shared" si="308"/>
        <v>63.04347826086957</v>
      </c>
      <c r="N10084" t="s">
        <v>2777</v>
      </c>
    </row>
    <row r="10085" spans="1:14">
      <c r="A10085">
        <v>59</v>
      </c>
      <c r="B10085" t="s">
        <v>14243</v>
      </c>
      <c r="C10085" t="s">
        <v>14244</v>
      </c>
      <c r="D10085">
        <v>523</v>
      </c>
      <c r="E10085" s="1">
        <v>0.82</v>
      </c>
      <c r="F10085">
        <v>0.84</v>
      </c>
      <c r="G10085">
        <v>0.24399999999999999</v>
      </c>
      <c r="H10085">
        <v>246</v>
      </c>
      <c r="I10085">
        <v>3.1</v>
      </c>
      <c r="J10085">
        <v>1.4400000000000001E-3</v>
      </c>
      <c r="K10085">
        <v>0.188</v>
      </c>
      <c r="L10085">
        <v>1.1846847826086957</v>
      </c>
      <c r="M10085" s="2">
        <f t="shared" si="308"/>
        <v>64.130434782608688</v>
      </c>
      <c r="N10085" t="s">
        <v>2777</v>
      </c>
    </row>
    <row r="10086" spans="1:14">
      <c r="A10086">
        <v>60</v>
      </c>
      <c r="B10086" t="s">
        <v>9491</v>
      </c>
      <c r="C10086" t="s">
        <v>9492</v>
      </c>
      <c r="D10086">
        <v>371</v>
      </c>
      <c r="E10086" s="1">
        <v>0.81399999999999995</v>
      </c>
      <c r="F10086">
        <v>0.98499999999999999</v>
      </c>
      <c r="G10086">
        <v>0.20399999999999999</v>
      </c>
      <c r="H10086">
        <v>49</v>
      </c>
      <c r="I10086">
        <v>5</v>
      </c>
      <c r="J10086">
        <v>1.82E-3</v>
      </c>
      <c r="K10086">
        <v>0.50900000000000001</v>
      </c>
      <c r="L10086">
        <v>1.1846847826086957</v>
      </c>
      <c r="M10086" s="2">
        <f t="shared" si="308"/>
        <v>65.217391304347828</v>
      </c>
      <c r="N10086" t="s">
        <v>2777</v>
      </c>
    </row>
    <row r="10087" spans="1:14">
      <c r="A10087">
        <v>61</v>
      </c>
      <c r="B10087" t="s">
        <v>14249</v>
      </c>
      <c r="C10087" t="s">
        <v>14250</v>
      </c>
      <c r="D10087">
        <v>701</v>
      </c>
      <c r="E10087" s="1">
        <v>0.81100000000000005</v>
      </c>
      <c r="F10087">
        <v>1.321</v>
      </c>
      <c r="G10087">
        <v>0.25900000000000001</v>
      </c>
      <c r="H10087">
        <v>27</v>
      </c>
      <c r="I10087" t="s">
        <v>18288</v>
      </c>
      <c r="J10087">
        <v>4.2900000000000004E-3</v>
      </c>
      <c r="K10087">
        <v>1.748</v>
      </c>
      <c r="L10087">
        <v>1.1846847826086957</v>
      </c>
      <c r="M10087" s="2">
        <f t="shared" si="308"/>
        <v>66.304347826086953</v>
      </c>
      <c r="N10087" t="s">
        <v>2777</v>
      </c>
    </row>
    <row r="10088" spans="1:14">
      <c r="A10088">
        <v>62</v>
      </c>
      <c r="B10088" t="s">
        <v>14293</v>
      </c>
      <c r="C10088" t="s">
        <v>14294</v>
      </c>
      <c r="D10088">
        <v>1180</v>
      </c>
      <c r="E10088" s="1">
        <v>0.78700000000000003</v>
      </c>
      <c r="F10088">
        <v>0.93100000000000005</v>
      </c>
      <c r="G10088">
        <v>0.11799999999999999</v>
      </c>
      <c r="H10088">
        <v>68</v>
      </c>
      <c r="I10088" t="s">
        <v>18288</v>
      </c>
      <c r="J10088">
        <v>2.81E-3</v>
      </c>
      <c r="K10088">
        <v>0.73499999999999999</v>
      </c>
      <c r="L10088">
        <v>1.1846847826086957</v>
      </c>
      <c r="M10088" s="2">
        <f t="shared" si="308"/>
        <v>67.391304347826093</v>
      </c>
      <c r="N10088" t="s">
        <v>2777</v>
      </c>
    </row>
    <row r="10089" spans="1:14">
      <c r="A10089">
        <v>63</v>
      </c>
      <c r="B10089" t="s">
        <v>17913</v>
      </c>
      <c r="C10089" t="s">
        <v>17914</v>
      </c>
      <c r="D10089">
        <v>258</v>
      </c>
      <c r="E10089" s="1">
        <v>0.78400000000000003</v>
      </c>
      <c r="F10089">
        <v>0.72499999999999998</v>
      </c>
      <c r="G10089">
        <v>0.35899999999999999</v>
      </c>
      <c r="H10089">
        <v>39</v>
      </c>
      <c r="I10089">
        <v>4.5</v>
      </c>
      <c r="J10089">
        <v>1.49E-3</v>
      </c>
      <c r="K10089">
        <v>0.40899999999999997</v>
      </c>
      <c r="L10089">
        <v>1.1846847826086957</v>
      </c>
      <c r="M10089" s="2">
        <f t="shared" si="308"/>
        <v>68.478260869565219</v>
      </c>
      <c r="N10089" t="s">
        <v>2777</v>
      </c>
    </row>
    <row r="10090" spans="1:14">
      <c r="A10090">
        <v>64</v>
      </c>
      <c r="B10090" t="s">
        <v>17921</v>
      </c>
      <c r="C10090" t="s">
        <v>17922</v>
      </c>
      <c r="D10090">
        <v>306</v>
      </c>
      <c r="E10090" s="1">
        <v>0.754</v>
      </c>
      <c r="F10090">
        <v>0.748</v>
      </c>
      <c r="G10090">
        <v>0.191</v>
      </c>
      <c r="H10090">
        <v>68</v>
      </c>
      <c r="I10090">
        <v>3.9</v>
      </c>
      <c r="J10090">
        <v>1.6900000000000001E-3</v>
      </c>
      <c r="K10090">
        <v>0.32</v>
      </c>
      <c r="L10090">
        <v>1.1846847826086957</v>
      </c>
      <c r="M10090" s="2">
        <f t="shared" si="308"/>
        <v>69.565217391304344</v>
      </c>
      <c r="N10090" t="s">
        <v>2777</v>
      </c>
    </row>
    <row r="10091" spans="1:14">
      <c r="A10091">
        <v>65</v>
      </c>
      <c r="B10091" t="s">
        <v>17879</v>
      </c>
      <c r="C10091" t="s">
        <v>17880</v>
      </c>
      <c r="D10091">
        <v>255</v>
      </c>
      <c r="E10091" s="1">
        <v>0.72399999999999998</v>
      </c>
      <c r="F10091">
        <v>0.76600000000000001</v>
      </c>
      <c r="G10091">
        <v>0.155</v>
      </c>
      <c r="H10091">
        <v>58</v>
      </c>
      <c r="I10091">
        <v>3.2</v>
      </c>
      <c r="J10091">
        <v>1.2099999999999999E-3</v>
      </c>
      <c r="K10091">
        <v>0.252</v>
      </c>
      <c r="L10091">
        <v>1.1846847826086957</v>
      </c>
      <c r="M10091" s="2">
        <f t="shared" ref="M10091:M10118" si="309">A10091/92*100</f>
        <v>70.652173913043484</v>
      </c>
      <c r="N10091" t="s">
        <v>2777</v>
      </c>
    </row>
    <row r="10092" spans="1:14">
      <c r="A10092">
        <v>66</v>
      </c>
      <c r="B10092" t="s">
        <v>14229</v>
      </c>
      <c r="C10092" t="s">
        <v>14230</v>
      </c>
      <c r="D10092">
        <v>434</v>
      </c>
      <c r="E10092" s="1">
        <v>0.69799999999999995</v>
      </c>
      <c r="F10092">
        <v>0.89800000000000002</v>
      </c>
      <c r="G10092">
        <v>4.2000000000000003E-2</v>
      </c>
      <c r="H10092">
        <v>24</v>
      </c>
      <c r="I10092">
        <v>9.9</v>
      </c>
      <c r="J10092">
        <v>1.58E-3</v>
      </c>
      <c r="K10092">
        <v>0.61199999999999999</v>
      </c>
      <c r="L10092">
        <v>1.1846847826086957</v>
      </c>
      <c r="M10092" s="2">
        <f t="shared" si="309"/>
        <v>71.739130434782609</v>
      </c>
      <c r="N10092" t="s">
        <v>2777</v>
      </c>
    </row>
    <row r="10093" spans="1:14">
      <c r="A10093">
        <v>67</v>
      </c>
      <c r="B10093" t="s">
        <v>18309</v>
      </c>
      <c r="C10093" t="s">
        <v>18310</v>
      </c>
      <c r="D10093">
        <v>328</v>
      </c>
      <c r="E10093" s="1">
        <v>0.69</v>
      </c>
      <c r="F10093">
        <v>0.70599999999999996</v>
      </c>
      <c r="G10093">
        <v>0.107</v>
      </c>
      <c r="H10093">
        <v>28</v>
      </c>
      <c r="I10093">
        <v>9.9</v>
      </c>
      <c r="J10093">
        <v>8.0999999999999996E-4</v>
      </c>
      <c r="K10093">
        <v>0.38700000000000001</v>
      </c>
      <c r="L10093">
        <v>1.1846847826086957</v>
      </c>
      <c r="M10093" s="2">
        <f t="shared" si="309"/>
        <v>72.826086956521735</v>
      </c>
      <c r="N10093" t="s">
        <v>2777</v>
      </c>
    </row>
    <row r="10094" spans="1:14">
      <c r="A10094">
        <v>68</v>
      </c>
      <c r="B10094" t="s">
        <v>14223</v>
      </c>
      <c r="C10094" t="s">
        <v>14224</v>
      </c>
      <c r="D10094">
        <v>392</v>
      </c>
      <c r="E10094" s="1">
        <v>0.64700000000000002</v>
      </c>
      <c r="F10094">
        <v>0.95299999999999996</v>
      </c>
      <c r="G10094">
        <v>0.20699999999999999</v>
      </c>
      <c r="H10094">
        <v>82</v>
      </c>
      <c r="I10094">
        <v>5.2</v>
      </c>
      <c r="J10094">
        <v>1.3699999999999999E-3</v>
      </c>
      <c r="K10094">
        <v>0.36599999999999999</v>
      </c>
      <c r="L10094">
        <v>1.1846847826086957</v>
      </c>
      <c r="M10094" s="2">
        <f t="shared" si="309"/>
        <v>73.91304347826086</v>
      </c>
      <c r="N10094" t="s">
        <v>2777</v>
      </c>
    </row>
    <row r="10095" spans="1:14">
      <c r="A10095">
        <v>69</v>
      </c>
      <c r="B10095" t="s">
        <v>17945</v>
      </c>
      <c r="C10095" t="s">
        <v>17946</v>
      </c>
      <c r="D10095">
        <v>270</v>
      </c>
      <c r="E10095" s="1">
        <v>0.59799999999999998</v>
      </c>
      <c r="F10095">
        <v>0.746</v>
      </c>
      <c r="G10095">
        <v>4.7E-2</v>
      </c>
      <c r="H10095">
        <v>64</v>
      </c>
      <c r="I10095">
        <v>4.3</v>
      </c>
      <c r="J10095">
        <v>1.6900000000000001E-3</v>
      </c>
      <c r="K10095">
        <v>0.33500000000000002</v>
      </c>
      <c r="L10095">
        <v>1.1846847826086957</v>
      </c>
      <c r="M10095" s="2">
        <f t="shared" si="309"/>
        <v>75</v>
      </c>
      <c r="N10095" t="s">
        <v>2777</v>
      </c>
    </row>
    <row r="10096" spans="1:14">
      <c r="A10096">
        <v>70</v>
      </c>
      <c r="B10096" t="s">
        <v>14265</v>
      </c>
      <c r="C10096" t="s">
        <v>14266</v>
      </c>
      <c r="D10096">
        <v>206</v>
      </c>
      <c r="E10096" s="1">
        <v>0.59299999999999997</v>
      </c>
      <c r="G10096">
        <v>8.6999999999999994E-2</v>
      </c>
      <c r="H10096">
        <v>23</v>
      </c>
      <c r="I10096">
        <v>6.7</v>
      </c>
      <c r="J10096">
        <v>7.6000000000000004E-4</v>
      </c>
      <c r="L10096">
        <v>1.1846847826086957</v>
      </c>
      <c r="M10096" s="2">
        <f t="shared" si="309"/>
        <v>76.08695652173914</v>
      </c>
      <c r="N10096" t="s">
        <v>2777</v>
      </c>
    </row>
    <row r="10097" spans="1:14">
      <c r="A10097">
        <v>71</v>
      </c>
      <c r="B10097" t="s">
        <v>14271</v>
      </c>
      <c r="C10097" t="s">
        <v>14272</v>
      </c>
      <c r="D10097">
        <v>910</v>
      </c>
      <c r="E10097" s="1">
        <v>0.58399999999999996</v>
      </c>
      <c r="F10097">
        <v>0.60899999999999999</v>
      </c>
      <c r="G10097">
        <v>6.8000000000000005E-2</v>
      </c>
      <c r="H10097">
        <v>44</v>
      </c>
      <c r="I10097" t="s">
        <v>18288</v>
      </c>
      <c r="J10097">
        <v>2.66E-3</v>
      </c>
      <c r="K10097">
        <v>0.70599999999999996</v>
      </c>
      <c r="L10097">
        <v>1.1846847826086957</v>
      </c>
      <c r="M10097" s="2">
        <f t="shared" si="309"/>
        <v>77.173913043478265</v>
      </c>
      <c r="N10097" t="s">
        <v>2777</v>
      </c>
    </row>
    <row r="10098" spans="1:14">
      <c r="A10098">
        <v>72</v>
      </c>
      <c r="B10098" t="s">
        <v>16188</v>
      </c>
      <c r="C10098" t="s">
        <v>16189</v>
      </c>
      <c r="D10098">
        <v>192</v>
      </c>
      <c r="E10098" s="1">
        <v>0.57099999999999995</v>
      </c>
      <c r="F10098">
        <v>0.42899999999999999</v>
      </c>
      <c r="G10098">
        <v>0</v>
      </c>
      <c r="H10098">
        <v>12</v>
      </c>
      <c r="I10098" t="s">
        <v>18288</v>
      </c>
      <c r="J10098">
        <v>5.9000000000000003E-4</v>
      </c>
      <c r="K10098">
        <v>0.436</v>
      </c>
      <c r="L10098">
        <v>1.1846847826086957</v>
      </c>
      <c r="M10098" s="2">
        <f t="shared" si="309"/>
        <v>78.260869565217391</v>
      </c>
      <c r="N10098" t="s">
        <v>2777</v>
      </c>
    </row>
    <row r="10099" spans="1:14">
      <c r="A10099">
        <v>73</v>
      </c>
      <c r="B10099" t="s">
        <v>13465</v>
      </c>
      <c r="C10099" t="s">
        <v>13466</v>
      </c>
      <c r="D10099">
        <v>262</v>
      </c>
      <c r="E10099" s="1">
        <v>0.55800000000000005</v>
      </c>
      <c r="F10099">
        <v>0.76500000000000001</v>
      </c>
      <c r="G10099">
        <v>0.23400000000000001</v>
      </c>
      <c r="H10099">
        <v>64</v>
      </c>
      <c r="I10099">
        <v>3.5</v>
      </c>
      <c r="J10099">
        <v>1.8E-3</v>
      </c>
      <c r="K10099">
        <v>0.35</v>
      </c>
      <c r="L10099">
        <v>1.1846847826086957</v>
      </c>
      <c r="M10099" s="2">
        <f t="shared" si="309"/>
        <v>79.347826086956516</v>
      </c>
      <c r="N10099" t="s">
        <v>2777</v>
      </c>
    </row>
    <row r="10100" spans="1:14">
      <c r="A10100">
        <v>74</v>
      </c>
      <c r="B10100" t="s">
        <v>14225</v>
      </c>
      <c r="C10100" t="s">
        <v>14226</v>
      </c>
      <c r="D10100">
        <v>355</v>
      </c>
      <c r="E10100" s="1">
        <v>0.54400000000000004</v>
      </c>
      <c r="F10100">
        <v>0.78600000000000003</v>
      </c>
      <c r="G10100">
        <v>0.111</v>
      </c>
      <c r="H10100">
        <v>45</v>
      </c>
      <c r="I10100">
        <v>6.6</v>
      </c>
      <c r="J10100">
        <v>1.99E-3</v>
      </c>
      <c r="K10100">
        <v>0.55000000000000004</v>
      </c>
      <c r="L10100">
        <v>1.1846847826086957</v>
      </c>
      <c r="M10100" s="2">
        <f t="shared" si="309"/>
        <v>80.434782608695656</v>
      </c>
      <c r="N10100" t="s">
        <v>2777</v>
      </c>
    </row>
    <row r="10101" spans="1:14">
      <c r="A10101">
        <v>75</v>
      </c>
      <c r="B10101" t="s">
        <v>17375</v>
      </c>
      <c r="C10101" t="s">
        <v>17376</v>
      </c>
      <c r="D10101">
        <v>227</v>
      </c>
      <c r="E10101" s="1">
        <v>0.53700000000000003</v>
      </c>
      <c r="F10101">
        <v>0.53300000000000003</v>
      </c>
      <c r="G10101">
        <v>0.34699999999999998</v>
      </c>
      <c r="H10101">
        <v>49</v>
      </c>
      <c r="I10101">
        <v>6.5</v>
      </c>
      <c r="J10101">
        <v>5.1000000000000004E-4</v>
      </c>
      <c r="K10101">
        <v>0.17299999999999999</v>
      </c>
      <c r="L10101">
        <v>1.1846847826086957</v>
      </c>
      <c r="M10101" s="2">
        <f t="shared" si="309"/>
        <v>81.521739130434781</v>
      </c>
      <c r="N10101" t="s">
        <v>2777</v>
      </c>
    </row>
    <row r="10102" spans="1:14">
      <c r="A10102">
        <v>76</v>
      </c>
      <c r="B10102" t="s">
        <v>10848</v>
      </c>
      <c r="C10102" t="s">
        <v>10849</v>
      </c>
      <c r="D10102">
        <v>268</v>
      </c>
      <c r="E10102" s="1">
        <v>0.53500000000000003</v>
      </c>
      <c r="F10102">
        <v>0.71799999999999997</v>
      </c>
      <c r="G10102">
        <v>0.36399999999999999</v>
      </c>
      <c r="H10102">
        <v>22</v>
      </c>
      <c r="I10102">
        <v>9.6</v>
      </c>
      <c r="J10102">
        <v>5.6999999999999998E-4</v>
      </c>
      <c r="K10102">
        <v>0.29399999999999998</v>
      </c>
      <c r="L10102">
        <v>1.1846847826086957</v>
      </c>
      <c r="M10102" s="2">
        <f t="shared" si="309"/>
        <v>82.608695652173907</v>
      </c>
      <c r="N10102" t="s">
        <v>2777</v>
      </c>
    </row>
    <row r="10103" spans="1:14">
      <c r="A10103">
        <v>77</v>
      </c>
      <c r="B10103" t="s">
        <v>14285</v>
      </c>
      <c r="C10103" t="s">
        <v>14286</v>
      </c>
      <c r="D10103">
        <v>32</v>
      </c>
      <c r="E10103" s="1">
        <v>0.52400000000000002</v>
      </c>
      <c r="F10103">
        <v>0.55100000000000005</v>
      </c>
      <c r="G10103">
        <v>0.45500000000000002</v>
      </c>
      <c r="H10103">
        <v>11</v>
      </c>
      <c r="J10103">
        <v>6.9999999999999994E-5</v>
      </c>
      <c r="K10103">
        <v>0.08</v>
      </c>
      <c r="L10103">
        <v>1.1846847826086957</v>
      </c>
      <c r="M10103" s="2">
        <f t="shared" si="309"/>
        <v>83.695652173913047</v>
      </c>
      <c r="N10103" t="s">
        <v>2777</v>
      </c>
    </row>
    <row r="10104" spans="1:14">
      <c r="A10104">
        <v>78</v>
      </c>
      <c r="B10104" t="s">
        <v>16156</v>
      </c>
      <c r="C10104" t="s">
        <v>16157</v>
      </c>
      <c r="D10104">
        <v>210</v>
      </c>
      <c r="E10104" s="1">
        <v>0.51400000000000001</v>
      </c>
      <c r="F10104">
        <v>0.46700000000000003</v>
      </c>
      <c r="G10104">
        <v>0</v>
      </c>
      <c r="H10104">
        <v>16</v>
      </c>
      <c r="I10104" t="s">
        <v>18288</v>
      </c>
      <c r="J10104">
        <v>1E-3</v>
      </c>
      <c r="K10104">
        <v>0.622</v>
      </c>
      <c r="L10104">
        <v>1.1846847826086957</v>
      </c>
      <c r="M10104" s="2">
        <f t="shared" si="309"/>
        <v>84.782608695652172</v>
      </c>
      <c r="N10104" t="s">
        <v>2777</v>
      </c>
    </row>
    <row r="10105" spans="1:14">
      <c r="A10105">
        <v>79</v>
      </c>
      <c r="B10105" t="s">
        <v>17909</v>
      </c>
      <c r="C10105" t="s">
        <v>17910</v>
      </c>
      <c r="D10105">
        <v>169</v>
      </c>
      <c r="E10105" s="1">
        <v>0.48099999999999998</v>
      </c>
      <c r="F10105">
        <v>0.624</v>
      </c>
      <c r="G10105">
        <v>1.7999999999999999E-2</v>
      </c>
      <c r="H10105">
        <v>57</v>
      </c>
      <c r="I10105">
        <v>4.4000000000000004</v>
      </c>
      <c r="J10105">
        <v>8.1999999999999998E-4</v>
      </c>
      <c r="K10105">
        <v>0.25800000000000001</v>
      </c>
      <c r="L10105">
        <v>1.1846847826086957</v>
      </c>
      <c r="M10105" s="2">
        <f t="shared" si="309"/>
        <v>85.869565217391312</v>
      </c>
      <c r="N10105" t="s">
        <v>2777</v>
      </c>
    </row>
    <row r="10106" spans="1:14">
      <c r="A10106">
        <v>80</v>
      </c>
      <c r="B10106" t="s">
        <v>14239</v>
      </c>
      <c r="C10106" t="s">
        <v>14240</v>
      </c>
      <c r="D10106">
        <v>348</v>
      </c>
      <c r="E10106" s="1">
        <v>0.46300000000000002</v>
      </c>
      <c r="G10106">
        <v>4.4999999999999998E-2</v>
      </c>
      <c r="H10106">
        <v>44</v>
      </c>
      <c r="I10106">
        <v>7.8</v>
      </c>
      <c r="J10106">
        <v>1.1100000000000001E-3</v>
      </c>
      <c r="L10106">
        <v>1.1846847826086957</v>
      </c>
      <c r="M10106" s="2">
        <f t="shared" si="309"/>
        <v>86.956521739130437</v>
      </c>
      <c r="N10106" t="s">
        <v>2777</v>
      </c>
    </row>
    <row r="10107" spans="1:14">
      <c r="A10107">
        <v>81</v>
      </c>
      <c r="B10107" t="s">
        <v>14301</v>
      </c>
      <c r="C10107" t="s">
        <v>14302</v>
      </c>
      <c r="D10107">
        <v>636</v>
      </c>
      <c r="E10107" s="1">
        <v>0.45200000000000001</v>
      </c>
      <c r="F10107">
        <v>0.497</v>
      </c>
      <c r="G10107">
        <v>0.54500000000000004</v>
      </c>
      <c r="H10107">
        <v>66</v>
      </c>
      <c r="I10107" t="s">
        <v>18288</v>
      </c>
      <c r="J10107">
        <v>2.1700000000000001E-3</v>
      </c>
      <c r="K10107">
        <v>0.433</v>
      </c>
      <c r="L10107">
        <v>1.1846847826086957</v>
      </c>
      <c r="M10107" s="2">
        <f t="shared" si="309"/>
        <v>88.043478260869563</v>
      </c>
      <c r="N10107" t="s">
        <v>2777</v>
      </c>
    </row>
    <row r="10108" spans="1:14">
      <c r="A10108">
        <v>82</v>
      </c>
      <c r="B10108" t="s">
        <v>15258</v>
      </c>
      <c r="C10108" t="s">
        <v>15259</v>
      </c>
      <c r="D10108">
        <v>180</v>
      </c>
      <c r="E10108" s="1">
        <v>0.42399999999999999</v>
      </c>
      <c r="G10108">
        <v>4.2999999999999997E-2</v>
      </c>
      <c r="H10108">
        <v>23</v>
      </c>
      <c r="I10108">
        <v>7.8</v>
      </c>
      <c r="J10108">
        <v>4.2000000000000002E-4</v>
      </c>
      <c r="L10108">
        <v>1.1846847826086957</v>
      </c>
      <c r="M10108" s="2">
        <f t="shared" si="309"/>
        <v>89.130434782608688</v>
      </c>
      <c r="N10108" t="s">
        <v>2777</v>
      </c>
    </row>
    <row r="10109" spans="1:14">
      <c r="A10109">
        <v>83</v>
      </c>
      <c r="B10109" t="s">
        <v>20021</v>
      </c>
      <c r="C10109" t="s">
        <v>20022</v>
      </c>
      <c r="D10109">
        <v>515</v>
      </c>
      <c r="E10109" s="1">
        <v>0.41699999999999998</v>
      </c>
      <c r="F10109">
        <v>0.96799999999999997</v>
      </c>
      <c r="G10109">
        <v>0.222</v>
      </c>
      <c r="H10109">
        <v>18</v>
      </c>
      <c r="I10109" t="s">
        <v>18288</v>
      </c>
      <c r="J10109">
        <v>7.2000000000000005E-4</v>
      </c>
      <c r="K10109">
        <v>0.66600000000000004</v>
      </c>
      <c r="L10109">
        <v>1.1846847826086957</v>
      </c>
      <c r="M10109" s="2">
        <f t="shared" si="309"/>
        <v>90.217391304347828</v>
      </c>
      <c r="N10109" t="s">
        <v>2777</v>
      </c>
    </row>
    <row r="10110" spans="1:14">
      <c r="A10110">
        <v>84</v>
      </c>
      <c r="B10110" t="s">
        <v>13469</v>
      </c>
      <c r="C10110" t="s">
        <v>13470</v>
      </c>
      <c r="D10110">
        <v>137</v>
      </c>
      <c r="E10110" s="1">
        <v>0.39600000000000002</v>
      </c>
      <c r="F10110">
        <v>0.76200000000000001</v>
      </c>
      <c r="G10110">
        <v>0.14599999999999999</v>
      </c>
      <c r="H10110">
        <v>41</v>
      </c>
      <c r="I10110">
        <v>3.5</v>
      </c>
      <c r="J10110">
        <v>1.75E-3</v>
      </c>
      <c r="K10110">
        <v>0.57899999999999996</v>
      </c>
      <c r="L10110">
        <v>1.1846847826086957</v>
      </c>
      <c r="M10110" s="2">
        <f t="shared" si="309"/>
        <v>91.304347826086953</v>
      </c>
      <c r="N10110" t="s">
        <v>2777</v>
      </c>
    </row>
    <row r="10111" spans="1:14">
      <c r="A10111">
        <v>85</v>
      </c>
      <c r="B10111" t="s">
        <v>19298</v>
      </c>
      <c r="C10111" t="s">
        <v>19299</v>
      </c>
      <c r="D10111">
        <v>62</v>
      </c>
      <c r="E10111" s="1">
        <v>0.37</v>
      </c>
      <c r="F10111">
        <v>0.44800000000000001</v>
      </c>
      <c r="G10111">
        <v>5.6000000000000001E-2</v>
      </c>
      <c r="H10111">
        <v>18</v>
      </c>
      <c r="J10111">
        <v>3.8000000000000002E-4</v>
      </c>
      <c r="K10111">
        <v>0.185</v>
      </c>
      <c r="L10111">
        <v>1.1846847826086957</v>
      </c>
      <c r="M10111" s="2">
        <f t="shared" si="309"/>
        <v>92.391304347826093</v>
      </c>
      <c r="N10111" t="s">
        <v>2777</v>
      </c>
    </row>
    <row r="10112" spans="1:14">
      <c r="A10112">
        <v>86</v>
      </c>
      <c r="B10112" t="s">
        <v>14263</v>
      </c>
      <c r="C10112" t="s">
        <v>14264</v>
      </c>
      <c r="D10112">
        <v>574</v>
      </c>
      <c r="E10112" s="1">
        <v>0.36</v>
      </c>
      <c r="F10112">
        <v>0.443</v>
      </c>
      <c r="G10112">
        <v>3.7999999999999999E-2</v>
      </c>
      <c r="H10112">
        <v>26</v>
      </c>
      <c r="I10112" t="s">
        <v>18288</v>
      </c>
      <c r="J10112">
        <v>8.8999999999999995E-4</v>
      </c>
      <c r="K10112">
        <v>0.23899999999999999</v>
      </c>
      <c r="L10112">
        <v>1.1846847826086957</v>
      </c>
      <c r="M10112" s="2">
        <f t="shared" si="309"/>
        <v>93.478260869565219</v>
      </c>
      <c r="N10112" t="s">
        <v>2777</v>
      </c>
    </row>
    <row r="10113" spans="1:14">
      <c r="A10113">
        <v>87</v>
      </c>
      <c r="B10113" t="s">
        <v>14281</v>
      </c>
      <c r="C10113" t="s">
        <v>14282</v>
      </c>
      <c r="D10113">
        <v>855</v>
      </c>
      <c r="E10113" s="1">
        <v>0.32100000000000001</v>
      </c>
      <c r="F10113">
        <v>0.45400000000000001</v>
      </c>
      <c r="G10113">
        <v>6.4000000000000001E-2</v>
      </c>
      <c r="H10113">
        <v>47</v>
      </c>
      <c r="I10113" t="s">
        <v>18288</v>
      </c>
      <c r="J10113">
        <v>3.5400000000000002E-3</v>
      </c>
      <c r="K10113">
        <v>0.503</v>
      </c>
      <c r="L10113">
        <v>1.1846847826086957</v>
      </c>
      <c r="M10113" s="2">
        <f t="shared" si="309"/>
        <v>94.565217391304344</v>
      </c>
      <c r="N10113" t="s">
        <v>2777</v>
      </c>
    </row>
    <row r="10114" spans="1:14">
      <c r="A10114">
        <v>88</v>
      </c>
      <c r="B10114" t="s">
        <v>14245</v>
      </c>
      <c r="C10114" t="s">
        <v>14246</v>
      </c>
      <c r="D10114">
        <v>43</v>
      </c>
      <c r="E10114" s="1">
        <v>0.27400000000000002</v>
      </c>
      <c r="F10114">
        <v>0.16800000000000001</v>
      </c>
      <c r="G10114">
        <v>4.3999999999999997E-2</v>
      </c>
      <c r="H10114">
        <v>45</v>
      </c>
      <c r="J10114">
        <v>1.2E-4</v>
      </c>
      <c r="K10114">
        <v>2.9000000000000001E-2</v>
      </c>
      <c r="L10114">
        <v>1.1846847826086957</v>
      </c>
      <c r="M10114" s="2">
        <f t="shared" si="309"/>
        <v>95.652173913043484</v>
      </c>
      <c r="N10114" t="s">
        <v>2777</v>
      </c>
    </row>
    <row r="10115" spans="1:14">
      <c r="A10115">
        <v>89</v>
      </c>
      <c r="B10115" t="s">
        <v>14291</v>
      </c>
      <c r="C10115" t="s">
        <v>14292</v>
      </c>
      <c r="D10115">
        <v>211</v>
      </c>
      <c r="E10115" s="1">
        <v>0.26300000000000001</v>
      </c>
      <c r="F10115">
        <v>0.41899999999999998</v>
      </c>
      <c r="G10115">
        <v>4.2999999999999997E-2</v>
      </c>
      <c r="H10115">
        <v>93</v>
      </c>
      <c r="I10115">
        <v>4.4000000000000004</v>
      </c>
      <c r="J10115">
        <v>1.3799999999999999E-3</v>
      </c>
      <c r="K10115">
        <v>0.215</v>
      </c>
      <c r="L10115">
        <v>1.1846847826086957</v>
      </c>
      <c r="M10115" s="2">
        <f t="shared" si="309"/>
        <v>96.739130434782609</v>
      </c>
      <c r="N10115" t="s">
        <v>2777</v>
      </c>
    </row>
    <row r="10116" spans="1:14">
      <c r="A10116">
        <v>90</v>
      </c>
      <c r="B10116" t="s">
        <v>14279</v>
      </c>
      <c r="C10116" t="s">
        <v>14280</v>
      </c>
      <c r="D10116">
        <v>252</v>
      </c>
      <c r="E10116" s="1">
        <v>0.24399999999999999</v>
      </c>
      <c r="F10116">
        <v>0.31</v>
      </c>
      <c r="G10116">
        <v>4.4999999999999998E-2</v>
      </c>
      <c r="H10116">
        <v>44</v>
      </c>
      <c r="I10116" t="s">
        <v>18288</v>
      </c>
      <c r="J10116">
        <v>2.2000000000000001E-4</v>
      </c>
      <c r="K10116">
        <v>5.8000000000000003E-2</v>
      </c>
      <c r="L10116">
        <v>1.1846847826086957</v>
      </c>
      <c r="M10116" s="2">
        <f t="shared" si="309"/>
        <v>97.826086956521735</v>
      </c>
      <c r="N10116" t="s">
        <v>2777</v>
      </c>
    </row>
    <row r="10117" spans="1:14">
      <c r="A10117">
        <v>91</v>
      </c>
      <c r="B10117" t="s">
        <v>17965</v>
      </c>
      <c r="C10117" t="s">
        <v>17966</v>
      </c>
      <c r="D10117">
        <v>45</v>
      </c>
      <c r="E10117" s="1">
        <v>0.184</v>
      </c>
      <c r="F10117">
        <v>0.17</v>
      </c>
      <c r="G10117">
        <v>7.6999999999999999E-2</v>
      </c>
      <c r="H10117">
        <v>26</v>
      </c>
      <c r="J10117">
        <v>1.3999999999999999E-4</v>
      </c>
      <c r="K10117">
        <v>0.08</v>
      </c>
      <c r="L10117">
        <v>1.1846847826086957</v>
      </c>
      <c r="M10117" s="2">
        <f t="shared" si="309"/>
        <v>98.91304347826086</v>
      </c>
      <c r="N10117" t="s">
        <v>2777</v>
      </c>
    </row>
    <row r="10118" spans="1:14">
      <c r="A10118">
        <v>92</v>
      </c>
      <c r="B10118" t="s">
        <v>16160</v>
      </c>
      <c r="C10118" t="s">
        <v>16161</v>
      </c>
      <c r="D10118">
        <v>17</v>
      </c>
      <c r="E10118" s="1">
        <v>0.11799999999999999</v>
      </c>
      <c r="G10118">
        <v>0</v>
      </c>
      <c r="H10118">
        <v>3</v>
      </c>
      <c r="J10118">
        <v>0</v>
      </c>
      <c r="L10118">
        <v>1.1846847826086957</v>
      </c>
      <c r="M10118" s="2">
        <f t="shared" si="309"/>
        <v>100</v>
      </c>
      <c r="N10118" t="s">
        <v>2777</v>
      </c>
    </row>
    <row r="10119" spans="1:14" s="3" customFormat="1">
      <c r="E10119" s="4"/>
      <c r="M10119" s="5"/>
    </row>
    <row r="10120" spans="1:14">
      <c r="A10120">
        <v>1</v>
      </c>
      <c r="B10120" t="s">
        <v>10528</v>
      </c>
      <c r="C10120" t="s">
        <v>10529</v>
      </c>
      <c r="D10120">
        <v>6750</v>
      </c>
      <c r="E10120" s="1">
        <v>12.6</v>
      </c>
      <c r="F10120">
        <v>12.933</v>
      </c>
      <c r="G10120">
        <v>3.9129999999999998</v>
      </c>
      <c r="H10120">
        <v>23</v>
      </c>
      <c r="I10120" t="s">
        <v>18288</v>
      </c>
      <c r="J10120">
        <v>1.3520000000000001E-2</v>
      </c>
      <c r="K10120">
        <v>7.4139999999999997</v>
      </c>
      <c r="L10120">
        <f>AVERAGE(E10120:E10255)</f>
        <v>1.3918666666666673</v>
      </c>
      <c r="M10120" s="2">
        <f t="shared" ref="M10120:M10151" si="310">A10120/134*100</f>
        <v>0.74626865671641784</v>
      </c>
      <c r="N10120" t="s">
        <v>2778</v>
      </c>
    </row>
    <row r="10121" spans="1:14">
      <c r="A10121">
        <v>2</v>
      </c>
      <c r="B10121" t="s">
        <v>17707</v>
      </c>
      <c r="C10121" t="s">
        <v>17708</v>
      </c>
      <c r="D10121">
        <v>960</v>
      </c>
      <c r="E10121" s="1">
        <v>11.333</v>
      </c>
      <c r="F10121">
        <v>7.1429999999999998</v>
      </c>
      <c r="G10121">
        <v>0.6</v>
      </c>
      <c r="H10121">
        <v>5</v>
      </c>
      <c r="I10121" t="s">
        <v>18288</v>
      </c>
      <c r="J10121">
        <v>7.9000000000000001E-4</v>
      </c>
      <c r="K10121">
        <v>3.2309999999999999</v>
      </c>
      <c r="L10121">
        <v>1.3754104477611946</v>
      </c>
      <c r="M10121" s="2">
        <f t="shared" si="310"/>
        <v>1.4925373134328357</v>
      </c>
      <c r="N10121" t="s">
        <v>2778</v>
      </c>
    </row>
    <row r="10122" spans="1:14">
      <c r="A10122">
        <v>3</v>
      </c>
      <c r="B10122" t="s">
        <v>17757</v>
      </c>
      <c r="C10122" t="s">
        <v>17758</v>
      </c>
      <c r="D10122">
        <v>5276</v>
      </c>
      <c r="E10122" s="1">
        <v>4.3559999999999999</v>
      </c>
      <c r="F10122">
        <v>4.7</v>
      </c>
      <c r="G10122">
        <v>0.86199999999999999</v>
      </c>
      <c r="H10122">
        <v>94</v>
      </c>
      <c r="I10122">
        <v>6.8</v>
      </c>
      <c r="J10122">
        <v>1.439E-2</v>
      </c>
      <c r="K10122">
        <v>1.6850000000000001</v>
      </c>
      <c r="L10122">
        <v>1.3754104477611946</v>
      </c>
      <c r="M10122" s="2">
        <f t="shared" si="310"/>
        <v>2.2388059701492535</v>
      </c>
      <c r="N10122" t="s">
        <v>2778</v>
      </c>
    </row>
    <row r="10123" spans="1:14">
      <c r="A10123">
        <v>4</v>
      </c>
      <c r="B10123" t="s">
        <v>9417</v>
      </c>
      <c r="C10123" t="s">
        <v>9418</v>
      </c>
      <c r="D10123">
        <v>10460</v>
      </c>
      <c r="E10123" s="1">
        <v>3.4060000000000001</v>
      </c>
      <c r="F10123">
        <v>3.746</v>
      </c>
      <c r="G10123">
        <v>0.78400000000000003</v>
      </c>
      <c r="H10123">
        <v>116</v>
      </c>
      <c r="I10123" t="s">
        <v>18288</v>
      </c>
      <c r="J10123">
        <v>2.104E-2</v>
      </c>
      <c r="K10123">
        <v>1.8120000000000001</v>
      </c>
      <c r="L10123">
        <v>1.3754104477611946</v>
      </c>
      <c r="M10123" s="2">
        <f t="shared" si="310"/>
        <v>2.9850746268656714</v>
      </c>
      <c r="N10123" t="s">
        <v>2778</v>
      </c>
    </row>
    <row r="10124" spans="1:14">
      <c r="A10124">
        <v>5</v>
      </c>
      <c r="B10124" t="s">
        <v>17833</v>
      </c>
      <c r="C10124" t="s">
        <v>17834</v>
      </c>
      <c r="D10124">
        <v>4440</v>
      </c>
      <c r="E10124" s="1">
        <v>3.0089999999999999</v>
      </c>
      <c r="F10124">
        <v>2.64</v>
      </c>
      <c r="G10124">
        <v>0.69599999999999995</v>
      </c>
      <c r="H10124">
        <v>639</v>
      </c>
      <c r="I10124">
        <v>4.0999999999999996</v>
      </c>
      <c r="J10124">
        <v>9.2099999999999994E-3</v>
      </c>
      <c r="K10124">
        <v>0.57999999999999996</v>
      </c>
      <c r="L10124">
        <v>1.3754104477611946</v>
      </c>
      <c r="M10124" s="2">
        <f t="shared" si="310"/>
        <v>3.7313432835820892</v>
      </c>
      <c r="N10124" t="s">
        <v>2778</v>
      </c>
    </row>
    <row r="10125" spans="1:14">
      <c r="A10125">
        <v>6</v>
      </c>
      <c r="B10125" t="s">
        <v>10582</v>
      </c>
      <c r="C10125" t="s">
        <v>10583</v>
      </c>
      <c r="D10125">
        <v>4083</v>
      </c>
      <c r="E10125" s="1">
        <v>2.7949999999999999</v>
      </c>
      <c r="F10125">
        <v>2.8010000000000002</v>
      </c>
      <c r="G10125">
        <v>0.36899999999999999</v>
      </c>
      <c r="H10125">
        <v>65</v>
      </c>
      <c r="I10125" t="s">
        <v>18288</v>
      </c>
      <c r="J10125">
        <v>5.8399999999999997E-3</v>
      </c>
      <c r="K10125">
        <v>1.018</v>
      </c>
      <c r="L10125">
        <v>1.3754104477611946</v>
      </c>
      <c r="M10125" s="2">
        <f t="shared" si="310"/>
        <v>4.4776119402985071</v>
      </c>
      <c r="N10125" t="s">
        <v>2778</v>
      </c>
    </row>
    <row r="10126" spans="1:14">
      <c r="A10126">
        <v>7</v>
      </c>
      <c r="B10126" t="s">
        <v>12832</v>
      </c>
      <c r="C10126" t="s">
        <v>12833</v>
      </c>
      <c r="D10126">
        <v>12017</v>
      </c>
      <c r="E10126" s="1">
        <v>2.7749999999999999</v>
      </c>
      <c r="F10126">
        <v>3.0750000000000002</v>
      </c>
      <c r="G10126">
        <v>0.442</v>
      </c>
      <c r="H10126">
        <v>317</v>
      </c>
      <c r="I10126">
        <v>6</v>
      </c>
      <c r="J10126">
        <v>2.606E-2</v>
      </c>
      <c r="K10126">
        <v>0.78</v>
      </c>
      <c r="L10126">
        <v>1.3754104477611946</v>
      </c>
      <c r="M10126" s="2">
        <f t="shared" si="310"/>
        <v>5.2238805970149249</v>
      </c>
      <c r="N10126" t="s">
        <v>2778</v>
      </c>
    </row>
    <row r="10127" spans="1:14">
      <c r="A10127">
        <v>8</v>
      </c>
      <c r="B10127" t="s">
        <v>14077</v>
      </c>
      <c r="C10127" t="s">
        <v>14078</v>
      </c>
      <c r="D10127">
        <v>5098</v>
      </c>
      <c r="E10127" s="1">
        <v>2.7730000000000001</v>
      </c>
      <c r="F10127">
        <v>2.6709999999999998</v>
      </c>
      <c r="G10127">
        <v>0.80700000000000005</v>
      </c>
      <c r="H10127">
        <v>497</v>
      </c>
      <c r="I10127">
        <v>2.8</v>
      </c>
      <c r="J10127">
        <v>2.0910000000000002E-2</v>
      </c>
      <c r="K10127">
        <v>0.72699999999999998</v>
      </c>
      <c r="L10127">
        <v>1.3754104477611946</v>
      </c>
      <c r="M10127" s="2">
        <f t="shared" si="310"/>
        <v>5.9701492537313428</v>
      </c>
      <c r="N10127" t="s">
        <v>2778</v>
      </c>
    </row>
    <row r="10128" spans="1:14">
      <c r="A10128">
        <v>9</v>
      </c>
      <c r="B10128" t="s">
        <v>10530</v>
      </c>
      <c r="C10128" t="s">
        <v>10531</v>
      </c>
      <c r="D10128">
        <v>2298</v>
      </c>
      <c r="E10128" s="1">
        <v>2.6669999999999998</v>
      </c>
      <c r="F10128">
        <v>3.4550000000000001</v>
      </c>
      <c r="H10128">
        <v>0</v>
      </c>
      <c r="I10128" t="s">
        <v>18288</v>
      </c>
      <c r="J10128">
        <v>2.49E-3</v>
      </c>
      <c r="K10128">
        <v>1.6120000000000001</v>
      </c>
      <c r="L10128">
        <v>1.3754104477611946</v>
      </c>
      <c r="M10128" s="2">
        <f t="shared" si="310"/>
        <v>6.7164179104477615</v>
      </c>
      <c r="N10128" t="s">
        <v>2778</v>
      </c>
    </row>
    <row r="10129" spans="1:14">
      <c r="A10129">
        <v>10</v>
      </c>
      <c r="B10129" t="s">
        <v>17885</v>
      </c>
      <c r="C10129" t="s">
        <v>17886</v>
      </c>
      <c r="D10129">
        <v>15051</v>
      </c>
      <c r="E10129" s="1">
        <v>2.617</v>
      </c>
      <c r="F10129">
        <v>2.738</v>
      </c>
      <c r="G10129">
        <v>0.35199999999999998</v>
      </c>
      <c r="H10129">
        <v>261</v>
      </c>
      <c r="I10129" t="s">
        <v>18288</v>
      </c>
      <c r="J10129">
        <v>3.6760000000000001E-2</v>
      </c>
      <c r="K10129">
        <v>1.407</v>
      </c>
      <c r="L10129">
        <v>1.3754104477611946</v>
      </c>
      <c r="M10129" s="2">
        <f t="shared" si="310"/>
        <v>7.4626865671641784</v>
      </c>
      <c r="N10129" t="s">
        <v>2778</v>
      </c>
    </row>
    <row r="10130" spans="1:14">
      <c r="A10130">
        <v>11</v>
      </c>
      <c r="B10130" t="s">
        <v>14241</v>
      </c>
      <c r="C10130" t="s">
        <v>14242</v>
      </c>
      <c r="D10130">
        <v>3168</v>
      </c>
      <c r="E10130" s="1">
        <v>2.4319999999999999</v>
      </c>
      <c r="F10130">
        <v>2.3140000000000001</v>
      </c>
      <c r="G10130">
        <v>0.43099999999999999</v>
      </c>
      <c r="H10130">
        <v>102</v>
      </c>
      <c r="I10130">
        <v>7.1</v>
      </c>
      <c r="J10130">
        <v>1.1440000000000001E-2</v>
      </c>
      <c r="K10130">
        <v>1.1259999999999999</v>
      </c>
      <c r="L10130">
        <v>1.3754104477611946</v>
      </c>
      <c r="M10130" s="2">
        <f t="shared" si="310"/>
        <v>8.2089552238805972</v>
      </c>
      <c r="N10130" t="s">
        <v>2778</v>
      </c>
    </row>
    <row r="10131" spans="1:14">
      <c r="A10131">
        <v>12</v>
      </c>
      <c r="B10131" t="s">
        <v>17747</v>
      </c>
      <c r="C10131" t="s">
        <v>17748</v>
      </c>
      <c r="D10131">
        <v>23091</v>
      </c>
      <c r="E10131" s="1">
        <v>2.3149999999999999</v>
      </c>
      <c r="F10131">
        <v>2.5979999999999999</v>
      </c>
      <c r="G10131">
        <v>0.39300000000000002</v>
      </c>
      <c r="H10131">
        <v>807</v>
      </c>
      <c r="I10131">
        <v>8.9</v>
      </c>
      <c r="J10131">
        <v>3.943E-2</v>
      </c>
      <c r="K10131">
        <v>0.78</v>
      </c>
      <c r="L10131">
        <v>1.3754104477611946</v>
      </c>
      <c r="M10131" s="2">
        <f t="shared" si="310"/>
        <v>8.9552238805970141</v>
      </c>
      <c r="N10131" t="s">
        <v>2778</v>
      </c>
    </row>
    <row r="10132" spans="1:14">
      <c r="A10132">
        <v>13</v>
      </c>
      <c r="B10132" t="s">
        <v>14227</v>
      </c>
      <c r="C10132" t="s">
        <v>14228</v>
      </c>
      <c r="D10132">
        <v>5755</v>
      </c>
      <c r="E10132" s="1">
        <v>2.2919999999999998</v>
      </c>
      <c r="F10132">
        <v>2.5259999999999998</v>
      </c>
      <c r="G10132">
        <v>0.37</v>
      </c>
      <c r="H10132">
        <v>108</v>
      </c>
      <c r="I10132" t="s">
        <v>18288</v>
      </c>
      <c r="J10132">
        <v>1.7690000000000001E-2</v>
      </c>
      <c r="K10132">
        <v>2.3090000000000002</v>
      </c>
      <c r="L10132">
        <v>1.3754104477611946</v>
      </c>
      <c r="M10132" s="2">
        <f t="shared" si="310"/>
        <v>9.7014925373134329</v>
      </c>
      <c r="N10132" t="s">
        <v>2778</v>
      </c>
    </row>
    <row r="10133" spans="1:14">
      <c r="A10133">
        <v>14</v>
      </c>
      <c r="B10133" t="s">
        <v>10556</v>
      </c>
      <c r="C10133" t="s">
        <v>10557</v>
      </c>
      <c r="D10133">
        <v>3887</v>
      </c>
      <c r="E10133" s="1">
        <v>2.2080000000000002</v>
      </c>
      <c r="F10133">
        <v>2.3159999999999998</v>
      </c>
      <c r="G10133">
        <v>0.28299999999999997</v>
      </c>
      <c r="H10133">
        <v>233</v>
      </c>
      <c r="I10133">
        <v>5</v>
      </c>
      <c r="J10133">
        <v>1.0449999999999999E-2</v>
      </c>
      <c r="K10133">
        <v>0.64900000000000002</v>
      </c>
      <c r="L10133">
        <v>1.3754104477611946</v>
      </c>
      <c r="M10133" s="2">
        <f t="shared" si="310"/>
        <v>10.44776119402985</v>
      </c>
      <c r="N10133" t="s">
        <v>2778</v>
      </c>
    </row>
    <row r="10134" spans="1:14">
      <c r="A10134">
        <v>15</v>
      </c>
      <c r="B10134" t="s">
        <v>10574</v>
      </c>
      <c r="C10134" t="s">
        <v>10575</v>
      </c>
      <c r="D10134">
        <v>34998</v>
      </c>
      <c r="E10134" s="1">
        <v>2.1829999999999998</v>
      </c>
      <c r="F10134">
        <v>2.569</v>
      </c>
      <c r="G10134">
        <v>0.44500000000000001</v>
      </c>
      <c r="H10134">
        <v>557</v>
      </c>
      <c r="I10134" t="s">
        <v>18288</v>
      </c>
      <c r="J10134">
        <v>5.1700000000000003E-2</v>
      </c>
      <c r="K10134">
        <v>1.1839999999999999</v>
      </c>
      <c r="L10134">
        <v>1.3754104477611946</v>
      </c>
      <c r="M10134" s="2">
        <f t="shared" si="310"/>
        <v>11.194029850746269</v>
      </c>
      <c r="N10134" t="s">
        <v>2778</v>
      </c>
    </row>
    <row r="10135" spans="1:14">
      <c r="A10135">
        <v>16</v>
      </c>
      <c r="B10135" t="s">
        <v>12810</v>
      </c>
      <c r="C10135" t="s">
        <v>12811</v>
      </c>
      <c r="D10135">
        <v>8522</v>
      </c>
      <c r="E10135" s="1">
        <v>2.1269999999999998</v>
      </c>
      <c r="F10135">
        <v>2.488</v>
      </c>
      <c r="G10135">
        <v>0.51200000000000001</v>
      </c>
      <c r="H10135">
        <v>434</v>
      </c>
      <c r="I10135">
        <v>5.4</v>
      </c>
      <c r="J10135">
        <v>2.2360000000000001E-2</v>
      </c>
      <c r="K10135">
        <v>0.68899999999999995</v>
      </c>
      <c r="L10135">
        <v>1.3754104477611946</v>
      </c>
      <c r="M10135" s="2">
        <f t="shared" si="310"/>
        <v>11.940298507462686</v>
      </c>
      <c r="N10135" t="s">
        <v>2778</v>
      </c>
    </row>
    <row r="10136" spans="1:14">
      <c r="A10136">
        <v>17</v>
      </c>
      <c r="B10136" t="s">
        <v>17793</v>
      </c>
      <c r="C10136" t="s">
        <v>17794</v>
      </c>
      <c r="D10136">
        <v>2487</v>
      </c>
      <c r="E10136" s="1">
        <v>2.0510000000000002</v>
      </c>
      <c r="F10136">
        <v>1.9590000000000001</v>
      </c>
      <c r="G10136">
        <v>0.38700000000000001</v>
      </c>
      <c r="H10136">
        <v>119</v>
      </c>
      <c r="I10136">
        <v>8.1999999999999993</v>
      </c>
      <c r="J10136">
        <v>4.5599999999999998E-3</v>
      </c>
      <c r="K10136">
        <v>0.628</v>
      </c>
      <c r="L10136">
        <v>1.3754104477611946</v>
      </c>
      <c r="M10136" s="2">
        <f t="shared" si="310"/>
        <v>12.686567164179104</v>
      </c>
      <c r="N10136" t="s">
        <v>2778</v>
      </c>
    </row>
    <row r="10137" spans="1:14">
      <c r="A10137">
        <v>18</v>
      </c>
      <c r="B10137" t="s">
        <v>10604</v>
      </c>
      <c r="C10137" t="s">
        <v>10605</v>
      </c>
      <c r="D10137">
        <v>792</v>
      </c>
      <c r="E10137" s="1">
        <v>2.0230000000000001</v>
      </c>
      <c r="F10137">
        <v>1.806</v>
      </c>
      <c r="G10137">
        <v>0.222</v>
      </c>
      <c r="H10137">
        <v>45</v>
      </c>
      <c r="I10137">
        <v>5.9</v>
      </c>
      <c r="J10137">
        <v>2.2899999999999999E-3</v>
      </c>
      <c r="K10137">
        <v>0.60399999999999998</v>
      </c>
      <c r="L10137">
        <v>1.3754104477611946</v>
      </c>
      <c r="M10137" s="2">
        <f t="shared" si="310"/>
        <v>13.432835820895523</v>
      </c>
      <c r="N10137" t="s">
        <v>2778</v>
      </c>
    </row>
    <row r="10138" spans="1:14">
      <c r="A10138">
        <v>19</v>
      </c>
      <c r="B10138" t="s">
        <v>18319</v>
      </c>
      <c r="C10138" t="s">
        <v>18320</v>
      </c>
      <c r="D10138">
        <v>1649</v>
      </c>
      <c r="E10138" s="1">
        <v>1.966</v>
      </c>
      <c r="F10138">
        <v>1.736</v>
      </c>
      <c r="G10138">
        <v>0.67200000000000004</v>
      </c>
      <c r="H10138">
        <v>180</v>
      </c>
      <c r="I10138">
        <v>3.8</v>
      </c>
      <c r="J10138">
        <v>4.4900000000000001E-3</v>
      </c>
      <c r="K10138">
        <v>0.45</v>
      </c>
      <c r="L10138">
        <v>1.3754104477611946</v>
      </c>
      <c r="M10138" s="2">
        <f t="shared" si="310"/>
        <v>14.17910447761194</v>
      </c>
      <c r="N10138" t="s">
        <v>2778</v>
      </c>
    </row>
    <row r="10139" spans="1:14">
      <c r="A10139">
        <v>20</v>
      </c>
      <c r="B10139" t="s">
        <v>10610</v>
      </c>
      <c r="C10139" t="s">
        <v>10611</v>
      </c>
      <c r="D10139">
        <v>1118</v>
      </c>
      <c r="E10139" s="1">
        <v>1.9550000000000001</v>
      </c>
      <c r="F10139">
        <v>1.504</v>
      </c>
      <c r="G10139">
        <v>0.111</v>
      </c>
      <c r="H10139">
        <v>45</v>
      </c>
      <c r="I10139">
        <v>9.3000000000000007</v>
      </c>
      <c r="J10139">
        <v>2.14E-3</v>
      </c>
      <c r="K10139">
        <v>0.496</v>
      </c>
      <c r="L10139">
        <v>1.3754104477611946</v>
      </c>
      <c r="M10139" s="2">
        <f t="shared" si="310"/>
        <v>14.925373134328357</v>
      </c>
      <c r="N10139" t="s">
        <v>2778</v>
      </c>
    </row>
    <row r="10140" spans="1:14">
      <c r="A10140">
        <v>21</v>
      </c>
      <c r="B10140" t="s">
        <v>10612</v>
      </c>
      <c r="C10140" t="s">
        <v>10613</v>
      </c>
      <c r="D10140">
        <v>20567</v>
      </c>
      <c r="E10140" s="1">
        <v>1.9419999999999999</v>
      </c>
      <c r="F10140">
        <v>1.9870000000000001</v>
      </c>
      <c r="G10140">
        <v>0.31900000000000001</v>
      </c>
      <c r="H10140">
        <v>499</v>
      </c>
      <c r="I10140" t="s">
        <v>18288</v>
      </c>
      <c r="J10140">
        <v>4.1320000000000003E-2</v>
      </c>
      <c r="K10140">
        <v>0.95299999999999996</v>
      </c>
      <c r="L10140">
        <v>1.3754104477611946</v>
      </c>
      <c r="M10140" s="2">
        <f t="shared" si="310"/>
        <v>15.671641791044777</v>
      </c>
      <c r="N10140" t="s">
        <v>2778</v>
      </c>
    </row>
    <row r="10141" spans="1:14">
      <c r="A10141">
        <v>22</v>
      </c>
      <c r="B10141" t="s">
        <v>9493</v>
      </c>
      <c r="C10141" t="s">
        <v>9494</v>
      </c>
      <c r="D10141">
        <v>3530</v>
      </c>
      <c r="E10141" s="1">
        <v>1.9359999999999999</v>
      </c>
      <c r="F10141">
        <v>2.2669999999999999</v>
      </c>
      <c r="G10141">
        <v>0.372</v>
      </c>
      <c r="H10141">
        <v>121</v>
      </c>
      <c r="I10141">
        <v>9.1</v>
      </c>
      <c r="J10141">
        <v>7.7999999999999996E-3</v>
      </c>
      <c r="K10141">
        <v>1.0069999999999999</v>
      </c>
      <c r="L10141">
        <v>1.3754104477611946</v>
      </c>
      <c r="M10141" s="2">
        <f t="shared" si="310"/>
        <v>16.417910447761194</v>
      </c>
      <c r="N10141" t="s">
        <v>2778</v>
      </c>
    </row>
    <row r="10142" spans="1:14">
      <c r="A10142">
        <v>23</v>
      </c>
      <c r="B10142" t="s">
        <v>14476</v>
      </c>
      <c r="C10142" t="s">
        <v>14477</v>
      </c>
      <c r="D10142">
        <v>454</v>
      </c>
      <c r="E10142" s="1">
        <v>1.899</v>
      </c>
      <c r="F10142">
        <v>1.59</v>
      </c>
      <c r="G10142">
        <v>0.21199999999999999</v>
      </c>
      <c r="H10142">
        <v>33</v>
      </c>
      <c r="I10142">
        <v>4.5999999999999996</v>
      </c>
      <c r="J10142">
        <v>2.4499999999999999E-3</v>
      </c>
      <c r="K10142">
        <v>0.78600000000000003</v>
      </c>
      <c r="L10142">
        <v>1.3754104477611946</v>
      </c>
      <c r="M10142" s="2">
        <f t="shared" si="310"/>
        <v>17.164179104477611</v>
      </c>
      <c r="N10142" t="s">
        <v>2778</v>
      </c>
    </row>
    <row r="10143" spans="1:14">
      <c r="A10143">
        <v>24</v>
      </c>
      <c r="B10143" t="s">
        <v>10566</v>
      </c>
      <c r="C10143" t="s">
        <v>10567</v>
      </c>
      <c r="D10143">
        <v>13537</v>
      </c>
      <c r="E10143" s="1">
        <v>1.871</v>
      </c>
      <c r="F10143">
        <v>2.0990000000000002</v>
      </c>
      <c r="G10143">
        <v>0.251</v>
      </c>
      <c r="H10143">
        <v>327</v>
      </c>
      <c r="I10143">
        <v>9.1</v>
      </c>
      <c r="J10143">
        <v>3.0679999999999999E-2</v>
      </c>
      <c r="K10143">
        <v>0.94399999999999995</v>
      </c>
      <c r="L10143">
        <v>1.3754104477611946</v>
      </c>
      <c r="M10143" s="2">
        <f t="shared" si="310"/>
        <v>17.910447761194028</v>
      </c>
      <c r="N10143" t="s">
        <v>2778</v>
      </c>
    </row>
    <row r="10144" spans="1:14">
      <c r="A10144">
        <v>25</v>
      </c>
      <c r="B10144" t="s">
        <v>10584</v>
      </c>
      <c r="C10144" t="s">
        <v>10585</v>
      </c>
      <c r="D10144">
        <v>4216</v>
      </c>
      <c r="E10144" s="1">
        <v>1.8660000000000001</v>
      </c>
      <c r="F10144">
        <v>1.9219999999999999</v>
      </c>
      <c r="G10144">
        <v>0.58399999999999996</v>
      </c>
      <c r="H10144">
        <v>269</v>
      </c>
      <c r="I10144">
        <v>4.2</v>
      </c>
      <c r="J10144">
        <v>2.5870000000000001E-2</v>
      </c>
      <c r="K10144">
        <v>0.95699999999999996</v>
      </c>
      <c r="L10144">
        <v>1.3754104477611946</v>
      </c>
      <c r="M10144" s="2">
        <f t="shared" si="310"/>
        <v>18.656716417910449</v>
      </c>
      <c r="N10144" t="s">
        <v>2778</v>
      </c>
    </row>
    <row r="10145" spans="1:14">
      <c r="A10145">
        <v>26</v>
      </c>
      <c r="B10145" t="s">
        <v>10608</v>
      </c>
      <c r="C10145" t="s">
        <v>10609</v>
      </c>
      <c r="D10145">
        <v>2061</v>
      </c>
      <c r="E10145" s="1">
        <v>1.8029999999999999</v>
      </c>
      <c r="F10145">
        <v>1.5049999999999999</v>
      </c>
      <c r="G10145">
        <v>0.3</v>
      </c>
      <c r="H10145">
        <v>100</v>
      </c>
      <c r="I10145">
        <v>7.8</v>
      </c>
      <c r="J10145">
        <v>4.3499999999999997E-3</v>
      </c>
      <c r="K10145">
        <v>0.46500000000000002</v>
      </c>
      <c r="L10145">
        <v>1.3754104477611946</v>
      </c>
      <c r="M10145" s="2">
        <f t="shared" si="310"/>
        <v>19.402985074626866</v>
      </c>
      <c r="N10145" t="s">
        <v>2778</v>
      </c>
    </row>
    <row r="10146" spans="1:14">
      <c r="A10146">
        <v>27</v>
      </c>
      <c r="B10146" t="s">
        <v>17415</v>
      </c>
      <c r="C10146" t="s">
        <v>17416</v>
      </c>
      <c r="D10146">
        <v>8310</v>
      </c>
      <c r="E10146" s="1">
        <v>1.79</v>
      </c>
      <c r="F10146">
        <v>2.1179999999999999</v>
      </c>
      <c r="G10146">
        <v>0.28499999999999998</v>
      </c>
      <c r="H10146">
        <v>365</v>
      </c>
      <c r="I10146">
        <v>5.7</v>
      </c>
      <c r="J10146">
        <v>2.4299999999999999E-2</v>
      </c>
      <c r="K10146">
        <v>0.68300000000000005</v>
      </c>
      <c r="L10146">
        <v>1.3754104477611946</v>
      </c>
      <c r="M10146" s="2">
        <f t="shared" si="310"/>
        <v>20.149253731343283</v>
      </c>
      <c r="N10146" t="s">
        <v>2778</v>
      </c>
    </row>
    <row r="10147" spans="1:14">
      <c r="A10147">
        <v>28</v>
      </c>
      <c r="B10147" t="s">
        <v>9381</v>
      </c>
      <c r="C10147" t="s">
        <v>9382</v>
      </c>
      <c r="D10147">
        <v>488</v>
      </c>
      <c r="E10147" s="1">
        <v>1.7470000000000001</v>
      </c>
      <c r="F10147">
        <v>1.8580000000000001</v>
      </c>
      <c r="G10147">
        <v>0.02</v>
      </c>
      <c r="H10147">
        <v>51</v>
      </c>
      <c r="I10147">
        <v>3.8</v>
      </c>
      <c r="J10147">
        <v>1.3600000000000001E-3</v>
      </c>
      <c r="K10147">
        <v>0.47899999999999998</v>
      </c>
      <c r="L10147">
        <v>1.3754104477611946</v>
      </c>
      <c r="M10147" s="2">
        <f t="shared" si="310"/>
        <v>20.8955223880597</v>
      </c>
      <c r="N10147" t="s">
        <v>2778</v>
      </c>
    </row>
    <row r="10148" spans="1:14">
      <c r="A10148">
        <v>29</v>
      </c>
      <c r="B10148" t="s">
        <v>10596</v>
      </c>
      <c r="C10148" t="s">
        <v>10597</v>
      </c>
      <c r="D10148">
        <v>1087</v>
      </c>
      <c r="E10148" s="1">
        <v>1.7470000000000001</v>
      </c>
      <c r="F10148">
        <v>1.6579999999999999</v>
      </c>
      <c r="G10148">
        <v>0.19900000000000001</v>
      </c>
      <c r="H10148">
        <v>146</v>
      </c>
      <c r="I10148">
        <v>5.4</v>
      </c>
      <c r="J10148">
        <v>2.2300000000000002E-3</v>
      </c>
      <c r="K10148">
        <v>0.38200000000000001</v>
      </c>
      <c r="L10148">
        <v>1.3754104477611946</v>
      </c>
      <c r="M10148" s="2">
        <f t="shared" si="310"/>
        <v>21.641791044776117</v>
      </c>
      <c r="N10148" t="s">
        <v>2778</v>
      </c>
    </row>
    <row r="10149" spans="1:14">
      <c r="A10149">
        <v>30</v>
      </c>
      <c r="B10149" t="s">
        <v>19140</v>
      </c>
      <c r="C10149" t="s">
        <v>19141</v>
      </c>
      <c r="D10149">
        <v>2186</v>
      </c>
      <c r="E10149" s="1">
        <v>1.728</v>
      </c>
      <c r="F10149">
        <v>1.7649999999999999</v>
      </c>
      <c r="G10149">
        <v>0.13700000000000001</v>
      </c>
      <c r="H10149">
        <v>131</v>
      </c>
      <c r="I10149">
        <v>6</v>
      </c>
      <c r="J10149">
        <v>7.2700000000000004E-3</v>
      </c>
      <c r="K10149">
        <v>0.68100000000000005</v>
      </c>
      <c r="L10149">
        <v>1.3754104477611946</v>
      </c>
      <c r="M10149" s="2">
        <f t="shared" si="310"/>
        <v>22.388059701492537</v>
      </c>
      <c r="N10149" t="s">
        <v>2778</v>
      </c>
    </row>
    <row r="10150" spans="1:14">
      <c r="A10150">
        <v>31</v>
      </c>
      <c r="B10150" t="s">
        <v>10562</v>
      </c>
      <c r="C10150" t="s">
        <v>10563</v>
      </c>
      <c r="D10150">
        <v>4608</v>
      </c>
      <c r="E10150" s="1">
        <v>1.7150000000000001</v>
      </c>
      <c r="F10150">
        <v>2.1669999999999998</v>
      </c>
      <c r="G10150">
        <v>0.42299999999999999</v>
      </c>
      <c r="H10150">
        <v>123</v>
      </c>
      <c r="I10150" t="s">
        <v>18288</v>
      </c>
      <c r="J10150">
        <v>7.2199999999999999E-3</v>
      </c>
      <c r="K10150">
        <v>0.85699999999999998</v>
      </c>
      <c r="L10150">
        <v>1.3754104477611946</v>
      </c>
      <c r="M10150" s="2">
        <f t="shared" si="310"/>
        <v>23.134328358208954</v>
      </c>
      <c r="N10150" t="s">
        <v>2778</v>
      </c>
    </row>
    <row r="10151" spans="1:14">
      <c r="A10151">
        <v>32</v>
      </c>
      <c r="B10151" t="s">
        <v>17873</v>
      </c>
      <c r="C10151" t="s">
        <v>17874</v>
      </c>
      <c r="D10151">
        <v>4089</v>
      </c>
      <c r="E10151" s="1">
        <v>1.706</v>
      </c>
      <c r="F10151">
        <v>1.6739999999999999</v>
      </c>
      <c r="G10151">
        <v>0.46300000000000002</v>
      </c>
      <c r="H10151">
        <v>497</v>
      </c>
      <c r="I10151">
        <v>3.7</v>
      </c>
      <c r="J10151">
        <v>1.503E-2</v>
      </c>
      <c r="K10151">
        <v>0.54100000000000004</v>
      </c>
      <c r="L10151">
        <v>1.3754104477611946</v>
      </c>
      <c r="M10151" s="2">
        <f t="shared" si="310"/>
        <v>23.880597014925371</v>
      </c>
      <c r="N10151" t="s">
        <v>2778</v>
      </c>
    </row>
    <row r="10152" spans="1:14">
      <c r="A10152">
        <v>33</v>
      </c>
      <c r="B10152" t="s">
        <v>17751</v>
      </c>
      <c r="C10152" t="s">
        <v>17752</v>
      </c>
      <c r="D10152">
        <v>3515</v>
      </c>
      <c r="E10152" s="1">
        <v>1.681</v>
      </c>
      <c r="F10152">
        <v>1.9219999999999999</v>
      </c>
      <c r="G10152">
        <v>0.253</v>
      </c>
      <c r="H10152">
        <v>99</v>
      </c>
      <c r="I10152">
        <v>7.8</v>
      </c>
      <c r="J10152">
        <v>8.5100000000000002E-3</v>
      </c>
      <c r="K10152">
        <v>0.746</v>
      </c>
      <c r="L10152">
        <v>1.3754104477611946</v>
      </c>
      <c r="M10152" s="2">
        <f t="shared" ref="M10152:M10183" si="311">A10152/134*100</f>
        <v>24.626865671641792</v>
      </c>
      <c r="N10152" t="s">
        <v>2778</v>
      </c>
    </row>
    <row r="10153" spans="1:14">
      <c r="A10153">
        <v>34</v>
      </c>
      <c r="B10153" t="s">
        <v>10546</v>
      </c>
      <c r="C10153" t="s">
        <v>10547</v>
      </c>
      <c r="D10153">
        <v>1146</v>
      </c>
      <c r="E10153" s="1">
        <v>1.635</v>
      </c>
      <c r="F10153">
        <v>1.718</v>
      </c>
      <c r="G10153">
        <v>0.22600000000000001</v>
      </c>
      <c r="H10153">
        <v>84</v>
      </c>
      <c r="I10153">
        <v>6.7</v>
      </c>
      <c r="J10153">
        <v>3.5400000000000002E-3</v>
      </c>
      <c r="K10153">
        <v>0.72099999999999997</v>
      </c>
      <c r="L10153">
        <v>1.3754104477611946</v>
      </c>
      <c r="M10153" s="2">
        <f t="shared" si="311"/>
        <v>25.373134328358208</v>
      </c>
      <c r="N10153" t="s">
        <v>2778</v>
      </c>
    </row>
    <row r="10154" spans="1:14">
      <c r="A10154">
        <v>35</v>
      </c>
      <c r="B10154" t="s">
        <v>10616</v>
      </c>
      <c r="C10154" t="s">
        <v>10617</v>
      </c>
      <c r="D10154">
        <v>3040</v>
      </c>
      <c r="E10154" s="1">
        <v>1.6259999999999999</v>
      </c>
      <c r="F10154">
        <v>2.0230000000000001</v>
      </c>
      <c r="G10154">
        <v>0.35399999999999998</v>
      </c>
      <c r="H10154">
        <v>79</v>
      </c>
      <c r="I10154" t="s">
        <v>18288</v>
      </c>
      <c r="J10154">
        <v>5.1999999999999998E-3</v>
      </c>
      <c r="K10154">
        <v>0.69099999999999995</v>
      </c>
      <c r="L10154">
        <v>1.3754104477611946</v>
      </c>
      <c r="M10154" s="2">
        <f t="shared" si="311"/>
        <v>26.119402985074625</v>
      </c>
      <c r="N10154" t="s">
        <v>2778</v>
      </c>
    </row>
    <row r="10155" spans="1:14">
      <c r="A10155">
        <v>36</v>
      </c>
      <c r="B10155" t="s">
        <v>17755</v>
      </c>
      <c r="C10155" t="s">
        <v>17756</v>
      </c>
      <c r="D10155">
        <v>4200</v>
      </c>
      <c r="E10155" s="1">
        <v>1.613</v>
      </c>
      <c r="F10155">
        <v>1.7549999999999999</v>
      </c>
      <c r="G10155">
        <v>0.107</v>
      </c>
      <c r="H10155">
        <v>159</v>
      </c>
      <c r="I10155" t="s">
        <v>18288</v>
      </c>
      <c r="J10155">
        <v>8.1099999999999992E-3</v>
      </c>
      <c r="K10155">
        <v>0.75</v>
      </c>
      <c r="L10155">
        <v>1.3754104477611946</v>
      </c>
      <c r="M10155" s="2">
        <f t="shared" si="311"/>
        <v>26.865671641791046</v>
      </c>
      <c r="N10155" t="s">
        <v>2778</v>
      </c>
    </row>
    <row r="10156" spans="1:14">
      <c r="A10156">
        <v>37</v>
      </c>
      <c r="B10156" t="s">
        <v>18313</v>
      </c>
      <c r="C10156" t="s">
        <v>18314</v>
      </c>
      <c r="D10156">
        <v>19012</v>
      </c>
      <c r="E10156" s="1">
        <v>1.613</v>
      </c>
      <c r="F10156">
        <v>1.893</v>
      </c>
      <c r="G10156">
        <v>0.21</v>
      </c>
      <c r="H10156">
        <v>377</v>
      </c>
      <c r="I10156" t="s">
        <v>18288</v>
      </c>
      <c r="J10156">
        <v>3.2149999999999998E-2</v>
      </c>
      <c r="K10156">
        <v>0.69699999999999995</v>
      </c>
      <c r="L10156">
        <v>1.3754104477611946</v>
      </c>
      <c r="M10156" s="2">
        <f t="shared" si="311"/>
        <v>27.611940298507463</v>
      </c>
      <c r="N10156" t="s">
        <v>2778</v>
      </c>
    </row>
    <row r="10157" spans="1:14">
      <c r="A10157">
        <v>38</v>
      </c>
      <c r="B10157" t="s">
        <v>9539</v>
      </c>
      <c r="C10157" t="s">
        <v>9540</v>
      </c>
      <c r="D10157">
        <v>9126</v>
      </c>
      <c r="E10157" s="1">
        <v>1.5960000000000001</v>
      </c>
      <c r="F10157">
        <v>1.454</v>
      </c>
      <c r="G10157">
        <v>0.373</v>
      </c>
      <c r="H10157">
        <v>268</v>
      </c>
      <c r="I10157" t="s">
        <v>18288</v>
      </c>
      <c r="J10157">
        <v>1.848E-2</v>
      </c>
      <c r="K10157">
        <v>0.70299999999999996</v>
      </c>
      <c r="L10157">
        <v>1.3754104477611946</v>
      </c>
      <c r="M10157" s="2">
        <f t="shared" si="311"/>
        <v>28.35820895522388</v>
      </c>
      <c r="N10157" t="s">
        <v>2778</v>
      </c>
    </row>
    <row r="10158" spans="1:14">
      <c r="A10158">
        <v>39</v>
      </c>
      <c r="B10158" t="s">
        <v>10544</v>
      </c>
      <c r="C10158" t="s">
        <v>10545</v>
      </c>
      <c r="D10158">
        <v>1966</v>
      </c>
      <c r="E10158" s="1">
        <v>1.5920000000000001</v>
      </c>
      <c r="F10158">
        <v>1.782</v>
      </c>
      <c r="G10158">
        <v>0.38300000000000001</v>
      </c>
      <c r="H10158">
        <v>81</v>
      </c>
      <c r="I10158">
        <v>7.3</v>
      </c>
      <c r="J10158">
        <v>6.5900000000000004E-3</v>
      </c>
      <c r="K10158">
        <v>0.84399999999999997</v>
      </c>
      <c r="L10158">
        <v>1.3754104477611946</v>
      </c>
      <c r="M10158" s="2">
        <f t="shared" si="311"/>
        <v>29.1044776119403</v>
      </c>
      <c r="N10158" t="s">
        <v>2778</v>
      </c>
    </row>
    <row r="10159" spans="1:14">
      <c r="A10159">
        <v>40</v>
      </c>
      <c r="B10159" t="s">
        <v>17745</v>
      </c>
      <c r="C10159" t="s">
        <v>17746</v>
      </c>
      <c r="D10159">
        <v>3692</v>
      </c>
      <c r="E10159" s="1">
        <v>1.581</v>
      </c>
      <c r="F10159">
        <v>2.4729999999999999</v>
      </c>
      <c r="G10159">
        <v>0.19400000000000001</v>
      </c>
      <c r="H10159">
        <v>103</v>
      </c>
      <c r="I10159">
        <v>7.8</v>
      </c>
      <c r="J10159">
        <v>1.04E-2</v>
      </c>
      <c r="K10159">
        <v>0.998</v>
      </c>
      <c r="L10159">
        <v>1.3754104477611946</v>
      </c>
      <c r="M10159" s="2">
        <f t="shared" si="311"/>
        <v>29.850746268656714</v>
      </c>
      <c r="N10159" t="s">
        <v>2778</v>
      </c>
    </row>
    <row r="10160" spans="1:14">
      <c r="A10160">
        <v>41</v>
      </c>
      <c r="B10160" t="s">
        <v>17719</v>
      </c>
      <c r="C10160" t="s">
        <v>17720</v>
      </c>
      <c r="D10160">
        <v>5281</v>
      </c>
      <c r="E10160" s="1">
        <v>1.5720000000000001</v>
      </c>
      <c r="F10160">
        <v>2.0049999999999999</v>
      </c>
      <c r="G10160">
        <v>0.28599999999999998</v>
      </c>
      <c r="H10160">
        <v>252</v>
      </c>
      <c r="I10160">
        <v>8.1</v>
      </c>
      <c r="J10160">
        <v>1.2109999999999999E-2</v>
      </c>
      <c r="K10160">
        <v>0.75900000000000001</v>
      </c>
      <c r="L10160">
        <v>1.3754104477611946</v>
      </c>
      <c r="M10160" s="2">
        <f t="shared" si="311"/>
        <v>30.597014925373134</v>
      </c>
      <c r="N10160" t="s">
        <v>2778</v>
      </c>
    </row>
    <row r="10161" spans="1:14">
      <c r="A10161">
        <v>42</v>
      </c>
      <c r="B10161" t="s">
        <v>10580</v>
      </c>
      <c r="C10161" t="s">
        <v>10581</v>
      </c>
      <c r="D10161">
        <v>3949</v>
      </c>
      <c r="E10161" s="1">
        <v>1.5669999999999999</v>
      </c>
      <c r="F10161">
        <v>1.8819999999999999</v>
      </c>
      <c r="G10161">
        <v>0.37</v>
      </c>
      <c r="H10161">
        <v>92</v>
      </c>
      <c r="I10161">
        <v>9.4</v>
      </c>
      <c r="J10161">
        <v>7.6699999999999997E-3</v>
      </c>
      <c r="K10161">
        <v>0.68500000000000005</v>
      </c>
      <c r="L10161">
        <v>1.3754104477611946</v>
      </c>
      <c r="M10161" s="2">
        <f t="shared" si="311"/>
        <v>31.343283582089555</v>
      </c>
      <c r="N10161" t="s">
        <v>2778</v>
      </c>
    </row>
    <row r="10162" spans="1:14">
      <c r="A10162">
        <v>43</v>
      </c>
      <c r="B10162" t="s">
        <v>14131</v>
      </c>
      <c r="C10162" t="s">
        <v>14132</v>
      </c>
      <c r="D10162">
        <v>686</v>
      </c>
      <c r="E10162" s="1">
        <v>1.5660000000000001</v>
      </c>
      <c r="F10162">
        <v>2.0259999999999998</v>
      </c>
      <c r="G10162">
        <v>0.5</v>
      </c>
      <c r="H10162">
        <v>36</v>
      </c>
      <c r="I10162">
        <v>9.1</v>
      </c>
      <c r="J10162">
        <v>2.8800000000000002E-3</v>
      </c>
      <c r="K10162">
        <v>1.44</v>
      </c>
      <c r="L10162">
        <v>1.3754104477611946</v>
      </c>
      <c r="M10162" s="2">
        <f t="shared" si="311"/>
        <v>32.089552238805972</v>
      </c>
      <c r="N10162" t="s">
        <v>2778</v>
      </c>
    </row>
    <row r="10163" spans="1:14">
      <c r="A10163">
        <v>44</v>
      </c>
      <c r="B10163" t="s">
        <v>9245</v>
      </c>
      <c r="C10163" t="s">
        <v>9246</v>
      </c>
      <c r="D10163">
        <v>2400</v>
      </c>
      <c r="E10163" s="1">
        <v>1.548</v>
      </c>
      <c r="F10163">
        <v>1.7410000000000001</v>
      </c>
      <c r="G10163">
        <v>0.191</v>
      </c>
      <c r="H10163">
        <v>131</v>
      </c>
      <c r="I10163" t="s">
        <v>18288</v>
      </c>
      <c r="J10163">
        <v>5.8500000000000002E-3</v>
      </c>
      <c r="K10163">
        <v>0.71299999999999997</v>
      </c>
      <c r="L10163">
        <v>1.3754104477611946</v>
      </c>
      <c r="M10163" s="2">
        <f t="shared" si="311"/>
        <v>32.835820895522389</v>
      </c>
      <c r="N10163" t="s">
        <v>2778</v>
      </c>
    </row>
    <row r="10164" spans="1:14">
      <c r="A10164">
        <v>45</v>
      </c>
      <c r="B10164" t="s">
        <v>9373</v>
      </c>
      <c r="C10164" t="s">
        <v>9374</v>
      </c>
      <c r="D10164">
        <v>740</v>
      </c>
      <c r="E10164" s="1">
        <v>1.504</v>
      </c>
      <c r="F10164">
        <v>1.7130000000000001</v>
      </c>
      <c r="G10164">
        <v>0.29099999999999998</v>
      </c>
      <c r="H10164">
        <v>79</v>
      </c>
      <c r="I10164">
        <v>4.9000000000000004</v>
      </c>
      <c r="J10164">
        <v>3.2100000000000002E-3</v>
      </c>
      <c r="K10164">
        <v>0.70199999999999996</v>
      </c>
      <c r="L10164">
        <v>1.3754104477611946</v>
      </c>
      <c r="M10164" s="2">
        <f t="shared" si="311"/>
        <v>33.582089552238806</v>
      </c>
      <c r="N10164" t="s">
        <v>2778</v>
      </c>
    </row>
    <row r="10165" spans="1:14">
      <c r="A10165">
        <v>46</v>
      </c>
      <c r="B10165" t="s">
        <v>10558</v>
      </c>
      <c r="C10165" t="s">
        <v>10559</v>
      </c>
      <c r="D10165">
        <v>233</v>
      </c>
      <c r="E10165" s="1">
        <v>1.4830000000000001</v>
      </c>
      <c r="F10165">
        <v>1.669</v>
      </c>
      <c r="G10165">
        <v>0.21299999999999999</v>
      </c>
      <c r="H10165">
        <v>47</v>
      </c>
      <c r="I10165">
        <v>2.6</v>
      </c>
      <c r="J10165">
        <v>9.7999999999999997E-4</v>
      </c>
      <c r="K10165">
        <v>0.45100000000000001</v>
      </c>
      <c r="L10165">
        <v>1.3754104477611946</v>
      </c>
      <c r="M10165" s="2">
        <f t="shared" si="311"/>
        <v>34.328358208955223</v>
      </c>
      <c r="N10165" t="s">
        <v>2778</v>
      </c>
    </row>
    <row r="10166" spans="1:14">
      <c r="A10166">
        <v>47</v>
      </c>
      <c r="B10166" t="s">
        <v>15246</v>
      </c>
      <c r="C10166" t="s">
        <v>15247</v>
      </c>
      <c r="D10166">
        <v>3701</v>
      </c>
      <c r="E10166" s="1">
        <v>1.4670000000000001</v>
      </c>
      <c r="F10166">
        <v>1.83</v>
      </c>
      <c r="G10166">
        <v>0.24</v>
      </c>
      <c r="H10166">
        <v>229</v>
      </c>
      <c r="I10166">
        <v>6.6</v>
      </c>
      <c r="J10166">
        <v>1.342E-2</v>
      </c>
      <c r="K10166">
        <v>0.85799999999999998</v>
      </c>
      <c r="L10166">
        <v>1.3754104477611946</v>
      </c>
      <c r="M10166" s="2">
        <f t="shared" si="311"/>
        <v>35.074626865671647</v>
      </c>
      <c r="N10166" t="s">
        <v>2778</v>
      </c>
    </row>
    <row r="10167" spans="1:14">
      <c r="A10167">
        <v>48</v>
      </c>
      <c r="B10167" t="s">
        <v>18343</v>
      </c>
      <c r="C10167" t="s">
        <v>18344</v>
      </c>
      <c r="D10167">
        <v>1367</v>
      </c>
      <c r="E10167" s="1">
        <v>1.4670000000000001</v>
      </c>
      <c r="F10167">
        <v>1.736</v>
      </c>
      <c r="G10167">
        <v>0.5</v>
      </c>
      <c r="H10167">
        <v>56</v>
      </c>
      <c r="I10167">
        <v>8.6999999999999993</v>
      </c>
      <c r="J10167">
        <v>4.0800000000000003E-3</v>
      </c>
      <c r="K10167">
        <v>0.86599999999999999</v>
      </c>
      <c r="L10167">
        <v>1.3754104477611946</v>
      </c>
      <c r="M10167" s="2">
        <f t="shared" si="311"/>
        <v>35.820895522388057</v>
      </c>
      <c r="N10167" t="s">
        <v>2778</v>
      </c>
    </row>
    <row r="10168" spans="1:14">
      <c r="A10168">
        <v>49</v>
      </c>
      <c r="B10168" t="s">
        <v>14283</v>
      </c>
      <c r="C10168" t="s">
        <v>14284</v>
      </c>
      <c r="D10168">
        <v>426</v>
      </c>
      <c r="E10168" s="1">
        <v>1.415</v>
      </c>
      <c r="F10168">
        <v>1.409</v>
      </c>
      <c r="G10168">
        <v>0.28899999999999998</v>
      </c>
      <c r="H10168">
        <v>45</v>
      </c>
      <c r="I10168">
        <v>5.7</v>
      </c>
      <c r="J10168">
        <v>2.7299999999999998E-3</v>
      </c>
      <c r="K10168">
        <v>1.046</v>
      </c>
      <c r="L10168">
        <v>1.3754104477611946</v>
      </c>
      <c r="M10168" s="2">
        <f t="shared" si="311"/>
        <v>36.567164179104481</v>
      </c>
      <c r="N10168" t="s">
        <v>2778</v>
      </c>
    </row>
    <row r="10169" spans="1:14">
      <c r="A10169">
        <v>50</v>
      </c>
      <c r="B10169" t="s">
        <v>10542</v>
      </c>
      <c r="C10169" t="s">
        <v>10543</v>
      </c>
      <c r="D10169">
        <v>6797</v>
      </c>
      <c r="E10169" s="1">
        <v>1.413</v>
      </c>
      <c r="F10169">
        <v>1.7330000000000001</v>
      </c>
      <c r="G10169">
        <v>0.219</v>
      </c>
      <c r="H10169">
        <v>224</v>
      </c>
      <c r="I10169">
        <v>9.6999999999999993</v>
      </c>
      <c r="J10169">
        <v>1.6129999999999999E-2</v>
      </c>
      <c r="K10169">
        <v>0.73</v>
      </c>
      <c r="L10169">
        <v>1.3754104477611946</v>
      </c>
      <c r="M10169" s="2">
        <f t="shared" si="311"/>
        <v>37.313432835820898</v>
      </c>
      <c r="N10169" t="s">
        <v>2778</v>
      </c>
    </row>
    <row r="10170" spans="1:14">
      <c r="A10170">
        <v>51</v>
      </c>
      <c r="B10170" t="s">
        <v>14101</v>
      </c>
      <c r="C10170" t="s">
        <v>14102</v>
      </c>
      <c r="D10170">
        <v>2256</v>
      </c>
      <c r="E10170" s="1">
        <v>1.389</v>
      </c>
      <c r="F10170">
        <v>1.7290000000000001</v>
      </c>
      <c r="G10170">
        <v>0.22</v>
      </c>
      <c r="H10170">
        <v>127</v>
      </c>
      <c r="I10170">
        <v>7.7</v>
      </c>
      <c r="J10170">
        <v>5.9800000000000001E-3</v>
      </c>
      <c r="K10170">
        <v>0.71</v>
      </c>
      <c r="L10170">
        <v>1.3754104477611946</v>
      </c>
      <c r="M10170" s="2">
        <f t="shared" si="311"/>
        <v>38.059701492537314</v>
      </c>
      <c r="N10170" t="s">
        <v>2778</v>
      </c>
    </row>
    <row r="10171" spans="1:14">
      <c r="A10171">
        <v>52</v>
      </c>
      <c r="B10171" t="s">
        <v>15304</v>
      </c>
      <c r="C10171" t="s">
        <v>15305</v>
      </c>
      <c r="D10171">
        <v>4671</v>
      </c>
      <c r="E10171" s="1">
        <v>1.3520000000000001</v>
      </c>
      <c r="F10171">
        <v>1.43</v>
      </c>
      <c r="G10171">
        <v>0.17599999999999999</v>
      </c>
      <c r="H10171">
        <v>267</v>
      </c>
      <c r="I10171">
        <v>8.5</v>
      </c>
      <c r="J10171">
        <v>1.4710000000000001E-2</v>
      </c>
      <c r="K10171">
        <v>0.72</v>
      </c>
      <c r="L10171">
        <v>1.3754104477611946</v>
      </c>
      <c r="M10171" s="2">
        <f t="shared" si="311"/>
        <v>38.805970149253731</v>
      </c>
      <c r="N10171" t="s">
        <v>2778</v>
      </c>
    </row>
    <row r="10172" spans="1:14">
      <c r="A10172">
        <v>53</v>
      </c>
      <c r="B10172" t="s">
        <v>10564</v>
      </c>
      <c r="C10172" t="s">
        <v>10565</v>
      </c>
      <c r="D10172">
        <v>3099</v>
      </c>
      <c r="E10172" s="1">
        <v>1.345</v>
      </c>
      <c r="F10172">
        <v>1.5980000000000001</v>
      </c>
      <c r="G10172">
        <v>0.30299999999999999</v>
      </c>
      <c r="H10172">
        <v>152</v>
      </c>
      <c r="I10172">
        <v>9.1999999999999993</v>
      </c>
      <c r="J10172">
        <v>6.5700000000000003E-3</v>
      </c>
      <c r="K10172">
        <v>0.65500000000000003</v>
      </c>
      <c r="L10172">
        <v>1.3754104477611946</v>
      </c>
      <c r="M10172" s="2">
        <f t="shared" si="311"/>
        <v>39.552238805970148</v>
      </c>
      <c r="N10172" t="s">
        <v>2778</v>
      </c>
    </row>
    <row r="10173" spans="1:14">
      <c r="A10173">
        <v>54</v>
      </c>
      <c r="B10173" t="s">
        <v>13309</v>
      </c>
      <c r="C10173" t="s">
        <v>13310</v>
      </c>
      <c r="D10173">
        <v>3622</v>
      </c>
      <c r="E10173" s="1">
        <v>1.3420000000000001</v>
      </c>
      <c r="F10173">
        <v>1.8819999999999999</v>
      </c>
      <c r="G10173">
        <v>0.17</v>
      </c>
      <c r="H10173">
        <v>153</v>
      </c>
      <c r="I10173" t="s">
        <v>18288</v>
      </c>
      <c r="J10173">
        <v>5.6499999999999996E-3</v>
      </c>
      <c r="K10173">
        <v>0.65500000000000003</v>
      </c>
      <c r="L10173">
        <v>1.3754104477611946</v>
      </c>
      <c r="M10173" s="2">
        <f t="shared" si="311"/>
        <v>40.298507462686565</v>
      </c>
      <c r="N10173" t="s">
        <v>2778</v>
      </c>
    </row>
    <row r="10174" spans="1:14">
      <c r="A10174">
        <v>55</v>
      </c>
      <c r="B10174" t="s">
        <v>9327</v>
      </c>
      <c r="C10174" t="s">
        <v>9328</v>
      </c>
      <c r="D10174">
        <v>459</v>
      </c>
      <c r="E10174" s="1">
        <v>1.33</v>
      </c>
      <c r="F10174">
        <v>1.0589999999999999</v>
      </c>
      <c r="G10174">
        <v>0.10199999999999999</v>
      </c>
      <c r="H10174">
        <v>49</v>
      </c>
      <c r="I10174">
        <v>4.2</v>
      </c>
      <c r="J10174">
        <v>1.72E-3</v>
      </c>
      <c r="K10174">
        <v>0.34100000000000003</v>
      </c>
      <c r="L10174">
        <v>1.3754104477611946</v>
      </c>
      <c r="M10174" s="2">
        <f t="shared" si="311"/>
        <v>41.044776119402989</v>
      </c>
      <c r="N10174" t="s">
        <v>2778</v>
      </c>
    </row>
    <row r="10175" spans="1:14">
      <c r="A10175">
        <v>56</v>
      </c>
      <c r="B10175" t="s">
        <v>13267</v>
      </c>
      <c r="C10175" t="s">
        <v>13268</v>
      </c>
      <c r="D10175">
        <v>1600</v>
      </c>
      <c r="E10175" s="1">
        <v>1.3069999999999999</v>
      </c>
      <c r="F10175">
        <v>1.625</v>
      </c>
      <c r="G10175">
        <v>8.7999999999999995E-2</v>
      </c>
      <c r="H10175">
        <v>68</v>
      </c>
      <c r="I10175">
        <v>7.7</v>
      </c>
      <c r="J10175">
        <v>3.7799999999999999E-3</v>
      </c>
      <c r="K10175">
        <v>0.58599999999999997</v>
      </c>
      <c r="L10175">
        <v>1.3754104477611946</v>
      </c>
      <c r="M10175" s="2">
        <f t="shared" si="311"/>
        <v>41.791044776119399</v>
      </c>
      <c r="N10175" t="s">
        <v>2778</v>
      </c>
    </row>
    <row r="10176" spans="1:14">
      <c r="A10176">
        <v>57</v>
      </c>
      <c r="B10176" t="s">
        <v>10548</v>
      </c>
      <c r="C10176" t="s">
        <v>10549</v>
      </c>
      <c r="D10176">
        <v>792</v>
      </c>
      <c r="E10176" s="1">
        <v>1.274</v>
      </c>
      <c r="F10176">
        <v>1.204</v>
      </c>
      <c r="G10176">
        <v>0.2</v>
      </c>
      <c r="H10176">
        <v>60</v>
      </c>
      <c r="I10176">
        <v>7.1</v>
      </c>
      <c r="J10176">
        <v>2.7299999999999998E-3</v>
      </c>
      <c r="K10176">
        <v>0.56499999999999995</v>
      </c>
      <c r="L10176">
        <v>1.3754104477611946</v>
      </c>
      <c r="M10176" s="2">
        <f t="shared" si="311"/>
        <v>42.537313432835823</v>
      </c>
      <c r="N10176" t="s">
        <v>2778</v>
      </c>
    </row>
    <row r="10177" spans="1:14">
      <c r="A10177">
        <v>58</v>
      </c>
      <c r="B10177" t="s">
        <v>14183</v>
      </c>
      <c r="C10177" t="s">
        <v>14184</v>
      </c>
      <c r="D10177">
        <v>1019</v>
      </c>
      <c r="E10177" s="1">
        <v>1.2709999999999999</v>
      </c>
      <c r="F10177">
        <v>1.123</v>
      </c>
      <c r="G10177">
        <v>0</v>
      </c>
      <c r="H10177">
        <v>25</v>
      </c>
      <c r="I10177" t="s">
        <v>18288</v>
      </c>
      <c r="J10177">
        <v>1.6900000000000001E-3</v>
      </c>
      <c r="K10177">
        <v>0.74</v>
      </c>
      <c r="L10177">
        <v>1.3754104477611946</v>
      </c>
      <c r="M10177" s="2">
        <f t="shared" si="311"/>
        <v>43.283582089552233</v>
      </c>
      <c r="N10177" t="s">
        <v>2778</v>
      </c>
    </row>
    <row r="10178" spans="1:14">
      <c r="A10178">
        <v>59</v>
      </c>
      <c r="B10178" t="s">
        <v>18317</v>
      </c>
      <c r="C10178" t="s">
        <v>18318</v>
      </c>
      <c r="D10178">
        <v>1825</v>
      </c>
      <c r="E10178" s="1">
        <v>1.268</v>
      </c>
      <c r="F10178">
        <v>1.278</v>
      </c>
      <c r="G10178">
        <v>0.16800000000000001</v>
      </c>
      <c r="H10178">
        <v>113</v>
      </c>
      <c r="I10178">
        <v>9.9</v>
      </c>
      <c r="J10178">
        <v>4.1700000000000001E-3</v>
      </c>
      <c r="K10178">
        <v>0.51200000000000001</v>
      </c>
      <c r="L10178">
        <v>1.3754104477611946</v>
      </c>
      <c r="M10178" s="2">
        <f t="shared" si="311"/>
        <v>44.029850746268657</v>
      </c>
      <c r="N10178" t="s">
        <v>2778</v>
      </c>
    </row>
    <row r="10179" spans="1:14">
      <c r="A10179">
        <v>60</v>
      </c>
      <c r="B10179" t="s">
        <v>19442</v>
      </c>
      <c r="C10179" t="s">
        <v>19443</v>
      </c>
      <c r="D10179">
        <v>268</v>
      </c>
      <c r="E10179" s="1">
        <v>1.254</v>
      </c>
      <c r="F10179">
        <v>1.0569999999999999</v>
      </c>
      <c r="G10179">
        <v>0</v>
      </c>
      <c r="H10179">
        <v>32</v>
      </c>
      <c r="I10179">
        <v>4.7</v>
      </c>
      <c r="J10179">
        <v>1.17E-3</v>
      </c>
      <c r="K10179">
        <v>0.42499999999999999</v>
      </c>
      <c r="L10179">
        <v>1.3754104477611946</v>
      </c>
      <c r="M10179" s="2">
        <f t="shared" si="311"/>
        <v>44.776119402985074</v>
      </c>
      <c r="N10179" t="s">
        <v>2778</v>
      </c>
    </row>
    <row r="10180" spans="1:14">
      <c r="A10180">
        <v>61</v>
      </c>
      <c r="B10180" t="s">
        <v>9383</v>
      </c>
      <c r="C10180" t="s">
        <v>9384</v>
      </c>
      <c r="D10180">
        <v>4139</v>
      </c>
      <c r="E10180" s="1">
        <v>1.25</v>
      </c>
      <c r="F10180">
        <v>1.3080000000000001</v>
      </c>
      <c r="G10180">
        <v>0.21099999999999999</v>
      </c>
      <c r="H10180">
        <v>109</v>
      </c>
      <c r="I10180" t="s">
        <v>18288</v>
      </c>
      <c r="J10180">
        <v>6.79E-3</v>
      </c>
      <c r="K10180">
        <v>0.66500000000000004</v>
      </c>
      <c r="L10180">
        <v>1.3754104477611946</v>
      </c>
      <c r="M10180" s="2">
        <f t="shared" si="311"/>
        <v>45.522388059701491</v>
      </c>
      <c r="N10180" t="s">
        <v>2778</v>
      </c>
    </row>
    <row r="10181" spans="1:14">
      <c r="A10181">
        <v>62</v>
      </c>
      <c r="B10181" t="s">
        <v>10526</v>
      </c>
      <c r="C10181" t="s">
        <v>10527</v>
      </c>
      <c r="D10181">
        <v>2620</v>
      </c>
      <c r="E10181" s="1">
        <v>1.2470000000000001</v>
      </c>
      <c r="F10181">
        <v>1.2070000000000001</v>
      </c>
      <c r="G10181">
        <v>0.215</v>
      </c>
      <c r="H10181">
        <v>181</v>
      </c>
      <c r="I10181" t="s">
        <v>18288</v>
      </c>
      <c r="J10181">
        <v>5.7800000000000004E-3</v>
      </c>
      <c r="K10181">
        <v>0.48399999999999999</v>
      </c>
      <c r="L10181">
        <v>1.3754104477611946</v>
      </c>
      <c r="M10181" s="2">
        <f t="shared" si="311"/>
        <v>46.268656716417908</v>
      </c>
      <c r="N10181" t="s">
        <v>2778</v>
      </c>
    </row>
    <row r="10182" spans="1:14">
      <c r="A10182">
        <v>63</v>
      </c>
      <c r="B10182" t="s">
        <v>13313</v>
      </c>
      <c r="C10182" t="s">
        <v>13314</v>
      </c>
      <c r="D10182">
        <v>114</v>
      </c>
      <c r="E10182" s="1">
        <v>1.24</v>
      </c>
      <c r="F10182">
        <v>0.82699999999999996</v>
      </c>
      <c r="G10182">
        <v>0.222</v>
      </c>
      <c r="H10182">
        <v>36</v>
      </c>
      <c r="I10182">
        <v>2.2000000000000002</v>
      </c>
      <c r="J10182">
        <v>4.6000000000000001E-4</v>
      </c>
      <c r="K10182">
        <v>0.251</v>
      </c>
      <c r="L10182">
        <v>1.3754104477611946</v>
      </c>
      <c r="M10182" s="2">
        <f t="shared" si="311"/>
        <v>47.014925373134332</v>
      </c>
      <c r="N10182" t="s">
        <v>2778</v>
      </c>
    </row>
    <row r="10183" spans="1:14">
      <c r="A10183">
        <v>64</v>
      </c>
      <c r="B10183" t="s">
        <v>10532</v>
      </c>
      <c r="C10183" t="s">
        <v>10533</v>
      </c>
      <c r="D10183">
        <v>260</v>
      </c>
      <c r="E10183" s="1">
        <v>1.226</v>
      </c>
      <c r="F10183">
        <v>1.04</v>
      </c>
      <c r="G10183">
        <v>1.5</v>
      </c>
      <c r="H10183">
        <v>24</v>
      </c>
      <c r="I10183">
        <v>4.4000000000000004</v>
      </c>
      <c r="J10183">
        <v>5.6999999999999998E-4</v>
      </c>
      <c r="K10183">
        <v>0.26</v>
      </c>
      <c r="L10183">
        <v>1.3754104477611946</v>
      </c>
      <c r="M10183" s="2">
        <f t="shared" si="311"/>
        <v>47.761194029850742</v>
      </c>
      <c r="N10183" t="s">
        <v>2778</v>
      </c>
    </row>
    <row r="10184" spans="1:14">
      <c r="A10184">
        <v>65</v>
      </c>
      <c r="B10184" t="s">
        <v>15288</v>
      </c>
      <c r="C10184" t="s">
        <v>15289</v>
      </c>
      <c r="D10184">
        <v>831</v>
      </c>
      <c r="E10184" s="1">
        <v>1.214</v>
      </c>
      <c r="F10184">
        <v>1.286</v>
      </c>
      <c r="G10184">
        <v>0.152</v>
      </c>
      <c r="H10184">
        <v>46</v>
      </c>
      <c r="I10184">
        <v>9</v>
      </c>
      <c r="J10184">
        <v>2.2599999999999999E-3</v>
      </c>
      <c r="K10184">
        <v>0.55200000000000005</v>
      </c>
      <c r="L10184">
        <v>1.3754104477611946</v>
      </c>
      <c r="M10184" s="2">
        <f t="shared" ref="M10184:M10215" si="312">A10184/134*100</f>
        <v>48.507462686567166</v>
      </c>
      <c r="N10184" t="s">
        <v>2778</v>
      </c>
    </row>
    <row r="10185" spans="1:14">
      <c r="A10185">
        <v>66</v>
      </c>
      <c r="B10185" t="s">
        <v>18984</v>
      </c>
      <c r="C10185" t="s">
        <v>18985</v>
      </c>
      <c r="D10185">
        <v>685</v>
      </c>
      <c r="E10185" s="1">
        <v>1.1859999999999999</v>
      </c>
      <c r="F10185">
        <v>1.099</v>
      </c>
      <c r="G10185">
        <v>0.35499999999999998</v>
      </c>
      <c r="H10185">
        <v>31</v>
      </c>
      <c r="I10185" t="s">
        <v>18288</v>
      </c>
      <c r="J10185">
        <v>1.6000000000000001E-3</v>
      </c>
      <c r="K10185">
        <v>0.60099999999999998</v>
      </c>
      <c r="L10185">
        <v>1.3754104477611946</v>
      </c>
      <c r="M10185" s="2">
        <f t="shared" si="312"/>
        <v>49.253731343283583</v>
      </c>
      <c r="N10185" t="s">
        <v>2778</v>
      </c>
    </row>
    <row r="10186" spans="1:14">
      <c r="A10186">
        <v>67</v>
      </c>
      <c r="B10186" t="s">
        <v>17715</v>
      </c>
      <c r="C10186" t="s">
        <v>17716</v>
      </c>
      <c r="D10186">
        <v>194</v>
      </c>
      <c r="E10186" s="1">
        <v>1.1439999999999999</v>
      </c>
      <c r="F10186">
        <v>0.88400000000000001</v>
      </c>
      <c r="G10186">
        <v>5.8000000000000003E-2</v>
      </c>
      <c r="H10186">
        <v>52</v>
      </c>
      <c r="I10186">
        <v>2.6</v>
      </c>
      <c r="J10186">
        <v>6.4000000000000005E-4</v>
      </c>
      <c r="K10186">
        <v>0.17</v>
      </c>
      <c r="L10186">
        <v>1.3754104477611946</v>
      </c>
      <c r="M10186" s="2">
        <f t="shared" si="312"/>
        <v>50</v>
      </c>
      <c r="N10186" t="s">
        <v>2778</v>
      </c>
    </row>
    <row r="10187" spans="1:14">
      <c r="A10187">
        <v>68</v>
      </c>
      <c r="B10187" t="s">
        <v>14273</v>
      </c>
      <c r="C10187" t="s">
        <v>14274</v>
      </c>
      <c r="D10187">
        <v>599</v>
      </c>
      <c r="E10187" s="1">
        <v>1.093</v>
      </c>
      <c r="F10187">
        <v>0.84</v>
      </c>
      <c r="G10187">
        <v>9.0999999999999998E-2</v>
      </c>
      <c r="H10187">
        <v>66</v>
      </c>
      <c r="I10187">
        <v>7.5</v>
      </c>
      <c r="J10187">
        <v>1.1900000000000001E-3</v>
      </c>
      <c r="K10187">
        <v>0.25800000000000001</v>
      </c>
      <c r="L10187">
        <v>1.3754104477611946</v>
      </c>
      <c r="M10187" s="2">
        <f t="shared" si="312"/>
        <v>50.746268656716417</v>
      </c>
      <c r="N10187" t="s">
        <v>2778</v>
      </c>
    </row>
    <row r="10188" spans="1:14">
      <c r="A10188">
        <v>69</v>
      </c>
      <c r="B10188" t="s">
        <v>10536</v>
      </c>
      <c r="C10188" t="s">
        <v>10537</v>
      </c>
      <c r="D10188">
        <v>573</v>
      </c>
      <c r="E10188" s="1">
        <v>1.091</v>
      </c>
      <c r="F10188">
        <v>1.21</v>
      </c>
      <c r="G10188">
        <v>0.182</v>
      </c>
      <c r="H10188">
        <v>44</v>
      </c>
      <c r="I10188">
        <v>9.1</v>
      </c>
      <c r="J10188">
        <v>1.99E-3</v>
      </c>
      <c r="K10188">
        <v>0.72099999999999997</v>
      </c>
      <c r="L10188">
        <v>1.3754104477611946</v>
      </c>
      <c r="M10188" s="2">
        <f t="shared" si="312"/>
        <v>51.492537313432841</v>
      </c>
      <c r="N10188" t="s">
        <v>2778</v>
      </c>
    </row>
    <row r="10189" spans="1:14">
      <c r="A10189">
        <v>70</v>
      </c>
      <c r="B10189" t="s">
        <v>17849</v>
      </c>
      <c r="C10189" t="s">
        <v>17850</v>
      </c>
      <c r="D10189">
        <v>1095</v>
      </c>
      <c r="E10189" s="1">
        <v>1.0860000000000001</v>
      </c>
      <c r="F10189">
        <v>1.44</v>
      </c>
      <c r="G10189">
        <v>0.35899999999999999</v>
      </c>
      <c r="H10189">
        <v>64</v>
      </c>
      <c r="I10189">
        <v>8.5</v>
      </c>
      <c r="J10189">
        <v>3.4499999999999999E-3</v>
      </c>
      <c r="K10189">
        <v>0.78600000000000003</v>
      </c>
      <c r="L10189">
        <v>1.3754104477611946</v>
      </c>
      <c r="M10189" s="2">
        <f t="shared" si="312"/>
        <v>52.238805970149251</v>
      </c>
      <c r="N10189" t="s">
        <v>2778</v>
      </c>
    </row>
    <row r="10190" spans="1:14">
      <c r="A10190">
        <v>71</v>
      </c>
      <c r="B10190" t="s">
        <v>17553</v>
      </c>
      <c r="C10190" t="s">
        <v>17554</v>
      </c>
      <c r="D10190">
        <v>1836</v>
      </c>
      <c r="E10190" s="1">
        <v>1.0549999999999999</v>
      </c>
      <c r="F10190">
        <v>1.1779999999999999</v>
      </c>
      <c r="G10190">
        <v>0.182</v>
      </c>
      <c r="H10190">
        <v>99</v>
      </c>
      <c r="I10190">
        <v>9.9</v>
      </c>
      <c r="J10190">
        <v>4.7600000000000003E-3</v>
      </c>
      <c r="K10190">
        <v>0.629</v>
      </c>
      <c r="L10190">
        <v>1.3754104477611946</v>
      </c>
      <c r="M10190" s="2">
        <f t="shared" si="312"/>
        <v>52.985074626865668</v>
      </c>
      <c r="N10190" t="s">
        <v>2778</v>
      </c>
    </row>
    <row r="10191" spans="1:14">
      <c r="A10191">
        <v>72</v>
      </c>
      <c r="B10191" t="s">
        <v>10600</v>
      </c>
      <c r="C10191" t="s">
        <v>10601</v>
      </c>
      <c r="D10191">
        <v>1513</v>
      </c>
      <c r="E10191" s="1">
        <v>1.05</v>
      </c>
      <c r="F10191">
        <v>1.3240000000000001</v>
      </c>
      <c r="G10191">
        <v>0.52100000000000002</v>
      </c>
      <c r="H10191">
        <v>94</v>
      </c>
      <c r="I10191">
        <v>6.5</v>
      </c>
      <c r="J10191">
        <v>4.8399999999999997E-3</v>
      </c>
      <c r="K10191">
        <v>0.54500000000000004</v>
      </c>
      <c r="L10191">
        <v>1.3754104477611946</v>
      </c>
      <c r="M10191" s="2">
        <f t="shared" si="312"/>
        <v>53.731343283582092</v>
      </c>
      <c r="N10191" t="s">
        <v>2778</v>
      </c>
    </row>
    <row r="10192" spans="1:14">
      <c r="A10192">
        <v>73</v>
      </c>
      <c r="B10192" t="s">
        <v>10572</v>
      </c>
      <c r="C10192" t="s">
        <v>10573</v>
      </c>
      <c r="D10192">
        <v>8371</v>
      </c>
      <c r="E10192" s="1">
        <v>1.0409999999999999</v>
      </c>
      <c r="F10192">
        <v>1.204</v>
      </c>
      <c r="G10192">
        <v>0.497</v>
      </c>
      <c r="H10192">
        <v>147</v>
      </c>
      <c r="I10192" t="s">
        <v>18288</v>
      </c>
      <c r="J10192">
        <v>6.9300000000000004E-3</v>
      </c>
      <c r="K10192">
        <v>0.57899999999999996</v>
      </c>
      <c r="L10192">
        <v>1.3754104477611946</v>
      </c>
      <c r="M10192" s="2">
        <f t="shared" si="312"/>
        <v>54.477611940298509</v>
      </c>
      <c r="N10192" t="s">
        <v>2778</v>
      </c>
    </row>
    <row r="10193" spans="1:14">
      <c r="A10193">
        <v>74</v>
      </c>
      <c r="B10193" t="s">
        <v>17931</v>
      </c>
      <c r="C10193" t="s">
        <v>17932</v>
      </c>
      <c r="D10193">
        <v>1440</v>
      </c>
      <c r="E10193" s="1">
        <v>1.038</v>
      </c>
      <c r="F10193">
        <v>1.0740000000000001</v>
      </c>
      <c r="G10193">
        <v>0.128</v>
      </c>
      <c r="H10193">
        <v>47</v>
      </c>
      <c r="I10193" t="s">
        <v>18288</v>
      </c>
      <c r="J10193">
        <v>2.32E-3</v>
      </c>
      <c r="K10193">
        <v>0.57899999999999996</v>
      </c>
      <c r="L10193">
        <v>1.3754104477611946</v>
      </c>
      <c r="M10193" s="2">
        <f t="shared" si="312"/>
        <v>55.223880597014926</v>
      </c>
      <c r="N10193" t="s">
        <v>2778</v>
      </c>
    </row>
    <row r="10194" spans="1:14">
      <c r="A10194">
        <v>75</v>
      </c>
      <c r="B10194" t="s">
        <v>10534</v>
      </c>
      <c r="C10194" t="s">
        <v>10535</v>
      </c>
      <c r="D10194">
        <v>1082</v>
      </c>
      <c r="E10194" s="1">
        <v>1.0349999999999999</v>
      </c>
      <c r="F10194">
        <v>1.0820000000000001</v>
      </c>
      <c r="G10194">
        <v>0.129</v>
      </c>
      <c r="H10194">
        <v>116</v>
      </c>
      <c r="I10194">
        <v>6.5</v>
      </c>
      <c r="J10194">
        <v>3.16E-3</v>
      </c>
      <c r="K10194">
        <v>0.4</v>
      </c>
      <c r="L10194">
        <v>1.3754104477611946</v>
      </c>
      <c r="M10194" s="2">
        <f t="shared" si="312"/>
        <v>55.970149253731336</v>
      </c>
      <c r="N10194" t="s">
        <v>2778</v>
      </c>
    </row>
    <row r="10195" spans="1:14">
      <c r="A10195">
        <v>76</v>
      </c>
      <c r="B10195" t="s">
        <v>10592</v>
      </c>
      <c r="C10195" t="s">
        <v>10593</v>
      </c>
      <c r="D10195">
        <v>284</v>
      </c>
      <c r="E10195" s="1">
        <v>1.0149999999999999</v>
      </c>
      <c r="F10195">
        <v>0.96799999999999997</v>
      </c>
      <c r="G10195">
        <v>0.13200000000000001</v>
      </c>
      <c r="H10195">
        <v>38</v>
      </c>
      <c r="I10195">
        <v>5.5</v>
      </c>
      <c r="J10195">
        <v>6.8999999999999997E-4</v>
      </c>
      <c r="K10195">
        <v>0.255</v>
      </c>
      <c r="L10195">
        <v>1.3754104477611946</v>
      </c>
      <c r="M10195" s="2">
        <f t="shared" si="312"/>
        <v>56.71641791044776</v>
      </c>
      <c r="N10195" t="s">
        <v>2778</v>
      </c>
    </row>
    <row r="10196" spans="1:14">
      <c r="A10196">
        <v>77</v>
      </c>
      <c r="B10196" t="s">
        <v>10578</v>
      </c>
      <c r="C10196" t="s">
        <v>10579</v>
      </c>
      <c r="D10196">
        <v>352</v>
      </c>
      <c r="E10196" s="1">
        <v>1</v>
      </c>
      <c r="F10196">
        <v>0.99099999999999999</v>
      </c>
      <c r="G10196">
        <v>0.35</v>
      </c>
      <c r="H10196">
        <v>20</v>
      </c>
      <c r="I10196" t="s">
        <v>18288</v>
      </c>
      <c r="J10196">
        <v>7.3999999999999999E-4</v>
      </c>
      <c r="K10196">
        <v>0.39600000000000002</v>
      </c>
      <c r="L10196">
        <v>1.3754104477611946</v>
      </c>
      <c r="M10196" s="2">
        <f t="shared" si="312"/>
        <v>57.462686567164177</v>
      </c>
      <c r="N10196" t="s">
        <v>2778</v>
      </c>
    </row>
    <row r="10197" spans="1:14">
      <c r="A10197">
        <v>78</v>
      </c>
      <c r="B10197" t="s">
        <v>10590</v>
      </c>
      <c r="C10197" t="s">
        <v>10591</v>
      </c>
      <c r="D10197">
        <v>589</v>
      </c>
      <c r="E10197" s="1">
        <v>0.98</v>
      </c>
      <c r="F10197">
        <v>0.996</v>
      </c>
      <c r="G10197">
        <v>9.8000000000000004E-2</v>
      </c>
      <c r="H10197">
        <v>51</v>
      </c>
      <c r="I10197">
        <v>6.4</v>
      </c>
      <c r="J10197">
        <v>2.31E-3</v>
      </c>
      <c r="K10197">
        <v>0.54400000000000004</v>
      </c>
      <c r="L10197">
        <v>1.3754104477611946</v>
      </c>
      <c r="M10197" s="2">
        <f t="shared" si="312"/>
        <v>58.208955223880601</v>
      </c>
      <c r="N10197" t="s">
        <v>2778</v>
      </c>
    </row>
    <row r="10198" spans="1:14">
      <c r="A10198">
        <v>79</v>
      </c>
      <c r="B10198" t="s">
        <v>14221</v>
      </c>
      <c r="C10198" t="s">
        <v>14222</v>
      </c>
      <c r="D10198">
        <v>1567</v>
      </c>
      <c r="E10198" s="1">
        <v>0.94799999999999995</v>
      </c>
      <c r="F10198">
        <v>0.872</v>
      </c>
      <c r="G10198">
        <v>0.19400000000000001</v>
      </c>
      <c r="H10198">
        <v>62</v>
      </c>
      <c r="I10198" t="s">
        <v>18288</v>
      </c>
      <c r="J10198">
        <v>2.7499999999999998E-3</v>
      </c>
      <c r="K10198">
        <v>0.46800000000000003</v>
      </c>
      <c r="L10198">
        <v>1.3754104477611946</v>
      </c>
      <c r="M10198" s="2">
        <f t="shared" si="312"/>
        <v>58.955223880597018</v>
      </c>
      <c r="N10198" t="s">
        <v>2778</v>
      </c>
    </row>
    <row r="10199" spans="1:14">
      <c r="A10199">
        <v>80</v>
      </c>
      <c r="B10199" t="s">
        <v>17779</v>
      </c>
      <c r="C10199" t="s">
        <v>17780</v>
      </c>
      <c r="D10199">
        <v>402</v>
      </c>
      <c r="E10199" s="1">
        <v>0.92700000000000005</v>
      </c>
      <c r="F10199">
        <v>1.155</v>
      </c>
      <c r="G10199">
        <v>0.24199999999999999</v>
      </c>
      <c r="H10199">
        <v>62</v>
      </c>
      <c r="I10199">
        <v>4</v>
      </c>
      <c r="J10199">
        <v>2.2699999999999999E-3</v>
      </c>
      <c r="K10199">
        <v>0.47699999999999998</v>
      </c>
      <c r="L10199">
        <v>1.3754104477611946</v>
      </c>
      <c r="M10199" s="2">
        <f t="shared" si="312"/>
        <v>59.701492537313428</v>
      </c>
      <c r="N10199" t="s">
        <v>2778</v>
      </c>
    </row>
    <row r="10200" spans="1:14">
      <c r="A10200">
        <v>81</v>
      </c>
      <c r="B10200" t="s">
        <v>13141</v>
      </c>
      <c r="C10200" t="s">
        <v>13142</v>
      </c>
      <c r="D10200">
        <v>2154</v>
      </c>
      <c r="E10200" s="1">
        <v>0.9</v>
      </c>
      <c r="F10200">
        <v>1.1639999999999999</v>
      </c>
      <c r="G10200">
        <v>0.09</v>
      </c>
      <c r="H10200">
        <v>177</v>
      </c>
      <c r="I10200">
        <v>8.6</v>
      </c>
      <c r="J10200">
        <v>4.1099999999999999E-3</v>
      </c>
      <c r="K10200">
        <v>0.33500000000000002</v>
      </c>
      <c r="L10200">
        <v>1.3754104477611946</v>
      </c>
      <c r="M10200" s="2">
        <f t="shared" si="312"/>
        <v>60.447761194029844</v>
      </c>
      <c r="N10200" t="s">
        <v>2778</v>
      </c>
    </row>
    <row r="10201" spans="1:14">
      <c r="A10201">
        <v>82</v>
      </c>
      <c r="B10201" t="s">
        <v>15194</v>
      </c>
      <c r="C10201" t="s">
        <v>15195</v>
      </c>
      <c r="D10201">
        <v>257</v>
      </c>
      <c r="E10201" s="1">
        <v>0.89800000000000002</v>
      </c>
      <c r="F10201">
        <v>0.872</v>
      </c>
      <c r="G10201">
        <v>0.222</v>
      </c>
      <c r="H10201">
        <v>27</v>
      </c>
      <c r="I10201">
        <v>6</v>
      </c>
      <c r="J10201">
        <v>1.1199999999999999E-3</v>
      </c>
      <c r="K10201">
        <v>0.45400000000000001</v>
      </c>
      <c r="L10201">
        <v>1.3754104477611946</v>
      </c>
      <c r="M10201" s="2">
        <f t="shared" si="312"/>
        <v>61.194029850746269</v>
      </c>
      <c r="N10201" t="s">
        <v>2778</v>
      </c>
    </row>
    <row r="10202" spans="1:14">
      <c r="A10202">
        <v>83</v>
      </c>
      <c r="B10202" t="s">
        <v>17813</v>
      </c>
      <c r="C10202" t="s">
        <v>17814</v>
      </c>
      <c r="D10202">
        <v>811</v>
      </c>
      <c r="E10202" s="1">
        <v>0.88100000000000001</v>
      </c>
      <c r="F10202">
        <v>0.97899999999999998</v>
      </c>
      <c r="G10202">
        <v>0.14599999999999999</v>
      </c>
      <c r="H10202">
        <v>48</v>
      </c>
      <c r="I10202">
        <v>9.8000000000000007</v>
      </c>
      <c r="J10202">
        <v>2.3999999999999998E-3</v>
      </c>
      <c r="K10202">
        <v>0.47599999999999998</v>
      </c>
      <c r="L10202">
        <v>1.3754104477611946</v>
      </c>
      <c r="M10202" s="2">
        <f t="shared" si="312"/>
        <v>61.940298507462686</v>
      </c>
      <c r="N10202" t="s">
        <v>2778</v>
      </c>
    </row>
    <row r="10203" spans="1:14">
      <c r="A10203">
        <v>84</v>
      </c>
      <c r="B10203" t="s">
        <v>10620</v>
      </c>
      <c r="C10203" t="s">
        <v>10621</v>
      </c>
      <c r="D10203">
        <v>669</v>
      </c>
      <c r="E10203" s="1">
        <v>0.88100000000000001</v>
      </c>
      <c r="F10203">
        <v>1.1479999999999999</v>
      </c>
      <c r="G10203">
        <v>0.45700000000000002</v>
      </c>
      <c r="H10203">
        <v>35</v>
      </c>
      <c r="I10203">
        <v>8.6</v>
      </c>
      <c r="J10203">
        <v>1.99E-3</v>
      </c>
      <c r="K10203">
        <v>0.69899999999999995</v>
      </c>
      <c r="L10203">
        <v>1.3754104477611946</v>
      </c>
      <c r="M10203" s="2">
        <f t="shared" si="312"/>
        <v>62.68656716417911</v>
      </c>
      <c r="N10203" t="s">
        <v>2778</v>
      </c>
    </row>
    <row r="10204" spans="1:14">
      <c r="A10204">
        <v>85</v>
      </c>
      <c r="B10204" t="s">
        <v>10538</v>
      </c>
      <c r="C10204" t="s">
        <v>10539</v>
      </c>
      <c r="D10204">
        <v>803</v>
      </c>
      <c r="E10204" s="1">
        <v>0.873</v>
      </c>
      <c r="F10204">
        <v>0.96899999999999997</v>
      </c>
      <c r="G10204">
        <v>0.3</v>
      </c>
      <c r="H10204">
        <v>90</v>
      </c>
      <c r="I10204">
        <v>5.2</v>
      </c>
      <c r="J10204">
        <v>4.0400000000000002E-3</v>
      </c>
      <c r="K10204">
        <v>0.48299999999999998</v>
      </c>
      <c r="L10204">
        <v>1.3754104477611946</v>
      </c>
      <c r="M10204" s="2">
        <f t="shared" si="312"/>
        <v>63.432835820895527</v>
      </c>
      <c r="N10204" t="s">
        <v>2778</v>
      </c>
    </row>
    <row r="10205" spans="1:14">
      <c r="A10205">
        <v>86</v>
      </c>
      <c r="B10205" t="s">
        <v>10560</v>
      </c>
      <c r="C10205" t="s">
        <v>10561</v>
      </c>
      <c r="D10205">
        <v>421</v>
      </c>
      <c r="E10205" s="1">
        <v>0.87</v>
      </c>
      <c r="F10205">
        <v>0.91800000000000004</v>
      </c>
      <c r="G10205">
        <v>0.1</v>
      </c>
      <c r="H10205">
        <v>30</v>
      </c>
      <c r="I10205">
        <v>6.5</v>
      </c>
      <c r="J10205">
        <v>1.33E-3</v>
      </c>
      <c r="K10205">
        <v>0.36399999999999999</v>
      </c>
      <c r="L10205">
        <v>1.3754104477611946</v>
      </c>
      <c r="M10205" s="2">
        <f t="shared" si="312"/>
        <v>64.179104477611943</v>
      </c>
      <c r="N10205" t="s">
        <v>2778</v>
      </c>
    </row>
    <row r="10206" spans="1:14">
      <c r="A10206">
        <v>87</v>
      </c>
      <c r="B10206" t="s">
        <v>14155</v>
      </c>
      <c r="C10206" t="s">
        <v>14156</v>
      </c>
      <c r="D10206">
        <v>194</v>
      </c>
      <c r="E10206" s="1">
        <v>0.86099999999999999</v>
      </c>
      <c r="G10206">
        <v>2.9000000000000001E-2</v>
      </c>
      <c r="H10206">
        <v>35</v>
      </c>
      <c r="I10206">
        <v>3.9</v>
      </c>
      <c r="J10206">
        <v>9.7999999999999997E-4</v>
      </c>
      <c r="L10206">
        <v>1.3754104477611946</v>
      </c>
      <c r="M10206" s="2">
        <f t="shared" si="312"/>
        <v>64.925373134328353</v>
      </c>
      <c r="N10206" t="s">
        <v>2778</v>
      </c>
    </row>
    <row r="10207" spans="1:14">
      <c r="A10207">
        <v>88</v>
      </c>
      <c r="B10207" t="s">
        <v>13143</v>
      </c>
      <c r="C10207" t="s">
        <v>13144</v>
      </c>
      <c r="D10207">
        <v>1179</v>
      </c>
      <c r="E10207" s="1">
        <v>0.85699999999999998</v>
      </c>
      <c r="F10207">
        <v>1.0029999999999999</v>
      </c>
      <c r="G10207">
        <v>5.5E-2</v>
      </c>
      <c r="H10207">
        <v>55</v>
      </c>
      <c r="I10207" t="s">
        <v>18288</v>
      </c>
      <c r="J10207">
        <v>1.6800000000000001E-3</v>
      </c>
      <c r="K10207">
        <v>0.33300000000000002</v>
      </c>
      <c r="L10207">
        <v>1.3754104477611946</v>
      </c>
      <c r="M10207" s="2">
        <f t="shared" si="312"/>
        <v>65.671641791044777</v>
      </c>
      <c r="N10207" t="s">
        <v>2778</v>
      </c>
    </row>
    <row r="10208" spans="1:14">
      <c r="A10208">
        <v>89</v>
      </c>
      <c r="B10208" t="s">
        <v>9261</v>
      </c>
      <c r="C10208" t="s">
        <v>9262</v>
      </c>
      <c r="D10208">
        <v>375</v>
      </c>
      <c r="E10208" s="1">
        <v>0.85399999999999998</v>
      </c>
      <c r="F10208">
        <v>1.236</v>
      </c>
      <c r="G10208">
        <v>7.0999999999999994E-2</v>
      </c>
      <c r="H10208">
        <v>28</v>
      </c>
      <c r="I10208">
        <v>8.3000000000000007</v>
      </c>
      <c r="J10208">
        <v>8.9999999999999998E-4</v>
      </c>
      <c r="K10208">
        <v>0.46600000000000003</v>
      </c>
      <c r="L10208">
        <v>1.3754104477611946</v>
      </c>
      <c r="M10208" s="2">
        <f t="shared" si="312"/>
        <v>66.417910447761201</v>
      </c>
      <c r="N10208" t="s">
        <v>2778</v>
      </c>
    </row>
    <row r="10209" spans="1:14">
      <c r="A10209">
        <v>90</v>
      </c>
      <c r="B10209" t="s">
        <v>10554</v>
      </c>
      <c r="C10209" t="s">
        <v>10555</v>
      </c>
      <c r="D10209">
        <v>1972</v>
      </c>
      <c r="E10209" s="1">
        <v>0.84</v>
      </c>
      <c r="F10209">
        <v>1.0820000000000001</v>
      </c>
      <c r="G10209">
        <v>0.11799999999999999</v>
      </c>
      <c r="H10209">
        <v>195</v>
      </c>
      <c r="I10209">
        <v>7.5</v>
      </c>
      <c r="J10209">
        <v>4.5100000000000001E-3</v>
      </c>
      <c r="K10209">
        <v>0.35899999999999999</v>
      </c>
      <c r="L10209">
        <v>1.3754104477611946</v>
      </c>
      <c r="M10209" s="2">
        <f t="shared" si="312"/>
        <v>67.164179104477611</v>
      </c>
      <c r="N10209" t="s">
        <v>2778</v>
      </c>
    </row>
    <row r="10210" spans="1:14">
      <c r="A10210">
        <v>91</v>
      </c>
      <c r="B10210" t="s">
        <v>9491</v>
      </c>
      <c r="C10210" t="s">
        <v>9492</v>
      </c>
      <c r="D10210">
        <v>371</v>
      </c>
      <c r="E10210" s="1">
        <v>0.81399999999999995</v>
      </c>
      <c r="F10210">
        <v>0.98499999999999999</v>
      </c>
      <c r="G10210">
        <v>0.20399999999999999</v>
      </c>
      <c r="H10210">
        <v>49</v>
      </c>
      <c r="I10210">
        <v>5</v>
      </c>
      <c r="J10210">
        <v>1.82E-3</v>
      </c>
      <c r="K10210">
        <v>0.50900000000000001</v>
      </c>
      <c r="L10210">
        <v>1.3754104477611946</v>
      </c>
      <c r="M10210" s="2">
        <f t="shared" si="312"/>
        <v>67.910447761194021</v>
      </c>
      <c r="N10210" t="s">
        <v>2778</v>
      </c>
    </row>
    <row r="10211" spans="1:14">
      <c r="A10211">
        <v>92</v>
      </c>
      <c r="B10211" t="s">
        <v>17845</v>
      </c>
      <c r="C10211" t="s">
        <v>17846</v>
      </c>
      <c r="D10211">
        <v>250</v>
      </c>
      <c r="E10211" s="1">
        <v>0.76400000000000001</v>
      </c>
      <c r="F10211">
        <v>0.92800000000000005</v>
      </c>
      <c r="G10211">
        <v>0.115</v>
      </c>
      <c r="H10211">
        <v>26</v>
      </c>
      <c r="I10211">
        <v>5.6</v>
      </c>
      <c r="J10211">
        <v>8.8999999999999995E-4</v>
      </c>
      <c r="K10211">
        <v>0.33200000000000002</v>
      </c>
      <c r="L10211">
        <v>1.3754104477611946</v>
      </c>
      <c r="M10211" s="2">
        <f t="shared" si="312"/>
        <v>68.656716417910445</v>
      </c>
      <c r="N10211" t="s">
        <v>2778</v>
      </c>
    </row>
    <row r="10212" spans="1:14">
      <c r="A10212">
        <v>93</v>
      </c>
      <c r="B10212" t="s">
        <v>10550</v>
      </c>
      <c r="C10212" t="s">
        <v>10551</v>
      </c>
      <c r="D10212">
        <v>864</v>
      </c>
      <c r="E10212" s="1">
        <v>0.75800000000000001</v>
      </c>
      <c r="F10212">
        <v>1.0249999999999999</v>
      </c>
      <c r="G10212">
        <v>0.20699999999999999</v>
      </c>
      <c r="H10212">
        <v>58</v>
      </c>
      <c r="I10212">
        <v>8.8000000000000007</v>
      </c>
      <c r="J10212">
        <v>2.0600000000000002E-3</v>
      </c>
      <c r="K10212">
        <v>0.49299999999999999</v>
      </c>
      <c r="L10212">
        <v>1.3754104477611946</v>
      </c>
      <c r="M10212" s="2">
        <f t="shared" si="312"/>
        <v>69.402985074626869</v>
      </c>
      <c r="N10212" t="s">
        <v>2778</v>
      </c>
    </row>
    <row r="10213" spans="1:14">
      <c r="A10213">
        <v>94</v>
      </c>
      <c r="B10213" t="s">
        <v>14185</v>
      </c>
      <c r="C10213" t="s">
        <v>14186</v>
      </c>
      <c r="D10213">
        <v>397</v>
      </c>
      <c r="E10213" s="1">
        <v>0.74199999999999999</v>
      </c>
      <c r="F10213">
        <v>0.749</v>
      </c>
      <c r="G10213">
        <v>0.23799999999999999</v>
      </c>
      <c r="H10213">
        <v>42</v>
      </c>
      <c r="I10213">
        <v>7.7</v>
      </c>
      <c r="J10213">
        <v>1.56E-3</v>
      </c>
      <c r="K10213">
        <v>0.40500000000000003</v>
      </c>
      <c r="L10213">
        <v>1.3754104477611946</v>
      </c>
      <c r="M10213" s="2">
        <f t="shared" si="312"/>
        <v>70.149253731343293</v>
      </c>
      <c r="N10213" t="s">
        <v>2778</v>
      </c>
    </row>
    <row r="10214" spans="1:14">
      <c r="A10214">
        <v>95</v>
      </c>
      <c r="B10214" t="s">
        <v>10588</v>
      </c>
      <c r="C10214" t="s">
        <v>10589</v>
      </c>
      <c r="D10214">
        <v>1102</v>
      </c>
      <c r="E10214" s="1">
        <v>0.73399999999999999</v>
      </c>
      <c r="F10214">
        <v>0.88900000000000001</v>
      </c>
      <c r="G10214">
        <v>1.7000000000000001E-2</v>
      </c>
      <c r="H10214">
        <v>60</v>
      </c>
      <c r="I10214" t="s">
        <v>18288</v>
      </c>
      <c r="J10214">
        <v>1.6800000000000001E-3</v>
      </c>
      <c r="K10214">
        <v>0.29599999999999999</v>
      </c>
      <c r="L10214">
        <v>1.3754104477611946</v>
      </c>
      <c r="M10214" s="2">
        <f t="shared" si="312"/>
        <v>70.895522388059703</v>
      </c>
      <c r="N10214" t="s">
        <v>2778</v>
      </c>
    </row>
    <row r="10215" spans="1:14">
      <c r="A10215">
        <v>96</v>
      </c>
      <c r="B10215" t="s">
        <v>14093</v>
      </c>
      <c r="C10215" t="s">
        <v>14094</v>
      </c>
      <c r="D10215">
        <v>296</v>
      </c>
      <c r="E10215" s="1">
        <v>0.71699999999999997</v>
      </c>
      <c r="F10215">
        <v>0.65</v>
      </c>
      <c r="G10215">
        <v>0.121</v>
      </c>
      <c r="H10215">
        <v>33</v>
      </c>
      <c r="I10215">
        <v>9</v>
      </c>
      <c r="J10215">
        <v>1.23E-3</v>
      </c>
      <c r="K10215">
        <v>0.5</v>
      </c>
      <c r="L10215">
        <v>1.3754104477611946</v>
      </c>
      <c r="M10215" s="2">
        <f t="shared" si="312"/>
        <v>71.641791044776113</v>
      </c>
      <c r="N10215" t="s">
        <v>2778</v>
      </c>
    </row>
    <row r="10216" spans="1:14">
      <c r="A10216">
        <v>97</v>
      </c>
      <c r="B10216" t="s">
        <v>9259</v>
      </c>
      <c r="C10216" t="s">
        <v>9260</v>
      </c>
      <c r="D10216">
        <v>387</v>
      </c>
      <c r="E10216" s="1">
        <v>0.70099999999999996</v>
      </c>
      <c r="F10216">
        <v>0.88900000000000001</v>
      </c>
      <c r="G10216">
        <v>9.0999999999999998E-2</v>
      </c>
      <c r="H10216">
        <v>55</v>
      </c>
      <c r="I10216">
        <v>5.0999999999999996</v>
      </c>
      <c r="J10216">
        <v>1.7700000000000001E-3</v>
      </c>
      <c r="K10216">
        <v>0.36</v>
      </c>
      <c r="L10216">
        <v>1.3754104477611946</v>
      </c>
      <c r="M10216" s="2">
        <f t="shared" ref="M10216:M10247" si="313">A10216/134*100</f>
        <v>72.388059701492537</v>
      </c>
      <c r="N10216" t="s">
        <v>2778</v>
      </c>
    </row>
    <row r="10217" spans="1:14">
      <c r="A10217">
        <v>98</v>
      </c>
      <c r="B10217" t="s">
        <v>17733</v>
      </c>
      <c r="C10217" t="s">
        <v>17734</v>
      </c>
      <c r="D10217">
        <v>1174</v>
      </c>
      <c r="E10217" s="1">
        <v>0.69399999999999995</v>
      </c>
      <c r="F10217">
        <v>1.024</v>
      </c>
      <c r="G10217">
        <v>0.23300000000000001</v>
      </c>
      <c r="H10217">
        <v>103</v>
      </c>
      <c r="I10217">
        <v>6.1</v>
      </c>
      <c r="J10217">
        <v>3.3400000000000001E-3</v>
      </c>
      <c r="K10217">
        <v>0.35399999999999998</v>
      </c>
      <c r="L10217">
        <v>1.3754104477611946</v>
      </c>
      <c r="M10217" s="2">
        <f t="shared" si="313"/>
        <v>73.134328358208961</v>
      </c>
      <c r="N10217" t="s">
        <v>2778</v>
      </c>
    </row>
    <row r="10218" spans="1:14">
      <c r="A10218">
        <v>99</v>
      </c>
      <c r="B10218" t="s">
        <v>17705</v>
      </c>
      <c r="C10218" t="s">
        <v>17706</v>
      </c>
      <c r="D10218">
        <v>657</v>
      </c>
      <c r="E10218" s="1">
        <v>0.68799999999999994</v>
      </c>
      <c r="F10218">
        <v>0.90100000000000002</v>
      </c>
      <c r="G10218">
        <v>6.9000000000000006E-2</v>
      </c>
      <c r="H10218">
        <v>175</v>
      </c>
      <c r="I10218">
        <v>4.7</v>
      </c>
      <c r="J10218">
        <v>2.5400000000000002E-3</v>
      </c>
      <c r="K10218">
        <v>0.313</v>
      </c>
      <c r="L10218">
        <v>1.3754104477611946</v>
      </c>
      <c r="M10218" s="2">
        <f t="shared" si="313"/>
        <v>73.880597014925371</v>
      </c>
      <c r="N10218" t="s">
        <v>2778</v>
      </c>
    </row>
    <row r="10219" spans="1:14">
      <c r="A10219">
        <v>100</v>
      </c>
      <c r="B10219" t="s">
        <v>13253</v>
      </c>
      <c r="C10219" t="s">
        <v>13254</v>
      </c>
      <c r="D10219">
        <v>233</v>
      </c>
      <c r="E10219" s="1">
        <v>0.67500000000000004</v>
      </c>
      <c r="F10219">
        <v>0.67400000000000004</v>
      </c>
      <c r="G10219">
        <v>0.21</v>
      </c>
      <c r="H10219">
        <v>62</v>
      </c>
      <c r="I10219">
        <v>4.3</v>
      </c>
      <c r="J10219">
        <v>1.0499999999999999E-3</v>
      </c>
      <c r="K10219">
        <v>0.26800000000000002</v>
      </c>
      <c r="L10219">
        <v>1.3754104477611946</v>
      </c>
      <c r="M10219" s="2">
        <f t="shared" si="313"/>
        <v>74.626865671641795</v>
      </c>
      <c r="N10219" t="s">
        <v>2778</v>
      </c>
    </row>
    <row r="10220" spans="1:14">
      <c r="A10220">
        <v>101</v>
      </c>
      <c r="B10220" t="s">
        <v>14057</v>
      </c>
      <c r="C10220" t="s">
        <v>14058</v>
      </c>
      <c r="D10220">
        <v>1163</v>
      </c>
      <c r="E10220" s="1">
        <v>0.64700000000000002</v>
      </c>
      <c r="F10220">
        <v>0.64500000000000002</v>
      </c>
      <c r="G10220">
        <v>0.13700000000000001</v>
      </c>
      <c r="H10220">
        <v>117</v>
      </c>
      <c r="I10220">
        <v>6.8</v>
      </c>
      <c r="J10220">
        <v>2.6800000000000001E-3</v>
      </c>
      <c r="K10220">
        <v>0.19500000000000001</v>
      </c>
      <c r="L10220">
        <v>1.3754104477611946</v>
      </c>
      <c r="M10220" s="2">
        <f t="shared" si="313"/>
        <v>75.373134328358205</v>
      </c>
      <c r="N10220" t="s">
        <v>2778</v>
      </c>
    </row>
    <row r="10221" spans="1:14">
      <c r="A10221">
        <v>102</v>
      </c>
      <c r="B10221" t="s">
        <v>17859</v>
      </c>
      <c r="C10221" t="s">
        <v>17860</v>
      </c>
      <c r="D10221">
        <v>809</v>
      </c>
      <c r="E10221" s="1">
        <v>0.628</v>
      </c>
      <c r="F10221">
        <v>1.0920000000000001</v>
      </c>
      <c r="G10221">
        <v>0.2</v>
      </c>
      <c r="H10221">
        <v>40</v>
      </c>
      <c r="I10221">
        <v>8.4</v>
      </c>
      <c r="J10221">
        <v>1.67E-3</v>
      </c>
      <c r="K10221">
        <v>0.4</v>
      </c>
      <c r="L10221">
        <v>1.3754104477611946</v>
      </c>
      <c r="M10221" s="2">
        <f t="shared" si="313"/>
        <v>76.119402985074629</v>
      </c>
      <c r="N10221" t="s">
        <v>2778</v>
      </c>
    </row>
    <row r="10222" spans="1:14">
      <c r="A10222">
        <v>103</v>
      </c>
      <c r="B10222" t="s">
        <v>18301</v>
      </c>
      <c r="C10222" t="s">
        <v>18302</v>
      </c>
      <c r="D10222">
        <v>190</v>
      </c>
      <c r="E10222" s="1">
        <v>0.627</v>
      </c>
      <c r="G10222">
        <v>0.13900000000000001</v>
      </c>
      <c r="H10222">
        <v>36</v>
      </c>
      <c r="I10222">
        <v>5.9</v>
      </c>
      <c r="J10222">
        <v>1.0399999999999999E-3</v>
      </c>
      <c r="L10222">
        <v>1.3754104477611946</v>
      </c>
      <c r="M10222" s="2">
        <f t="shared" si="313"/>
        <v>76.865671641791039</v>
      </c>
      <c r="N10222" t="s">
        <v>2778</v>
      </c>
    </row>
    <row r="10223" spans="1:14">
      <c r="A10223">
        <v>104</v>
      </c>
      <c r="B10223" t="s">
        <v>10606</v>
      </c>
      <c r="C10223" t="s">
        <v>10607</v>
      </c>
      <c r="D10223">
        <v>171</v>
      </c>
      <c r="E10223" s="1">
        <v>0.625</v>
      </c>
      <c r="F10223">
        <v>0.46</v>
      </c>
      <c r="G10223">
        <v>8.7999999999999995E-2</v>
      </c>
      <c r="H10223">
        <v>34</v>
      </c>
      <c r="I10223">
        <v>6.7</v>
      </c>
      <c r="J10223">
        <v>3.2000000000000003E-4</v>
      </c>
      <c r="K10223">
        <v>0.115</v>
      </c>
      <c r="L10223">
        <v>1.3754104477611946</v>
      </c>
      <c r="M10223" s="2">
        <f t="shared" si="313"/>
        <v>77.611940298507463</v>
      </c>
      <c r="N10223" t="s">
        <v>2778</v>
      </c>
    </row>
    <row r="10224" spans="1:14">
      <c r="A10224">
        <v>105</v>
      </c>
      <c r="B10224" t="s">
        <v>17915</v>
      </c>
      <c r="C10224" t="s">
        <v>17916</v>
      </c>
      <c r="D10224">
        <v>839</v>
      </c>
      <c r="E10224" s="1">
        <v>0.622</v>
      </c>
      <c r="F10224">
        <v>1.1439999999999999</v>
      </c>
      <c r="G10224">
        <v>0.54400000000000004</v>
      </c>
      <c r="H10224">
        <v>57</v>
      </c>
      <c r="I10224">
        <v>4.4000000000000004</v>
      </c>
      <c r="J10224">
        <v>2.82E-3</v>
      </c>
      <c r="K10224">
        <v>0.32700000000000001</v>
      </c>
      <c r="L10224">
        <v>1.3754104477611946</v>
      </c>
      <c r="M10224" s="2">
        <f t="shared" si="313"/>
        <v>78.358208955223887</v>
      </c>
      <c r="N10224" t="s">
        <v>2778</v>
      </c>
    </row>
    <row r="10225" spans="1:14">
      <c r="A10225">
        <v>106</v>
      </c>
      <c r="B10225" t="s">
        <v>10618</v>
      </c>
      <c r="C10225" t="s">
        <v>10619</v>
      </c>
      <c r="D10225">
        <v>729</v>
      </c>
      <c r="E10225" s="1">
        <v>0.60399999999999998</v>
      </c>
      <c r="F10225">
        <v>0.89100000000000001</v>
      </c>
      <c r="G10225">
        <v>8.5999999999999993E-2</v>
      </c>
      <c r="H10225">
        <v>58</v>
      </c>
      <c r="I10225">
        <v>9.9</v>
      </c>
      <c r="J10225">
        <v>1.9E-3</v>
      </c>
      <c r="K10225">
        <v>0.42099999999999999</v>
      </c>
      <c r="L10225">
        <v>1.3754104477611946</v>
      </c>
      <c r="M10225" s="2">
        <f t="shared" si="313"/>
        <v>79.104477611940297</v>
      </c>
      <c r="N10225" t="s">
        <v>2778</v>
      </c>
    </row>
    <row r="10226" spans="1:14">
      <c r="A10226">
        <v>107</v>
      </c>
      <c r="B10226" t="s">
        <v>21817</v>
      </c>
      <c r="C10226" t="s">
        <v>21818</v>
      </c>
      <c r="D10226">
        <v>2438</v>
      </c>
      <c r="E10226" s="1">
        <v>0.56799999999999995</v>
      </c>
      <c r="F10226">
        <v>0.76</v>
      </c>
      <c r="G10226">
        <v>0.123</v>
      </c>
      <c r="H10226">
        <v>203</v>
      </c>
      <c r="I10226">
        <v>9.4</v>
      </c>
      <c r="J10226">
        <v>4.4900000000000001E-3</v>
      </c>
      <c r="K10226">
        <v>0.27200000000000002</v>
      </c>
      <c r="L10226">
        <v>1.3754104477611946</v>
      </c>
      <c r="M10226" s="2">
        <f t="shared" si="313"/>
        <v>79.850746268656707</v>
      </c>
      <c r="N10226" t="s">
        <v>2778</v>
      </c>
    </row>
    <row r="10227" spans="1:14">
      <c r="A10227">
        <v>108</v>
      </c>
      <c r="B10227" t="s">
        <v>9243</v>
      </c>
      <c r="C10227" t="s">
        <v>9244</v>
      </c>
      <c r="D10227">
        <v>379</v>
      </c>
      <c r="E10227" s="1">
        <v>0.56599999999999995</v>
      </c>
      <c r="F10227">
        <v>0.50800000000000001</v>
      </c>
      <c r="G10227">
        <v>0.154</v>
      </c>
      <c r="H10227">
        <v>26</v>
      </c>
      <c r="I10227" t="s">
        <v>18288</v>
      </c>
      <c r="J10227">
        <v>4.4999999999999999E-4</v>
      </c>
      <c r="K10227">
        <v>0.20200000000000001</v>
      </c>
      <c r="L10227">
        <v>1.3754104477611946</v>
      </c>
      <c r="M10227" s="2">
        <f t="shared" si="313"/>
        <v>80.597014925373131</v>
      </c>
      <c r="N10227" t="s">
        <v>2778</v>
      </c>
    </row>
    <row r="10228" spans="1:14">
      <c r="A10228">
        <v>109</v>
      </c>
      <c r="B10228" t="s">
        <v>10594</v>
      </c>
      <c r="C10228" t="s">
        <v>10595</v>
      </c>
      <c r="D10228">
        <v>444</v>
      </c>
      <c r="E10228" s="1">
        <v>0.55000000000000004</v>
      </c>
      <c r="F10228">
        <v>0.48499999999999999</v>
      </c>
      <c r="G10228">
        <v>9.1999999999999998E-2</v>
      </c>
      <c r="H10228">
        <v>65</v>
      </c>
      <c r="I10228" t="s">
        <v>18288</v>
      </c>
      <c r="J10228">
        <v>6.2E-4</v>
      </c>
      <c r="K10228">
        <v>0.14699999999999999</v>
      </c>
      <c r="L10228">
        <v>1.3754104477611946</v>
      </c>
      <c r="M10228" s="2">
        <f t="shared" si="313"/>
        <v>81.343283582089555</v>
      </c>
      <c r="N10228" t="s">
        <v>2778</v>
      </c>
    </row>
    <row r="10229" spans="1:14">
      <c r="A10229">
        <v>110</v>
      </c>
      <c r="B10229" t="s">
        <v>18325</v>
      </c>
      <c r="C10229" t="s">
        <v>18326</v>
      </c>
      <c r="D10229">
        <v>320</v>
      </c>
      <c r="E10229" s="1">
        <v>0.53500000000000003</v>
      </c>
      <c r="F10229">
        <v>0.48799999999999999</v>
      </c>
      <c r="G10229">
        <v>4.7E-2</v>
      </c>
      <c r="H10229">
        <v>106</v>
      </c>
      <c r="I10229">
        <v>7.3</v>
      </c>
      <c r="J10229">
        <v>8.1999999999999998E-4</v>
      </c>
      <c r="K10229">
        <v>0.19600000000000001</v>
      </c>
      <c r="L10229">
        <v>1.3754104477611946</v>
      </c>
      <c r="M10229" s="2">
        <f t="shared" si="313"/>
        <v>82.089552238805979</v>
      </c>
      <c r="N10229" t="s">
        <v>2778</v>
      </c>
    </row>
    <row r="10230" spans="1:14">
      <c r="A10230">
        <v>111</v>
      </c>
      <c r="B10230" t="s">
        <v>17807</v>
      </c>
      <c r="C10230" t="s">
        <v>17808</v>
      </c>
      <c r="D10230">
        <v>420</v>
      </c>
      <c r="E10230" s="1">
        <v>0.53</v>
      </c>
      <c r="F10230">
        <v>0.68500000000000005</v>
      </c>
      <c r="G10230">
        <v>0.09</v>
      </c>
      <c r="H10230">
        <v>89</v>
      </c>
      <c r="I10230">
        <v>4.5999999999999996</v>
      </c>
      <c r="J10230">
        <v>1.1999999999999999E-3</v>
      </c>
      <c r="K10230">
        <v>0.17499999999999999</v>
      </c>
      <c r="L10230">
        <v>1.3754104477611946</v>
      </c>
      <c r="M10230" s="2">
        <f t="shared" si="313"/>
        <v>82.835820895522389</v>
      </c>
      <c r="N10230" t="s">
        <v>2778</v>
      </c>
    </row>
    <row r="10231" spans="1:14">
      <c r="A10231">
        <v>112</v>
      </c>
      <c r="B10231" t="s">
        <v>14035</v>
      </c>
      <c r="C10231" t="s">
        <v>14036</v>
      </c>
      <c r="D10231">
        <v>106</v>
      </c>
      <c r="E10231" s="1">
        <v>0.52800000000000002</v>
      </c>
      <c r="F10231">
        <v>0.68799999999999994</v>
      </c>
      <c r="G10231">
        <v>0.19600000000000001</v>
      </c>
      <c r="H10231">
        <v>51</v>
      </c>
      <c r="I10231">
        <v>2.9</v>
      </c>
      <c r="J10231">
        <v>8.4999999999999995E-4</v>
      </c>
      <c r="K10231">
        <v>0.35099999999999998</v>
      </c>
      <c r="L10231">
        <v>1.3754104477611946</v>
      </c>
      <c r="M10231" s="2">
        <f t="shared" si="313"/>
        <v>83.582089552238799</v>
      </c>
      <c r="N10231" t="s">
        <v>2778</v>
      </c>
    </row>
    <row r="10232" spans="1:14">
      <c r="A10232">
        <v>113</v>
      </c>
      <c r="B10232" t="s">
        <v>17753</v>
      </c>
      <c r="C10232" t="s">
        <v>17754</v>
      </c>
      <c r="D10232">
        <v>110</v>
      </c>
      <c r="E10232" s="1">
        <v>0.51700000000000002</v>
      </c>
      <c r="G10232">
        <v>6.7000000000000004E-2</v>
      </c>
      <c r="H10232">
        <v>30</v>
      </c>
      <c r="I10232">
        <v>4</v>
      </c>
      <c r="J10232">
        <v>5.4000000000000001E-4</v>
      </c>
      <c r="L10232">
        <v>1.3754104477611946</v>
      </c>
      <c r="M10232" s="2">
        <f t="shared" si="313"/>
        <v>84.328358208955223</v>
      </c>
      <c r="N10232" t="s">
        <v>2778</v>
      </c>
    </row>
    <row r="10233" spans="1:14">
      <c r="A10233">
        <v>114</v>
      </c>
      <c r="B10233" t="s">
        <v>9415</v>
      </c>
      <c r="C10233" t="s">
        <v>9416</v>
      </c>
      <c r="D10233">
        <v>383</v>
      </c>
      <c r="E10233" s="1">
        <v>0.46</v>
      </c>
      <c r="F10233">
        <v>0.66800000000000004</v>
      </c>
      <c r="G10233">
        <v>0.17</v>
      </c>
      <c r="H10233">
        <v>47</v>
      </c>
      <c r="I10233">
        <v>4.8</v>
      </c>
      <c r="J10233">
        <v>2.7299999999999998E-3</v>
      </c>
      <c r="K10233">
        <v>0.35399999999999998</v>
      </c>
      <c r="L10233">
        <v>1.3754104477611946</v>
      </c>
      <c r="M10233" s="2">
        <f t="shared" si="313"/>
        <v>85.074626865671647</v>
      </c>
      <c r="N10233" t="s">
        <v>2778</v>
      </c>
    </row>
    <row r="10234" spans="1:14">
      <c r="A10234">
        <v>115</v>
      </c>
      <c r="B10234" t="s">
        <v>10586</v>
      </c>
      <c r="C10234" t="s">
        <v>10587</v>
      </c>
      <c r="D10234">
        <v>205</v>
      </c>
      <c r="E10234" s="1">
        <v>0.45200000000000001</v>
      </c>
      <c r="F10234">
        <v>0.44700000000000001</v>
      </c>
      <c r="G10234">
        <v>7.0000000000000007E-2</v>
      </c>
      <c r="H10234">
        <v>71</v>
      </c>
      <c r="I10234">
        <v>4.9000000000000004</v>
      </c>
      <c r="J10234">
        <v>7.1000000000000002E-4</v>
      </c>
      <c r="K10234">
        <v>0.14899999999999999</v>
      </c>
      <c r="L10234">
        <v>1.3754104477611946</v>
      </c>
      <c r="M10234" s="2">
        <f t="shared" si="313"/>
        <v>85.820895522388057</v>
      </c>
      <c r="N10234" t="s">
        <v>2778</v>
      </c>
    </row>
    <row r="10235" spans="1:14">
      <c r="A10235">
        <v>116</v>
      </c>
      <c r="B10235" t="s">
        <v>9313</v>
      </c>
      <c r="C10235" t="s">
        <v>9314</v>
      </c>
      <c r="D10235">
        <v>702</v>
      </c>
      <c r="E10235" s="1">
        <v>0.436</v>
      </c>
      <c r="F10235">
        <v>0.48799999999999999</v>
      </c>
      <c r="G10235">
        <v>0.129</v>
      </c>
      <c r="H10235">
        <v>62</v>
      </c>
      <c r="I10235" t="s">
        <v>18288</v>
      </c>
      <c r="J10235">
        <v>6.0999999999999997E-4</v>
      </c>
      <c r="K10235">
        <v>0.125</v>
      </c>
      <c r="L10235">
        <v>1.3754104477611946</v>
      </c>
      <c r="M10235" s="2">
        <f t="shared" si="313"/>
        <v>86.567164179104466</v>
      </c>
      <c r="N10235" t="s">
        <v>2778</v>
      </c>
    </row>
    <row r="10236" spans="1:14">
      <c r="A10236">
        <v>117</v>
      </c>
      <c r="B10236" t="s">
        <v>18299</v>
      </c>
      <c r="C10236" t="s">
        <v>18300</v>
      </c>
      <c r="D10236">
        <v>57</v>
      </c>
      <c r="E10236" s="1">
        <v>0.38600000000000001</v>
      </c>
      <c r="G10236">
        <v>0.2</v>
      </c>
      <c r="H10236">
        <v>15</v>
      </c>
      <c r="J10236">
        <v>2.1000000000000001E-4</v>
      </c>
      <c r="L10236">
        <v>1.3754104477611946</v>
      </c>
      <c r="M10236" s="2">
        <f t="shared" si="313"/>
        <v>87.31343283582089</v>
      </c>
      <c r="N10236" t="s">
        <v>2778</v>
      </c>
    </row>
    <row r="10237" spans="1:14">
      <c r="A10237">
        <v>118</v>
      </c>
      <c r="B10237" t="s">
        <v>17361</v>
      </c>
      <c r="C10237" t="s">
        <v>17362</v>
      </c>
      <c r="D10237">
        <v>434</v>
      </c>
      <c r="E10237" s="1">
        <v>0.38400000000000001</v>
      </c>
      <c r="F10237">
        <v>0.42399999999999999</v>
      </c>
      <c r="G10237">
        <v>2.5999999999999999E-2</v>
      </c>
      <c r="H10237">
        <v>191</v>
      </c>
      <c r="I10237">
        <v>5.3</v>
      </c>
      <c r="J10237">
        <v>1.16E-3</v>
      </c>
      <c r="K10237">
        <v>0.108</v>
      </c>
      <c r="L10237">
        <v>1.3754104477611946</v>
      </c>
      <c r="M10237" s="2">
        <f t="shared" si="313"/>
        <v>88.059701492537314</v>
      </c>
      <c r="N10237" t="s">
        <v>2778</v>
      </c>
    </row>
    <row r="10238" spans="1:14">
      <c r="A10238">
        <v>119</v>
      </c>
      <c r="B10238" t="s">
        <v>17723</v>
      </c>
      <c r="C10238" t="s">
        <v>17724</v>
      </c>
      <c r="D10238">
        <v>281</v>
      </c>
      <c r="E10238" s="1">
        <v>0.378</v>
      </c>
      <c r="F10238">
        <v>0.51800000000000002</v>
      </c>
      <c r="G10238">
        <v>8.2000000000000003E-2</v>
      </c>
      <c r="H10238">
        <v>61</v>
      </c>
      <c r="I10238">
        <v>6.4</v>
      </c>
      <c r="J10238">
        <v>8.1999999999999998E-4</v>
      </c>
      <c r="K10238">
        <v>0.189</v>
      </c>
      <c r="L10238">
        <v>1.3754104477611946</v>
      </c>
      <c r="M10238" s="2">
        <f t="shared" si="313"/>
        <v>88.805970149253739</v>
      </c>
      <c r="N10238" t="s">
        <v>2778</v>
      </c>
    </row>
    <row r="10239" spans="1:14">
      <c r="A10239">
        <v>120</v>
      </c>
      <c r="B10239" t="s">
        <v>17787</v>
      </c>
      <c r="C10239" t="s">
        <v>17788</v>
      </c>
      <c r="D10239">
        <v>55</v>
      </c>
      <c r="E10239" s="1">
        <v>0.35699999999999998</v>
      </c>
      <c r="G10239">
        <v>0</v>
      </c>
      <c r="H10239">
        <v>24</v>
      </c>
      <c r="J10239">
        <v>3.4000000000000002E-4</v>
      </c>
      <c r="L10239">
        <v>1.3754104477611946</v>
      </c>
      <c r="M10239" s="2">
        <f t="shared" si="313"/>
        <v>89.552238805970148</v>
      </c>
      <c r="N10239" t="s">
        <v>2778</v>
      </c>
    </row>
    <row r="10240" spans="1:14">
      <c r="A10240">
        <v>121</v>
      </c>
      <c r="B10240" t="s">
        <v>10598</v>
      </c>
      <c r="C10240" t="s">
        <v>10599</v>
      </c>
      <c r="D10240">
        <v>132</v>
      </c>
      <c r="E10240" s="1">
        <v>0.34499999999999997</v>
      </c>
      <c r="F10240">
        <v>0.52200000000000002</v>
      </c>
      <c r="G10240">
        <v>6.7000000000000004E-2</v>
      </c>
      <c r="H10240">
        <v>30</v>
      </c>
      <c r="I10240">
        <v>5.4</v>
      </c>
      <c r="J10240">
        <v>3.6999999999999999E-4</v>
      </c>
      <c r="K10240">
        <v>0.155</v>
      </c>
      <c r="L10240">
        <v>1.3754104477611946</v>
      </c>
      <c r="M10240" s="2">
        <f t="shared" si="313"/>
        <v>90.298507462686572</v>
      </c>
      <c r="N10240" t="s">
        <v>2778</v>
      </c>
    </row>
    <row r="10241" spans="1:14">
      <c r="A10241">
        <v>122</v>
      </c>
      <c r="B10241" t="s">
        <v>10540</v>
      </c>
      <c r="C10241" t="s">
        <v>10541</v>
      </c>
      <c r="D10241">
        <v>475</v>
      </c>
      <c r="E10241" s="1">
        <v>0.34100000000000003</v>
      </c>
      <c r="F10241">
        <v>0.32</v>
      </c>
      <c r="G10241">
        <v>0.13900000000000001</v>
      </c>
      <c r="H10241">
        <v>115</v>
      </c>
      <c r="I10241">
        <v>5.3</v>
      </c>
      <c r="J10241">
        <v>1.8799999999999999E-3</v>
      </c>
      <c r="K10241">
        <v>0.14499999999999999</v>
      </c>
      <c r="L10241">
        <v>1.3754104477611946</v>
      </c>
      <c r="M10241" s="2">
        <f t="shared" si="313"/>
        <v>91.044776119402982</v>
      </c>
      <c r="N10241" t="s">
        <v>2778</v>
      </c>
    </row>
    <row r="10242" spans="1:14">
      <c r="A10242">
        <v>123</v>
      </c>
      <c r="B10242" t="s">
        <v>10576</v>
      </c>
      <c r="C10242" t="s">
        <v>10577</v>
      </c>
      <c r="D10242">
        <v>209</v>
      </c>
      <c r="E10242" s="1">
        <v>0.33300000000000002</v>
      </c>
      <c r="F10242">
        <v>0.32600000000000001</v>
      </c>
      <c r="G10242">
        <v>5.2999999999999999E-2</v>
      </c>
      <c r="H10242">
        <v>75</v>
      </c>
      <c r="I10242">
        <v>6.9</v>
      </c>
      <c r="J10242">
        <v>5.4000000000000001E-4</v>
      </c>
      <c r="K10242">
        <v>0.111</v>
      </c>
      <c r="L10242">
        <v>1.3754104477611946</v>
      </c>
      <c r="M10242" s="2">
        <f t="shared" si="313"/>
        <v>91.791044776119406</v>
      </c>
      <c r="N10242" t="s">
        <v>2778</v>
      </c>
    </row>
    <row r="10243" spans="1:14">
      <c r="A10243">
        <v>124</v>
      </c>
      <c r="B10243" t="s">
        <v>10552</v>
      </c>
      <c r="C10243" t="s">
        <v>10553</v>
      </c>
      <c r="D10243">
        <v>748</v>
      </c>
      <c r="E10243" s="1">
        <v>0.313</v>
      </c>
      <c r="F10243">
        <v>0.27300000000000002</v>
      </c>
      <c r="G10243">
        <v>3.5999999999999997E-2</v>
      </c>
      <c r="H10243">
        <v>83</v>
      </c>
      <c r="I10243" t="s">
        <v>18288</v>
      </c>
      <c r="J10243">
        <v>9.3999999999999997E-4</v>
      </c>
      <c r="K10243">
        <v>0.106</v>
      </c>
      <c r="L10243">
        <v>1.3754104477611946</v>
      </c>
      <c r="M10243" s="2">
        <f t="shared" si="313"/>
        <v>92.537313432835816</v>
      </c>
      <c r="N10243" t="s">
        <v>2778</v>
      </c>
    </row>
    <row r="10244" spans="1:14">
      <c r="A10244">
        <v>125</v>
      </c>
      <c r="B10244" t="s">
        <v>10622</v>
      </c>
      <c r="C10244" t="s">
        <v>10623</v>
      </c>
      <c r="D10244">
        <v>122</v>
      </c>
      <c r="E10244" s="1">
        <v>0.30399999999999999</v>
      </c>
      <c r="G10244">
        <v>6.0999999999999999E-2</v>
      </c>
      <c r="H10244">
        <v>49</v>
      </c>
      <c r="I10244">
        <v>4.2</v>
      </c>
      <c r="J10244">
        <v>6.3000000000000003E-4</v>
      </c>
      <c r="L10244">
        <v>1.3754104477611946</v>
      </c>
      <c r="M10244" s="2">
        <f t="shared" si="313"/>
        <v>93.28358208955224</v>
      </c>
      <c r="N10244" t="s">
        <v>2778</v>
      </c>
    </row>
    <row r="10245" spans="1:14">
      <c r="A10245">
        <v>126</v>
      </c>
      <c r="B10245" t="s">
        <v>10568</v>
      </c>
      <c r="C10245" t="s">
        <v>10569</v>
      </c>
      <c r="D10245">
        <v>56</v>
      </c>
      <c r="E10245" s="1">
        <v>0.26300000000000001</v>
      </c>
      <c r="G10245">
        <v>0.128</v>
      </c>
      <c r="H10245">
        <v>39</v>
      </c>
      <c r="J10245">
        <v>2.2000000000000001E-4</v>
      </c>
      <c r="L10245">
        <v>1.3754104477611946</v>
      </c>
      <c r="M10245" s="2">
        <f t="shared" si="313"/>
        <v>94.029850746268664</v>
      </c>
      <c r="N10245" t="s">
        <v>2778</v>
      </c>
    </row>
    <row r="10246" spans="1:14">
      <c r="A10246">
        <v>127</v>
      </c>
      <c r="B10246" t="s">
        <v>14179</v>
      </c>
      <c r="C10246" t="s">
        <v>14180</v>
      </c>
      <c r="D10246">
        <v>1196</v>
      </c>
      <c r="E10246" s="1">
        <v>0.26100000000000001</v>
      </c>
      <c r="F10246">
        <v>0.311</v>
      </c>
      <c r="G10246">
        <v>5.6000000000000001E-2</v>
      </c>
      <c r="H10246">
        <v>72</v>
      </c>
      <c r="I10246" t="s">
        <v>18288</v>
      </c>
      <c r="J10246">
        <v>1.7099999999999999E-3</v>
      </c>
      <c r="K10246">
        <v>0.23699999999999999</v>
      </c>
      <c r="L10246">
        <v>1.3754104477611946</v>
      </c>
      <c r="M10246" s="2">
        <f t="shared" si="313"/>
        <v>94.776119402985074</v>
      </c>
      <c r="N10246" t="s">
        <v>2778</v>
      </c>
    </row>
    <row r="10247" spans="1:14">
      <c r="A10247">
        <v>128</v>
      </c>
      <c r="B10247" t="s">
        <v>10570</v>
      </c>
      <c r="C10247" t="s">
        <v>10571</v>
      </c>
      <c r="D10247">
        <v>771</v>
      </c>
      <c r="E10247" s="1">
        <v>0.253</v>
      </c>
      <c r="F10247">
        <v>0.248</v>
      </c>
      <c r="G10247">
        <v>8.9999999999999993E-3</v>
      </c>
      <c r="H10247">
        <v>115</v>
      </c>
      <c r="I10247" t="s">
        <v>18288</v>
      </c>
      <c r="J10247">
        <v>1.4400000000000001E-3</v>
      </c>
      <c r="K10247">
        <v>0.13200000000000001</v>
      </c>
      <c r="L10247">
        <v>1.3754104477611946</v>
      </c>
      <c r="M10247" s="2">
        <f t="shared" si="313"/>
        <v>95.522388059701484</v>
      </c>
      <c r="N10247" t="s">
        <v>2778</v>
      </c>
    </row>
    <row r="10248" spans="1:14">
      <c r="A10248">
        <v>129</v>
      </c>
      <c r="B10248" t="s">
        <v>10602</v>
      </c>
      <c r="C10248" t="s">
        <v>10603</v>
      </c>
      <c r="D10248">
        <v>269</v>
      </c>
      <c r="E10248" s="1">
        <v>0.19900000000000001</v>
      </c>
      <c r="F10248">
        <v>0.161</v>
      </c>
      <c r="G10248">
        <v>0</v>
      </c>
      <c r="H10248">
        <v>71</v>
      </c>
      <c r="I10248" t="s">
        <v>18288</v>
      </c>
      <c r="J10248">
        <v>5.8E-4</v>
      </c>
      <c r="K10248">
        <v>6.9000000000000006E-2</v>
      </c>
      <c r="L10248">
        <v>1.3754104477611946</v>
      </c>
      <c r="M10248" s="2">
        <f t="shared" ref="M10248:M10253" si="314">A10248/134*100</f>
        <v>96.268656716417908</v>
      </c>
      <c r="N10248" t="s">
        <v>2778</v>
      </c>
    </row>
    <row r="10249" spans="1:14">
      <c r="A10249">
        <v>130</v>
      </c>
      <c r="B10249" t="s">
        <v>17711</v>
      </c>
      <c r="C10249" t="s">
        <v>17712</v>
      </c>
      <c r="D10249">
        <v>56</v>
      </c>
      <c r="E10249" s="1">
        <v>0.19700000000000001</v>
      </c>
      <c r="G10249">
        <v>0</v>
      </c>
      <c r="H10249">
        <v>35</v>
      </c>
      <c r="J10249">
        <v>2.0000000000000001E-4</v>
      </c>
      <c r="L10249">
        <v>1.3754104477611946</v>
      </c>
      <c r="M10249" s="2">
        <f t="shared" si="314"/>
        <v>97.014925373134332</v>
      </c>
      <c r="N10249" t="s">
        <v>2778</v>
      </c>
    </row>
    <row r="10250" spans="1:14">
      <c r="A10250">
        <v>131</v>
      </c>
      <c r="B10250" t="s">
        <v>10614</v>
      </c>
      <c r="C10250" t="s">
        <v>10615</v>
      </c>
      <c r="D10250">
        <v>152</v>
      </c>
      <c r="E10250" s="1">
        <v>0.156</v>
      </c>
      <c r="F10250">
        <v>0.35899999999999999</v>
      </c>
      <c r="G10250">
        <v>7.0000000000000007E-2</v>
      </c>
      <c r="H10250">
        <v>43</v>
      </c>
      <c r="I10250">
        <v>5.5</v>
      </c>
      <c r="J10250">
        <v>5.9000000000000003E-4</v>
      </c>
      <c r="K10250">
        <v>0.14199999999999999</v>
      </c>
      <c r="L10250">
        <v>1.3754104477611946</v>
      </c>
      <c r="M10250" s="2">
        <f t="shared" si="314"/>
        <v>97.761194029850756</v>
      </c>
      <c r="N10250" t="s">
        <v>2778</v>
      </c>
    </row>
    <row r="10251" spans="1:14">
      <c r="A10251">
        <v>132</v>
      </c>
      <c r="B10251" t="s">
        <v>18327</v>
      </c>
      <c r="C10251" t="s">
        <v>18328</v>
      </c>
      <c r="D10251">
        <v>195</v>
      </c>
      <c r="E10251" s="1">
        <v>0.156</v>
      </c>
      <c r="F10251">
        <v>0.28599999999999998</v>
      </c>
      <c r="G10251">
        <v>0</v>
      </c>
      <c r="H10251">
        <v>4</v>
      </c>
      <c r="I10251">
        <v>9.6999999999999993</v>
      </c>
      <c r="J10251">
        <v>2.5000000000000001E-4</v>
      </c>
      <c r="K10251">
        <v>0.121</v>
      </c>
      <c r="L10251">
        <v>1.3754104477611946</v>
      </c>
      <c r="M10251" s="2">
        <f t="shared" si="314"/>
        <v>98.507462686567166</v>
      </c>
      <c r="N10251" t="s">
        <v>2778</v>
      </c>
    </row>
    <row r="10252" spans="1:14">
      <c r="A10252">
        <v>133</v>
      </c>
      <c r="B10252" t="s">
        <v>17825</v>
      </c>
      <c r="C10252" t="s">
        <v>17826</v>
      </c>
      <c r="D10252">
        <v>106</v>
      </c>
      <c r="E10252" s="1">
        <v>0.127</v>
      </c>
      <c r="F10252">
        <v>0.151</v>
      </c>
      <c r="G10252">
        <v>7.0999999999999994E-2</v>
      </c>
      <c r="H10252">
        <v>14</v>
      </c>
      <c r="I10252">
        <v>7.6</v>
      </c>
      <c r="J10252">
        <v>3.6000000000000002E-4</v>
      </c>
      <c r="K10252">
        <v>7.0000000000000007E-2</v>
      </c>
      <c r="L10252">
        <v>1.3754104477611946</v>
      </c>
      <c r="M10252" s="2">
        <f t="shared" si="314"/>
        <v>99.253731343283576</v>
      </c>
      <c r="N10252" t="s">
        <v>2778</v>
      </c>
    </row>
    <row r="10253" spans="1:14">
      <c r="A10253">
        <v>134</v>
      </c>
      <c r="B10253" t="s">
        <v>14159</v>
      </c>
      <c r="C10253" t="s">
        <v>14160</v>
      </c>
      <c r="D10253">
        <v>660</v>
      </c>
      <c r="E10253" s="1">
        <v>8.5000000000000006E-2</v>
      </c>
      <c r="F10253">
        <v>0.17699999999999999</v>
      </c>
      <c r="H10253">
        <v>0</v>
      </c>
      <c r="I10253" t="s">
        <v>18288</v>
      </c>
      <c r="J10253">
        <v>2.9999999999999997E-4</v>
      </c>
      <c r="K10253">
        <v>0.115</v>
      </c>
      <c r="L10253">
        <v>1.3754104477611946</v>
      </c>
      <c r="M10253" s="2">
        <f t="shared" si="314"/>
        <v>100</v>
      </c>
      <c r="N10253" t="s">
        <v>2778</v>
      </c>
    </row>
    <row r="10254" spans="1:14" s="3" customFormat="1">
      <c r="E10254" s="4"/>
      <c r="M10254" s="5"/>
    </row>
    <row r="10255" spans="1:14">
      <c r="A10255">
        <v>1</v>
      </c>
      <c r="B10255" t="s">
        <v>16150</v>
      </c>
      <c r="C10255" t="s">
        <v>16151</v>
      </c>
      <c r="D10255">
        <v>1274</v>
      </c>
      <c r="E10255" s="1">
        <v>3.597</v>
      </c>
      <c r="F10255">
        <v>3.766</v>
      </c>
      <c r="G10255">
        <v>4.4820000000000002</v>
      </c>
      <c r="H10255">
        <v>56</v>
      </c>
      <c r="I10255">
        <v>3.8</v>
      </c>
      <c r="J10255">
        <v>4.0699999999999998E-3</v>
      </c>
      <c r="K10255">
        <v>1.327</v>
      </c>
      <c r="L10255">
        <f>AVERAGE(E10255:E10272)</f>
        <v>1.0982777777777775</v>
      </c>
      <c r="M10255" s="2">
        <f t="shared" ref="M10255:M10272" si="315">A10255/18*100</f>
        <v>5.5555555555555554</v>
      </c>
      <c r="N10255" t="s">
        <v>2779</v>
      </c>
    </row>
    <row r="10256" spans="1:14">
      <c r="A10256">
        <v>2</v>
      </c>
      <c r="B10256" t="s">
        <v>10630</v>
      </c>
      <c r="C10256" t="s">
        <v>10631</v>
      </c>
      <c r="D10256">
        <v>237</v>
      </c>
      <c r="E10256" s="1">
        <v>1.7050000000000001</v>
      </c>
      <c r="G10256">
        <v>9.0999999999999998E-2</v>
      </c>
      <c r="H10256">
        <v>33</v>
      </c>
      <c r="I10256">
        <v>4.0999999999999996</v>
      </c>
      <c r="J10256">
        <v>1.1800000000000001E-3</v>
      </c>
      <c r="L10256">
        <v>1.0982777777777775</v>
      </c>
      <c r="M10256" s="2">
        <f t="shared" si="315"/>
        <v>11.111111111111111</v>
      </c>
      <c r="N10256" t="s">
        <v>2779</v>
      </c>
    </row>
    <row r="10257" spans="1:14">
      <c r="A10257">
        <v>3</v>
      </c>
      <c r="B10257" t="s">
        <v>10640</v>
      </c>
      <c r="C10257" t="s">
        <v>10641</v>
      </c>
      <c r="D10257">
        <v>238</v>
      </c>
      <c r="E10257" s="1">
        <v>1.486</v>
      </c>
      <c r="F10257">
        <v>1.286</v>
      </c>
      <c r="G10257">
        <v>0.2</v>
      </c>
      <c r="H10257">
        <v>30</v>
      </c>
      <c r="I10257">
        <v>3.4</v>
      </c>
      <c r="J10257">
        <v>1.17E-3</v>
      </c>
      <c r="K10257">
        <v>0.435</v>
      </c>
      <c r="L10257">
        <v>1.0982777777777775</v>
      </c>
      <c r="M10257" s="2">
        <f t="shared" si="315"/>
        <v>16.666666666666664</v>
      </c>
      <c r="N10257" t="s">
        <v>2779</v>
      </c>
    </row>
    <row r="10258" spans="1:14">
      <c r="A10258">
        <v>4</v>
      </c>
      <c r="B10258" t="s">
        <v>10644</v>
      </c>
      <c r="C10258" t="s">
        <v>10645</v>
      </c>
      <c r="D10258">
        <v>2473</v>
      </c>
      <c r="E10258" s="1">
        <v>1.419</v>
      </c>
      <c r="F10258">
        <v>1.4139999999999999</v>
      </c>
      <c r="G10258">
        <v>0.67100000000000004</v>
      </c>
      <c r="H10258">
        <v>149</v>
      </c>
      <c r="I10258">
        <v>5.7</v>
      </c>
      <c r="J10258">
        <v>7.3400000000000002E-3</v>
      </c>
      <c r="K10258">
        <v>0.502</v>
      </c>
      <c r="L10258">
        <v>1.0982777777777775</v>
      </c>
      <c r="M10258" s="2">
        <f t="shared" si="315"/>
        <v>22.222222222222221</v>
      </c>
      <c r="N10258" t="s">
        <v>2779</v>
      </c>
    </row>
    <row r="10259" spans="1:14">
      <c r="A10259">
        <v>5</v>
      </c>
      <c r="B10259" t="s">
        <v>15930</v>
      </c>
      <c r="C10259" t="s">
        <v>15931</v>
      </c>
      <c r="D10259">
        <v>956</v>
      </c>
      <c r="E10259" s="1">
        <v>1.375</v>
      </c>
      <c r="F10259">
        <v>1.3480000000000001</v>
      </c>
      <c r="G10259">
        <v>5.7000000000000002E-2</v>
      </c>
      <c r="H10259">
        <v>53</v>
      </c>
      <c r="I10259" t="s">
        <v>18288</v>
      </c>
      <c r="J10259">
        <v>2.0799999999999998E-3</v>
      </c>
      <c r="K10259">
        <v>0.58099999999999996</v>
      </c>
      <c r="L10259">
        <v>1.0982777777777775</v>
      </c>
      <c r="M10259" s="2">
        <f t="shared" si="315"/>
        <v>27.777777777777779</v>
      </c>
      <c r="N10259" t="s">
        <v>2779</v>
      </c>
    </row>
    <row r="10260" spans="1:14">
      <c r="A10260">
        <v>6</v>
      </c>
      <c r="B10260" t="s">
        <v>10628</v>
      </c>
      <c r="C10260" t="s">
        <v>10629</v>
      </c>
      <c r="D10260">
        <v>801</v>
      </c>
      <c r="E10260" s="1">
        <v>1.333</v>
      </c>
      <c r="F10260">
        <v>1.3839999999999999</v>
      </c>
      <c r="G10260">
        <v>0.33300000000000002</v>
      </c>
      <c r="H10260">
        <v>60</v>
      </c>
      <c r="I10260">
        <v>6.2</v>
      </c>
      <c r="J10260">
        <v>2.0400000000000001E-3</v>
      </c>
      <c r="K10260">
        <v>0.434</v>
      </c>
      <c r="L10260">
        <v>1.0982777777777775</v>
      </c>
      <c r="M10260" s="2">
        <f t="shared" si="315"/>
        <v>33.333333333333329</v>
      </c>
      <c r="N10260" t="s">
        <v>2779</v>
      </c>
    </row>
    <row r="10261" spans="1:14">
      <c r="A10261">
        <v>7</v>
      </c>
      <c r="B10261" t="s">
        <v>10636</v>
      </c>
      <c r="C10261" t="s">
        <v>10637</v>
      </c>
      <c r="D10261">
        <v>752</v>
      </c>
      <c r="E10261" s="1">
        <v>1.2030000000000001</v>
      </c>
      <c r="F10261">
        <v>2.1640000000000001</v>
      </c>
      <c r="G10261">
        <v>0.35499999999999998</v>
      </c>
      <c r="H10261">
        <v>31</v>
      </c>
      <c r="I10261">
        <v>6.3</v>
      </c>
      <c r="J10261">
        <v>2.3700000000000001E-3</v>
      </c>
      <c r="K10261">
        <v>0.81799999999999995</v>
      </c>
      <c r="L10261">
        <v>1.0982777777777775</v>
      </c>
      <c r="M10261" s="2">
        <f t="shared" si="315"/>
        <v>38.888888888888893</v>
      </c>
      <c r="N10261" t="s">
        <v>2779</v>
      </c>
    </row>
    <row r="10262" spans="1:14">
      <c r="A10262">
        <v>8</v>
      </c>
      <c r="B10262" t="s">
        <v>10642</v>
      </c>
      <c r="C10262" t="s">
        <v>10643</v>
      </c>
      <c r="D10262">
        <v>1122</v>
      </c>
      <c r="E10262" s="1">
        <v>1.169</v>
      </c>
      <c r="F10262">
        <v>1.5669999999999999</v>
      </c>
      <c r="G10262">
        <v>0.435</v>
      </c>
      <c r="H10262">
        <v>92</v>
      </c>
      <c r="I10262">
        <v>5.2</v>
      </c>
      <c r="J10262">
        <v>4.4900000000000001E-3</v>
      </c>
      <c r="K10262">
        <v>0.63700000000000001</v>
      </c>
      <c r="L10262">
        <v>1.0982777777777775</v>
      </c>
      <c r="M10262" s="2">
        <f t="shared" si="315"/>
        <v>44.444444444444443</v>
      </c>
      <c r="N10262" t="s">
        <v>2779</v>
      </c>
    </row>
    <row r="10263" spans="1:14">
      <c r="A10263">
        <v>9</v>
      </c>
      <c r="B10263" t="s">
        <v>10652</v>
      </c>
      <c r="C10263" t="s">
        <v>10653</v>
      </c>
      <c r="D10263">
        <v>114</v>
      </c>
      <c r="E10263" s="1">
        <v>1</v>
      </c>
      <c r="F10263">
        <v>0.47799999999999998</v>
      </c>
      <c r="G10263">
        <v>0.64300000000000002</v>
      </c>
      <c r="H10263">
        <v>28</v>
      </c>
      <c r="I10263">
        <v>2.4</v>
      </c>
      <c r="J10263">
        <v>4.0000000000000003E-5</v>
      </c>
      <c r="K10263">
        <v>1.4E-2</v>
      </c>
      <c r="L10263">
        <v>1.0982777777777775</v>
      </c>
      <c r="M10263" s="2">
        <f t="shared" si="315"/>
        <v>50</v>
      </c>
      <c r="N10263" t="s">
        <v>2779</v>
      </c>
    </row>
    <row r="10264" spans="1:14">
      <c r="A10264">
        <v>10</v>
      </c>
      <c r="B10264" t="s">
        <v>10632</v>
      </c>
      <c r="C10264" t="s">
        <v>10633</v>
      </c>
      <c r="D10264">
        <v>137</v>
      </c>
      <c r="E10264" s="1">
        <v>0.83299999999999996</v>
      </c>
      <c r="F10264">
        <v>0.96799999999999997</v>
      </c>
      <c r="G10264">
        <v>0.11799999999999999</v>
      </c>
      <c r="H10264">
        <v>17</v>
      </c>
      <c r="I10264">
        <v>4.5</v>
      </c>
      <c r="J10264">
        <v>5.1999999999999995E-4</v>
      </c>
      <c r="K10264">
        <v>0.312</v>
      </c>
      <c r="L10264">
        <v>1.0982777777777775</v>
      </c>
      <c r="M10264" s="2">
        <f t="shared" si="315"/>
        <v>55.555555555555557</v>
      </c>
      <c r="N10264" t="s">
        <v>2779</v>
      </c>
    </row>
    <row r="10265" spans="1:14">
      <c r="A10265">
        <v>11</v>
      </c>
      <c r="B10265" t="s">
        <v>10650</v>
      </c>
      <c r="C10265" t="s">
        <v>10651</v>
      </c>
      <c r="D10265">
        <v>113</v>
      </c>
      <c r="E10265" s="1">
        <v>0.78800000000000003</v>
      </c>
      <c r="F10265">
        <v>0.94199999999999995</v>
      </c>
      <c r="G10265">
        <v>0.61499999999999999</v>
      </c>
      <c r="H10265">
        <v>26</v>
      </c>
      <c r="I10265">
        <v>3</v>
      </c>
      <c r="J10265">
        <v>5.1000000000000004E-4</v>
      </c>
      <c r="K10265">
        <v>0.28499999999999998</v>
      </c>
      <c r="L10265">
        <v>1.0982777777777775</v>
      </c>
      <c r="M10265" s="2">
        <f t="shared" si="315"/>
        <v>61.111111111111114</v>
      </c>
      <c r="N10265" t="s">
        <v>2779</v>
      </c>
    </row>
    <row r="10266" spans="1:14">
      <c r="A10266">
        <v>12</v>
      </c>
      <c r="B10266" t="s">
        <v>10624</v>
      </c>
      <c r="C10266" t="s">
        <v>10625</v>
      </c>
      <c r="D10266">
        <v>159</v>
      </c>
      <c r="E10266" s="1">
        <v>0.75600000000000001</v>
      </c>
      <c r="G10266">
        <v>8.6999999999999994E-2</v>
      </c>
      <c r="H10266">
        <v>23</v>
      </c>
      <c r="I10266">
        <v>6.4</v>
      </c>
      <c r="J10266">
        <v>3.8000000000000002E-4</v>
      </c>
      <c r="L10266">
        <v>1.0982777777777775</v>
      </c>
      <c r="M10266" s="2">
        <f t="shared" si="315"/>
        <v>66.666666666666657</v>
      </c>
      <c r="N10266" t="s">
        <v>2779</v>
      </c>
    </row>
    <row r="10267" spans="1:14">
      <c r="A10267">
        <v>13</v>
      </c>
      <c r="B10267" t="s">
        <v>10646</v>
      </c>
      <c r="C10267" t="s">
        <v>10647</v>
      </c>
      <c r="D10267">
        <v>150</v>
      </c>
      <c r="E10267" s="1">
        <v>0.755</v>
      </c>
      <c r="G10267">
        <v>0.26100000000000001</v>
      </c>
      <c r="H10267">
        <v>23</v>
      </c>
      <c r="I10267">
        <v>6.1</v>
      </c>
      <c r="J10267">
        <v>3.8999999999999999E-4</v>
      </c>
      <c r="L10267">
        <v>1.0982777777777775</v>
      </c>
      <c r="M10267" s="2">
        <f t="shared" si="315"/>
        <v>72.222222222222214</v>
      </c>
      <c r="N10267" t="s">
        <v>2779</v>
      </c>
    </row>
    <row r="10268" spans="1:14">
      <c r="A10268">
        <v>14</v>
      </c>
      <c r="B10268" t="s">
        <v>10648</v>
      </c>
      <c r="C10268" t="s">
        <v>10649</v>
      </c>
      <c r="D10268">
        <v>75</v>
      </c>
      <c r="E10268" s="1">
        <v>0.73799999999999999</v>
      </c>
      <c r="F10268">
        <v>1</v>
      </c>
      <c r="G10268">
        <v>0</v>
      </c>
      <c r="H10268">
        <v>26</v>
      </c>
      <c r="J10268">
        <v>4.8000000000000001E-4</v>
      </c>
      <c r="K10268">
        <v>0.36699999999999999</v>
      </c>
      <c r="L10268">
        <v>1.0982777777777775</v>
      </c>
      <c r="M10268" s="2">
        <f t="shared" si="315"/>
        <v>77.777777777777786</v>
      </c>
      <c r="N10268" t="s">
        <v>2779</v>
      </c>
    </row>
    <row r="10269" spans="1:14">
      <c r="A10269">
        <v>15</v>
      </c>
      <c r="B10269" t="s">
        <v>10634</v>
      </c>
      <c r="C10269" t="s">
        <v>10635</v>
      </c>
      <c r="D10269">
        <v>67</v>
      </c>
      <c r="E10269" s="1">
        <v>0.64100000000000001</v>
      </c>
      <c r="F10269">
        <v>0.38</v>
      </c>
      <c r="G10269">
        <v>0.111</v>
      </c>
      <c r="H10269">
        <v>18</v>
      </c>
      <c r="J10269">
        <v>9.0000000000000006E-5</v>
      </c>
      <c r="K10269">
        <v>5.2999999999999999E-2</v>
      </c>
      <c r="L10269">
        <v>1.0982777777777775</v>
      </c>
      <c r="M10269" s="2">
        <f t="shared" si="315"/>
        <v>83.333333333333343</v>
      </c>
      <c r="N10269" t="s">
        <v>2779</v>
      </c>
    </row>
    <row r="10270" spans="1:14">
      <c r="A10270">
        <v>16</v>
      </c>
      <c r="B10270" t="s">
        <v>10638</v>
      </c>
      <c r="C10270" t="s">
        <v>10639</v>
      </c>
      <c r="D10270">
        <v>135</v>
      </c>
      <c r="E10270" s="1">
        <v>0.59399999999999997</v>
      </c>
      <c r="F10270">
        <v>0.56000000000000005</v>
      </c>
      <c r="G10270">
        <v>0.878</v>
      </c>
      <c r="H10270">
        <v>41</v>
      </c>
      <c r="I10270">
        <v>2.7</v>
      </c>
      <c r="J10270">
        <v>5.9999999999999995E-4</v>
      </c>
      <c r="K10270">
        <v>0.24199999999999999</v>
      </c>
      <c r="L10270">
        <v>1.0982777777777775</v>
      </c>
      <c r="M10270" s="2">
        <f t="shared" si="315"/>
        <v>88.888888888888886</v>
      </c>
      <c r="N10270" t="s">
        <v>2779</v>
      </c>
    </row>
    <row r="10271" spans="1:14">
      <c r="A10271">
        <v>17</v>
      </c>
      <c r="B10271" t="s">
        <v>16588</v>
      </c>
      <c r="C10271" t="s">
        <v>16589</v>
      </c>
      <c r="D10271">
        <v>396</v>
      </c>
      <c r="E10271" s="1">
        <v>0.316</v>
      </c>
      <c r="F10271">
        <v>0.53700000000000003</v>
      </c>
      <c r="G10271">
        <v>0</v>
      </c>
      <c r="H10271">
        <v>47</v>
      </c>
      <c r="I10271">
        <v>9.1999999999999993</v>
      </c>
      <c r="J10271">
        <v>5.9999999999999995E-4</v>
      </c>
      <c r="K10271">
        <v>0.14699999999999999</v>
      </c>
      <c r="L10271">
        <v>1.0982777777777775</v>
      </c>
      <c r="M10271" s="2">
        <f t="shared" si="315"/>
        <v>94.444444444444443</v>
      </c>
      <c r="N10271" t="s">
        <v>2779</v>
      </c>
    </row>
    <row r="10272" spans="1:14">
      <c r="A10272">
        <v>18</v>
      </c>
      <c r="B10272" t="s">
        <v>10626</v>
      </c>
      <c r="C10272" t="s">
        <v>10627</v>
      </c>
      <c r="D10272">
        <v>15</v>
      </c>
      <c r="E10272" s="1">
        <v>6.0999999999999999E-2</v>
      </c>
      <c r="F10272">
        <v>4.9000000000000002E-2</v>
      </c>
      <c r="J10272">
        <v>3.0000000000000001E-5</v>
      </c>
      <c r="K10272">
        <v>1.2999999999999999E-2</v>
      </c>
      <c r="L10272">
        <v>1.0982777777777775</v>
      </c>
      <c r="M10272" s="2">
        <f t="shared" si="315"/>
        <v>100</v>
      </c>
      <c r="N10272" t="s">
        <v>2779</v>
      </c>
    </row>
    <row r="10273" spans="1:14" s="3" customFormat="1">
      <c r="E10273" s="4"/>
      <c r="M10273" s="5"/>
    </row>
    <row r="10274" spans="1:14">
      <c r="A10274">
        <v>1</v>
      </c>
      <c r="B10274" t="s">
        <v>13021</v>
      </c>
      <c r="C10274" t="s">
        <v>13022</v>
      </c>
      <c r="D10274">
        <v>2913</v>
      </c>
      <c r="E10274" s="1">
        <v>26.303000000000001</v>
      </c>
      <c r="F10274">
        <v>8.0190000000000001</v>
      </c>
      <c r="H10274">
        <v>0</v>
      </c>
      <c r="I10274">
        <v>4.7</v>
      </c>
      <c r="J10274">
        <v>8.4899999999999993E-3</v>
      </c>
      <c r="K10274">
        <v>2.2949999999999999</v>
      </c>
      <c r="L10274">
        <f>AVERAGE(E10274:E10295)</f>
        <v>2.9379545454545455</v>
      </c>
      <c r="M10274" s="2">
        <f t="shared" ref="M10274:M10295" si="316">A10274/22*100</f>
        <v>4.5454545454545459</v>
      </c>
      <c r="N10274" t="s">
        <v>2780</v>
      </c>
    </row>
    <row r="10275" spans="1:14">
      <c r="A10275">
        <v>2</v>
      </c>
      <c r="B10275" t="s">
        <v>15986</v>
      </c>
      <c r="C10275" t="s">
        <v>15987</v>
      </c>
      <c r="D10275">
        <v>2421</v>
      </c>
      <c r="E10275" s="1">
        <v>3.7679999999999998</v>
      </c>
      <c r="F10275">
        <v>4.7279999999999998</v>
      </c>
      <c r="G10275">
        <v>0.49299999999999999</v>
      </c>
      <c r="H10275">
        <v>148</v>
      </c>
      <c r="I10275">
        <v>4.4000000000000004</v>
      </c>
      <c r="J10275">
        <v>7.6400000000000001E-3</v>
      </c>
      <c r="K10275">
        <v>1.333</v>
      </c>
      <c r="L10275">
        <v>2.9379545454545455</v>
      </c>
      <c r="M10275" s="2">
        <f t="shared" si="316"/>
        <v>9.0909090909090917</v>
      </c>
      <c r="N10275" t="s">
        <v>2780</v>
      </c>
    </row>
    <row r="10276" spans="1:14">
      <c r="A10276">
        <v>3</v>
      </c>
      <c r="B10276" t="s">
        <v>15142</v>
      </c>
      <c r="C10276" t="s">
        <v>15143</v>
      </c>
      <c r="D10276">
        <v>5012</v>
      </c>
      <c r="E10276" s="1">
        <v>3.5710000000000002</v>
      </c>
      <c r="F10276">
        <v>3.9590000000000001</v>
      </c>
      <c r="G10276">
        <v>0.92500000000000004</v>
      </c>
      <c r="H10276">
        <v>186</v>
      </c>
      <c r="I10276">
        <v>6.2</v>
      </c>
      <c r="J10276">
        <v>1.3140000000000001E-2</v>
      </c>
      <c r="K10276">
        <v>1.3240000000000001</v>
      </c>
      <c r="L10276">
        <v>2.9379545454545455</v>
      </c>
      <c r="M10276" s="2">
        <f t="shared" si="316"/>
        <v>13.636363636363635</v>
      </c>
      <c r="N10276" t="s">
        <v>2780</v>
      </c>
    </row>
    <row r="10277" spans="1:14">
      <c r="A10277">
        <v>4</v>
      </c>
      <c r="B10277" t="s">
        <v>16004</v>
      </c>
      <c r="C10277" t="s">
        <v>16005</v>
      </c>
      <c r="D10277">
        <v>3335</v>
      </c>
      <c r="E10277" s="1">
        <v>2.89</v>
      </c>
      <c r="F10277">
        <v>3.19</v>
      </c>
      <c r="G10277">
        <v>1.244</v>
      </c>
      <c r="H10277">
        <v>82</v>
      </c>
      <c r="I10277">
        <v>8</v>
      </c>
      <c r="J10277">
        <v>9.1900000000000003E-3</v>
      </c>
      <c r="K10277">
        <v>1.3819999999999999</v>
      </c>
      <c r="L10277">
        <v>2.9379545454545455</v>
      </c>
      <c r="M10277" s="2">
        <f t="shared" si="316"/>
        <v>18.181818181818183</v>
      </c>
      <c r="N10277" t="s">
        <v>2780</v>
      </c>
    </row>
    <row r="10278" spans="1:14">
      <c r="A10278">
        <v>5</v>
      </c>
      <c r="B10278" t="s">
        <v>16028</v>
      </c>
      <c r="C10278" t="s">
        <v>16029</v>
      </c>
      <c r="D10278">
        <v>2044</v>
      </c>
      <c r="E10278" s="1">
        <v>2.3639999999999999</v>
      </c>
      <c r="F10278">
        <v>3.1419999999999999</v>
      </c>
      <c r="G10278">
        <v>0.75800000000000001</v>
      </c>
      <c r="H10278">
        <v>33</v>
      </c>
      <c r="I10278" t="s">
        <v>18288</v>
      </c>
      <c r="J10278">
        <v>5.5300000000000002E-3</v>
      </c>
      <c r="K10278">
        <v>1.946</v>
      </c>
      <c r="L10278">
        <v>2.9379545454545455</v>
      </c>
      <c r="M10278" s="2">
        <f t="shared" si="316"/>
        <v>22.727272727272727</v>
      </c>
      <c r="N10278" t="s">
        <v>2780</v>
      </c>
    </row>
    <row r="10279" spans="1:14">
      <c r="A10279">
        <v>6</v>
      </c>
      <c r="B10279" t="s">
        <v>15308</v>
      </c>
      <c r="C10279" t="s">
        <v>15309</v>
      </c>
      <c r="D10279">
        <v>1899</v>
      </c>
      <c r="E10279" s="1">
        <v>2.1309999999999998</v>
      </c>
      <c r="F10279">
        <v>2.4340000000000002</v>
      </c>
      <c r="G10279">
        <v>0.55400000000000005</v>
      </c>
      <c r="H10279">
        <v>112</v>
      </c>
      <c r="I10279">
        <v>4.4000000000000004</v>
      </c>
      <c r="J10279">
        <v>7.2199999999999999E-3</v>
      </c>
      <c r="K10279">
        <v>0.84199999999999997</v>
      </c>
      <c r="L10279">
        <v>2.9379545454545455</v>
      </c>
      <c r="M10279" s="2">
        <f t="shared" si="316"/>
        <v>27.27272727272727</v>
      </c>
      <c r="N10279" t="s">
        <v>2780</v>
      </c>
    </row>
    <row r="10280" spans="1:14">
      <c r="A10280">
        <v>7</v>
      </c>
      <c r="B10280" t="s">
        <v>15130</v>
      </c>
      <c r="C10280" t="s">
        <v>15131</v>
      </c>
      <c r="D10280">
        <v>2411</v>
      </c>
      <c r="E10280" s="1">
        <v>2.0609999999999999</v>
      </c>
      <c r="F10280">
        <v>2.7</v>
      </c>
      <c r="G10280">
        <v>0.29299999999999998</v>
      </c>
      <c r="H10280">
        <v>92</v>
      </c>
      <c r="I10280">
        <v>5.5</v>
      </c>
      <c r="J10280">
        <v>6.2899999999999996E-3</v>
      </c>
      <c r="K10280">
        <v>0.72199999999999998</v>
      </c>
      <c r="L10280">
        <v>2.9379545454545455</v>
      </c>
      <c r="M10280" s="2">
        <f t="shared" si="316"/>
        <v>31.818181818181817</v>
      </c>
      <c r="N10280" t="s">
        <v>2780</v>
      </c>
    </row>
    <row r="10281" spans="1:14">
      <c r="A10281">
        <v>8</v>
      </c>
      <c r="B10281" t="s">
        <v>13471</v>
      </c>
      <c r="C10281" t="s">
        <v>13472</v>
      </c>
      <c r="D10281">
        <v>15994</v>
      </c>
      <c r="E10281" s="1">
        <v>2.044</v>
      </c>
      <c r="F10281">
        <v>2.7890000000000001</v>
      </c>
      <c r="G10281">
        <v>0.25</v>
      </c>
      <c r="H10281">
        <v>336</v>
      </c>
      <c r="I10281" t="s">
        <v>18288</v>
      </c>
      <c r="J10281">
        <v>4.3159999999999997E-2</v>
      </c>
      <c r="K10281">
        <v>1.663</v>
      </c>
      <c r="L10281">
        <v>2.9379545454545455</v>
      </c>
      <c r="M10281" s="2">
        <f t="shared" si="316"/>
        <v>36.363636363636367</v>
      </c>
      <c r="N10281" t="s">
        <v>2780</v>
      </c>
    </row>
    <row r="10282" spans="1:14">
      <c r="A10282">
        <v>9</v>
      </c>
      <c r="B10282" t="s">
        <v>15080</v>
      </c>
      <c r="C10282" t="s">
        <v>15081</v>
      </c>
      <c r="D10282">
        <v>2232</v>
      </c>
      <c r="E10282" s="1">
        <v>1.978</v>
      </c>
      <c r="F10282">
        <v>2.327</v>
      </c>
      <c r="G10282">
        <v>0.54200000000000004</v>
      </c>
      <c r="H10282">
        <v>144</v>
      </c>
      <c r="I10282">
        <v>4.5999999999999996</v>
      </c>
      <c r="J10282">
        <v>5.9899999999999997E-3</v>
      </c>
      <c r="K10282">
        <v>0.625</v>
      </c>
      <c r="L10282">
        <v>2.9379545454545455</v>
      </c>
      <c r="M10282" s="2">
        <f t="shared" si="316"/>
        <v>40.909090909090914</v>
      </c>
      <c r="N10282" t="s">
        <v>2780</v>
      </c>
    </row>
    <row r="10283" spans="1:14">
      <c r="A10283">
        <v>10</v>
      </c>
      <c r="B10283" t="s">
        <v>19122</v>
      </c>
      <c r="C10283" t="s">
        <v>19123</v>
      </c>
      <c r="D10283">
        <v>3889</v>
      </c>
      <c r="E10283" s="1">
        <v>1.79</v>
      </c>
      <c r="F10283">
        <v>1.986</v>
      </c>
      <c r="G10283">
        <v>0.30599999999999999</v>
      </c>
      <c r="H10283">
        <v>124</v>
      </c>
      <c r="I10283">
        <v>9.1999999999999993</v>
      </c>
      <c r="J10283">
        <v>6.1599999999999997E-3</v>
      </c>
      <c r="K10283">
        <v>0.53200000000000003</v>
      </c>
      <c r="L10283">
        <v>2.9379545454545455</v>
      </c>
      <c r="M10283" s="2">
        <f t="shared" si="316"/>
        <v>45.454545454545453</v>
      </c>
      <c r="N10283" t="s">
        <v>2780</v>
      </c>
    </row>
    <row r="10284" spans="1:14">
      <c r="A10284">
        <v>11</v>
      </c>
      <c r="B10284" t="s">
        <v>15988</v>
      </c>
      <c r="C10284" t="s">
        <v>15989</v>
      </c>
      <c r="D10284">
        <v>1412</v>
      </c>
      <c r="E10284" s="1">
        <v>1.7829999999999999</v>
      </c>
      <c r="F10284">
        <v>1.863</v>
      </c>
      <c r="G10284">
        <v>0.13600000000000001</v>
      </c>
      <c r="H10284">
        <v>368</v>
      </c>
      <c r="I10284">
        <v>4</v>
      </c>
      <c r="J10284">
        <v>2.63E-3</v>
      </c>
      <c r="K10284">
        <v>0.33100000000000002</v>
      </c>
      <c r="L10284">
        <v>2.9379545454545455</v>
      </c>
      <c r="M10284" s="2">
        <f t="shared" si="316"/>
        <v>50</v>
      </c>
      <c r="N10284" t="s">
        <v>2780</v>
      </c>
    </row>
    <row r="10285" spans="1:14">
      <c r="A10285">
        <v>12</v>
      </c>
      <c r="B10285" t="s">
        <v>10654</v>
      </c>
      <c r="C10285" t="s">
        <v>10655</v>
      </c>
      <c r="D10285">
        <v>966</v>
      </c>
      <c r="E10285" s="1">
        <v>1.603</v>
      </c>
      <c r="F10285">
        <v>2.1850000000000001</v>
      </c>
      <c r="G10285">
        <v>0.127</v>
      </c>
      <c r="H10285">
        <v>158</v>
      </c>
      <c r="I10285">
        <v>4.4000000000000004</v>
      </c>
      <c r="J10285">
        <v>4.0899999999999999E-3</v>
      </c>
      <c r="K10285">
        <v>0.77300000000000002</v>
      </c>
      <c r="L10285">
        <v>2.9379545454545455</v>
      </c>
      <c r="M10285" s="2">
        <f t="shared" si="316"/>
        <v>54.54545454545454</v>
      </c>
      <c r="N10285" t="s">
        <v>2780</v>
      </c>
    </row>
    <row r="10286" spans="1:14">
      <c r="A10286">
        <v>13</v>
      </c>
      <c r="B10286" t="s">
        <v>15182</v>
      </c>
      <c r="C10286" t="s">
        <v>15183</v>
      </c>
      <c r="D10286">
        <v>1341</v>
      </c>
      <c r="E10286" s="1">
        <v>1.6</v>
      </c>
      <c r="F10286">
        <v>1.4019999999999999</v>
      </c>
      <c r="G10286">
        <v>0.93200000000000005</v>
      </c>
      <c r="H10286">
        <v>59</v>
      </c>
      <c r="I10286">
        <v>6.9</v>
      </c>
      <c r="J10286">
        <v>2.7399999999999998E-3</v>
      </c>
      <c r="K10286">
        <v>0.41299999999999998</v>
      </c>
      <c r="L10286">
        <v>2.9379545454545455</v>
      </c>
      <c r="M10286" s="2">
        <f t="shared" si="316"/>
        <v>59.090909090909093</v>
      </c>
      <c r="N10286" t="s">
        <v>2780</v>
      </c>
    </row>
    <row r="10287" spans="1:14">
      <c r="A10287">
        <v>14</v>
      </c>
      <c r="B10287" t="s">
        <v>15260</v>
      </c>
      <c r="C10287" t="s">
        <v>15261</v>
      </c>
      <c r="D10287">
        <v>2461</v>
      </c>
      <c r="E10287" s="1">
        <v>1.5549999999999999</v>
      </c>
      <c r="F10287">
        <v>1.589</v>
      </c>
      <c r="G10287">
        <v>0.14299999999999999</v>
      </c>
      <c r="H10287">
        <v>217</v>
      </c>
      <c r="I10287">
        <v>7.2</v>
      </c>
      <c r="J10287">
        <v>5.2500000000000003E-3</v>
      </c>
      <c r="K10287">
        <v>0.505</v>
      </c>
      <c r="L10287">
        <v>2.9379545454545455</v>
      </c>
      <c r="M10287" s="2">
        <f t="shared" si="316"/>
        <v>63.636363636363633</v>
      </c>
      <c r="N10287" t="s">
        <v>2780</v>
      </c>
    </row>
    <row r="10288" spans="1:14">
      <c r="A10288">
        <v>15</v>
      </c>
      <c r="B10288" t="s">
        <v>15962</v>
      </c>
      <c r="C10288" t="s">
        <v>15963</v>
      </c>
      <c r="D10288">
        <v>1637</v>
      </c>
      <c r="E10288" s="1">
        <v>1.5509999999999999</v>
      </c>
      <c r="F10288">
        <v>1.806</v>
      </c>
      <c r="G10288">
        <v>0.30499999999999999</v>
      </c>
      <c r="H10288">
        <v>59</v>
      </c>
      <c r="I10288">
        <v>7.4</v>
      </c>
      <c r="J10288">
        <v>3.5799999999999998E-3</v>
      </c>
      <c r="K10288">
        <v>0.57399999999999995</v>
      </c>
      <c r="L10288">
        <v>2.9379545454545455</v>
      </c>
      <c r="M10288" s="2">
        <f t="shared" si="316"/>
        <v>68.181818181818173</v>
      </c>
      <c r="N10288" t="s">
        <v>2780</v>
      </c>
    </row>
    <row r="10289" spans="1:14">
      <c r="A10289">
        <v>16</v>
      </c>
      <c r="B10289" t="s">
        <v>15968</v>
      </c>
      <c r="C10289" t="s">
        <v>15969</v>
      </c>
      <c r="D10289">
        <v>2093</v>
      </c>
      <c r="E10289" s="1">
        <v>1.508</v>
      </c>
      <c r="F10289">
        <v>1.6419999999999999</v>
      </c>
      <c r="G10289">
        <v>0.77500000000000002</v>
      </c>
      <c r="H10289">
        <v>187</v>
      </c>
      <c r="I10289">
        <v>4.2</v>
      </c>
      <c r="J10289">
        <v>6.79E-3</v>
      </c>
      <c r="K10289">
        <v>0.47699999999999998</v>
      </c>
      <c r="L10289">
        <v>2.9379545454545455</v>
      </c>
      <c r="M10289" s="2">
        <f t="shared" si="316"/>
        <v>72.727272727272734</v>
      </c>
      <c r="N10289" t="s">
        <v>2780</v>
      </c>
    </row>
    <row r="10290" spans="1:14">
      <c r="A10290">
        <v>17</v>
      </c>
      <c r="B10290" t="s">
        <v>14708</v>
      </c>
      <c r="C10290" t="s">
        <v>14709</v>
      </c>
      <c r="D10290">
        <v>1281</v>
      </c>
      <c r="E10290" s="1">
        <v>1.355</v>
      </c>
      <c r="F10290">
        <v>1.7669999999999999</v>
      </c>
      <c r="G10290">
        <v>0.255</v>
      </c>
      <c r="H10290">
        <v>51</v>
      </c>
      <c r="I10290">
        <v>7.3</v>
      </c>
      <c r="J10290">
        <v>2.6800000000000001E-3</v>
      </c>
      <c r="K10290">
        <v>0.56499999999999995</v>
      </c>
      <c r="L10290">
        <v>2.9379545454545455</v>
      </c>
      <c r="M10290" s="2">
        <f t="shared" si="316"/>
        <v>77.272727272727266</v>
      </c>
      <c r="N10290" t="s">
        <v>2780</v>
      </c>
    </row>
    <row r="10291" spans="1:14">
      <c r="A10291">
        <v>18</v>
      </c>
      <c r="B10291" t="s">
        <v>15952</v>
      </c>
      <c r="C10291" t="s">
        <v>15953</v>
      </c>
      <c r="D10291">
        <v>112</v>
      </c>
      <c r="E10291" s="1">
        <v>1.2729999999999999</v>
      </c>
      <c r="F10291">
        <v>1.4930000000000001</v>
      </c>
      <c r="G10291">
        <v>4.8000000000000001E-2</v>
      </c>
      <c r="H10291">
        <v>21</v>
      </c>
      <c r="I10291">
        <v>3.4</v>
      </c>
      <c r="J10291">
        <v>5.1999999999999995E-4</v>
      </c>
      <c r="K10291">
        <v>0.40799999999999997</v>
      </c>
      <c r="L10291">
        <v>2.9379545454545455</v>
      </c>
      <c r="M10291" s="2">
        <f t="shared" si="316"/>
        <v>81.818181818181827</v>
      </c>
      <c r="N10291" t="s">
        <v>2780</v>
      </c>
    </row>
    <row r="10292" spans="1:14">
      <c r="A10292">
        <v>19</v>
      </c>
      <c r="B10292" t="s">
        <v>13012</v>
      </c>
      <c r="C10292" t="s">
        <v>13005</v>
      </c>
      <c r="D10292">
        <v>476</v>
      </c>
      <c r="E10292" s="1">
        <v>1.157</v>
      </c>
      <c r="F10292">
        <v>0.871</v>
      </c>
      <c r="H10292">
        <v>0</v>
      </c>
      <c r="I10292">
        <v>7.5</v>
      </c>
      <c r="J10292">
        <v>8.3000000000000001E-4</v>
      </c>
      <c r="K10292">
        <v>0.21099999999999999</v>
      </c>
      <c r="L10292">
        <v>2.9379545454545455</v>
      </c>
      <c r="M10292" s="2">
        <f t="shared" si="316"/>
        <v>86.36363636363636</v>
      </c>
      <c r="N10292" t="s">
        <v>2780</v>
      </c>
    </row>
    <row r="10293" spans="1:14">
      <c r="A10293">
        <v>20</v>
      </c>
      <c r="B10293" t="s">
        <v>15938</v>
      </c>
      <c r="C10293" t="s">
        <v>15939</v>
      </c>
      <c r="D10293">
        <v>212</v>
      </c>
      <c r="E10293" s="1">
        <v>0.83</v>
      </c>
      <c r="G10293">
        <v>0.32</v>
      </c>
      <c r="H10293">
        <v>25</v>
      </c>
      <c r="I10293">
        <v>4.5999999999999996</v>
      </c>
      <c r="J10293">
        <v>6.4999999999999997E-4</v>
      </c>
      <c r="L10293">
        <v>2.9379545454545455</v>
      </c>
      <c r="M10293" s="2">
        <f t="shared" si="316"/>
        <v>90.909090909090907</v>
      </c>
      <c r="N10293" t="s">
        <v>2780</v>
      </c>
    </row>
    <row r="10294" spans="1:14">
      <c r="A10294">
        <v>21</v>
      </c>
      <c r="B10294" t="s">
        <v>15234</v>
      </c>
      <c r="C10294" t="s">
        <v>15235</v>
      </c>
      <c r="D10294">
        <v>388</v>
      </c>
      <c r="E10294" s="1">
        <v>0.81599999999999995</v>
      </c>
      <c r="F10294">
        <v>0.94499999999999995</v>
      </c>
      <c r="G10294">
        <v>5.7000000000000002E-2</v>
      </c>
      <c r="H10294">
        <v>70</v>
      </c>
      <c r="I10294">
        <v>5</v>
      </c>
      <c r="J10294">
        <v>9.8999999999999999E-4</v>
      </c>
      <c r="K10294">
        <v>0.23899999999999999</v>
      </c>
      <c r="L10294">
        <v>2.9379545454545455</v>
      </c>
      <c r="M10294" s="2">
        <f t="shared" si="316"/>
        <v>95.454545454545453</v>
      </c>
      <c r="N10294" t="s">
        <v>2780</v>
      </c>
    </row>
    <row r="10295" spans="1:14">
      <c r="A10295">
        <v>22</v>
      </c>
      <c r="B10295" t="s">
        <v>10656</v>
      </c>
      <c r="C10295" t="s">
        <v>10657</v>
      </c>
      <c r="D10295">
        <v>86</v>
      </c>
      <c r="E10295" s="1">
        <v>0.70399999999999996</v>
      </c>
      <c r="F10295">
        <v>0.82599999999999996</v>
      </c>
      <c r="G10295">
        <v>0.222</v>
      </c>
      <c r="H10295">
        <v>9</v>
      </c>
      <c r="J10295">
        <v>2.9999999999999997E-4</v>
      </c>
      <c r="K10295">
        <v>0.24399999999999999</v>
      </c>
      <c r="L10295">
        <v>2.9379545454545455</v>
      </c>
      <c r="M10295" s="2">
        <f t="shared" si="316"/>
        <v>100</v>
      </c>
      <c r="N10295" t="s">
        <v>2780</v>
      </c>
    </row>
    <row r="10296" spans="1:14" s="3" customFormat="1">
      <c r="E10296" s="4"/>
      <c r="M10296" s="5"/>
    </row>
    <row r="10297" spans="1:14">
      <c r="A10297">
        <v>1</v>
      </c>
      <c r="B10297" t="s">
        <v>10678</v>
      </c>
      <c r="C10297" t="s">
        <v>10679</v>
      </c>
      <c r="D10297">
        <v>26582</v>
      </c>
      <c r="E10297" s="1">
        <v>7.149</v>
      </c>
      <c r="F10297">
        <v>7.1920000000000002</v>
      </c>
      <c r="G10297">
        <v>2.7370000000000001</v>
      </c>
      <c r="H10297">
        <v>152</v>
      </c>
      <c r="I10297">
        <v>9.6</v>
      </c>
      <c r="J10297">
        <v>4.1730000000000003E-2</v>
      </c>
      <c r="K10297">
        <v>2.226</v>
      </c>
      <c r="L10297">
        <f>AVERAGE(E10297:E10326)</f>
        <v>1.8199000000000003</v>
      </c>
      <c r="M10297" s="2">
        <f t="shared" ref="M10297:M10326" si="317">A10297/30*100</f>
        <v>3.3333333333333335</v>
      </c>
      <c r="N10297" t="s">
        <v>2781</v>
      </c>
    </row>
    <row r="10298" spans="1:14">
      <c r="A10298">
        <v>2</v>
      </c>
      <c r="B10298" t="s">
        <v>10688</v>
      </c>
      <c r="C10298" t="s">
        <v>10689</v>
      </c>
      <c r="D10298">
        <v>1026</v>
      </c>
      <c r="E10298" s="1">
        <v>3.7829999999999999</v>
      </c>
      <c r="F10298">
        <v>5.1429999999999998</v>
      </c>
      <c r="G10298">
        <v>0.57099999999999995</v>
      </c>
      <c r="H10298">
        <v>14</v>
      </c>
      <c r="I10298">
        <v>8.6</v>
      </c>
      <c r="J10298">
        <v>1.64E-3</v>
      </c>
      <c r="K10298">
        <v>1.4870000000000001</v>
      </c>
      <c r="L10298">
        <v>1.8199000000000003</v>
      </c>
      <c r="M10298" s="2">
        <f t="shared" si="317"/>
        <v>6.666666666666667</v>
      </c>
      <c r="N10298" t="s">
        <v>2781</v>
      </c>
    </row>
    <row r="10299" spans="1:14">
      <c r="A10299">
        <v>3</v>
      </c>
      <c r="B10299" t="s">
        <v>10660</v>
      </c>
      <c r="C10299" t="s">
        <v>10661</v>
      </c>
      <c r="D10299">
        <v>510</v>
      </c>
      <c r="E10299" s="1">
        <v>3.6739999999999999</v>
      </c>
      <c r="F10299">
        <v>3.1030000000000002</v>
      </c>
      <c r="G10299">
        <v>0.77300000000000002</v>
      </c>
      <c r="H10299">
        <v>22</v>
      </c>
      <c r="I10299">
        <v>4.5</v>
      </c>
      <c r="J10299">
        <v>1.5E-3</v>
      </c>
      <c r="K10299">
        <v>0.879</v>
      </c>
      <c r="L10299">
        <v>1.8199000000000003</v>
      </c>
      <c r="M10299" s="2">
        <f t="shared" si="317"/>
        <v>10</v>
      </c>
      <c r="N10299" t="s">
        <v>2781</v>
      </c>
    </row>
    <row r="10300" spans="1:14">
      <c r="A10300">
        <v>4</v>
      </c>
      <c r="B10300" t="s">
        <v>10710</v>
      </c>
      <c r="C10300" t="s">
        <v>10711</v>
      </c>
      <c r="D10300">
        <v>1296</v>
      </c>
      <c r="E10300" s="1">
        <v>3.49</v>
      </c>
      <c r="F10300">
        <v>3.024</v>
      </c>
      <c r="G10300">
        <v>1.1739999999999999</v>
      </c>
      <c r="H10300">
        <v>86</v>
      </c>
      <c r="I10300">
        <v>3.2</v>
      </c>
      <c r="J10300">
        <v>6.0400000000000002E-3</v>
      </c>
      <c r="K10300">
        <v>0.91900000000000004</v>
      </c>
      <c r="L10300">
        <v>1.8199000000000003</v>
      </c>
      <c r="M10300" s="2">
        <f t="shared" si="317"/>
        <v>13.333333333333334</v>
      </c>
      <c r="N10300" t="s">
        <v>2781</v>
      </c>
    </row>
    <row r="10301" spans="1:14">
      <c r="A10301">
        <v>5</v>
      </c>
      <c r="B10301" t="s">
        <v>10680</v>
      </c>
      <c r="C10301" t="s">
        <v>10681</v>
      </c>
      <c r="D10301">
        <v>5492</v>
      </c>
      <c r="E10301" s="1">
        <v>3.0089999999999999</v>
      </c>
      <c r="F10301">
        <v>2.4249999999999998</v>
      </c>
      <c r="G10301">
        <v>0.58099999999999996</v>
      </c>
      <c r="H10301">
        <v>270</v>
      </c>
      <c r="I10301">
        <v>5</v>
      </c>
      <c r="J10301">
        <v>1.2749999999999999E-2</v>
      </c>
      <c r="K10301">
        <v>0.56899999999999995</v>
      </c>
      <c r="L10301">
        <v>1.8199000000000003</v>
      </c>
      <c r="M10301" s="2">
        <f t="shared" si="317"/>
        <v>16.666666666666664</v>
      </c>
      <c r="N10301" t="s">
        <v>2781</v>
      </c>
    </row>
    <row r="10302" spans="1:14">
      <c r="A10302">
        <v>6</v>
      </c>
      <c r="B10302" t="s">
        <v>10682</v>
      </c>
      <c r="C10302" t="s">
        <v>10683</v>
      </c>
      <c r="D10302">
        <v>12280</v>
      </c>
      <c r="E10302" s="1">
        <v>2.85</v>
      </c>
      <c r="F10302">
        <v>2.669</v>
      </c>
      <c r="G10302">
        <v>0.65100000000000002</v>
      </c>
      <c r="H10302">
        <v>352</v>
      </c>
      <c r="I10302">
        <v>7.5</v>
      </c>
      <c r="J10302">
        <v>2.0549999999999999E-2</v>
      </c>
      <c r="K10302">
        <v>0.69199999999999995</v>
      </c>
      <c r="L10302">
        <v>1.8199000000000003</v>
      </c>
      <c r="M10302" s="2">
        <f t="shared" si="317"/>
        <v>20</v>
      </c>
      <c r="N10302" t="s">
        <v>2781</v>
      </c>
    </row>
    <row r="10303" spans="1:14">
      <c r="A10303">
        <v>7</v>
      </c>
      <c r="B10303" t="s">
        <v>10670</v>
      </c>
      <c r="C10303" t="s">
        <v>10671</v>
      </c>
      <c r="D10303">
        <v>8560</v>
      </c>
      <c r="E10303" s="1">
        <v>2.7810000000000001</v>
      </c>
      <c r="F10303">
        <v>2.714</v>
      </c>
      <c r="G10303">
        <v>0.46500000000000002</v>
      </c>
      <c r="H10303">
        <v>170</v>
      </c>
      <c r="I10303">
        <v>9.5</v>
      </c>
      <c r="J10303">
        <v>1.5520000000000001E-2</v>
      </c>
      <c r="K10303">
        <v>0.85199999999999998</v>
      </c>
      <c r="L10303">
        <v>1.8199000000000003</v>
      </c>
      <c r="M10303" s="2">
        <f t="shared" si="317"/>
        <v>23.333333333333332</v>
      </c>
      <c r="N10303" t="s">
        <v>2781</v>
      </c>
    </row>
    <row r="10304" spans="1:14">
      <c r="A10304">
        <v>8</v>
      </c>
      <c r="B10304" t="s">
        <v>10676</v>
      </c>
      <c r="C10304" t="s">
        <v>10677</v>
      </c>
      <c r="D10304">
        <v>6249</v>
      </c>
      <c r="E10304" s="1">
        <v>2.4500000000000002</v>
      </c>
      <c r="F10304">
        <v>2.3620000000000001</v>
      </c>
      <c r="G10304">
        <v>0.45800000000000002</v>
      </c>
      <c r="H10304">
        <v>306</v>
      </c>
      <c r="I10304">
        <v>5.8</v>
      </c>
      <c r="J10304">
        <v>1.4109999999999999E-2</v>
      </c>
      <c r="K10304">
        <v>0.61899999999999999</v>
      </c>
      <c r="L10304">
        <v>1.8199000000000003</v>
      </c>
      <c r="M10304" s="2">
        <f t="shared" si="317"/>
        <v>26.666666666666668</v>
      </c>
      <c r="N10304" t="s">
        <v>2781</v>
      </c>
    </row>
    <row r="10305" spans="1:14">
      <c r="A10305">
        <v>9</v>
      </c>
      <c r="B10305" t="s">
        <v>10708</v>
      </c>
      <c r="C10305" t="s">
        <v>10709</v>
      </c>
      <c r="D10305">
        <v>3557</v>
      </c>
      <c r="E10305" s="1">
        <v>2.234</v>
      </c>
      <c r="F10305">
        <v>2.5649999999999999</v>
      </c>
      <c r="G10305">
        <v>0.42699999999999999</v>
      </c>
      <c r="H10305">
        <v>103</v>
      </c>
      <c r="I10305">
        <v>7.4</v>
      </c>
      <c r="J10305">
        <v>6.96E-3</v>
      </c>
      <c r="K10305">
        <v>0.73199999999999998</v>
      </c>
      <c r="L10305">
        <v>1.8199000000000003</v>
      </c>
      <c r="M10305" s="2">
        <f t="shared" si="317"/>
        <v>30</v>
      </c>
      <c r="N10305" t="s">
        <v>2781</v>
      </c>
    </row>
    <row r="10306" spans="1:14">
      <c r="A10306">
        <v>10</v>
      </c>
      <c r="B10306" t="s">
        <v>10690</v>
      </c>
      <c r="C10306" t="s">
        <v>10691</v>
      </c>
      <c r="D10306">
        <v>986</v>
      </c>
      <c r="E10306" s="1">
        <v>2.2309999999999999</v>
      </c>
      <c r="F10306">
        <v>2.294</v>
      </c>
      <c r="G10306">
        <v>0.75</v>
      </c>
      <c r="H10306">
        <v>48</v>
      </c>
      <c r="I10306">
        <v>4.8</v>
      </c>
      <c r="J10306">
        <v>3.16E-3</v>
      </c>
      <c r="K10306">
        <v>0.68799999999999994</v>
      </c>
      <c r="L10306">
        <v>1.8199000000000003</v>
      </c>
      <c r="M10306" s="2">
        <f t="shared" si="317"/>
        <v>33.333333333333329</v>
      </c>
      <c r="N10306" t="s">
        <v>2781</v>
      </c>
    </row>
    <row r="10307" spans="1:14">
      <c r="A10307">
        <v>11</v>
      </c>
      <c r="B10307" t="s">
        <v>10686</v>
      </c>
      <c r="C10307" t="s">
        <v>10687</v>
      </c>
      <c r="D10307">
        <v>942</v>
      </c>
      <c r="E10307" s="1">
        <v>1.99</v>
      </c>
      <c r="F10307">
        <v>1.716</v>
      </c>
      <c r="G10307">
        <v>9.8000000000000004E-2</v>
      </c>
      <c r="H10307">
        <v>41</v>
      </c>
      <c r="I10307">
        <v>6.4</v>
      </c>
      <c r="J10307">
        <v>2.5000000000000001E-3</v>
      </c>
      <c r="K10307">
        <v>0.56999999999999995</v>
      </c>
      <c r="L10307">
        <v>1.8199000000000003</v>
      </c>
      <c r="M10307" s="2">
        <f t="shared" si="317"/>
        <v>36.666666666666664</v>
      </c>
      <c r="N10307" t="s">
        <v>2781</v>
      </c>
    </row>
    <row r="10308" spans="1:14">
      <c r="A10308">
        <v>12</v>
      </c>
      <c r="B10308" t="s">
        <v>10664</v>
      </c>
      <c r="C10308" t="s">
        <v>10665</v>
      </c>
      <c r="D10308">
        <v>2326</v>
      </c>
      <c r="E10308" s="1">
        <v>1.9219999999999999</v>
      </c>
      <c r="F10308">
        <v>1.9910000000000001</v>
      </c>
      <c r="G10308">
        <v>0.51100000000000001</v>
      </c>
      <c r="H10308">
        <v>90</v>
      </c>
      <c r="I10308">
        <v>8.1999999999999993</v>
      </c>
      <c r="J10308">
        <v>4.5900000000000003E-3</v>
      </c>
      <c r="K10308">
        <v>0.57099999999999995</v>
      </c>
      <c r="L10308">
        <v>1.8199000000000003</v>
      </c>
      <c r="M10308" s="2">
        <f t="shared" si="317"/>
        <v>40</v>
      </c>
      <c r="N10308" t="s">
        <v>2781</v>
      </c>
    </row>
    <row r="10309" spans="1:14">
      <c r="A10309">
        <v>13</v>
      </c>
      <c r="B10309" t="s">
        <v>10672</v>
      </c>
      <c r="C10309" t="s">
        <v>10673</v>
      </c>
      <c r="D10309">
        <v>237</v>
      </c>
      <c r="E10309" s="1">
        <v>1.873</v>
      </c>
      <c r="F10309">
        <v>1.194</v>
      </c>
      <c r="G10309">
        <v>0.34300000000000003</v>
      </c>
      <c r="H10309">
        <v>35</v>
      </c>
      <c r="I10309">
        <v>2.6</v>
      </c>
      <c r="J10309">
        <v>3.8999999999999999E-4</v>
      </c>
      <c r="K10309">
        <v>0.13800000000000001</v>
      </c>
      <c r="L10309">
        <v>1.8199000000000003</v>
      </c>
      <c r="M10309" s="2">
        <f t="shared" si="317"/>
        <v>43.333333333333336</v>
      </c>
      <c r="N10309" t="s">
        <v>2781</v>
      </c>
    </row>
    <row r="10310" spans="1:14">
      <c r="A10310">
        <v>14</v>
      </c>
      <c r="B10310" t="s">
        <v>18816</v>
      </c>
      <c r="C10310" t="s">
        <v>18817</v>
      </c>
      <c r="D10310">
        <v>1373</v>
      </c>
      <c r="E10310" s="1">
        <v>1.8280000000000001</v>
      </c>
      <c r="F10310">
        <v>1.7689999999999999</v>
      </c>
      <c r="G10310">
        <v>0.33700000000000002</v>
      </c>
      <c r="H10310">
        <v>83</v>
      </c>
      <c r="I10310">
        <v>5.4</v>
      </c>
      <c r="J10310">
        <v>3.9699999999999996E-3</v>
      </c>
      <c r="K10310">
        <v>0.53200000000000003</v>
      </c>
      <c r="L10310">
        <v>1.8199000000000003</v>
      </c>
      <c r="M10310" s="2">
        <f t="shared" si="317"/>
        <v>46.666666666666664</v>
      </c>
      <c r="N10310" t="s">
        <v>2781</v>
      </c>
    </row>
    <row r="10311" spans="1:14">
      <c r="A10311">
        <v>15</v>
      </c>
      <c r="B10311" t="s">
        <v>10706</v>
      </c>
      <c r="C10311" t="s">
        <v>10707</v>
      </c>
      <c r="D10311">
        <v>974</v>
      </c>
      <c r="E10311" s="1">
        <v>1.615</v>
      </c>
      <c r="F10311">
        <v>1.48</v>
      </c>
      <c r="G10311">
        <v>0.111</v>
      </c>
      <c r="H10311">
        <v>27</v>
      </c>
      <c r="I10311" t="s">
        <v>18288</v>
      </c>
      <c r="J10311">
        <v>1.17E-3</v>
      </c>
      <c r="K10311">
        <v>0.52600000000000002</v>
      </c>
      <c r="L10311">
        <v>1.8199000000000003</v>
      </c>
      <c r="M10311" s="2">
        <f t="shared" si="317"/>
        <v>50</v>
      </c>
      <c r="N10311" t="s">
        <v>2781</v>
      </c>
    </row>
    <row r="10312" spans="1:14">
      <c r="A10312">
        <v>16</v>
      </c>
      <c r="B10312" t="s">
        <v>17012</v>
      </c>
      <c r="C10312" t="s">
        <v>17013</v>
      </c>
      <c r="D10312">
        <v>113</v>
      </c>
      <c r="E10312" s="1">
        <v>1.5</v>
      </c>
      <c r="F10312">
        <v>1.256</v>
      </c>
      <c r="G10312">
        <v>0.27500000000000002</v>
      </c>
      <c r="H10312">
        <v>51</v>
      </c>
      <c r="I10312">
        <v>1.8</v>
      </c>
      <c r="J10312">
        <v>4.6999999999999999E-4</v>
      </c>
      <c r="K10312">
        <v>0.34</v>
      </c>
      <c r="L10312">
        <v>1.8199000000000003</v>
      </c>
      <c r="M10312" s="2">
        <f t="shared" si="317"/>
        <v>53.333333333333336</v>
      </c>
      <c r="N10312" t="s">
        <v>2781</v>
      </c>
    </row>
    <row r="10313" spans="1:14">
      <c r="A10313">
        <v>17</v>
      </c>
      <c r="B10313" t="s">
        <v>10692</v>
      </c>
      <c r="C10313" t="s">
        <v>10693</v>
      </c>
      <c r="D10313">
        <v>2825</v>
      </c>
      <c r="E10313" s="1">
        <v>1.4870000000000001</v>
      </c>
      <c r="F10313">
        <v>1.385</v>
      </c>
      <c r="G10313">
        <v>0.252</v>
      </c>
      <c r="H10313">
        <v>214</v>
      </c>
      <c r="I10313">
        <v>7.8</v>
      </c>
      <c r="J10313">
        <v>4.6100000000000004E-3</v>
      </c>
      <c r="K10313">
        <v>0.34200000000000003</v>
      </c>
      <c r="L10313">
        <v>1.8199000000000003</v>
      </c>
      <c r="M10313" s="2">
        <f t="shared" si="317"/>
        <v>56.666666666666664</v>
      </c>
      <c r="N10313" t="s">
        <v>2781</v>
      </c>
    </row>
    <row r="10314" spans="1:14">
      <c r="A10314">
        <v>18</v>
      </c>
      <c r="B10314" t="s">
        <v>10696</v>
      </c>
      <c r="C10314" t="s">
        <v>10697</v>
      </c>
      <c r="D10314">
        <v>1033</v>
      </c>
      <c r="E10314" s="1">
        <v>1.3560000000000001</v>
      </c>
      <c r="F10314">
        <v>1.39</v>
      </c>
      <c r="G10314">
        <v>1.2999999999999999E-2</v>
      </c>
      <c r="H10314">
        <v>78</v>
      </c>
      <c r="I10314">
        <v>6.7</v>
      </c>
      <c r="J10314">
        <v>2.31E-3</v>
      </c>
      <c r="K10314">
        <v>0.376</v>
      </c>
      <c r="L10314">
        <v>1.8199000000000003</v>
      </c>
      <c r="M10314" s="2">
        <f t="shared" si="317"/>
        <v>60</v>
      </c>
      <c r="N10314" t="s">
        <v>2781</v>
      </c>
    </row>
    <row r="10315" spans="1:14">
      <c r="A10315">
        <v>19</v>
      </c>
      <c r="B10315" t="s">
        <v>10704</v>
      </c>
      <c r="C10315" t="s">
        <v>10705</v>
      </c>
      <c r="D10315">
        <v>1763</v>
      </c>
      <c r="E10315" s="1">
        <v>1.206</v>
      </c>
      <c r="F10315">
        <v>1.06</v>
      </c>
      <c r="G10315">
        <v>0.21099999999999999</v>
      </c>
      <c r="H10315">
        <v>185</v>
      </c>
      <c r="I10315">
        <v>5.8</v>
      </c>
      <c r="J10315">
        <v>2.9299999999999999E-3</v>
      </c>
      <c r="K10315">
        <v>0.20399999999999999</v>
      </c>
      <c r="L10315">
        <v>1.8199000000000003</v>
      </c>
      <c r="M10315" s="2">
        <f t="shared" si="317"/>
        <v>63.333333333333329</v>
      </c>
      <c r="N10315" t="s">
        <v>2781</v>
      </c>
    </row>
    <row r="10316" spans="1:14">
      <c r="A10316">
        <v>20</v>
      </c>
      <c r="B10316" t="s">
        <v>13010</v>
      </c>
      <c r="C10316" t="s">
        <v>13011</v>
      </c>
      <c r="D10316">
        <v>371</v>
      </c>
      <c r="E10316" s="1">
        <v>1.0740000000000001</v>
      </c>
      <c r="F10316">
        <v>1.329</v>
      </c>
      <c r="G10316">
        <v>0.216</v>
      </c>
      <c r="H10316">
        <v>74</v>
      </c>
      <c r="I10316">
        <v>4.4000000000000004</v>
      </c>
      <c r="J10316">
        <v>1.23E-3</v>
      </c>
      <c r="K10316">
        <v>0.34</v>
      </c>
      <c r="L10316">
        <v>1.8199000000000003</v>
      </c>
      <c r="M10316" s="2">
        <f t="shared" si="317"/>
        <v>66.666666666666657</v>
      </c>
      <c r="N10316" t="s">
        <v>2781</v>
      </c>
    </row>
    <row r="10317" spans="1:14">
      <c r="A10317">
        <v>21</v>
      </c>
      <c r="B10317" t="s">
        <v>10684</v>
      </c>
      <c r="C10317" t="s">
        <v>10685</v>
      </c>
      <c r="D10317">
        <v>713</v>
      </c>
      <c r="E10317" s="1">
        <v>0.92</v>
      </c>
      <c r="F10317">
        <v>0.99099999999999999</v>
      </c>
      <c r="G10317">
        <v>0.16500000000000001</v>
      </c>
      <c r="H10317">
        <v>164</v>
      </c>
      <c r="I10317">
        <v>6.1</v>
      </c>
      <c r="J10317">
        <v>1.4499999999999999E-3</v>
      </c>
      <c r="K10317">
        <v>0.253</v>
      </c>
      <c r="L10317">
        <v>1.8199000000000003</v>
      </c>
      <c r="M10317" s="2">
        <f t="shared" si="317"/>
        <v>70</v>
      </c>
      <c r="N10317" t="s">
        <v>2781</v>
      </c>
    </row>
    <row r="10318" spans="1:14">
      <c r="A10318">
        <v>22</v>
      </c>
      <c r="B10318" t="s">
        <v>10666</v>
      </c>
      <c r="C10318" t="s">
        <v>10667</v>
      </c>
      <c r="D10318">
        <v>1063</v>
      </c>
      <c r="E10318" s="1">
        <v>0.879</v>
      </c>
      <c r="F10318">
        <v>1.167</v>
      </c>
      <c r="G10318">
        <v>0.17899999999999999</v>
      </c>
      <c r="H10318">
        <v>56</v>
      </c>
      <c r="I10318">
        <v>8.6</v>
      </c>
      <c r="J10318">
        <v>1.82E-3</v>
      </c>
      <c r="K10318">
        <v>0.36</v>
      </c>
      <c r="L10318">
        <v>1.8199000000000003</v>
      </c>
      <c r="M10318" s="2">
        <f t="shared" si="317"/>
        <v>73.333333333333329</v>
      </c>
      <c r="N10318" t="s">
        <v>2781</v>
      </c>
    </row>
    <row r="10319" spans="1:14">
      <c r="A10319">
        <v>23</v>
      </c>
      <c r="B10319" t="s">
        <v>10674</v>
      </c>
      <c r="C10319" t="s">
        <v>10675</v>
      </c>
      <c r="D10319">
        <v>416</v>
      </c>
      <c r="E10319" s="1">
        <v>0.83299999999999996</v>
      </c>
      <c r="F10319">
        <v>0.89800000000000002</v>
      </c>
      <c r="G10319">
        <v>0.05</v>
      </c>
      <c r="H10319">
        <v>20</v>
      </c>
      <c r="I10319">
        <v>8.5</v>
      </c>
      <c r="J10319">
        <v>6.2E-4</v>
      </c>
      <c r="K10319">
        <v>0.21299999999999999</v>
      </c>
      <c r="L10319">
        <v>1.8199000000000003</v>
      </c>
      <c r="M10319" s="2">
        <f t="shared" si="317"/>
        <v>76.666666666666671</v>
      </c>
      <c r="N10319" t="s">
        <v>2781</v>
      </c>
    </row>
    <row r="10320" spans="1:14">
      <c r="A10320">
        <v>24</v>
      </c>
      <c r="B10320" t="s">
        <v>20269</v>
      </c>
      <c r="C10320" t="s">
        <v>20270</v>
      </c>
      <c r="D10320">
        <v>219</v>
      </c>
      <c r="E10320" s="1">
        <v>0.72699999999999998</v>
      </c>
      <c r="F10320">
        <v>0.72099999999999997</v>
      </c>
      <c r="G10320">
        <v>0.19400000000000001</v>
      </c>
      <c r="H10320">
        <v>36</v>
      </c>
      <c r="I10320">
        <v>5.7</v>
      </c>
      <c r="J10320">
        <v>4.0999999999999999E-4</v>
      </c>
      <c r="K10320">
        <v>0.152</v>
      </c>
      <c r="L10320">
        <v>1.8199000000000003</v>
      </c>
      <c r="M10320" s="2">
        <f t="shared" si="317"/>
        <v>80</v>
      </c>
      <c r="N10320" t="s">
        <v>2781</v>
      </c>
    </row>
    <row r="10321" spans="1:14">
      <c r="A10321">
        <v>25</v>
      </c>
      <c r="B10321" t="s">
        <v>10698</v>
      </c>
      <c r="C10321" t="s">
        <v>10699</v>
      </c>
      <c r="D10321">
        <v>262</v>
      </c>
      <c r="E10321" s="1">
        <v>0.72299999999999998</v>
      </c>
      <c r="F10321">
        <v>0.54700000000000004</v>
      </c>
      <c r="H10321">
        <v>0</v>
      </c>
      <c r="I10321">
        <v>3.2</v>
      </c>
      <c r="J10321">
        <v>1.0399999999999999E-3</v>
      </c>
      <c r="K10321">
        <v>0.14699999999999999</v>
      </c>
      <c r="L10321">
        <v>1.8199000000000003</v>
      </c>
      <c r="M10321" s="2">
        <f t="shared" si="317"/>
        <v>83.333333333333343</v>
      </c>
      <c r="N10321" t="s">
        <v>2781</v>
      </c>
    </row>
    <row r="10322" spans="1:14">
      <c r="A10322">
        <v>26</v>
      </c>
      <c r="B10322" t="s">
        <v>10700</v>
      </c>
      <c r="C10322" t="s">
        <v>10701</v>
      </c>
      <c r="D10322">
        <v>277</v>
      </c>
      <c r="E10322" s="1">
        <v>0.29899999999999999</v>
      </c>
      <c r="F10322">
        <v>0.32800000000000001</v>
      </c>
      <c r="G10322">
        <v>0.19600000000000001</v>
      </c>
      <c r="H10322">
        <v>46</v>
      </c>
      <c r="I10322">
        <v>5.0999999999999996</v>
      </c>
      <c r="J10322">
        <v>6.4000000000000005E-4</v>
      </c>
      <c r="K10322">
        <v>8.3000000000000004E-2</v>
      </c>
      <c r="L10322">
        <v>1.8199000000000003</v>
      </c>
      <c r="M10322" s="2">
        <f t="shared" si="317"/>
        <v>86.666666666666671</v>
      </c>
      <c r="N10322" t="s">
        <v>2781</v>
      </c>
    </row>
    <row r="10323" spans="1:14">
      <c r="A10323">
        <v>27</v>
      </c>
      <c r="B10323" t="s">
        <v>10662</v>
      </c>
      <c r="C10323" t="s">
        <v>10663</v>
      </c>
      <c r="D10323">
        <v>469</v>
      </c>
      <c r="E10323" s="1">
        <v>0.29799999999999999</v>
      </c>
      <c r="F10323">
        <v>0.33200000000000002</v>
      </c>
      <c r="G10323">
        <v>3.9E-2</v>
      </c>
      <c r="H10323">
        <v>77</v>
      </c>
      <c r="I10323">
        <v>9.1999999999999993</v>
      </c>
      <c r="J10323">
        <v>5.9000000000000003E-4</v>
      </c>
      <c r="K10323">
        <v>7.8E-2</v>
      </c>
      <c r="L10323">
        <v>1.8199000000000003</v>
      </c>
      <c r="M10323" s="2">
        <f t="shared" si="317"/>
        <v>90</v>
      </c>
      <c r="N10323" t="s">
        <v>2781</v>
      </c>
    </row>
    <row r="10324" spans="1:14">
      <c r="A10324">
        <v>28</v>
      </c>
      <c r="B10324" t="s">
        <v>10702</v>
      </c>
      <c r="C10324" t="s">
        <v>10703</v>
      </c>
      <c r="D10324">
        <v>43</v>
      </c>
      <c r="E10324" s="1">
        <v>0.189</v>
      </c>
      <c r="G10324">
        <v>4.8000000000000001E-2</v>
      </c>
      <c r="H10324">
        <v>42</v>
      </c>
      <c r="J10324">
        <v>1.1E-4</v>
      </c>
      <c r="L10324">
        <v>1.8199000000000003</v>
      </c>
      <c r="M10324" s="2">
        <f t="shared" si="317"/>
        <v>93.333333333333329</v>
      </c>
      <c r="N10324" t="s">
        <v>2781</v>
      </c>
    </row>
    <row r="10325" spans="1:14">
      <c r="A10325">
        <v>29</v>
      </c>
      <c r="B10325" t="s">
        <v>10694</v>
      </c>
      <c r="C10325" t="s">
        <v>10695</v>
      </c>
      <c r="D10325">
        <v>51</v>
      </c>
      <c r="E10325" s="1">
        <v>0.13400000000000001</v>
      </c>
      <c r="F10325">
        <v>0.13500000000000001</v>
      </c>
      <c r="G10325">
        <v>0</v>
      </c>
      <c r="H10325">
        <v>57</v>
      </c>
      <c r="J10325">
        <v>6.9999999999999994E-5</v>
      </c>
      <c r="K10325">
        <v>1.9E-2</v>
      </c>
      <c r="L10325">
        <v>1.8199000000000003</v>
      </c>
      <c r="M10325" s="2">
        <f t="shared" si="317"/>
        <v>96.666666666666671</v>
      </c>
      <c r="N10325" t="s">
        <v>2781</v>
      </c>
    </row>
    <row r="10326" spans="1:14">
      <c r="A10326">
        <v>30</v>
      </c>
      <c r="B10326" t="s">
        <v>10658</v>
      </c>
      <c r="C10326" t="s">
        <v>10659</v>
      </c>
      <c r="D10326">
        <v>57</v>
      </c>
      <c r="E10326" s="1">
        <v>9.2999999999999999E-2</v>
      </c>
      <c r="F10326">
        <v>0.11600000000000001</v>
      </c>
      <c r="G10326">
        <v>0</v>
      </c>
      <c r="H10326">
        <v>33</v>
      </c>
      <c r="J10326">
        <v>9.0000000000000006E-5</v>
      </c>
      <c r="K10326">
        <v>0.02</v>
      </c>
      <c r="L10326">
        <v>1.8199000000000003</v>
      </c>
      <c r="M10326" s="2">
        <f t="shared" si="317"/>
        <v>100</v>
      </c>
      <c r="N10326" t="s">
        <v>2781</v>
      </c>
    </row>
    <row r="10327" spans="1:14" s="3" customFormat="1">
      <c r="E10327" s="4"/>
      <c r="M10327" s="5"/>
    </row>
    <row r="10328" spans="1:14">
      <c r="A10328">
        <v>1</v>
      </c>
      <c r="B10328" t="s">
        <v>7033</v>
      </c>
      <c r="C10328" t="s">
        <v>7034</v>
      </c>
      <c r="D10328">
        <v>245605</v>
      </c>
      <c r="E10328" s="1">
        <v>51.658000000000001</v>
      </c>
      <c r="F10328">
        <v>50.807000000000002</v>
      </c>
      <c r="G10328">
        <v>12.667</v>
      </c>
      <c r="H10328">
        <v>360</v>
      </c>
      <c r="I10328">
        <v>8</v>
      </c>
      <c r="J10328">
        <v>0.65776000000000001</v>
      </c>
      <c r="K10328">
        <v>21.494</v>
      </c>
      <c r="L10328">
        <f>AVERAGE(E10328:E10476)</f>
        <v>2.5557919463087249</v>
      </c>
      <c r="M10328" s="2">
        <f t="shared" ref="M10328:M10359" si="318">A10328/149*100</f>
        <v>0.67114093959731547</v>
      </c>
      <c r="N10328" t="s">
        <v>2782</v>
      </c>
    </row>
    <row r="10329" spans="1:14">
      <c r="A10329">
        <v>2</v>
      </c>
      <c r="B10329" t="s">
        <v>6995</v>
      </c>
      <c r="C10329" t="s">
        <v>6996</v>
      </c>
      <c r="D10329">
        <v>166922</v>
      </c>
      <c r="E10329" s="1">
        <v>39.06</v>
      </c>
      <c r="F10329">
        <v>36.427</v>
      </c>
      <c r="G10329">
        <v>9.5559999999999992</v>
      </c>
      <c r="H10329">
        <v>313</v>
      </c>
      <c r="I10329">
        <v>9.1</v>
      </c>
      <c r="J10329">
        <v>0.36192999999999997</v>
      </c>
      <c r="K10329">
        <v>14.523999999999999</v>
      </c>
      <c r="L10329">
        <v>2.5557919463087249</v>
      </c>
      <c r="M10329" s="2">
        <f t="shared" si="318"/>
        <v>1.3422818791946309</v>
      </c>
      <c r="N10329" t="s">
        <v>2782</v>
      </c>
    </row>
    <row r="10330" spans="1:14">
      <c r="A10330">
        <v>3</v>
      </c>
      <c r="B10330" t="s">
        <v>6987</v>
      </c>
      <c r="C10330" t="s">
        <v>6988</v>
      </c>
      <c r="D10330">
        <v>121504</v>
      </c>
      <c r="E10330" s="1">
        <v>29.978000000000002</v>
      </c>
      <c r="F10330">
        <v>29.273</v>
      </c>
      <c r="G10330">
        <v>8.5039999999999996</v>
      </c>
      <c r="H10330">
        <v>232</v>
      </c>
      <c r="I10330">
        <v>9.4</v>
      </c>
      <c r="J10330">
        <v>0.25728000000000001</v>
      </c>
      <c r="K10330">
        <v>12.858000000000001</v>
      </c>
      <c r="L10330">
        <v>2.5557919463087249</v>
      </c>
      <c r="M10330" s="2">
        <f t="shared" si="318"/>
        <v>2.0134228187919461</v>
      </c>
      <c r="N10330" t="s">
        <v>2782</v>
      </c>
    </row>
    <row r="10331" spans="1:14">
      <c r="A10331">
        <v>4</v>
      </c>
      <c r="B10331" t="s">
        <v>6881</v>
      </c>
      <c r="C10331" t="s">
        <v>6882</v>
      </c>
      <c r="D10331">
        <v>81336</v>
      </c>
      <c r="E10331" s="1">
        <v>17.215</v>
      </c>
      <c r="F10331">
        <v>15.88</v>
      </c>
      <c r="G10331">
        <v>7.7560000000000002</v>
      </c>
      <c r="H10331">
        <v>328</v>
      </c>
      <c r="I10331" t="s">
        <v>18288</v>
      </c>
      <c r="J10331">
        <v>0.15343999999999999</v>
      </c>
      <c r="K10331">
        <v>6.21</v>
      </c>
      <c r="L10331">
        <v>2.5557919463087249</v>
      </c>
      <c r="M10331" s="2">
        <f t="shared" si="318"/>
        <v>2.6845637583892619</v>
      </c>
      <c r="N10331" t="s">
        <v>2782</v>
      </c>
    </row>
    <row r="10332" spans="1:14">
      <c r="A10332">
        <v>5</v>
      </c>
      <c r="B10332" t="s">
        <v>7047</v>
      </c>
      <c r="C10332" t="s">
        <v>7048</v>
      </c>
      <c r="D10332">
        <v>14820</v>
      </c>
      <c r="E10332" s="1">
        <v>15.253</v>
      </c>
      <c r="F10332">
        <v>16.425999999999998</v>
      </c>
      <c r="G10332">
        <v>3.2349999999999999</v>
      </c>
      <c r="H10332">
        <v>115</v>
      </c>
      <c r="I10332">
        <v>4.5999999999999996</v>
      </c>
      <c r="J10332">
        <v>7.5550000000000006E-2</v>
      </c>
      <c r="K10332">
        <v>6.9710000000000001</v>
      </c>
      <c r="L10332">
        <v>2.5557919463087249</v>
      </c>
      <c r="M10332" s="2">
        <f t="shared" si="318"/>
        <v>3.3557046979865772</v>
      </c>
      <c r="N10332" t="s">
        <v>2782</v>
      </c>
    </row>
    <row r="10333" spans="1:14">
      <c r="A10333">
        <v>6</v>
      </c>
      <c r="B10333" t="s">
        <v>6847</v>
      </c>
      <c r="C10333" t="s">
        <v>6848</v>
      </c>
      <c r="D10333">
        <v>46905</v>
      </c>
      <c r="E10333" s="1">
        <v>13.976000000000001</v>
      </c>
      <c r="F10333">
        <v>16.260000000000002</v>
      </c>
      <c r="G10333">
        <v>4.0110000000000001</v>
      </c>
      <c r="H10333">
        <v>176</v>
      </c>
      <c r="I10333">
        <v>9.6999999999999993</v>
      </c>
      <c r="J10333">
        <v>0.11051999999999999</v>
      </c>
      <c r="K10333">
        <v>7.5389999999999997</v>
      </c>
      <c r="L10333">
        <v>2.5557919463087249</v>
      </c>
      <c r="M10333" s="2">
        <f t="shared" si="318"/>
        <v>4.0268456375838921</v>
      </c>
      <c r="N10333" t="s">
        <v>2782</v>
      </c>
    </row>
    <row r="10334" spans="1:14">
      <c r="A10334">
        <v>7</v>
      </c>
      <c r="B10334" t="s">
        <v>6871</v>
      </c>
      <c r="C10334" t="s">
        <v>6872</v>
      </c>
      <c r="D10334">
        <v>2691</v>
      </c>
      <c r="E10334" s="1">
        <v>6.6790000000000003</v>
      </c>
      <c r="F10334">
        <v>6.4130000000000003</v>
      </c>
      <c r="G10334">
        <v>1.2749999999999999</v>
      </c>
      <c r="H10334">
        <v>109</v>
      </c>
      <c r="I10334">
        <v>2.9</v>
      </c>
      <c r="J10334">
        <v>1.277E-2</v>
      </c>
      <c r="K10334">
        <v>2.226</v>
      </c>
      <c r="L10334">
        <v>2.5557919463087249</v>
      </c>
      <c r="M10334" s="2">
        <f t="shared" si="318"/>
        <v>4.6979865771812079</v>
      </c>
      <c r="N10334" t="s">
        <v>2782</v>
      </c>
    </row>
    <row r="10335" spans="1:14">
      <c r="A10335">
        <v>8</v>
      </c>
      <c r="B10335" t="s">
        <v>6885</v>
      </c>
      <c r="C10335" t="s">
        <v>6886</v>
      </c>
      <c r="D10335">
        <v>11869</v>
      </c>
      <c r="E10335" s="1">
        <v>6.4649999999999999</v>
      </c>
      <c r="F10335">
        <v>7.53</v>
      </c>
      <c r="G10335">
        <v>1.766</v>
      </c>
      <c r="H10335">
        <v>124</v>
      </c>
      <c r="I10335">
        <v>7.7</v>
      </c>
      <c r="J10335">
        <v>2.7490000000000001E-2</v>
      </c>
      <c r="K10335">
        <v>2.8340000000000001</v>
      </c>
      <c r="L10335">
        <v>2.5557919463087249</v>
      </c>
      <c r="M10335" s="2">
        <f t="shared" si="318"/>
        <v>5.3691275167785237</v>
      </c>
      <c r="N10335" t="s">
        <v>2782</v>
      </c>
    </row>
    <row r="10336" spans="1:14">
      <c r="A10336">
        <v>9</v>
      </c>
      <c r="B10336" t="s">
        <v>6963</v>
      </c>
      <c r="C10336" t="s">
        <v>6964</v>
      </c>
      <c r="D10336">
        <v>8335</v>
      </c>
      <c r="E10336" s="1">
        <v>6.4550000000000001</v>
      </c>
      <c r="F10336">
        <v>5.9130000000000003</v>
      </c>
      <c r="G10336">
        <v>1.609</v>
      </c>
      <c r="H10336">
        <v>110</v>
      </c>
      <c r="I10336">
        <v>7.5</v>
      </c>
      <c r="J10336">
        <v>1.9040000000000001E-2</v>
      </c>
      <c r="K10336">
        <v>2.0099999999999998</v>
      </c>
      <c r="L10336">
        <v>2.5557919463087249</v>
      </c>
      <c r="M10336" s="2">
        <f t="shared" si="318"/>
        <v>6.0402684563758395</v>
      </c>
      <c r="N10336" t="s">
        <v>2782</v>
      </c>
    </row>
    <row r="10337" spans="1:14">
      <c r="A10337">
        <v>10</v>
      </c>
      <c r="B10337" t="s">
        <v>6999</v>
      </c>
      <c r="C10337" t="s">
        <v>7000</v>
      </c>
      <c r="D10337">
        <v>9444</v>
      </c>
      <c r="E10337" s="1">
        <v>5.79</v>
      </c>
      <c r="F10337">
        <v>5.6379999999999999</v>
      </c>
      <c r="G10337">
        <v>1.44</v>
      </c>
      <c r="H10337">
        <v>109</v>
      </c>
      <c r="I10337">
        <v>8.1999999999999993</v>
      </c>
      <c r="J10337">
        <v>1.9470000000000001E-2</v>
      </c>
      <c r="K10337">
        <v>1.958</v>
      </c>
      <c r="L10337">
        <v>2.5557919463087249</v>
      </c>
      <c r="M10337" s="2">
        <f t="shared" si="318"/>
        <v>6.7114093959731544</v>
      </c>
      <c r="N10337" t="s">
        <v>2782</v>
      </c>
    </row>
    <row r="10338" spans="1:14">
      <c r="A10338">
        <v>11</v>
      </c>
      <c r="B10338" t="s">
        <v>6897</v>
      </c>
      <c r="C10338" t="s">
        <v>6898</v>
      </c>
      <c r="D10338">
        <v>34230</v>
      </c>
      <c r="E10338" s="1">
        <v>5.7030000000000003</v>
      </c>
      <c r="F10338">
        <v>6.5119999999999996</v>
      </c>
      <c r="G10338">
        <v>0.72799999999999998</v>
      </c>
      <c r="H10338">
        <v>977</v>
      </c>
      <c r="I10338">
        <v>4.9000000000000004</v>
      </c>
      <c r="J10338">
        <v>0.12189</v>
      </c>
      <c r="K10338">
        <v>2.1840000000000002</v>
      </c>
      <c r="L10338">
        <v>2.5557919463087249</v>
      </c>
      <c r="M10338" s="2">
        <f t="shared" si="318"/>
        <v>7.3825503355704702</v>
      </c>
      <c r="N10338" t="s">
        <v>2782</v>
      </c>
    </row>
    <row r="10339" spans="1:14">
      <c r="A10339">
        <v>12</v>
      </c>
      <c r="B10339" t="s">
        <v>6849</v>
      </c>
      <c r="C10339" t="s">
        <v>6850</v>
      </c>
      <c r="D10339">
        <v>3665</v>
      </c>
      <c r="E10339" s="1">
        <v>5.0940000000000003</v>
      </c>
      <c r="F10339">
        <v>4.6399999999999997</v>
      </c>
      <c r="G10339">
        <v>0.76300000000000001</v>
      </c>
      <c r="H10339">
        <v>97</v>
      </c>
      <c r="I10339">
        <v>7.2</v>
      </c>
      <c r="J10339">
        <v>8.8299999999999993E-3</v>
      </c>
      <c r="K10339">
        <v>1.635</v>
      </c>
      <c r="L10339">
        <v>2.5557919463087249</v>
      </c>
      <c r="M10339" s="2">
        <f t="shared" si="318"/>
        <v>8.0536912751677843</v>
      </c>
      <c r="N10339" t="s">
        <v>2782</v>
      </c>
    </row>
    <row r="10340" spans="1:14">
      <c r="A10340">
        <v>13</v>
      </c>
      <c r="B10340" t="s">
        <v>6837</v>
      </c>
      <c r="C10340" t="s">
        <v>6838</v>
      </c>
      <c r="D10340">
        <v>22724</v>
      </c>
      <c r="E10340" s="1">
        <v>4.7679999999999998</v>
      </c>
      <c r="F10340">
        <v>4.9569999999999999</v>
      </c>
      <c r="G10340">
        <v>1.329</v>
      </c>
      <c r="H10340">
        <v>173</v>
      </c>
      <c r="I10340" t="s">
        <v>18288</v>
      </c>
      <c r="J10340">
        <v>3.0040000000000001E-2</v>
      </c>
      <c r="K10340">
        <v>1.8029999999999999</v>
      </c>
      <c r="L10340">
        <v>2.5557919463087249</v>
      </c>
      <c r="M10340" s="2">
        <f t="shared" si="318"/>
        <v>8.724832214765101</v>
      </c>
      <c r="N10340" t="s">
        <v>2782</v>
      </c>
    </row>
    <row r="10341" spans="1:14">
      <c r="A10341">
        <v>14</v>
      </c>
      <c r="B10341" t="s">
        <v>6845</v>
      </c>
      <c r="C10341" t="s">
        <v>6846</v>
      </c>
      <c r="D10341">
        <v>2717</v>
      </c>
      <c r="E10341" s="1">
        <v>4.6130000000000004</v>
      </c>
      <c r="F10341">
        <v>5.0510000000000002</v>
      </c>
      <c r="G10341">
        <v>2.37</v>
      </c>
      <c r="H10341">
        <v>54</v>
      </c>
      <c r="I10341">
        <v>5.4</v>
      </c>
      <c r="J10341">
        <v>9.2300000000000004E-3</v>
      </c>
      <c r="K10341">
        <v>1.9139999999999999</v>
      </c>
      <c r="L10341">
        <v>2.5557919463087249</v>
      </c>
      <c r="M10341" s="2">
        <f t="shared" si="318"/>
        <v>9.3959731543624159</v>
      </c>
      <c r="N10341" t="s">
        <v>2782</v>
      </c>
    </row>
    <row r="10342" spans="1:14">
      <c r="A10342">
        <v>15</v>
      </c>
      <c r="B10342" t="s">
        <v>20706</v>
      </c>
      <c r="C10342" t="s">
        <v>20705</v>
      </c>
      <c r="D10342">
        <v>1038</v>
      </c>
      <c r="E10342" s="1">
        <v>4.4359999999999999</v>
      </c>
      <c r="F10342">
        <v>2.8980000000000001</v>
      </c>
      <c r="G10342">
        <v>0.254</v>
      </c>
      <c r="H10342">
        <v>63</v>
      </c>
      <c r="I10342">
        <v>7</v>
      </c>
      <c r="J10342">
        <v>2.2200000000000002E-3</v>
      </c>
      <c r="K10342">
        <v>0.86299999999999999</v>
      </c>
      <c r="L10342">
        <v>2.5557919463087249</v>
      </c>
      <c r="M10342" s="2">
        <f t="shared" si="318"/>
        <v>10.067114093959731</v>
      </c>
      <c r="N10342" t="s">
        <v>2782</v>
      </c>
    </row>
    <row r="10343" spans="1:14">
      <c r="A10343">
        <v>16</v>
      </c>
      <c r="B10343" t="s">
        <v>6879</v>
      </c>
      <c r="C10343" t="s">
        <v>6880</v>
      </c>
      <c r="D10343">
        <v>3248</v>
      </c>
      <c r="E10343" s="1">
        <v>4.3630000000000004</v>
      </c>
      <c r="F10343">
        <v>4.7270000000000003</v>
      </c>
      <c r="G10343">
        <v>0.41</v>
      </c>
      <c r="H10343">
        <v>39</v>
      </c>
      <c r="I10343">
        <v>10</v>
      </c>
      <c r="J10343">
        <v>5.2399999999999999E-3</v>
      </c>
      <c r="K10343">
        <v>1.5089999999999999</v>
      </c>
      <c r="L10343">
        <v>2.5557919463087249</v>
      </c>
      <c r="M10343" s="2">
        <f t="shared" si="318"/>
        <v>10.738255033557047</v>
      </c>
      <c r="N10343" t="s">
        <v>2782</v>
      </c>
    </row>
    <row r="10344" spans="1:14">
      <c r="A10344">
        <v>17</v>
      </c>
      <c r="B10344" t="s">
        <v>7021</v>
      </c>
      <c r="C10344" t="s">
        <v>7022</v>
      </c>
      <c r="D10344">
        <v>4900</v>
      </c>
      <c r="E10344" s="1">
        <v>4.2329999999999997</v>
      </c>
      <c r="F10344">
        <v>5.0199999999999996</v>
      </c>
      <c r="G10344">
        <v>1.571</v>
      </c>
      <c r="H10344">
        <v>35</v>
      </c>
      <c r="I10344" t="s">
        <v>18288</v>
      </c>
      <c r="J10344">
        <v>6.0800000000000003E-3</v>
      </c>
      <c r="K10344">
        <v>1.7170000000000001</v>
      </c>
      <c r="L10344">
        <v>2.5557919463087249</v>
      </c>
      <c r="M10344" s="2">
        <f t="shared" si="318"/>
        <v>11.409395973154362</v>
      </c>
      <c r="N10344" t="s">
        <v>2782</v>
      </c>
    </row>
    <row r="10345" spans="1:14">
      <c r="A10345">
        <v>18</v>
      </c>
      <c r="B10345" t="s">
        <v>6841</v>
      </c>
      <c r="C10345" t="s">
        <v>6842</v>
      </c>
      <c r="D10345">
        <v>13318</v>
      </c>
      <c r="E10345" s="1">
        <v>3.9449999999999998</v>
      </c>
      <c r="F10345">
        <v>5.2489999999999997</v>
      </c>
      <c r="G10345">
        <v>2.254</v>
      </c>
      <c r="H10345">
        <v>240</v>
      </c>
      <c r="I10345">
        <v>6</v>
      </c>
      <c r="J10345">
        <v>3.9710000000000002E-2</v>
      </c>
      <c r="K10345">
        <v>1.9419999999999999</v>
      </c>
      <c r="L10345">
        <v>2.5557919463087249</v>
      </c>
      <c r="M10345" s="2">
        <f t="shared" si="318"/>
        <v>12.080536912751679</v>
      </c>
      <c r="N10345" t="s">
        <v>2782</v>
      </c>
    </row>
    <row r="10346" spans="1:14">
      <c r="A10346">
        <v>19</v>
      </c>
      <c r="B10346" t="s">
        <v>6913</v>
      </c>
      <c r="C10346" t="s">
        <v>6914</v>
      </c>
      <c r="D10346">
        <v>1386</v>
      </c>
      <c r="E10346" s="1">
        <v>3.5419999999999998</v>
      </c>
      <c r="F10346">
        <v>2.988</v>
      </c>
      <c r="G10346">
        <v>1.3919999999999999</v>
      </c>
      <c r="H10346">
        <v>102</v>
      </c>
      <c r="I10346">
        <v>2.5</v>
      </c>
      <c r="J10346">
        <v>4.9199999999999999E-3</v>
      </c>
      <c r="K10346">
        <v>0.67600000000000005</v>
      </c>
      <c r="L10346">
        <v>2.5557919463087249</v>
      </c>
      <c r="M10346" s="2">
        <f t="shared" si="318"/>
        <v>12.751677852348994</v>
      </c>
      <c r="N10346" t="s">
        <v>2782</v>
      </c>
    </row>
    <row r="10347" spans="1:14">
      <c r="A10347">
        <v>20</v>
      </c>
      <c r="B10347" t="s">
        <v>7057</v>
      </c>
      <c r="C10347" t="s">
        <v>7058</v>
      </c>
      <c r="D10347">
        <v>10602</v>
      </c>
      <c r="E10347" s="1">
        <v>3.496</v>
      </c>
      <c r="F10347">
        <v>4.2569999999999997</v>
      </c>
      <c r="G10347">
        <v>0.9</v>
      </c>
      <c r="H10347">
        <v>210</v>
      </c>
      <c r="I10347">
        <v>8.1</v>
      </c>
      <c r="J10347">
        <v>2.3230000000000001E-2</v>
      </c>
      <c r="K10347">
        <v>1.488</v>
      </c>
      <c r="L10347">
        <v>2.5557919463087249</v>
      </c>
      <c r="M10347" s="2">
        <f t="shared" si="318"/>
        <v>13.422818791946309</v>
      </c>
      <c r="N10347" t="s">
        <v>2782</v>
      </c>
    </row>
    <row r="10348" spans="1:14">
      <c r="A10348">
        <v>21</v>
      </c>
      <c r="B10348" t="s">
        <v>10710</v>
      </c>
      <c r="C10348" t="s">
        <v>10711</v>
      </c>
      <c r="D10348">
        <v>1296</v>
      </c>
      <c r="E10348" s="1">
        <v>3.49</v>
      </c>
      <c r="F10348">
        <v>3.024</v>
      </c>
      <c r="G10348">
        <v>1.1739999999999999</v>
      </c>
      <c r="H10348">
        <v>86</v>
      </c>
      <c r="I10348">
        <v>3.2</v>
      </c>
      <c r="J10348">
        <v>6.0400000000000002E-3</v>
      </c>
      <c r="K10348">
        <v>0.91900000000000004</v>
      </c>
      <c r="L10348">
        <v>2.5557919463087249</v>
      </c>
      <c r="M10348" s="2">
        <f t="shared" si="318"/>
        <v>14.093959731543624</v>
      </c>
      <c r="N10348" t="s">
        <v>2782</v>
      </c>
    </row>
    <row r="10349" spans="1:14">
      <c r="A10349">
        <v>22</v>
      </c>
      <c r="B10349" t="s">
        <v>6893</v>
      </c>
      <c r="C10349" t="s">
        <v>6894</v>
      </c>
      <c r="D10349">
        <v>1652</v>
      </c>
      <c r="E10349" s="1">
        <v>3.4</v>
      </c>
      <c r="F10349">
        <v>3.1909999999999998</v>
      </c>
      <c r="G10349">
        <v>0.67900000000000005</v>
      </c>
      <c r="H10349">
        <v>53</v>
      </c>
      <c r="I10349">
        <v>5.8</v>
      </c>
      <c r="J10349">
        <v>4.3499999999999997E-3</v>
      </c>
      <c r="K10349">
        <v>0.97</v>
      </c>
      <c r="L10349">
        <v>2.5557919463087249</v>
      </c>
      <c r="M10349" s="2">
        <f t="shared" si="318"/>
        <v>14.76510067114094</v>
      </c>
      <c r="N10349" t="s">
        <v>2782</v>
      </c>
    </row>
    <row r="10350" spans="1:14">
      <c r="A10350">
        <v>23</v>
      </c>
      <c r="B10350" t="s">
        <v>6915</v>
      </c>
      <c r="C10350" t="s">
        <v>6916</v>
      </c>
      <c r="D10350">
        <v>5490</v>
      </c>
      <c r="E10350" s="1">
        <v>3.3650000000000002</v>
      </c>
      <c r="F10350">
        <v>3.0470000000000002</v>
      </c>
      <c r="G10350">
        <v>0.69599999999999995</v>
      </c>
      <c r="H10350">
        <v>158</v>
      </c>
      <c r="I10350">
        <v>8</v>
      </c>
      <c r="J10350">
        <v>1.064E-2</v>
      </c>
      <c r="K10350">
        <v>0.89500000000000002</v>
      </c>
      <c r="L10350">
        <v>2.5557919463087249</v>
      </c>
      <c r="M10350" s="2">
        <f t="shared" si="318"/>
        <v>15.436241610738255</v>
      </c>
      <c r="N10350" t="s">
        <v>2782</v>
      </c>
    </row>
    <row r="10351" spans="1:14">
      <c r="A10351">
        <v>24</v>
      </c>
      <c r="B10351" t="s">
        <v>15970</v>
      </c>
      <c r="C10351" t="s">
        <v>15971</v>
      </c>
      <c r="D10351">
        <v>11955</v>
      </c>
      <c r="E10351" s="1">
        <v>3.278</v>
      </c>
      <c r="F10351">
        <v>3.5990000000000002</v>
      </c>
      <c r="G10351">
        <v>0.80600000000000005</v>
      </c>
      <c r="H10351">
        <v>217</v>
      </c>
      <c r="I10351">
        <v>6.8</v>
      </c>
      <c r="J10351">
        <v>3.4590000000000003E-2</v>
      </c>
      <c r="K10351">
        <v>1.4990000000000001</v>
      </c>
      <c r="L10351">
        <v>2.5557919463087249</v>
      </c>
      <c r="M10351" s="2">
        <f t="shared" si="318"/>
        <v>16.107382550335569</v>
      </c>
      <c r="N10351" t="s">
        <v>2782</v>
      </c>
    </row>
    <row r="10352" spans="1:14">
      <c r="A10352">
        <v>25</v>
      </c>
      <c r="B10352" t="s">
        <v>7007</v>
      </c>
      <c r="C10352" t="s">
        <v>7008</v>
      </c>
      <c r="D10352">
        <v>9873</v>
      </c>
      <c r="E10352" s="1">
        <v>2.8530000000000002</v>
      </c>
      <c r="F10352">
        <v>2.9870000000000001</v>
      </c>
      <c r="G10352">
        <v>1.7609999999999999</v>
      </c>
      <c r="H10352">
        <v>155</v>
      </c>
      <c r="I10352">
        <v>7.4</v>
      </c>
      <c r="J10352">
        <v>1.9959999999999999E-2</v>
      </c>
      <c r="K10352">
        <v>0.95099999999999996</v>
      </c>
      <c r="L10352">
        <v>2.5557919463087249</v>
      </c>
      <c r="M10352" s="2">
        <f t="shared" si="318"/>
        <v>16.778523489932887</v>
      </c>
      <c r="N10352" t="s">
        <v>2782</v>
      </c>
    </row>
    <row r="10353" spans="1:14">
      <c r="A10353">
        <v>26</v>
      </c>
      <c r="B10353" t="s">
        <v>16012</v>
      </c>
      <c r="C10353" t="s">
        <v>16013</v>
      </c>
      <c r="D10353">
        <v>2977</v>
      </c>
      <c r="E10353" s="1">
        <v>2.609</v>
      </c>
      <c r="F10353">
        <v>3.073</v>
      </c>
      <c r="G10353">
        <v>0.8</v>
      </c>
      <c r="H10353">
        <v>80</v>
      </c>
      <c r="I10353">
        <v>6.9</v>
      </c>
      <c r="J10353">
        <v>7.0899999999999999E-3</v>
      </c>
      <c r="K10353">
        <v>1.0189999999999999</v>
      </c>
      <c r="L10353">
        <v>2.5557919463087249</v>
      </c>
      <c r="M10353" s="2">
        <f t="shared" si="318"/>
        <v>17.449664429530202</v>
      </c>
      <c r="N10353" t="s">
        <v>2782</v>
      </c>
    </row>
    <row r="10354" spans="1:14">
      <c r="A10354">
        <v>27</v>
      </c>
      <c r="B10354" t="s">
        <v>7001</v>
      </c>
      <c r="C10354" t="s">
        <v>7002</v>
      </c>
      <c r="D10354">
        <v>2334</v>
      </c>
      <c r="E10354" s="1">
        <v>2.6070000000000002</v>
      </c>
      <c r="F10354">
        <v>2.3260000000000001</v>
      </c>
      <c r="G10354">
        <v>0.28599999999999998</v>
      </c>
      <c r="H10354">
        <v>70</v>
      </c>
      <c r="I10354">
        <v>8.6999999999999993</v>
      </c>
      <c r="J10354">
        <v>4.7800000000000004E-3</v>
      </c>
      <c r="K10354">
        <v>0.77200000000000002</v>
      </c>
      <c r="L10354">
        <v>2.5557919463087249</v>
      </c>
      <c r="M10354" s="2">
        <f t="shared" si="318"/>
        <v>18.120805369127517</v>
      </c>
      <c r="N10354" t="s">
        <v>2782</v>
      </c>
    </row>
    <row r="10355" spans="1:14">
      <c r="A10355">
        <v>28</v>
      </c>
      <c r="B10355" t="s">
        <v>14522</v>
      </c>
      <c r="C10355" t="s">
        <v>14523</v>
      </c>
      <c r="D10355">
        <v>6603</v>
      </c>
      <c r="E10355" s="1">
        <v>2.601</v>
      </c>
      <c r="F10355">
        <v>3.141</v>
      </c>
      <c r="G10355">
        <v>0.47899999999999998</v>
      </c>
      <c r="H10355">
        <v>169</v>
      </c>
      <c r="I10355">
        <v>7.4</v>
      </c>
      <c r="J10355">
        <v>1.473E-2</v>
      </c>
      <c r="K10355">
        <v>1.0129999999999999</v>
      </c>
      <c r="L10355">
        <v>2.5557919463087249</v>
      </c>
      <c r="M10355" s="2">
        <f t="shared" si="318"/>
        <v>18.791946308724832</v>
      </c>
      <c r="N10355" t="s">
        <v>2782</v>
      </c>
    </row>
    <row r="10356" spans="1:14">
      <c r="A10356">
        <v>29</v>
      </c>
      <c r="B10356" t="s">
        <v>7039</v>
      </c>
      <c r="C10356" t="s">
        <v>7040</v>
      </c>
      <c r="D10356">
        <v>2971</v>
      </c>
      <c r="E10356" s="1">
        <v>2.4590000000000001</v>
      </c>
      <c r="F10356">
        <v>2.698</v>
      </c>
      <c r="G10356">
        <v>0.61299999999999999</v>
      </c>
      <c r="H10356">
        <v>163</v>
      </c>
      <c r="I10356">
        <v>3.9</v>
      </c>
      <c r="J10356">
        <v>9.7099999999999999E-3</v>
      </c>
      <c r="K10356">
        <v>0.71699999999999997</v>
      </c>
      <c r="L10356">
        <v>2.5557919463087249</v>
      </c>
      <c r="M10356" s="2">
        <f t="shared" si="318"/>
        <v>19.463087248322147</v>
      </c>
      <c r="N10356" t="s">
        <v>2782</v>
      </c>
    </row>
    <row r="10357" spans="1:14">
      <c r="A10357">
        <v>30</v>
      </c>
      <c r="B10357" t="s">
        <v>6931</v>
      </c>
      <c r="C10357" t="s">
        <v>6932</v>
      </c>
      <c r="D10357">
        <v>4354</v>
      </c>
      <c r="E10357" s="1">
        <v>2.427</v>
      </c>
      <c r="F10357">
        <v>2.2810000000000001</v>
      </c>
      <c r="G10357">
        <v>0.68700000000000006</v>
      </c>
      <c r="H10357">
        <v>150</v>
      </c>
      <c r="I10357">
        <v>4.8</v>
      </c>
      <c r="J10357">
        <v>1.426E-2</v>
      </c>
      <c r="K10357">
        <v>0.67900000000000005</v>
      </c>
      <c r="L10357">
        <v>2.5557919463087249</v>
      </c>
      <c r="M10357" s="2">
        <f t="shared" si="318"/>
        <v>20.134228187919462</v>
      </c>
      <c r="N10357" t="s">
        <v>2782</v>
      </c>
    </row>
    <row r="10358" spans="1:14">
      <c r="A10358">
        <v>31</v>
      </c>
      <c r="B10358" t="s">
        <v>7031</v>
      </c>
      <c r="C10358" t="s">
        <v>7032</v>
      </c>
      <c r="D10358">
        <v>1479</v>
      </c>
      <c r="E10358" s="1">
        <v>2.383</v>
      </c>
      <c r="F10358">
        <v>2.09</v>
      </c>
      <c r="G10358">
        <v>0.43099999999999999</v>
      </c>
      <c r="H10358">
        <v>58</v>
      </c>
      <c r="I10358">
        <v>5.6</v>
      </c>
      <c r="J10358">
        <v>3.8700000000000002E-3</v>
      </c>
      <c r="K10358">
        <v>0.60299999999999998</v>
      </c>
      <c r="L10358">
        <v>2.5557919463087249</v>
      </c>
      <c r="M10358" s="2">
        <f t="shared" si="318"/>
        <v>20.80536912751678</v>
      </c>
      <c r="N10358" t="s">
        <v>2782</v>
      </c>
    </row>
    <row r="10359" spans="1:14">
      <c r="A10359">
        <v>32</v>
      </c>
      <c r="B10359" t="s">
        <v>7061</v>
      </c>
      <c r="C10359" t="s">
        <v>7062</v>
      </c>
      <c r="D10359">
        <v>5127</v>
      </c>
      <c r="E10359" s="1">
        <v>2.3610000000000002</v>
      </c>
      <c r="F10359">
        <v>2.5819999999999999</v>
      </c>
      <c r="G10359">
        <v>0.45300000000000001</v>
      </c>
      <c r="H10359">
        <v>128</v>
      </c>
      <c r="I10359" t="s">
        <v>18288</v>
      </c>
      <c r="J10359">
        <v>7.0699999999999999E-3</v>
      </c>
      <c r="K10359">
        <v>0.83</v>
      </c>
      <c r="L10359">
        <v>2.5557919463087249</v>
      </c>
      <c r="M10359" s="2">
        <f t="shared" si="318"/>
        <v>21.476510067114095</v>
      </c>
      <c r="N10359" t="s">
        <v>2782</v>
      </c>
    </row>
    <row r="10360" spans="1:14">
      <c r="A10360">
        <v>33</v>
      </c>
      <c r="B10360" t="s">
        <v>6939</v>
      </c>
      <c r="C10360" t="s">
        <v>6940</v>
      </c>
      <c r="D10360">
        <v>636</v>
      </c>
      <c r="E10360" s="1">
        <v>2.3450000000000002</v>
      </c>
      <c r="F10360">
        <v>2.29</v>
      </c>
      <c r="G10360">
        <v>0.57099999999999995</v>
      </c>
      <c r="H10360">
        <v>63</v>
      </c>
      <c r="I10360">
        <v>2.6</v>
      </c>
      <c r="J10360">
        <v>2.7799999999999999E-3</v>
      </c>
      <c r="K10360">
        <v>0.63900000000000001</v>
      </c>
      <c r="L10360">
        <v>2.5557919463087249</v>
      </c>
      <c r="M10360" s="2">
        <f t="shared" ref="M10360:M10391" si="319">A10360/149*100</f>
        <v>22.14765100671141</v>
      </c>
      <c r="N10360" t="s">
        <v>2782</v>
      </c>
    </row>
    <row r="10361" spans="1:14">
      <c r="A10361">
        <v>34</v>
      </c>
      <c r="B10361" t="s">
        <v>9009</v>
      </c>
      <c r="C10361" t="s">
        <v>9010</v>
      </c>
      <c r="D10361">
        <v>2014</v>
      </c>
      <c r="E10361" s="1">
        <v>2.2810000000000001</v>
      </c>
      <c r="F10361">
        <v>1.9690000000000001</v>
      </c>
      <c r="G10361">
        <v>0.22900000000000001</v>
      </c>
      <c r="H10361">
        <v>96</v>
      </c>
      <c r="I10361">
        <v>6.3</v>
      </c>
      <c r="J10361">
        <v>2.3800000000000002E-3</v>
      </c>
      <c r="K10361">
        <v>0.28299999999999997</v>
      </c>
      <c r="L10361">
        <v>2.5557919463087249</v>
      </c>
      <c r="M10361" s="2">
        <f t="shared" si="319"/>
        <v>22.818791946308725</v>
      </c>
      <c r="N10361" t="s">
        <v>2782</v>
      </c>
    </row>
    <row r="10362" spans="1:14">
      <c r="A10362">
        <v>35</v>
      </c>
      <c r="B10362" t="s">
        <v>6903</v>
      </c>
      <c r="C10362" t="s">
        <v>6904</v>
      </c>
      <c r="D10362">
        <v>5714</v>
      </c>
      <c r="E10362" s="1">
        <v>2.2629999999999999</v>
      </c>
      <c r="F10362">
        <v>2.3849999999999998</v>
      </c>
      <c r="G10362">
        <v>0.48199999999999998</v>
      </c>
      <c r="H10362">
        <v>191</v>
      </c>
      <c r="I10362">
        <v>4.8</v>
      </c>
      <c r="J10362">
        <v>1.7940000000000001E-2</v>
      </c>
      <c r="K10362">
        <v>0.67600000000000005</v>
      </c>
      <c r="L10362">
        <v>2.5557919463087249</v>
      </c>
      <c r="M10362" s="2">
        <f t="shared" si="319"/>
        <v>23.48993288590604</v>
      </c>
      <c r="N10362" t="s">
        <v>2782</v>
      </c>
    </row>
    <row r="10363" spans="1:14">
      <c r="A10363">
        <v>36</v>
      </c>
      <c r="B10363" t="s">
        <v>15898</v>
      </c>
      <c r="C10363" t="s">
        <v>15899</v>
      </c>
      <c r="D10363">
        <v>3007</v>
      </c>
      <c r="E10363" s="1">
        <v>2.117</v>
      </c>
      <c r="F10363">
        <v>2.738</v>
      </c>
      <c r="G10363">
        <v>0.36599999999999999</v>
      </c>
      <c r="H10363">
        <v>131</v>
      </c>
      <c r="I10363">
        <v>5.5</v>
      </c>
      <c r="J10363">
        <v>1.2290000000000001E-2</v>
      </c>
      <c r="K10363">
        <v>1.2230000000000001</v>
      </c>
      <c r="L10363">
        <v>2.5557919463087249</v>
      </c>
      <c r="M10363" s="2">
        <f t="shared" si="319"/>
        <v>24.161073825503358</v>
      </c>
      <c r="N10363" t="s">
        <v>2782</v>
      </c>
    </row>
    <row r="10364" spans="1:14">
      <c r="A10364">
        <v>37</v>
      </c>
      <c r="B10364" t="s">
        <v>6933</v>
      </c>
      <c r="C10364" t="s">
        <v>6934</v>
      </c>
      <c r="D10364">
        <v>865</v>
      </c>
      <c r="E10364" s="1">
        <v>2.0649999999999999</v>
      </c>
      <c r="G10364">
        <v>0.24399999999999999</v>
      </c>
      <c r="H10364">
        <v>127</v>
      </c>
      <c r="I10364">
        <v>4</v>
      </c>
      <c r="J10364">
        <v>2.8600000000000001E-3</v>
      </c>
      <c r="L10364">
        <v>2.5557919463087249</v>
      </c>
      <c r="M10364" s="2">
        <f t="shared" si="319"/>
        <v>24.832214765100673</v>
      </c>
      <c r="N10364" t="s">
        <v>2782</v>
      </c>
    </row>
    <row r="10365" spans="1:14">
      <c r="A10365">
        <v>38</v>
      </c>
      <c r="B10365" t="s">
        <v>12595</v>
      </c>
      <c r="C10365" t="s">
        <v>12596</v>
      </c>
      <c r="D10365">
        <v>4016</v>
      </c>
      <c r="E10365" s="1">
        <v>2.0609999999999999</v>
      </c>
      <c r="F10365">
        <v>2.306</v>
      </c>
      <c r="G10365">
        <v>0.32800000000000001</v>
      </c>
      <c r="H10365">
        <v>198</v>
      </c>
      <c r="I10365">
        <v>6.5</v>
      </c>
      <c r="J10365">
        <v>7.8200000000000006E-3</v>
      </c>
      <c r="K10365">
        <v>0.58299999999999996</v>
      </c>
      <c r="L10365">
        <v>2.5557919463087249</v>
      </c>
      <c r="M10365" s="2">
        <f t="shared" si="319"/>
        <v>25.503355704697988</v>
      </c>
      <c r="N10365" t="s">
        <v>2782</v>
      </c>
    </row>
    <row r="10366" spans="1:14">
      <c r="A10366">
        <v>39</v>
      </c>
      <c r="B10366" t="s">
        <v>6919</v>
      </c>
      <c r="C10366" t="s">
        <v>6920</v>
      </c>
      <c r="D10366">
        <v>1818</v>
      </c>
      <c r="E10366" s="1">
        <v>2.0489999999999999</v>
      </c>
      <c r="F10366">
        <v>1.9470000000000001</v>
      </c>
      <c r="G10366">
        <v>0.497</v>
      </c>
      <c r="H10366">
        <v>161</v>
      </c>
      <c r="I10366">
        <v>3.9</v>
      </c>
      <c r="J10366">
        <v>5.96E-3</v>
      </c>
      <c r="K10366">
        <v>0.54500000000000004</v>
      </c>
      <c r="L10366">
        <v>2.5557919463087249</v>
      </c>
      <c r="M10366" s="2">
        <f t="shared" si="319"/>
        <v>26.174496644295303</v>
      </c>
      <c r="N10366" t="s">
        <v>2782</v>
      </c>
    </row>
    <row r="10367" spans="1:14">
      <c r="A10367">
        <v>40</v>
      </c>
      <c r="B10367" t="s">
        <v>7027</v>
      </c>
      <c r="C10367" t="s">
        <v>7028</v>
      </c>
      <c r="D10367">
        <v>1141</v>
      </c>
      <c r="E10367" s="1">
        <v>1.986</v>
      </c>
      <c r="F10367">
        <v>1.9510000000000001</v>
      </c>
      <c r="G10367">
        <v>0.26100000000000001</v>
      </c>
      <c r="H10367">
        <v>69</v>
      </c>
      <c r="I10367">
        <v>6.3</v>
      </c>
      <c r="J10367">
        <v>2.99E-3</v>
      </c>
      <c r="K10367">
        <v>0.64400000000000002</v>
      </c>
      <c r="L10367">
        <v>2.5557919463087249</v>
      </c>
      <c r="M10367" s="2">
        <f t="shared" si="319"/>
        <v>26.845637583892618</v>
      </c>
      <c r="N10367" t="s">
        <v>2782</v>
      </c>
    </row>
    <row r="10368" spans="1:14">
      <c r="A10368">
        <v>41</v>
      </c>
      <c r="B10368" t="s">
        <v>7051</v>
      </c>
      <c r="C10368" t="s">
        <v>7052</v>
      </c>
      <c r="D10368">
        <v>1533</v>
      </c>
      <c r="E10368" s="1">
        <v>1.972</v>
      </c>
      <c r="F10368">
        <v>1.6879999999999999</v>
      </c>
      <c r="G10368">
        <v>0.246</v>
      </c>
      <c r="H10368">
        <v>69</v>
      </c>
      <c r="I10368">
        <v>4.5999999999999996</v>
      </c>
      <c r="J10368">
        <v>4.2199999999999998E-3</v>
      </c>
      <c r="K10368">
        <v>0.52500000000000002</v>
      </c>
      <c r="L10368">
        <v>2.5557919463087249</v>
      </c>
      <c r="M10368" s="2">
        <f t="shared" si="319"/>
        <v>27.516778523489933</v>
      </c>
      <c r="N10368" t="s">
        <v>2782</v>
      </c>
    </row>
    <row r="10369" spans="1:14">
      <c r="A10369">
        <v>42</v>
      </c>
      <c r="B10369" t="s">
        <v>16024</v>
      </c>
      <c r="C10369" t="s">
        <v>16025</v>
      </c>
      <c r="D10369">
        <v>1060</v>
      </c>
      <c r="E10369" s="1">
        <v>1.905</v>
      </c>
      <c r="F10369">
        <v>2.0630000000000002</v>
      </c>
      <c r="G10369">
        <v>0.154</v>
      </c>
      <c r="H10369">
        <v>39</v>
      </c>
      <c r="I10369">
        <v>8.1999999999999993</v>
      </c>
      <c r="J10369">
        <v>2.0500000000000002E-3</v>
      </c>
      <c r="K10369">
        <v>0.61599999999999999</v>
      </c>
      <c r="L10369">
        <v>2.5557919463087249</v>
      </c>
      <c r="M10369" s="2">
        <f t="shared" si="319"/>
        <v>28.187919463087248</v>
      </c>
      <c r="N10369" t="s">
        <v>2782</v>
      </c>
    </row>
    <row r="10370" spans="1:14">
      <c r="A10370">
        <v>43</v>
      </c>
      <c r="B10370" t="s">
        <v>6983</v>
      </c>
      <c r="C10370" t="s">
        <v>6984</v>
      </c>
      <c r="D10370">
        <v>2359</v>
      </c>
      <c r="E10370" s="1">
        <v>1.887</v>
      </c>
      <c r="F10370">
        <v>2.5259999999999998</v>
      </c>
      <c r="G10370">
        <v>0.253</v>
      </c>
      <c r="H10370">
        <v>79</v>
      </c>
      <c r="I10370">
        <v>6.4</v>
      </c>
      <c r="J10370">
        <v>6.4099999999999999E-3</v>
      </c>
      <c r="K10370">
        <v>0.93300000000000005</v>
      </c>
      <c r="L10370">
        <v>2.5557919463087249</v>
      </c>
      <c r="M10370" s="2">
        <f t="shared" si="319"/>
        <v>28.859060402684566</v>
      </c>
      <c r="N10370" t="s">
        <v>2782</v>
      </c>
    </row>
    <row r="10371" spans="1:14">
      <c r="A10371">
        <v>44</v>
      </c>
      <c r="B10371" t="s">
        <v>6961</v>
      </c>
      <c r="C10371" t="s">
        <v>6962</v>
      </c>
      <c r="D10371">
        <v>1052</v>
      </c>
      <c r="E10371" s="1">
        <v>1.839</v>
      </c>
      <c r="F10371">
        <v>2.1549999999999998</v>
      </c>
      <c r="G10371">
        <v>0.27700000000000002</v>
      </c>
      <c r="H10371">
        <v>130</v>
      </c>
      <c r="I10371">
        <v>3.4</v>
      </c>
      <c r="J10371">
        <v>5.9800000000000001E-3</v>
      </c>
      <c r="K10371">
        <v>0.82599999999999996</v>
      </c>
      <c r="L10371">
        <v>2.5557919463087249</v>
      </c>
      <c r="M10371" s="2">
        <f t="shared" si="319"/>
        <v>29.530201342281881</v>
      </c>
      <c r="N10371" t="s">
        <v>2782</v>
      </c>
    </row>
    <row r="10372" spans="1:14">
      <c r="A10372">
        <v>45</v>
      </c>
      <c r="B10372" t="s">
        <v>7049</v>
      </c>
      <c r="C10372" t="s">
        <v>7050</v>
      </c>
      <c r="D10372">
        <v>609</v>
      </c>
      <c r="E10372" s="1">
        <v>1.833</v>
      </c>
      <c r="G10372">
        <v>0.39</v>
      </c>
      <c r="H10372">
        <v>82</v>
      </c>
      <c r="I10372">
        <v>3.4</v>
      </c>
      <c r="J10372">
        <v>1.48E-3</v>
      </c>
      <c r="L10372">
        <v>2.5557919463087249</v>
      </c>
      <c r="M10372" s="2">
        <f t="shared" si="319"/>
        <v>30.201342281879196</v>
      </c>
      <c r="N10372" t="s">
        <v>2782</v>
      </c>
    </row>
    <row r="10373" spans="1:14">
      <c r="A10373">
        <v>46</v>
      </c>
      <c r="B10373" t="s">
        <v>6923</v>
      </c>
      <c r="C10373" t="s">
        <v>6924</v>
      </c>
      <c r="D10373">
        <v>3322</v>
      </c>
      <c r="E10373" s="1">
        <v>1.8280000000000001</v>
      </c>
      <c r="F10373">
        <v>2.1949999999999998</v>
      </c>
      <c r="G10373">
        <v>0.68600000000000005</v>
      </c>
      <c r="H10373">
        <v>118</v>
      </c>
      <c r="I10373">
        <v>8.5</v>
      </c>
      <c r="J10373">
        <v>5.4799999999999996E-3</v>
      </c>
      <c r="K10373">
        <v>0.71499999999999997</v>
      </c>
      <c r="L10373">
        <v>2.5557919463087249</v>
      </c>
      <c r="M10373" s="2">
        <f t="shared" si="319"/>
        <v>30.872483221476511</v>
      </c>
      <c r="N10373" t="s">
        <v>2782</v>
      </c>
    </row>
    <row r="10374" spans="1:14">
      <c r="A10374">
        <v>47</v>
      </c>
      <c r="B10374" t="s">
        <v>6941</v>
      </c>
      <c r="C10374" t="s">
        <v>6942</v>
      </c>
      <c r="D10374">
        <v>1950</v>
      </c>
      <c r="E10374" s="1">
        <v>1.823</v>
      </c>
      <c r="F10374">
        <v>1.851</v>
      </c>
      <c r="G10374">
        <v>0.47</v>
      </c>
      <c r="H10374">
        <v>253</v>
      </c>
      <c r="I10374">
        <v>4.9000000000000004</v>
      </c>
      <c r="J10374">
        <v>5.8399999999999997E-3</v>
      </c>
      <c r="K10374">
        <v>0.57499999999999996</v>
      </c>
      <c r="L10374">
        <v>2.5557919463087249</v>
      </c>
      <c r="M10374" s="2">
        <f t="shared" si="319"/>
        <v>31.543624161073826</v>
      </c>
      <c r="N10374" t="s">
        <v>2782</v>
      </c>
    </row>
    <row r="10375" spans="1:14">
      <c r="A10375">
        <v>48</v>
      </c>
      <c r="B10375" t="s">
        <v>7085</v>
      </c>
      <c r="C10375" t="s">
        <v>7086</v>
      </c>
      <c r="D10375">
        <v>1926</v>
      </c>
      <c r="E10375" s="1">
        <v>1.821</v>
      </c>
      <c r="F10375">
        <v>1.8939999999999999</v>
      </c>
      <c r="G10375">
        <v>0.26</v>
      </c>
      <c r="H10375">
        <v>196</v>
      </c>
      <c r="I10375">
        <v>4.7</v>
      </c>
      <c r="J10375">
        <v>5.5799999999999999E-3</v>
      </c>
      <c r="K10375">
        <v>0.52800000000000002</v>
      </c>
      <c r="L10375">
        <v>2.5557919463087249</v>
      </c>
      <c r="M10375" s="2">
        <f t="shared" si="319"/>
        <v>32.214765100671137</v>
      </c>
      <c r="N10375" t="s">
        <v>2782</v>
      </c>
    </row>
    <row r="10376" spans="1:14">
      <c r="A10376">
        <v>49</v>
      </c>
      <c r="B10376" t="s">
        <v>6883</v>
      </c>
      <c r="C10376" t="s">
        <v>6884</v>
      </c>
      <c r="D10376">
        <v>1937</v>
      </c>
      <c r="E10376" s="1">
        <v>1.8080000000000001</v>
      </c>
      <c r="F10376">
        <v>1.7569999999999999</v>
      </c>
      <c r="G10376">
        <v>1.355</v>
      </c>
      <c r="H10376">
        <v>121</v>
      </c>
      <c r="I10376">
        <v>5.3</v>
      </c>
      <c r="J10376">
        <v>4.2199999999999998E-3</v>
      </c>
      <c r="K10376">
        <v>0.44700000000000001</v>
      </c>
      <c r="L10376">
        <v>2.5557919463087249</v>
      </c>
      <c r="M10376" s="2">
        <f t="shared" si="319"/>
        <v>32.885906040268459</v>
      </c>
      <c r="N10376" t="s">
        <v>2782</v>
      </c>
    </row>
    <row r="10377" spans="1:14">
      <c r="A10377">
        <v>50</v>
      </c>
      <c r="B10377" t="s">
        <v>6953</v>
      </c>
      <c r="C10377" t="s">
        <v>6954</v>
      </c>
      <c r="D10377">
        <v>1997</v>
      </c>
      <c r="E10377" s="1">
        <v>1.758</v>
      </c>
      <c r="F10377">
        <v>2.129</v>
      </c>
      <c r="G10377">
        <v>1.238</v>
      </c>
      <c r="H10377">
        <v>122</v>
      </c>
      <c r="I10377">
        <v>5.9</v>
      </c>
      <c r="J10377">
        <v>4.6699999999999997E-3</v>
      </c>
      <c r="K10377">
        <v>0.66200000000000003</v>
      </c>
      <c r="L10377">
        <v>2.5557919463087249</v>
      </c>
      <c r="M10377" s="2">
        <f t="shared" si="319"/>
        <v>33.557046979865774</v>
      </c>
      <c r="N10377" t="s">
        <v>2782</v>
      </c>
    </row>
    <row r="10378" spans="1:14">
      <c r="A10378">
        <v>51</v>
      </c>
      <c r="B10378" t="s">
        <v>6965</v>
      </c>
      <c r="C10378" t="s">
        <v>6966</v>
      </c>
      <c r="D10378">
        <v>1115</v>
      </c>
      <c r="E10378" s="1">
        <v>1.746</v>
      </c>
      <c r="F10378">
        <v>1.827</v>
      </c>
      <c r="G10378">
        <v>0.34599999999999997</v>
      </c>
      <c r="H10378">
        <v>78</v>
      </c>
      <c r="I10378">
        <v>6.4</v>
      </c>
      <c r="J10378">
        <v>2.9399999999999999E-3</v>
      </c>
      <c r="K10378">
        <v>0.60499999999999998</v>
      </c>
      <c r="L10378">
        <v>2.5557919463087249</v>
      </c>
      <c r="M10378" s="2">
        <f t="shared" si="319"/>
        <v>34.228187919463089</v>
      </c>
      <c r="N10378" t="s">
        <v>2782</v>
      </c>
    </row>
    <row r="10379" spans="1:14">
      <c r="A10379">
        <v>52</v>
      </c>
      <c r="B10379" t="s">
        <v>6979</v>
      </c>
      <c r="C10379" t="s">
        <v>6980</v>
      </c>
      <c r="D10379">
        <v>2885</v>
      </c>
      <c r="E10379" s="1">
        <v>1.7170000000000001</v>
      </c>
      <c r="F10379">
        <v>1.4570000000000001</v>
      </c>
      <c r="G10379">
        <v>1.2829999999999999</v>
      </c>
      <c r="H10379">
        <v>53</v>
      </c>
      <c r="I10379" t="s">
        <v>18288</v>
      </c>
      <c r="J10379">
        <v>3.7000000000000002E-3</v>
      </c>
      <c r="K10379">
        <v>0.58799999999999997</v>
      </c>
      <c r="L10379">
        <v>2.5557919463087249</v>
      </c>
      <c r="M10379" s="2">
        <f t="shared" si="319"/>
        <v>34.899328859060404</v>
      </c>
      <c r="N10379" t="s">
        <v>2782</v>
      </c>
    </row>
    <row r="10380" spans="1:14">
      <c r="A10380">
        <v>53</v>
      </c>
      <c r="B10380" t="s">
        <v>7071</v>
      </c>
      <c r="C10380" t="s">
        <v>7072</v>
      </c>
      <c r="D10380">
        <v>2841</v>
      </c>
      <c r="E10380" s="1">
        <v>1.702</v>
      </c>
      <c r="F10380">
        <v>1.845</v>
      </c>
      <c r="G10380">
        <v>0.72899999999999998</v>
      </c>
      <c r="H10380">
        <v>129</v>
      </c>
      <c r="I10380" t="s">
        <v>18288</v>
      </c>
      <c r="J10380">
        <v>4.0600000000000002E-3</v>
      </c>
      <c r="K10380">
        <v>0.54200000000000004</v>
      </c>
      <c r="L10380">
        <v>2.5557919463087249</v>
      </c>
      <c r="M10380" s="2">
        <f t="shared" si="319"/>
        <v>35.570469798657719</v>
      </c>
      <c r="N10380" t="s">
        <v>2782</v>
      </c>
    </row>
    <row r="10381" spans="1:14">
      <c r="A10381">
        <v>54</v>
      </c>
      <c r="B10381" t="s">
        <v>6927</v>
      </c>
      <c r="C10381" t="s">
        <v>6928</v>
      </c>
      <c r="D10381">
        <v>731</v>
      </c>
      <c r="E10381" s="1">
        <v>1.69</v>
      </c>
      <c r="F10381">
        <v>2.4809999999999999</v>
      </c>
      <c r="G10381">
        <v>0.26200000000000001</v>
      </c>
      <c r="H10381">
        <v>61</v>
      </c>
      <c r="I10381">
        <v>4.5</v>
      </c>
      <c r="J10381">
        <v>2.9299999999999999E-3</v>
      </c>
      <c r="K10381">
        <v>0.77400000000000002</v>
      </c>
      <c r="L10381">
        <v>2.5557919463087249</v>
      </c>
      <c r="M10381" s="2">
        <f t="shared" si="319"/>
        <v>36.241610738255034</v>
      </c>
      <c r="N10381" t="s">
        <v>2782</v>
      </c>
    </row>
    <row r="10382" spans="1:14">
      <c r="A10382">
        <v>55</v>
      </c>
      <c r="B10382" t="s">
        <v>6981</v>
      </c>
      <c r="C10382" t="s">
        <v>6982</v>
      </c>
      <c r="D10382">
        <v>1289</v>
      </c>
      <c r="E10382" s="1">
        <v>1.6830000000000001</v>
      </c>
      <c r="F10382">
        <v>1.6759999999999999</v>
      </c>
      <c r="G10382">
        <v>0.71099999999999997</v>
      </c>
      <c r="H10382">
        <v>76</v>
      </c>
      <c r="I10382">
        <v>5.3</v>
      </c>
      <c r="J10382">
        <v>3.1900000000000001E-3</v>
      </c>
      <c r="K10382">
        <v>0.46500000000000002</v>
      </c>
      <c r="L10382">
        <v>2.5557919463087249</v>
      </c>
      <c r="M10382" s="2">
        <f t="shared" si="319"/>
        <v>36.912751677852349</v>
      </c>
      <c r="N10382" t="s">
        <v>2782</v>
      </c>
    </row>
    <row r="10383" spans="1:14">
      <c r="A10383">
        <v>56</v>
      </c>
      <c r="B10383" t="s">
        <v>6835</v>
      </c>
      <c r="C10383" t="s">
        <v>6836</v>
      </c>
      <c r="D10383">
        <v>4152</v>
      </c>
      <c r="E10383" s="1">
        <v>1.611</v>
      </c>
      <c r="F10383">
        <v>1.8879999999999999</v>
      </c>
      <c r="G10383">
        <v>0.41</v>
      </c>
      <c r="H10383">
        <v>100</v>
      </c>
      <c r="I10383">
        <v>8.4</v>
      </c>
      <c r="J10383">
        <v>6.0200000000000002E-3</v>
      </c>
      <c r="K10383">
        <v>0.53300000000000003</v>
      </c>
      <c r="L10383">
        <v>2.5557919463087249</v>
      </c>
      <c r="M10383" s="2">
        <f t="shared" si="319"/>
        <v>37.583892617449663</v>
      </c>
      <c r="N10383" t="s">
        <v>2782</v>
      </c>
    </row>
    <row r="10384" spans="1:14">
      <c r="A10384">
        <v>57</v>
      </c>
      <c r="B10384" t="s">
        <v>6869</v>
      </c>
      <c r="C10384" t="s">
        <v>6870</v>
      </c>
      <c r="D10384">
        <v>1181</v>
      </c>
      <c r="E10384" s="1">
        <v>1.609</v>
      </c>
      <c r="F10384">
        <v>1.8360000000000001</v>
      </c>
      <c r="G10384">
        <v>0.16500000000000001</v>
      </c>
      <c r="H10384">
        <v>127</v>
      </c>
      <c r="I10384">
        <v>4</v>
      </c>
      <c r="J10384">
        <v>4.3800000000000002E-3</v>
      </c>
      <c r="K10384">
        <v>0.54700000000000004</v>
      </c>
      <c r="L10384">
        <v>2.5557919463087249</v>
      </c>
      <c r="M10384" s="2">
        <f t="shared" si="319"/>
        <v>38.255033557046978</v>
      </c>
      <c r="N10384" t="s">
        <v>2782</v>
      </c>
    </row>
    <row r="10385" spans="1:14">
      <c r="A10385">
        <v>58</v>
      </c>
      <c r="B10385" t="s">
        <v>7053</v>
      </c>
      <c r="C10385" t="s">
        <v>7054</v>
      </c>
      <c r="D10385">
        <v>4122</v>
      </c>
      <c r="E10385" s="1">
        <v>1.6080000000000001</v>
      </c>
      <c r="F10385">
        <v>1.829</v>
      </c>
      <c r="G10385">
        <v>0.22600000000000001</v>
      </c>
      <c r="H10385">
        <v>93</v>
      </c>
      <c r="I10385" t="s">
        <v>18288</v>
      </c>
      <c r="J10385">
        <v>5.4299999999999999E-3</v>
      </c>
      <c r="K10385">
        <v>0.55900000000000005</v>
      </c>
      <c r="L10385">
        <v>2.5557919463087249</v>
      </c>
      <c r="M10385" s="2">
        <f t="shared" si="319"/>
        <v>38.926174496644293</v>
      </c>
      <c r="N10385" t="s">
        <v>2782</v>
      </c>
    </row>
    <row r="10386" spans="1:14">
      <c r="A10386">
        <v>59</v>
      </c>
      <c r="B10386" t="s">
        <v>6873</v>
      </c>
      <c r="C10386" t="s">
        <v>6874</v>
      </c>
      <c r="D10386">
        <v>459</v>
      </c>
      <c r="E10386" s="1">
        <v>1.583</v>
      </c>
      <c r="F10386">
        <v>1.583</v>
      </c>
      <c r="G10386">
        <v>0.33</v>
      </c>
      <c r="H10386">
        <v>654</v>
      </c>
      <c r="I10386">
        <v>1.1000000000000001</v>
      </c>
      <c r="J10386">
        <v>1.48E-3</v>
      </c>
      <c r="K10386">
        <v>0.55800000000000005</v>
      </c>
      <c r="L10386">
        <v>2.5557919463087249</v>
      </c>
      <c r="M10386" s="2">
        <f t="shared" si="319"/>
        <v>39.597315436241608</v>
      </c>
      <c r="N10386" t="s">
        <v>2782</v>
      </c>
    </row>
    <row r="10387" spans="1:14">
      <c r="A10387">
        <v>60</v>
      </c>
      <c r="B10387" t="s">
        <v>15968</v>
      </c>
      <c r="C10387" t="s">
        <v>15969</v>
      </c>
      <c r="D10387">
        <v>2093</v>
      </c>
      <c r="E10387" s="1">
        <v>1.508</v>
      </c>
      <c r="F10387">
        <v>1.6419999999999999</v>
      </c>
      <c r="G10387">
        <v>0.77500000000000002</v>
      </c>
      <c r="H10387">
        <v>187</v>
      </c>
      <c r="I10387">
        <v>4.2</v>
      </c>
      <c r="J10387">
        <v>6.79E-3</v>
      </c>
      <c r="K10387">
        <v>0.47699999999999998</v>
      </c>
      <c r="L10387">
        <v>2.5557919463087249</v>
      </c>
      <c r="M10387" s="2">
        <f t="shared" si="319"/>
        <v>40.268456375838923</v>
      </c>
      <c r="N10387" t="s">
        <v>2782</v>
      </c>
    </row>
    <row r="10388" spans="1:14">
      <c r="A10388">
        <v>61</v>
      </c>
      <c r="B10388" t="s">
        <v>7095</v>
      </c>
      <c r="C10388" t="s">
        <v>7096</v>
      </c>
      <c r="D10388">
        <v>431</v>
      </c>
      <c r="E10388" s="1">
        <v>1.42</v>
      </c>
      <c r="F10388">
        <v>1.2150000000000001</v>
      </c>
      <c r="G10388">
        <v>0.31</v>
      </c>
      <c r="H10388">
        <v>58</v>
      </c>
      <c r="I10388">
        <v>5.2</v>
      </c>
      <c r="J10388">
        <v>1.0499999999999999E-3</v>
      </c>
      <c r="K10388">
        <v>0.33700000000000002</v>
      </c>
      <c r="L10388">
        <v>2.5557919463087249</v>
      </c>
      <c r="M10388" s="2">
        <f t="shared" si="319"/>
        <v>40.939597315436245</v>
      </c>
      <c r="N10388" t="s">
        <v>2782</v>
      </c>
    </row>
    <row r="10389" spans="1:14">
      <c r="A10389">
        <v>62</v>
      </c>
      <c r="B10389" t="s">
        <v>6985</v>
      </c>
      <c r="C10389" t="s">
        <v>6986</v>
      </c>
      <c r="D10389">
        <v>2809</v>
      </c>
      <c r="E10389" s="1">
        <v>1.417</v>
      </c>
      <c r="F10389">
        <v>1.915</v>
      </c>
      <c r="G10389">
        <v>0.503</v>
      </c>
      <c r="H10389">
        <v>157</v>
      </c>
      <c r="I10389">
        <v>4.4000000000000004</v>
      </c>
      <c r="J10389">
        <v>1.098E-2</v>
      </c>
      <c r="K10389">
        <v>0.64900000000000002</v>
      </c>
      <c r="L10389">
        <v>2.5557919463087249</v>
      </c>
      <c r="M10389" s="2">
        <f t="shared" si="319"/>
        <v>41.61073825503356</v>
      </c>
      <c r="N10389" t="s">
        <v>2782</v>
      </c>
    </row>
    <row r="10390" spans="1:14">
      <c r="A10390">
        <v>63</v>
      </c>
      <c r="B10390" t="s">
        <v>7003</v>
      </c>
      <c r="C10390" t="s">
        <v>7004</v>
      </c>
      <c r="D10390">
        <v>2735</v>
      </c>
      <c r="E10390" s="1">
        <v>1.399</v>
      </c>
      <c r="F10390">
        <v>1.254</v>
      </c>
      <c r="G10390">
        <v>0.59299999999999997</v>
      </c>
      <c r="H10390">
        <v>140</v>
      </c>
      <c r="I10390">
        <v>7.3</v>
      </c>
      <c r="J10390">
        <v>2.8E-3</v>
      </c>
      <c r="K10390">
        <v>0.192</v>
      </c>
      <c r="L10390">
        <v>2.5557919463087249</v>
      </c>
      <c r="M10390" s="2">
        <f t="shared" si="319"/>
        <v>42.281879194630875</v>
      </c>
      <c r="N10390" t="s">
        <v>2782</v>
      </c>
    </row>
    <row r="10391" spans="1:14">
      <c r="A10391">
        <v>64</v>
      </c>
      <c r="B10391" t="s">
        <v>7089</v>
      </c>
      <c r="C10391" t="s">
        <v>7090</v>
      </c>
      <c r="D10391">
        <v>2237</v>
      </c>
      <c r="E10391" s="1">
        <v>1.367</v>
      </c>
      <c r="F10391">
        <v>1.4390000000000001</v>
      </c>
      <c r="G10391">
        <v>0.17599999999999999</v>
      </c>
      <c r="H10391">
        <v>125</v>
      </c>
      <c r="I10391">
        <v>7</v>
      </c>
      <c r="J10391">
        <v>4.5500000000000002E-3</v>
      </c>
      <c r="K10391">
        <v>0.4</v>
      </c>
      <c r="L10391">
        <v>2.5557919463087249</v>
      </c>
      <c r="M10391" s="2">
        <f t="shared" si="319"/>
        <v>42.95302013422819</v>
      </c>
      <c r="N10391" t="s">
        <v>2782</v>
      </c>
    </row>
    <row r="10392" spans="1:14">
      <c r="A10392">
        <v>65</v>
      </c>
      <c r="B10392" t="s">
        <v>6843</v>
      </c>
      <c r="C10392" t="s">
        <v>6844</v>
      </c>
      <c r="D10392">
        <v>2193</v>
      </c>
      <c r="E10392" s="1">
        <v>1.3620000000000001</v>
      </c>
      <c r="F10392">
        <v>1.452</v>
      </c>
      <c r="G10392">
        <v>0.47399999999999998</v>
      </c>
      <c r="H10392">
        <v>57</v>
      </c>
      <c r="I10392">
        <v>7</v>
      </c>
      <c r="J10392">
        <v>4.5199999999999997E-3</v>
      </c>
      <c r="K10392">
        <v>0.41</v>
      </c>
      <c r="L10392">
        <v>2.5557919463087249</v>
      </c>
      <c r="M10392" s="2">
        <f t="shared" ref="M10392:M10423" si="320">A10392/149*100</f>
        <v>43.624161073825505</v>
      </c>
      <c r="N10392" t="s">
        <v>2782</v>
      </c>
    </row>
    <row r="10393" spans="1:14">
      <c r="A10393">
        <v>66</v>
      </c>
      <c r="B10393" t="s">
        <v>6839</v>
      </c>
      <c r="C10393" t="s">
        <v>6840</v>
      </c>
      <c r="D10393">
        <v>3944</v>
      </c>
      <c r="E10393" s="1">
        <v>1.3340000000000001</v>
      </c>
      <c r="F10393">
        <v>1.32</v>
      </c>
      <c r="G10393">
        <v>0.374</v>
      </c>
      <c r="H10393">
        <v>198</v>
      </c>
      <c r="I10393">
        <v>9.9</v>
      </c>
      <c r="J10393">
        <v>7.0600000000000003E-3</v>
      </c>
      <c r="K10393">
        <v>0.41199999999999998</v>
      </c>
      <c r="L10393">
        <v>2.5557919463087249</v>
      </c>
      <c r="M10393" s="2">
        <f t="shared" si="320"/>
        <v>44.29530201342282</v>
      </c>
      <c r="N10393" t="s">
        <v>2782</v>
      </c>
    </row>
    <row r="10394" spans="1:14">
      <c r="A10394">
        <v>67</v>
      </c>
      <c r="B10394" t="s">
        <v>7045</v>
      </c>
      <c r="C10394" t="s">
        <v>7046</v>
      </c>
      <c r="D10394">
        <v>307</v>
      </c>
      <c r="E10394" s="1">
        <v>1.333</v>
      </c>
      <c r="G10394">
        <v>0.20899999999999999</v>
      </c>
      <c r="H10394">
        <v>91</v>
      </c>
      <c r="I10394">
        <v>2.7</v>
      </c>
      <c r="J10394">
        <v>1.48E-3</v>
      </c>
      <c r="L10394">
        <v>2.5557919463087249</v>
      </c>
      <c r="M10394" s="2">
        <f t="shared" si="320"/>
        <v>44.966442953020135</v>
      </c>
      <c r="N10394" t="s">
        <v>2782</v>
      </c>
    </row>
    <row r="10395" spans="1:14">
      <c r="A10395">
        <v>68</v>
      </c>
      <c r="B10395" t="s">
        <v>6895</v>
      </c>
      <c r="C10395" t="s">
        <v>6896</v>
      </c>
      <c r="D10395">
        <v>936</v>
      </c>
      <c r="E10395" s="1">
        <v>1.3169999999999999</v>
      </c>
      <c r="F10395">
        <v>1.3089999999999999</v>
      </c>
      <c r="G10395">
        <v>0.58099999999999996</v>
      </c>
      <c r="H10395">
        <v>74</v>
      </c>
      <c r="I10395">
        <v>5.2</v>
      </c>
      <c r="J10395">
        <v>2.7299999999999998E-3</v>
      </c>
      <c r="K10395">
        <v>0.41</v>
      </c>
      <c r="L10395">
        <v>2.5557919463087249</v>
      </c>
      <c r="M10395" s="2">
        <f t="shared" si="320"/>
        <v>45.63758389261745</v>
      </c>
      <c r="N10395" t="s">
        <v>2782</v>
      </c>
    </row>
    <row r="10396" spans="1:14">
      <c r="A10396">
        <v>69</v>
      </c>
      <c r="B10396" t="s">
        <v>7103</v>
      </c>
      <c r="C10396" t="s">
        <v>7104</v>
      </c>
      <c r="D10396">
        <v>2132</v>
      </c>
      <c r="E10396" s="1">
        <v>1.306</v>
      </c>
      <c r="F10396">
        <v>1.214</v>
      </c>
      <c r="G10396">
        <v>0.27100000000000002</v>
      </c>
      <c r="H10396">
        <v>177</v>
      </c>
      <c r="I10396">
        <v>6.5</v>
      </c>
      <c r="J10396">
        <v>4.5399999999999998E-3</v>
      </c>
      <c r="K10396">
        <v>0.33400000000000002</v>
      </c>
      <c r="L10396">
        <v>2.5557919463087249</v>
      </c>
      <c r="M10396" s="2">
        <f t="shared" si="320"/>
        <v>46.308724832214764</v>
      </c>
      <c r="N10396" t="s">
        <v>2782</v>
      </c>
    </row>
    <row r="10397" spans="1:14">
      <c r="A10397">
        <v>70</v>
      </c>
      <c r="B10397" t="s">
        <v>6901</v>
      </c>
      <c r="C10397" t="s">
        <v>6902</v>
      </c>
      <c r="D10397">
        <v>1209</v>
      </c>
      <c r="E10397" s="1">
        <v>1.25</v>
      </c>
      <c r="F10397">
        <v>1.6120000000000001</v>
      </c>
      <c r="G10397">
        <v>0.42099999999999999</v>
      </c>
      <c r="H10397">
        <v>76</v>
      </c>
      <c r="I10397">
        <v>6.4</v>
      </c>
      <c r="J10397">
        <v>2.33E-3</v>
      </c>
      <c r="K10397">
        <v>0.41299999999999998</v>
      </c>
      <c r="L10397">
        <v>2.5557919463087249</v>
      </c>
      <c r="M10397" s="2">
        <f t="shared" si="320"/>
        <v>46.979865771812079</v>
      </c>
      <c r="N10397" t="s">
        <v>2782</v>
      </c>
    </row>
    <row r="10398" spans="1:14">
      <c r="A10398">
        <v>71</v>
      </c>
      <c r="B10398" t="s">
        <v>6969</v>
      </c>
      <c r="C10398" t="s">
        <v>6970</v>
      </c>
      <c r="D10398">
        <v>3197</v>
      </c>
      <c r="E10398" s="1">
        <v>1.2490000000000001</v>
      </c>
      <c r="F10398">
        <v>1.276</v>
      </c>
      <c r="G10398">
        <v>0.14299999999999999</v>
      </c>
      <c r="H10398">
        <v>286</v>
      </c>
      <c r="I10398">
        <v>5.6</v>
      </c>
      <c r="J10398">
        <v>7.7999999999999996E-3</v>
      </c>
      <c r="K10398">
        <v>0.33700000000000002</v>
      </c>
      <c r="L10398">
        <v>2.5557919463087249</v>
      </c>
      <c r="M10398" s="2">
        <f t="shared" si="320"/>
        <v>47.651006711409394</v>
      </c>
      <c r="N10398" t="s">
        <v>2782</v>
      </c>
    </row>
    <row r="10399" spans="1:14">
      <c r="A10399">
        <v>72</v>
      </c>
      <c r="B10399" t="s">
        <v>6853</v>
      </c>
      <c r="C10399" t="s">
        <v>6854</v>
      </c>
      <c r="D10399">
        <v>849</v>
      </c>
      <c r="E10399" s="1">
        <v>1.222</v>
      </c>
      <c r="F10399">
        <v>1.4410000000000001</v>
      </c>
      <c r="G10399">
        <v>0.25</v>
      </c>
      <c r="H10399">
        <v>152</v>
      </c>
      <c r="I10399">
        <v>4.5</v>
      </c>
      <c r="J10399">
        <v>2.4099999999999998E-3</v>
      </c>
      <c r="K10399">
        <v>0.33</v>
      </c>
      <c r="L10399">
        <v>2.5557919463087249</v>
      </c>
      <c r="M10399" s="2">
        <f t="shared" si="320"/>
        <v>48.322147651006716</v>
      </c>
      <c r="N10399" t="s">
        <v>2782</v>
      </c>
    </row>
    <row r="10400" spans="1:14">
      <c r="A10400">
        <v>73</v>
      </c>
      <c r="B10400" t="s">
        <v>6891</v>
      </c>
      <c r="C10400" t="s">
        <v>6892</v>
      </c>
      <c r="D10400">
        <v>373</v>
      </c>
      <c r="E10400" s="1">
        <v>1.212</v>
      </c>
      <c r="H10400">
        <v>0</v>
      </c>
      <c r="I10400">
        <v>8.4</v>
      </c>
      <c r="J10400">
        <v>8.3000000000000001E-4</v>
      </c>
      <c r="L10400">
        <v>2.5557919463087249</v>
      </c>
      <c r="M10400" s="2">
        <f t="shared" si="320"/>
        <v>48.993288590604031</v>
      </c>
      <c r="N10400" t="s">
        <v>2782</v>
      </c>
    </row>
    <row r="10401" spans="1:14">
      <c r="A10401">
        <v>74</v>
      </c>
      <c r="B10401" t="s">
        <v>6921</v>
      </c>
      <c r="C10401" t="s">
        <v>6922</v>
      </c>
      <c r="D10401">
        <v>1716</v>
      </c>
      <c r="E10401" s="1">
        <v>1.204</v>
      </c>
      <c r="F10401">
        <v>1.415</v>
      </c>
      <c r="G10401">
        <v>0.35099999999999998</v>
      </c>
      <c r="H10401">
        <v>77</v>
      </c>
      <c r="I10401">
        <v>8.3000000000000007</v>
      </c>
      <c r="J10401">
        <v>2.6900000000000001E-3</v>
      </c>
      <c r="K10401">
        <v>0.48299999999999998</v>
      </c>
      <c r="L10401">
        <v>2.5557919463087249</v>
      </c>
      <c r="M10401" s="2">
        <f t="shared" si="320"/>
        <v>49.664429530201346</v>
      </c>
      <c r="N10401" t="s">
        <v>2782</v>
      </c>
    </row>
    <row r="10402" spans="1:14">
      <c r="A10402">
        <v>75</v>
      </c>
      <c r="B10402" t="s">
        <v>6851</v>
      </c>
      <c r="C10402" t="s">
        <v>6852</v>
      </c>
      <c r="D10402">
        <v>891</v>
      </c>
      <c r="E10402" s="1">
        <v>1.103</v>
      </c>
      <c r="F10402">
        <v>1.0780000000000001</v>
      </c>
      <c r="G10402">
        <v>0.114</v>
      </c>
      <c r="H10402">
        <v>105</v>
      </c>
      <c r="I10402">
        <v>5.8</v>
      </c>
      <c r="J10402">
        <v>1.8400000000000001E-3</v>
      </c>
      <c r="K10402">
        <v>0.255</v>
      </c>
      <c r="L10402">
        <v>2.5557919463087249</v>
      </c>
      <c r="M10402" s="2">
        <f t="shared" si="320"/>
        <v>50.335570469798661</v>
      </c>
      <c r="N10402" t="s">
        <v>2782</v>
      </c>
    </row>
    <row r="10403" spans="1:14">
      <c r="A10403">
        <v>76</v>
      </c>
      <c r="B10403" t="s">
        <v>6855</v>
      </c>
      <c r="C10403" t="s">
        <v>6856</v>
      </c>
      <c r="D10403">
        <v>561</v>
      </c>
      <c r="E10403" s="1">
        <v>1.0669999999999999</v>
      </c>
      <c r="F10403">
        <v>0.83</v>
      </c>
      <c r="G10403">
        <v>0.26100000000000001</v>
      </c>
      <c r="H10403">
        <v>142</v>
      </c>
      <c r="I10403">
        <v>2.4</v>
      </c>
      <c r="J10403">
        <v>1.1900000000000001E-3</v>
      </c>
      <c r="K10403">
        <v>0.111</v>
      </c>
      <c r="L10403">
        <v>2.5557919463087249</v>
      </c>
      <c r="M10403" s="2">
        <f t="shared" si="320"/>
        <v>51.006711409395976</v>
      </c>
      <c r="N10403" t="s">
        <v>2782</v>
      </c>
    </row>
    <row r="10404" spans="1:14">
      <c r="A10404">
        <v>77</v>
      </c>
      <c r="B10404" t="s">
        <v>6829</v>
      </c>
      <c r="C10404" t="s">
        <v>6830</v>
      </c>
      <c r="D10404">
        <v>46</v>
      </c>
      <c r="E10404" s="1">
        <v>1.0529999999999999</v>
      </c>
      <c r="F10404">
        <v>0.2</v>
      </c>
      <c r="G10404">
        <v>0.27400000000000002</v>
      </c>
      <c r="H10404">
        <v>62</v>
      </c>
      <c r="J10404">
        <v>2.0000000000000002E-5</v>
      </c>
      <c r="K10404">
        <v>8.9999999999999993E-3</v>
      </c>
      <c r="L10404">
        <v>2.5557919463087249</v>
      </c>
      <c r="M10404" s="2">
        <f t="shared" si="320"/>
        <v>51.677852348993291</v>
      </c>
      <c r="N10404" t="s">
        <v>2782</v>
      </c>
    </row>
    <row r="10405" spans="1:14">
      <c r="A10405">
        <v>78</v>
      </c>
      <c r="B10405" t="s">
        <v>6959</v>
      </c>
      <c r="C10405" t="s">
        <v>6960</v>
      </c>
      <c r="D10405">
        <v>1798</v>
      </c>
      <c r="E10405" s="1">
        <v>1</v>
      </c>
      <c r="F10405">
        <v>1.0920000000000001</v>
      </c>
      <c r="G10405">
        <v>7.2999999999999995E-2</v>
      </c>
      <c r="H10405">
        <v>96</v>
      </c>
      <c r="I10405">
        <v>7.3</v>
      </c>
      <c r="J10405">
        <v>3.6900000000000001E-3</v>
      </c>
      <c r="K10405">
        <v>0.316</v>
      </c>
      <c r="L10405">
        <v>2.5557919463087249</v>
      </c>
      <c r="M10405" s="2">
        <f t="shared" si="320"/>
        <v>52.348993288590606</v>
      </c>
      <c r="N10405" t="s">
        <v>2782</v>
      </c>
    </row>
    <row r="10406" spans="1:14">
      <c r="A10406">
        <v>79</v>
      </c>
      <c r="B10406" t="s">
        <v>7043</v>
      </c>
      <c r="C10406" t="s">
        <v>7044</v>
      </c>
      <c r="D10406">
        <v>356</v>
      </c>
      <c r="E10406" s="1">
        <v>0.98199999999999998</v>
      </c>
      <c r="F10406">
        <v>1.202</v>
      </c>
      <c r="G10406">
        <v>0.14699999999999999</v>
      </c>
      <c r="H10406">
        <v>34</v>
      </c>
      <c r="I10406">
        <v>7.2</v>
      </c>
      <c r="J10406">
        <v>6.4999999999999997E-4</v>
      </c>
      <c r="K10406">
        <v>0.29699999999999999</v>
      </c>
      <c r="L10406">
        <v>2.5557919463087249</v>
      </c>
      <c r="M10406" s="2">
        <f t="shared" si="320"/>
        <v>53.020134228187921</v>
      </c>
      <c r="N10406" t="s">
        <v>2782</v>
      </c>
    </row>
    <row r="10407" spans="1:14">
      <c r="A10407">
        <v>80</v>
      </c>
      <c r="B10407" t="s">
        <v>6951</v>
      </c>
      <c r="C10407" t="s">
        <v>6952</v>
      </c>
      <c r="D10407">
        <v>1894</v>
      </c>
      <c r="E10407" s="1">
        <v>0.97799999999999998</v>
      </c>
      <c r="F10407">
        <v>1.0720000000000001</v>
      </c>
      <c r="G10407">
        <v>0.28299999999999997</v>
      </c>
      <c r="H10407">
        <v>159</v>
      </c>
      <c r="I10407">
        <v>5.7</v>
      </c>
      <c r="J10407">
        <v>4.7999999999999996E-3</v>
      </c>
      <c r="K10407">
        <v>0.3</v>
      </c>
      <c r="L10407">
        <v>2.5557919463087249</v>
      </c>
      <c r="M10407" s="2">
        <f t="shared" si="320"/>
        <v>53.691275167785236</v>
      </c>
      <c r="N10407" t="s">
        <v>2782</v>
      </c>
    </row>
    <row r="10408" spans="1:14">
      <c r="A10408">
        <v>81</v>
      </c>
      <c r="B10408" t="s">
        <v>6943</v>
      </c>
      <c r="C10408" t="s">
        <v>6944</v>
      </c>
      <c r="D10408">
        <v>4035</v>
      </c>
      <c r="E10408" s="1">
        <v>0.97299999999999998</v>
      </c>
      <c r="F10408">
        <v>1.036</v>
      </c>
      <c r="G10408">
        <v>0.108</v>
      </c>
      <c r="H10408">
        <v>563</v>
      </c>
      <c r="I10408">
        <v>5.6</v>
      </c>
      <c r="J10408">
        <v>1.0279999999999999E-2</v>
      </c>
      <c r="K10408">
        <v>0.29199999999999998</v>
      </c>
      <c r="L10408">
        <v>2.5557919463087249</v>
      </c>
      <c r="M10408" s="2">
        <f t="shared" si="320"/>
        <v>54.36241610738255</v>
      </c>
      <c r="N10408" t="s">
        <v>2782</v>
      </c>
    </row>
    <row r="10409" spans="1:14">
      <c r="A10409">
        <v>82</v>
      </c>
      <c r="B10409" t="s">
        <v>7013</v>
      </c>
      <c r="C10409" t="s">
        <v>7014</v>
      </c>
      <c r="D10409">
        <v>833</v>
      </c>
      <c r="E10409" s="1">
        <v>0.96299999999999997</v>
      </c>
      <c r="F10409">
        <v>0.96799999999999997</v>
      </c>
      <c r="G10409">
        <v>0.18</v>
      </c>
      <c r="H10409">
        <v>89</v>
      </c>
      <c r="I10409">
        <v>5</v>
      </c>
      <c r="J10409">
        <v>1.98E-3</v>
      </c>
      <c r="K10409">
        <v>0.22800000000000001</v>
      </c>
      <c r="L10409">
        <v>2.5557919463087249</v>
      </c>
      <c r="M10409" s="2">
        <f t="shared" si="320"/>
        <v>55.033557046979865</v>
      </c>
      <c r="N10409" t="s">
        <v>2782</v>
      </c>
    </row>
    <row r="10410" spans="1:14">
      <c r="A10410">
        <v>83</v>
      </c>
      <c r="B10410" t="s">
        <v>6857</v>
      </c>
      <c r="C10410" t="s">
        <v>6858</v>
      </c>
      <c r="D10410">
        <v>888</v>
      </c>
      <c r="E10410" s="1">
        <v>0.95699999999999996</v>
      </c>
      <c r="F10410">
        <v>0.65400000000000003</v>
      </c>
      <c r="G10410">
        <v>0.22900000000000001</v>
      </c>
      <c r="H10410">
        <v>70</v>
      </c>
      <c r="I10410">
        <v>8.1999999999999993</v>
      </c>
      <c r="J10410">
        <v>6.4999999999999997E-4</v>
      </c>
      <c r="K10410">
        <v>8.4000000000000005E-2</v>
      </c>
      <c r="L10410">
        <v>2.5557919463087249</v>
      </c>
      <c r="M10410" s="2">
        <f t="shared" si="320"/>
        <v>55.70469798657718</v>
      </c>
      <c r="N10410" t="s">
        <v>2782</v>
      </c>
    </row>
    <row r="10411" spans="1:14">
      <c r="A10411">
        <v>84</v>
      </c>
      <c r="B10411" t="s">
        <v>6905</v>
      </c>
      <c r="C10411" t="s">
        <v>6906</v>
      </c>
      <c r="D10411">
        <v>1176</v>
      </c>
      <c r="E10411" s="1">
        <v>0.92300000000000004</v>
      </c>
      <c r="F10411">
        <v>1.085</v>
      </c>
      <c r="H10411">
        <v>0</v>
      </c>
      <c r="I10411" t="s">
        <v>18288</v>
      </c>
      <c r="J10411">
        <v>1.3500000000000001E-3</v>
      </c>
      <c r="K10411">
        <v>0.314</v>
      </c>
      <c r="L10411">
        <v>2.5557919463087249</v>
      </c>
      <c r="M10411" s="2">
        <f t="shared" si="320"/>
        <v>56.375838926174495</v>
      </c>
      <c r="N10411" t="s">
        <v>2782</v>
      </c>
    </row>
    <row r="10412" spans="1:14">
      <c r="A10412">
        <v>85</v>
      </c>
      <c r="B10412" t="s">
        <v>7015</v>
      </c>
      <c r="C10412" t="s">
        <v>7016</v>
      </c>
      <c r="D10412">
        <v>311</v>
      </c>
      <c r="E10412" s="1">
        <v>0.92200000000000004</v>
      </c>
      <c r="F10412">
        <v>0.79500000000000004</v>
      </c>
      <c r="G10412">
        <v>0.161</v>
      </c>
      <c r="H10412">
        <v>31</v>
      </c>
      <c r="I10412" t="s">
        <v>18288</v>
      </c>
      <c r="J10412">
        <v>1.8000000000000001E-4</v>
      </c>
      <c r="K10412">
        <v>8.2000000000000003E-2</v>
      </c>
      <c r="L10412">
        <v>2.5557919463087249</v>
      </c>
      <c r="M10412" s="2">
        <f t="shared" si="320"/>
        <v>57.04697986577181</v>
      </c>
      <c r="N10412" t="s">
        <v>2782</v>
      </c>
    </row>
    <row r="10413" spans="1:14">
      <c r="A10413">
        <v>86</v>
      </c>
      <c r="B10413" t="s">
        <v>7081</v>
      </c>
      <c r="C10413" t="s">
        <v>7082</v>
      </c>
      <c r="D10413">
        <v>4255</v>
      </c>
      <c r="E10413" s="1">
        <v>0.91500000000000004</v>
      </c>
      <c r="F10413">
        <v>0.92500000000000004</v>
      </c>
      <c r="G10413">
        <v>0.41</v>
      </c>
      <c r="H10413">
        <v>100</v>
      </c>
      <c r="I10413" t="s">
        <v>18288</v>
      </c>
      <c r="J10413">
        <v>5.5300000000000002E-3</v>
      </c>
      <c r="K10413">
        <v>0.29099999999999998</v>
      </c>
      <c r="L10413">
        <v>2.5557919463087249</v>
      </c>
      <c r="M10413" s="2">
        <f t="shared" si="320"/>
        <v>57.718120805369132</v>
      </c>
      <c r="N10413" t="s">
        <v>2782</v>
      </c>
    </row>
    <row r="10414" spans="1:14">
      <c r="A10414">
        <v>87</v>
      </c>
      <c r="B10414" t="s">
        <v>6971</v>
      </c>
      <c r="C10414" t="s">
        <v>6972</v>
      </c>
      <c r="D10414">
        <v>2473</v>
      </c>
      <c r="E10414" s="1">
        <v>0.91400000000000003</v>
      </c>
      <c r="F10414">
        <v>1.2909999999999999</v>
      </c>
      <c r="G10414">
        <v>0</v>
      </c>
      <c r="H10414">
        <v>48</v>
      </c>
      <c r="I10414">
        <v>7.1</v>
      </c>
      <c r="J10414">
        <v>6.0299999999999998E-3</v>
      </c>
      <c r="K10414">
        <v>0.48099999999999998</v>
      </c>
      <c r="L10414">
        <v>2.5557919463087249</v>
      </c>
      <c r="M10414" s="2">
        <f t="shared" si="320"/>
        <v>58.389261744966447</v>
      </c>
      <c r="N10414" t="s">
        <v>2782</v>
      </c>
    </row>
    <row r="10415" spans="1:14">
      <c r="A10415">
        <v>88</v>
      </c>
      <c r="B10415" t="s">
        <v>7029</v>
      </c>
      <c r="C10415" t="s">
        <v>7030</v>
      </c>
      <c r="D10415">
        <v>499</v>
      </c>
      <c r="E10415" s="1">
        <v>0.90800000000000003</v>
      </c>
      <c r="F10415">
        <v>0.95699999999999996</v>
      </c>
      <c r="G10415">
        <v>0.29399999999999998</v>
      </c>
      <c r="H10415">
        <v>34</v>
      </c>
      <c r="I10415">
        <v>7.7</v>
      </c>
      <c r="J10415">
        <v>8.4000000000000003E-4</v>
      </c>
      <c r="K10415">
        <v>0.25800000000000001</v>
      </c>
      <c r="L10415">
        <v>2.5557919463087249</v>
      </c>
      <c r="M10415" s="2">
        <f t="shared" si="320"/>
        <v>59.060402684563762</v>
      </c>
      <c r="N10415" t="s">
        <v>2782</v>
      </c>
    </row>
    <row r="10416" spans="1:14">
      <c r="A10416">
        <v>89</v>
      </c>
      <c r="B10416" t="s">
        <v>6889</v>
      </c>
      <c r="C10416" t="s">
        <v>6890</v>
      </c>
      <c r="D10416">
        <v>5269</v>
      </c>
      <c r="E10416" s="1">
        <v>0.90100000000000002</v>
      </c>
      <c r="F10416">
        <v>1.0169999999999999</v>
      </c>
      <c r="G10416">
        <v>0.113</v>
      </c>
      <c r="H10416">
        <v>799</v>
      </c>
      <c r="I10416">
        <v>4.9000000000000004</v>
      </c>
      <c r="J10416">
        <v>1.204E-2</v>
      </c>
      <c r="K10416">
        <v>0.22800000000000001</v>
      </c>
      <c r="L10416">
        <v>2.5557919463087249</v>
      </c>
      <c r="M10416" s="2">
        <f t="shared" si="320"/>
        <v>59.731543624161077</v>
      </c>
      <c r="N10416" t="s">
        <v>2782</v>
      </c>
    </row>
    <row r="10417" spans="1:14">
      <c r="A10417">
        <v>90</v>
      </c>
      <c r="B10417" t="s">
        <v>7067</v>
      </c>
      <c r="C10417" t="s">
        <v>7068</v>
      </c>
      <c r="D10417">
        <v>1077</v>
      </c>
      <c r="E10417" s="1">
        <v>0.89900000000000002</v>
      </c>
      <c r="F10417">
        <v>0.56699999999999995</v>
      </c>
      <c r="G10417">
        <v>0.24299999999999999</v>
      </c>
      <c r="H10417">
        <v>111</v>
      </c>
      <c r="I10417">
        <v>6.4</v>
      </c>
      <c r="J10417">
        <v>1.3699999999999999E-3</v>
      </c>
      <c r="K10417">
        <v>9.0999999999999998E-2</v>
      </c>
      <c r="L10417">
        <v>2.5557919463087249</v>
      </c>
      <c r="M10417" s="2">
        <f t="shared" si="320"/>
        <v>60.402684563758392</v>
      </c>
      <c r="N10417" t="s">
        <v>2782</v>
      </c>
    </row>
    <row r="10418" spans="1:14">
      <c r="A10418">
        <v>91</v>
      </c>
      <c r="B10418" t="s">
        <v>7055</v>
      </c>
      <c r="C10418" t="s">
        <v>7056</v>
      </c>
      <c r="D10418">
        <v>1758</v>
      </c>
      <c r="E10418" s="1">
        <v>0.86699999999999999</v>
      </c>
      <c r="F10418">
        <v>0.50900000000000001</v>
      </c>
      <c r="G10418">
        <v>0.36899999999999999</v>
      </c>
      <c r="H10418">
        <v>160</v>
      </c>
      <c r="I10418" t="s">
        <v>18288</v>
      </c>
      <c r="J10418">
        <v>1.9300000000000001E-3</v>
      </c>
      <c r="K10418">
        <v>0.109</v>
      </c>
      <c r="L10418">
        <v>2.5557919463087249</v>
      </c>
      <c r="M10418" s="2">
        <f t="shared" si="320"/>
        <v>61.073825503355707</v>
      </c>
      <c r="N10418" t="s">
        <v>2782</v>
      </c>
    </row>
    <row r="10419" spans="1:14">
      <c r="A10419">
        <v>92</v>
      </c>
      <c r="B10419" t="s">
        <v>6861</v>
      </c>
      <c r="C10419" t="s">
        <v>6862</v>
      </c>
      <c r="D10419">
        <v>173</v>
      </c>
      <c r="E10419" s="1">
        <v>0.83099999999999996</v>
      </c>
      <c r="G10419">
        <v>0.35499999999999998</v>
      </c>
      <c r="H10419">
        <v>31</v>
      </c>
      <c r="I10419">
        <v>5</v>
      </c>
      <c r="J10419">
        <v>2.7999999999999998E-4</v>
      </c>
      <c r="L10419">
        <v>2.5557919463087249</v>
      </c>
      <c r="M10419" s="2">
        <f t="shared" si="320"/>
        <v>61.744966442953022</v>
      </c>
      <c r="N10419" t="s">
        <v>2782</v>
      </c>
    </row>
    <row r="10420" spans="1:14">
      <c r="A10420">
        <v>93</v>
      </c>
      <c r="B10420" t="s">
        <v>7059</v>
      </c>
      <c r="C10420" t="s">
        <v>7060</v>
      </c>
      <c r="D10420">
        <v>536</v>
      </c>
      <c r="E10420" s="1">
        <v>0.81299999999999994</v>
      </c>
      <c r="F10420">
        <v>1.236</v>
      </c>
      <c r="G10420">
        <v>0.13</v>
      </c>
      <c r="H10420">
        <v>46</v>
      </c>
      <c r="I10420">
        <v>5.5</v>
      </c>
      <c r="J10420">
        <v>1.3799999999999999E-3</v>
      </c>
      <c r="K10420">
        <v>0.34899999999999998</v>
      </c>
      <c r="L10420">
        <v>2.5557919463087249</v>
      </c>
      <c r="M10420" s="2">
        <f t="shared" si="320"/>
        <v>62.416107382550337</v>
      </c>
      <c r="N10420" t="s">
        <v>2782</v>
      </c>
    </row>
    <row r="10421" spans="1:14">
      <c r="A10421">
        <v>94</v>
      </c>
      <c r="B10421" t="s">
        <v>7101</v>
      </c>
      <c r="C10421" t="s">
        <v>7102</v>
      </c>
      <c r="D10421">
        <v>1570</v>
      </c>
      <c r="E10421" s="1">
        <v>0.81299999999999994</v>
      </c>
      <c r="F10421">
        <v>0.873</v>
      </c>
      <c r="G10421">
        <v>0.13800000000000001</v>
      </c>
      <c r="H10421">
        <v>109</v>
      </c>
      <c r="I10421">
        <v>7.2</v>
      </c>
      <c r="J10421">
        <v>3.0699999999999998E-3</v>
      </c>
      <c r="K10421">
        <v>0.23699999999999999</v>
      </c>
      <c r="L10421">
        <v>2.5557919463087249</v>
      </c>
      <c r="M10421" s="2">
        <f t="shared" si="320"/>
        <v>63.087248322147651</v>
      </c>
      <c r="N10421" t="s">
        <v>2782</v>
      </c>
    </row>
    <row r="10422" spans="1:14">
      <c r="A10422">
        <v>95</v>
      </c>
      <c r="B10422" t="s">
        <v>6863</v>
      </c>
      <c r="C10422" t="s">
        <v>6864</v>
      </c>
      <c r="D10422">
        <v>2944</v>
      </c>
      <c r="E10422" s="1">
        <v>0.78200000000000003</v>
      </c>
      <c r="F10422">
        <v>0.91400000000000003</v>
      </c>
      <c r="G10422">
        <v>0.129</v>
      </c>
      <c r="H10422">
        <v>124</v>
      </c>
      <c r="I10422" t="s">
        <v>18288</v>
      </c>
      <c r="J10422">
        <v>3.3700000000000002E-3</v>
      </c>
      <c r="K10422">
        <v>0.27500000000000002</v>
      </c>
      <c r="L10422">
        <v>2.5557919463087249</v>
      </c>
      <c r="M10422" s="2">
        <f t="shared" si="320"/>
        <v>63.758389261744966</v>
      </c>
      <c r="N10422" t="s">
        <v>2782</v>
      </c>
    </row>
    <row r="10423" spans="1:14">
      <c r="A10423">
        <v>96</v>
      </c>
      <c r="B10423" t="s">
        <v>7023</v>
      </c>
      <c r="C10423" t="s">
        <v>7024</v>
      </c>
      <c r="D10423">
        <v>2603</v>
      </c>
      <c r="E10423" s="1">
        <v>0.77100000000000002</v>
      </c>
      <c r="F10423">
        <v>0.82199999999999995</v>
      </c>
      <c r="G10423">
        <v>0.161</v>
      </c>
      <c r="H10423">
        <v>124</v>
      </c>
      <c r="I10423">
        <v>7.7</v>
      </c>
      <c r="J10423">
        <v>5.2500000000000003E-3</v>
      </c>
      <c r="K10423">
        <v>0.254</v>
      </c>
      <c r="L10423">
        <v>2.5557919463087249</v>
      </c>
      <c r="M10423" s="2">
        <f t="shared" si="320"/>
        <v>64.429530201342274</v>
      </c>
      <c r="N10423" t="s">
        <v>2782</v>
      </c>
    </row>
    <row r="10424" spans="1:14">
      <c r="A10424">
        <v>97</v>
      </c>
      <c r="B10424" t="s">
        <v>7025</v>
      </c>
      <c r="C10424" t="s">
        <v>7026</v>
      </c>
      <c r="D10424">
        <v>453</v>
      </c>
      <c r="E10424" s="1">
        <v>0.77100000000000002</v>
      </c>
      <c r="F10424">
        <v>0.749</v>
      </c>
      <c r="G10424">
        <v>0.13300000000000001</v>
      </c>
      <c r="H10424">
        <v>45</v>
      </c>
      <c r="I10424">
        <v>7.4</v>
      </c>
      <c r="J10424">
        <v>1.0499999999999999E-3</v>
      </c>
      <c r="K10424">
        <v>0.22700000000000001</v>
      </c>
      <c r="L10424">
        <v>2.5557919463087249</v>
      </c>
      <c r="M10424" s="2">
        <f t="shared" ref="M10424:M10455" si="321">A10424/149*100</f>
        <v>65.100671140939596</v>
      </c>
      <c r="N10424" t="s">
        <v>2782</v>
      </c>
    </row>
    <row r="10425" spans="1:14">
      <c r="A10425">
        <v>98</v>
      </c>
      <c r="B10425" t="s">
        <v>6955</v>
      </c>
      <c r="C10425" t="s">
        <v>6956</v>
      </c>
      <c r="D10425">
        <v>788</v>
      </c>
      <c r="E10425" s="1">
        <v>0.752</v>
      </c>
      <c r="G10425">
        <v>0.20899999999999999</v>
      </c>
      <c r="H10425">
        <v>115</v>
      </c>
      <c r="I10425">
        <v>4.9000000000000004</v>
      </c>
      <c r="J10425">
        <v>2.0699999999999998E-3</v>
      </c>
      <c r="L10425">
        <v>2.5557919463087249</v>
      </c>
      <c r="M10425" s="2">
        <f t="shared" si="321"/>
        <v>65.771812080536918</v>
      </c>
      <c r="N10425" t="s">
        <v>2782</v>
      </c>
    </row>
    <row r="10426" spans="1:14">
      <c r="A10426">
        <v>99</v>
      </c>
      <c r="B10426" t="s">
        <v>6917</v>
      </c>
      <c r="C10426" t="s">
        <v>6918</v>
      </c>
      <c r="D10426">
        <v>258</v>
      </c>
      <c r="E10426" s="1">
        <v>0.74099999999999999</v>
      </c>
      <c r="G10426">
        <v>0.4</v>
      </c>
      <c r="H10426">
        <v>30</v>
      </c>
      <c r="I10426">
        <v>5.2</v>
      </c>
      <c r="J10426">
        <v>6.4000000000000005E-4</v>
      </c>
      <c r="L10426">
        <v>2.5557919463087249</v>
      </c>
      <c r="M10426" s="2">
        <f t="shared" si="321"/>
        <v>66.442953020134226</v>
      </c>
      <c r="N10426" t="s">
        <v>2782</v>
      </c>
    </row>
    <row r="10427" spans="1:14">
      <c r="A10427">
        <v>100</v>
      </c>
      <c r="B10427" t="s">
        <v>6859</v>
      </c>
      <c r="C10427" t="s">
        <v>6860</v>
      </c>
      <c r="D10427">
        <v>1301</v>
      </c>
      <c r="E10427" s="1">
        <v>0.70499999999999996</v>
      </c>
      <c r="F10427">
        <v>0.72</v>
      </c>
      <c r="G10427">
        <v>0.60799999999999998</v>
      </c>
      <c r="H10427">
        <v>143</v>
      </c>
      <c r="I10427">
        <v>5.7</v>
      </c>
      <c r="J10427">
        <v>2.8400000000000001E-3</v>
      </c>
      <c r="K10427">
        <v>0.19500000000000001</v>
      </c>
      <c r="L10427">
        <v>2.5557919463087249</v>
      </c>
      <c r="M10427" s="2">
        <f t="shared" si="321"/>
        <v>67.114093959731548</v>
      </c>
      <c r="N10427" t="s">
        <v>2782</v>
      </c>
    </row>
    <row r="10428" spans="1:14">
      <c r="A10428">
        <v>101</v>
      </c>
      <c r="B10428" t="s">
        <v>6911</v>
      </c>
      <c r="C10428" t="s">
        <v>6912</v>
      </c>
      <c r="D10428">
        <v>397</v>
      </c>
      <c r="E10428" s="1">
        <v>0.70399999999999996</v>
      </c>
      <c r="F10428">
        <v>1.1339999999999999</v>
      </c>
      <c r="G10428">
        <v>0.23100000000000001</v>
      </c>
      <c r="H10428">
        <v>39</v>
      </c>
      <c r="I10428">
        <v>7</v>
      </c>
      <c r="J10428">
        <v>8.7000000000000001E-4</v>
      </c>
      <c r="K10428">
        <v>0.317</v>
      </c>
      <c r="L10428">
        <v>2.5557919463087249</v>
      </c>
      <c r="M10428" s="2">
        <f t="shared" si="321"/>
        <v>67.785234899328856</v>
      </c>
      <c r="N10428" t="s">
        <v>2782</v>
      </c>
    </row>
    <row r="10429" spans="1:14">
      <c r="A10429">
        <v>102</v>
      </c>
      <c r="B10429" t="s">
        <v>6977</v>
      </c>
      <c r="C10429" t="s">
        <v>6978</v>
      </c>
      <c r="D10429">
        <v>352</v>
      </c>
      <c r="E10429" s="1">
        <v>0.68400000000000005</v>
      </c>
      <c r="G10429">
        <v>7.0999999999999994E-2</v>
      </c>
      <c r="H10429">
        <v>241</v>
      </c>
      <c r="I10429">
        <v>2.4</v>
      </c>
      <c r="J10429">
        <v>8.3000000000000001E-4</v>
      </c>
      <c r="L10429">
        <v>2.5557919463087249</v>
      </c>
      <c r="M10429" s="2">
        <f t="shared" si="321"/>
        <v>68.456375838926178</v>
      </c>
      <c r="N10429" t="s">
        <v>2782</v>
      </c>
    </row>
    <row r="10430" spans="1:14">
      <c r="A10430">
        <v>103</v>
      </c>
      <c r="B10430" t="s">
        <v>6957</v>
      </c>
      <c r="C10430" t="s">
        <v>6958</v>
      </c>
      <c r="D10430">
        <v>2406</v>
      </c>
      <c r="E10430" s="1">
        <v>0.66900000000000004</v>
      </c>
      <c r="F10430">
        <v>0.90900000000000003</v>
      </c>
      <c r="G10430">
        <v>0.28999999999999998</v>
      </c>
      <c r="H10430">
        <v>62</v>
      </c>
      <c r="I10430" t="s">
        <v>18288</v>
      </c>
      <c r="J10430">
        <v>1.47E-3</v>
      </c>
      <c r="K10430">
        <v>0.27300000000000002</v>
      </c>
      <c r="L10430">
        <v>2.5557919463087249</v>
      </c>
      <c r="M10430" s="2">
        <f t="shared" si="321"/>
        <v>69.127516778523486</v>
      </c>
      <c r="N10430" t="s">
        <v>2782</v>
      </c>
    </row>
    <row r="10431" spans="1:14">
      <c r="A10431">
        <v>104</v>
      </c>
      <c r="B10431" t="s">
        <v>6909</v>
      </c>
      <c r="C10431" t="s">
        <v>6910</v>
      </c>
      <c r="D10431">
        <v>1910</v>
      </c>
      <c r="E10431" s="1">
        <v>0.65300000000000002</v>
      </c>
      <c r="F10431">
        <v>0.51800000000000002</v>
      </c>
      <c r="G10431">
        <v>0.23499999999999999</v>
      </c>
      <c r="H10431">
        <v>230</v>
      </c>
      <c r="I10431">
        <v>9</v>
      </c>
      <c r="J10431">
        <v>2.31E-3</v>
      </c>
      <c r="K10431">
        <v>0.104</v>
      </c>
      <c r="L10431">
        <v>2.5557919463087249</v>
      </c>
      <c r="M10431" s="2">
        <f t="shared" si="321"/>
        <v>69.798657718120808</v>
      </c>
      <c r="N10431" t="s">
        <v>2782</v>
      </c>
    </row>
    <row r="10432" spans="1:14">
      <c r="A10432">
        <v>105</v>
      </c>
      <c r="B10432" t="s">
        <v>7079</v>
      </c>
      <c r="C10432" t="s">
        <v>7080</v>
      </c>
      <c r="D10432">
        <v>2295</v>
      </c>
      <c r="E10432" s="1">
        <v>0.63</v>
      </c>
      <c r="G10432">
        <v>0.189</v>
      </c>
      <c r="H10432">
        <v>217</v>
      </c>
      <c r="I10432">
        <v>5.6</v>
      </c>
      <c r="J10432">
        <v>5.7800000000000004E-3</v>
      </c>
      <c r="L10432">
        <v>2.5557919463087249</v>
      </c>
      <c r="M10432" s="2">
        <f t="shared" si="321"/>
        <v>70.469798657718115</v>
      </c>
      <c r="N10432" t="s">
        <v>2782</v>
      </c>
    </row>
    <row r="10433" spans="1:14">
      <c r="A10433">
        <v>106</v>
      </c>
      <c r="B10433" t="s">
        <v>7075</v>
      </c>
      <c r="C10433" t="s">
        <v>7076</v>
      </c>
      <c r="D10433">
        <v>1951</v>
      </c>
      <c r="E10433" s="1">
        <v>0.61899999999999999</v>
      </c>
      <c r="F10433">
        <v>0.625</v>
      </c>
      <c r="G10433">
        <v>0.151</v>
      </c>
      <c r="H10433">
        <v>146</v>
      </c>
      <c r="I10433">
        <v>6.6</v>
      </c>
      <c r="J10433">
        <v>3.2499999999999999E-3</v>
      </c>
      <c r="K10433">
        <v>0.13800000000000001</v>
      </c>
      <c r="L10433">
        <v>2.5557919463087249</v>
      </c>
      <c r="M10433" s="2">
        <f t="shared" si="321"/>
        <v>71.140939597315437</v>
      </c>
      <c r="N10433" t="s">
        <v>2782</v>
      </c>
    </row>
    <row r="10434" spans="1:14">
      <c r="A10434">
        <v>107</v>
      </c>
      <c r="B10434" t="s">
        <v>6825</v>
      </c>
      <c r="C10434" t="s">
        <v>6826</v>
      </c>
      <c r="D10434">
        <v>477</v>
      </c>
      <c r="E10434" s="1">
        <v>0.58899999999999997</v>
      </c>
      <c r="F10434">
        <v>0.72399999999999998</v>
      </c>
      <c r="G10434">
        <v>9.6000000000000002E-2</v>
      </c>
      <c r="H10434">
        <v>52</v>
      </c>
      <c r="I10434">
        <v>5.5</v>
      </c>
      <c r="J10434">
        <v>1.3600000000000001E-3</v>
      </c>
      <c r="K10434">
        <v>0.19800000000000001</v>
      </c>
      <c r="L10434">
        <v>2.5557919463087249</v>
      </c>
      <c r="M10434" s="2">
        <f t="shared" si="321"/>
        <v>71.812080536912745</v>
      </c>
      <c r="N10434" t="s">
        <v>2782</v>
      </c>
    </row>
    <row r="10435" spans="1:14">
      <c r="A10435">
        <v>108</v>
      </c>
      <c r="B10435" t="s">
        <v>6929</v>
      </c>
      <c r="C10435" t="s">
        <v>6930</v>
      </c>
      <c r="D10435">
        <v>215</v>
      </c>
      <c r="E10435" s="1">
        <v>0.58899999999999997</v>
      </c>
      <c r="G10435">
        <v>6.9000000000000006E-2</v>
      </c>
      <c r="H10435">
        <v>58</v>
      </c>
      <c r="I10435">
        <v>3.2</v>
      </c>
      <c r="J10435">
        <v>9.2000000000000003E-4</v>
      </c>
      <c r="L10435">
        <v>2.5557919463087249</v>
      </c>
      <c r="M10435" s="2">
        <f t="shared" si="321"/>
        <v>72.483221476510067</v>
      </c>
      <c r="N10435" t="s">
        <v>2782</v>
      </c>
    </row>
    <row r="10436" spans="1:14">
      <c r="A10436">
        <v>109</v>
      </c>
      <c r="B10436" t="s">
        <v>7073</v>
      </c>
      <c r="C10436" t="s">
        <v>7074</v>
      </c>
      <c r="D10436">
        <v>598</v>
      </c>
      <c r="E10436" s="1">
        <v>0.58799999999999997</v>
      </c>
      <c r="F10436">
        <v>0.76200000000000001</v>
      </c>
      <c r="G10436">
        <v>3.5999999999999997E-2</v>
      </c>
      <c r="H10436">
        <v>55</v>
      </c>
      <c r="I10436">
        <v>6.9</v>
      </c>
      <c r="J10436">
        <v>9.3000000000000005E-4</v>
      </c>
      <c r="K10436">
        <v>0.17</v>
      </c>
      <c r="L10436">
        <v>2.5557919463087249</v>
      </c>
      <c r="M10436" s="2">
        <f t="shared" si="321"/>
        <v>73.154362416107389</v>
      </c>
      <c r="N10436" t="s">
        <v>2782</v>
      </c>
    </row>
    <row r="10437" spans="1:14">
      <c r="A10437">
        <v>110</v>
      </c>
      <c r="B10437" t="s">
        <v>6997</v>
      </c>
      <c r="C10437" t="s">
        <v>6998</v>
      </c>
      <c r="D10437">
        <v>85</v>
      </c>
      <c r="E10437" s="1">
        <v>0.58499999999999996</v>
      </c>
      <c r="G10437">
        <v>5.6000000000000001E-2</v>
      </c>
      <c r="H10437">
        <v>18</v>
      </c>
      <c r="J10437">
        <v>4.2999999999999999E-4</v>
      </c>
      <c r="L10437">
        <v>2.5557919463087249</v>
      </c>
      <c r="M10437" s="2">
        <f t="shared" si="321"/>
        <v>73.825503355704697</v>
      </c>
      <c r="N10437" t="s">
        <v>2782</v>
      </c>
    </row>
    <row r="10438" spans="1:14">
      <c r="A10438">
        <v>111</v>
      </c>
      <c r="B10438" t="s">
        <v>6935</v>
      </c>
      <c r="C10438" t="s">
        <v>6936</v>
      </c>
      <c r="D10438">
        <v>76</v>
      </c>
      <c r="E10438" s="1">
        <v>0.57899999999999996</v>
      </c>
      <c r="F10438">
        <v>0.495</v>
      </c>
      <c r="G10438">
        <v>0.26700000000000002</v>
      </c>
      <c r="H10438">
        <v>15</v>
      </c>
      <c r="J10438">
        <v>1.2999999999999999E-4</v>
      </c>
      <c r="K10438">
        <v>7.8E-2</v>
      </c>
      <c r="L10438">
        <v>2.5557919463087249</v>
      </c>
      <c r="M10438" s="2">
        <f t="shared" si="321"/>
        <v>74.496644295302019</v>
      </c>
      <c r="N10438" t="s">
        <v>2782</v>
      </c>
    </row>
    <row r="10439" spans="1:14">
      <c r="A10439">
        <v>112</v>
      </c>
      <c r="B10439" t="s">
        <v>7011</v>
      </c>
      <c r="C10439" t="s">
        <v>7012</v>
      </c>
      <c r="D10439">
        <v>551</v>
      </c>
      <c r="E10439" s="1">
        <v>0.55000000000000004</v>
      </c>
      <c r="F10439">
        <v>0.622</v>
      </c>
      <c r="G10439">
        <v>4.2000000000000003E-2</v>
      </c>
      <c r="H10439">
        <v>72</v>
      </c>
      <c r="I10439">
        <v>4.8</v>
      </c>
      <c r="J10439">
        <v>1.64E-3</v>
      </c>
      <c r="K10439">
        <v>0.158</v>
      </c>
      <c r="L10439">
        <v>2.5557919463087249</v>
      </c>
      <c r="M10439" s="2">
        <f t="shared" si="321"/>
        <v>75.167785234899327</v>
      </c>
      <c r="N10439" t="s">
        <v>2782</v>
      </c>
    </row>
    <row r="10440" spans="1:14">
      <c r="A10440">
        <v>113</v>
      </c>
      <c r="B10440" t="s">
        <v>6949</v>
      </c>
      <c r="C10440" t="s">
        <v>6950</v>
      </c>
      <c r="D10440">
        <v>725</v>
      </c>
      <c r="E10440" s="1">
        <v>0.50600000000000001</v>
      </c>
      <c r="F10440">
        <v>0.61699999999999999</v>
      </c>
      <c r="G10440">
        <v>7.4999999999999997E-2</v>
      </c>
      <c r="H10440">
        <v>107</v>
      </c>
      <c r="I10440">
        <v>6.2</v>
      </c>
      <c r="J10440">
        <v>1.8E-3</v>
      </c>
      <c r="K10440">
        <v>0.183</v>
      </c>
      <c r="L10440">
        <v>2.5557919463087249</v>
      </c>
      <c r="M10440" s="2">
        <f t="shared" si="321"/>
        <v>75.838926174496649</v>
      </c>
      <c r="N10440" t="s">
        <v>2782</v>
      </c>
    </row>
    <row r="10441" spans="1:14">
      <c r="A10441">
        <v>114</v>
      </c>
      <c r="B10441" t="s">
        <v>6833</v>
      </c>
      <c r="C10441" t="s">
        <v>6834</v>
      </c>
      <c r="D10441">
        <v>435</v>
      </c>
      <c r="E10441" s="1">
        <v>0.5</v>
      </c>
      <c r="G10441">
        <v>0.47199999999999998</v>
      </c>
      <c r="H10441">
        <v>36</v>
      </c>
      <c r="I10441">
        <v>5.0999999999999996</v>
      </c>
      <c r="J10441">
        <v>1.2600000000000001E-3</v>
      </c>
      <c r="L10441">
        <v>2.5557919463087249</v>
      </c>
      <c r="M10441" s="2">
        <f t="shared" si="321"/>
        <v>76.510067114093957</v>
      </c>
      <c r="N10441" t="s">
        <v>2782</v>
      </c>
    </row>
    <row r="10442" spans="1:14">
      <c r="A10442">
        <v>115</v>
      </c>
      <c r="B10442" t="s">
        <v>6875</v>
      </c>
      <c r="C10442" t="s">
        <v>6876</v>
      </c>
      <c r="D10442">
        <v>554</v>
      </c>
      <c r="E10442" s="1">
        <v>0.47199999999999998</v>
      </c>
      <c r="F10442">
        <v>0.5</v>
      </c>
      <c r="G10442">
        <v>3.7999999999999999E-2</v>
      </c>
      <c r="H10442">
        <v>159</v>
      </c>
      <c r="I10442">
        <v>4.5</v>
      </c>
      <c r="J10442">
        <v>1.24E-3</v>
      </c>
      <c r="K10442">
        <v>0.10299999999999999</v>
      </c>
      <c r="L10442">
        <v>2.5557919463087249</v>
      </c>
      <c r="M10442" s="2">
        <f t="shared" si="321"/>
        <v>77.181208053691279</v>
      </c>
      <c r="N10442" t="s">
        <v>2782</v>
      </c>
    </row>
    <row r="10443" spans="1:14">
      <c r="A10443">
        <v>116</v>
      </c>
      <c r="B10443" t="s">
        <v>6993</v>
      </c>
      <c r="C10443" t="s">
        <v>6994</v>
      </c>
      <c r="D10443">
        <v>131</v>
      </c>
      <c r="E10443" s="1">
        <v>0.46200000000000002</v>
      </c>
      <c r="G10443">
        <v>7.6999999999999999E-2</v>
      </c>
      <c r="H10443">
        <v>39</v>
      </c>
      <c r="I10443">
        <v>5.3</v>
      </c>
      <c r="J10443">
        <v>2.3000000000000001E-4</v>
      </c>
      <c r="L10443">
        <v>2.5557919463087249</v>
      </c>
      <c r="M10443" s="2">
        <f t="shared" si="321"/>
        <v>77.852348993288587</v>
      </c>
      <c r="N10443" t="s">
        <v>2782</v>
      </c>
    </row>
    <row r="10444" spans="1:14">
      <c r="A10444">
        <v>117</v>
      </c>
      <c r="B10444" t="s">
        <v>7093</v>
      </c>
      <c r="C10444" t="s">
        <v>7094</v>
      </c>
      <c r="D10444">
        <v>436</v>
      </c>
      <c r="E10444" s="1">
        <v>0.45</v>
      </c>
      <c r="F10444">
        <v>0.40100000000000002</v>
      </c>
      <c r="G10444">
        <v>7.6999999999999999E-2</v>
      </c>
      <c r="H10444">
        <v>183</v>
      </c>
      <c r="I10444">
        <v>4.5999999999999996</v>
      </c>
      <c r="J10444">
        <v>5.6999999999999998E-4</v>
      </c>
      <c r="K10444">
        <v>5.5E-2</v>
      </c>
      <c r="L10444">
        <v>2.5557919463087249</v>
      </c>
      <c r="M10444" s="2">
        <f t="shared" si="321"/>
        <v>78.523489932885909</v>
      </c>
      <c r="N10444" t="s">
        <v>2782</v>
      </c>
    </row>
    <row r="10445" spans="1:14">
      <c r="A10445">
        <v>118</v>
      </c>
      <c r="B10445" t="s">
        <v>7019</v>
      </c>
      <c r="C10445" t="s">
        <v>7020</v>
      </c>
      <c r="D10445">
        <v>568</v>
      </c>
      <c r="E10445" s="1">
        <v>0.42299999999999999</v>
      </c>
      <c r="F10445">
        <v>0.41699999999999998</v>
      </c>
      <c r="G10445">
        <v>0.14299999999999999</v>
      </c>
      <c r="H10445">
        <v>70</v>
      </c>
      <c r="I10445">
        <v>9</v>
      </c>
      <c r="J10445">
        <v>7.2000000000000005E-4</v>
      </c>
      <c r="K10445">
        <v>9.8000000000000004E-2</v>
      </c>
      <c r="L10445">
        <v>2.5557919463087249</v>
      </c>
      <c r="M10445" s="2">
        <f t="shared" si="321"/>
        <v>79.194630872483216</v>
      </c>
      <c r="N10445" t="s">
        <v>2782</v>
      </c>
    </row>
    <row r="10446" spans="1:14">
      <c r="A10446">
        <v>119</v>
      </c>
      <c r="B10446" t="s">
        <v>6975</v>
      </c>
      <c r="C10446" t="s">
        <v>6976</v>
      </c>
      <c r="D10446">
        <v>1152</v>
      </c>
      <c r="E10446" s="1">
        <v>0.40899999999999997</v>
      </c>
      <c r="G10446">
        <v>5.7000000000000002E-2</v>
      </c>
      <c r="H10446">
        <v>264</v>
      </c>
      <c r="I10446">
        <v>6.4</v>
      </c>
      <c r="J10446">
        <v>2.0400000000000001E-3</v>
      </c>
      <c r="L10446">
        <v>2.5557919463087249</v>
      </c>
      <c r="M10446" s="2">
        <f t="shared" si="321"/>
        <v>79.865771812080538</v>
      </c>
      <c r="N10446" t="s">
        <v>2782</v>
      </c>
    </row>
    <row r="10447" spans="1:14">
      <c r="A10447">
        <v>120</v>
      </c>
      <c r="B10447" t="s">
        <v>7065</v>
      </c>
      <c r="C10447" t="s">
        <v>7066</v>
      </c>
      <c r="D10447">
        <v>1180</v>
      </c>
      <c r="E10447" s="1">
        <v>0.36</v>
      </c>
      <c r="F10447">
        <v>0.41599999999999998</v>
      </c>
      <c r="G10447">
        <v>4.2000000000000003E-2</v>
      </c>
      <c r="H10447">
        <v>212</v>
      </c>
      <c r="I10447">
        <v>7.6</v>
      </c>
      <c r="J10447">
        <v>1.34E-3</v>
      </c>
      <c r="K10447">
        <v>7.2999999999999995E-2</v>
      </c>
      <c r="L10447">
        <v>2.5557919463087249</v>
      </c>
      <c r="M10447" s="2">
        <f t="shared" si="321"/>
        <v>80.536912751677846</v>
      </c>
      <c r="N10447" t="s">
        <v>2782</v>
      </c>
    </row>
    <row r="10448" spans="1:14">
      <c r="A10448">
        <v>121</v>
      </c>
      <c r="B10448" t="s">
        <v>6947</v>
      </c>
      <c r="C10448" t="s">
        <v>6948</v>
      </c>
      <c r="D10448">
        <v>137</v>
      </c>
      <c r="E10448" s="1">
        <v>0.33300000000000002</v>
      </c>
      <c r="F10448">
        <v>0.32600000000000001</v>
      </c>
      <c r="G10448">
        <v>0.111</v>
      </c>
      <c r="H10448">
        <v>63</v>
      </c>
      <c r="I10448">
        <v>2.8</v>
      </c>
      <c r="J10448">
        <v>4.0000000000000002E-4</v>
      </c>
      <c r="K10448">
        <v>5.7000000000000002E-2</v>
      </c>
      <c r="L10448">
        <v>2.5557919463087249</v>
      </c>
      <c r="M10448" s="2">
        <f t="shared" si="321"/>
        <v>81.208053691275168</v>
      </c>
      <c r="N10448" t="s">
        <v>2782</v>
      </c>
    </row>
    <row r="10449" spans="1:14">
      <c r="A10449">
        <v>122</v>
      </c>
      <c r="B10449" t="s">
        <v>6945</v>
      </c>
      <c r="C10449" t="s">
        <v>6946</v>
      </c>
      <c r="D10449">
        <v>347</v>
      </c>
      <c r="E10449" s="1">
        <v>0.32900000000000001</v>
      </c>
      <c r="F10449">
        <v>0.307</v>
      </c>
      <c r="G10449">
        <v>0.124</v>
      </c>
      <c r="H10449">
        <v>113</v>
      </c>
      <c r="I10449">
        <v>4.9000000000000004</v>
      </c>
      <c r="J10449">
        <v>5.9999999999999995E-4</v>
      </c>
      <c r="K10449">
        <v>5.3999999999999999E-2</v>
      </c>
      <c r="L10449">
        <v>2.5557919463087249</v>
      </c>
      <c r="M10449" s="2">
        <f t="shared" si="321"/>
        <v>81.87919463087249</v>
      </c>
      <c r="N10449" t="s">
        <v>2782</v>
      </c>
    </row>
    <row r="10450" spans="1:14">
      <c r="A10450">
        <v>123</v>
      </c>
      <c r="B10450" t="s">
        <v>7099</v>
      </c>
      <c r="C10450" t="s">
        <v>7100</v>
      </c>
      <c r="D10450">
        <v>707</v>
      </c>
      <c r="E10450" s="1">
        <v>0.31900000000000001</v>
      </c>
      <c r="F10450">
        <v>0.439</v>
      </c>
      <c r="G10450">
        <v>0.47699999999999998</v>
      </c>
      <c r="H10450">
        <v>107</v>
      </c>
      <c r="I10450">
        <v>6.7</v>
      </c>
      <c r="J10450">
        <v>9.7000000000000005E-4</v>
      </c>
      <c r="K10450">
        <v>9.4E-2</v>
      </c>
      <c r="L10450">
        <v>2.5557919463087249</v>
      </c>
      <c r="M10450" s="2">
        <f t="shared" si="321"/>
        <v>82.550335570469798</v>
      </c>
      <c r="N10450" t="s">
        <v>2782</v>
      </c>
    </row>
    <row r="10451" spans="1:14">
      <c r="A10451">
        <v>124</v>
      </c>
      <c r="B10451" t="s">
        <v>7063</v>
      </c>
      <c r="C10451" t="s">
        <v>7064</v>
      </c>
      <c r="D10451">
        <v>364</v>
      </c>
      <c r="E10451" s="1">
        <v>0.31</v>
      </c>
      <c r="F10451">
        <v>0.436</v>
      </c>
      <c r="G10451">
        <v>7.6999999999999999E-2</v>
      </c>
      <c r="H10451">
        <v>39</v>
      </c>
      <c r="I10451">
        <v>7.8</v>
      </c>
      <c r="J10451">
        <v>5.1000000000000004E-4</v>
      </c>
      <c r="K10451">
        <v>9.5000000000000001E-2</v>
      </c>
      <c r="L10451">
        <v>2.5557919463087249</v>
      </c>
      <c r="M10451" s="2">
        <f t="shared" si="321"/>
        <v>83.22147651006712</v>
      </c>
      <c r="N10451" t="s">
        <v>2782</v>
      </c>
    </row>
    <row r="10452" spans="1:14">
      <c r="A10452">
        <v>125</v>
      </c>
      <c r="B10452" t="s">
        <v>6989</v>
      </c>
      <c r="C10452" t="s">
        <v>6990</v>
      </c>
      <c r="D10452">
        <v>703</v>
      </c>
      <c r="E10452" s="1">
        <v>0.30099999999999999</v>
      </c>
      <c r="F10452">
        <v>0.34300000000000003</v>
      </c>
      <c r="G10452">
        <v>4.5999999999999999E-2</v>
      </c>
      <c r="H10452">
        <v>216</v>
      </c>
      <c r="I10452">
        <v>5.7</v>
      </c>
      <c r="J10452">
        <v>1.65E-3</v>
      </c>
      <c r="K10452">
        <v>8.8999999999999996E-2</v>
      </c>
      <c r="L10452">
        <v>2.5557919463087249</v>
      </c>
      <c r="M10452" s="2">
        <f t="shared" si="321"/>
        <v>83.892617449664428</v>
      </c>
      <c r="N10452" t="s">
        <v>2782</v>
      </c>
    </row>
    <row r="10453" spans="1:14">
      <c r="A10453">
        <v>126</v>
      </c>
      <c r="B10453" t="s">
        <v>7017</v>
      </c>
      <c r="C10453" t="s">
        <v>7018</v>
      </c>
      <c r="D10453">
        <v>111</v>
      </c>
      <c r="E10453" s="1">
        <v>0.29399999999999998</v>
      </c>
      <c r="F10453">
        <v>0.20399999999999999</v>
      </c>
      <c r="G10453">
        <v>0</v>
      </c>
      <c r="H10453">
        <v>10</v>
      </c>
      <c r="I10453">
        <v>5.9</v>
      </c>
      <c r="J10453">
        <v>2.1000000000000001E-4</v>
      </c>
      <c r="K10453">
        <v>4.2999999999999997E-2</v>
      </c>
      <c r="L10453">
        <v>2.5557919463087249</v>
      </c>
      <c r="M10453" s="2">
        <f t="shared" si="321"/>
        <v>84.56375838926175</v>
      </c>
      <c r="N10453" t="s">
        <v>2782</v>
      </c>
    </row>
    <row r="10454" spans="1:14">
      <c r="A10454">
        <v>127</v>
      </c>
      <c r="B10454" t="s">
        <v>7077</v>
      </c>
      <c r="C10454" t="s">
        <v>7078</v>
      </c>
      <c r="D10454">
        <v>454</v>
      </c>
      <c r="E10454" s="1">
        <v>0.28599999999999998</v>
      </c>
      <c r="F10454">
        <v>0.48899999999999999</v>
      </c>
      <c r="G10454">
        <v>7.6999999999999999E-2</v>
      </c>
      <c r="H10454">
        <v>39</v>
      </c>
      <c r="I10454" t="s">
        <v>18288</v>
      </c>
      <c r="J10454">
        <v>5.2999999999999998E-4</v>
      </c>
      <c r="K10454">
        <v>0.16</v>
      </c>
      <c r="L10454">
        <v>2.5557919463087249</v>
      </c>
      <c r="M10454" s="2">
        <f t="shared" si="321"/>
        <v>85.234899328859058</v>
      </c>
      <c r="N10454" t="s">
        <v>2782</v>
      </c>
    </row>
    <row r="10455" spans="1:14">
      <c r="A10455">
        <v>128</v>
      </c>
      <c r="B10455" t="s">
        <v>6827</v>
      </c>
      <c r="C10455" t="s">
        <v>6828</v>
      </c>
      <c r="D10455">
        <v>180</v>
      </c>
      <c r="E10455" s="1">
        <v>0.28000000000000003</v>
      </c>
      <c r="F10455">
        <v>0.44</v>
      </c>
      <c r="G10455">
        <v>1.0999999999999999E-2</v>
      </c>
      <c r="H10455">
        <v>90</v>
      </c>
      <c r="I10455">
        <v>4.0999999999999996</v>
      </c>
      <c r="J10455">
        <v>4.2000000000000002E-4</v>
      </c>
      <c r="K10455">
        <v>8.2000000000000003E-2</v>
      </c>
      <c r="L10455">
        <v>2.5557919463087249</v>
      </c>
      <c r="M10455" s="2">
        <f t="shared" si="321"/>
        <v>85.90604026845638</v>
      </c>
      <c r="N10455" t="s">
        <v>2782</v>
      </c>
    </row>
    <row r="10456" spans="1:14">
      <c r="A10456">
        <v>129</v>
      </c>
      <c r="B10456" t="s">
        <v>7035</v>
      </c>
      <c r="C10456" t="s">
        <v>7036</v>
      </c>
      <c r="D10456">
        <v>189</v>
      </c>
      <c r="E10456" s="1">
        <v>0.26300000000000001</v>
      </c>
      <c r="G10456">
        <v>0.01</v>
      </c>
      <c r="H10456">
        <v>105</v>
      </c>
      <c r="I10456">
        <v>4</v>
      </c>
      <c r="J10456">
        <v>7.6999999999999996E-4</v>
      </c>
      <c r="L10456">
        <v>2.5557919463087249</v>
      </c>
      <c r="M10456" s="2">
        <f t="shared" ref="M10456:M10476" si="322">A10456/149*100</f>
        <v>86.577181208053688</v>
      </c>
      <c r="N10456" t="s">
        <v>2782</v>
      </c>
    </row>
    <row r="10457" spans="1:14">
      <c r="A10457">
        <v>130</v>
      </c>
      <c r="B10457" t="s">
        <v>6887</v>
      </c>
      <c r="C10457" t="s">
        <v>6888</v>
      </c>
      <c r="D10457">
        <v>139</v>
      </c>
      <c r="E10457" s="1">
        <v>0.26200000000000001</v>
      </c>
      <c r="F10457">
        <v>0.26500000000000001</v>
      </c>
      <c r="G10457">
        <v>3.5999999999999997E-2</v>
      </c>
      <c r="H10457">
        <v>137</v>
      </c>
      <c r="I10457">
        <v>2.9</v>
      </c>
      <c r="J10457">
        <v>4.4999999999999999E-4</v>
      </c>
      <c r="K10457">
        <v>5.2999999999999999E-2</v>
      </c>
      <c r="L10457">
        <v>2.5557919463087249</v>
      </c>
      <c r="M10457" s="2">
        <f t="shared" si="322"/>
        <v>87.24832214765101</v>
      </c>
      <c r="N10457" t="s">
        <v>2782</v>
      </c>
    </row>
    <row r="10458" spans="1:14">
      <c r="A10458">
        <v>131</v>
      </c>
      <c r="B10458" t="s">
        <v>6877</v>
      </c>
      <c r="C10458" t="s">
        <v>6878</v>
      </c>
      <c r="D10458">
        <v>445</v>
      </c>
      <c r="E10458" s="1">
        <v>0.245</v>
      </c>
      <c r="F10458">
        <v>0.19800000000000001</v>
      </c>
      <c r="G10458">
        <v>6.9000000000000006E-2</v>
      </c>
      <c r="H10458">
        <v>130</v>
      </c>
      <c r="I10458" t="s">
        <v>18288</v>
      </c>
      <c r="J10458">
        <v>1.0300000000000001E-3</v>
      </c>
      <c r="K10458">
        <v>6.4000000000000001E-2</v>
      </c>
      <c r="L10458">
        <v>2.5557919463087249</v>
      </c>
      <c r="M10458" s="2">
        <f t="shared" si="322"/>
        <v>87.919463087248317</v>
      </c>
      <c r="N10458" t="s">
        <v>2782</v>
      </c>
    </row>
    <row r="10459" spans="1:14">
      <c r="A10459">
        <v>132</v>
      </c>
      <c r="B10459" t="s">
        <v>7083</v>
      </c>
      <c r="C10459" t="s">
        <v>7084</v>
      </c>
      <c r="D10459">
        <v>256</v>
      </c>
      <c r="E10459" s="1">
        <v>0.22800000000000001</v>
      </c>
      <c r="G10459">
        <v>8.3000000000000004E-2</v>
      </c>
      <c r="H10459">
        <v>108</v>
      </c>
      <c r="I10459">
        <v>6.2</v>
      </c>
      <c r="J10459">
        <v>3.5E-4</v>
      </c>
      <c r="L10459">
        <v>2.5557919463087249</v>
      </c>
      <c r="M10459" s="2">
        <f t="shared" si="322"/>
        <v>88.590604026845639</v>
      </c>
      <c r="N10459" t="s">
        <v>2782</v>
      </c>
    </row>
    <row r="10460" spans="1:14">
      <c r="A10460">
        <v>133</v>
      </c>
      <c r="B10460" t="s">
        <v>7097</v>
      </c>
      <c r="C10460" t="s">
        <v>7098</v>
      </c>
      <c r="D10460">
        <v>290</v>
      </c>
      <c r="E10460" s="1">
        <v>0.21</v>
      </c>
      <c r="G10460">
        <v>7.6999999999999999E-2</v>
      </c>
      <c r="H10460">
        <v>168</v>
      </c>
      <c r="I10460">
        <v>4.5</v>
      </c>
      <c r="J10460">
        <v>6.2E-4</v>
      </c>
      <c r="L10460">
        <v>2.5557919463087249</v>
      </c>
      <c r="M10460" s="2">
        <f t="shared" si="322"/>
        <v>89.261744966442961</v>
      </c>
      <c r="N10460" t="s">
        <v>2782</v>
      </c>
    </row>
    <row r="10461" spans="1:14">
      <c r="A10461">
        <v>134</v>
      </c>
      <c r="B10461" t="s">
        <v>7005</v>
      </c>
      <c r="C10461" t="s">
        <v>7006</v>
      </c>
      <c r="D10461">
        <v>33</v>
      </c>
      <c r="E10461" s="1">
        <v>0.20200000000000001</v>
      </c>
      <c r="F10461">
        <v>0.14499999999999999</v>
      </c>
      <c r="G10461">
        <v>3.5000000000000003E-2</v>
      </c>
      <c r="H10461">
        <v>86</v>
      </c>
      <c r="J10461">
        <v>6.0000000000000002E-5</v>
      </c>
      <c r="K10461">
        <v>1.9E-2</v>
      </c>
      <c r="L10461">
        <v>2.5557919463087249</v>
      </c>
      <c r="M10461" s="2">
        <f t="shared" si="322"/>
        <v>89.932885906040269</v>
      </c>
      <c r="N10461" t="s">
        <v>2782</v>
      </c>
    </row>
    <row r="10462" spans="1:14">
      <c r="A10462">
        <v>135</v>
      </c>
      <c r="B10462" t="s">
        <v>6967</v>
      </c>
      <c r="C10462" t="s">
        <v>6968</v>
      </c>
      <c r="D10462">
        <v>137</v>
      </c>
      <c r="E10462" s="1">
        <v>0.183</v>
      </c>
      <c r="G10462">
        <v>0.16500000000000001</v>
      </c>
      <c r="H10462">
        <v>115</v>
      </c>
      <c r="I10462">
        <v>3.2</v>
      </c>
      <c r="J10462">
        <v>2.7E-4</v>
      </c>
      <c r="L10462">
        <v>2.5557919463087249</v>
      </c>
      <c r="M10462" s="2">
        <f t="shared" si="322"/>
        <v>90.604026845637591</v>
      </c>
      <c r="N10462" t="s">
        <v>2782</v>
      </c>
    </row>
    <row r="10463" spans="1:14">
      <c r="A10463">
        <v>136</v>
      </c>
      <c r="B10463" t="s">
        <v>7105</v>
      </c>
      <c r="C10463" t="s">
        <v>7106</v>
      </c>
      <c r="D10463">
        <v>129</v>
      </c>
      <c r="E10463" s="1">
        <v>0.16700000000000001</v>
      </c>
      <c r="G10463">
        <v>6.0999999999999999E-2</v>
      </c>
      <c r="H10463">
        <v>114</v>
      </c>
      <c r="I10463">
        <v>4.5</v>
      </c>
      <c r="J10463">
        <v>1E-4</v>
      </c>
      <c r="L10463">
        <v>2.5557919463087249</v>
      </c>
      <c r="M10463" s="2">
        <f t="shared" si="322"/>
        <v>91.275167785234899</v>
      </c>
      <c r="N10463" t="s">
        <v>2782</v>
      </c>
    </row>
    <row r="10464" spans="1:14">
      <c r="A10464">
        <v>137</v>
      </c>
      <c r="B10464" t="s">
        <v>6865</v>
      </c>
      <c r="C10464" t="s">
        <v>6866</v>
      </c>
      <c r="D10464">
        <v>481</v>
      </c>
      <c r="E10464" s="1">
        <v>0.16400000000000001</v>
      </c>
      <c r="F10464">
        <v>0.27100000000000002</v>
      </c>
      <c r="G10464">
        <v>0</v>
      </c>
      <c r="H10464">
        <v>50</v>
      </c>
      <c r="I10464">
        <v>8.8000000000000007</v>
      </c>
      <c r="J10464">
        <v>6.3000000000000003E-4</v>
      </c>
      <c r="K10464">
        <v>6.4000000000000001E-2</v>
      </c>
      <c r="L10464">
        <v>2.5557919463087249</v>
      </c>
      <c r="M10464" s="2">
        <f t="shared" si="322"/>
        <v>91.946308724832221</v>
      </c>
      <c r="N10464" t="s">
        <v>2782</v>
      </c>
    </row>
    <row r="10465" spans="1:14">
      <c r="A10465">
        <v>138</v>
      </c>
      <c r="B10465" t="s">
        <v>7087</v>
      </c>
      <c r="C10465" t="s">
        <v>7088</v>
      </c>
      <c r="D10465">
        <v>326</v>
      </c>
      <c r="E10465" s="1">
        <v>0.153</v>
      </c>
      <c r="F10465">
        <v>0.13100000000000001</v>
      </c>
      <c r="G10465">
        <v>1.0999999999999999E-2</v>
      </c>
      <c r="H10465">
        <v>177</v>
      </c>
      <c r="I10465">
        <v>7.6</v>
      </c>
      <c r="J10465">
        <v>4.6999999999999999E-4</v>
      </c>
      <c r="K10465">
        <v>2.7E-2</v>
      </c>
      <c r="L10465">
        <v>2.5557919463087249</v>
      </c>
      <c r="M10465" s="2">
        <f t="shared" si="322"/>
        <v>92.617449664429529</v>
      </c>
      <c r="N10465" t="s">
        <v>2782</v>
      </c>
    </row>
    <row r="10466" spans="1:14">
      <c r="A10466">
        <v>139</v>
      </c>
      <c r="B10466" t="s">
        <v>6831</v>
      </c>
      <c r="C10466" t="s">
        <v>6832</v>
      </c>
      <c r="D10466">
        <v>225</v>
      </c>
      <c r="E10466" s="1">
        <v>0.151</v>
      </c>
      <c r="G10466">
        <v>4.7E-2</v>
      </c>
      <c r="H10466">
        <v>64</v>
      </c>
      <c r="I10466">
        <v>6.2</v>
      </c>
      <c r="J10466">
        <v>3.6999999999999999E-4</v>
      </c>
      <c r="L10466">
        <v>2.5557919463087249</v>
      </c>
      <c r="M10466" s="2">
        <f t="shared" si="322"/>
        <v>93.288590604026851</v>
      </c>
      <c r="N10466" t="s">
        <v>2782</v>
      </c>
    </row>
    <row r="10467" spans="1:14">
      <c r="A10467">
        <v>140</v>
      </c>
      <c r="B10467" t="s">
        <v>6925</v>
      </c>
      <c r="C10467" t="s">
        <v>6926</v>
      </c>
      <c r="D10467">
        <v>240</v>
      </c>
      <c r="E10467" s="1">
        <v>0.128</v>
      </c>
      <c r="F10467">
        <v>0.17199999999999999</v>
      </c>
      <c r="G10467">
        <v>5.0999999999999997E-2</v>
      </c>
      <c r="H10467">
        <v>59</v>
      </c>
      <c r="I10467">
        <v>8.1</v>
      </c>
      <c r="J10467">
        <v>2.9999999999999997E-4</v>
      </c>
      <c r="K10467">
        <v>4.3999999999999997E-2</v>
      </c>
      <c r="L10467">
        <v>2.5557919463087249</v>
      </c>
      <c r="M10467" s="2">
        <f t="shared" si="322"/>
        <v>93.959731543624159</v>
      </c>
      <c r="N10467" t="s">
        <v>2782</v>
      </c>
    </row>
    <row r="10468" spans="1:14">
      <c r="A10468">
        <v>141</v>
      </c>
      <c r="B10468" t="s">
        <v>7091</v>
      </c>
      <c r="C10468" t="s">
        <v>7092</v>
      </c>
      <c r="D10468">
        <v>28</v>
      </c>
      <c r="E10468" s="1">
        <v>0.113</v>
      </c>
      <c r="F10468">
        <v>7.9000000000000001E-2</v>
      </c>
      <c r="H10468">
        <v>0</v>
      </c>
      <c r="J10468">
        <v>6.0000000000000002E-5</v>
      </c>
      <c r="K10468">
        <v>1.2E-2</v>
      </c>
      <c r="L10468">
        <v>2.5557919463087249</v>
      </c>
      <c r="M10468" s="2">
        <f t="shared" si="322"/>
        <v>94.630872483221466</v>
      </c>
      <c r="N10468" t="s">
        <v>2782</v>
      </c>
    </row>
    <row r="10469" spans="1:14">
      <c r="A10469">
        <v>142</v>
      </c>
      <c r="B10469" t="s">
        <v>7041</v>
      </c>
      <c r="C10469" t="s">
        <v>7042</v>
      </c>
      <c r="D10469">
        <v>349</v>
      </c>
      <c r="E10469" s="1">
        <v>0.10100000000000001</v>
      </c>
      <c r="F10469">
        <v>0.191</v>
      </c>
      <c r="G10469">
        <v>8.4000000000000005E-2</v>
      </c>
      <c r="H10469">
        <v>226</v>
      </c>
      <c r="I10469">
        <v>4.9000000000000004</v>
      </c>
      <c r="J10469">
        <v>7.3999999999999999E-4</v>
      </c>
      <c r="K10469">
        <v>3.7999999999999999E-2</v>
      </c>
      <c r="L10469">
        <v>2.5557919463087249</v>
      </c>
      <c r="M10469" s="2">
        <f t="shared" si="322"/>
        <v>95.302013422818789</v>
      </c>
      <c r="N10469" t="s">
        <v>2782</v>
      </c>
    </row>
    <row r="10470" spans="1:14">
      <c r="A10470">
        <v>143</v>
      </c>
      <c r="B10470" t="s">
        <v>6899</v>
      </c>
      <c r="C10470" t="s">
        <v>6900</v>
      </c>
      <c r="D10470">
        <v>76</v>
      </c>
      <c r="E10470" s="1">
        <v>9.4E-2</v>
      </c>
      <c r="G10470">
        <v>7.0000000000000007E-2</v>
      </c>
      <c r="H10470">
        <v>43</v>
      </c>
      <c r="J10470">
        <v>1.6000000000000001E-4</v>
      </c>
      <c r="L10470">
        <v>2.5557919463087249</v>
      </c>
      <c r="M10470" s="2">
        <f t="shared" si="322"/>
        <v>95.973154362416096</v>
      </c>
      <c r="N10470" t="s">
        <v>2782</v>
      </c>
    </row>
    <row r="10471" spans="1:14">
      <c r="A10471">
        <v>144</v>
      </c>
      <c r="B10471" t="s">
        <v>6937</v>
      </c>
      <c r="C10471" t="s">
        <v>6938</v>
      </c>
      <c r="D10471">
        <v>86</v>
      </c>
      <c r="E10471" s="1">
        <v>8.6999999999999994E-2</v>
      </c>
      <c r="F10471">
        <v>0.109</v>
      </c>
      <c r="G10471">
        <v>5.8000000000000003E-2</v>
      </c>
      <c r="H10471">
        <v>103</v>
      </c>
      <c r="J10471">
        <v>1E-4</v>
      </c>
      <c r="K10471">
        <v>2.1000000000000001E-2</v>
      </c>
      <c r="L10471">
        <v>2.5557919463087249</v>
      </c>
      <c r="M10471" s="2">
        <f t="shared" si="322"/>
        <v>96.644295302013433</v>
      </c>
      <c r="N10471" t="s">
        <v>2782</v>
      </c>
    </row>
    <row r="10472" spans="1:14">
      <c r="A10472">
        <v>145</v>
      </c>
      <c r="B10472" t="s">
        <v>6973</v>
      </c>
      <c r="C10472" t="s">
        <v>6974</v>
      </c>
      <c r="D10472">
        <v>103</v>
      </c>
      <c r="E10472" s="1">
        <v>0.08</v>
      </c>
      <c r="G10472">
        <v>0</v>
      </c>
      <c r="H10472">
        <v>11</v>
      </c>
      <c r="I10472">
        <v>4.7</v>
      </c>
      <c r="J10472">
        <v>3.3E-4</v>
      </c>
      <c r="L10472">
        <v>2.5557919463087249</v>
      </c>
      <c r="M10472" s="2">
        <f t="shared" si="322"/>
        <v>97.31543624161074</v>
      </c>
      <c r="N10472" t="s">
        <v>2782</v>
      </c>
    </row>
    <row r="10473" spans="1:14">
      <c r="A10473">
        <v>146</v>
      </c>
      <c r="B10473" t="s">
        <v>6867</v>
      </c>
      <c r="C10473" t="s">
        <v>6868</v>
      </c>
      <c r="D10473">
        <v>10</v>
      </c>
      <c r="E10473" s="1">
        <v>7.5999999999999998E-2</v>
      </c>
      <c r="F10473">
        <v>0.10100000000000001</v>
      </c>
      <c r="G10473">
        <v>1.7000000000000001E-2</v>
      </c>
      <c r="H10473">
        <v>58</v>
      </c>
      <c r="J10473">
        <v>2.0000000000000002E-5</v>
      </c>
      <c r="K10473">
        <v>1.4E-2</v>
      </c>
      <c r="L10473">
        <v>2.5557919463087249</v>
      </c>
      <c r="M10473" s="2">
        <f t="shared" si="322"/>
        <v>97.986577181208062</v>
      </c>
      <c r="N10473" t="s">
        <v>2782</v>
      </c>
    </row>
    <row r="10474" spans="1:14">
      <c r="A10474">
        <v>147</v>
      </c>
      <c r="B10474" t="s">
        <v>7037</v>
      </c>
      <c r="C10474" t="s">
        <v>7038</v>
      </c>
      <c r="D10474">
        <v>15</v>
      </c>
      <c r="E10474" s="1">
        <v>3.9E-2</v>
      </c>
      <c r="F10474">
        <v>6.9000000000000006E-2</v>
      </c>
      <c r="G10474">
        <v>0</v>
      </c>
      <c r="H10474">
        <v>63</v>
      </c>
      <c r="J10474">
        <v>6.0000000000000002E-5</v>
      </c>
      <c r="K10474">
        <v>1.4999999999999999E-2</v>
      </c>
      <c r="L10474">
        <v>2.5557919463087249</v>
      </c>
      <c r="M10474" s="2">
        <f t="shared" si="322"/>
        <v>98.65771812080537</v>
      </c>
      <c r="N10474" t="s">
        <v>2782</v>
      </c>
    </row>
    <row r="10475" spans="1:14">
      <c r="A10475">
        <v>148</v>
      </c>
      <c r="B10475" t="s">
        <v>6991</v>
      </c>
      <c r="C10475" t="s">
        <v>6992</v>
      </c>
      <c r="D10475">
        <v>59</v>
      </c>
      <c r="E10475" s="1">
        <v>2.7E-2</v>
      </c>
      <c r="G10475">
        <v>0</v>
      </c>
      <c r="H10475">
        <v>57</v>
      </c>
      <c r="J10475">
        <v>1.1E-4</v>
      </c>
      <c r="L10475">
        <v>2.5557919463087249</v>
      </c>
      <c r="M10475" s="2">
        <f t="shared" si="322"/>
        <v>99.328859060402692</v>
      </c>
      <c r="N10475" t="s">
        <v>2782</v>
      </c>
    </row>
    <row r="10476" spans="1:14">
      <c r="A10476">
        <v>149</v>
      </c>
      <c r="B10476" t="s">
        <v>7069</v>
      </c>
      <c r="C10476" t="s">
        <v>7070</v>
      </c>
      <c r="D10476">
        <v>8</v>
      </c>
      <c r="E10476" s="1">
        <v>1.7999999999999999E-2</v>
      </c>
      <c r="G10476">
        <v>0</v>
      </c>
      <c r="H10476">
        <v>49</v>
      </c>
      <c r="J10476">
        <v>2.0000000000000002E-5</v>
      </c>
      <c r="L10476">
        <v>2.5557919463087249</v>
      </c>
      <c r="M10476" s="2">
        <f t="shared" si="322"/>
        <v>100</v>
      </c>
      <c r="N10476" t="s">
        <v>2782</v>
      </c>
    </row>
    <row r="10477" spans="1:14" s="3" customFormat="1">
      <c r="E10477" s="4"/>
      <c r="M10477" s="5"/>
    </row>
    <row r="10478" spans="1:14">
      <c r="A10478">
        <v>1</v>
      </c>
      <c r="B10478" t="s">
        <v>11486</v>
      </c>
      <c r="C10478" t="s">
        <v>11487</v>
      </c>
      <c r="D10478">
        <v>1461</v>
      </c>
      <c r="E10478" s="1">
        <v>3.8610000000000002</v>
      </c>
      <c r="F10478">
        <v>3.6869999999999998</v>
      </c>
      <c r="G10478">
        <v>0.70199999999999996</v>
      </c>
      <c r="H10478">
        <v>124</v>
      </c>
      <c r="I10478">
        <v>3</v>
      </c>
      <c r="J10478">
        <v>3.3800000000000002E-3</v>
      </c>
      <c r="K10478">
        <v>0.51900000000000002</v>
      </c>
      <c r="L10478">
        <f>AVERAGE(E10478:E10493)</f>
        <v>1.581375</v>
      </c>
      <c r="M10478" s="2">
        <f t="shared" ref="M10478:M10493" si="323">A10478/16*100</f>
        <v>6.25</v>
      </c>
      <c r="N10478" t="s">
        <v>2783</v>
      </c>
    </row>
    <row r="10479" spans="1:14">
      <c r="A10479">
        <v>2</v>
      </c>
      <c r="B10479" t="s">
        <v>21343</v>
      </c>
      <c r="C10479" t="s">
        <v>21344</v>
      </c>
      <c r="D10479">
        <v>1742</v>
      </c>
      <c r="E10479" s="1">
        <v>3.5249999999999999</v>
      </c>
      <c r="F10479">
        <v>2.5230000000000001</v>
      </c>
      <c r="G10479">
        <v>0.6</v>
      </c>
      <c r="H10479">
        <v>90</v>
      </c>
      <c r="I10479">
        <v>3.3</v>
      </c>
      <c r="J10479">
        <v>6.2100000000000002E-3</v>
      </c>
      <c r="K10479">
        <v>0.72599999999999998</v>
      </c>
      <c r="L10479">
        <v>1.581375</v>
      </c>
      <c r="M10479" s="2">
        <f t="shared" si="323"/>
        <v>12.5</v>
      </c>
      <c r="N10479" t="s">
        <v>2783</v>
      </c>
    </row>
    <row r="10480" spans="1:14">
      <c r="A10480">
        <v>3</v>
      </c>
      <c r="B10480" t="s">
        <v>7115</v>
      </c>
      <c r="C10480" t="s">
        <v>7116</v>
      </c>
      <c r="D10480">
        <v>2483</v>
      </c>
      <c r="E10480" s="1">
        <v>2.6859999999999999</v>
      </c>
      <c r="F10480">
        <v>2.625</v>
      </c>
      <c r="G10480">
        <v>0.52400000000000002</v>
      </c>
      <c r="H10480">
        <v>126</v>
      </c>
      <c r="I10480">
        <v>5.9</v>
      </c>
      <c r="J10480">
        <v>4.47E-3</v>
      </c>
      <c r="K10480">
        <v>0.56200000000000006</v>
      </c>
      <c r="L10480">
        <v>1.581375</v>
      </c>
      <c r="M10480" s="2">
        <f t="shared" si="323"/>
        <v>18.75</v>
      </c>
      <c r="N10480" t="s">
        <v>2783</v>
      </c>
    </row>
    <row r="10481" spans="1:14">
      <c r="A10481">
        <v>4</v>
      </c>
      <c r="B10481" t="s">
        <v>7113</v>
      </c>
      <c r="C10481" t="s">
        <v>7114</v>
      </c>
      <c r="D10481">
        <v>384</v>
      </c>
      <c r="E10481" s="1">
        <v>2.4380000000000002</v>
      </c>
      <c r="G10481">
        <v>0.52800000000000002</v>
      </c>
      <c r="H10481">
        <v>53</v>
      </c>
      <c r="I10481">
        <v>2.7</v>
      </c>
      <c r="J10481">
        <v>1.23E-3</v>
      </c>
      <c r="L10481">
        <v>1.581375</v>
      </c>
      <c r="M10481" s="2">
        <f t="shared" si="323"/>
        <v>25</v>
      </c>
      <c r="N10481" t="s">
        <v>2783</v>
      </c>
    </row>
    <row r="10482" spans="1:14">
      <c r="A10482">
        <v>5</v>
      </c>
      <c r="B10482" t="s">
        <v>7111</v>
      </c>
      <c r="C10482" t="s">
        <v>7112</v>
      </c>
      <c r="D10482">
        <v>8993</v>
      </c>
      <c r="E10482" s="1">
        <v>2.3069999999999999</v>
      </c>
      <c r="F10482">
        <v>2.4329999999999998</v>
      </c>
      <c r="G10482">
        <v>0.36</v>
      </c>
      <c r="H10482">
        <v>464</v>
      </c>
      <c r="I10482">
        <v>6.8</v>
      </c>
      <c r="J10482">
        <v>1.5259999999999999E-2</v>
      </c>
      <c r="K10482">
        <v>0.57099999999999995</v>
      </c>
      <c r="L10482">
        <v>1.581375</v>
      </c>
      <c r="M10482" s="2">
        <f t="shared" si="323"/>
        <v>31.25</v>
      </c>
      <c r="N10482" t="s">
        <v>2783</v>
      </c>
    </row>
    <row r="10483" spans="1:14">
      <c r="A10483">
        <v>6</v>
      </c>
      <c r="B10483" t="s">
        <v>7127</v>
      </c>
      <c r="C10483" t="s">
        <v>7128</v>
      </c>
      <c r="D10483">
        <v>3410</v>
      </c>
      <c r="E10483" s="1">
        <v>2.1320000000000001</v>
      </c>
      <c r="F10483">
        <v>2.39</v>
      </c>
      <c r="G10483">
        <v>0.67500000000000004</v>
      </c>
      <c r="H10483">
        <v>163</v>
      </c>
      <c r="I10483">
        <v>6.4</v>
      </c>
      <c r="J10483">
        <v>6.5300000000000002E-3</v>
      </c>
      <c r="K10483">
        <v>0.59</v>
      </c>
      <c r="L10483">
        <v>1.581375</v>
      </c>
      <c r="M10483" s="2">
        <f t="shared" si="323"/>
        <v>37.5</v>
      </c>
      <c r="N10483" t="s">
        <v>2783</v>
      </c>
    </row>
    <row r="10484" spans="1:14">
      <c r="A10484">
        <v>7</v>
      </c>
      <c r="B10484" t="s">
        <v>7119</v>
      </c>
      <c r="C10484" t="s">
        <v>7120</v>
      </c>
      <c r="D10484">
        <v>5982</v>
      </c>
      <c r="E10484" s="1">
        <v>1.244</v>
      </c>
      <c r="F10484">
        <v>1.4870000000000001</v>
      </c>
      <c r="G10484">
        <v>0.17</v>
      </c>
      <c r="H10484">
        <v>270</v>
      </c>
      <c r="I10484">
        <v>9.1999999999999993</v>
      </c>
      <c r="J10484">
        <v>9.0699999999999999E-3</v>
      </c>
      <c r="K10484">
        <v>0.40500000000000003</v>
      </c>
      <c r="L10484">
        <v>1.581375</v>
      </c>
      <c r="M10484" s="2">
        <f t="shared" si="323"/>
        <v>43.75</v>
      </c>
      <c r="N10484" t="s">
        <v>2783</v>
      </c>
    </row>
    <row r="10485" spans="1:14">
      <c r="A10485">
        <v>8</v>
      </c>
      <c r="B10485" t="s">
        <v>10642</v>
      </c>
      <c r="C10485" t="s">
        <v>10643</v>
      </c>
      <c r="D10485">
        <v>1122</v>
      </c>
      <c r="E10485" s="1">
        <v>1.169</v>
      </c>
      <c r="F10485">
        <v>1.5669999999999999</v>
      </c>
      <c r="G10485">
        <v>0.435</v>
      </c>
      <c r="H10485">
        <v>92</v>
      </c>
      <c r="I10485">
        <v>5.2</v>
      </c>
      <c r="J10485">
        <v>4.4900000000000001E-3</v>
      </c>
      <c r="K10485">
        <v>0.63700000000000001</v>
      </c>
      <c r="L10485">
        <v>1.581375</v>
      </c>
      <c r="M10485" s="2">
        <f t="shared" si="323"/>
        <v>50</v>
      </c>
      <c r="N10485" t="s">
        <v>2783</v>
      </c>
    </row>
    <row r="10486" spans="1:14">
      <c r="A10486">
        <v>9</v>
      </c>
      <c r="B10486" t="s">
        <v>7131</v>
      </c>
      <c r="C10486" t="s">
        <v>7132</v>
      </c>
      <c r="D10486">
        <v>380</v>
      </c>
      <c r="E10486" s="1">
        <v>1.151</v>
      </c>
      <c r="F10486">
        <v>1.244</v>
      </c>
      <c r="G10486">
        <v>0.27</v>
      </c>
      <c r="H10486">
        <v>37</v>
      </c>
      <c r="I10486">
        <v>7</v>
      </c>
      <c r="J10486">
        <v>6.8000000000000005E-4</v>
      </c>
      <c r="K10486">
        <v>0.307</v>
      </c>
      <c r="L10486">
        <v>1.581375</v>
      </c>
      <c r="M10486" s="2">
        <f t="shared" si="323"/>
        <v>56.25</v>
      </c>
      <c r="N10486" t="s">
        <v>2783</v>
      </c>
    </row>
    <row r="10487" spans="1:14">
      <c r="A10487">
        <v>10</v>
      </c>
      <c r="B10487" t="s">
        <v>7121</v>
      </c>
      <c r="C10487" t="s">
        <v>7122</v>
      </c>
      <c r="D10487">
        <v>826</v>
      </c>
      <c r="E10487" s="1">
        <v>1.08</v>
      </c>
      <c r="G10487">
        <v>0.21299999999999999</v>
      </c>
      <c r="H10487">
        <v>61</v>
      </c>
      <c r="I10487">
        <v>4.9000000000000004</v>
      </c>
      <c r="J10487">
        <v>2.32E-3</v>
      </c>
      <c r="L10487">
        <v>1.581375</v>
      </c>
      <c r="M10487" s="2">
        <f t="shared" si="323"/>
        <v>62.5</v>
      </c>
      <c r="N10487" t="s">
        <v>2783</v>
      </c>
    </row>
    <row r="10488" spans="1:14">
      <c r="A10488">
        <v>11</v>
      </c>
      <c r="B10488" t="s">
        <v>7107</v>
      </c>
      <c r="C10488" t="s">
        <v>7108</v>
      </c>
      <c r="D10488">
        <v>1506</v>
      </c>
      <c r="E10488" s="1">
        <v>0.88300000000000001</v>
      </c>
      <c r="F10488">
        <v>0.98599999999999999</v>
      </c>
      <c r="G10488">
        <v>7.3999999999999996E-2</v>
      </c>
      <c r="H10488">
        <v>108</v>
      </c>
      <c r="I10488" t="s">
        <v>18288</v>
      </c>
      <c r="J10488">
        <v>2.3E-3</v>
      </c>
      <c r="K10488">
        <v>0.29799999999999999</v>
      </c>
      <c r="L10488">
        <v>1.581375</v>
      </c>
      <c r="M10488" s="2">
        <f t="shared" si="323"/>
        <v>68.75</v>
      </c>
      <c r="N10488" t="s">
        <v>2783</v>
      </c>
    </row>
    <row r="10489" spans="1:14">
      <c r="A10489">
        <v>12</v>
      </c>
      <c r="B10489" t="s">
        <v>7117</v>
      </c>
      <c r="C10489" t="s">
        <v>7118</v>
      </c>
      <c r="D10489">
        <v>463</v>
      </c>
      <c r="E10489" s="1">
        <v>0.85599999999999998</v>
      </c>
      <c r="G10489">
        <v>0.14000000000000001</v>
      </c>
      <c r="H10489">
        <v>100</v>
      </c>
      <c r="I10489">
        <v>3.6</v>
      </c>
      <c r="J10489">
        <v>2.1700000000000001E-3</v>
      </c>
      <c r="L10489">
        <v>1.581375</v>
      </c>
      <c r="M10489" s="2">
        <f t="shared" si="323"/>
        <v>75</v>
      </c>
      <c r="N10489" t="s">
        <v>2783</v>
      </c>
    </row>
    <row r="10490" spans="1:14">
      <c r="A10490">
        <v>13</v>
      </c>
      <c r="B10490" t="s">
        <v>7125</v>
      </c>
      <c r="C10490" t="s">
        <v>7126</v>
      </c>
      <c r="D10490">
        <v>221</v>
      </c>
      <c r="E10490" s="1">
        <v>0.75</v>
      </c>
      <c r="G10490">
        <v>0.113</v>
      </c>
      <c r="H10490">
        <v>53</v>
      </c>
      <c r="I10490">
        <v>3.7</v>
      </c>
      <c r="J10490">
        <v>3.1E-4</v>
      </c>
      <c r="L10490">
        <v>1.581375</v>
      </c>
      <c r="M10490" s="2">
        <f t="shared" si="323"/>
        <v>81.25</v>
      </c>
      <c r="N10490" t="s">
        <v>2783</v>
      </c>
    </row>
    <row r="10491" spans="1:14">
      <c r="A10491">
        <v>14</v>
      </c>
      <c r="B10491" t="s">
        <v>7109</v>
      </c>
      <c r="C10491" t="s">
        <v>7110</v>
      </c>
      <c r="D10491">
        <v>46</v>
      </c>
      <c r="E10491" s="1">
        <v>0.52800000000000002</v>
      </c>
      <c r="G10491">
        <v>0</v>
      </c>
      <c r="H10491">
        <v>33</v>
      </c>
      <c r="J10491">
        <v>1.8000000000000001E-4</v>
      </c>
      <c r="L10491">
        <v>1.581375</v>
      </c>
      <c r="M10491" s="2">
        <f t="shared" si="323"/>
        <v>87.5</v>
      </c>
      <c r="N10491" t="s">
        <v>2783</v>
      </c>
    </row>
    <row r="10492" spans="1:14">
      <c r="A10492">
        <v>15</v>
      </c>
      <c r="B10492" t="s">
        <v>7123</v>
      </c>
      <c r="C10492" t="s">
        <v>7124</v>
      </c>
      <c r="D10492">
        <v>505</v>
      </c>
      <c r="E10492" s="1">
        <v>0.48399999999999999</v>
      </c>
      <c r="F10492">
        <v>0.44600000000000001</v>
      </c>
      <c r="G10492">
        <v>0.19500000000000001</v>
      </c>
      <c r="H10492">
        <v>41</v>
      </c>
      <c r="I10492" t="s">
        <v>18288</v>
      </c>
      <c r="J10492">
        <v>5.5999999999999995E-4</v>
      </c>
      <c r="K10492">
        <v>0.13300000000000001</v>
      </c>
      <c r="L10492">
        <v>1.581375</v>
      </c>
      <c r="M10492" s="2">
        <f t="shared" si="323"/>
        <v>93.75</v>
      </c>
      <c r="N10492" t="s">
        <v>2783</v>
      </c>
    </row>
    <row r="10493" spans="1:14">
      <c r="A10493">
        <v>16</v>
      </c>
      <c r="B10493" t="s">
        <v>7129</v>
      </c>
      <c r="C10493" t="s">
        <v>7130</v>
      </c>
      <c r="D10493">
        <v>45</v>
      </c>
      <c r="E10493" s="1">
        <v>0.20799999999999999</v>
      </c>
      <c r="F10493">
        <v>0.17599999999999999</v>
      </c>
      <c r="G10493">
        <v>5.0999999999999997E-2</v>
      </c>
      <c r="H10493">
        <v>59</v>
      </c>
      <c r="J10493">
        <v>1.4999999999999999E-4</v>
      </c>
      <c r="K10493">
        <v>0.04</v>
      </c>
      <c r="L10493">
        <v>1.581375</v>
      </c>
      <c r="M10493" s="2">
        <f t="shared" si="323"/>
        <v>100</v>
      </c>
      <c r="N10493" t="s">
        <v>2783</v>
      </c>
    </row>
    <row r="10494" spans="1:14" s="3" customFormat="1">
      <c r="E10494" s="4"/>
      <c r="M10494" s="5"/>
    </row>
    <row r="10495" spans="1:14">
      <c r="A10495">
        <v>1</v>
      </c>
      <c r="B10495" t="s">
        <v>20830</v>
      </c>
      <c r="C10495" t="s">
        <v>20829</v>
      </c>
      <c r="D10495">
        <v>57350</v>
      </c>
      <c r="E10495" s="1">
        <v>22.864000000000001</v>
      </c>
      <c r="F10495">
        <v>26.440999999999999</v>
      </c>
      <c r="G10495">
        <v>5.7629999999999999</v>
      </c>
      <c r="H10495">
        <v>186</v>
      </c>
      <c r="I10495">
        <v>7.8</v>
      </c>
      <c r="J10495">
        <v>0.16503999999999999</v>
      </c>
      <c r="K10495">
        <v>12.097</v>
      </c>
      <c r="L10495">
        <f>AVERAGE(E10495:E10613)</f>
        <v>3.1126302521008382</v>
      </c>
      <c r="M10495" s="2">
        <f t="shared" ref="M10495:M10526" si="324">A10495/119*100</f>
        <v>0.84033613445378152</v>
      </c>
      <c r="N10495" t="s">
        <v>2784</v>
      </c>
    </row>
    <row r="10496" spans="1:14">
      <c r="A10496">
        <v>2</v>
      </c>
      <c r="B10496" t="s">
        <v>7143</v>
      </c>
      <c r="C10496" t="s">
        <v>7144</v>
      </c>
      <c r="D10496">
        <v>5043</v>
      </c>
      <c r="E10496" s="1">
        <v>14.603</v>
      </c>
      <c r="F10496">
        <v>11.680999999999999</v>
      </c>
      <c r="G10496">
        <v>4.4859999999999998</v>
      </c>
      <c r="H10496">
        <v>35</v>
      </c>
      <c r="I10496">
        <v>7.3</v>
      </c>
      <c r="J10496">
        <v>1.4149999999999999E-2</v>
      </c>
      <c r="K10496">
        <v>4.859</v>
      </c>
      <c r="L10496">
        <v>3.1126302521008382</v>
      </c>
      <c r="M10496" s="2">
        <f t="shared" si="324"/>
        <v>1.680672268907563</v>
      </c>
      <c r="N10496" t="s">
        <v>2784</v>
      </c>
    </row>
    <row r="10497" spans="1:14">
      <c r="A10497">
        <v>3</v>
      </c>
      <c r="B10497" t="s">
        <v>12615</v>
      </c>
      <c r="C10497" t="s">
        <v>12616</v>
      </c>
      <c r="D10497">
        <v>65088</v>
      </c>
      <c r="E10497" s="1">
        <v>13.214</v>
      </c>
      <c r="F10497">
        <v>14.102</v>
      </c>
      <c r="G10497">
        <v>2.6160000000000001</v>
      </c>
      <c r="H10497">
        <v>190</v>
      </c>
      <c r="I10497">
        <v>9.8000000000000007</v>
      </c>
      <c r="J10497">
        <v>0.16633999999999999</v>
      </c>
      <c r="K10497">
        <v>7.5519999999999996</v>
      </c>
      <c r="L10497">
        <v>3.1126302521008382</v>
      </c>
      <c r="M10497" s="2">
        <f t="shared" si="324"/>
        <v>2.5210084033613445</v>
      </c>
      <c r="N10497" t="s">
        <v>2784</v>
      </c>
    </row>
    <row r="10498" spans="1:14">
      <c r="A10498">
        <v>4</v>
      </c>
      <c r="B10498" t="s">
        <v>7207</v>
      </c>
      <c r="C10498" t="s">
        <v>7208</v>
      </c>
      <c r="D10498">
        <v>94264</v>
      </c>
      <c r="E10498" s="1">
        <v>12.811999999999999</v>
      </c>
      <c r="F10498">
        <v>14.689</v>
      </c>
      <c r="G10498">
        <v>2.5859999999999999</v>
      </c>
      <c r="H10498">
        <v>394</v>
      </c>
      <c r="I10498">
        <v>9.6999999999999993</v>
      </c>
      <c r="J10498">
        <v>0.20421</v>
      </c>
      <c r="K10498">
        <v>6.4260000000000002</v>
      </c>
      <c r="L10498">
        <v>3.1126302521008382</v>
      </c>
      <c r="M10498" s="2">
        <f t="shared" si="324"/>
        <v>3.3613445378151261</v>
      </c>
      <c r="N10498" t="s">
        <v>2784</v>
      </c>
    </row>
    <row r="10499" spans="1:14">
      <c r="A10499">
        <v>5</v>
      </c>
      <c r="B10499" t="s">
        <v>17194</v>
      </c>
      <c r="C10499" t="s">
        <v>17195</v>
      </c>
      <c r="D10499">
        <v>5574</v>
      </c>
      <c r="E10499" s="1">
        <v>10.757</v>
      </c>
      <c r="F10499">
        <v>10.481</v>
      </c>
      <c r="G10499">
        <v>3.694</v>
      </c>
      <c r="H10499">
        <v>219</v>
      </c>
      <c r="I10499">
        <v>1.8</v>
      </c>
      <c r="J10499">
        <v>4.1000000000000002E-2</v>
      </c>
      <c r="K10499">
        <v>5.1840000000000002</v>
      </c>
      <c r="L10499">
        <v>3.1126302521008382</v>
      </c>
      <c r="M10499" s="2">
        <f t="shared" si="324"/>
        <v>4.2016806722689077</v>
      </c>
      <c r="N10499" t="s">
        <v>2784</v>
      </c>
    </row>
    <row r="10500" spans="1:14">
      <c r="A10500">
        <v>6</v>
      </c>
      <c r="B10500" t="s">
        <v>20812</v>
      </c>
      <c r="C10500" t="s">
        <v>20811</v>
      </c>
      <c r="D10500">
        <v>3016</v>
      </c>
      <c r="E10500" s="1">
        <v>10.375</v>
      </c>
      <c r="F10500">
        <v>10.821</v>
      </c>
      <c r="G10500">
        <v>1.462</v>
      </c>
      <c r="H10500">
        <v>39</v>
      </c>
      <c r="I10500">
        <v>5.4</v>
      </c>
      <c r="J10500">
        <v>8.4499999999999992E-3</v>
      </c>
      <c r="K10500">
        <v>3.3239999999999998</v>
      </c>
      <c r="L10500">
        <v>3.1126302521008382</v>
      </c>
      <c r="M10500" s="2">
        <f t="shared" si="324"/>
        <v>5.0420168067226889</v>
      </c>
      <c r="N10500" t="s">
        <v>2784</v>
      </c>
    </row>
    <row r="10501" spans="1:14">
      <c r="A10501">
        <v>7</v>
      </c>
      <c r="B10501" t="s">
        <v>20802</v>
      </c>
      <c r="C10501" t="s">
        <v>20801</v>
      </c>
      <c r="D10501">
        <v>5945</v>
      </c>
      <c r="E10501" s="1">
        <v>9.5709999999999997</v>
      </c>
      <c r="F10501">
        <v>10.141999999999999</v>
      </c>
      <c r="G10501">
        <v>1.4870000000000001</v>
      </c>
      <c r="H10501">
        <v>76</v>
      </c>
      <c r="I10501">
        <v>5.4</v>
      </c>
      <c r="J10501">
        <v>2.1749999999999999E-2</v>
      </c>
      <c r="K10501">
        <v>3.84</v>
      </c>
      <c r="L10501">
        <v>3.1126302521008382</v>
      </c>
      <c r="M10501" s="2">
        <f t="shared" si="324"/>
        <v>5.8823529411764701</v>
      </c>
      <c r="N10501" t="s">
        <v>2784</v>
      </c>
    </row>
    <row r="10502" spans="1:14">
      <c r="A10502">
        <v>8</v>
      </c>
      <c r="B10502" t="s">
        <v>7251</v>
      </c>
      <c r="C10502" t="s">
        <v>7252</v>
      </c>
      <c r="D10502">
        <v>428</v>
      </c>
      <c r="E10502" s="1">
        <v>7.806</v>
      </c>
      <c r="F10502">
        <v>7.806</v>
      </c>
      <c r="G10502">
        <v>1.9890000000000001</v>
      </c>
      <c r="H10502">
        <v>93</v>
      </c>
      <c r="I10502">
        <v>1.1000000000000001</v>
      </c>
      <c r="J10502">
        <v>9.5E-4</v>
      </c>
      <c r="K10502">
        <v>1.74</v>
      </c>
      <c r="L10502">
        <v>3.1126302521008382</v>
      </c>
      <c r="M10502" s="2">
        <f t="shared" si="324"/>
        <v>6.7226890756302522</v>
      </c>
      <c r="N10502" t="s">
        <v>2784</v>
      </c>
    </row>
    <row r="10503" spans="1:14">
      <c r="A10503">
        <v>9</v>
      </c>
      <c r="B10503" t="s">
        <v>7187</v>
      </c>
      <c r="C10503" t="s">
        <v>7188</v>
      </c>
      <c r="D10503">
        <v>1290</v>
      </c>
      <c r="E10503" s="1">
        <v>7.7949999999999999</v>
      </c>
      <c r="F10503">
        <v>9.39</v>
      </c>
      <c r="G10503">
        <v>1.698</v>
      </c>
      <c r="H10503">
        <v>106</v>
      </c>
      <c r="I10503">
        <v>2.4</v>
      </c>
      <c r="J10503">
        <v>8.2900000000000005E-3</v>
      </c>
      <c r="K10503">
        <v>4.0049999999999999</v>
      </c>
      <c r="L10503">
        <v>3.1126302521008382</v>
      </c>
      <c r="M10503" s="2">
        <f t="shared" si="324"/>
        <v>7.5630252100840334</v>
      </c>
      <c r="N10503" t="s">
        <v>2784</v>
      </c>
    </row>
    <row r="10504" spans="1:14">
      <c r="A10504">
        <v>10</v>
      </c>
      <c r="B10504" t="s">
        <v>16670</v>
      </c>
      <c r="C10504" t="s">
        <v>16671</v>
      </c>
      <c r="D10504">
        <v>12759</v>
      </c>
      <c r="E10504" s="1">
        <v>7.0410000000000004</v>
      </c>
      <c r="F10504">
        <v>6.4569999999999999</v>
      </c>
      <c r="G10504">
        <v>1.6759999999999999</v>
      </c>
      <c r="H10504">
        <v>219</v>
      </c>
      <c r="I10504">
        <v>4.8</v>
      </c>
      <c r="J10504">
        <v>4.0759999999999998E-2</v>
      </c>
      <c r="K10504">
        <v>1.9750000000000001</v>
      </c>
      <c r="L10504">
        <v>3.1126302521008382</v>
      </c>
      <c r="M10504" s="2">
        <f t="shared" si="324"/>
        <v>8.4033613445378155</v>
      </c>
      <c r="N10504" t="s">
        <v>2784</v>
      </c>
    </row>
    <row r="10505" spans="1:14">
      <c r="A10505">
        <v>11</v>
      </c>
      <c r="B10505" t="s">
        <v>7239</v>
      </c>
      <c r="C10505" t="s">
        <v>7240</v>
      </c>
      <c r="D10505">
        <v>3097</v>
      </c>
      <c r="E10505" s="1">
        <v>6.93</v>
      </c>
      <c r="F10505">
        <v>7.6470000000000002</v>
      </c>
      <c r="G10505">
        <v>1.2629999999999999</v>
      </c>
      <c r="H10505">
        <v>160</v>
      </c>
      <c r="I10505">
        <v>2.9</v>
      </c>
      <c r="J10505">
        <v>1.048E-2</v>
      </c>
      <c r="K10505">
        <v>1.8049999999999999</v>
      </c>
      <c r="L10505">
        <v>3.1126302521008382</v>
      </c>
      <c r="M10505" s="2">
        <f t="shared" si="324"/>
        <v>9.2436974789915975</v>
      </c>
      <c r="N10505" t="s">
        <v>2784</v>
      </c>
    </row>
    <row r="10506" spans="1:14">
      <c r="A10506">
        <v>12</v>
      </c>
      <c r="B10506" t="s">
        <v>20768</v>
      </c>
      <c r="C10506" t="s">
        <v>20767</v>
      </c>
      <c r="D10506">
        <v>1734</v>
      </c>
      <c r="E10506" s="1">
        <v>6.6230000000000002</v>
      </c>
      <c r="G10506">
        <v>0.78900000000000003</v>
      </c>
      <c r="H10506">
        <v>19</v>
      </c>
      <c r="I10506">
        <v>4</v>
      </c>
      <c r="J10506">
        <v>7.5199999999999998E-3</v>
      </c>
      <c r="L10506">
        <v>3.1126302521008382</v>
      </c>
      <c r="M10506" s="2">
        <f t="shared" si="324"/>
        <v>10.084033613445378</v>
      </c>
      <c r="N10506" t="s">
        <v>2784</v>
      </c>
    </row>
    <row r="10507" spans="1:14">
      <c r="A10507">
        <v>13</v>
      </c>
      <c r="B10507" t="s">
        <v>7255</v>
      </c>
      <c r="C10507" t="s">
        <v>7256</v>
      </c>
      <c r="D10507">
        <v>983</v>
      </c>
      <c r="E10507" s="1">
        <v>5.681</v>
      </c>
      <c r="F10507">
        <v>6.34</v>
      </c>
      <c r="G10507">
        <v>1.085</v>
      </c>
      <c r="H10507">
        <v>47</v>
      </c>
      <c r="I10507">
        <v>2.7</v>
      </c>
      <c r="J10507">
        <v>4.0899999999999999E-3</v>
      </c>
      <c r="K10507">
        <v>1.5880000000000001</v>
      </c>
      <c r="L10507">
        <v>3.1126302521008382</v>
      </c>
      <c r="M10507" s="2">
        <f t="shared" si="324"/>
        <v>10.92436974789916</v>
      </c>
      <c r="N10507" t="s">
        <v>2784</v>
      </c>
    </row>
    <row r="10508" spans="1:14">
      <c r="A10508">
        <v>14</v>
      </c>
      <c r="B10508" t="s">
        <v>7177</v>
      </c>
      <c r="C10508" t="s">
        <v>7178</v>
      </c>
      <c r="D10508">
        <v>211</v>
      </c>
      <c r="E10508" s="1">
        <v>5.5</v>
      </c>
      <c r="F10508">
        <v>5.5</v>
      </c>
      <c r="G10508">
        <v>1.099</v>
      </c>
      <c r="H10508">
        <v>142</v>
      </c>
      <c r="I10508">
        <v>0.7</v>
      </c>
      <c r="J10508">
        <v>4.2000000000000002E-4</v>
      </c>
      <c r="K10508">
        <v>2.3980000000000001</v>
      </c>
      <c r="L10508">
        <v>3.1126302521008382</v>
      </c>
      <c r="M10508" s="2">
        <f t="shared" si="324"/>
        <v>11.76470588235294</v>
      </c>
      <c r="N10508" t="s">
        <v>2784</v>
      </c>
    </row>
    <row r="10509" spans="1:14">
      <c r="A10509">
        <v>15</v>
      </c>
      <c r="B10509" t="s">
        <v>7227</v>
      </c>
      <c r="C10509" t="s">
        <v>7228</v>
      </c>
      <c r="D10509">
        <v>765</v>
      </c>
      <c r="E10509" s="1">
        <v>5.2750000000000004</v>
      </c>
      <c r="F10509">
        <v>4.8239999999999998</v>
      </c>
      <c r="G10509">
        <v>0.78500000000000003</v>
      </c>
      <c r="H10509">
        <v>65</v>
      </c>
      <c r="I10509">
        <v>2.4</v>
      </c>
      <c r="J10509">
        <v>3.9699999999999996E-3</v>
      </c>
      <c r="K10509">
        <v>1.5309999999999999</v>
      </c>
      <c r="L10509">
        <v>3.1126302521008382</v>
      </c>
      <c r="M10509" s="2">
        <f t="shared" si="324"/>
        <v>12.605042016806722</v>
      </c>
      <c r="N10509" t="s">
        <v>2784</v>
      </c>
    </row>
    <row r="10510" spans="1:14">
      <c r="A10510">
        <v>16</v>
      </c>
      <c r="B10510" t="s">
        <v>7203</v>
      </c>
      <c r="C10510" t="s">
        <v>7204</v>
      </c>
      <c r="D10510">
        <v>2198</v>
      </c>
      <c r="E10510" s="1">
        <v>5.2560000000000002</v>
      </c>
      <c r="F10510">
        <v>4.3659999999999997</v>
      </c>
      <c r="G10510">
        <v>1.4910000000000001</v>
      </c>
      <c r="H10510">
        <v>108</v>
      </c>
      <c r="I10510">
        <v>2.1</v>
      </c>
      <c r="J10510">
        <v>5.2599999999999999E-3</v>
      </c>
      <c r="K10510">
        <v>0.67400000000000004</v>
      </c>
      <c r="L10510">
        <v>3.1126302521008382</v>
      </c>
      <c r="M10510" s="2">
        <f t="shared" si="324"/>
        <v>13.445378151260504</v>
      </c>
      <c r="N10510" t="s">
        <v>2784</v>
      </c>
    </row>
    <row r="10511" spans="1:14">
      <c r="A10511">
        <v>17</v>
      </c>
      <c r="B10511" t="s">
        <v>7171</v>
      </c>
      <c r="C10511" t="s">
        <v>7172</v>
      </c>
      <c r="D10511">
        <v>8069</v>
      </c>
      <c r="E10511" s="1">
        <v>4.859</v>
      </c>
      <c r="F10511">
        <v>4.843</v>
      </c>
      <c r="G10511">
        <v>1.2</v>
      </c>
      <c r="H10511">
        <v>110</v>
      </c>
      <c r="I10511">
        <v>9.3000000000000007</v>
      </c>
      <c r="J10511">
        <v>1.376E-2</v>
      </c>
      <c r="K10511">
        <v>1.4530000000000001</v>
      </c>
      <c r="L10511">
        <v>3.1126302521008382</v>
      </c>
      <c r="M10511" s="2">
        <f t="shared" si="324"/>
        <v>14.285714285714285</v>
      </c>
      <c r="N10511" t="s">
        <v>2784</v>
      </c>
    </row>
    <row r="10512" spans="1:14">
      <c r="A10512">
        <v>18</v>
      </c>
      <c r="B10512" t="s">
        <v>11542</v>
      </c>
      <c r="C10512" t="s">
        <v>11543</v>
      </c>
      <c r="D10512">
        <v>6118</v>
      </c>
      <c r="E10512" s="1">
        <v>4.7679999999999998</v>
      </c>
      <c r="F10512">
        <v>5.0119999999999996</v>
      </c>
      <c r="G10512">
        <v>1.081</v>
      </c>
      <c r="H10512">
        <v>123</v>
      </c>
      <c r="I10512">
        <v>5.8</v>
      </c>
      <c r="J10512">
        <v>1.831E-2</v>
      </c>
      <c r="K10512">
        <v>1.7310000000000001</v>
      </c>
      <c r="L10512">
        <v>3.1126302521008382</v>
      </c>
      <c r="M10512" s="2">
        <f t="shared" si="324"/>
        <v>15.126050420168067</v>
      </c>
      <c r="N10512" t="s">
        <v>2784</v>
      </c>
    </row>
    <row r="10513" spans="1:14">
      <c r="A10513">
        <v>19</v>
      </c>
      <c r="B10513" t="s">
        <v>17132</v>
      </c>
      <c r="C10513" t="s">
        <v>17133</v>
      </c>
      <c r="D10513">
        <v>7122</v>
      </c>
      <c r="E10513" s="1">
        <v>4.7530000000000001</v>
      </c>
      <c r="F10513">
        <v>4.6509999999999998</v>
      </c>
      <c r="G10513">
        <v>0.76900000000000002</v>
      </c>
      <c r="H10513">
        <v>286</v>
      </c>
      <c r="I10513">
        <v>3.6</v>
      </c>
      <c r="J10513">
        <v>2.8969999999999999E-2</v>
      </c>
      <c r="K10513">
        <v>1.3779999999999999</v>
      </c>
      <c r="L10513">
        <v>3.1126302521008382</v>
      </c>
      <c r="M10513" s="2">
        <f t="shared" si="324"/>
        <v>15.966386554621847</v>
      </c>
      <c r="N10513" t="s">
        <v>2784</v>
      </c>
    </row>
    <row r="10514" spans="1:14">
      <c r="A10514">
        <v>20</v>
      </c>
      <c r="B10514" t="s">
        <v>16976</v>
      </c>
      <c r="C10514" t="s">
        <v>16977</v>
      </c>
      <c r="D10514">
        <v>4295</v>
      </c>
      <c r="E10514" s="1">
        <v>4.67</v>
      </c>
      <c r="F10514">
        <v>4.7</v>
      </c>
      <c r="G10514">
        <v>0.84899999999999998</v>
      </c>
      <c r="H10514">
        <v>304</v>
      </c>
      <c r="I10514">
        <v>3.2</v>
      </c>
      <c r="J10514">
        <v>1.668E-2</v>
      </c>
      <c r="K10514">
        <v>1.327</v>
      </c>
      <c r="L10514">
        <v>3.1126302521008382</v>
      </c>
      <c r="M10514" s="2">
        <f t="shared" si="324"/>
        <v>16.806722689075631</v>
      </c>
      <c r="N10514" t="s">
        <v>2784</v>
      </c>
    </row>
    <row r="10515" spans="1:14">
      <c r="A10515">
        <v>21</v>
      </c>
      <c r="B10515" t="s">
        <v>16972</v>
      </c>
      <c r="C10515" t="s">
        <v>16973</v>
      </c>
      <c r="D10515">
        <v>956</v>
      </c>
      <c r="E10515" s="1">
        <v>4.5229999999999997</v>
      </c>
      <c r="F10515">
        <v>4.4530000000000003</v>
      </c>
      <c r="G10515">
        <v>0.47399999999999998</v>
      </c>
      <c r="H10515">
        <v>116</v>
      </c>
      <c r="I10515">
        <v>2.1</v>
      </c>
      <c r="J10515">
        <v>4.3899999999999998E-3</v>
      </c>
      <c r="K10515">
        <v>1.244</v>
      </c>
      <c r="L10515">
        <v>3.1126302521008382</v>
      </c>
      <c r="M10515" s="2">
        <f t="shared" si="324"/>
        <v>17.647058823529413</v>
      </c>
      <c r="N10515" t="s">
        <v>2784</v>
      </c>
    </row>
    <row r="10516" spans="1:14">
      <c r="A10516">
        <v>22</v>
      </c>
      <c r="B10516" t="s">
        <v>20708</v>
      </c>
      <c r="C10516" t="s">
        <v>20707</v>
      </c>
      <c r="D10516">
        <v>3760</v>
      </c>
      <c r="E10516" s="1">
        <v>4.4690000000000003</v>
      </c>
      <c r="F10516">
        <v>4.9930000000000003</v>
      </c>
      <c r="G10516">
        <v>0.78100000000000003</v>
      </c>
      <c r="H10516">
        <v>146</v>
      </c>
      <c r="I10516">
        <v>5.0999999999999996</v>
      </c>
      <c r="J10516">
        <v>1.073E-2</v>
      </c>
      <c r="K10516">
        <v>1.496</v>
      </c>
      <c r="L10516">
        <v>3.1126302521008382</v>
      </c>
      <c r="M10516" s="2">
        <f t="shared" si="324"/>
        <v>18.487394957983195</v>
      </c>
      <c r="N10516" t="s">
        <v>2784</v>
      </c>
    </row>
    <row r="10517" spans="1:14">
      <c r="A10517">
        <v>23</v>
      </c>
      <c r="B10517" t="s">
        <v>20706</v>
      </c>
      <c r="C10517" t="s">
        <v>20705</v>
      </c>
      <c r="D10517">
        <v>1038</v>
      </c>
      <c r="E10517" s="1">
        <v>4.4359999999999999</v>
      </c>
      <c r="F10517">
        <v>2.8980000000000001</v>
      </c>
      <c r="G10517">
        <v>0.254</v>
      </c>
      <c r="H10517">
        <v>63</v>
      </c>
      <c r="I10517">
        <v>7</v>
      </c>
      <c r="J10517">
        <v>2.2200000000000002E-3</v>
      </c>
      <c r="K10517">
        <v>0.86299999999999999</v>
      </c>
      <c r="L10517">
        <v>3.1126302521008382</v>
      </c>
      <c r="M10517" s="2">
        <f t="shared" si="324"/>
        <v>19.327731092436977</v>
      </c>
      <c r="N10517" t="s">
        <v>2784</v>
      </c>
    </row>
    <row r="10518" spans="1:14">
      <c r="A10518">
        <v>24</v>
      </c>
      <c r="B10518" t="s">
        <v>16962</v>
      </c>
      <c r="C10518" t="s">
        <v>16963</v>
      </c>
      <c r="D10518">
        <v>4014</v>
      </c>
      <c r="E10518" s="1">
        <v>4.4219999999999997</v>
      </c>
      <c r="F10518">
        <v>3.9820000000000002</v>
      </c>
      <c r="G10518">
        <v>0.43</v>
      </c>
      <c r="H10518">
        <v>230</v>
      </c>
      <c r="I10518">
        <v>4.2</v>
      </c>
      <c r="J10518">
        <v>8.7399999999999995E-3</v>
      </c>
      <c r="K10518">
        <v>0.79500000000000004</v>
      </c>
      <c r="L10518">
        <v>3.1126302521008382</v>
      </c>
      <c r="M10518" s="2">
        <f t="shared" si="324"/>
        <v>20.168067226890756</v>
      </c>
      <c r="N10518" t="s">
        <v>2784</v>
      </c>
    </row>
    <row r="10519" spans="1:14">
      <c r="A10519">
        <v>25</v>
      </c>
      <c r="B10519" t="s">
        <v>20700</v>
      </c>
      <c r="C10519" t="s">
        <v>20699</v>
      </c>
      <c r="D10519">
        <v>9317</v>
      </c>
      <c r="E10519" s="1">
        <v>4.3209999999999997</v>
      </c>
      <c r="F10519">
        <v>4.0220000000000002</v>
      </c>
      <c r="G10519">
        <v>1.2889999999999999</v>
      </c>
      <c r="H10519">
        <v>142</v>
      </c>
      <c r="I10519">
        <v>7.7</v>
      </c>
      <c r="J10519">
        <v>1.61E-2</v>
      </c>
      <c r="K10519">
        <v>1.133</v>
      </c>
      <c r="L10519">
        <v>3.1126302521008382</v>
      </c>
      <c r="M10519" s="2">
        <f t="shared" si="324"/>
        <v>21.008403361344538</v>
      </c>
      <c r="N10519" t="s">
        <v>2784</v>
      </c>
    </row>
    <row r="10520" spans="1:14">
      <c r="A10520">
        <v>26</v>
      </c>
      <c r="B10520" t="s">
        <v>7241</v>
      </c>
      <c r="C10520" t="s">
        <v>7242</v>
      </c>
      <c r="D10520">
        <v>1602</v>
      </c>
      <c r="E10520" s="1">
        <v>4.3150000000000004</v>
      </c>
      <c r="F10520">
        <v>5.7149999999999999</v>
      </c>
      <c r="G10520">
        <v>0.32400000000000001</v>
      </c>
      <c r="H10520">
        <v>102</v>
      </c>
      <c r="I10520">
        <v>4.0999999999999996</v>
      </c>
      <c r="J10520">
        <v>8.09E-3</v>
      </c>
      <c r="K10520">
        <v>1.9630000000000001</v>
      </c>
      <c r="L10520">
        <v>3.1126302521008382</v>
      </c>
      <c r="M10520" s="2">
        <f t="shared" si="324"/>
        <v>21.84873949579832</v>
      </c>
      <c r="N10520" t="s">
        <v>2784</v>
      </c>
    </row>
    <row r="10521" spans="1:14">
      <c r="A10521">
        <v>27</v>
      </c>
      <c r="B10521" t="s">
        <v>7181</v>
      </c>
      <c r="C10521" t="s">
        <v>7182</v>
      </c>
      <c r="D10521">
        <v>2996</v>
      </c>
      <c r="E10521" s="1">
        <v>4.1970000000000001</v>
      </c>
      <c r="F10521">
        <v>4.6440000000000001</v>
      </c>
      <c r="G10521">
        <v>0.72099999999999997</v>
      </c>
      <c r="H10521">
        <v>111</v>
      </c>
      <c r="I10521">
        <v>5</v>
      </c>
      <c r="J10521">
        <v>9.3399999999999993E-3</v>
      </c>
      <c r="K10521">
        <v>1.4790000000000001</v>
      </c>
      <c r="L10521">
        <v>3.1126302521008382</v>
      </c>
      <c r="M10521" s="2">
        <f t="shared" si="324"/>
        <v>22.689075630252102</v>
      </c>
      <c r="N10521" t="s">
        <v>2784</v>
      </c>
    </row>
    <row r="10522" spans="1:14">
      <c r="A10522">
        <v>28</v>
      </c>
      <c r="B10522" t="s">
        <v>7141</v>
      </c>
      <c r="C10522" t="s">
        <v>7142</v>
      </c>
      <c r="D10522">
        <v>455</v>
      </c>
      <c r="E10522" s="1">
        <v>4.093</v>
      </c>
      <c r="F10522">
        <v>1.9419999999999999</v>
      </c>
      <c r="G10522">
        <v>0.69</v>
      </c>
      <c r="H10522">
        <v>29</v>
      </c>
      <c r="I10522">
        <v>3.6</v>
      </c>
      <c r="J10522">
        <v>8.8000000000000003E-4</v>
      </c>
      <c r="K10522">
        <v>0.32700000000000001</v>
      </c>
      <c r="L10522">
        <v>3.1126302521008382</v>
      </c>
      <c r="M10522" s="2">
        <f t="shared" si="324"/>
        <v>23.52941176470588</v>
      </c>
      <c r="N10522" t="s">
        <v>2784</v>
      </c>
    </row>
    <row r="10523" spans="1:14">
      <c r="A10523">
        <v>29</v>
      </c>
      <c r="B10523" t="s">
        <v>16598</v>
      </c>
      <c r="C10523" t="s">
        <v>16599</v>
      </c>
      <c r="D10523">
        <v>6017</v>
      </c>
      <c r="E10523" s="1">
        <v>4.0190000000000001</v>
      </c>
      <c r="F10523">
        <v>3.742</v>
      </c>
      <c r="G10523">
        <v>0.77500000000000002</v>
      </c>
      <c r="H10523">
        <v>120</v>
      </c>
      <c r="I10523">
        <v>7.8</v>
      </c>
      <c r="J10523">
        <v>1.1469999999999999E-2</v>
      </c>
      <c r="K10523">
        <v>1.097</v>
      </c>
      <c r="L10523">
        <v>3.1126302521008382</v>
      </c>
      <c r="M10523" s="2">
        <f t="shared" si="324"/>
        <v>24.369747899159663</v>
      </c>
      <c r="N10523" t="s">
        <v>2784</v>
      </c>
    </row>
    <row r="10524" spans="1:14">
      <c r="A10524">
        <v>30</v>
      </c>
      <c r="B10524" t="s">
        <v>7217</v>
      </c>
      <c r="C10524" t="s">
        <v>7218</v>
      </c>
      <c r="D10524">
        <v>10340</v>
      </c>
      <c r="E10524" s="1">
        <v>3.9609999999999999</v>
      </c>
      <c r="F10524">
        <v>4.3849999999999998</v>
      </c>
      <c r="G10524">
        <v>0.61099999999999999</v>
      </c>
      <c r="H10524">
        <v>149</v>
      </c>
      <c r="I10524" t="s">
        <v>18288</v>
      </c>
      <c r="J10524">
        <v>1.6119999999999999E-2</v>
      </c>
      <c r="K10524">
        <v>1.403</v>
      </c>
      <c r="L10524">
        <v>3.1126302521008382</v>
      </c>
      <c r="M10524" s="2">
        <f t="shared" si="324"/>
        <v>25.210084033613445</v>
      </c>
      <c r="N10524" t="s">
        <v>2784</v>
      </c>
    </row>
    <row r="10525" spans="1:14">
      <c r="A10525">
        <v>31</v>
      </c>
      <c r="B10525" t="s">
        <v>7257</v>
      </c>
      <c r="C10525" t="s">
        <v>7258</v>
      </c>
      <c r="D10525">
        <v>538</v>
      </c>
      <c r="E10525" s="1">
        <v>3.6760000000000002</v>
      </c>
      <c r="F10525">
        <v>3.746</v>
      </c>
      <c r="G10525">
        <v>0.51200000000000001</v>
      </c>
      <c r="H10525">
        <v>41</v>
      </c>
      <c r="I10525">
        <v>2.4</v>
      </c>
      <c r="J10525">
        <v>3.48E-3</v>
      </c>
      <c r="K10525">
        <v>1.4379999999999999</v>
      </c>
      <c r="L10525">
        <v>3.1126302521008382</v>
      </c>
      <c r="M10525" s="2">
        <f t="shared" si="324"/>
        <v>26.05042016806723</v>
      </c>
      <c r="N10525" t="s">
        <v>2784</v>
      </c>
    </row>
    <row r="10526" spans="1:14">
      <c r="A10526">
        <v>32</v>
      </c>
      <c r="B10526" t="s">
        <v>17198</v>
      </c>
      <c r="C10526" t="s">
        <v>17199</v>
      </c>
      <c r="D10526">
        <v>280</v>
      </c>
      <c r="E10526" s="1">
        <v>3.6520000000000001</v>
      </c>
      <c r="F10526">
        <v>3.6669999999999998</v>
      </c>
      <c r="G10526">
        <v>0.58699999999999997</v>
      </c>
      <c r="H10526">
        <v>46</v>
      </c>
      <c r="I10526">
        <v>2.1</v>
      </c>
      <c r="J10526">
        <v>1.1900000000000001E-3</v>
      </c>
      <c r="K10526">
        <v>0.98499999999999999</v>
      </c>
      <c r="L10526">
        <v>3.1126302521008382</v>
      </c>
      <c r="M10526" s="2">
        <f t="shared" si="324"/>
        <v>26.890756302521009</v>
      </c>
      <c r="N10526" t="s">
        <v>2784</v>
      </c>
    </row>
    <row r="10527" spans="1:14">
      <c r="A10527">
        <v>33</v>
      </c>
      <c r="B10527" t="s">
        <v>8853</v>
      </c>
      <c r="C10527" t="s">
        <v>8854</v>
      </c>
      <c r="D10527">
        <v>32845</v>
      </c>
      <c r="E10527" s="1">
        <v>3.492</v>
      </c>
      <c r="F10527">
        <v>3.4580000000000002</v>
      </c>
      <c r="G10527">
        <v>0.80400000000000005</v>
      </c>
      <c r="H10527">
        <v>1101</v>
      </c>
      <c r="I10527">
        <v>4.9000000000000004</v>
      </c>
      <c r="J10527">
        <v>8.7499999999999994E-2</v>
      </c>
      <c r="K10527">
        <v>0.91400000000000003</v>
      </c>
      <c r="L10527">
        <v>3.1126302521008382</v>
      </c>
      <c r="M10527" s="2">
        <f t="shared" ref="M10527:M10558" si="325">A10527/119*100</f>
        <v>27.731092436974791</v>
      </c>
      <c r="N10527" t="s">
        <v>2784</v>
      </c>
    </row>
    <row r="10528" spans="1:14">
      <c r="A10528">
        <v>34</v>
      </c>
      <c r="B10528" t="s">
        <v>10710</v>
      </c>
      <c r="C10528" t="s">
        <v>10711</v>
      </c>
      <c r="D10528">
        <v>1296</v>
      </c>
      <c r="E10528" s="1">
        <v>3.49</v>
      </c>
      <c r="F10528">
        <v>3.024</v>
      </c>
      <c r="G10528">
        <v>1.1739999999999999</v>
      </c>
      <c r="H10528">
        <v>86</v>
      </c>
      <c r="I10528">
        <v>3.2</v>
      </c>
      <c r="J10528">
        <v>6.0400000000000002E-3</v>
      </c>
      <c r="K10528">
        <v>0.91900000000000004</v>
      </c>
      <c r="L10528">
        <v>3.1126302521008382</v>
      </c>
      <c r="M10528" s="2">
        <f t="shared" si="325"/>
        <v>28.571428571428569</v>
      </c>
      <c r="N10528" t="s">
        <v>2784</v>
      </c>
    </row>
    <row r="10529" spans="1:14">
      <c r="A10529">
        <v>35</v>
      </c>
      <c r="B10529" t="s">
        <v>8797</v>
      </c>
      <c r="C10529" t="s">
        <v>8798</v>
      </c>
      <c r="D10529">
        <v>2518</v>
      </c>
      <c r="E10529" s="1">
        <v>3.4630000000000001</v>
      </c>
      <c r="F10529">
        <v>3.14</v>
      </c>
      <c r="G10529">
        <v>0.74</v>
      </c>
      <c r="H10529">
        <v>77</v>
      </c>
      <c r="I10529">
        <v>5.3</v>
      </c>
      <c r="J10529">
        <v>8.1899999999999994E-3</v>
      </c>
      <c r="K10529">
        <v>1.052</v>
      </c>
      <c r="L10529">
        <v>3.1126302521008382</v>
      </c>
      <c r="M10529" s="2">
        <f t="shared" si="325"/>
        <v>29.411764705882355</v>
      </c>
      <c r="N10529" t="s">
        <v>2784</v>
      </c>
    </row>
    <row r="10530" spans="1:14">
      <c r="A10530">
        <v>36</v>
      </c>
      <c r="B10530" t="s">
        <v>7213</v>
      </c>
      <c r="C10530" t="s">
        <v>7214</v>
      </c>
      <c r="D10530">
        <v>2799</v>
      </c>
      <c r="E10530" s="1">
        <v>3.4590000000000001</v>
      </c>
      <c r="F10530">
        <v>3.8639999999999999</v>
      </c>
      <c r="G10530">
        <v>0.42599999999999999</v>
      </c>
      <c r="H10530">
        <v>251</v>
      </c>
      <c r="I10530">
        <v>3.2</v>
      </c>
      <c r="J10530">
        <v>1.142E-2</v>
      </c>
      <c r="K10530">
        <v>1.1040000000000001</v>
      </c>
      <c r="L10530">
        <v>3.1126302521008382</v>
      </c>
      <c r="M10530" s="2">
        <f t="shared" si="325"/>
        <v>30.252100840336134</v>
      </c>
      <c r="N10530" t="s">
        <v>2784</v>
      </c>
    </row>
    <row r="10531" spans="1:14">
      <c r="A10531">
        <v>37</v>
      </c>
      <c r="B10531" t="s">
        <v>16558</v>
      </c>
      <c r="C10531" t="s">
        <v>16559</v>
      </c>
      <c r="D10531">
        <v>1211</v>
      </c>
      <c r="E10531" s="1">
        <v>3.4159999999999999</v>
      </c>
      <c r="F10531">
        <v>2.7229999999999999</v>
      </c>
      <c r="H10531">
        <v>0</v>
      </c>
      <c r="I10531">
        <v>4.8</v>
      </c>
      <c r="J10531">
        <v>3.9399999999999999E-3</v>
      </c>
      <c r="K10531">
        <v>0.83</v>
      </c>
      <c r="L10531">
        <v>3.1126302521008382</v>
      </c>
      <c r="M10531" s="2">
        <f t="shared" si="325"/>
        <v>31.092436974789916</v>
      </c>
      <c r="N10531" t="s">
        <v>2784</v>
      </c>
    </row>
    <row r="10532" spans="1:14">
      <c r="A10532">
        <v>38</v>
      </c>
      <c r="B10532" t="s">
        <v>6915</v>
      </c>
      <c r="C10532" t="s">
        <v>6916</v>
      </c>
      <c r="D10532">
        <v>5490</v>
      </c>
      <c r="E10532" s="1">
        <v>3.3650000000000002</v>
      </c>
      <c r="F10532">
        <v>3.0470000000000002</v>
      </c>
      <c r="G10532">
        <v>0.69599999999999995</v>
      </c>
      <c r="H10532">
        <v>158</v>
      </c>
      <c r="I10532">
        <v>8</v>
      </c>
      <c r="J10532">
        <v>1.064E-2</v>
      </c>
      <c r="K10532">
        <v>0.89500000000000002</v>
      </c>
      <c r="L10532">
        <v>3.1126302521008382</v>
      </c>
      <c r="M10532" s="2">
        <f t="shared" si="325"/>
        <v>31.932773109243694</v>
      </c>
      <c r="N10532" t="s">
        <v>2784</v>
      </c>
    </row>
    <row r="10533" spans="1:14">
      <c r="A10533">
        <v>39</v>
      </c>
      <c r="B10533" t="s">
        <v>16572</v>
      </c>
      <c r="C10533" t="s">
        <v>16573</v>
      </c>
      <c r="D10533">
        <v>3225</v>
      </c>
      <c r="E10533" s="1">
        <v>3.3450000000000002</v>
      </c>
      <c r="F10533">
        <v>2.9079999999999999</v>
      </c>
      <c r="G10533">
        <v>0.72099999999999997</v>
      </c>
      <c r="H10533">
        <v>154</v>
      </c>
      <c r="I10533">
        <v>4.3</v>
      </c>
      <c r="J10533">
        <v>1.0749999999999999E-2</v>
      </c>
      <c r="K10533">
        <v>0.84199999999999997</v>
      </c>
      <c r="L10533">
        <v>3.1126302521008382</v>
      </c>
      <c r="M10533" s="2">
        <f t="shared" si="325"/>
        <v>32.773109243697476</v>
      </c>
      <c r="N10533" t="s">
        <v>2784</v>
      </c>
    </row>
    <row r="10534" spans="1:14">
      <c r="A10534">
        <v>40</v>
      </c>
      <c r="B10534" t="s">
        <v>7153</v>
      </c>
      <c r="C10534" t="s">
        <v>7154</v>
      </c>
      <c r="D10534">
        <v>598</v>
      </c>
      <c r="E10534" s="1">
        <v>3.2170000000000001</v>
      </c>
      <c r="F10534">
        <v>2.2330000000000001</v>
      </c>
      <c r="G10534">
        <v>0.74199999999999999</v>
      </c>
      <c r="H10534">
        <v>62</v>
      </c>
      <c r="I10534">
        <v>2.4</v>
      </c>
      <c r="J10534">
        <v>2.9299999999999999E-3</v>
      </c>
      <c r="K10534">
        <v>0.68300000000000005</v>
      </c>
      <c r="L10534">
        <v>3.1126302521008382</v>
      </c>
      <c r="M10534" s="2">
        <f t="shared" si="325"/>
        <v>33.613445378151262</v>
      </c>
      <c r="N10534" t="s">
        <v>2784</v>
      </c>
    </row>
    <row r="10535" spans="1:14">
      <c r="A10535">
        <v>41</v>
      </c>
      <c r="B10535" t="s">
        <v>16894</v>
      </c>
      <c r="C10535" t="s">
        <v>16895</v>
      </c>
      <c r="D10535">
        <v>616</v>
      </c>
      <c r="E10535" s="1">
        <v>3.0619999999999998</v>
      </c>
      <c r="F10535">
        <v>2.23</v>
      </c>
      <c r="G10535">
        <v>0.26500000000000001</v>
      </c>
      <c r="H10535">
        <v>83</v>
      </c>
      <c r="I10535">
        <v>2.2999999999999998</v>
      </c>
      <c r="J10535">
        <v>3.5000000000000001E-3</v>
      </c>
      <c r="K10535">
        <v>0.753</v>
      </c>
      <c r="L10535">
        <v>3.1126302521008382</v>
      </c>
      <c r="M10535" s="2">
        <f t="shared" si="325"/>
        <v>34.45378151260504</v>
      </c>
      <c r="N10535" t="s">
        <v>2784</v>
      </c>
    </row>
    <row r="10536" spans="1:14">
      <c r="A10536">
        <v>42</v>
      </c>
      <c r="B10536" t="s">
        <v>16562</v>
      </c>
      <c r="C10536" t="s">
        <v>16563</v>
      </c>
      <c r="D10536">
        <v>2906</v>
      </c>
      <c r="E10536" s="1">
        <v>3.0550000000000002</v>
      </c>
      <c r="F10536">
        <v>3.2749999999999999</v>
      </c>
      <c r="G10536">
        <v>0.65900000000000003</v>
      </c>
      <c r="H10536">
        <v>123</v>
      </c>
      <c r="I10536">
        <v>4.9000000000000004</v>
      </c>
      <c r="J10536">
        <v>7.0800000000000004E-3</v>
      </c>
      <c r="K10536">
        <v>0.83399999999999996</v>
      </c>
      <c r="L10536">
        <v>3.1126302521008382</v>
      </c>
      <c r="M10536" s="2">
        <f t="shared" si="325"/>
        <v>35.294117647058826</v>
      </c>
      <c r="N10536" t="s">
        <v>2784</v>
      </c>
    </row>
    <row r="10537" spans="1:14">
      <c r="A10537">
        <v>43</v>
      </c>
      <c r="B10537" t="s">
        <v>7185</v>
      </c>
      <c r="C10537" t="s">
        <v>7186</v>
      </c>
      <c r="D10537">
        <v>883</v>
      </c>
      <c r="E10537" s="1">
        <v>2.9649999999999999</v>
      </c>
      <c r="G10537">
        <v>0.54700000000000004</v>
      </c>
      <c r="H10537">
        <v>86</v>
      </c>
      <c r="I10537">
        <v>2.2000000000000002</v>
      </c>
      <c r="J10537">
        <v>4.1099999999999999E-3</v>
      </c>
      <c r="L10537">
        <v>3.1126302521008382</v>
      </c>
      <c r="M10537" s="2">
        <f t="shared" si="325"/>
        <v>36.134453781512605</v>
      </c>
      <c r="N10537" t="s">
        <v>2784</v>
      </c>
    </row>
    <row r="10538" spans="1:14">
      <c r="A10538">
        <v>44</v>
      </c>
      <c r="B10538" t="s">
        <v>16544</v>
      </c>
      <c r="C10538" t="s">
        <v>16545</v>
      </c>
      <c r="D10538">
        <v>2700</v>
      </c>
      <c r="E10538" s="1">
        <v>2.9449999999999998</v>
      </c>
      <c r="F10538">
        <v>2.8050000000000002</v>
      </c>
      <c r="G10538">
        <v>0.42499999999999999</v>
      </c>
      <c r="H10538">
        <v>106</v>
      </c>
      <c r="I10538">
        <v>6.1</v>
      </c>
      <c r="J10538">
        <v>6.1199999999999996E-3</v>
      </c>
      <c r="K10538">
        <v>0.76600000000000001</v>
      </c>
      <c r="L10538">
        <v>3.1126302521008382</v>
      </c>
      <c r="M10538" s="2">
        <f t="shared" si="325"/>
        <v>36.97478991596639</v>
      </c>
      <c r="N10538" t="s">
        <v>2784</v>
      </c>
    </row>
    <row r="10539" spans="1:14">
      <c r="A10539">
        <v>45</v>
      </c>
      <c r="B10539" t="s">
        <v>16076</v>
      </c>
      <c r="C10539" t="s">
        <v>16077</v>
      </c>
      <c r="D10539">
        <v>6422</v>
      </c>
      <c r="E10539" s="1">
        <v>2.907</v>
      </c>
      <c r="F10539">
        <v>2.9390000000000001</v>
      </c>
      <c r="G10539">
        <v>0.56399999999999995</v>
      </c>
      <c r="H10539">
        <v>101</v>
      </c>
      <c r="I10539">
        <v>7.7</v>
      </c>
      <c r="J10539">
        <v>1.3990000000000001E-2</v>
      </c>
      <c r="K10539">
        <v>1.0369999999999999</v>
      </c>
      <c r="L10539">
        <v>3.1126302521008382</v>
      </c>
      <c r="M10539" s="2">
        <f t="shared" si="325"/>
        <v>37.815126050420169</v>
      </c>
      <c r="N10539" t="s">
        <v>2784</v>
      </c>
    </row>
    <row r="10540" spans="1:14">
      <c r="A10540">
        <v>46</v>
      </c>
      <c r="B10540" t="s">
        <v>16628</v>
      </c>
      <c r="C10540" t="s">
        <v>16629</v>
      </c>
      <c r="D10540">
        <v>3524</v>
      </c>
      <c r="E10540" s="1">
        <v>2.88</v>
      </c>
      <c r="F10540">
        <v>2.6869999999999998</v>
      </c>
      <c r="G10540">
        <v>0.22900000000000001</v>
      </c>
      <c r="H10540">
        <v>462</v>
      </c>
      <c r="I10540">
        <v>2.5</v>
      </c>
      <c r="J10540">
        <v>1.4290000000000001E-2</v>
      </c>
      <c r="K10540">
        <v>0.75</v>
      </c>
      <c r="L10540">
        <v>3.1126302521008382</v>
      </c>
      <c r="M10540" s="2">
        <f t="shared" si="325"/>
        <v>38.655462184873954</v>
      </c>
      <c r="N10540" t="s">
        <v>2784</v>
      </c>
    </row>
    <row r="10541" spans="1:14">
      <c r="A10541">
        <v>47</v>
      </c>
      <c r="B10541" t="s">
        <v>20558</v>
      </c>
      <c r="C10541" t="s">
        <v>20557</v>
      </c>
      <c r="D10541">
        <v>5295</v>
      </c>
      <c r="E10541" s="1">
        <v>2.8340000000000001</v>
      </c>
      <c r="F10541">
        <v>2.9409999999999998</v>
      </c>
      <c r="G10541">
        <v>0.57899999999999996</v>
      </c>
      <c r="H10541">
        <v>273</v>
      </c>
      <c r="I10541">
        <v>5.6</v>
      </c>
      <c r="J10541">
        <v>1.3010000000000001E-2</v>
      </c>
      <c r="K10541">
        <v>0.81699999999999995</v>
      </c>
      <c r="L10541">
        <v>3.1126302521008382</v>
      </c>
      <c r="M10541" s="2">
        <f t="shared" si="325"/>
        <v>39.495798319327733</v>
      </c>
      <c r="N10541" t="s">
        <v>2784</v>
      </c>
    </row>
    <row r="10542" spans="1:14">
      <c r="A10542">
        <v>48</v>
      </c>
      <c r="B10542" t="s">
        <v>7191</v>
      </c>
      <c r="C10542" t="s">
        <v>7192</v>
      </c>
      <c r="D10542">
        <v>4970</v>
      </c>
      <c r="E10542" s="1">
        <v>2.8029999999999999</v>
      </c>
      <c r="F10542">
        <v>3.1030000000000002</v>
      </c>
      <c r="G10542">
        <v>0.23799999999999999</v>
      </c>
      <c r="H10542">
        <v>168</v>
      </c>
      <c r="I10542">
        <v>5.8</v>
      </c>
      <c r="J10542">
        <v>1.2330000000000001E-2</v>
      </c>
      <c r="K10542">
        <v>0.85399999999999998</v>
      </c>
      <c r="L10542">
        <v>3.1126302521008382</v>
      </c>
      <c r="M10542" s="2">
        <f t="shared" si="325"/>
        <v>40.336134453781511</v>
      </c>
      <c r="N10542" t="s">
        <v>2784</v>
      </c>
    </row>
    <row r="10543" spans="1:14">
      <c r="A10543">
        <v>49</v>
      </c>
      <c r="B10543" t="s">
        <v>10670</v>
      </c>
      <c r="C10543" t="s">
        <v>10671</v>
      </c>
      <c r="D10543">
        <v>8560</v>
      </c>
      <c r="E10543" s="1">
        <v>2.7810000000000001</v>
      </c>
      <c r="F10543">
        <v>2.714</v>
      </c>
      <c r="G10543">
        <v>0.46500000000000002</v>
      </c>
      <c r="H10543">
        <v>170</v>
      </c>
      <c r="I10543">
        <v>9.5</v>
      </c>
      <c r="J10543">
        <v>1.5520000000000001E-2</v>
      </c>
      <c r="K10543">
        <v>0.85199999999999998</v>
      </c>
      <c r="L10543">
        <v>3.1126302521008382</v>
      </c>
      <c r="M10543" s="2">
        <f t="shared" si="325"/>
        <v>41.17647058823529</v>
      </c>
      <c r="N10543" t="s">
        <v>2784</v>
      </c>
    </row>
    <row r="10544" spans="1:14">
      <c r="A10544">
        <v>50</v>
      </c>
      <c r="B10544" t="s">
        <v>17208</v>
      </c>
      <c r="C10544" t="s">
        <v>17209</v>
      </c>
      <c r="D10544">
        <v>3730</v>
      </c>
      <c r="E10544" s="1">
        <v>2.7570000000000001</v>
      </c>
      <c r="F10544">
        <v>3.8069999999999999</v>
      </c>
      <c r="G10544">
        <v>0.38</v>
      </c>
      <c r="H10544">
        <v>92</v>
      </c>
      <c r="I10544">
        <v>5.9</v>
      </c>
      <c r="J10544">
        <v>8.8900000000000003E-3</v>
      </c>
      <c r="K10544">
        <v>1.0389999999999999</v>
      </c>
      <c r="L10544">
        <v>3.1126302521008382</v>
      </c>
      <c r="M10544" s="2">
        <f t="shared" si="325"/>
        <v>42.016806722689076</v>
      </c>
      <c r="N10544" t="s">
        <v>2784</v>
      </c>
    </row>
    <row r="10545" spans="1:14">
      <c r="A10545">
        <v>51</v>
      </c>
      <c r="B10545" t="s">
        <v>7245</v>
      </c>
      <c r="C10545" t="s">
        <v>7246</v>
      </c>
      <c r="D10545">
        <v>695</v>
      </c>
      <c r="E10545" s="1">
        <v>2.6850000000000001</v>
      </c>
      <c r="F10545">
        <v>2.4119999999999999</v>
      </c>
      <c r="G10545">
        <v>0.29299999999999998</v>
      </c>
      <c r="H10545">
        <v>82</v>
      </c>
      <c r="I10545">
        <v>4.2</v>
      </c>
      <c r="J10545">
        <v>2.7599999999999999E-3</v>
      </c>
      <c r="K10545">
        <v>0.57999999999999996</v>
      </c>
      <c r="L10545">
        <v>3.1126302521008382</v>
      </c>
      <c r="M10545" s="2">
        <f t="shared" si="325"/>
        <v>42.857142857142854</v>
      </c>
      <c r="N10545" t="s">
        <v>2784</v>
      </c>
    </row>
    <row r="10546" spans="1:14">
      <c r="A10546">
        <v>52</v>
      </c>
      <c r="B10546" t="s">
        <v>20526</v>
      </c>
      <c r="C10546" t="s">
        <v>20525</v>
      </c>
      <c r="D10546">
        <v>499</v>
      </c>
      <c r="E10546" s="1">
        <v>2.6819999999999999</v>
      </c>
      <c r="F10546">
        <v>2.9660000000000002</v>
      </c>
      <c r="G10546">
        <v>0.75</v>
      </c>
      <c r="H10546">
        <v>84</v>
      </c>
      <c r="I10546">
        <v>2.7</v>
      </c>
      <c r="J10546">
        <v>2.2899999999999999E-3</v>
      </c>
      <c r="K10546">
        <v>0.90100000000000002</v>
      </c>
      <c r="L10546">
        <v>3.1126302521008382</v>
      </c>
      <c r="M10546" s="2">
        <f t="shared" si="325"/>
        <v>43.69747899159664</v>
      </c>
      <c r="N10546" t="s">
        <v>2784</v>
      </c>
    </row>
    <row r="10547" spans="1:14">
      <c r="A10547">
        <v>53</v>
      </c>
      <c r="B10547" t="s">
        <v>20514</v>
      </c>
      <c r="C10547" t="s">
        <v>20513</v>
      </c>
      <c r="D10547">
        <v>1889</v>
      </c>
      <c r="E10547" s="1">
        <v>2.573</v>
      </c>
      <c r="F10547">
        <v>2.5270000000000001</v>
      </c>
      <c r="G10547">
        <v>0.34200000000000003</v>
      </c>
      <c r="H10547">
        <v>76</v>
      </c>
      <c r="I10547">
        <v>5.2</v>
      </c>
      <c r="J10547">
        <v>5.3200000000000001E-3</v>
      </c>
      <c r="K10547">
        <v>0.70099999999999996</v>
      </c>
      <c r="L10547">
        <v>3.1126302521008382</v>
      </c>
      <c r="M10547" s="2">
        <f t="shared" si="325"/>
        <v>44.537815126050425</v>
      </c>
      <c r="N10547" t="s">
        <v>2784</v>
      </c>
    </row>
    <row r="10548" spans="1:14">
      <c r="A10548">
        <v>54</v>
      </c>
      <c r="B10548" t="s">
        <v>7259</v>
      </c>
      <c r="C10548" t="s">
        <v>7260</v>
      </c>
      <c r="D10548">
        <v>947</v>
      </c>
      <c r="E10548" s="1">
        <v>2.5649999999999999</v>
      </c>
      <c r="F10548">
        <v>2.177</v>
      </c>
      <c r="G10548">
        <v>1.07</v>
      </c>
      <c r="H10548">
        <v>43</v>
      </c>
      <c r="I10548">
        <v>5.2</v>
      </c>
      <c r="J10548">
        <v>2.66E-3</v>
      </c>
      <c r="K10548">
        <v>0.69099999999999995</v>
      </c>
      <c r="L10548">
        <v>3.1126302521008382</v>
      </c>
      <c r="M10548" s="2">
        <f t="shared" si="325"/>
        <v>45.378151260504204</v>
      </c>
      <c r="N10548" t="s">
        <v>2784</v>
      </c>
    </row>
    <row r="10549" spans="1:14">
      <c r="A10549">
        <v>55</v>
      </c>
      <c r="B10549" t="s">
        <v>7221</v>
      </c>
      <c r="C10549" t="s">
        <v>7222</v>
      </c>
      <c r="D10549">
        <v>19491</v>
      </c>
      <c r="E10549" s="1">
        <v>2.5550000000000002</v>
      </c>
      <c r="F10549">
        <v>2.7040000000000002</v>
      </c>
      <c r="G10549">
        <v>0.42699999999999999</v>
      </c>
      <c r="H10549">
        <v>335</v>
      </c>
      <c r="I10549">
        <v>9.6</v>
      </c>
      <c r="J10549">
        <v>1.891E-2</v>
      </c>
      <c r="K10549">
        <v>0.69299999999999995</v>
      </c>
      <c r="L10549">
        <v>3.1126302521008382</v>
      </c>
      <c r="M10549" s="2">
        <f t="shared" si="325"/>
        <v>46.218487394957982</v>
      </c>
      <c r="N10549" t="s">
        <v>2784</v>
      </c>
    </row>
    <row r="10550" spans="1:14">
      <c r="A10550">
        <v>56</v>
      </c>
      <c r="B10550" t="s">
        <v>19770</v>
      </c>
      <c r="C10550" t="s">
        <v>19771</v>
      </c>
      <c r="D10550">
        <v>1786</v>
      </c>
      <c r="E10550" s="1">
        <v>2.5179999999999998</v>
      </c>
      <c r="F10550">
        <v>2.3090000000000002</v>
      </c>
      <c r="G10550">
        <v>0.371</v>
      </c>
      <c r="H10550">
        <v>62</v>
      </c>
      <c r="I10550">
        <v>7.3</v>
      </c>
      <c r="J10550">
        <v>3.9899999999999996E-3</v>
      </c>
      <c r="K10550">
        <v>0.74</v>
      </c>
      <c r="L10550">
        <v>3.1126302521008382</v>
      </c>
      <c r="M10550" s="2">
        <f t="shared" si="325"/>
        <v>47.058823529411761</v>
      </c>
      <c r="N10550" t="s">
        <v>2784</v>
      </c>
    </row>
    <row r="10551" spans="1:14">
      <c r="A10551">
        <v>57</v>
      </c>
      <c r="B10551" t="s">
        <v>7205</v>
      </c>
      <c r="C10551" t="s">
        <v>7206</v>
      </c>
      <c r="D10551">
        <v>2253</v>
      </c>
      <c r="E10551" s="1">
        <v>2.4580000000000002</v>
      </c>
      <c r="F10551">
        <v>2.339</v>
      </c>
      <c r="G10551">
        <v>0.39600000000000002</v>
      </c>
      <c r="H10551">
        <v>101</v>
      </c>
      <c r="I10551">
        <v>5.5</v>
      </c>
      <c r="J10551">
        <v>5.6100000000000004E-3</v>
      </c>
      <c r="K10551">
        <v>0.64900000000000002</v>
      </c>
      <c r="L10551">
        <v>3.1126302521008382</v>
      </c>
      <c r="M10551" s="2">
        <f t="shared" si="325"/>
        <v>47.899159663865547</v>
      </c>
      <c r="N10551" t="s">
        <v>2784</v>
      </c>
    </row>
    <row r="10552" spans="1:14">
      <c r="A10552">
        <v>58</v>
      </c>
      <c r="B10552" t="s">
        <v>7167</v>
      </c>
      <c r="C10552" t="s">
        <v>7168</v>
      </c>
      <c r="D10552">
        <v>561</v>
      </c>
      <c r="E10552" s="1">
        <v>2.3969999999999998</v>
      </c>
      <c r="F10552">
        <v>1.8839999999999999</v>
      </c>
      <c r="G10552">
        <v>0.42899999999999999</v>
      </c>
      <c r="H10552">
        <v>35</v>
      </c>
      <c r="I10552">
        <v>4.5</v>
      </c>
      <c r="J10552">
        <v>1.5399999999999999E-3</v>
      </c>
      <c r="K10552">
        <v>0.48399999999999999</v>
      </c>
      <c r="L10552">
        <v>3.1126302521008382</v>
      </c>
      <c r="M10552" s="2">
        <f t="shared" si="325"/>
        <v>48.739495798319325</v>
      </c>
      <c r="N10552" t="s">
        <v>2784</v>
      </c>
    </row>
    <row r="10553" spans="1:14">
      <c r="A10553">
        <v>59</v>
      </c>
      <c r="B10553" t="s">
        <v>7223</v>
      </c>
      <c r="C10553" t="s">
        <v>7224</v>
      </c>
      <c r="D10553">
        <v>502</v>
      </c>
      <c r="E10553" s="1">
        <v>2.3330000000000002</v>
      </c>
      <c r="G10553">
        <v>0.47799999999999998</v>
      </c>
      <c r="H10553">
        <v>23</v>
      </c>
      <c r="I10553">
        <v>4.8</v>
      </c>
      <c r="J10553">
        <v>1.81E-3</v>
      </c>
      <c r="L10553">
        <v>3.1126302521008382</v>
      </c>
      <c r="M10553" s="2">
        <f t="shared" si="325"/>
        <v>49.579831932773111</v>
      </c>
      <c r="N10553" t="s">
        <v>2784</v>
      </c>
    </row>
    <row r="10554" spans="1:14">
      <c r="A10554">
        <v>60</v>
      </c>
      <c r="B10554" t="s">
        <v>7179</v>
      </c>
      <c r="C10554" t="s">
        <v>7180</v>
      </c>
      <c r="D10554">
        <v>503</v>
      </c>
      <c r="E10554" s="1">
        <v>2.33</v>
      </c>
      <c r="F10554">
        <v>2.3839999999999999</v>
      </c>
      <c r="G10554">
        <v>0.435</v>
      </c>
      <c r="H10554">
        <v>69</v>
      </c>
      <c r="I10554">
        <v>2.9</v>
      </c>
      <c r="J10554">
        <v>2.97E-3</v>
      </c>
      <c r="K10554">
        <v>0.85499999999999998</v>
      </c>
      <c r="L10554">
        <v>3.1126302521008382</v>
      </c>
      <c r="M10554" s="2">
        <f t="shared" si="325"/>
        <v>50.420168067226889</v>
      </c>
      <c r="N10554" t="s">
        <v>2784</v>
      </c>
    </row>
    <row r="10555" spans="1:14">
      <c r="A10555">
        <v>61</v>
      </c>
      <c r="B10555" t="s">
        <v>6903</v>
      </c>
      <c r="C10555" t="s">
        <v>6904</v>
      </c>
      <c r="D10555">
        <v>5714</v>
      </c>
      <c r="E10555" s="1">
        <v>2.2629999999999999</v>
      </c>
      <c r="F10555">
        <v>2.3849999999999998</v>
      </c>
      <c r="G10555">
        <v>0.48199999999999998</v>
      </c>
      <c r="H10555">
        <v>191</v>
      </c>
      <c r="I10555">
        <v>4.8</v>
      </c>
      <c r="J10555">
        <v>1.7940000000000001E-2</v>
      </c>
      <c r="K10555">
        <v>0.67600000000000005</v>
      </c>
      <c r="L10555">
        <v>3.1126302521008382</v>
      </c>
      <c r="M10555" s="2">
        <f t="shared" si="325"/>
        <v>51.260504201680668</v>
      </c>
      <c r="N10555" t="s">
        <v>2784</v>
      </c>
    </row>
    <row r="10556" spans="1:14">
      <c r="A10556">
        <v>62</v>
      </c>
      <c r="B10556" t="s">
        <v>12718</v>
      </c>
      <c r="C10556" t="s">
        <v>12719</v>
      </c>
      <c r="D10556">
        <v>1921</v>
      </c>
      <c r="E10556" s="1">
        <v>2.2189999999999999</v>
      </c>
      <c r="F10556">
        <v>2.375</v>
      </c>
      <c r="G10556">
        <v>0.47699999999999998</v>
      </c>
      <c r="H10556">
        <v>86</v>
      </c>
      <c r="I10556">
        <v>5.4</v>
      </c>
      <c r="J10556">
        <v>5.2500000000000003E-3</v>
      </c>
      <c r="K10556">
        <v>0.70699999999999996</v>
      </c>
      <c r="L10556">
        <v>3.1126302521008382</v>
      </c>
      <c r="M10556" s="2">
        <f t="shared" si="325"/>
        <v>52.100840336134461</v>
      </c>
      <c r="N10556" t="s">
        <v>2784</v>
      </c>
    </row>
    <row r="10557" spans="1:14">
      <c r="A10557">
        <v>63</v>
      </c>
      <c r="B10557" t="s">
        <v>7253</v>
      </c>
      <c r="C10557" t="s">
        <v>7254</v>
      </c>
      <c r="D10557">
        <v>1643</v>
      </c>
      <c r="E10557" s="1">
        <v>2.206</v>
      </c>
      <c r="F10557">
        <v>2.6120000000000001</v>
      </c>
      <c r="G10557">
        <v>0.14399999999999999</v>
      </c>
      <c r="H10557">
        <v>236</v>
      </c>
      <c r="I10557">
        <v>2.9</v>
      </c>
      <c r="J10557">
        <v>1.0580000000000001E-2</v>
      </c>
      <c r="K10557">
        <v>1.028</v>
      </c>
      <c r="L10557">
        <v>3.1126302521008382</v>
      </c>
      <c r="M10557" s="2">
        <f t="shared" si="325"/>
        <v>52.941176470588239</v>
      </c>
      <c r="N10557" t="s">
        <v>2784</v>
      </c>
    </row>
    <row r="10558" spans="1:14">
      <c r="A10558">
        <v>64</v>
      </c>
      <c r="B10558" t="s">
        <v>7173</v>
      </c>
      <c r="C10558" t="s">
        <v>7174</v>
      </c>
      <c r="D10558">
        <v>1117</v>
      </c>
      <c r="E10558" s="1">
        <v>2.2000000000000002</v>
      </c>
      <c r="F10558">
        <v>2.452</v>
      </c>
      <c r="G10558">
        <v>0.60599999999999998</v>
      </c>
      <c r="H10558">
        <v>66</v>
      </c>
      <c r="I10558">
        <v>4.7</v>
      </c>
      <c r="J10558">
        <v>6.7600000000000004E-3</v>
      </c>
      <c r="K10558">
        <v>1.363</v>
      </c>
      <c r="L10558">
        <v>3.1126302521008382</v>
      </c>
      <c r="M10558" s="2">
        <f t="shared" si="325"/>
        <v>53.781512605042018</v>
      </c>
      <c r="N10558" t="s">
        <v>2784</v>
      </c>
    </row>
    <row r="10559" spans="1:14">
      <c r="A10559">
        <v>65</v>
      </c>
      <c r="B10559" t="s">
        <v>16644</v>
      </c>
      <c r="C10559" t="s">
        <v>16645</v>
      </c>
      <c r="D10559">
        <v>2993</v>
      </c>
      <c r="E10559" s="1">
        <v>2.1629999999999998</v>
      </c>
      <c r="F10559">
        <v>2.5070000000000001</v>
      </c>
      <c r="G10559">
        <v>0.50700000000000001</v>
      </c>
      <c r="H10559">
        <v>69</v>
      </c>
      <c r="I10559">
        <v>6.8</v>
      </c>
      <c r="J10559">
        <v>5.8100000000000001E-3</v>
      </c>
      <c r="K10559">
        <v>0.68600000000000005</v>
      </c>
      <c r="L10559">
        <v>3.1126302521008382</v>
      </c>
      <c r="M10559" s="2">
        <f t="shared" ref="M10559:M10590" si="326">A10559/119*100</f>
        <v>54.621848739495796</v>
      </c>
      <c r="N10559" t="s">
        <v>2784</v>
      </c>
    </row>
    <row r="10560" spans="1:14">
      <c r="A10560">
        <v>66</v>
      </c>
      <c r="B10560" t="s">
        <v>16564</v>
      </c>
      <c r="C10560" t="s">
        <v>16565</v>
      </c>
      <c r="D10560">
        <v>1245</v>
      </c>
      <c r="E10560" s="1">
        <v>2.14</v>
      </c>
      <c r="F10560">
        <v>2.4790000000000001</v>
      </c>
      <c r="G10560">
        <v>0.19800000000000001</v>
      </c>
      <c r="H10560">
        <v>81</v>
      </c>
      <c r="I10560">
        <v>4.5999999999999996</v>
      </c>
      <c r="J10560">
        <v>4.0200000000000001E-3</v>
      </c>
      <c r="K10560">
        <v>0.69099999999999995</v>
      </c>
      <c r="L10560">
        <v>3.1126302521008382</v>
      </c>
      <c r="M10560" s="2">
        <f t="shared" si="326"/>
        <v>55.462184873949582</v>
      </c>
      <c r="N10560" t="s">
        <v>2784</v>
      </c>
    </row>
    <row r="10561" spans="1:14">
      <c r="A10561">
        <v>67</v>
      </c>
      <c r="B10561" t="s">
        <v>7139</v>
      </c>
      <c r="C10561" t="s">
        <v>7140</v>
      </c>
      <c r="D10561">
        <v>1333</v>
      </c>
      <c r="E10561" s="1">
        <v>2.125</v>
      </c>
      <c r="F10561">
        <v>1.7050000000000001</v>
      </c>
      <c r="G10561">
        <v>0.37</v>
      </c>
      <c r="H10561">
        <v>81</v>
      </c>
      <c r="I10561">
        <v>4.4000000000000004</v>
      </c>
      <c r="J10561">
        <v>4.13E-3</v>
      </c>
      <c r="K10561">
        <v>0.44900000000000001</v>
      </c>
      <c r="L10561">
        <v>3.1126302521008382</v>
      </c>
      <c r="M10561" s="2">
        <f t="shared" si="326"/>
        <v>56.30252100840336</v>
      </c>
      <c r="N10561" t="s">
        <v>2784</v>
      </c>
    </row>
    <row r="10562" spans="1:14">
      <c r="A10562">
        <v>68</v>
      </c>
      <c r="B10562" t="s">
        <v>7145</v>
      </c>
      <c r="C10562" t="s">
        <v>7146</v>
      </c>
      <c r="D10562">
        <v>2537</v>
      </c>
      <c r="E10562" s="1">
        <v>2.0790000000000002</v>
      </c>
      <c r="F10562">
        <v>2.133</v>
      </c>
      <c r="G10562">
        <v>0.20699999999999999</v>
      </c>
      <c r="H10562">
        <v>92</v>
      </c>
      <c r="I10562">
        <v>6.4</v>
      </c>
      <c r="J10562">
        <v>4.81E-3</v>
      </c>
      <c r="K10562">
        <v>0.51400000000000001</v>
      </c>
      <c r="L10562">
        <v>3.1126302521008382</v>
      </c>
      <c r="M10562" s="2">
        <f t="shared" si="326"/>
        <v>57.142857142857139</v>
      </c>
      <c r="N10562" t="s">
        <v>2784</v>
      </c>
    </row>
    <row r="10563" spans="1:14">
      <c r="A10563">
        <v>69</v>
      </c>
      <c r="B10563" t="s">
        <v>7157</v>
      </c>
      <c r="C10563" t="s">
        <v>7158</v>
      </c>
      <c r="D10563">
        <v>3186</v>
      </c>
      <c r="E10563" s="1">
        <v>2.0680000000000001</v>
      </c>
      <c r="F10563">
        <v>2.2309999999999999</v>
      </c>
      <c r="G10563">
        <v>0.2</v>
      </c>
      <c r="H10563">
        <v>100</v>
      </c>
      <c r="I10563">
        <v>7.3</v>
      </c>
      <c r="J10563">
        <v>4.96E-3</v>
      </c>
      <c r="K10563">
        <v>0.52400000000000002</v>
      </c>
      <c r="L10563">
        <v>3.1126302521008382</v>
      </c>
      <c r="M10563" s="2">
        <f t="shared" si="326"/>
        <v>57.983193277310932</v>
      </c>
      <c r="N10563" t="s">
        <v>2784</v>
      </c>
    </row>
    <row r="10564" spans="1:14">
      <c r="A10564">
        <v>70</v>
      </c>
      <c r="B10564" t="s">
        <v>12595</v>
      </c>
      <c r="C10564" t="s">
        <v>12596</v>
      </c>
      <c r="D10564">
        <v>4016</v>
      </c>
      <c r="E10564" s="1">
        <v>2.0609999999999999</v>
      </c>
      <c r="F10564">
        <v>2.306</v>
      </c>
      <c r="G10564">
        <v>0.32800000000000001</v>
      </c>
      <c r="H10564">
        <v>198</v>
      </c>
      <c r="I10564">
        <v>6.5</v>
      </c>
      <c r="J10564">
        <v>7.8200000000000006E-3</v>
      </c>
      <c r="K10564">
        <v>0.58299999999999996</v>
      </c>
      <c r="L10564">
        <v>3.1126302521008382</v>
      </c>
      <c r="M10564" s="2">
        <f t="shared" si="326"/>
        <v>58.82352941176471</v>
      </c>
      <c r="N10564" t="s">
        <v>2784</v>
      </c>
    </row>
    <row r="10565" spans="1:14">
      <c r="A10565">
        <v>71</v>
      </c>
      <c r="B10565" t="s">
        <v>13471</v>
      </c>
      <c r="C10565" t="s">
        <v>13472</v>
      </c>
      <c r="D10565">
        <v>15994</v>
      </c>
      <c r="E10565" s="1">
        <v>2.044</v>
      </c>
      <c r="F10565">
        <v>2.7890000000000001</v>
      </c>
      <c r="G10565">
        <v>0.25</v>
      </c>
      <c r="H10565">
        <v>336</v>
      </c>
      <c r="I10565" t="s">
        <v>18288</v>
      </c>
      <c r="J10565">
        <v>4.3159999999999997E-2</v>
      </c>
      <c r="K10565">
        <v>1.663</v>
      </c>
      <c r="L10565">
        <v>3.1126302521008382</v>
      </c>
      <c r="M10565" s="2">
        <f t="shared" si="326"/>
        <v>59.663865546218489</v>
      </c>
      <c r="N10565" t="s">
        <v>2784</v>
      </c>
    </row>
    <row r="10566" spans="1:14">
      <c r="A10566">
        <v>72</v>
      </c>
      <c r="B10566" t="s">
        <v>7219</v>
      </c>
      <c r="C10566" t="s">
        <v>7220</v>
      </c>
      <c r="D10566">
        <v>15973</v>
      </c>
      <c r="E10566" s="1">
        <v>1.9790000000000001</v>
      </c>
      <c r="F10566">
        <v>2.2690000000000001</v>
      </c>
      <c r="G10566">
        <v>0.29399999999999998</v>
      </c>
      <c r="H10566">
        <v>494</v>
      </c>
      <c r="I10566">
        <v>9.3000000000000007</v>
      </c>
      <c r="J10566">
        <v>2.477E-2</v>
      </c>
      <c r="K10566">
        <v>0.68899999999999995</v>
      </c>
      <c r="L10566">
        <v>3.1126302521008382</v>
      </c>
      <c r="M10566" s="2">
        <f t="shared" si="326"/>
        <v>60.504201680672267</v>
      </c>
      <c r="N10566" t="s">
        <v>2784</v>
      </c>
    </row>
    <row r="10567" spans="1:14">
      <c r="A10567">
        <v>73</v>
      </c>
      <c r="B10567" t="s">
        <v>7197</v>
      </c>
      <c r="C10567" t="s">
        <v>7198</v>
      </c>
      <c r="D10567">
        <v>4720</v>
      </c>
      <c r="E10567" s="1">
        <v>1.9570000000000001</v>
      </c>
      <c r="F10567">
        <v>2.048</v>
      </c>
      <c r="G10567">
        <v>0.312</v>
      </c>
      <c r="H10567">
        <v>368</v>
      </c>
      <c r="I10567">
        <v>5.8</v>
      </c>
      <c r="J10567">
        <v>9.9399999999999992E-3</v>
      </c>
      <c r="K10567">
        <v>0.49199999999999999</v>
      </c>
      <c r="L10567">
        <v>3.1126302521008382</v>
      </c>
      <c r="M10567" s="2">
        <f t="shared" si="326"/>
        <v>61.344537815126053</v>
      </c>
      <c r="N10567" t="s">
        <v>2784</v>
      </c>
    </row>
    <row r="10568" spans="1:14">
      <c r="A10568">
        <v>74</v>
      </c>
      <c r="B10568" t="s">
        <v>12694</v>
      </c>
      <c r="C10568" t="s">
        <v>12695</v>
      </c>
      <c r="D10568">
        <v>504</v>
      </c>
      <c r="E10568" s="1">
        <v>1.893</v>
      </c>
      <c r="F10568">
        <v>2.52</v>
      </c>
      <c r="G10568">
        <v>0.71</v>
      </c>
      <c r="H10568">
        <v>169</v>
      </c>
      <c r="I10568">
        <v>2.2999999999999998</v>
      </c>
      <c r="J10568">
        <v>1.8E-3</v>
      </c>
      <c r="K10568">
        <v>0.68200000000000005</v>
      </c>
      <c r="L10568">
        <v>3.1126302521008382</v>
      </c>
      <c r="M10568" s="2">
        <f t="shared" si="326"/>
        <v>62.184873949579831</v>
      </c>
      <c r="N10568" t="s">
        <v>2784</v>
      </c>
    </row>
    <row r="10569" spans="1:14">
      <c r="A10569">
        <v>75</v>
      </c>
      <c r="B10569" t="s">
        <v>20963</v>
      </c>
      <c r="C10569" t="s">
        <v>20964</v>
      </c>
      <c r="D10569">
        <v>11905</v>
      </c>
      <c r="E10569" s="1">
        <v>1.825</v>
      </c>
      <c r="F10569">
        <v>1.8109999999999999</v>
      </c>
      <c r="G10569">
        <v>1.268</v>
      </c>
      <c r="H10569">
        <v>306</v>
      </c>
      <c r="I10569">
        <v>5.9</v>
      </c>
      <c r="J10569">
        <v>3.3250000000000002E-2</v>
      </c>
      <c r="K10569">
        <v>0.60799999999999998</v>
      </c>
      <c r="L10569">
        <v>3.1126302521008382</v>
      </c>
      <c r="M10569" s="2">
        <f t="shared" si="326"/>
        <v>63.02521008403361</v>
      </c>
      <c r="N10569" t="s">
        <v>2784</v>
      </c>
    </row>
    <row r="10570" spans="1:14">
      <c r="A10570">
        <v>76</v>
      </c>
      <c r="B10570" t="s">
        <v>6965</v>
      </c>
      <c r="C10570" t="s">
        <v>6966</v>
      </c>
      <c r="D10570">
        <v>1115</v>
      </c>
      <c r="E10570" s="1">
        <v>1.746</v>
      </c>
      <c r="F10570">
        <v>1.827</v>
      </c>
      <c r="G10570">
        <v>0.34599999999999997</v>
      </c>
      <c r="H10570">
        <v>78</v>
      </c>
      <c r="I10570">
        <v>6.4</v>
      </c>
      <c r="J10570">
        <v>2.9399999999999999E-3</v>
      </c>
      <c r="K10570">
        <v>0.60499999999999998</v>
      </c>
      <c r="L10570">
        <v>3.1126302521008382</v>
      </c>
      <c r="M10570" s="2">
        <f t="shared" si="326"/>
        <v>63.865546218487388</v>
      </c>
      <c r="N10570" t="s">
        <v>2784</v>
      </c>
    </row>
    <row r="10571" spans="1:14">
      <c r="A10571">
        <v>77</v>
      </c>
      <c r="B10571" t="s">
        <v>7165</v>
      </c>
      <c r="C10571" t="s">
        <v>7166</v>
      </c>
      <c r="D10571">
        <v>1292</v>
      </c>
      <c r="E10571" s="1">
        <v>1.738</v>
      </c>
      <c r="F10571">
        <v>1.6850000000000001</v>
      </c>
      <c r="G10571">
        <v>0.17399999999999999</v>
      </c>
      <c r="H10571">
        <v>92</v>
      </c>
      <c r="I10571">
        <v>5</v>
      </c>
      <c r="J10571">
        <v>3.6099999999999999E-3</v>
      </c>
      <c r="K10571">
        <v>0.47599999999999998</v>
      </c>
      <c r="L10571">
        <v>3.1126302521008382</v>
      </c>
      <c r="M10571" s="2">
        <f t="shared" si="326"/>
        <v>64.705882352941174</v>
      </c>
      <c r="N10571" t="s">
        <v>2784</v>
      </c>
    </row>
    <row r="10572" spans="1:14">
      <c r="A10572">
        <v>78</v>
      </c>
      <c r="B10572" t="s">
        <v>7233</v>
      </c>
      <c r="C10572" t="s">
        <v>7234</v>
      </c>
      <c r="D10572">
        <v>663</v>
      </c>
      <c r="E10572" s="1">
        <v>1.6519999999999999</v>
      </c>
      <c r="G10572">
        <v>0.32300000000000001</v>
      </c>
      <c r="H10572">
        <v>65</v>
      </c>
      <c r="I10572">
        <v>3.4</v>
      </c>
      <c r="J10572">
        <v>2.5799999999999998E-3</v>
      </c>
      <c r="L10572">
        <v>3.1126302521008382</v>
      </c>
      <c r="M10572" s="2">
        <f t="shared" si="326"/>
        <v>65.546218487394952</v>
      </c>
      <c r="N10572" t="s">
        <v>2784</v>
      </c>
    </row>
    <row r="10573" spans="1:14">
      <c r="A10573">
        <v>79</v>
      </c>
      <c r="B10573" t="s">
        <v>7175</v>
      </c>
      <c r="C10573" t="s">
        <v>7176</v>
      </c>
      <c r="D10573">
        <v>1206</v>
      </c>
      <c r="E10573" s="1">
        <v>1.597</v>
      </c>
      <c r="F10573">
        <v>1.9379999999999999</v>
      </c>
      <c r="G10573">
        <v>0.46800000000000003</v>
      </c>
      <c r="H10573">
        <v>158</v>
      </c>
      <c r="I10573">
        <v>4</v>
      </c>
      <c r="J10573">
        <v>7.2300000000000003E-3</v>
      </c>
      <c r="K10573">
        <v>0.88600000000000001</v>
      </c>
      <c r="L10573">
        <v>3.1126302521008382</v>
      </c>
      <c r="M10573" s="2">
        <f t="shared" si="326"/>
        <v>66.386554621848731</v>
      </c>
      <c r="N10573" t="s">
        <v>2784</v>
      </c>
    </row>
    <row r="10574" spans="1:14">
      <c r="A10574">
        <v>80</v>
      </c>
      <c r="B10574" t="s">
        <v>20386</v>
      </c>
      <c r="C10574" t="s">
        <v>20385</v>
      </c>
      <c r="D10574">
        <v>67</v>
      </c>
      <c r="E10574" s="1">
        <v>1.4059999999999999</v>
      </c>
      <c r="F10574">
        <v>1.4059999999999999</v>
      </c>
      <c r="G10574">
        <v>0.438</v>
      </c>
      <c r="H10574">
        <v>48</v>
      </c>
      <c r="J10574">
        <v>2.5000000000000001E-4</v>
      </c>
      <c r="K10574">
        <v>0.44400000000000001</v>
      </c>
      <c r="L10574">
        <v>3.1126302521008382</v>
      </c>
      <c r="M10574" s="2">
        <f t="shared" si="326"/>
        <v>67.226890756302524</v>
      </c>
      <c r="N10574" t="s">
        <v>2784</v>
      </c>
    </row>
    <row r="10575" spans="1:14">
      <c r="A10575">
        <v>81</v>
      </c>
      <c r="B10575" t="s">
        <v>7149</v>
      </c>
      <c r="C10575" t="s">
        <v>7150</v>
      </c>
      <c r="D10575">
        <v>917</v>
      </c>
      <c r="E10575" s="1">
        <v>1.373</v>
      </c>
      <c r="F10575">
        <v>1.2789999999999999</v>
      </c>
      <c r="G10575">
        <v>0.78600000000000003</v>
      </c>
      <c r="H10575">
        <v>14</v>
      </c>
      <c r="I10575">
        <v>7.6</v>
      </c>
      <c r="J10575">
        <v>1.2700000000000001E-3</v>
      </c>
      <c r="K10575">
        <v>0.29299999999999998</v>
      </c>
      <c r="L10575">
        <v>3.1126302521008382</v>
      </c>
      <c r="M10575" s="2">
        <f t="shared" si="326"/>
        <v>68.067226890756302</v>
      </c>
      <c r="N10575" t="s">
        <v>2784</v>
      </c>
    </row>
    <row r="10576" spans="1:14">
      <c r="A10576">
        <v>82</v>
      </c>
      <c r="B10576" t="s">
        <v>7211</v>
      </c>
      <c r="C10576" t="s">
        <v>7212</v>
      </c>
      <c r="D10576">
        <v>145</v>
      </c>
      <c r="E10576" s="1">
        <v>1.3680000000000001</v>
      </c>
      <c r="F10576">
        <v>1.28</v>
      </c>
      <c r="G10576">
        <v>0.27600000000000002</v>
      </c>
      <c r="H10576">
        <v>76</v>
      </c>
      <c r="I10576">
        <v>1.7</v>
      </c>
      <c r="J10576">
        <v>7.2000000000000005E-4</v>
      </c>
      <c r="K10576">
        <v>0.44</v>
      </c>
      <c r="L10576">
        <v>3.1126302521008382</v>
      </c>
      <c r="M10576" s="2">
        <f t="shared" si="326"/>
        <v>68.907563025210081</v>
      </c>
      <c r="N10576" t="s">
        <v>2784</v>
      </c>
    </row>
    <row r="10577" spans="1:14">
      <c r="A10577">
        <v>83</v>
      </c>
      <c r="B10577" t="s">
        <v>7089</v>
      </c>
      <c r="C10577" t="s">
        <v>7090</v>
      </c>
      <c r="D10577">
        <v>2237</v>
      </c>
      <c r="E10577" s="1">
        <v>1.367</v>
      </c>
      <c r="F10577">
        <v>1.4390000000000001</v>
      </c>
      <c r="G10577">
        <v>0.17599999999999999</v>
      </c>
      <c r="H10577">
        <v>125</v>
      </c>
      <c r="I10577">
        <v>7</v>
      </c>
      <c r="J10577">
        <v>4.5500000000000002E-3</v>
      </c>
      <c r="K10577">
        <v>0.4</v>
      </c>
      <c r="L10577">
        <v>3.1126302521008382</v>
      </c>
      <c r="M10577" s="2">
        <f t="shared" si="326"/>
        <v>69.747899159663859</v>
      </c>
      <c r="N10577" t="s">
        <v>2784</v>
      </c>
    </row>
    <row r="10578" spans="1:14">
      <c r="A10578">
        <v>84</v>
      </c>
      <c r="B10578" t="s">
        <v>7231</v>
      </c>
      <c r="C10578" t="s">
        <v>7232</v>
      </c>
      <c r="D10578">
        <v>3700</v>
      </c>
      <c r="E10578" s="1">
        <v>1.3580000000000001</v>
      </c>
      <c r="F10578">
        <v>1.36</v>
      </c>
      <c r="G10578">
        <v>0.16800000000000001</v>
      </c>
      <c r="H10578">
        <v>285</v>
      </c>
      <c r="I10578">
        <v>6</v>
      </c>
      <c r="J10578">
        <v>7.1999999999999998E-3</v>
      </c>
      <c r="K10578">
        <v>0.308</v>
      </c>
      <c r="L10578">
        <v>3.1126302521008382</v>
      </c>
      <c r="M10578" s="2">
        <f t="shared" si="326"/>
        <v>70.588235294117652</v>
      </c>
      <c r="N10578" t="s">
        <v>2784</v>
      </c>
    </row>
    <row r="10579" spans="1:14">
      <c r="A10579">
        <v>85</v>
      </c>
      <c r="B10579" t="s">
        <v>7249</v>
      </c>
      <c r="C10579" t="s">
        <v>7250</v>
      </c>
      <c r="D10579">
        <v>3098</v>
      </c>
      <c r="E10579" s="1">
        <v>1.294</v>
      </c>
      <c r="F10579">
        <v>1.488</v>
      </c>
      <c r="G10579">
        <v>0.46100000000000002</v>
      </c>
      <c r="H10579">
        <v>115</v>
      </c>
      <c r="I10579" t="s">
        <v>18288</v>
      </c>
      <c r="J10579">
        <v>4.1399999999999996E-3</v>
      </c>
      <c r="K10579">
        <v>0.42699999999999999</v>
      </c>
      <c r="L10579">
        <v>3.1126302521008382</v>
      </c>
      <c r="M10579" s="2">
        <f t="shared" si="326"/>
        <v>71.428571428571431</v>
      </c>
      <c r="N10579" t="s">
        <v>2784</v>
      </c>
    </row>
    <row r="10580" spans="1:14">
      <c r="A10580">
        <v>86</v>
      </c>
      <c r="B10580" t="s">
        <v>7161</v>
      </c>
      <c r="C10580" t="s">
        <v>7162</v>
      </c>
      <c r="D10580">
        <v>520</v>
      </c>
      <c r="E10580" s="1">
        <v>1.2569999999999999</v>
      </c>
      <c r="F10580">
        <v>1.3089999999999999</v>
      </c>
      <c r="G10580">
        <v>0.125</v>
      </c>
      <c r="H10580">
        <v>48</v>
      </c>
      <c r="I10580">
        <v>4.7</v>
      </c>
      <c r="J10580">
        <v>1.49E-3</v>
      </c>
      <c r="K10580">
        <v>0.34899999999999998</v>
      </c>
      <c r="L10580">
        <v>3.1126302521008382</v>
      </c>
      <c r="M10580" s="2">
        <f t="shared" si="326"/>
        <v>72.268907563025209</v>
      </c>
      <c r="N10580" t="s">
        <v>2784</v>
      </c>
    </row>
    <row r="10581" spans="1:14">
      <c r="A10581">
        <v>87</v>
      </c>
      <c r="B10581" t="s">
        <v>7195</v>
      </c>
      <c r="C10581" t="s">
        <v>7196</v>
      </c>
      <c r="D10581">
        <v>1919</v>
      </c>
      <c r="E10581" s="1">
        <v>1.2190000000000001</v>
      </c>
      <c r="F10581">
        <v>1.3160000000000001</v>
      </c>
      <c r="G10581">
        <v>0.27600000000000002</v>
      </c>
      <c r="H10581">
        <v>152</v>
      </c>
      <c r="I10581">
        <v>5.9</v>
      </c>
      <c r="J10581">
        <v>3.6700000000000001E-3</v>
      </c>
      <c r="K10581">
        <v>0.29199999999999998</v>
      </c>
      <c r="L10581">
        <v>3.1126302521008382</v>
      </c>
      <c r="M10581" s="2">
        <f t="shared" si="326"/>
        <v>73.109243697478988</v>
      </c>
      <c r="N10581" t="s">
        <v>2784</v>
      </c>
    </row>
    <row r="10582" spans="1:14">
      <c r="A10582">
        <v>88</v>
      </c>
      <c r="B10582" t="s">
        <v>14590</v>
      </c>
      <c r="C10582" t="s">
        <v>14591</v>
      </c>
      <c r="D10582">
        <v>643</v>
      </c>
      <c r="E10582" s="1">
        <v>1.19</v>
      </c>
      <c r="F10582">
        <v>1.4119999999999999</v>
      </c>
      <c r="G10582">
        <v>0.51600000000000001</v>
      </c>
      <c r="H10582">
        <v>62</v>
      </c>
      <c r="I10582">
        <v>5.0999999999999996</v>
      </c>
      <c r="J10582">
        <v>1.2999999999999999E-3</v>
      </c>
      <c r="K10582">
        <v>0.29599999999999999</v>
      </c>
      <c r="L10582">
        <v>3.1126302521008382</v>
      </c>
      <c r="M10582" s="2">
        <f t="shared" si="326"/>
        <v>73.94957983193278</v>
      </c>
      <c r="N10582" t="s">
        <v>2784</v>
      </c>
    </row>
    <row r="10583" spans="1:14">
      <c r="A10583">
        <v>89</v>
      </c>
      <c r="B10583" t="s">
        <v>7235</v>
      </c>
      <c r="C10583" t="s">
        <v>7236</v>
      </c>
      <c r="D10583">
        <v>784</v>
      </c>
      <c r="E10583" s="1">
        <v>1.17</v>
      </c>
      <c r="F10583">
        <v>0.96</v>
      </c>
      <c r="G10583">
        <v>0.25700000000000001</v>
      </c>
      <c r="H10583">
        <v>534</v>
      </c>
      <c r="I10583">
        <v>1.9</v>
      </c>
      <c r="J10583">
        <v>2.5400000000000002E-3</v>
      </c>
      <c r="K10583">
        <v>0.216</v>
      </c>
      <c r="L10583">
        <v>3.1126302521008382</v>
      </c>
      <c r="M10583" s="2">
        <f t="shared" si="326"/>
        <v>74.789915966386559</v>
      </c>
      <c r="N10583" t="s">
        <v>2784</v>
      </c>
    </row>
    <row r="10584" spans="1:14">
      <c r="A10584">
        <v>90</v>
      </c>
      <c r="B10584" t="s">
        <v>21003</v>
      </c>
      <c r="C10584" t="s">
        <v>21004</v>
      </c>
      <c r="D10584">
        <v>4101</v>
      </c>
      <c r="E10584" s="1">
        <v>1.139</v>
      </c>
      <c r="F10584">
        <v>1.36</v>
      </c>
      <c r="G10584">
        <v>0.13100000000000001</v>
      </c>
      <c r="H10584">
        <v>183</v>
      </c>
      <c r="I10584">
        <v>8.6</v>
      </c>
      <c r="J10584">
        <v>5.45E-3</v>
      </c>
      <c r="K10584">
        <v>0.34899999999999998</v>
      </c>
      <c r="L10584">
        <v>3.1126302521008382</v>
      </c>
      <c r="M10584" s="2">
        <f t="shared" si="326"/>
        <v>75.630252100840337</v>
      </c>
      <c r="N10584" t="s">
        <v>2784</v>
      </c>
    </row>
    <row r="10585" spans="1:14">
      <c r="A10585">
        <v>91</v>
      </c>
      <c r="B10585" t="s">
        <v>20358</v>
      </c>
      <c r="C10585" t="s">
        <v>20357</v>
      </c>
      <c r="D10585">
        <v>1150</v>
      </c>
      <c r="E10585" s="1">
        <v>1.1080000000000001</v>
      </c>
      <c r="F10585">
        <v>1.2849999999999999</v>
      </c>
      <c r="G10585">
        <v>0.19</v>
      </c>
      <c r="H10585">
        <v>116</v>
      </c>
      <c r="I10585">
        <v>4.5</v>
      </c>
      <c r="J10585">
        <v>3.31E-3</v>
      </c>
      <c r="K10585">
        <v>0.29199999999999998</v>
      </c>
      <c r="L10585">
        <v>3.1126302521008382</v>
      </c>
      <c r="M10585" s="2">
        <f t="shared" si="326"/>
        <v>76.470588235294116</v>
      </c>
      <c r="N10585" t="s">
        <v>2784</v>
      </c>
    </row>
    <row r="10586" spans="1:14">
      <c r="A10586">
        <v>92</v>
      </c>
      <c r="B10586" t="s">
        <v>7189</v>
      </c>
      <c r="C10586" t="s">
        <v>7190</v>
      </c>
      <c r="D10586">
        <v>1177</v>
      </c>
      <c r="E10586" s="1">
        <v>1.0980000000000001</v>
      </c>
      <c r="F10586">
        <v>1.153</v>
      </c>
      <c r="G10586">
        <v>0.13800000000000001</v>
      </c>
      <c r="H10586">
        <v>29</v>
      </c>
      <c r="I10586">
        <v>6.1</v>
      </c>
      <c r="J10586">
        <v>3.0000000000000001E-3</v>
      </c>
      <c r="K10586">
        <v>0.34300000000000003</v>
      </c>
      <c r="L10586">
        <v>3.1126302521008382</v>
      </c>
      <c r="M10586" s="2">
        <f t="shared" si="326"/>
        <v>77.310924369747909</v>
      </c>
      <c r="N10586" t="s">
        <v>2784</v>
      </c>
    </row>
    <row r="10587" spans="1:14">
      <c r="A10587">
        <v>93</v>
      </c>
      <c r="B10587" t="s">
        <v>7169</v>
      </c>
      <c r="C10587" t="s">
        <v>7170</v>
      </c>
      <c r="D10587">
        <v>825</v>
      </c>
      <c r="E10587" s="1">
        <v>1.085</v>
      </c>
      <c r="F10587">
        <v>1.4430000000000001</v>
      </c>
      <c r="G10587">
        <v>0.106</v>
      </c>
      <c r="H10587">
        <v>47</v>
      </c>
      <c r="I10587">
        <v>7.8</v>
      </c>
      <c r="J10587">
        <v>1.7899999999999999E-3</v>
      </c>
      <c r="K10587">
        <v>0.41599999999999998</v>
      </c>
      <c r="L10587">
        <v>3.1126302521008382</v>
      </c>
      <c r="M10587" s="2">
        <f t="shared" si="326"/>
        <v>78.151260504201687</v>
      </c>
      <c r="N10587" t="s">
        <v>2784</v>
      </c>
    </row>
    <row r="10588" spans="1:14">
      <c r="A10588">
        <v>94</v>
      </c>
      <c r="B10588" t="s">
        <v>7229</v>
      </c>
      <c r="C10588" t="s">
        <v>7230</v>
      </c>
      <c r="D10588">
        <v>4974</v>
      </c>
      <c r="E10588" s="1">
        <v>1.054</v>
      </c>
      <c r="F10588">
        <v>1.157</v>
      </c>
      <c r="G10588">
        <v>0.253</v>
      </c>
      <c r="H10588">
        <v>391</v>
      </c>
      <c r="I10588">
        <v>5.9</v>
      </c>
      <c r="J10588">
        <v>1.17E-2</v>
      </c>
      <c r="K10588">
        <v>0.318</v>
      </c>
      <c r="L10588">
        <v>3.1126302521008382</v>
      </c>
      <c r="M10588" s="2">
        <f t="shared" si="326"/>
        <v>78.991596638655466</v>
      </c>
      <c r="N10588" t="s">
        <v>2784</v>
      </c>
    </row>
    <row r="10589" spans="1:14">
      <c r="A10589">
        <v>95</v>
      </c>
      <c r="B10589" t="s">
        <v>7155</v>
      </c>
      <c r="C10589" t="s">
        <v>7156</v>
      </c>
      <c r="D10589">
        <v>521</v>
      </c>
      <c r="E10589" s="1">
        <v>0.99</v>
      </c>
      <c r="G10589">
        <v>0.11899999999999999</v>
      </c>
      <c r="H10589">
        <v>59</v>
      </c>
      <c r="I10589">
        <v>5.8</v>
      </c>
      <c r="J10589">
        <v>1.09E-3</v>
      </c>
      <c r="L10589">
        <v>3.1126302521008382</v>
      </c>
      <c r="M10589" s="2">
        <f t="shared" si="326"/>
        <v>79.831932773109244</v>
      </c>
      <c r="N10589" t="s">
        <v>2784</v>
      </c>
    </row>
    <row r="10590" spans="1:14">
      <c r="A10590">
        <v>96</v>
      </c>
      <c r="B10590" t="s">
        <v>7209</v>
      </c>
      <c r="C10590" t="s">
        <v>7210</v>
      </c>
      <c r="D10590">
        <v>1946</v>
      </c>
      <c r="E10590" s="1">
        <v>0.95799999999999996</v>
      </c>
      <c r="F10590">
        <v>1.125</v>
      </c>
      <c r="G10590">
        <v>0.104</v>
      </c>
      <c r="H10590">
        <v>260</v>
      </c>
      <c r="I10590">
        <v>4.5999999999999996</v>
      </c>
      <c r="J10590">
        <v>5.0499999999999998E-3</v>
      </c>
      <c r="K10590">
        <v>0.28399999999999997</v>
      </c>
      <c r="L10590">
        <v>3.1126302521008382</v>
      </c>
      <c r="M10590" s="2">
        <f t="shared" si="326"/>
        <v>80.672268907563023</v>
      </c>
      <c r="N10590" t="s">
        <v>2784</v>
      </c>
    </row>
    <row r="10591" spans="1:14">
      <c r="A10591">
        <v>97</v>
      </c>
      <c r="B10591" t="s">
        <v>12427</v>
      </c>
      <c r="C10591" t="s">
        <v>12428</v>
      </c>
      <c r="D10591">
        <v>771</v>
      </c>
      <c r="E10591" s="1">
        <v>0.86499999999999999</v>
      </c>
      <c r="F10591">
        <v>1.091</v>
      </c>
      <c r="G10591">
        <v>0.14299999999999999</v>
      </c>
      <c r="H10591">
        <v>35</v>
      </c>
      <c r="I10591">
        <v>9.4</v>
      </c>
      <c r="J10591">
        <v>1.3500000000000001E-3</v>
      </c>
      <c r="K10591">
        <v>0.39</v>
      </c>
      <c r="L10591">
        <v>3.1126302521008382</v>
      </c>
      <c r="M10591" s="2">
        <f t="shared" ref="M10591:M10613" si="327">A10591/119*100</f>
        <v>81.512605042016801</v>
      </c>
      <c r="N10591" t="s">
        <v>2784</v>
      </c>
    </row>
    <row r="10592" spans="1:14">
      <c r="A10592">
        <v>98</v>
      </c>
      <c r="B10592" t="s">
        <v>7137</v>
      </c>
      <c r="C10592" t="s">
        <v>7138</v>
      </c>
      <c r="D10592">
        <v>379</v>
      </c>
      <c r="E10592" s="1">
        <v>0.79600000000000004</v>
      </c>
      <c r="F10592">
        <v>1.0940000000000001</v>
      </c>
      <c r="G10592">
        <v>0.154</v>
      </c>
      <c r="H10592">
        <v>26</v>
      </c>
      <c r="I10592">
        <v>4.8</v>
      </c>
      <c r="J10592">
        <v>1.31E-3</v>
      </c>
      <c r="K10592">
        <v>0.28299999999999997</v>
      </c>
      <c r="L10592">
        <v>3.1126302521008382</v>
      </c>
      <c r="M10592" s="2">
        <f t="shared" si="327"/>
        <v>82.35294117647058</v>
      </c>
      <c r="N10592" t="s">
        <v>2784</v>
      </c>
    </row>
    <row r="10593" spans="1:14">
      <c r="A10593">
        <v>99</v>
      </c>
      <c r="B10593" t="s">
        <v>7133</v>
      </c>
      <c r="C10593" t="s">
        <v>7134</v>
      </c>
      <c r="D10593">
        <v>555</v>
      </c>
      <c r="E10593" s="1">
        <v>0.65200000000000002</v>
      </c>
      <c r="F10593">
        <v>0.78500000000000003</v>
      </c>
      <c r="G10593">
        <v>3.2000000000000001E-2</v>
      </c>
      <c r="H10593">
        <v>62</v>
      </c>
      <c r="I10593">
        <v>7.9</v>
      </c>
      <c r="J10593">
        <v>1.01E-3</v>
      </c>
      <c r="K10593">
        <v>0.218</v>
      </c>
      <c r="L10593">
        <v>3.1126302521008382</v>
      </c>
      <c r="M10593" s="2">
        <f t="shared" si="327"/>
        <v>83.193277310924373</v>
      </c>
      <c r="N10593" t="s">
        <v>2784</v>
      </c>
    </row>
    <row r="10594" spans="1:14">
      <c r="A10594">
        <v>100</v>
      </c>
      <c r="B10594" t="s">
        <v>7237</v>
      </c>
      <c r="C10594" t="s">
        <v>7238</v>
      </c>
      <c r="D10594">
        <v>126</v>
      </c>
      <c r="E10594" s="1">
        <v>0.64300000000000002</v>
      </c>
      <c r="G10594">
        <v>5.0999999999999997E-2</v>
      </c>
      <c r="H10594">
        <v>39</v>
      </c>
      <c r="I10594">
        <v>5.0999999999999996</v>
      </c>
      <c r="J10594">
        <v>2.9999999999999997E-4</v>
      </c>
      <c r="L10594">
        <v>3.1126302521008382</v>
      </c>
      <c r="M10594" s="2">
        <f t="shared" si="327"/>
        <v>84.033613445378151</v>
      </c>
      <c r="N10594" t="s">
        <v>2784</v>
      </c>
    </row>
    <row r="10595" spans="1:14">
      <c r="A10595">
        <v>101</v>
      </c>
      <c r="B10595" t="s">
        <v>9183</v>
      </c>
      <c r="C10595" t="s">
        <v>9184</v>
      </c>
      <c r="D10595">
        <v>676</v>
      </c>
      <c r="E10595" s="1">
        <v>0.58599999999999997</v>
      </c>
      <c r="F10595">
        <v>0.82499999999999996</v>
      </c>
      <c r="G10595">
        <v>0.83299999999999996</v>
      </c>
      <c r="H10595">
        <v>12</v>
      </c>
      <c r="I10595" t="s">
        <v>18288</v>
      </c>
      <c r="J10595">
        <v>8.3000000000000001E-4</v>
      </c>
      <c r="K10595">
        <v>0.25800000000000001</v>
      </c>
      <c r="L10595">
        <v>3.1126302521008382</v>
      </c>
      <c r="M10595" s="2">
        <f t="shared" si="327"/>
        <v>84.87394957983193</v>
      </c>
      <c r="N10595" t="s">
        <v>2784</v>
      </c>
    </row>
    <row r="10596" spans="1:14">
      <c r="A10596">
        <v>102</v>
      </c>
      <c r="B10596" t="s">
        <v>7225</v>
      </c>
      <c r="C10596" t="s">
        <v>7226</v>
      </c>
      <c r="D10596">
        <v>537</v>
      </c>
      <c r="E10596" s="1">
        <v>0.55600000000000005</v>
      </c>
      <c r="F10596">
        <v>0.46700000000000003</v>
      </c>
      <c r="G10596">
        <v>0.23599999999999999</v>
      </c>
      <c r="H10596">
        <v>106</v>
      </c>
      <c r="I10596">
        <v>4.9000000000000004</v>
      </c>
      <c r="J10596">
        <v>1.07E-3</v>
      </c>
      <c r="K10596">
        <v>9.4E-2</v>
      </c>
      <c r="L10596">
        <v>3.1126302521008382</v>
      </c>
      <c r="M10596" s="2">
        <f t="shared" si="327"/>
        <v>85.714285714285708</v>
      </c>
      <c r="N10596" t="s">
        <v>2784</v>
      </c>
    </row>
    <row r="10597" spans="1:14">
      <c r="A10597">
        <v>103</v>
      </c>
      <c r="B10597" t="s">
        <v>7243</v>
      </c>
      <c r="C10597" t="s">
        <v>7244</v>
      </c>
      <c r="D10597">
        <v>445</v>
      </c>
      <c r="E10597" s="1">
        <v>0.55200000000000005</v>
      </c>
      <c r="G10597">
        <v>5.5E-2</v>
      </c>
      <c r="H10597">
        <v>110</v>
      </c>
      <c r="I10597">
        <v>5.0999999999999996</v>
      </c>
      <c r="J10597">
        <v>8.8999999999999995E-4</v>
      </c>
      <c r="L10597">
        <v>3.1126302521008382</v>
      </c>
      <c r="M10597" s="2">
        <f t="shared" si="327"/>
        <v>86.554621848739501</v>
      </c>
      <c r="N10597" t="s">
        <v>2784</v>
      </c>
    </row>
    <row r="10598" spans="1:14">
      <c r="A10598">
        <v>104</v>
      </c>
      <c r="B10598" t="s">
        <v>7215</v>
      </c>
      <c r="C10598" t="s">
        <v>7216</v>
      </c>
      <c r="D10598">
        <v>698</v>
      </c>
      <c r="E10598" s="1">
        <v>0.502</v>
      </c>
      <c r="F10598">
        <v>0.64100000000000001</v>
      </c>
      <c r="G10598">
        <v>0.17100000000000001</v>
      </c>
      <c r="H10598">
        <v>123</v>
      </c>
      <c r="I10598">
        <v>6.2</v>
      </c>
      <c r="J10598">
        <v>1.5399999999999999E-3</v>
      </c>
      <c r="K10598">
        <v>0.17599999999999999</v>
      </c>
      <c r="L10598">
        <v>3.1126302521008382</v>
      </c>
      <c r="M10598" s="2">
        <f t="shared" si="327"/>
        <v>87.394957983193279</v>
      </c>
      <c r="N10598" t="s">
        <v>2784</v>
      </c>
    </row>
    <row r="10599" spans="1:14">
      <c r="A10599">
        <v>105</v>
      </c>
      <c r="B10599" t="s">
        <v>7163</v>
      </c>
      <c r="C10599" t="s">
        <v>7164</v>
      </c>
      <c r="D10599">
        <v>202</v>
      </c>
      <c r="E10599" s="1">
        <v>0.5</v>
      </c>
      <c r="F10599">
        <v>0.45400000000000001</v>
      </c>
      <c r="G10599">
        <v>9.0999999999999998E-2</v>
      </c>
      <c r="H10599">
        <v>44</v>
      </c>
      <c r="I10599">
        <v>3.8</v>
      </c>
      <c r="J10599">
        <v>6.2E-4</v>
      </c>
      <c r="K10599">
        <v>0.112</v>
      </c>
      <c r="L10599">
        <v>3.1126302521008382</v>
      </c>
      <c r="M10599" s="2">
        <f t="shared" si="327"/>
        <v>88.235294117647058</v>
      </c>
      <c r="N10599" t="s">
        <v>2784</v>
      </c>
    </row>
    <row r="10600" spans="1:14">
      <c r="A10600">
        <v>106</v>
      </c>
      <c r="B10600" t="s">
        <v>7183</v>
      </c>
      <c r="C10600" t="s">
        <v>7184</v>
      </c>
      <c r="D10600">
        <v>545</v>
      </c>
      <c r="E10600" s="1">
        <v>0.44600000000000001</v>
      </c>
      <c r="F10600">
        <v>0.46</v>
      </c>
      <c r="G10600">
        <v>0.11799999999999999</v>
      </c>
      <c r="H10600">
        <v>17</v>
      </c>
      <c r="I10600" t="s">
        <v>18288</v>
      </c>
      <c r="J10600">
        <v>3.6000000000000002E-4</v>
      </c>
      <c r="K10600">
        <v>0.115</v>
      </c>
      <c r="L10600">
        <v>3.1126302521008382</v>
      </c>
      <c r="M10600" s="2">
        <f t="shared" si="327"/>
        <v>89.075630252100851</v>
      </c>
      <c r="N10600" t="s">
        <v>2784</v>
      </c>
    </row>
    <row r="10601" spans="1:14">
      <c r="A10601">
        <v>107</v>
      </c>
      <c r="B10601" t="s">
        <v>6975</v>
      </c>
      <c r="C10601" t="s">
        <v>6976</v>
      </c>
      <c r="D10601">
        <v>1152</v>
      </c>
      <c r="E10601" s="1">
        <v>0.40899999999999997</v>
      </c>
      <c r="G10601">
        <v>5.7000000000000002E-2</v>
      </c>
      <c r="H10601">
        <v>264</v>
      </c>
      <c r="I10601">
        <v>6.4</v>
      </c>
      <c r="J10601">
        <v>2.0400000000000001E-3</v>
      </c>
      <c r="L10601">
        <v>3.1126302521008382</v>
      </c>
      <c r="M10601" s="2">
        <f t="shared" si="327"/>
        <v>89.915966386554629</v>
      </c>
      <c r="N10601" t="s">
        <v>2784</v>
      </c>
    </row>
    <row r="10602" spans="1:14">
      <c r="A10602">
        <v>108</v>
      </c>
      <c r="B10602" t="s">
        <v>7199</v>
      </c>
      <c r="C10602" t="s">
        <v>7200</v>
      </c>
      <c r="D10602">
        <v>174</v>
      </c>
      <c r="E10602" s="1">
        <v>0.39400000000000002</v>
      </c>
      <c r="G10602">
        <v>0.156</v>
      </c>
      <c r="H10602">
        <v>32</v>
      </c>
      <c r="I10602">
        <v>6.2</v>
      </c>
      <c r="J10602">
        <v>2.7E-4</v>
      </c>
      <c r="L10602">
        <v>3.1126302521008382</v>
      </c>
      <c r="M10602" s="2">
        <f t="shared" si="327"/>
        <v>90.756302521008408</v>
      </c>
      <c r="N10602" t="s">
        <v>2784</v>
      </c>
    </row>
    <row r="10603" spans="1:14">
      <c r="A10603">
        <v>109</v>
      </c>
      <c r="B10603" t="s">
        <v>7193</v>
      </c>
      <c r="C10603" t="s">
        <v>7194</v>
      </c>
      <c r="D10603">
        <v>143</v>
      </c>
      <c r="E10603" s="1">
        <v>0.34399999999999997</v>
      </c>
      <c r="F10603">
        <v>0.34399999999999997</v>
      </c>
      <c r="G10603">
        <v>5.7000000000000002E-2</v>
      </c>
      <c r="H10603">
        <v>385</v>
      </c>
      <c r="I10603">
        <v>1.8</v>
      </c>
      <c r="J10603">
        <v>4.2999999999999999E-4</v>
      </c>
      <c r="K10603">
        <v>7.0999999999999994E-2</v>
      </c>
      <c r="L10603">
        <v>3.1126302521008382</v>
      </c>
      <c r="M10603" s="2">
        <f t="shared" si="327"/>
        <v>91.596638655462186</v>
      </c>
      <c r="N10603" t="s">
        <v>2784</v>
      </c>
    </row>
    <row r="10604" spans="1:14">
      <c r="A10604">
        <v>110</v>
      </c>
      <c r="B10604" t="s">
        <v>7151</v>
      </c>
      <c r="C10604" t="s">
        <v>7152</v>
      </c>
      <c r="D10604">
        <v>1501</v>
      </c>
      <c r="E10604" s="1">
        <v>0.34100000000000003</v>
      </c>
      <c r="F10604">
        <v>0.34300000000000003</v>
      </c>
      <c r="G10604">
        <v>1.9E-2</v>
      </c>
      <c r="H10604">
        <v>423</v>
      </c>
      <c r="I10604">
        <v>6.7</v>
      </c>
      <c r="J10604">
        <v>1.98E-3</v>
      </c>
      <c r="K10604">
        <v>5.8000000000000003E-2</v>
      </c>
      <c r="L10604">
        <v>3.1126302521008382</v>
      </c>
      <c r="M10604" s="2">
        <f t="shared" si="327"/>
        <v>92.436974789915965</v>
      </c>
      <c r="N10604" t="s">
        <v>2784</v>
      </c>
    </row>
    <row r="10605" spans="1:14">
      <c r="A10605">
        <v>111</v>
      </c>
      <c r="B10605" t="s">
        <v>16588</v>
      </c>
      <c r="C10605" t="s">
        <v>16589</v>
      </c>
      <c r="D10605">
        <v>396</v>
      </c>
      <c r="E10605" s="1">
        <v>0.316</v>
      </c>
      <c r="F10605">
        <v>0.53700000000000003</v>
      </c>
      <c r="G10605">
        <v>0</v>
      </c>
      <c r="H10605">
        <v>47</v>
      </c>
      <c r="I10605">
        <v>9.1999999999999993</v>
      </c>
      <c r="J10605">
        <v>5.9999999999999995E-4</v>
      </c>
      <c r="K10605">
        <v>0.14699999999999999</v>
      </c>
      <c r="L10605">
        <v>3.1126302521008382</v>
      </c>
      <c r="M10605" s="2">
        <f t="shared" si="327"/>
        <v>93.277310924369743</v>
      </c>
      <c r="N10605" t="s">
        <v>2784</v>
      </c>
    </row>
    <row r="10606" spans="1:14">
      <c r="A10606">
        <v>112</v>
      </c>
      <c r="B10606" t="s">
        <v>10662</v>
      </c>
      <c r="C10606" t="s">
        <v>10663</v>
      </c>
      <c r="D10606">
        <v>469</v>
      </c>
      <c r="E10606" s="1">
        <v>0.29799999999999999</v>
      </c>
      <c r="F10606">
        <v>0.33200000000000002</v>
      </c>
      <c r="G10606">
        <v>3.9E-2</v>
      </c>
      <c r="H10606">
        <v>77</v>
      </c>
      <c r="I10606">
        <v>9.1999999999999993</v>
      </c>
      <c r="J10606">
        <v>5.9000000000000003E-4</v>
      </c>
      <c r="K10606">
        <v>7.8E-2</v>
      </c>
      <c r="L10606">
        <v>3.1126302521008382</v>
      </c>
      <c r="M10606" s="2">
        <f t="shared" si="327"/>
        <v>94.117647058823522</v>
      </c>
      <c r="N10606" t="s">
        <v>2784</v>
      </c>
    </row>
    <row r="10607" spans="1:14">
      <c r="A10607">
        <v>113</v>
      </c>
      <c r="B10607" t="s">
        <v>7135</v>
      </c>
      <c r="C10607" t="s">
        <v>7136</v>
      </c>
      <c r="D10607">
        <v>133</v>
      </c>
      <c r="E10607" s="1">
        <v>0.29299999999999998</v>
      </c>
      <c r="F10607">
        <v>0.20399999999999999</v>
      </c>
      <c r="G10607">
        <v>3.4000000000000002E-2</v>
      </c>
      <c r="H10607">
        <v>89</v>
      </c>
      <c r="I10607">
        <v>4</v>
      </c>
      <c r="J10607">
        <v>2.1000000000000001E-4</v>
      </c>
      <c r="K10607">
        <v>2.9000000000000001E-2</v>
      </c>
      <c r="L10607">
        <v>3.1126302521008382</v>
      </c>
      <c r="M10607" s="2">
        <f t="shared" si="327"/>
        <v>94.9579831932773</v>
      </c>
      <c r="N10607" t="s">
        <v>2784</v>
      </c>
    </row>
    <row r="10608" spans="1:14">
      <c r="A10608">
        <v>114</v>
      </c>
      <c r="B10608" t="s">
        <v>7147</v>
      </c>
      <c r="C10608" t="s">
        <v>7148</v>
      </c>
      <c r="D10608">
        <v>111</v>
      </c>
      <c r="E10608" s="1">
        <v>0.28199999999999997</v>
      </c>
      <c r="F10608">
        <v>0.249</v>
      </c>
      <c r="G10608">
        <v>0.03</v>
      </c>
      <c r="H10608">
        <v>99</v>
      </c>
      <c r="I10608">
        <v>2.7</v>
      </c>
      <c r="J10608">
        <v>4.4999999999999999E-4</v>
      </c>
      <c r="K10608">
        <v>5.8999999999999997E-2</v>
      </c>
      <c r="L10608">
        <v>3.1126302521008382</v>
      </c>
      <c r="M10608" s="2">
        <f t="shared" si="327"/>
        <v>95.798319327731093</v>
      </c>
      <c r="N10608" t="s">
        <v>2784</v>
      </c>
    </row>
    <row r="10609" spans="1:14">
      <c r="A10609">
        <v>115</v>
      </c>
      <c r="B10609" t="s">
        <v>7201</v>
      </c>
      <c r="C10609" t="s">
        <v>7202</v>
      </c>
      <c r="D10609">
        <v>85</v>
      </c>
      <c r="E10609" s="1">
        <v>0.24299999999999999</v>
      </c>
      <c r="G10609">
        <v>3.6999999999999998E-2</v>
      </c>
      <c r="H10609">
        <v>81</v>
      </c>
      <c r="J10609">
        <v>1.6000000000000001E-4</v>
      </c>
      <c r="L10609">
        <v>3.1126302521008382</v>
      </c>
      <c r="M10609" s="2">
        <f t="shared" si="327"/>
        <v>96.638655462184872</v>
      </c>
      <c r="N10609" t="s">
        <v>2784</v>
      </c>
    </row>
    <row r="10610" spans="1:14">
      <c r="A10610">
        <v>116</v>
      </c>
      <c r="B10610" t="s">
        <v>7261</v>
      </c>
      <c r="C10610" t="s">
        <v>7262</v>
      </c>
      <c r="D10610">
        <v>62</v>
      </c>
      <c r="E10610" s="1">
        <v>0.24299999999999999</v>
      </c>
      <c r="J10610">
        <v>1.2E-4</v>
      </c>
      <c r="L10610">
        <v>3.1126302521008382</v>
      </c>
      <c r="M10610" s="2">
        <f t="shared" si="327"/>
        <v>97.47899159663865</v>
      </c>
      <c r="N10610" t="s">
        <v>2784</v>
      </c>
    </row>
    <row r="10611" spans="1:14">
      <c r="A10611">
        <v>117</v>
      </c>
      <c r="B10611" t="s">
        <v>7247</v>
      </c>
      <c r="C10611" t="s">
        <v>7248</v>
      </c>
      <c r="D10611">
        <v>8</v>
      </c>
      <c r="E10611" s="1">
        <v>9.7000000000000003E-2</v>
      </c>
      <c r="G10611">
        <v>0</v>
      </c>
      <c r="H10611">
        <v>42</v>
      </c>
      <c r="J10611">
        <v>2.0000000000000002E-5</v>
      </c>
      <c r="L10611">
        <v>3.1126302521008382</v>
      </c>
      <c r="M10611" s="2">
        <f t="shared" si="327"/>
        <v>98.319327731092429</v>
      </c>
      <c r="N10611" t="s">
        <v>2784</v>
      </c>
    </row>
    <row r="10612" spans="1:14">
      <c r="A10612">
        <v>118</v>
      </c>
      <c r="B10612" t="s">
        <v>7263</v>
      </c>
      <c r="C10612" t="s">
        <v>7264</v>
      </c>
      <c r="D10612">
        <v>32</v>
      </c>
      <c r="E10612" s="1">
        <v>8.6999999999999994E-2</v>
      </c>
      <c r="G10612">
        <v>0</v>
      </c>
      <c r="H10612">
        <v>11</v>
      </c>
      <c r="J10612">
        <v>3.0000000000000001E-5</v>
      </c>
      <c r="L10612">
        <v>3.1126302521008382</v>
      </c>
      <c r="M10612" s="2">
        <f t="shared" si="327"/>
        <v>99.159663865546221</v>
      </c>
      <c r="N10612" t="s">
        <v>2784</v>
      </c>
    </row>
    <row r="10613" spans="1:14">
      <c r="A10613">
        <v>119</v>
      </c>
      <c r="B10613" t="s">
        <v>16600</v>
      </c>
      <c r="C10613" t="s">
        <v>16601</v>
      </c>
      <c r="D10613">
        <v>7</v>
      </c>
      <c r="E10613" s="1">
        <v>0</v>
      </c>
      <c r="H10613">
        <v>33</v>
      </c>
      <c r="J10613">
        <v>0</v>
      </c>
      <c r="L10613">
        <v>3.1126302521008382</v>
      </c>
      <c r="M10613" s="2">
        <f t="shared" si="327"/>
        <v>100</v>
      </c>
      <c r="N10613" t="s">
        <v>2784</v>
      </c>
    </row>
    <row r="10614" spans="1:14" s="3" customFormat="1">
      <c r="E10614" s="4"/>
      <c r="M10614" s="5"/>
    </row>
    <row r="10615" spans="1:14">
      <c r="A10615">
        <v>1</v>
      </c>
      <c r="B10615" t="s">
        <v>9325</v>
      </c>
      <c r="C10615" t="s">
        <v>9326</v>
      </c>
      <c r="D10615">
        <v>34860</v>
      </c>
      <c r="E10615" s="1">
        <v>3.9409999999999998</v>
      </c>
      <c r="F10615">
        <v>4.3949999999999996</v>
      </c>
      <c r="G10615">
        <v>0.78100000000000003</v>
      </c>
      <c r="H10615">
        <v>681</v>
      </c>
      <c r="I10615">
        <v>7</v>
      </c>
      <c r="J10615">
        <v>9.8489999999999994E-2</v>
      </c>
      <c r="K10615">
        <v>1.714</v>
      </c>
      <c r="L10615">
        <f>AVERAGE(E10615:E10689)</f>
        <v>0.80773333333333297</v>
      </c>
      <c r="M10615" s="2">
        <f t="shared" ref="M10615:M10646" si="328">A10615/75*100</f>
        <v>1.3333333333333335</v>
      </c>
      <c r="N10615" t="s">
        <v>2785</v>
      </c>
    </row>
    <row r="10616" spans="1:14">
      <c r="A10616">
        <v>2</v>
      </c>
      <c r="B10616" t="s">
        <v>9351</v>
      </c>
      <c r="C10616" t="s">
        <v>9352</v>
      </c>
      <c r="D10616">
        <v>18210</v>
      </c>
      <c r="E10616" s="1">
        <v>3.6150000000000002</v>
      </c>
      <c r="F10616">
        <v>4.016</v>
      </c>
      <c r="G10616">
        <v>0.75700000000000001</v>
      </c>
      <c r="H10616">
        <v>449</v>
      </c>
      <c r="I10616">
        <v>6.3</v>
      </c>
      <c r="J10616">
        <v>2.8910000000000002E-2</v>
      </c>
      <c r="K10616">
        <v>0.78600000000000003</v>
      </c>
      <c r="L10616">
        <v>0.80773333333333297</v>
      </c>
      <c r="M10616" s="2">
        <f t="shared" si="328"/>
        <v>2.666666666666667</v>
      </c>
      <c r="N10616" t="s">
        <v>2785</v>
      </c>
    </row>
    <row r="10617" spans="1:14">
      <c r="A10617">
        <v>3</v>
      </c>
      <c r="B10617" t="s">
        <v>9567</v>
      </c>
      <c r="C10617" t="s">
        <v>9568</v>
      </c>
      <c r="D10617">
        <v>19677</v>
      </c>
      <c r="E10617" s="1">
        <v>2.8210000000000002</v>
      </c>
      <c r="F10617">
        <v>3.145</v>
      </c>
      <c r="G10617">
        <v>0.53400000000000003</v>
      </c>
      <c r="H10617">
        <v>500</v>
      </c>
      <c r="I10617">
        <v>6.3</v>
      </c>
      <c r="J10617">
        <v>6.1379999999999997E-2</v>
      </c>
      <c r="K10617">
        <v>1.238</v>
      </c>
      <c r="L10617">
        <v>0.80773333333333297</v>
      </c>
      <c r="M10617" s="2">
        <f t="shared" si="328"/>
        <v>4</v>
      </c>
      <c r="N10617" t="s">
        <v>2785</v>
      </c>
    </row>
    <row r="10618" spans="1:14">
      <c r="A10618">
        <v>4</v>
      </c>
      <c r="B10618" t="s">
        <v>21827</v>
      </c>
      <c r="C10618" t="s">
        <v>21828</v>
      </c>
      <c r="D10618">
        <v>39264</v>
      </c>
      <c r="E10618" s="1">
        <v>2.39</v>
      </c>
      <c r="F10618">
        <v>2.161</v>
      </c>
      <c r="G10618">
        <v>0.629</v>
      </c>
      <c r="H10618">
        <v>1478</v>
      </c>
      <c r="I10618">
        <v>4.0999999999999996</v>
      </c>
      <c r="J10618">
        <v>0.1084</v>
      </c>
      <c r="K10618">
        <v>0.54800000000000004</v>
      </c>
      <c r="L10618">
        <v>0.80773333333333297</v>
      </c>
      <c r="M10618" s="2">
        <f t="shared" si="328"/>
        <v>5.3333333333333339</v>
      </c>
      <c r="N10618" t="s">
        <v>2785</v>
      </c>
    </row>
    <row r="10619" spans="1:14">
      <c r="A10619">
        <v>5</v>
      </c>
      <c r="B10619" t="s">
        <v>7277</v>
      </c>
      <c r="C10619" t="s">
        <v>7278</v>
      </c>
      <c r="D10619">
        <v>5171</v>
      </c>
      <c r="E10619" s="1">
        <v>2.169</v>
      </c>
      <c r="F10619">
        <v>2.34</v>
      </c>
      <c r="G10619">
        <v>0.223</v>
      </c>
      <c r="H10619">
        <v>175</v>
      </c>
      <c r="I10619">
        <v>8</v>
      </c>
      <c r="J10619">
        <v>7.9100000000000004E-3</v>
      </c>
      <c r="K10619">
        <v>0.53600000000000003</v>
      </c>
      <c r="L10619">
        <v>0.80773333333333297</v>
      </c>
      <c r="M10619" s="2">
        <f t="shared" si="328"/>
        <v>6.666666666666667</v>
      </c>
      <c r="N10619" t="s">
        <v>2785</v>
      </c>
    </row>
    <row r="10620" spans="1:14">
      <c r="A10620">
        <v>6</v>
      </c>
      <c r="B10620" t="s">
        <v>9443</v>
      </c>
      <c r="C10620" t="s">
        <v>9444</v>
      </c>
      <c r="D10620">
        <v>40513</v>
      </c>
      <c r="E10620" s="1">
        <v>2.1080000000000001</v>
      </c>
      <c r="F10620">
        <v>2.3490000000000002</v>
      </c>
      <c r="G10620">
        <v>0.307</v>
      </c>
      <c r="H10620">
        <v>1171</v>
      </c>
      <c r="I10620">
        <v>7.3</v>
      </c>
      <c r="J10620">
        <v>8.4949999999999998E-2</v>
      </c>
      <c r="K10620">
        <v>0.73</v>
      </c>
      <c r="L10620">
        <v>0.80773333333333297</v>
      </c>
      <c r="M10620" s="2">
        <f t="shared" si="328"/>
        <v>8</v>
      </c>
      <c r="N10620" t="s">
        <v>2785</v>
      </c>
    </row>
    <row r="10621" spans="1:14">
      <c r="A10621">
        <v>7</v>
      </c>
      <c r="B10621" t="s">
        <v>9391</v>
      </c>
      <c r="C10621" t="s">
        <v>9392</v>
      </c>
      <c r="D10621">
        <v>2012</v>
      </c>
      <c r="E10621" s="1">
        <v>1.8580000000000001</v>
      </c>
      <c r="F10621">
        <v>2.0059999999999998</v>
      </c>
      <c r="G10621">
        <v>0.376</v>
      </c>
      <c r="H10621">
        <v>173</v>
      </c>
      <c r="I10621">
        <v>4.9000000000000004</v>
      </c>
      <c r="J10621">
        <v>5.1900000000000002E-3</v>
      </c>
      <c r="K10621">
        <v>0.54600000000000004</v>
      </c>
      <c r="L10621">
        <v>0.80773333333333297</v>
      </c>
      <c r="M10621" s="2">
        <f t="shared" si="328"/>
        <v>9.3333333333333339</v>
      </c>
      <c r="N10621" t="s">
        <v>2785</v>
      </c>
    </row>
    <row r="10622" spans="1:14">
      <c r="A10622">
        <v>8</v>
      </c>
      <c r="B10622" t="s">
        <v>21821</v>
      </c>
      <c r="C10622" t="s">
        <v>21822</v>
      </c>
      <c r="D10622">
        <v>5525</v>
      </c>
      <c r="E10622" s="1">
        <v>1.857</v>
      </c>
      <c r="F10622">
        <v>2.0430000000000001</v>
      </c>
      <c r="G10622">
        <v>0.42199999999999999</v>
      </c>
      <c r="H10622">
        <v>303</v>
      </c>
      <c r="I10622">
        <v>6.2</v>
      </c>
      <c r="J10622">
        <v>1.481E-2</v>
      </c>
      <c r="K10622">
        <v>0.67500000000000004</v>
      </c>
      <c r="L10622">
        <v>0.80773333333333297</v>
      </c>
      <c r="M10622" s="2">
        <f t="shared" si="328"/>
        <v>10.666666666666668</v>
      </c>
      <c r="N10622" t="s">
        <v>2785</v>
      </c>
    </row>
    <row r="10623" spans="1:14">
      <c r="A10623">
        <v>9</v>
      </c>
      <c r="B10623" t="s">
        <v>9353</v>
      </c>
      <c r="C10623" t="s">
        <v>9354</v>
      </c>
      <c r="D10623">
        <v>3842</v>
      </c>
      <c r="E10623" s="1">
        <v>1.772</v>
      </c>
      <c r="F10623">
        <v>1.454</v>
      </c>
      <c r="G10623">
        <v>0.51500000000000001</v>
      </c>
      <c r="H10623">
        <v>103</v>
      </c>
      <c r="I10623" t="s">
        <v>18288</v>
      </c>
      <c r="J10623">
        <v>4.2900000000000004E-3</v>
      </c>
      <c r="K10623">
        <v>0.58699999999999997</v>
      </c>
      <c r="L10623">
        <v>0.80773333333333297</v>
      </c>
      <c r="M10623" s="2">
        <f t="shared" si="328"/>
        <v>12</v>
      </c>
      <c r="N10623" t="s">
        <v>2785</v>
      </c>
    </row>
    <row r="10624" spans="1:14">
      <c r="A10624">
        <v>10</v>
      </c>
      <c r="B10624" t="s">
        <v>9497</v>
      </c>
      <c r="C10624" t="s">
        <v>9498</v>
      </c>
      <c r="D10624">
        <v>15337</v>
      </c>
      <c r="E10624" s="1">
        <v>1.627</v>
      </c>
      <c r="F10624">
        <v>1.887</v>
      </c>
      <c r="G10624">
        <v>0.24299999999999999</v>
      </c>
      <c r="H10624">
        <v>511</v>
      </c>
      <c r="I10624" t="s">
        <v>18288</v>
      </c>
      <c r="J10624">
        <v>2.3019999999999999E-2</v>
      </c>
      <c r="K10624">
        <v>0.752</v>
      </c>
      <c r="L10624">
        <v>0.80773333333333297</v>
      </c>
      <c r="M10624" s="2">
        <f t="shared" si="328"/>
        <v>13.333333333333334</v>
      </c>
      <c r="N10624" t="s">
        <v>2785</v>
      </c>
    </row>
    <row r="10625" spans="1:14">
      <c r="A10625">
        <v>11</v>
      </c>
      <c r="B10625" t="s">
        <v>9539</v>
      </c>
      <c r="C10625" t="s">
        <v>9540</v>
      </c>
      <c r="D10625">
        <v>9126</v>
      </c>
      <c r="E10625" s="1">
        <v>1.5960000000000001</v>
      </c>
      <c r="F10625">
        <v>1.454</v>
      </c>
      <c r="G10625">
        <v>0.373</v>
      </c>
      <c r="H10625">
        <v>268</v>
      </c>
      <c r="I10625" t="s">
        <v>18288</v>
      </c>
      <c r="J10625">
        <v>1.848E-2</v>
      </c>
      <c r="K10625">
        <v>0.70299999999999996</v>
      </c>
      <c r="L10625">
        <v>0.80773333333333297</v>
      </c>
      <c r="M10625" s="2">
        <f t="shared" si="328"/>
        <v>14.666666666666666</v>
      </c>
      <c r="N10625" t="s">
        <v>2785</v>
      </c>
    </row>
    <row r="10626" spans="1:14">
      <c r="A10626">
        <v>12</v>
      </c>
      <c r="B10626" t="s">
        <v>7297</v>
      </c>
      <c r="C10626" t="s">
        <v>7298</v>
      </c>
      <c r="D10626">
        <v>182</v>
      </c>
      <c r="E10626" s="1">
        <v>1.4350000000000001</v>
      </c>
      <c r="F10626">
        <v>1.3089999999999999</v>
      </c>
      <c r="G10626">
        <v>0.30599999999999999</v>
      </c>
      <c r="H10626">
        <v>49</v>
      </c>
      <c r="I10626">
        <v>3.4</v>
      </c>
      <c r="J10626">
        <v>4.4000000000000002E-4</v>
      </c>
      <c r="K10626">
        <v>0.25700000000000001</v>
      </c>
      <c r="L10626">
        <v>0.80773333333333297</v>
      </c>
      <c r="M10626" s="2">
        <f t="shared" si="328"/>
        <v>16</v>
      </c>
      <c r="N10626" t="s">
        <v>2785</v>
      </c>
    </row>
    <row r="10627" spans="1:14">
      <c r="A10627">
        <v>13</v>
      </c>
      <c r="B10627" t="s">
        <v>9495</v>
      </c>
      <c r="C10627" t="s">
        <v>9496</v>
      </c>
      <c r="D10627">
        <v>1105</v>
      </c>
      <c r="E10627" s="1">
        <v>1.4339999999999999</v>
      </c>
      <c r="F10627">
        <v>1.1870000000000001</v>
      </c>
      <c r="G10627">
        <v>0.125</v>
      </c>
      <c r="H10627">
        <v>152</v>
      </c>
      <c r="I10627">
        <v>3.5</v>
      </c>
      <c r="J10627">
        <v>4.3800000000000002E-3</v>
      </c>
      <c r="K10627">
        <v>0.38200000000000001</v>
      </c>
      <c r="L10627">
        <v>0.80773333333333297</v>
      </c>
      <c r="M10627" s="2">
        <f t="shared" si="328"/>
        <v>17.333333333333336</v>
      </c>
      <c r="N10627" t="s">
        <v>2785</v>
      </c>
    </row>
    <row r="10628" spans="1:14">
      <c r="A10628">
        <v>14</v>
      </c>
      <c r="B10628" t="s">
        <v>7315</v>
      </c>
      <c r="C10628" t="s">
        <v>7316</v>
      </c>
      <c r="D10628">
        <v>1824</v>
      </c>
      <c r="E10628" s="1">
        <v>1.3240000000000001</v>
      </c>
      <c r="F10628">
        <v>1.357</v>
      </c>
      <c r="G10628">
        <v>0.29499999999999998</v>
      </c>
      <c r="H10628">
        <v>44</v>
      </c>
      <c r="I10628" t="s">
        <v>18288</v>
      </c>
      <c r="J10628">
        <v>1.73E-3</v>
      </c>
      <c r="K10628">
        <v>0.44700000000000001</v>
      </c>
      <c r="L10628">
        <v>0.80773333333333297</v>
      </c>
      <c r="M10628" s="2">
        <f t="shared" si="328"/>
        <v>18.666666666666668</v>
      </c>
      <c r="N10628" t="s">
        <v>2785</v>
      </c>
    </row>
    <row r="10629" spans="1:14">
      <c r="A10629">
        <v>15</v>
      </c>
      <c r="B10629" t="s">
        <v>9565</v>
      </c>
      <c r="C10629" t="s">
        <v>9566</v>
      </c>
      <c r="D10629">
        <v>1366</v>
      </c>
      <c r="E10629" s="1">
        <v>1.274</v>
      </c>
      <c r="F10629">
        <v>1.42</v>
      </c>
      <c r="G10629">
        <v>0.186</v>
      </c>
      <c r="H10629">
        <v>102</v>
      </c>
      <c r="I10629">
        <v>5.6</v>
      </c>
      <c r="J10629">
        <v>4.3299999999999996E-3</v>
      </c>
      <c r="K10629">
        <v>0.48899999999999999</v>
      </c>
      <c r="L10629">
        <v>0.80773333333333297</v>
      </c>
      <c r="M10629" s="2">
        <f t="shared" si="328"/>
        <v>20</v>
      </c>
      <c r="N10629" t="s">
        <v>2785</v>
      </c>
    </row>
    <row r="10630" spans="1:14">
      <c r="A10630">
        <v>16</v>
      </c>
      <c r="B10630" t="s">
        <v>9499</v>
      </c>
      <c r="C10630" t="s">
        <v>9500</v>
      </c>
      <c r="D10630">
        <v>3528</v>
      </c>
      <c r="E10630" s="1">
        <v>1.212</v>
      </c>
      <c r="F10630">
        <v>1.2130000000000001</v>
      </c>
      <c r="G10630">
        <v>0.20399999999999999</v>
      </c>
      <c r="H10630">
        <v>167</v>
      </c>
      <c r="I10630" t="s">
        <v>18288</v>
      </c>
      <c r="J10630">
        <v>3.98E-3</v>
      </c>
      <c r="K10630">
        <v>0.41299999999999998</v>
      </c>
      <c r="L10630">
        <v>0.80773333333333297</v>
      </c>
      <c r="M10630" s="2">
        <f t="shared" si="328"/>
        <v>21.333333333333336</v>
      </c>
      <c r="N10630" t="s">
        <v>2785</v>
      </c>
    </row>
    <row r="10631" spans="1:14">
      <c r="A10631">
        <v>17</v>
      </c>
      <c r="B10631" t="s">
        <v>9449</v>
      </c>
      <c r="C10631" t="s">
        <v>9450</v>
      </c>
      <c r="D10631">
        <v>1193</v>
      </c>
      <c r="E10631" s="1">
        <v>1.208</v>
      </c>
      <c r="F10631">
        <v>1.1459999999999999</v>
      </c>
      <c r="G10631">
        <v>0.41499999999999998</v>
      </c>
      <c r="H10631">
        <v>130</v>
      </c>
      <c r="I10631">
        <v>5.5</v>
      </c>
      <c r="J10631">
        <v>2.4399999999999999E-3</v>
      </c>
      <c r="K10631">
        <v>0.27200000000000002</v>
      </c>
      <c r="L10631">
        <v>0.80773333333333297</v>
      </c>
      <c r="M10631" s="2">
        <f t="shared" si="328"/>
        <v>22.666666666666664</v>
      </c>
      <c r="N10631" t="s">
        <v>2785</v>
      </c>
    </row>
    <row r="10632" spans="1:14">
      <c r="A10632">
        <v>18</v>
      </c>
      <c r="B10632" t="s">
        <v>9435</v>
      </c>
      <c r="C10632" t="s">
        <v>9436</v>
      </c>
      <c r="D10632">
        <v>364</v>
      </c>
      <c r="E10632" s="1">
        <v>1.2010000000000001</v>
      </c>
      <c r="F10632">
        <v>1.2070000000000001</v>
      </c>
      <c r="G10632">
        <v>6.7000000000000004E-2</v>
      </c>
      <c r="H10632">
        <v>135</v>
      </c>
      <c r="I10632">
        <v>2.1</v>
      </c>
      <c r="J10632">
        <v>1.4300000000000001E-3</v>
      </c>
      <c r="K10632">
        <v>0.27800000000000002</v>
      </c>
      <c r="L10632">
        <v>0.80773333333333297</v>
      </c>
      <c r="M10632" s="2">
        <f t="shared" si="328"/>
        <v>24</v>
      </c>
      <c r="N10632" t="s">
        <v>2785</v>
      </c>
    </row>
    <row r="10633" spans="1:14">
      <c r="A10633">
        <v>19</v>
      </c>
      <c r="B10633" t="s">
        <v>9413</v>
      </c>
      <c r="C10633" t="s">
        <v>9414</v>
      </c>
      <c r="D10633">
        <v>1494</v>
      </c>
      <c r="E10633" s="1">
        <v>1.198</v>
      </c>
      <c r="F10633">
        <v>1.018</v>
      </c>
      <c r="G10633">
        <v>0.11600000000000001</v>
      </c>
      <c r="H10633">
        <v>173</v>
      </c>
      <c r="I10633">
        <v>4.9000000000000004</v>
      </c>
      <c r="J10633">
        <v>4.3400000000000001E-3</v>
      </c>
      <c r="K10633">
        <v>0.28299999999999997</v>
      </c>
      <c r="L10633">
        <v>0.80773333333333297</v>
      </c>
      <c r="M10633" s="2">
        <f t="shared" si="328"/>
        <v>25.333333333333336</v>
      </c>
      <c r="N10633" t="s">
        <v>2785</v>
      </c>
    </row>
    <row r="10634" spans="1:14">
      <c r="A10634">
        <v>20</v>
      </c>
      <c r="B10634" t="s">
        <v>7289</v>
      </c>
      <c r="C10634" t="s">
        <v>7290</v>
      </c>
      <c r="D10634">
        <v>5843</v>
      </c>
      <c r="E10634" s="1">
        <v>1.147</v>
      </c>
      <c r="F10634">
        <v>1.175</v>
      </c>
      <c r="G10634">
        <v>0.223</v>
      </c>
      <c r="H10634">
        <v>319</v>
      </c>
      <c r="I10634">
        <v>9.5</v>
      </c>
      <c r="J10634">
        <v>9.4299999999999991E-3</v>
      </c>
      <c r="K10634">
        <v>0.39100000000000001</v>
      </c>
      <c r="L10634">
        <v>0.80773333333333297</v>
      </c>
      <c r="M10634" s="2">
        <f t="shared" si="328"/>
        <v>26.666666666666668</v>
      </c>
      <c r="N10634" t="s">
        <v>2785</v>
      </c>
    </row>
    <row r="10635" spans="1:14">
      <c r="A10635">
        <v>21</v>
      </c>
      <c r="B10635" t="s">
        <v>7285</v>
      </c>
      <c r="C10635" t="s">
        <v>7286</v>
      </c>
      <c r="D10635">
        <v>355</v>
      </c>
      <c r="E10635" s="1">
        <v>1.0569999999999999</v>
      </c>
      <c r="F10635">
        <v>0.59499999999999997</v>
      </c>
      <c r="G10635">
        <v>0.13600000000000001</v>
      </c>
      <c r="H10635">
        <v>22</v>
      </c>
      <c r="I10635" t="s">
        <v>18288</v>
      </c>
      <c r="J10635">
        <v>4.8000000000000001E-4</v>
      </c>
      <c r="K10635">
        <v>0.20899999999999999</v>
      </c>
      <c r="L10635">
        <v>0.80773333333333297</v>
      </c>
      <c r="M10635" s="2">
        <f t="shared" si="328"/>
        <v>28.000000000000004</v>
      </c>
      <c r="N10635" t="s">
        <v>2785</v>
      </c>
    </row>
    <row r="10636" spans="1:14">
      <c r="A10636">
        <v>22</v>
      </c>
      <c r="B10636" t="s">
        <v>7341</v>
      </c>
      <c r="C10636" t="s">
        <v>7342</v>
      </c>
      <c r="D10636">
        <v>1943</v>
      </c>
      <c r="E10636" s="1">
        <v>1</v>
      </c>
      <c r="F10636">
        <v>0.93400000000000005</v>
      </c>
      <c r="G10636">
        <v>0.10299999999999999</v>
      </c>
      <c r="H10636">
        <v>58</v>
      </c>
      <c r="I10636" t="s">
        <v>18288</v>
      </c>
      <c r="J10636">
        <v>1.6199999999999999E-3</v>
      </c>
      <c r="K10636">
        <v>0.32200000000000001</v>
      </c>
      <c r="L10636">
        <v>0.80773333333333297</v>
      </c>
      <c r="M10636" s="2">
        <f t="shared" si="328"/>
        <v>29.333333333333332</v>
      </c>
      <c r="N10636" t="s">
        <v>2785</v>
      </c>
    </row>
    <row r="10637" spans="1:14">
      <c r="A10637">
        <v>23</v>
      </c>
      <c r="B10637" t="s">
        <v>9433</v>
      </c>
      <c r="C10637" t="s">
        <v>9434</v>
      </c>
      <c r="D10637">
        <v>2723</v>
      </c>
      <c r="E10637" s="1">
        <v>0.98599999999999999</v>
      </c>
      <c r="F10637">
        <v>1.2949999999999999</v>
      </c>
      <c r="G10637">
        <v>9.4E-2</v>
      </c>
      <c r="H10637">
        <v>171</v>
      </c>
      <c r="I10637">
        <v>8.8000000000000007</v>
      </c>
      <c r="J10637">
        <v>6.0499999999999998E-3</v>
      </c>
      <c r="K10637">
        <v>0.54100000000000004</v>
      </c>
      <c r="L10637">
        <v>0.80773333333333297</v>
      </c>
      <c r="M10637" s="2">
        <f t="shared" si="328"/>
        <v>30.666666666666664</v>
      </c>
      <c r="N10637" t="s">
        <v>2785</v>
      </c>
    </row>
    <row r="10638" spans="1:14">
      <c r="A10638">
        <v>24</v>
      </c>
      <c r="B10638" t="s">
        <v>7337</v>
      </c>
      <c r="C10638" t="s">
        <v>7338</v>
      </c>
      <c r="D10638">
        <v>3363</v>
      </c>
      <c r="E10638" s="1">
        <v>0.91700000000000004</v>
      </c>
      <c r="F10638">
        <v>1.01</v>
      </c>
      <c r="G10638">
        <v>0.126</v>
      </c>
      <c r="H10638">
        <v>501</v>
      </c>
      <c r="I10638">
        <v>4</v>
      </c>
      <c r="J10638">
        <v>1.094E-2</v>
      </c>
      <c r="K10638">
        <v>0.25800000000000001</v>
      </c>
      <c r="L10638">
        <v>0.80773333333333297</v>
      </c>
      <c r="M10638" s="2">
        <f t="shared" si="328"/>
        <v>32</v>
      </c>
      <c r="N10638" t="s">
        <v>2785</v>
      </c>
    </row>
    <row r="10639" spans="1:14">
      <c r="A10639">
        <v>25</v>
      </c>
      <c r="B10639" t="s">
        <v>17479</v>
      </c>
      <c r="C10639" t="s">
        <v>17480</v>
      </c>
      <c r="D10639">
        <v>187</v>
      </c>
      <c r="E10639" s="1">
        <v>0.81599999999999995</v>
      </c>
      <c r="F10639">
        <v>0.78</v>
      </c>
      <c r="G10639">
        <v>0.16</v>
      </c>
      <c r="H10639">
        <v>25</v>
      </c>
      <c r="I10639">
        <v>6.3</v>
      </c>
      <c r="J10639">
        <v>4.0000000000000002E-4</v>
      </c>
      <c r="K10639">
        <v>0.21099999999999999</v>
      </c>
      <c r="L10639">
        <v>0.80773333333333297</v>
      </c>
      <c r="M10639" s="2">
        <f t="shared" si="328"/>
        <v>33.333333333333329</v>
      </c>
      <c r="N10639" t="s">
        <v>2785</v>
      </c>
    </row>
    <row r="10640" spans="1:14">
      <c r="A10640">
        <v>26</v>
      </c>
      <c r="B10640" t="s">
        <v>9469</v>
      </c>
      <c r="C10640" t="s">
        <v>9470</v>
      </c>
      <c r="D10640">
        <v>3812</v>
      </c>
      <c r="E10640" s="1">
        <v>0.751</v>
      </c>
      <c r="F10640">
        <v>0.81</v>
      </c>
      <c r="G10640">
        <v>0.29299999999999998</v>
      </c>
      <c r="H10640">
        <v>215</v>
      </c>
      <c r="I10640" t="s">
        <v>18288</v>
      </c>
      <c r="J10640">
        <v>6.5799999999999999E-3</v>
      </c>
      <c r="K10640">
        <v>0.32100000000000001</v>
      </c>
      <c r="L10640">
        <v>0.80773333333333297</v>
      </c>
      <c r="M10640" s="2">
        <f t="shared" si="328"/>
        <v>34.666666666666671</v>
      </c>
      <c r="N10640" t="s">
        <v>2785</v>
      </c>
    </row>
    <row r="10641" spans="1:14">
      <c r="A10641">
        <v>27</v>
      </c>
      <c r="B10641" t="s">
        <v>7323</v>
      </c>
      <c r="C10641" t="s">
        <v>7324</v>
      </c>
      <c r="D10641">
        <v>258</v>
      </c>
      <c r="E10641" s="1">
        <v>0.69299999999999995</v>
      </c>
      <c r="F10641">
        <v>0.62</v>
      </c>
      <c r="G10641">
        <v>8.7999999999999995E-2</v>
      </c>
      <c r="H10641">
        <v>113</v>
      </c>
      <c r="I10641">
        <v>2.2000000000000002</v>
      </c>
      <c r="J10641">
        <v>8.7000000000000001E-4</v>
      </c>
      <c r="K10641">
        <v>0.127</v>
      </c>
      <c r="L10641">
        <v>0.80773333333333297</v>
      </c>
      <c r="M10641" s="2">
        <f t="shared" si="328"/>
        <v>36</v>
      </c>
      <c r="N10641" t="s">
        <v>2785</v>
      </c>
    </row>
    <row r="10642" spans="1:14">
      <c r="A10642">
        <v>28</v>
      </c>
      <c r="B10642" t="s">
        <v>7281</v>
      </c>
      <c r="C10642" t="s">
        <v>7282</v>
      </c>
      <c r="D10642">
        <v>949</v>
      </c>
      <c r="E10642" s="1">
        <v>0.69099999999999995</v>
      </c>
      <c r="F10642">
        <v>0.81599999999999995</v>
      </c>
      <c r="G10642">
        <v>0.22900000000000001</v>
      </c>
      <c r="H10642">
        <v>205</v>
      </c>
      <c r="I10642">
        <v>3.7</v>
      </c>
      <c r="J10642">
        <v>5.4200000000000003E-3</v>
      </c>
      <c r="K10642">
        <v>0.314</v>
      </c>
      <c r="L10642">
        <v>0.80773333333333297</v>
      </c>
      <c r="M10642" s="2">
        <f t="shared" si="328"/>
        <v>37.333333333333336</v>
      </c>
      <c r="N10642" t="s">
        <v>2785</v>
      </c>
    </row>
    <row r="10643" spans="1:14">
      <c r="A10643">
        <v>29</v>
      </c>
      <c r="B10643" t="s">
        <v>7309</v>
      </c>
      <c r="C10643" t="s">
        <v>7310</v>
      </c>
      <c r="D10643">
        <v>263</v>
      </c>
      <c r="E10643" s="1">
        <v>0.69</v>
      </c>
      <c r="F10643">
        <v>0.57099999999999995</v>
      </c>
      <c r="G10643">
        <v>0.20799999999999999</v>
      </c>
      <c r="H10643">
        <v>125</v>
      </c>
      <c r="I10643">
        <v>3.8</v>
      </c>
      <c r="J10643">
        <v>6.0999999999999997E-4</v>
      </c>
      <c r="K10643">
        <v>0.123</v>
      </c>
      <c r="L10643">
        <v>0.80773333333333297</v>
      </c>
      <c r="M10643" s="2">
        <f t="shared" si="328"/>
        <v>38.666666666666664</v>
      </c>
      <c r="N10643" t="s">
        <v>2785</v>
      </c>
    </row>
    <row r="10644" spans="1:14">
      <c r="A10644">
        <v>30</v>
      </c>
      <c r="B10644" t="s">
        <v>9437</v>
      </c>
      <c r="C10644" t="s">
        <v>9438</v>
      </c>
      <c r="D10644">
        <v>206</v>
      </c>
      <c r="E10644" s="1">
        <v>0.68700000000000006</v>
      </c>
      <c r="F10644">
        <v>0.55900000000000005</v>
      </c>
      <c r="G10644">
        <v>1.7999999999999999E-2</v>
      </c>
      <c r="H10644">
        <v>55</v>
      </c>
      <c r="I10644">
        <v>4.4000000000000004</v>
      </c>
      <c r="J10644">
        <v>7.2000000000000005E-4</v>
      </c>
      <c r="K10644">
        <v>0.16700000000000001</v>
      </c>
      <c r="L10644">
        <v>0.80773333333333297</v>
      </c>
      <c r="M10644" s="2">
        <f t="shared" si="328"/>
        <v>40</v>
      </c>
      <c r="N10644" t="s">
        <v>2785</v>
      </c>
    </row>
    <row r="10645" spans="1:14">
      <c r="A10645">
        <v>31</v>
      </c>
      <c r="B10645" t="s">
        <v>7311</v>
      </c>
      <c r="C10645" t="s">
        <v>7312</v>
      </c>
      <c r="D10645">
        <v>248</v>
      </c>
      <c r="E10645" s="1">
        <v>0.64700000000000002</v>
      </c>
      <c r="F10645">
        <v>0.873</v>
      </c>
      <c r="G10645">
        <v>0.222</v>
      </c>
      <c r="H10645">
        <v>27</v>
      </c>
      <c r="I10645">
        <v>9.5</v>
      </c>
      <c r="J10645">
        <v>4.6999999999999999E-4</v>
      </c>
      <c r="K10645">
        <v>0.33800000000000002</v>
      </c>
      <c r="L10645">
        <v>0.80773333333333297</v>
      </c>
      <c r="M10645" s="2">
        <f t="shared" si="328"/>
        <v>41.333333333333336</v>
      </c>
      <c r="N10645" t="s">
        <v>2785</v>
      </c>
    </row>
    <row r="10646" spans="1:14">
      <c r="A10646">
        <v>32</v>
      </c>
      <c r="B10646" t="s">
        <v>7265</v>
      </c>
      <c r="C10646" t="s">
        <v>7266</v>
      </c>
      <c r="D10646">
        <v>1433</v>
      </c>
      <c r="E10646" s="1">
        <v>0.61199999999999999</v>
      </c>
      <c r="F10646">
        <v>0.54200000000000004</v>
      </c>
      <c r="G10646">
        <v>8.4000000000000005E-2</v>
      </c>
      <c r="H10646">
        <v>215</v>
      </c>
      <c r="I10646">
        <v>6.4</v>
      </c>
      <c r="J10646">
        <v>2.1900000000000001E-3</v>
      </c>
      <c r="K10646">
        <v>0.10299999999999999</v>
      </c>
      <c r="L10646">
        <v>0.80773333333333297</v>
      </c>
      <c r="M10646" s="2">
        <f t="shared" si="328"/>
        <v>42.666666666666671</v>
      </c>
      <c r="N10646" t="s">
        <v>2785</v>
      </c>
    </row>
    <row r="10647" spans="1:14">
      <c r="A10647">
        <v>33</v>
      </c>
      <c r="B10647" t="s">
        <v>9483</v>
      </c>
      <c r="C10647" t="s">
        <v>9484</v>
      </c>
      <c r="D10647">
        <v>4856</v>
      </c>
      <c r="E10647" s="1">
        <v>0.58799999999999997</v>
      </c>
      <c r="F10647">
        <v>0.64800000000000002</v>
      </c>
      <c r="G10647">
        <v>0.13100000000000001</v>
      </c>
      <c r="H10647">
        <v>351</v>
      </c>
      <c r="I10647">
        <v>8.3000000000000007</v>
      </c>
      <c r="J10647">
        <v>8.8000000000000005E-3</v>
      </c>
      <c r="K10647">
        <v>0.215</v>
      </c>
      <c r="L10647">
        <v>0.80773333333333297</v>
      </c>
      <c r="M10647" s="2">
        <f t="shared" ref="M10647:M10678" si="329">A10647/75*100</f>
        <v>44</v>
      </c>
      <c r="N10647" t="s">
        <v>2785</v>
      </c>
    </row>
    <row r="10648" spans="1:14">
      <c r="A10648">
        <v>34</v>
      </c>
      <c r="B10648" t="s">
        <v>7319</v>
      </c>
      <c r="C10648" t="s">
        <v>7320</v>
      </c>
      <c r="D10648">
        <v>683</v>
      </c>
      <c r="E10648" s="1">
        <v>0.58399999999999996</v>
      </c>
      <c r="F10648">
        <v>0.61899999999999999</v>
      </c>
      <c r="G10648">
        <v>0.23200000000000001</v>
      </c>
      <c r="H10648">
        <v>56</v>
      </c>
      <c r="I10648" t="s">
        <v>18288</v>
      </c>
      <c r="J10648">
        <v>1.1299999999999999E-3</v>
      </c>
      <c r="K10648">
        <v>0.20899999999999999</v>
      </c>
      <c r="L10648">
        <v>0.80773333333333297</v>
      </c>
      <c r="M10648" s="2">
        <f t="shared" si="329"/>
        <v>45.333333333333329</v>
      </c>
      <c r="N10648" t="s">
        <v>2785</v>
      </c>
    </row>
    <row r="10649" spans="1:14">
      <c r="A10649">
        <v>35</v>
      </c>
      <c r="B10649" t="s">
        <v>7317</v>
      </c>
      <c r="C10649" t="s">
        <v>7318</v>
      </c>
      <c r="D10649">
        <v>1421</v>
      </c>
      <c r="E10649" s="1">
        <v>0.57299999999999995</v>
      </c>
      <c r="F10649">
        <v>0.50800000000000001</v>
      </c>
      <c r="G10649">
        <v>0.11700000000000001</v>
      </c>
      <c r="H10649">
        <v>145</v>
      </c>
      <c r="I10649" t="s">
        <v>18288</v>
      </c>
      <c r="J10649">
        <v>2.3500000000000001E-3</v>
      </c>
      <c r="K10649">
        <v>0.17799999999999999</v>
      </c>
      <c r="L10649">
        <v>0.80773333333333297</v>
      </c>
      <c r="M10649" s="2">
        <f t="shared" si="329"/>
        <v>46.666666666666664</v>
      </c>
      <c r="N10649" t="s">
        <v>2785</v>
      </c>
    </row>
    <row r="10650" spans="1:14">
      <c r="A10650">
        <v>36</v>
      </c>
      <c r="B10650" t="s">
        <v>9349</v>
      </c>
      <c r="C10650" t="s">
        <v>9350</v>
      </c>
      <c r="D10650">
        <v>329</v>
      </c>
      <c r="E10650" s="1">
        <v>0.53700000000000003</v>
      </c>
      <c r="F10650">
        <v>0.621</v>
      </c>
      <c r="G10650">
        <v>0.32300000000000001</v>
      </c>
      <c r="H10650">
        <v>65</v>
      </c>
      <c r="I10650">
        <v>4.3</v>
      </c>
      <c r="J10650">
        <v>1.15E-3</v>
      </c>
      <c r="K10650">
        <v>0.20499999999999999</v>
      </c>
      <c r="L10650">
        <v>0.80773333333333297</v>
      </c>
      <c r="M10650" s="2">
        <f t="shared" si="329"/>
        <v>48</v>
      </c>
      <c r="N10650" t="s">
        <v>2785</v>
      </c>
    </row>
    <row r="10651" spans="1:14">
      <c r="A10651">
        <v>37</v>
      </c>
      <c r="B10651" t="s">
        <v>17663</v>
      </c>
      <c r="C10651" t="s">
        <v>17664</v>
      </c>
      <c r="D10651">
        <v>485</v>
      </c>
      <c r="E10651" s="1">
        <v>0.50900000000000001</v>
      </c>
      <c r="F10651">
        <v>0.46899999999999997</v>
      </c>
      <c r="G10651">
        <v>0.2</v>
      </c>
      <c r="H10651">
        <v>30</v>
      </c>
      <c r="I10651">
        <v>3.4</v>
      </c>
      <c r="J10651">
        <v>2.8600000000000001E-3</v>
      </c>
      <c r="K10651">
        <v>0.16</v>
      </c>
      <c r="L10651">
        <v>0.80773333333333297</v>
      </c>
      <c r="M10651" s="2">
        <f t="shared" si="329"/>
        <v>49.333333333333336</v>
      </c>
      <c r="N10651" t="s">
        <v>2785</v>
      </c>
    </row>
    <row r="10652" spans="1:14">
      <c r="A10652">
        <v>38</v>
      </c>
      <c r="B10652" t="s">
        <v>21847</v>
      </c>
      <c r="C10652" t="s">
        <v>21848</v>
      </c>
      <c r="D10652">
        <v>1637</v>
      </c>
      <c r="E10652" s="1">
        <v>0.50900000000000001</v>
      </c>
      <c r="F10652">
        <v>0.58799999999999997</v>
      </c>
      <c r="G10652">
        <v>0.11799999999999999</v>
      </c>
      <c r="H10652">
        <v>85</v>
      </c>
      <c r="I10652" t="s">
        <v>18288</v>
      </c>
      <c r="J10652">
        <v>2.1299999999999999E-3</v>
      </c>
      <c r="K10652">
        <v>0.192</v>
      </c>
      <c r="L10652">
        <v>0.80773333333333297</v>
      </c>
      <c r="M10652" s="2">
        <f t="shared" si="329"/>
        <v>50.666666666666671</v>
      </c>
      <c r="N10652" t="s">
        <v>2785</v>
      </c>
    </row>
    <row r="10653" spans="1:14">
      <c r="A10653">
        <v>39</v>
      </c>
      <c r="B10653" t="s">
        <v>16326</v>
      </c>
      <c r="C10653" t="s">
        <v>16327</v>
      </c>
      <c r="D10653">
        <v>137</v>
      </c>
      <c r="E10653" s="1">
        <v>0.5</v>
      </c>
      <c r="F10653">
        <v>0.52700000000000002</v>
      </c>
      <c r="G10653">
        <v>0.2</v>
      </c>
      <c r="H10653">
        <v>10</v>
      </c>
      <c r="I10653">
        <v>7.8</v>
      </c>
      <c r="J10653">
        <v>2.7E-4</v>
      </c>
      <c r="K10653">
        <v>0.16300000000000001</v>
      </c>
      <c r="L10653">
        <v>0.80773333333333297</v>
      </c>
      <c r="M10653" s="2">
        <f t="shared" si="329"/>
        <v>52</v>
      </c>
      <c r="N10653" t="s">
        <v>2785</v>
      </c>
    </row>
    <row r="10654" spans="1:14">
      <c r="A10654">
        <v>40</v>
      </c>
      <c r="B10654" t="s">
        <v>9555</v>
      </c>
      <c r="C10654" t="s">
        <v>9556</v>
      </c>
      <c r="D10654">
        <v>812</v>
      </c>
      <c r="E10654" s="1">
        <v>0.49299999999999999</v>
      </c>
      <c r="F10654">
        <v>0.65200000000000002</v>
      </c>
      <c r="G10654">
        <v>0.151</v>
      </c>
      <c r="H10654">
        <v>119</v>
      </c>
      <c r="I10654">
        <v>4.5999999999999996</v>
      </c>
      <c r="J10654">
        <v>1.9400000000000001E-3</v>
      </c>
      <c r="K10654">
        <v>0.13700000000000001</v>
      </c>
      <c r="L10654">
        <v>0.80773333333333297</v>
      </c>
      <c r="M10654" s="2">
        <f t="shared" si="329"/>
        <v>53.333333333333336</v>
      </c>
      <c r="N10654" t="s">
        <v>2785</v>
      </c>
    </row>
    <row r="10655" spans="1:14">
      <c r="A10655">
        <v>41</v>
      </c>
      <c r="B10655" t="s">
        <v>7333</v>
      </c>
      <c r="C10655" t="s">
        <v>7334</v>
      </c>
      <c r="D10655">
        <v>830</v>
      </c>
      <c r="E10655" s="1">
        <v>0.49299999999999999</v>
      </c>
      <c r="F10655">
        <v>0.45</v>
      </c>
      <c r="G10655">
        <v>0.122</v>
      </c>
      <c r="H10655">
        <v>131</v>
      </c>
      <c r="I10655">
        <v>3.8</v>
      </c>
      <c r="J10655">
        <v>4.3699999999999998E-3</v>
      </c>
      <c r="K10655">
        <v>0.193</v>
      </c>
      <c r="L10655">
        <v>0.80773333333333297</v>
      </c>
      <c r="M10655" s="2">
        <f t="shared" si="329"/>
        <v>54.666666666666664</v>
      </c>
      <c r="N10655" t="s">
        <v>2785</v>
      </c>
    </row>
    <row r="10656" spans="1:14">
      <c r="A10656">
        <v>42</v>
      </c>
      <c r="B10656" t="s">
        <v>9387</v>
      </c>
      <c r="C10656" t="s">
        <v>9388</v>
      </c>
      <c r="D10656">
        <v>218</v>
      </c>
      <c r="E10656" s="1">
        <v>0.48299999999999998</v>
      </c>
      <c r="F10656">
        <v>0.59299999999999997</v>
      </c>
      <c r="G10656">
        <v>2.1999999999999999E-2</v>
      </c>
      <c r="H10656">
        <v>178</v>
      </c>
      <c r="I10656">
        <v>2.9</v>
      </c>
      <c r="J10656">
        <v>1.0200000000000001E-3</v>
      </c>
      <c r="K10656">
        <v>0.16200000000000001</v>
      </c>
      <c r="L10656">
        <v>0.80773333333333297</v>
      </c>
      <c r="M10656" s="2">
        <f t="shared" si="329"/>
        <v>56.000000000000007</v>
      </c>
      <c r="N10656" t="s">
        <v>2785</v>
      </c>
    </row>
    <row r="10657" spans="1:14">
      <c r="A10657">
        <v>43</v>
      </c>
      <c r="B10657" t="s">
        <v>7343</v>
      </c>
      <c r="C10657" t="s">
        <v>7344</v>
      </c>
      <c r="D10657">
        <v>310</v>
      </c>
      <c r="E10657" s="1">
        <v>0.47699999999999998</v>
      </c>
      <c r="G10657">
        <v>0.08</v>
      </c>
      <c r="H10657">
        <v>87</v>
      </c>
      <c r="I10657">
        <v>7.7</v>
      </c>
      <c r="J10657">
        <v>7.7999999999999999E-4</v>
      </c>
      <c r="L10657">
        <v>0.80773333333333297</v>
      </c>
      <c r="M10657" s="2">
        <f t="shared" si="329"/>
        <v>57.333333333333336</v>
      </c>
      <c r="N10657" t="s">
        <v>2785</v>
      </c>
    </row>
    <row r="10658" spans="1:14">
      <c r="A10658">
        <v>44</v>
      </c>
      <c r="B10658" t="s">
        <v>7267</v>
      </c>
      <c r="C10658" t="s">
        <v>7268</v>
      </c>
      <c r="D10658">
        <v>253</v>
      </c>
      <c r="E10658" s="1">
        <v>0.46700000000000003</v>
      </c>
      <c r="G10658">
        <v>0.127</v>
      </c>
      <c r="H10658">
        <v>55</v>
      </c>
      <c r="I10658">
        <v>4.5</v>
      </c>
      <c r="J10658">
        <v>8.5999999999999998E-4</v>
      </c>
      <c r="L10658">
        <v>0.80773333333333297</v>
      </c>
      <c r="M10658" s="2">
        <f t="shared" si="329"/>
        <v>58.666666666666664</v>
      </c>
      <c r="N10658" t="s">
        <v>2785</v>
      </c>
    </row>
    <row r="10659" spans="1:14">
      <c r="A10659">
        <v>45</v>
      </c>
      <c r="B10659" t="s">
        <v>7287</v>
      </c>
      <c r="C10659" t="s">
        <v>7288</v>
      </c>
      <c r="D10659">
        <v>890</v>
      </c>
      <c r="E10659" s="1">
        <v>0.45400000000000001</v>
      </c>
      <c r="F10659">
        <v>0.501</v>
      </c>
      <c r="G10659">
        <v>0.17899999999999999</v>
      </c>
      <c r="H10659">
        <v>78</v>
      </c>
      <c r="I10659" t="s">
        <v>18288</v>
      </c>
      <c r="J10659">
        <v>1.3799999999999999E-3</v>
      </c>
      <c r="K10659">
        <v>0.19600000000000001</v>
      </c>
      <c r="L10659">
        <v>0.80773333333333297</v>
      </c>
      <c r="M10659" s="2">
        <f t="shared" si="329"/>
        <v>60</v>
      </c>
      <c r="N10659" t="s">
        <v>2785</v>
      </c>
    </row>
    <row r="10660" spans="1:14">
      <c r="A10660">
        <v>46</v>
      </c>
      <c r="B10660" t="s">
        <v>7291</v>
      </c>
      <c r="C10660" t="s">
        <v>7292</v>
      </c>
      <c r="D10660">
        <v>851</v>
      </c>
      <c r="E10660" s="1">
        <v>0.434</v>
      </c>
      <c r="G10660">
        <v>5.6000000000000001E-2</v>
      </c>
      <c r="H10660">
        <v>484</v>
      </c>
      <c r="I10660">
        <v>4.4000000000000004</v>
      </c>
      <c r="J10660">
        <v>1.8699999999999999E-3</v>
      </c>
      <c r="L10660">
        <v>0.80773333333333297</v>
      </c>
      <c r="M10660" s="2">
        <f t="shared" si="329"/>
        <v>61.333333333333329</v>
      </c>
      <c r="N10660" t="s">
        <v>2785</v>
      </c>
    </row>
    <row r="10661" spans="1:14">
      <c r="A10661">
        <v>47</v>
      </c>
      <c r="B10661" t="s">
        <v>7271</v>
      </c>
      <c r="C10661" t="s">
        <v>7272</v>
      </c>
      <c r="D10661">
        <v>314</v>
      </c>
      <c r="E10661" s="1">
        <v>0.43099999999999999</v>
      </c>
      <c r="F10661">
        <v>0.34</v>
      </c>
      <c r="G10661">
        <v>8.5000000000000006E-2</v>
      </c>
      <c r="H10661">
        <v>82</v>
      </c>
      <c r="I10661">
        <v>3.8</v>
      </c>
      <c r="J10661">
        <v>6.7000000000000002E-4</v>
      </c>
      <c r="K10661">
        <v>0.06</v>
      </c>
      <c r="L10661">
        <v>0.80773333333333297</v>
      </c>
      <c r="M10661" s="2">
        <f t="shared" si="329"/>
        <v>62.666666666666671</v>
      </c>
      <c r="N10661" t="s">
        <v>2785</v>
      </c>
    </row>
    <row r="10662" spans="1:14">
      <c r="A10662">
        <v>48</v>
      </c>
      <c r="B10662" t="s">
        <v>7273</v>
      </c>
      <c r="C10662" t="s">
        <v>7274</v>
      </c>
      <c r="D10662">
        <v>621</v>
      </c>
      <c r="E10662" s="1">
        <v>0.41599999999999998</v>
      </c>
      <c r="F10662">
        <v>0.45200000000000001</v>
      </c>
      <c r="G10662">
        <v>0.28599999999999998</v>
      </c>
      <c r="H10662">
        <v>56</v>
      </c>
      <c r="I10662" t="s">
        <v>18288</v>
      </c>
      <c r="J10662">
        <v>7.1000000000000002E-4</v>
      </c>
      <c r="K10662">
        <v>0.16300000000000001</v>
      </c>
      <c r="L10662">
        <v>0.80773333333333297</v>
      </c>
      <c r="M10662" s="2">
        <f t="shared" si="329"/>
        <v>64</v>
      </c>
      <c r="N10662" t="s">
        <v>2785</v>
      </c>
    </row>
    <row r="10663" spans="1:14">
      <c r="A10663">
        <v>49</v>
      </c>
      <c r="B10663" t="s">
        <v>7339</v>
      </c>
      <c r="C10663" t="s">
        <v>7340</v>
      </c>
      <c r="D10663">
        <v>1225</v>
      </c>
      <c r="E10663" s="1">
        <v>0.38700000000000001</v>
      </c>
      <c r="F10663">
        <v>0.33600000000000002</v>
      </c>
      <c r="G10663">
        <v>5.0999999999999997E-2</v>
      </c>
      <c r="H10663">
        <v>98</v>
      </c>
      <c r="I10663" t="s">
        <v>18288</v>
      </c>
      <c r="J10663">
        <v>1.25E-3</v>
      </c>
      <c r="K10663">
        <v>0.13500000000000001</v>
      </c>
      <c r="L10663">
        <v>0.80773333333333297</v>
      </c>
      <c r="M10663" s="2">
        <f t="shared" si="329"/>
        <v>65.333333333333329</v>
      </c>
      <c r="N10663" t="s">
        <v>2785</v>
      </c>
    </row>
    <row r="10664" spans="1:14">
      <c r="A10664">
        <v>50</v>
      </c>
      <c r="B10664" t="s">
        <v>7269</v>
      </c>
      <c r="C10664" t="s">
        <v>7270</v>
      </c>
      <c r="D10664">
        <v>312</v>
      </c>
      <c r="E10664" s="1">
        <v>0.38600000000000001</v>
      </c>
      <c r="F10664">
        <v>0.40899999999999997</v>
      </c>
      <c r="G10664">
        <v>0</v>
      </c>
      <c r="H10664">
        <v>35</v>
      </c>
      <c r="I10664">
        <v>8.6</v>
      </c>
      <c r="J10664">
        <v>3.2000000000000003E-4</v>
      </c>
      <c r="K10664">
        <v>0.10299999999999999</v>
      </c>
      <c r="L10664">
        <v>0.80773333333333297</v>
      </c>
      <c r="M10664" s="2">
        <f t="shared" si="329"/>
        <v>66.666666666666657</v>
      </c>
      <c r="N10664" t="s">
        <v>2785</v>
      </c>
    </row>
    <row r="10665" spans="1:14">
      <c r="A10665">
        <v>51</v>
      </c>
      <c r="B10665" t="s">
        <v>7313</v>
      </c>
      <c r="C10665" t="s">
        <v>7314</v>
      </c>
      <c r="D10665">
        <v>246</v>
      </c>
      <c r="E10665" s="1">
        <v>0.379</v>
      </c>
      <c r="F10665">
        <v>0.33900000000000002</v>
      </c>
      <c r="G10665">
        <v>0.14699999999999999</v>
      </c>
      <c r="H10665">
        <v>34</v>
      </c>
      <c r="I10665" t="s">
        <v>18288</v>
      </c>
      <c r="J10665">
        <v>3.3E-4</v>
      </c>
      <c r="K10665">
        <v>0.112</v>
      </c>
      <c r="L10665">
        <v>0.80773333333333297</v>
      </c>
      <c r="M10665" s="2">
        <f t="shared" si="329"/>
        <v>68</v>
      </c>
      <c r="N10665" t="s">
        <v>2785</v>
      </c>
    </row>
    <row r="10666" spans="1:14">
      <c r="A10666">
        <v>52</v>
      </c>
      <c r="B10666" t="s">
        <v>7295</v>
      </c>
      <c r="C10666" t="s">
        <v>7296</v>
      </c>
      <c r="D10666">
        <v>986</v>
      </c>
      <c r="E10666" s="1">
        <v>0.373</v>
      </c>
      <c r="F10666">
        <v>0.312</v>
      </c>
      <c r="G10666">
        <v>0.158</v>
      </c>
      <c r="H10666">
        <v>95</v>
      </c>
      <c r="I10666" t="s">
        <v>18288</v>
      </c>
      <c r="J10666">
        <v>1.25E-3</v>
      </c>
      <c r="K10666">
        <v>0.1</v>
      </c>
      <c r="L10666">
        <v>0.80773333333333297</v>
      </c>
      <c r="M10666" s="2">
        <f t="shared" si="329"/>
        <v>69.333333333333343</v>
      </c>
      <c r="N10666" t="s">
        <v>2785</v>
      </c>
    </row>
    <row r="10667" spans="1:14">
      <c r="A10667">
        <v>53</v>
      </c>
      <c r="B10667" t="s">
        <v>7279</v>
      </c>
      <c r="C10667" t="s">
        <v>7280</v>
      </c>
      <c r="D10667">
        <v>418</v>
      </c>
      <c r="E10667" s="1">
        <v>0.36399999999999999</v>
      </c>
      <c r="F10667">
        <v>0.53600000000000003</v>
      </c>
      <c r="G10667">
        <v>0.157</v>
      </c>
      <c r="H10667">
        <v>51</v>
      </c>
      <c r="I10667">
        <v>7.2</v>
      </c>
      <c r="J10667">
        <v>9.6000000000000002E-4</v>
      </c>
      <c r="K10667">
        <v>0.16400000000000001</v>
      </c>
      <c r="L10667">
        <v>0.80773333333333297</v>
      </c>
      <c r="M10667" s="2">
        <f t="shared" si="329"/>
        <v>70.666666666666671</v>
      </c>
      <c r="N10667" t="s">
        <v>2785</v>
      </c>
    </row>
    <row r="10668" spans="1:14">
      <c r="A10668">
        <v>54</v>
      </c>
      <c r="B10668" t="s">
        <v>7283</v>
      </c>
      <c r="C10668" t="s">
        <v>7284</v>
      </c>
      <c r="D10668">
        <v>34</v>
      </c>
      <c r="E10668" s="1">
        <v>0.34799999999999998</v>
      </c>
      <c r="F10668">
        <v>0.35499999999999998</v>
      </c>
      <c r="G10668">
        <v>6.7000000000000004E-2</v>
      </c>
      <c r="H10668">
        <v>15</v>
      </c>
      <c r="J10668">
        <v>2.0000000000000001E-4</v>
      </c>
      <c r="K10668">
        <v>0.126</v>
      </c>
      <c r="L10668">
        <v>0.80773333333333297</v>
      </c>
      <c r="M10668" s="2">
        <f t="shared" si="329"/>
        <v>72</v>
      </c>
      <c r="N10668" t="s">
        <v>2785</v>
      </c>
    </row>
    <row r="10669" spans="1:14">
      <c r="A10669">
        <v>55</v>
      </c>
      <c r="B10669" t="s">
        <v>7275</v>
      </c>
      <c r="C10669" t="s">
        <v>7276</v>
      </c>
      <c r="D10669">
        <v>106</v>
      </c>
      <c r="E10669" s="1">
        <v>0.34599999999999997</v>
      </c>
      <c r="F10669">
        <v>0.35399999999999998</v>
      </c>
      <c r="G10669">
        <v>4.9000000000000002E-2</v>
      </c>
      <c r="H10669">
        <v>61</v>
      </c>
      <c r="I10669">
        <v>3.1</v>
      </c>
      <c r="J10669">
        <v>3.2000000000000003E-4</v>
      </c>
      <c r="K10669">
        <v>6.7000000000000004E-2</v>
      </c>
      <c r="L10669">
        <v>0.80773333333333297</v>
      </c>
      <c r="M10669" s="2">
        <f t="shared" si="329"/>
        <v>73.333333333333329</v>
      </c>
      <c r="N10669" t="s">
        <v>2785</v>
      </c>
    </row>
    <row r="10670" spans="1:14">
      <c r="A10670">
        <v>56</v>
      </c>
      <c r="B10670" t="s">
        <v>9455</v>
      </c>
      <c r="C10670" t="s">
        <v>9456</v>
      </c>
      <c r="D10670">
        <v>311</v>
      </c>
      <c r="E10670" s="1">
        <v>0.34399999999999997</v>
      </c>
      <c r="F10670">
        <v>0.40400000000000003</v>
      </c>
      <c r="G10670">
        <v>2.1000000000000001E-2</v>
      </c>
      <c r="H10670">
        <v>48</v>
      </c>
      <c r="I10670">
        <v>9.1999999999999993</v>
      </c>
      <c r="J10670">
        <v>6.0999999999999997E-4</v>
      </c>
      <c r="K10670">
        <v>0.17</v>
      </c>
      <c r="L10670">
        <v>0.80773333333333297</v>
      </c>
      <c r="M10670" s="2">
        <f t="shared" si="329"/>
        <v>74.666666666666671</v>
      </c>
      <c r="N10670" t="s">
        <v>2785</v>
      </c>
    </row>
    <row r="10671" spans="1:14">
      <c r="A10671">
        <v>57</v>
      </c>
      <c r="B10671" t="s">
        <v>7293</v>
      </c>
      <c r="C10671" t="s">
        <v>7294</v>
      </c>
      <c r="D10671">
        <v>603</v>
      </c>
      <c r="E10671" s="1">
        <v>0.29199999999999998</v>
      </c>
      <c r="F10671">
        <v>0.318</v>
      </c>
      <c r="G10671">
        <v>5.7000000000000002E-2</v>
      </c>
      <c r="H10671">
        <v>106</v>
      </c>
      <c r="I10671">
        <v>4</v>
      </c>
      <c r="J10671">
        <v>2.63E-3</v>
      </c>
      <c r="K10671">
        <v>0.10199999999999999</v>
      </c>
      <c r="L10671">
        <v>0.80773333333333297</v>
      </c>
      <c r="M10671" s="2">
        <f t="shared" si="329"/>
        <v>76</v>
      </c>
      <c r="N10671" t="s">
        <v>2785</v>
      </c>
    </row>
    <row r="10672" spans="1:14">
      <c r="A10672">
        <v>58</v>
      </c>
      <c r="B10672" t="s">
        <v>9239</v>
      </c>
      <c r="C10672" t="s">
        <v>9240</v>
      </c>
      <c r="D10672">
        <v>142</v>
      </c>
      <c r="E10672" s="1">
        <v>0.27800000000000002</v>
      </c>
      <c r="F10672">
        <v>0.43</v>
      </c>
      <c r="I10672">
        <v>5.6</v>
      </c>
      <c r="J10672">
        <v>4.2999999999999999E-4</v>
      </c>
      <c r="K10672">
        <v>0.13600000000000001</v>
      </c>
      <c r="L10672">
        <v>0.80773333333333297</v>
      </c>
      <c r="M10672" s="2">
        <f t="shared" si="329"/>
        <v>77.333333333333329</v>
      </c>
      <c r="N10672" t="s">
        <v>2785</v>
      </c>
    </row>
    <row r="10673" spans="1:14">
      <c r="A10673">
        <v>59</v>
      </c>
      <c r="B10673" t="s">
        <v>7321</v>
      </c>
      <c r="C10673" t="s">
        <v>7322</v>
      </c>
      <c r="D10673">
        <v>119</v>
      </c>
      <c r="E10673" s="1">
        <v>0.27400000000000002</v>
      </c>
      <c r="F10673">
        <v>0.23699999999999999</v>
      </c>
      <c r="G10673">
        <v>2.1000000000000001E-2</v>
      </c>
      <c r="H10673">
        <v>47</v>
      </c>
      <c r="I10673">
        <v>8.6999999999999993</v>
      </c>
      <c r="J10673">
        <v>2.5999999999999998E-4</v>
      </c>
      <c r="K10673">
        <v>0.08</v>
      </c>
      <c r="L10673">
        <v>0.80773333333333297</v>
      </c>
      <c r="M10673" s="2">
        <f t="shared" si="329"/>
        <v>78.666666666666657</v>
      </c>
      <c r="N10673" t="s">
        <v>2785</v>
      </c>
    </row>
    <row r="10674" spans="1:14">
      <c r="A10674">
        <v>60</v>
      </c>
      <c r="B10674" t="s">
        <v>9235</v>
      </c>
      <c r="C10674" t="s">
        <v>9236</v>
      </c>
      <c r="D10674">
        <v>605</v>
      </c>
      <c r="E10674" s="1">
        <v>0.26200000000000001</v>
      </c>
      <c r="F10674">
        <v>0.34</v>
      </c>
      <c r="G10674">
        <v>8.2000000000000003E-2</v>
      </c>
      <c r="H10674">
        <v>98</v>
      </c>
      <c r="I10674" t="s">
        <v>18288</v>
      </c>
      <c r="J10674">
        <v>7.9000000000000001E-4</v>
      </c>
      <c r="K10674">
        <v>9.9000000000000005E-2</v>
      </c>
      <c r="L10674">
        <v>0.80773333333333297</v>
      </c>
      <c r="M10674" s="2">
        <f t="shared" si="329"/>
        <v>80</v>
      </c>
      <c r="N10674" t="s">
        <v>2785</v>
      </c>
    </row>
    <row r="10675" spans="1:14">
      <c r="A10675">
        <v>61</v>
      </c>
      <c r="B10675" t="s">
        <v>7299</v>
      </c>
      <c r="C10675" t="s">
        <v>7300</v>
      </c>
      <c r="D10675">
        <v>424</v>
      </c>
      <c r="E10675" s="1">
        <v>0.249</v>
      </c>
      <c r="G10675">
        <v>1.9E-2</v>
      </c>
      <c r="H10675">
        <v>108</v>
      </c>
      <c r="I10675">
        <v>9.4</v>
      </c>
      <c r="J10675">
        <v>5.2999999999999998E-4</v>
      </c>
      <c r="L10675">
        <v>0.80773333333333297</v>
      </c>
      <c r="M10675" s="2">
        <f t="shared" si="329"/>
        <v>81.333333333333329</v>
      </c>
      <c r="N10675" t="s">
        <v>2785</v>
      </c>
    </row>
    <row r="10676" spans="1:14">
      <c r="A10676">
        <v>62</v>
      </c>
      <c r="B10676" t="s">
        <v>7325</v>
      </c>
      <c r="C10676" t="s">
        <v>7326</v>
      </c>
      <c r="D10676">
        <v>118</v>
      </c>
      <c r="E10676" s="1">
        <v>0.24099999999999999</v>
      </c>
      <c r="F10676">
        <v>0.23200000000000001</v>
      </c>
      <c r="G10676">
        <v>0.154</v>
      </c>
      <c r="H10676">
        <v>13</v>
      </c>
      <c r="I10676">
        <v>6.1</v>
      </c>
      <c r="J10676">
        <v>2.9E-4</v>
      </c>
      <c r="K10676">
        <v>6.8000000000000005E-2</v>
      </c>
      <c r="L10676">
        <v>0.80773333333333297</v>
      </c>
      <c r="M10676" s="2">
        <f t="shared" si="329"/>
        <v>82.666666666666671</v>
      </c>
      <c r="N10676" t="s">
        <v>2785</v>
      </c>
    </row>
    <row r="10677" spans="1:14">
      <c r="A10677">
        <v>63</v>
      </c>
      <c r="B10677" t="s">
        <v>7335</v>
      </c>
      <c r="C10677" t="s">
        <v>7336</v>
      </c>
      <c r="D10677">
        <v>285</v>
      </c>
      <c r="E10677" s="1">
        <v>0.215</v>
      </c>
      <c r="F10677">
        <v>0.26400000000000001</v>
      </c>
      <c r="G10677">
        <v>0.08</v>
      </c>
      <c r="H10677">
        <v>113</v>
      </c>
      <c r="I10677">
        <v>6.3</v>
      </c>
      <c r="J10677">
        <v>8.5999999999999998E-4</v>
      </c>
      <c r="K10677">
        <v>0.1</v>
      </c>
      <c r="L10677">
        <v>0.80773333333333297</v>
      </c>
      <c r="M10677" s="2">
        <f t="shared" si="329"/>
        <v>84</v>
      </c>
      <c r="N10677" t="s">
        <v>2785</v>
      </c>
    </row>
    <row r="10678" spans="1:14">
      <c r="A10678">
        <v>64</v>
      </c>
      <c r="B10678" t="s">
        <v>7301</v>
      </c>
      <c r="C10678" t="s">
        <v>7302</v>
      </c>
      <c r="D10678">
        <v>481</v>
      </c>
      <c r="E10678" s="1">
        <v>0.16200000000000001</v>
      </c>
      <c r="F10678">
        <v>0.20899999999999999</v>
      </c>
      <c r="G10678">
        <v>4.2000000000000003E-2</v>
      </c>
      <c r="H10678">
        <v>118</v>
      </c>
      <c r="I10678" t="s">
        <v>18288</v>
      </c>
      <c r="J10678">
        <v>7.2000000000000005E-4</v>
      </c>
      <c r="K10678">
        <v>8.3000000000000004E-2</v>
      </c>
      <c r="L10678">
        <v>0.80773333333333297</v>
      </c>
      <c r="M10678" s="2">
        <f t="shared" si="329"/>
        <v>85.333333333333343</v>
      </c>
      <c r="N10678" t="s">
        <v>2785</v>
      </c>
    </row>
    <row r="10679" spans="1:14">
      <c r="A10679">
        <v>65</v>
      </c>
      <c r="B10679" t="s">
        <v>9553</v>
      </c>
      <c r="C10679" t="s">
        <v>9554</v>
      </c>
      <c r="D10679">
        <v>1547</v>
      </c>
      <c r="E10679" s="1">
        <v>0.16</v>
      </c>
      <c r="F10679">
        <v>0.20300000000000001</v>
      </c>
      <c r="G10679">
        <v>8.9999999999999993E-3</v>
      </c>
      <c r="H10679">
        <v>972</v>
      </c>
      <c r="I10679">
        <v>5.2</v>
      </c>
      <c r="J10679">
        <v>2.4099999999999998E-3</v>
      </c>
      <c r="K10679">
        <v>2.8000000000000001E-2</v>
      </c>
      <c r="L10679">
        <v>0.80773333333333297</v>
      </c>
      <c r="M10679" s="2">
        <f t="shared" ref="M10679:M10689" si="330">A10679/75*100</f>
        <v>86.666666666666671</v>
      </c>
      <c r="N10679" t="s">
        <v>2785</v>
      </c>
    </row>
    <row r="10680" spans="1:14">
      <c r="A10680">
        <v>66</v>
      </c>
      <c r="B10680" t="s">
        <v>7307</v>
      </c>
      <c r="C10680" t="s">
        <v>7308</v>
      </c>
      <c r="D10680">
        <v>120</v>
      </c>
      <c r="E10680" s="1">
        <v>0.14199999999999999</v>
      </c>
      <c r="F10680">
        <v>9.8000000000000004E-2</v>
      </c>
      <c r="G10680">
        <v>4.2000000000000003E-2</v>
      </c>
      <c r="H10680">
        <v>143</v>
      </c>
      <c r="I10680">
        <v>5.6</v>
      </c>
      <c r="J10680">
        <v>2.5000000000000001E-4</v>
      </c>
      <c r="K10680">
        <v>2.4E-2</v>
      </c>
      <c r="L10680">
        <v>0.80773333333333297</v>
      </c>
      <c r="M10680" s="2">
        <f t="shared" si="330"/>
        <v>88</v>
      </c>
      <c r="N10680" t="s">
        <v>2785</v>
      </c>
    </row>
    <row r="10681" spans="1:14">
      <c r="A10681">
        <v>67</v>
      </c>
      <c r="B10681" t="s">
        <v>7303</v>
      </c>
      <c r="C10681" t="s">
        <v>7304</v>
      </c>
      <c r="D10681">
        <v>273</v>
      </c>
      <c r="E10681" s="1">
        <v>0.13400000000000001</v>
      </c>
      <c r="F10681">
        <v>0.10299999999999999</v>
      </c>
      <c r="G10681">
        <v>9.2999999999999999E-2</v>
      </c>
      <c r="H10681">
        <v>495</v>
      </c>
      <c r="I10681">
        <v>2.4</v>
      </c>
      <c r="J10681">
        <v>3.5E-4</v>
      </c>
      <c r="K10681">
        <v>0.01</v>
      </c>
      <c r="L10681">
        <v>0.80773333333333297</v>
      </c>
      <c r="M10681" s="2">
        <f t="shared" si="330"/>
        <v>89.333333333333329</v>
      </c>
      <c r="N10681" t="s">
        <v>2785</v>
      </c>
    </row>
    <row r="10682" spans="1:14">
      <c r="A10682">
        <v>68</v>
      </c>
      <c r="B10682" t="s">
        <v>7305</v>
      </c>
      <c r="C10682" t="s">
        <v>7306</v>
      </c>
      <c r="D10682">
        <v>97</v>
      </c>
      <c r="E10682" s="1">
        <v>0.123</v>
      </c>
      <c r="G10682">
        <v>1.6E-2</v>
      </c>
      <c r="H10682">
        <v>63</v>
      </c>
      <c r="J10682">
        <v>2.9999999999999997E-4</v>
      </c>
      <c r="L10682">
        <v>0.80773333333333297</v>
      </c>
      <c r="M10682" s="2">
        <f t="shared" si="330"/>
        <v>90.666666666666657</v>
      </c>
      <c r="N10682" t="s">
        <v>2785</v>
      </c>
    </row>
    <row r="10683" spans="1:14">
      <c r="A10683">
        <v>69</v>
      </c>
      <c r="B10683" t="s">
        <v>9501</v>
      </c>
      <c r="C10683" t="s">
        <v>9502</v>
      </c>
      <c r="D10683">
        <v>186</v>
      </c>
      <c r="E10683" s="1">
        <v>0.108</v>
      </c>
      <c r="F10683">
        <v>0.107</v>
      </c>
      <c r="G10683">
        <v>7.4999999999999997E-2</v>
      </c>
      <c r="H10683">
        <v>120</v>
      </c>
      <c r="I10683">
        <v>5.7</v>
      </c>
      <c r="J10683">
        <v>3.6000000000000002E-4</v>
      </c>
      <c r="K10683">
        <v>2.4E-2</v>
      </c>
      <c r="L10683">
        <v>0.80773333333333297</v>
      </c>
      <c r="M10683" s="2">
        <f t="shared" si="330"/>
        <v>92</v>
      </c>
      <c r="N10683" t="s">
        <v>2785</v>
      </c>
    </row>
    <row r="10684" spans="1:14">
      <c r="A10684">
        <v>70</v>
      </c>
      <c r="B10684" t="s">
        <v>7329</v>
      </c>
      <c r="C10684" t="s">
        <v>7330</v>
      </c>
      <c r="D10684">
        <v>62</v>
      </c>
      <c r="E10684" s="1">
        <v>0.105</v>
      </c>
      <c r="G10684">
        <v>1.2999999999999999E-2</v>
      </c>
      <c r="H10684">
        <v>80</v>
      </c>
      <c r="J10684">
        <v>2.4000000000000001E-4</v>
      </c>
      <c r="L10684">
        <v>0.80773333333333297</v>
      </c>
      <c r="M10684" s="2">
        <f t="shared" si="330"/>
        <v>93.333333333333329</v>
      </c>
      <c r="N10684" t="s">
        <v>2785</v>
      </c>
    </row>
    <row r="10685" spans="1:14">
      <c r="A10685">
        <v>71</v>
      </c>
      <c r="B10685" t="s">
        <v>7327</v>
      </c>
      <c r="C10685" t="s">
        <v>7328</v>
      </c>
      <c r="D10685">
        <v>275</v>
      </c>
      <c r="E10685" s="1">
        <v>6.7000000000000004E-2</v>
      </c>
      <c r="F10685">
        <v>0.16600000000000001</v>
      </c>
      <c r="G10685">
        <v>2.5000000000000001E-2</v>
      </c>
      <c r="H10685">
        <v>40</v>
      </c>
      <c r="I10685" t="s">
        <v>18288</v>
      </c>
      <c r="J10685">
        <v>5.2999999999999998E-4</v>
      </c>
      <c r="K10685">
        <v>9.8000000000000004E-2</v>
      </c>
      <c r="L10685">
        <v>0.80773333333333297</v>
      </c>
      <c r="M10685" s="2">
        <f t="shared" si="330"/>
        <v>94.666666666666671</v>
      </c>
      <c r="N10685" t="s">
        <v>2785</v>
      </c>
    </row>
    <row r="10686" spans="1:14">
      <c r="A10686">
        <v>72</v>
      </c>
      <c r="B10686" t="s">
        <v>9233</v>
      </c>
      <c r="C10686" t="s">
        <v>9234</v>
      </c>
      <c r="D10686">
        <v>81</v>
      </c>
      <c r="E10686" s="1">
        <v>5.6000000000000001E-2</v>
      </c>
      <c r="F10686">
        <v>5.8000000000000003E-2</v>
      </c>
      <c r="G10686">
        <v>1.2999999999999999E-2</v>
      </c>
      <c r="H10686">
        <v>77</v>
      </c>
      <c r="J10686">
        <v>1.6000000000000001E-4</v>
      </c>
      <c r="K10686">
        <v>2.3E-2</v>
      </c>
      <c r="L10686">
        <v>0.80773333333333297</v>
      </c>
      <c r="M10686" s="2">
        <f t="shared" si="330"/>
        <v>96</v>
      </c>
      <c r="N10686" t="s">
        <v>2785</v>
      </c>
    </row>
    <row r="10687" spans="1:14">
      <c r="A10687">
        <v>73</v>
      </c>
      <c r="B10687" t="s">
        <v>7331</v>
      </c>
      <c r="C10687" t="s">
        <v>7332</v>
      </c>
      <c r="D10687">
        <v>160</v>
      </c>
      <c r="E10687" s="1">
        <v>5.2999999999999999E-2</v>
      </c>
      <c r="F10687">
        <v>6.3E-2</v>
      </c>
      <c r="G10687">
        <v>2.1999999999999999E-2</v>
      </c>
      <c r="H10687">
        <v>89</v>
      </c>
      <c r="I10687" t="s">
        <v>18288</v>
      </c>
      <c r="J10687">
        <v>2.0000000000000001E-4</v>
      </c>
      <c r="K10687">
        <v>1.9E-2</v>
      </c>
      <c r="L10687">
        <v>0.80773333333333297</v>
      </c>
      <c r="M10687" s="2">
        <f t="shared" si="330"/>
        <v>97.333333333333343</v>
      </c>
      <c r="N10687" t="s">
        <v>2785</v>
      </c>
    </row>
    <row r="10688" spans="1:14">
      <c r="A10688">
        <v>74</v>
      </c>
      <c r="B10688" t="s">
        <v>13339</v>
      </c>
      <c r="C10688" t="s">
        <v>13340</v>
      </c>
      <c r="D10688">
        <v>77</v>
      </c>
      <c r="E10688" s="1">
        <v>0.05</v>
      </c>
      <c r="F10688">
        <v>0.123</v>
      </c>
      <c r="G10688">
        <v>1.9E-2</v>
      </c>
      <c r="H10688">
        <v>52</v>
      </c>
      <c r="J10688">
        <v>1.1E-4</v>
      </c>
      <c r="K10688">
        <v>1.7000000000000001E-2</v>
      </c>
      <c r="L10688">
        <v>0.80773333333333297</v>
      </c>
      <c r="M10688" s="2">
        <f t="shared" si="330"/>
        <v>98.666666666666671</v>
      </c>
      <c r="N10688" t="s">
        <v>2785</v>
      </c>
    </row>
    <row r="10689" spans="1:14">
      <c r="A10689">
        <v>75</v>
      </c>
      <c r="B10689" t="s">
        <v>9287</v>
      </c>
      <c r="C10689" t="s">
        <v>9288</v>
      </c>
      <c r="D10689">
        <v>1</v>
      </c>
      <c r="E10689" s="1">
        <v>0</v>
      </c>
      <c r="J10689">
        <v>0</v>
      </c>
      <c r="L10689">
        <v>0.80773333333333297</v>
      </c>
      <c r="M10689" s="2">
        <f t="shared" si="330"/>
        <v>100</v>
      </c>
      <c r="N10689" t="s">
        <v>2785</v>
      </c>
    </row>
    <row r="10690" spans="1:14" s="3" customFormat="1">
      <c r="E10690" s="4"/>
      <c r="M10690" s="5"/>
    </row>
    <row r="10691" spans="1:14">
      <c r="A10691">
        <v>1</v>
      </c>
      <c r="B10691" t="s">
        <v>10844</v>
      </c>
      <c r="C10691" t="s">
        <v>10845</v>
      </c>
      <c r="D10691">
        <v>844</v>
      </c>
      <c r="E10691" s="1">
        <v>14.472</v>
      </c>
      <c r="F10691">
        <v>14.5</v>
      </c>
      <c r="G10691">
        <v>2.65</v>
      </c>
      <c r="H10691">
        <v>120</v>
      </c>
      <c r="I10691">
        <v>1.2</v>
      </c>
      <c r="J10691">
        <v>4.4299999999999999E-3</v>
      </c>
      <c r="K10691">
        <v>7.024</v>
      </c>
      <c r="L10691">
        <f>AVERAGE(E10691:E10764)</f>
        <v>2.2004594594594593</v>
      </c>
      <c r="M10691" s="2">
        <f t="shared" ref="M10691:M10722" si="331">A10691/74*100</f>
        <v>1.3513513513513513</v>
      </c>
      <c r="N10691" t="s">
        <v>2786</v>
      </c>
    </row>
    <row r="10692" spans="1:14">
      <c r="A10692">
        <v>2</v>
      </c>
      <c r="B10692" t="s">
        <v>7367</v>
      </c>
      <c r="C10692" t="s">
        <v>7368</v>
      </c>
      <c r="D10692">
        <v>11821</v>
      </c>
      <c r="E10692" s="1">
        <v>6.5910000000000002</v>
      </c>
      <c r="F10692">
        <v>7.7039999999999997</v>
      </c>
      <c r="G10692">
        <v>2.4870000000000001</v>
      </c>
      <c r="H10692">
        <v>78</v>
      </c>
      <c r="I10692" t="s">
        <v>18288</v>
      </c>
      <c r="J10692">
        <v>2.802E-2</v>
      </c>
      <c r="K10692">
        <v>4.306</v>
      </c>
      <c r="L10692">
        <v>2.2004594594594593</v>
      </c>
      <c r="M10692" s="2">
        <f t="shared" si="331"/>
        <v>2.7027027027027026</v>
      </c>
      <c r="N10692" t="s">
        <v>2786</v>
      </c>
    </row>
    <row r="10693" spans="1:14">
      <c r="A10693">
        <v>3</v>
      </c>
      <c r="B10693" t="s">
        <v>7353</v>
      </c>
      <c r="C10693" t="s">
        <v>7354</v>
      </c>
      <c r="D10693">
        <v>22919</v>
      </c>
      <c r="E10693" s="1">
        <v>5.51</v>
      </c>
      <c r="F10693">
        <v>5.556</v>
      </c>
      <c r="G10693">
        <v>1.1759999999999999</v>
      </c>
      <c r="H10693">
        <v>723</v>
      </c>
      <c r="I10693">
        <v>3.6</v>
      </c>
      <c r="J10693">
        <v>9.8299999999999998E-2</v>
      </c>
      <c r="K10693">
        <v>1.86</v>
      </c>
      <c r="L10693">
        <v>2.2004594594594593</v>
      </c>
      <c r="M10693" s="2">
        <f t="shared" si="331"/>
        <v>4.0540540540540544</v>
      </c>
      <c r="N10693" t="s">
        <v>2786</v>
      </c>
    </row>
    <row r="10694" spans="1:14">
      <c r="A10694">
        <v>4</v>
      </c>
      <c r="B10694" t="s">
        <v>10736</v>
      </c>
      <c r="C10694" t="s">
        <v>10737</v>
      </c>
      <c r="D10694">
        <v>9505</v>
      </c>
      <c r="E10694" s="1">
        <v>4.6820000000000004</v>
      </c>
      <c r="F10694">
        <v>5.8460000000000001</v>
      </c>
      <c r="G10694">
        <v>0.75</v>
      </c>
      <c r="H10694">
        <v>124</v>
      </c>
      <c r="I10694">
        <v>8.8000000000000007</v>
      </c>
      <c r="J10694">
        <v>2.248E-2</v>
      </c>
      <c r="K10694">
        <v>2.66</v>
      </c>
      <c r="L10694">
        <v>2.2004594594594593</v>
      </c>
      <c r="M10694" s="2">
        <f t="shared" si="331"/>
        <v>5.4054054054054053</v>
      </c>
      <c r="N10694" t="s">
        <v>2786</v>
      </c>
    </row>
    <row r="10695" spans="1:14">
      <c r="A10695">
        <v>5</v>
      </c>
      <c r="B10695" t="s">
        <v>7385</v>
      </c>
      <c r="C10695" t="s">
        <v>7386</v>
      </c>
      <c r="D10695">
        <v>29876</v>
      </c>
      <c r="E10695" s="1">
        <v>4.3620000000000001</v>
      </c>
      <c r="F10695">
        <v>5.1920000000000002</v>
      </c>
      <c r="G10695">
        <v>0.94599999999999995</v>
      </c>
      <c r="H10695">
        <v>522</v>
      </c>
      <c r="I10695">
        <v>7.4</v>
      </c>
      <c r="J10695">
        <v>8.473E-2</v>
      </c>
      <c r="K10695">
        <v>2.4359999999999999</v>
      </c>
      <c r="L10695">
        <v>2.2004594594594593</v>
      </c>
      <c r="M10695" s="2">
        <f t="shared" si="331"/>
        <v>6.756756756756757</v>
      </c>
      <c r="N10695" t="s">
        <v>2786</v>
      </c>
    </row>
    <row r="10696" spans="1:14">
      <c r="A10696">
        <v>6</v>
      </c>
      <c r="B10696" t="s">
        <v>7371</v>
      </c>
      <c r="C10696" t="s">
        <v>7372</v>
      </c>
      <c r="D10696">
        <v>8653</v>
      </c>
      <c r="E10696" s="1">
        <v>4.2309999999999999</v>
      </c>
      <c r="F10696">
        <v>4.8689999999999998</v>
      </c>
      <c r="G10696">
        <v>0.91400000000000003</v>
      </c>
      <c r="H10696">
        <v>336</v>
      </c>
      <c r="I10696">
        <v>6.1</v>
      </c>
      <c r="J10696">
        <v>3.2800000000000003E-2</v>
      </c>
      <c r="K10696">
        <v>2.2919999999999998</v>
      </c>
      <c r="L10696">
        <v>2.2004594594594593</v>
      </c>
      <c r="M10696" s="2">
        <f t="shared" si="331"/>
        <v>8.1081081081081088</v>
      </c>
      <c r="N10696" t="s">
        <v>2786</v>
      </c>
    </row>
    <row r="10697" spans="1:14">
      <c r="A10697">
        <v>7</v>
      </c>
      <c r="B10697" t="s">
        <v>7379</v>
      </c>
      <c r="C10697" t="s">
        <v>7380</v>
      </c>
      <c r="D10697">
        <v>213</v>
      </c>
      <c r="E10697" s="1">
        <v>4.1139999999999999</v>
      </c>
      <c r="F10697">
        <v>3.9409999999999998</v>
      </c>
      <c r="G10697">
        <v>0.44400000000000001</v>
      </c>
      <c r="H10697">
        <v>27</v>
      </c>
      <c r="I10697">
        <v>2.1</v>
      </c>
      <c r="J10697">
        <v>2.1700000000000001E-3</v>
      </c>
      <c r="K10697">
        <v>2.4260000000000002</v>
      </c>
      <c r="L10697">
        <v>2.2004594594594593</v>
      </c>
      <c r="M10697" s="2">
        <f t="shared" si="331"/>
        <v>9.4594594594594597</v>
      </c>
      <c r="N10697" t="s">
        <v>2786</v>
      </c>
    </row>
    <row r="10698" spans="1:14">
      <c r="A10698">
        <v>8</v>
      </c>
      <c r="B10698" t="s">
        <v>14450</v>
      </c>
      <c r="C10698" t="s">
        <v>14451</v>
      </c>
      <c r="D10698">
        <v>9862</v>
      </c>
      <c r="E10698" s="1">
        <v>3.6339999999999999</v>
      </c>
      <c r="F10698">
        <v>4.57</v>
      </c>
      <c r="G10698">
        <v>0.61099999999999999</v>
      </c>
      <c r="H10698">
        <v>303</v>
      </c>
      <c r="I10698">
        <v>6.8</v>
      </c>
      <c r="J10698">
        <v>2.8250000000000001E-2</v>
      </c>
      <c r="K10698">
        <v>1.78</v>
      </c>
      <c r="L10698">
        <v>2.2004594594594593</v>
      </c>
      <c r="M10698" s="2">
        <f t="shared" si="331"/>
        <v>10.810810810810811</v>
      </c>
      <c r="N10698" t="s">
        <v>2786</v>
      </c>
    </row>
    <row r="10699" spans="1:14">
      <c r="A10699">
        <v>9</v>
      </c>
      <c r="B10699" t="s">
        <v>14498</v>
      </c>
      <c r="C10699" t="s">
        <v>14499</v>
      </c>
      <c r="D10699">
        <v>2170</v>
      </c>
      <c r="E10699" s="1">
        <v>3.5819999999999999</v>
      </c>
      <c r="F10699">
        <v>4.2809999999999997</v>
      </c>
      <c r="G10699">
        <v>0.63800000000000001</v>
      </c>
      <c r="H10699">
        <v>213</v>
      </c>
      <c r="I10699">
        <v>3.2</v>
      </c>
      <c r="J10699">
        <v>1.555E-2</v>
      </c>
      <c r="K10699">
        <v>1.891</v>
      </c>
      <c r="L10699">
        <v>2.2004594594594593</v>
      </c>
      <c r="M10699" s="2">
        <f t="shared" si="331"/>
        <v>12.162162162162163</v>
      </c>
      <c r="N10699" t="s">
        <v>2786</v>
      </c>
    </row>
    <row r="10700" spans="1:14">
      <c r="A10700">
        <v>10</v>
      </c>
      <c r="B10700" t="s">
        <v>15670</v>
      </c>
      <c r="C10700" t="s">
        <v>15671</v>
      </c>
      <c r="D10700">
        <v>1392</v>
      </c>
      <c r="E10700" s="1">
        <v>3.556</v>
      </c>
      <c r="F10700">
        <v>4.2309999999999999</v>
      </c>
      <c r="G10700">
        <v>0.72399999999999998</v>
      </c>
      <c r="H10700">
        <v>134</v>
      </c>
      <c r="I10700">
        <v>3.2</v>
      </c>
      <c r="J10700">
        <v>1.1339999999999999E-2</v>
      </c>
      <c r="K10700">
        <v>2.2309999999999999</v>
      </c>
      <c r="L10700">
        <v>2.2004594594594593</v>
      </c>
      <c r="M10700" s="2">
        <f t="shared" si="331"/>
        <v>13.513513513513514</v>
      </c>
      <c r="N10700" t="s">
        <v>2786</v>
      </c>
    </row>
    <row r="10701" spans="1:14">
      <c r="A10701">
        <v>11</v>
      </c>
      <c r="B10701" t="s">
        <v>7427</v>
      </c>
      <c r="C10701" t="s">
        <v>7428</v>
      </c>
      <c r="D10701">
        <v>477</v>
      </c>
      <c r="E10701" s="1">
        <v>3.4620000000000002</v>
      </c>
      <c r="F10701">
        <v>3.4620000000000002</v>
      </c>
      <c r="G10701">
        <v>0.51300000000000001</v>
      </c>
      <c r="H10701">
        <v>39</v>
      </c>
      <c r="I10701">
        <v>2.2000000000000002</v>
      </c>
      <c r="J10701">
        <v>3.2200000000000002E-3</v>
      </c>
      <c r="K10701">
        <v>1.39</v>
      </c>
      <c r="L10701">
        <v>2.2004594594594593</v>
      </c>
      <c r="M10701" s="2">
        <f t="shared" si="331"/>
        <v>14.864864864864865</v>
      </c>
      <c r="N10701" t="s">
        <v>2786</v>
      </c>
    </row>
    <row r="10702" spans="1:14">
      <c r="A10702">
        <v>12</v>
      </c>
      <c r="B10702" t="s">
        <v>18622</v>
      </c>
      <c r="C10702" t="s">
        <v>18623</v>
      </c>
      <c r="D10702">
        <v>10024</v>
      </c>
      <c r="E10702" s="1">
        <v>3.4209999999999998</v>
      </c>
      <c r="F10702">
        <v>4.1180000000000003</v>
      </c>
      <c r="G10702">
        <v>0.747</v>
      </c>
      <c r="H10702">
        <v>182</v>
      </c>
      <c r="I10702">
        <v>8.4</v>
      </c>
      <c r="J10702">
        <v>1.9179999999999999E-2</v>
      </c>
      <c r="K10702">
        <v>1.3879999999999999</v>
      </c>
      <c r="L10702">
        <v>2.2004594594594593</v>
      </c>
      <c r="M10702" s="2">
        <f t="shared" si="331"/>
        <v>16.216216216216218</v>
      </c>
      <c r="N10702" t="s">
        <v>2786</v>
      </c>
    </row>
    <row r="10703" spans="1:14">
      <c r="A10703">
        <v>13</v>
      </c>
      <c r="B10703" t="s">
        <v>7409</v>
      </c>
      <c r="C10703" t="s">
        <v>7410</v>
      </c>
      <c r="D10703">
        <v>10467</v>
      </c>
      <c r="E10703" s="1">
        <v>3.327</v>
      </c>
      <c r="F10703">
        <v>3.2530000000000001</v>
      </c>
      <c r="G10703">
        <v>0.47599999999999998</v>
      </c>
      <c r="H10703">
        <v>166</v>
      </c>
      <c r="I10703" t="s">
        <v>18288</v>
      </c>
      <c r="J10703">
        <v>2.6280000000000001E-2</v>
      </c>
      <c r="K10703">
        <v>1.778</v>
      </c>
      <c r="L10703">
        <v>2.2004594594594593</v>
      </c>
      <c r="M10703" s="2">
        <f t="shared" si="331"/>
        <v>17.567567567567568</v>
      </c>
      <c r="N10703" t="s">
        <v>2786</v>
      </c>
    </row>
    <row r="10704" spans="1:14">
      <c r="A10704">
        <v>14</v>
      </c>
      <c r="B10704" t="s">
        <v>7387</v>
      </c>
      <c r="C10704" t="s">
        <v>7388</v>
      </c>
      <c r="D10704">
        <v>4146</v>
      </c>
      <c r="E10704" s="1">
        <v>3.2730000000000001</v>
      </c>
      <c r="F10704">
        <v>3.9319999999999999</v>
      </c>
      <c r="G10704">
        <v>0.48399999999999999</v>
      </c>
      <c r="H10704">
        <v>124</v>
      </c>
      <c r="I10704">
        <v>6.4</v>
      </c>
      <c r="J10704">
        <v>1.417E-2</v>
      </c>
      <c r="K10704">
        <v>1.712</v>
      </c>
      <c r="L10704">
        <v>2.2004594594594593</v>
      </c>
      <c r="M10704" s="2">
        <f t="shared" si="331"/>
        <v>18.918918918918919</v>
      </c>
      <c r="N10704" t="s">
        <v>2786</v>
      </c>
    </row>
    <row r="10705" spans="1:14">
      <c r="A10705">
        <v>15</v>
      </c>
      <c r="B10705" t="s">
        <v>7355</v>
      </c>
      <c r="C10705" t="s">
        <v>7356</v>
      </c>
      <c r="D10705">
        <v>1315</v>
      </c>
      <c r="E10705" s="1">
        <v>3.2050000000000001</v>
      </c>
      <c r="F10705">
        <v>3.17</v>
      </c>
      <c r="G10705">
        <v>0.78800000000000003</v>
      </c>
      <c r="H10705">
        <v>203</v>
      </c>
      <c r="I10705">
        <v>2</v>
      </c>
      <c r="J10705">
        <v>7.3299999999999997E-3</v>
      </c>
      <c r="K10705">
        <v>1.1479999999999999</v>
      </c>
      <c r="L10705">
        <v>2.2004594594594593</v>
      </c>
      <c r="M10705" s="2">
        <f t="shared" si="331"/>
        <v>20.27027027027027</v>
      </c>
      <c r="N10705" t="s">
        <v>2786</v>
      </c>
    </row>
    <row r="10706" spans="1:14">
      <c r="A10706">
        <v>16</v>
      </c>
      <c r="B10706" t="s">
        <v>7417</v>
      </c>
      <c r="C10706" t="s">
        <v>7418</v>
      </c>
      <c r="D10706">
        <v>3170</v>
      </c>
      <c r="E10706" s="1">
        <v>3.1970000000000001</v>
      </c>
      <c r="F10706">
        <v>3.476</v>
      </c>
      <c r="G10706">
        <v>0.58299999999999996</v>
      </c>
      <c r="H10706">
        <v>48</v>
      </c>
      <c r="I10706">
        <v>9.1999999999999993</v>
      </c>
      <c r="J10706">
        <v>9.2899999999999996E-3</v>
      </c>
      <c r="K10706">
        <v>1.5580000000000001</v>
      </c>
      <c r="L10706">
        <v>2.2004594594594593</v>
      </c>
      <c r="M10706" s="2">
        <f t="shared" si="331"/>
        <v>21.621621621621621</v>
      </c>
      <c r="N10706" t="s">
        <v>2786</v>
      </c>
    </row>
    <row r="10707" spans="1:14">
      <c r="A10707">
        <v>17</v>
      </c>
      <c r="B10707" t="s">
        <v>14424</v>
      </c>
      <c r="C10707" t="s">
        <v>14425</v>
      </c>
      <c r="D10707">
        <v>35771</v>
      </c>
      <c r="E10707" s="1">
        <v>3.11</v>
      </c>
      <c r="F10707">
        <v>3.7869999999999999</v>
      </c>
      <c r="G10707">
        <v>0.67</v>
      </c>
      <c r="H10707">
        <v>836</v>
      </c>
      <c r="I10707">
        <v>7.3</v>
      </c>
      <c r="J10707">
        <v>7.2239999999999999E-2</v>
      </c>
      <c r="K10707">
        <v>1.119</v>
      </c>
      <c r="L10707">
        <v>2.2004594594594593</v>
      </c>
      <c r="M10707" s="2">
        <f t="shared" si="331"/>
        <v>22.972972972972975</v>
      </c>
      <c r="N10707" t="s">
        <v>2786</v>
      </c>
    </row>
    <row r="10708" spans="1:14">
      <c r="A10708">
        <v>18</v>
      </c>
      <c r="B10708" t="s">
        <v>7375</v>
      </c>
      <c r="C10708" t="s">
        <v>7376</v>
      </c>
      <c r="D10708">
        <v>8998</v>
      </c>
      <c r="E10708" s="1">
        <v>2.8860000000000001</v>
      </c>
      <c r="F10708">
        <v>3.589</v>
      </c>
      <c r="G10708">
        <v>0.47399999999999998</v>
      </c>
      <c r="H10708">
        <v>190</v>
      </c>
      <c r="I10708">
        <v>7.6</v>
      </c>
      <c r="J10708">
        <v>2.179E-2</v>
      </c>
      <c r="K10708">
        <v>1.476</v>
      </c>
      <c r="L10708">
        <v>2.2004594594594593</v>
      </c>
      <c r="M10708" s="2">
        <f t="shared" si="331"/>
        <v>24.324324324324326</v>
      </c>
      <c r="N10708" t="s">
        <v>2786</v>
      </c>
    </row>
    <row r="10709" spans="1:14">
      <c r="A10709">
        <v>19</v>
      </c>
      <c r="B10709" t="s">
        <v>13085</v>
      </c>
      <c r="C10709" t="s">
        <v>13086</v>
      </c>
      <c r="D10709">
        <v>4808</v>
      </c>
      <c r="E10709" s="1">
        <v>2.78</v>
      </c>
      <c r="F10709">
        <v>2.8079999999999998</v>
      </c>
      <c r="G10709">
        <v>0.76800000000000002</v>
      </c>
      <c r="H10709">
        <v>125</v>
      </c>
      <c r="I10709">
        <v>8.1999999999999993</v>
      </c>
      <c r="J10709">
        <v>1.008E-2</v>
      </c>
      <c r="K10709">
        <v>1.03</v>
      </c>
      <c r="L10709">
        <v>2.2004594594594593</v>
      </c>
      <c r="M10709" s="2">
        <f t="shared" si="331"/>
        <v>25.675675675675674</v>
      </c>
      <c r="N10709" t="s">
        <v>2786</v>
      </c>
    </row>
    <row r="10710" spans="1:14">
      <c r="A10710">
        <v>20</v>
      </c>
      <c r="B10710" t="s">
        <v>7403</v>
      </c>
      <c r="C10710" t="s">
        <v>7404</v>
      </c>
      <c r="D10710">
        <v>18884</v>
      </c>
      <c r="E10710" s="1">
        <v>2.758</v>
      </c>
      <c r="F10710">
        <v>3.194</v>
      </c>
      <c r="G10710">
        <v>0.64400000000000002</v>
      </c>
      <c r="H10710">
        <v>233</v>
      </c>
      <c r="I10710" t="s">
        <v>18288</v>
      </c>
      <c r="J10710">
        <v>3.5950000000000003E-2</v>
      </c>
      <c r="K10710">
        <v>1.6060000000000001</v>
      </c>
      <c r="L10710">
        <v>2.2004594594594593</v>
      </c>
      <c r="M10710" s="2">
        <f t="shared" si="331"/>
        <v>27.027027027027028</v>
      </c>
      <c r="N10710" t="s">
        <v>2786</v>
      </c>
    </row>
    <row r="10711" spans="1:14">
      <c r="A10711">
        <v>21</v>
      </c>
      <c r="B10711" t="s">
        <v>7415</v>
      </c>
      <c r="C10711" t="s">
        <v>7416</v>
      </c>
      <c r="D10711">
        <v>2258</v>
      </c>
      <c r="E10711" s="1">
        <v>2.7360000000000002</v>
      </c>
      <c r="F10711">
        <v>2.9780000000000002</v>
      </c>
      <c r="G10711">
        <v>0.63100000000000001</v>
      </c>
      <c r="H10711">
        <v>65</v>
      </c>
      <c r="I10711">
        <v>7.4</v>
      </c>
      <c r="J10711">
        <v>9.1400000000000006E-3</v>
      </c>
      <c r="K10711">
        <v>1.6539999999999999</v>
      </c>
      <c r="L10711">
        <v>2.2004594594594593</v>
      </c>
      <c r="M10711" s="2">
        <f t="shared" si="331"/>
        <v>28.378378378378379</v>
      </c>
      <c r="N10711" t="s">
        <v>2786</v>
      </c>
    </row>
    <row r="10712" spans="1:14">
      <c r="A10712">
        <v>22</v>
      </c>
      <c r="B10712" t="s">
        <v>13145</v>
      </c>
      <c r="C10712" t="s">
        <v>13146</v>
      </c>
      <c r="D10712">
        <v>5291</v>
      </c>
      <c r="E10712" s="1">
        <v>2.6859999999999999</v>
      </c>
      <c r="F10712">
        <v>2.7909999999999999</v>
      </c>
      <c r="G10712">
        <v>0.46500000000000002</v>
      </c>
      <c r="H10712">
        <v>86</v>
      </c>
      <c r="I10712" t="s">
        <v>18288</v>
      </c>
      <c r="J10712">
        <v>6.96E-3</v>
      </c>
      <c r="K10712">
        <v>0.92400000000000004</v>
      </c>
      <c r="L10712">
        <v>2.2004594594594593</v>
      </c>
      <c r="M10712" s="2">
        <f t="shared" si="331"/>
        <v>29.72972972972973</v>
      </c>
      <c r="N10712" t="s">
        <v>2786</v>
      </c>
    </row>
    <row r="10713" spans="1:14">
      <c r="A10713">
        <v>23</v>
      </c>
      <c r="B10713" t="s">
        <v>14448</v>
      </c>
      <c r="C10713" t="s">
        <v>14449</v>
      </c>
      <c r="D10713">
        <v>3070</v>
      </c>
      <c r="E10713" s="1">
        <v>2.6840000000000002</v>
      </c>
      <c r="F10713">
        <v>3.0710000000000002</v>
      </c>
      <c r="G10713">
        <v>0.73199999999999998</v>
      </c>
      <c r="H10713">
        <v>82</v>
      </c>
      <c r="I10713">
        <v>8.1</v>
      </c>
      <c r="J10713">
        <v>7.7200000000000003E-3</v>
      </c>
      <c r="K10713">
        <v>1.2030000000000001</v>
      </c>
      <c r="L10713">
        <v>2.2004594594594593</v>
      </c>
      <c r="M10713" s="2">
        <f t="shared" si="331"/>
        <v>31.081081081081081</v>
      </c>
      <c r="N10713" t="s">
        <v>2786</v>
      </c>
    </row>
    <row r="10714" spans="1:14">
      <c r="A10714">
        <v>24</v>
      </c>
      <c r="B10714" t="s">
        <v>7383</v>
      </c>
      <c r="C10714" t="s">
        <v>7384</v>
      </c>
      <c r="D10714">
        <v>20004</v>
      </c>
      <c r="E10714" s="1">
        <v>2.6720000000000002</v>
      </c>
      <c r="F10714">
        <v>3.028</v>
      </c>
      <c r="G10714">
        <v>0.69599999999999995</v>
      </c>
      <c r="H10714">
        <v>227</v>
      </c>
      <c r="I10714" t="s">
        <v>18288</v>
      </c>
      <c r="J10714">
        <v>3.2629999999999999E-2</v>
      </c>
      <c r="K10714">
        <v>1.6060000000000001</v>
      </c>
      <c r="L10714">
        <v>2.2004594594594593</v>
      </c>
      <c r="M10714" s="2">
        <f t="shared" si="331"/>
        <v>32.432432432432435</v>
      </c>
      <c r="N10714" t="s">
        <v>2786</v>
      </c>
    </row>
    <row r="10715" spans="1:14">
      <c r="A10715">
        <v>25</v>
      </c>
      <c r="B10715" t="s">
        <v>7405</v>
      </c>
      <c r="C10715" t="s">
        <v>7406</v>
      </c>
      <c r="D10715">
        <v>2016</v>
      </c>
      <c r="E10715" s="1">
        <v>2.6280000000000001</v>
      </c>
      <c r="F10715">
        <v>2.641</v>
      </c>
      <c r="G10715">
        <v>0.79200000000000004</v>
      </c>
      <c r="H10715">
        <v>72</v>
      </c>
      <c r="I10715">
        <v>4.9000000000000004</v>
      </c>
      <c r="J10715">
        <v>9.5700000000000004E-3</v>
      </c>
      <c r="K10715">
        <v>1.341</v>
      </c>
      <c r="L10715">
        <v>2.2004594594594593</v>
      </c>
      <c r="M10715" s="2">
        <f t="shared" si="331"/>
        <v>33.783783783783782</v>
      </c>
      <c r="N10715" t="s">
        <v>2786</v>
      </c>
    </row>
    <row r="10716" spans="1:14">
      <c r="A10716">
        <v>26</v>
      </c>
      <c r="B10716" t="s">
        <v>16450</v>
      </c>
      <c r="C10716" t="s">
        <v>16451</v>
      </c>
      <c r="D10716">
        <v>2278</v>
      </c>
      <c r="E10716" s="1">
        <v>2.59</v>
      </c>
      <c r="F10716">
        <v>2.7850000000000001</v>
      </c>
      <c r="G10716">
        <v>0.34499999999999997</v>
      </c>
      <c r="H10716">
        <v>113</v>
      </c>
      <c r="I10716">
        <v>7.5</v>
      </c>
      <c r="J10716">
        <v>4.13E-3</v>
      </c>
      <c r="K10716">
        <v>0.754</v>
      </c>
      <c r="L10716">
        <v>2.2004594594594593</v>
      </c>
      <c r="M10716" s="2">
        <f t="shared" si="331"/>
        <v>35.135135135135137</v>
      </c>
      <c r="N10716" t="s">
        <v>2786</v>
      </c>
    </row>
    <row r="10717" spans="1:14">
      <c r="A10717">
        <v>27</v>
      </c>
      <c r="B10717" t="s">
        <v>7369</v>
      </c>
      <c r="C10717" t="s">
        <v>7370</v>
      </c>
      <c r="D10717">
        <v>5523</v>
      </c>
      <c r="E10717" s="1">
        <v>2.2909999999999999</v>
      </c>
      <c r="F10717">
        <v>2.4540000000000002</v>
      </c>
      <c r="G10717">
        <v>0.45500000000000002</v>
      </c>
      <c r="H10717">
        <v>101</v>
      </c>
      <c r="I10717" t="s">
        <v>18288</v>
      </c>
      <c r="J10717">
        <v>9.8600000000000007E-3</v>
      </c>
      <c r="K10717">
        <v>1.109</v>
      </c>
      <c r="L10717">
        <v>2.2004594594594593</v>
      </c>
      <c r="M10717" s="2">
        <f t="shared" si="331"/>
        <v>36.486486486486484</v>
      </c>
      <c r="N10717" t="s">
        <v>2786</v>
      </c>
    </row>
    <row r="10718" spans="1:14">
      <c r="A10718">
        <v>28</v>
      </c>
      <c r="B10718" t="s">
        <v>15674</v>
      </c>
      <c r="C10718" t="s">
        <v>15675</v>
      </c>
      <c r="D10718">
        <v>545</v>
      </c>
      <c r="E10718" s="1">
        <v>2.2719999999999998</v>
      </c>
      <c r="F10718">
        <v>1.8859999999999999</v>
      </c>
      <c r="G10718">
        <v>0.16800000000000001</v>
      </c>
      <c r="H10718">
        <v>380</v>
      </c>
      <c r="I10718">
        <v>2.2000000000000002</v>
      </c>
      <c r="J10718">
        <v>3.4000000000000002E-4</v>
      </c>
      <c r="K10718">
        <v>7.5999999999999998E-2</v>
      </c>
      <c r="L10718">
        <v>2.2004594594594593</v>
      </c>
      <c r="M10718" s="2">
        <f t="shared" si="331"/>
        <v>37.837837837837839</v>
      </c>
      <c r="N10718" t="s">
        <v>2786</v>
      </c>
    </row>
    <row r="10719" spans="1:14">
      <c r="A10719">
        <v>29</v>
      </c>
      <c r="B10719" t="s">
        <v>7359</v>
      </c>
      <c r="C10719" t="s">
        <v>7360</v>
      </c>
      <c r="D10719">
        <v>4006</v>
      </c>
      <c r="E10719" s="1">
        <v>2.2000000000000002</v>
      </c>
      <c r="F10719">
        <v>2.3639999999999999</v>
      </c>
      <c r="G10719">
        <v>0.51900000000000002</v>
      </c>
      <c r="H10719">
        <v>189</v>
      </c>
      <c r="I10719">
        <v>4.8</v>
      </c>
      <c r="J10719">
        <v>1.2999999999999999E-2</v>
      </c>
      <c r="K10719">
        <v>0.76900000000000002</v>
      </c>
      <c r="L10719">
        <v>2.2004594594594593</v>
      </c>
      <c r="M10719" s="2">
        <f t="shared" si="331"/>
        <v>39.189189189189186</v>
      </c>
      <c r="N10719" t="s">
        <v>2786</v>
      </c>
    </row>
    <row r="10720" spans="1:14">
      <c r="A10720">
        <v>30</v>
      </c>
      <c r="B10720" t="s">
        <v>7407</v>
      </c>
      <c r="C10720" t="s">
        <v>7408</v>
      </c>
      <c r="D10720">
        <v>677</v>
      </c>
      <c r="E10720" s="1">
        <v>2.1640000000000001</v>
      </c>
      <c r="F10720">
        <v>2.097</v>
      </c>
      <c r="G10720">
        <v>0.25700000000000001</v>
      </c>
      <c r="H10720">
        <v>74</v>
      </c>
      <c r="I10720">
        <v>3.4</v>
      </c>
      <c r="J10720">
        <v>4.6299999999999996E-3</v>
      </c>
      <c r="K10720">
        <v>0.98599999999999999</v>
      </c>
      <c r="L10720">
        <v>2.2004594594594593</v>
      </c>
      <c r="M10720" s="2">
        <f t="shared" si="331"/>
        <v>40.54054054054054</v>
      </c>
      <c r="N10720" t="s">
        <v>2786</v>
      </c>
    </row>
    <row r="10721" spans="1:14">
      <c r="A10721">
        <v>31</v>
      </c>
      <c r="B10721" t="s">
        <v>7381</v>
      </c>
      <c r="C10721" t="s">
        <v>7382</v>
      </c>
      <c r="D10721">
        <v>8465</v>
      </c>
      <c r="E10721" s="1">
        <v>2.02</v>
      </c>
      <c r="F10721">
        <v>2.391</v>
      </c>
      <c r="G10721">
        <v>0.436</v>
      </c>
      <c r="H10721">
        <v>149</v>
      </c>
      <c r="I10721" t="s">
        <v>18288</v>
      </c>
      <c r="J10721">
        <v>1.84E-2</v>
      </c>
      <c r="K10721">
        <v>1.1930000000000001</v>
      </c>
      <c r="L10721">
        <v>2.2004594594594593</v>
      </c>
      <c r="M10721" s="2">
        <f t="shared" si="331"/>
        <v>41.891891891891895</v>
      </c>
      <c r="N10721" t="s">
        <v>2786</v>
      </c>
    </row>
    <row r="10722" spans="1:14">
      <c r="A10722">
        <v>32</v>
      </c>
      <c r="B10722" t="s">
        <v>14476</v>
      </c>
      <c r="C10722" t="s">
        <v>14477</v>
      </c>
      <c r="D10722">
        <v>454</v>
      </c>
      <c r="E10722" s="1">
        <v>1.899</v>
      </c>
      <c r="F10722">
        <v>1.59</v>
      </c>
      <c r="G10722">
        <v>0.21199999999999999</v>
      </c>
      <c r="H10722">
        <v>33</v>
      </c>
      <c r="I10722">
        <v>4.5999999999999996</v>
      </c>
      <c r="J10722">
        <v>2.4499999999999999E-3</v>
      </c>
      <c r="K10722">
        <v>0.78600000000000003</v>
      </c>
      <c r="L10722">
        <v>2.2004594594594593</v>
      </c>
      <c r="M10722" s="2">
        <f t="shared" si="331"/>
        <v>43.243243243243242</v>
      </c>
      <c r="N10722" t="s">
        <v>2786</v>
      </c>
    </row>
    <row r="10723" spans="1:14">
      <c r="A10723">
        <v>33</v>
      </c>
      <c r="B10723" t="s">
        <v>7425</v>
      </c>
      <c r="C10723" t="s">
        <v>7426</v>
      </c>
      <c r="D10723">
        <v>2882</v>
      </c>
      <c r="E10723" s="1">
        <v>1.86</v>
      </c>
      <c r="F10723">
        <v>2.222</v>
      </c>
      <c r="G10723">
        <v>0.224</v>
      </c>
      <c r="H10723">
        <v>98</v>
      </c>
      <c r="I10723">
        <v>8.8000000000000007</v>
      </c>
      <c r="J10723">
        <v>9.4199999999999996E-3</v>
      </c>
      <c r="K10723">
        <v>1.1910000000000001</v>
      </c>
      <c r="L10723">
        <v>2.2004594594594593</v>
      </c>
      <c r="M10723" s="2">
        <f t="shared" ref="M10723:M10754" si="332">A10723/74*100</f>
        <v>44.594594594594597</v>
      </c>
      <c r="N10723" t="s">
        <v>2786</v>
      </c>
    </row>
    <row r="10724" spans="1:14">
      <c r="A10724">
        <v>34</v>
      </c>
      <c r="B10724" t="s">
        <v>7419</v>
      </c>
      <c r="C10724" t="s">
        <v>7420</v>
      </c>
      <c r="D10724">
        <v>2866</v>
      </c>
      <c r="E10724" s="1">
        <v>1.7589999999999999</v>
      </c>
      <c r="F10724">
        <v>2.1880000000000002</v>
      </c>
      <c r="G10724">
        <v>0.30199999999999999</v>
      </c>
      <c r="H10724">
        <v>192</v>
      </c>
      <c r="I10724">
        <v>6.3</v>
      </c>
      <c r="J10724">
        <v>8.5100000000000002E-3</v>
      </c>
      <c r="K10724">
        <v>0.80700000000000005</v>
      </c>
      <c r="L10724">
        <v>2.2004594594594593</v>
      </c>
      <c r="M10724" s="2">
        <f t="shared" si="332"/>
        <v>45.945945945945951</v>
      </c>
      <c r="N10724" t="s">
        <v>2786</v>
      </c>
    </row>
    <row r="10725" spans="1:14">
      <c r="A10725">
        <v>35</v>
      </c>
      <c r="B10725" t="s">
        <v>15784</v>
      </c>
      <c r="C10725" t="s">
        <v>15785</v>
      </c>
      <c r="D10725">
        <v>2933</v>
      </c>
      <c r="E10725" s="1">
        <v>1.7509999999999999</v>
      </c>
      <c r="F10725">
        <v>2.1110000000000002</v>
      </c>
      <c r="G10725">
        <v>0.24199999999999999</v>
      </c>
      <c r="H10725">
        <v>298</v>
      </c>
      <c r="I10725">
        <v>3.9</v>
      </c>
      <c r="J10725">
        <v>1.0160000000000001E-2</v>
      </c>
      <c r="K10725">
        <v>0.64500000000000002</v>
      </c>
      <c r="L10725">
        <v>2.2004594594594593</v>
      </c>
      <c r="M10725" s="2">
        <f t="shared" si="332"/>
        <v>47.297297297297298</v>
      </c>
      <c r="N10725" t="s">
        <v>2786</v>
      </c>
    </row>
    <row r="10726" spans="1:14">
      <c r="A10726">
        <v>36</v>
      </c>
      <c r="B10726" t="s">
        <v>7361</v>
      </c>
      <c r="C10726" t="s">
        <v>7362</v>
      </c>
      <c r="D10726">
        <v>506</v>
      </c>
      <c r="E10726" s="1">
        <v>1.75</v>
      </c>
      <c r="F10726">
        <v>1.6830000000000001</v>
      </c>
      <c r="G10726">
        <v>0.255</v>
      </c>
      <c r="H10726">
        <v>47</v>
      </c>
      <c r="I10726">
        <v>3.7</v>
      </c>
      <c r="J10726">
        <v>3.0400000000000002E-3</v>
      </c>
      <c r="K10726">
        <v>0.85699999999999998</v>
      </c>
      <c r="L10726">
        <v>2.2004594594594593</v>
      </c>
      <c r="M10726" s="2">
        <f t="shared" si="332"/>
        <v>48.648648648648653</v>
      </c>
      <c r="N10726" t="s">
        <v>2786</v>
      </c>
    </row>
    <row r="10727" spans="1:14">
      <c r="A10727">
        <v>37</v>
      </c>
      <c r="B10727" t="s">
        <v>10878</v>
      </c>
      <c r="C10727" t="s">
        <v>10879</v>
      </c>
      <c r="D10727">
        <v>9683</v>
      </c>
      <c r="E10727" s="1">
        <v>1.748</v>
      </c>
      <c r="F10727">
        <v>2.0009999999999999</v>
      </c>
      <c r="G10727">
        <v>0.218</v>
      </c>
      <c r="H10727">
        <v>504</v>
      </c>
      <c r="I10727">
        <v>9.6999999999999993</v>
      </c>
      <c r="J10727">
        <v>1.4449999999999999E-2</v>
      </c>
      <c r="K10727">
        <v>0.52800000000000002</v>
      </c>
      <c r="L10727">
        <v>2.2004594594594593</v>
      </c>
      <c r="M10727" s="2">
        <f t="shared" si="332"/>
        <v>50</v>
      </c>
      <c r="N10727" t="s">
        <v>2786</v>
      </c>
    </row>
    <row r="10728" spans="1:14">
      <c r="A10728">
        <v>38</v>
      </c>
      <c r="B10728" t="s">
        <v>15384</v>
      </c>
      <c r="C10728" t="s">
        <v>15385</v>
      </c>
      <c r="D10728">
        <v>722</v>
      </c>
      <c r="E10728" s="1">
        <v>1.734</v>
      </c>
      <c r="F10728">
        <v>2.1070000000000002</v>
      </c>
      <c r="G10728">
        <v>6.2E-2</v>
      </c>
      <c r="H10728">
        <v>16</v>
      </c>
      <c r="I10728">
        <v>9.8000000000000007</v>
      </c>
      <c r="J10728">
        <v>2.5000000000000001E-3</v>
      </c>
      <c r="K10728">
        <v>1.169</v>
      </c>
      <c r="L10728">
        <v>2.2004594594594593</v>
      </c>
      <c r="M10728" s="2">
        <f t="shared" si="332"/>
        <v>51.351351351351347</v>
      </c>
      <c r="N10728" t="s">
        <v>2786</v>
      </c>
    </row>
    <row r="10729" spans="1:14">
      <c r="A10729">
        <v>39</v>
      </c>
      <c r="B10729" t="s">
        <v>17989</v>
      </c>
      <c r="C10729" t="s">
        <v>17990</v>
      </c>
      <c r="D10729">
        <v>5599</v>
      </c>
      <c r="E10729" s="1">
        <v>1.6930000000000001</v>
      </c>
      <c r="F10729">
        <v>2.2829999999999999</v>
      </c>
      <c r="G10729">
        <v>0.42199999999999999</v>
      </c>
      <c r="H10729">
        <v>147</v>
      </c>
      <c r="I10729">
        <v>9.1</v>
      </c>
      <c r="J10729">
        <v>1.5480000000000001E-2</v>
      </c>
      <c r="K10729">
        <v>1.1160000000000001</v>
      </c>
      <c r="L10729">
        <v>2.2004594594594593</v>
      </c>
      <c r="M10729" s="2">
        <f t="shared" si="332"/>
        <v>52.702702702702695</v>
      </c>
      <c r="N10729" t="s">
        <v>2786</v>
      </c>
    </row>
    <row r="10730" spans="1:14">
      <c r="A10730">
        <v>40</v>
      </c>
      <c r="B10730" t="s">
        <v>7357</v>
      </c>
      <c r="C10730" t="s">
        <v>7358</v>
      </c>
      <c r="D10730">
        <v>895</v>
      </c>
      <c r="E10730" s="1">
        <v>1.673</v>
      </c>
      <c r="F10730">
        <v>1.4910000000000001</v>
      </c>
      <c r="G10730">
        <v>0.217</v>
      </c>
      <c r="H10730">
        <v>46</v>
      </c>
      <c r="I10730" t="s">
        <v>18288</v>
      </c>
      <c r="J10730">
        <v>1.3699999999999999E-3</v>
      </c>
      <c r="K10730">
        <v>0.67200000000000004</v>
      </c>
      <c r="L10730">
        <v>2.2004594594594593</v>
      </c>
      <c r="M10730" s="2">
        <f t="shared" si="332"/>
        <v>54.054054054054056</v>
      </c>
      <c r="N10730" t="s">
        <v>2786</v>
      </c>
    </row>
    <row r="10731" spans="1:14">
      <c r="A10731">
        <v>41</v>
      </c>
      <c r="B10731" t="s">
        <v>15786</v>
      </c>
      <c r="C10731" t="s">
        <v>15787</v>
      </c>
      <c r="D10731">
        <v>2943</v>
      </c>
      <c r="E10731" s="1">
        <v>1.639</v>
      </c>
      <c r="F10731">
        <v>1.9890000000000001</v>
      </c>
      <c r="G10731">
        <v>0.436</v>
      </c>
      <c r="H10731">
        <v>427</v>
      </c>
      <c r="I10731">
        <v>5.0999999999999996</v>
      </c>
      <c r="J10731">
        <v>8.0999999999999996E-3</v>
      </c>
      <c r="K10731">
        <v>0.58199999999999996</v>
      </c>
      <c r="L10731">
        <v>2.2004594594594593</v>
      </c>
      <c r="M10731" s="2">
        <f t="shared" si="332"/>
        <v>55.405405405405403</v>
      </c>
      <c r="N10731" t="s">
        <v>2786</v>
      </c>
    </row>
    <row r="10732" spans="1:14">
      <c r="A10732">
        <v>42</v>
      </c>
      <c r="B10732" t="s">
        <v>7421</v>
      </c>
      <c r="C10732" t="s">
        <v>7422</v>
      </c>
      <c r="D10732">
        <v>664</v>
      </c>
      <c r="E10732" s="1">
        <v>1.5389999999999999</v>
      </c>
      <c r="G10732">
        <v>0.20599999999999999</v>
      </c>
      <c r="H10732">
        <v>63</v>
      </c>
      <c r="I10732">
        <v>9.1999999999999993</v>
      </c>
      <c r="J10732">
        <v>1.2600000000000001E-3</v>
      </c>
      <c r="L10732">
        <v>2.2004594594594593</v>
      </c>
      <c r="M10732" s="2">
        <f t="shared" si="332"/>
        <v>56.756756756756758</v>
      </c>
      <c r="N10732" t="s">
        <v>2786</v>
      </c>
    </row>
    <row r="10733" spans="1:14">
      <c r="A10733">
        <v>43</v>
      </c>
      <c r="B10733" t="s">
        <v>18972</v>
      </c>
      <c r="C10733" t="s">
        <v>18973</v>
      </c>
      <c r="D10733">
        <v>5348</v>
      </c>
      <c r="E10733" s="1">
        <v>1.518</v>
      </c>
      <c r="F10733">
        <v>1.6339999999999999</v>
      </c>
      <c r="G10733">
        <v>0.26200000000000001</v>
      </c>
      <c r="H10733">
        <v>141</v>
      </c>
      <c r="I10733">
        <v>7.3</v>
      </c>
      <c r="J10733">
        <v>1.762E-2</v>
      </c>
      <c r="K10733">
        <v>0.77200000000000002</v>
      </c>
      <c r="L10733">
        <v>2.2004594594594593</v>
      </c>
      <c r="M10733" s="2">
        <f t="shared" si="332"/>
        <v>58.108108108108105</v>
      </c>
      <c r="N10733" t="s">
        <v>2786</v>
      </c>
    </row>
    <row r="10734" spans="1:14">
      <c r="A10734">
        <v>44</v>
      </c>
      <c r="B10734" t="s">
        <v>15424</v>
      </c>
      <c r="C10734" t="s">
        <v>15425</v>
      </c>
      <c r="D10734">
        <v>5444</v>
      </c>
      <c r="E10734" s="1">
        <v>1.417</v>
      </c>
      <c r="F10734">
        <v>1.625</v>
      </c>
      <c r="G10734">
        <v>0.47799999999999998</v>
      </c>
      <c r="H10734">
        <v>207</v>
      </c>
      <c r="I10734">
        <v>9.3000000000000007</v>
      </c>
      <c r="J10734">
        <v>1.422E-2</v>
      </c>
      <c r="K10734">
        <v>0.77100000000000002</v>
      </c>
      <c r="L10734">
        <v>2.2004594594594593</v>
      </c>
      <c r="M10734" s="2">
        <f t="shared" si="332"/>
        <v>59.45945945945946</v>
      </c>
      <c r="N10734" t="s">
        <v>2786</v>
      </c>
    </row>
    <row r="10735" spans="1:14">
      <c r="A10735">
        <v>45</v>
      </c>
      <c r="B10735" t="s">
        <v>15460</v>
      </c>
      <c r="C10735" t="s">
        <v>15461</v>
      </c>
      <c r="D10735">
        <v>1291</v>
      </c>
      <c r="E10735" s="1">
        <v>1.409</v>
      </c>
      <c r="F10735">
        <v>1.419</v>
      </c>
      <c r="G10735">
        <v>0.35</v>
      </c>
      <c r="H10735">
        <v>60</v>
      </c>
      <c r="I10735">
        <v>6.9</v>
      </c>
      <c r="J10735">
        <v>4.3E-3</v>
      </c>
      <c r="K10735">
        <v>0.66300000000000003</v>
      </c>
      <c r="L10735">
        <v>2.2004594594594593</v>
      </c>
      <c r="M10735" s="2">
        <f t="shared" si="332"/>
        <v>60.810810810810814</v>
      </c>
      <c r="N10735" t="s">
        <v>2786</v>
      </c>
    </row>
    <row r="10736" spans="1:14">
      <c r="A10736">
        <v>46</v>
      </c>
      <c r="B10736" t="s">
        <v>18978</v>
      </c>
      <c r="C10736" t="s">
        <v>18979</v>
      </c>
      <c r="D10736">
        <v>469</v>
      </c>
      <c r="E10736" s="1">
        <v>1.37</v>
      </c>
      <c r="F10736">
        <v>1.4630000000000001</v>
      </c>
      <c r="G10736">
        <v>0.56200000000000006</v>
      </c>
      <c r="H10736">
        <v>48</v>
      </c>
      <c r="I10736">
        <v>4.5</v>
      </c>
      <c r="J10736">
        <v>2.3400000000000001E-3</v>
      </c>
      <c r="K10736">
        <v>0.65700000000000003</v>
      </c>
      <c r="L10736">
        <v>2.2004594594594593</v>
      </c>
      <c r="M10736" s="2">
        <f t="shared" si="332"/>
        <v>62.162162162162161</v>
      </c>
      <c r="N10736" t="s">
        <v>2786</v>
      </c>
    </row>
    <row r="10737" spans="1:14">
      <c r="A10737">
        <v>47</v>
      </c>
      <c r="B10737" t="s">
        <v>7391</v>
      </c>
      <c r="C10737" t="s">
        <v>7392</v>
      </c>
      <c r="D10737">
        <v>63</v>
      </c>
      <c r="E10737" s="1">
        <v>1.353</v>
      </c>
      <c r="F10737">
        <v>1.341</v>
      </c>
      <c r="G10737">
        <v>0.66700000000000004</v>
      </c>
      <c r="H10737">
        <v>12</v>
      </c>
      <c r="J10737">
        <v>3.3E-4</v>
      </c>
      <c r="K10737">
        <v>0.45600000000000002</v>
      </c>
      <c r="L10737">
        <v>2.2004594594594593</v>
      </c>
      <c r="M10737" s="2">
        <f t="shared" si="332"/>
        <v>63.513513513513509</v>
      </c>
      <c r="N10737" t="s">
        <v>2786</v>
      </c>
    </row>
    <row r="10738" spans="1:14">
      <c r="A10738">
        <v>48</v>
      </c>
      <c r="B10738" t="s">
        <v>7347</v>
      </c>
      <c r="C10738" t="s">
        <v>7348</v>
      </c>
      <c r="D10738">
        <v>1600</v>
      </c>
      <c r="E10738" s="1">
        <v>1.3380000000000001</v>
      </c>
      <c r="F10738">
        <v>1.3240000000000001</v>
      </c>
      <c r="G10738">
        <v>0.20399999999999999</v>
      </c>
      <c r="H10738">
        <v>108</v>
      </c>
      <c r="I10738">
        <v>6.7</v>
      </c>
      <c r="J10738">
        <v>4.2500000000000003E-3</v>
      </c>
      <c r="K10738">
        <v>0.44500000000000001</v>
      </c>
      <c r="L10738">
        <v>2.2004594594594593</v>
      </c>
      <c r="M10738" s="2">
        <f t="shared" si="332"/>
        <v>64.86486486486487</v>
      </c>
      <c r="N10738" t="s">
        <v>2786</v>
      </c>
    </row>
    <row r="10739" spans="1:14">
      <c r="A10739">
        <v>49</v>
      </c>
      <c r="B10739" t="s">
        <v>7413</v>
      </c>
      <c r="C10739" t="s">
        <v>7414</v>
      </c>
      <c r="D10739">
        <v>478</v>
      </c>
      <c r="E10739" s="1">
        <v>1.337</v>
      </c>
      <c r="F10739">
        <v>1.6040000000000001</v>
      </c>
      <c r="G10739">
        <v>2.5000000000000001E-2</v>
      </c>
      <c r="H10739">
        <v>40</v>
      </c>
      <c r="I10739">
        <v>3.7</v>
      </c>
      <c r="J10739">
        <v>3.0899999999999999E-3</v>
      </c>
      <c r="K10739">
        <v>0.79400000000000004</v>
      </c>
      <c r="L10739">
        <v>2.2004594594594593</v>
      </c>
      <c r="M10739" s="2">
        <f t="shared" si="332"/>
        <v>66.21621621621621</v>
      </c>
      <c r="N10739" t="s">
        <v>2786</v>
      </c>
    </row>
    <row r="10740" spans="1:14">
      <c r="A10740">
        <v>50</v>
      </c>
      <c r="B10740" t="s">
        <v>7399</v>
      </c>
      <c r="C10740" t="s">
        <v>7400</v>
      </c>
      <c r="D10740">
        <v>1671</v>
      </c>
      <c r="E10740" s="1">
        <v>1.327</v>
      </c>
      <c r="F10740">
        <v>1.57</v>
      </c>
      <c r="G10740">
        <v>9.0999999999999998E-2</v>
      </c>
      <c r="H10740">
        <v>55</v>
      </c>
      <c r="I10740">
        <v>9.1999999999999993</v>
      </c>
      <c r="J10740">
        <v>3.8500000000000001E-3</v>
      </c>
      <c r="K10740">
        <v>0.71</v>
      </c>
      <c r="L10740">
        <v>2.2004594594594593</v>
      </c>
      <c r="M10740" s="2">
        <f t="shared" si="332"/>
        <v>67.567567567567565</v>
      </c>
      <c r="N10740" t="s">
        <v>2786</v>
      </c>
    </row>
    <row r="10741" spans="1:14">
      <c r="A10741">
        <v>51</v>
      </c>
      <c r="B10741" t="s">
        <v>10772</v>
      </c>
      <c r="C10741" t="s">
        <v>10773</v>
      </c>
      <c r="D10741">
        <v>1866</v>
      </c>
      <c r="E10741" s="1">
        <v>1.3260000000000001</v>
      </c>
      <c r="F10741">
        <v>1.913</v>
      </c>
      <c r="G10741">
        <v>0</v>
      </c>
      <c r="H10741">
        <v>20</v>
      </c>
      <c r="I10741" t="s">
        <v>18288</v>
      </c>
      <c r="J10741">
        <v>2.16E-3</v>
      </c>
      <c r="K10741">
        <v>0.71699999999999997</v>
      </c>
      <c r="L10741">
        <v>2.2004594594594593</v>
      </c>
      <c r="M10741" s="2">
        <f t="shared" si="332"/>
        <v>68.918918918918919</v>
      </c>
      <c r="N10741" t="s">
        <v>2786</v>
      </c>
    </row>
    <row r="10742" spans="1:14">
      <c r="A10742">
        <v>52</v>
      </c>
      <c r="B10742" t="s">
        <v>7397</v>
      </c>
      <c r="C10742" t="s">
        <v>7398</v>
      </c>
      <c r="D10742">
        <v>785</v>
      </c>
      <c r="E10742" s="1">
        <v>1.3180000000000001</v>
      </c>
      <c r="F10742">
        <v>1.7829999999999999</v>
      </c>
      <c r="G10742">
        <v>0.22700000000000001</v>
      </c>
      <c r="H10742">
        <v>44</v>
      </c>
      <c r="I10742">
        <v>5.7</v>
      </c>
      <c r="J10742">
        <v>3.0699999999999998E-3</v>
      </c>
      <c r="K10742">
        <v>0.77600000000000002</v>
      </c>
      <c r="L10742">
        <v>2.2004594594594593</v>
      </c>
      <c r="M10742" s="2">
        <f t="shared" si="332"/>
        <v>70.270270270270274</v>
      </c>
      <c r="N10742" t="s">
        <v>2786</v>
      </c>
    </row>
    <row r="10743" spans="1:14">
      <c r="A10743">
        <v>53</v>
      </c>
      <c r="B10743" t="s">
        <v>7349</v>
      </c>
      <c r="C10743" t="s">
        <v>7350</v>
      </c>
      <c r="D10743">
        <v>92</v>
      </c>
      <c r="E10743" s="1">
        <v>1.2390000000000001</v>
      </c>
      <c r="F10743">
        <v>1.1919999999999999</v>
      </c>
      <c r="G10743">
        <v>0.106</v>
      </c>
      <c r="H10743">
        <v>47</v>
      </c>
      <c r="J10743">
        <v>7.3999999999999999E-4</v>
      </c>
      <c r="K10743">
        <v>0.57599999999999996</v>
      </c>
      <c r="L10743">
        <v>2.2004594594594593</v>
      </c>
      <c r="M10743" s="2">
        <f t="shared" si="332"/>
        <v>71.621621621621628</v>
      </c>
      <c r="N10743" t="s">
        <v>2786</v>
      </c>
    </row>
    <row r="10744" spans="1:14">
      <c r="A10744">
        <v>54</v>
      </c>
      <c r="B10744" t="s">
        <v>17507</v>
      </c>
      <c r="C10744" t="s">
        <v>17508</v>
      </c>
      <c r="D10744">
        <v>3675</v>
      </c>
      <c r="E10744" s="1">
        <v>1.204</v>
      </c>
      <c r="F10744">
        <v>1.5429999999999999</v>
      </c>
      <c r="G10744">
        <v>0.28599999999999998</v>
      </c>
      <c r="H10744">
        <v>140</v>
      </c>
      <c r="I10744">
        <v>8.3000000000000007</v>
      </c>
      <c r="J10744">
        <v>6.1599999999999997E-3</v>
      </c>
      <c r="K10744">
        <v>0.52600000000000002</v>
      </c>
      <c r="L10744">
        <v>2.2004594594594593</v>
      </c>
      <c r="M10744" s="2">
        <f t="shared" si="332"/>
        <v>72.972972972972968</v>
      </c>
      <c r="N10744" t="s">
        <v>2786</v>
      </c>
    </row>
    <row r="10745" spans="1:14">
      <c r="A10745">
        <v>55</v>
      </c>
      <c r="B10745" t="s">
        <v>18986</v>
      </c>
      <c r="C10745" t="s">
        <v>18987</v>
      </c>
      <c r="D10745">
        <v>7209</v>
      </c>
      <c r="E10745" s="1">
        <v>1.1830000000000001</v>
      </c>
      <c r="F10745">
        <v>1.121</v>
      </c>
      <c r="G10745">
        <v>0.28799999999999998</v>
      </c>
      <c r="H10745">
        <v>326</v>
      </c>
      <c r="I10745">
        <v>7.7</v>
      </c>
      <c r="J10745">
        <v>1.7100000000000001E-2</v>
      </c>
      <c r="K10745">
        <v>0.432</v>
      </c>
      <c r="L10745">
        <v>2.2004594594594593</v>
      </c>
      <c r="M10745" s="2">
        <f t="shared" si="332"/>
        <v>74.324324324324323</v>
      </c>
      <c r="N10745" t="s">
        <v>2786</v>
      </c>
    </row>
    <row r="10746" spans="1:14">
      <c r="A10746">
        <v>56</v>
      </c>
      <c r="B10746" t="s">
        <v>7401</v>
      </c>
      <c r="C10746" t="s">
        <v>7402</v>
      </c>
      <c r="D10746">
        <v>1125</v>
      </c>
      <c r="E10746" s="1">
        <v>1.0840000000000001</v>
      </c>
      <c r="F10746">
        <v>1.653</v>
      </c>
      <c r="G10746">
        <v>0.42</v>
      </c>
      <c r="H10746">
        <v>50</v>
      </c>
      <c r="I10746">
        <v>6.2</v>
      </c>
      <c r="J10746">
        <v>3.9300000000000003E-3</v>
      </c>
      <c r="K10746">
        <v>0.72699999999999998</v>
      </c>
      <c r="L10746">
        <v>2.2004594594594593</v>
      </c>
      <c r="M10746" s="2">
        <f t="shared" si="332"/>
        <v>75.675675675675677</v>
      </c>
      <c r="N10746" t="s">
        <v>2786</v>
      </c>
    </row>
    <row r="10747" spans="1:14">
      <c r="A10747">
        <v>57</v>
      </c>
      <c r="B10747" t="s">
        <v>15796</v>
      </c>
      <c r="C10747" t="s">
        <v>15797</v>
      </c>
      <c r="D10747">
        <v>2463</v>
      </c>
      <c r="E10747" s="1">
        <v>1.0369999999999999</v>
      </c>
      <c r="F10747">
        <v>1.33</v>
      </c>
      <c r="G10747">
        <v>0.217</v>
      </c>
      <c r="H10747">
        <v>115</v>
      </c>
      <c r="I10747">
        <v>6.8</v>
      </c>
      <c r="J10747">
        <v>6.8100000000000001E-3</v>
      </c>
      <c r="K10747">
        <v>0.50700000000000001</v>
      </c>
      <c r="L10747">
        <v>2.2004594594594593</v>
      </c>
      <c r="M10747" s="2">
        <f t="shared" si="332"/>
        <v>77.027027027027032</v>
      </c>
      <c r="N10747" t="s">
        <v>2786</v>
      </c>
    </row>
    <row r="10748" spans="1:14">
      <c r="A10748">
        <v>58</v>
      </c>
      <c r="B10748" t="s">
        <v>18990</v>
      </c>
      <c r="C10748" t="s">
        <v>18991</v>
      </c>
      <c r="D10748">
        <v>3254</v>
      </c>
      <c r="E10748" s="1">
        <v>1</v>
      </c>
      <c r="F10748">
        <v>1.026</v>
      </c>
      <c r="G10748">
        <v>0.40699999999999997</v>
      </c>
      <c r="H10748">
        <v>113</v>
      </c>
      <c r="I10748" t="s">
        <v>18288</v>
      </c>
      <c r="J10748">
        <v>4.4400000000000004E-3</v>
      </c>
      <c r="K10748">
        <v>0.43099999999999999</v>
      </c>
      <c r="L10748">
        <v>2.2004594594594593</v>
      </c>
      <c r="M10748" s="2">
        <f t="shared" si="332"/>
        <v>78.378378378378372</v>
      </c>
      <c r="N10748" t="s">
        <v>2786</v>
      </c>
    </row>
    <row r="10749" spans="1:14">
      <c r="A10749">
        <v>59</v>
      </c>
      <c r="B10749" t="s">
        <v>15712</v>
      </c>
      <c r="C10749" t="s">
        <v>15713</v>
      </c>
      <c r="D10749">
        <v>47</v>
      </c>
      <c r="E10749" s="1">
        <v>0.97699999999999998</v>
      </c>
      <c r="F10749">
        <v>0.97699999999999998</v>
      </c>
      <c r="G10749">
        <v>0.182</v>
      </c>
      <c r="H10749">
        <v>22</v>
      </c>
      <c r="J10749">
        <v>2.5000000000000001E-4</v>
      </c>
      <c r="K10749">
        <v>0.32600000000000001</v>
      </c>
      <c r="L10749">
        <v>2.2004594594594593</v>
      </c>
      <c r="M10749" s="2">
        <f t="shared" si="332"/>
        <v>79.729729729729726</v>
      </c>
      <c r="N10749" t="s">
        <v>2786</v>
      </c>
    </row>
    <row r="10750" spans="1:14">
      <c r="A10750">
        <v>60</v>
      </c>
      <c r="B10750" t="s">
        <v>10850</v>
      </c>
      <c r="C10750" t="s">
        <v>10851</v>
      </c>
      <c r="D10750">
        <v>613</v>
      </c>
      <c r="E10750" s="1">
        <v>0.94699999999999995</v>
      </c>
      <c r="F10750">
        <v>1.0669999999999999</v>
      </c>
      <c r="G10750">
        <v>0.14299999999999999</v>
      </c>
      <c r="H10750">
        <v>28</v>
      </c>
      <c r="I10750" t="s">
        <v>18288</v>
      </c>
      <c r="J10750">
        <v>1.01E-3</v>
      </c>
      <c r="K10750">
        <v>0.38700000000000001</v>
      </c>
      <c r="L10750">
        <v>2.2004594594594593</v>
      </c>
      <c r="M10750" s="2">
        <f t="shared" si="332"/>
        <v>81.081081081081081</v>
      </c>
      <c r="N10750" t="s">
        <v>2786</v>
      </c>
    </row>
    <row r="10751" spans="1:14">
      <c r="A10751">
        <v>61</v>
      </c>
      <c r="B10751" t="s">
        <v>7423</v>
      </c>
      <c r="C10751" t="s">
        <v>7424</v>
      </c>
      <c r="D10751">
        <v>53</v>
      </c>
      <c r="E10751" s="1">
        <v>0.91300000000000003</v>
      </c>
      <c r="F10751">
        <v>1</v>
      </c>
      <c r="G10751">
        <v>4.2999999999999997E-2</v>
      </c>
      <c r="H10751">
        <v>23</v>
      </c>
      <c r="J10751">
        <v>2.5999999999999998E-4</v>
      </c>
      <c r="K10751">
        <v>0.29599999999999999</v>
      </c>
      <c r="L10751">
        <v>2.2004594594594593</v>
      </c>
      <c r="M10751" s="2">
        <f t="shared" si="332"/>
        <v>82.432432432432435</v>
      </c>
      <c r="N10751" t="s">
        <v>2786</v>
      </c>
    </row>
    <row r="10752" spans="1:14">
      <c r="A10752">
        <v>62</v>
      </c>
      <c r="B10752" t="s">
        <v>7351</v>
      </c>
      <c r="C10752" t="s">
        <v>7352</v>
      </c>
      <c r="D10752">
        <v>153</v>
      </c>
      <c r="E10752" s="1">
        <v>0.86899999999999999</v>
      </c>
      <c r="F10752">
        <v>0.94099999999999995</v>
      </c>
      <c r="G10752">
        <v>4.9000000000000002E-2</v>
      </c>
      <c r="H10752">
        <v>41</v>
      </c>
      <c r="I10752">
        <v>3</v>
      </c>
      <c r="J10752">
        <v>1.14E-3</v>
      </c>
      <c r="K10752">
        <v>0.42599999999999999</v>
      </c>
      <c r="L10752">
        <v>2.2004594594594593</v>
      </c>
      <c r="M10752" s="2">
        <f t="shared" si="332"/>
        <v>83.78378378378379</v>
      </c>
      <c r="N10752" t="s">
        <v>2786</v>
      </c>
    </row>
    <row r="10753" spans="1:14">
      <c r="A10753">
        <v>63</v>
      </c>
      <c r="B10753" t="s">
        <v>7365</v>
      </c>
      <c r="C10753" t="s">
        <v>7366</v>
      </c>
      <c r="D10753">
        <v>114</v>
      </c>
      <c r="E10753" s="1">
        <v>0.86699999999999999</v>
      </c>
      <c r="F10753">
        <v>1.284</v>
      </c>
      <c r="G10753">
        <v>5.6000000000000001E-2</v>
      </c>
      <c r="H10753">
        <v>18</v>
      </c>
      <c r="I10753">
        <v>3.1</v>
      </c>
      <c r="J10753">
        <v>8.8000000000000003E-4</v>
      </c>
      <c r="K10753">
        <v>0.56899999999999995</v>
      </c>
      <c r="L10753">
        <v>2.2004594594594593</v>
      </c>
      <c r="M10753" s="2">
        <f t="shared" si="332"/>
        <v>85.13513513513513</v>
      </c>
      <c r="N10753" t="s">
        <v>2786</v>
      </c>
    </row>
    <row r="10754" spans="1:14">
      <c r="A10754">
        <v>64</v>
      </c>
      <c r="B10754" t="s">
        <v>7389</v>
      </c>
      <c r="C10754" t="s">
        <v>7390</v>
      </c>
      <c r="D10754">
        <v>2932</v>
      </c>
      <c r="E10754" s="1">
        <v>0.8</v>
      </c>
      <c r="F10754">
        <v>1.9670000000000001</v>
      </c>
      <c r="G10754">
        <v>0.28100000000000003</v>
      </c>
      <c r="H10754">
        <v>96</v>
      </c>
      <c r="I10754" t="s">
        <v>18288</v>
      </c>
      <c r="J10754">
        <v>6.5599999999999999E-3</v>
      </c>
      <c r="K10754">
        <v>1.03</v>
      </c>
      <c r="L10754">
        <v>2.2004594594594593</v>
      </c>
      <c r="M10754" s="2">
        <f t="shared" si="332"/>
        <v>86.486486486486484</v>
      </c>
      <c r="N10754" t="s">
        <v>2786</v>
      </c>
    </row>
    <row r="10755" spans="1:14">
      <c r="A10755">
        <v>65</v>
      </c>
      <c r="B10755" t="s">
        <v>7345</v>
      </c>
      <c r="C10755" t="s">
        <v>7346</v>
      </c>
      <c r="D10755">
        <v>882</v>
      </c>
      <c r="E10755" s="1">
        <v>0.79900000000000004</v>
      </c>
      <c r="F10755">
        <v>1.218</v>
      </c>
      <c r="G10755">
        <v>0.11700000000000001</v>
      </c>
      <c r="H10755">
        <v>60</v>
      </c>
      <c r="I10755">
        <v>7.6</v>
      </c>
      <c r="J10755">
        <v>1.8699999999999999E-3</v>
      </c>
      <c r="K10755">
        <v>0.375</v>
      </c>
      <c r="L10755">
        <v>2.2004594594594593</v>
      </c>
      <c r="M10755" s="2">
        <f t="shared" ref="M10755:M10764" si="333">A10755/74*100</f>
        <v>87.837837837837839</v>
      </c>
      <c r="N10755" t="s">
        <v>2786</v>
      </c>
    </row>
    <row r="10756" spans="1:14">
      <c r="A10756">
        <v>66</v>
      </c>
      <c r="B10756" t="s">
        <v>13317</v>
      </c>
      <c r="C10756" t="s">
        <v>13318</v>
      </c>
      <c r="D10756">
        <v>446</v>
      </c>
      <c r="E10756" s="1">
        <v>0.78</v>
      </c>
      <c r="G10756">
        <v>0.10299999999999999</v>
      </c>
      <c r="H10756">
        <v>29</v>
      </c>
      <c r="I10756">
        <v>7.5</v>
      </c>
      <c r="J10756">
        <v>1.42E-3</v>
      </c>
      <c r="L10756">
        <v>2.2004594594594593</v>
      </c>
      <c r="M10756" s="2">
        <f t="shared" si="333"/>
        <v>89.189189189189193</v>
      </c>
      <c r="N10756" t="s">
        <v>2786</v>
      </c>
    </row>
    <row r="10757" spans="1:14">
      <c r="A10757">
        <v>67</v>
      </c>
      <c r="B10757" t="s">
        <v>7363</v>
      </c>
      <c r="C10757" t="s">
        <v>7364</v>
      </c>
      <c r="D10757">
        <v>214</v>
      </c>
      <c r="E10757" s="1">
        <v>0.75</v>
      </c>
      <c r="F10757">
        <v>0.82299999999999995</v>
      </c>
      <c r="G10757">
        <v>0.125</v>
      </c>
      <c r="H10757">
        <v>24</v>
      </c>
      <c r="I10757">
        <v>6.2</v>
      </c>
      <c r="J10757">
        <v>6.9999999999999999E-4</v>
      </c>
      <c r="K10757">
        <v>0.32</v>
      </c>
      <c r="L10757">
        <v>2.2004594594594593</v>
      </c>
      <c r="M10757" s="2">
        <f t="shared" si="333"/>
        <v>90.540540540540533</v>
      </c>
      <c r="N10757" t="s">
        <v>2786</v>
      </c>
    </row>
    <row r="10758" spans="1:14">
      <c r="A10758">
        <v>68</v>
      </c>
      <c r="B10758" t="s">
        <v>7377</v>
      </c>
      <c r="C10758" t="s">
        <v>7378</v>
      </c>
      <c r="D10758">
        <v>676</v>
      </c>
      <c r="E10758" s="1">
        <v>0.72799999999999998</v>
      </c>
      <c r="F10758">
        <v>0.78100000000000003</v>
      </c>
      <c r="G10758">
        <v>7.0999999999999994E-2</v>
      </c>
      <c r="H10758">
        <v>98</v>
      </c>
      <c r="I10758">
        <v>6.2</v>
      </c>
      <c r="J10758">
        <v>1.57E-3</v>
      </c>
      <c r="K10758">
        <v>0.216</v>
      </c>
      <c r="L10758">
        <v>2.2004594594594593</v>
      </c>
      <c r="M10758" s="2">
        <f t="shared" si="333"/>
        <v>91.891891891891902</v>
      </c>
      <c r="N10758" t="s">
        <v>2786</v>
      </c>
    </row>
    <row r="10759" spans="1:14">
      <c r="A10759">
        <v>69</v>
      </c>
      <c r="B10759" t="s">
        <v>15810</v>
      </c>
      <c r="C10759" t="s">
        <v>15811</v>
      </c>
      <c r="D10759">
        <v>690</v>
      </c>
      <c r="E10759" s="1">
        <v>0.70499999999999996</v>
      </c>
      <c r="F10759">
        <v>0.86299999999999999</v>
      </c>
      <c r="G10759">
        <v>0.23300000000000001</v>
      </c>
      <c r="H10759">
        <v>60</v>
      </c>
      <c r="I10759">
        <v>7</v>
      </c>
      <c r="J10759">
        <v>2.15E-3</v>
      </c>
      <c r="K10759">
        <v>0.39100000000000001</v>
      </c>
      <c r="L10759">
        <v>2.2004594594594593</v>
      </c>
      <c r="M10759" s="2">
        <f t="shared" si="333"/>
        <v>93.243243243243242</v>
      </c>
      <c r="N10759" t="s">
        <v>2786</v>
      </c>
    </row>
    <row r="10760" spans="1:14">
      <c r="A10760">
        <v>70</v>
      </c>
      <c r="B10760" t="s">
        <v>7373</v>
      </c>
      <c r="C10760" t="s">
        <v>7374</v>
      </c>
      <c r="D10760">
        <v>85</v>
      </c>
      <c r="E10760" s="1">
        <v>0.28899999999999998</v>
      </c>
      <c r="F10760">
        <v>0.45500000000000002</v>
      </c>
      <c r="G10760">
        <v>5.2999999999999999E-2</v>
      </c>
      <c r="H10760">
        <v>19</v>
      </c>
      <c r="J10760">
        <v>1.8000000000000001E-4</v>
      </c>
      <c r="K10760">
        <v>0.10299999999999999</v>
      </c>
      <c r="L10760">
        <v>2.2004594594594593</v>
      </c>
      <c r="M10760" s="2">
        <f t="shared" si="333"/>
        <v>94.594594594594597</v>
      </c>
      <c r="N10760" t="s">
        <v>2786</v>
      </c>
    </row>
    <row r="10761" spans="1:14">
      <c r="A10761">
        <v>71</v>
      </c>
      <c r="B10761" t="s">
        <v>7411</v>
      </c>
      <c r="C10761" t="s">
        <v>7412</v>
      </c>
      <c r="D10761">
        <v>376</v>
      </c>
      <c r="E10761" s="1">
        <v>0.26800000000000002</v>
      </c>
      <c r="G10761">
        <v>8.5000000000000006E-2</v>
      </c>
      <c r="H10761">
        <v>106</v>
      </c>
      <c r="I10761">
        <v>6</v>
      </c>
      <c r="J10761">
        <v>8.5999999999999998E-4</v>
      </c>
      <c r="L10761">
        <v>2.2004594594594593</v>
      </c>
      <c r="M10761" s="2">
        <f t="shared" si="333"/>
        <v>95.945945945945937</v>
      </c>
      <c r="N10761" t="s">
        <v>2786</v>
      </c>
    </row>
    <row r="10762" spans="1:14">
      <c r="A10762">
        <v>72</v>
      </c>
      <c r="B10762" t="s">
        <v>7393</v>
      </c>
      <c r="C10762" t="s">
        <v>7394</v>
      </c>
      <c r="D10762">
        <v>255</v>
      </c>
      <c r="E10762" s="1">
        <v>0.255</v>
      </c>
      <c r="G10762">
        <v>1.7999999999999999E-2</v>
      </c>
      <c r="H10762">
        <v>56</v>
      </c>
      <c r="I10762">
        <v>7.5</v>
      </c>
      <c r="J10762">
        <v>3.1E-4</v>
      </c>
      <c r="L10762">
        <v>2.2004594594594593</v>
      </c>
      <c r="M10762" s="2">
        <f t="shared" si="333"/>
        <v>97.297297297297305</v>
      </c>
      <c r="N10762" t="s">
        <v>2786</v>
      </c>
    </row>
    <row r="10763" spans="1:14">
      <c r="A10763">
        <v>73</v>
      </c>
      <c r="B10763" t="s">
        <v>18748</v>
      </c>
      <c r="C10763" t="s">
        <v>18749</v>
      </c>
      <c r="D10763">
        <v>109</v>
      </c>
      <c r="E10763" s="1">
        <v>0.14599999999999999</v>
      </c>
      <c r="F10763">
        <v>0.112</v>
      </c>
      <c r="G10763">
        <v>4.2000000000000003E-2</v>
      </c>
      <c r="H10763">
        <v>24</v>
      </c>
      <c r="I10763">
        <v>7.5</v>
      </c>
      <c r="J10763">
        <v>4.0999999999999999E-4</v>
      </c>
      <c r="K10763">
        <v>6.6000000000000003E-2</v>
      </c>
      <c r="L10763">
        <v>2.2004594594594593</v>
      </c>
      <c r="M10763" s="2">
        <f t="shared" si="333"/>
        <v>98.648648648648646</v>
      </c>
      <c r="N10763" t="s">
        <v>2786</v>
      </c>
    </row>
    <row r="10764" spans="1:14">
      <c r="A10764">
        <v>74</v>
      </c>
      <c r="B10764" t="s">
        <v>7395</v>
      </c>
      <c r="C10764" t="s">
        <v>7396</v>
      </c>
      <c r="D10764">
        <v>332</v>
      </c>
      <c r="E10764" s="1">
        <v>0.14000000000000001</v>
      </c>
      <c r="F10764">
        <v>0.254</v>
      </c>
      <c r="G10764">
        <v>0</v>
      </c>
      <c r="H10764">
        <v>63</v>
      </c>
      <c r="I10764" t="s">
        <v>18288</v>
      </c>
      <c r="J10764">
        <v>1.4999999999999999E-4</v>
      </c>
      <c r="K10764">
        <v>3.9E-2</v>
      </c>
      <c r="L10764">
        <v>2.2004594594594593</v>
      </c>
      <c r="M10764" s="2">
        <f t="shared" si="333"/>
        <v>100</v>
      </c>
      <c r="N10764" t="s">
        <v>2786</v>
      </c>
    </row>
    <row r="10765" spans="1:14" s="3" customFormat="1">
      <c r="E10765" s="4"/>
      <c r="M10765" s="5"/>
    </row>
    <row r="10766" spans="1:14">
      <c r="A10766">
        <v>1</v>
      </c>
      <c r="B10766" t="s">
        <v>7507</v>
      </c>
      <c r="C10766" t="s">
        <v>7508</v>
      </c>
      <c r="D10766">
        <v>14473</v>
      </c>
      <c r="E10766" s="1">
        <v>22.49</v>
      </c>
      <c r="F10766">
        <v>23.227</v>
      </c>
      <c r="G10766">
        <v>4.0289999999999999</v>
      </c>
      <c r="H10766">
        <v>69</v>
      </c>
      <c r="I10766">
        <v>4.9000000000000004</v>
      </c>
      <c r="J10766">
        <v>6.7070000000000005E-2</v>
      </c>
      <c r="K10766">
        <v>9.9600000000000009</v>
      </c>
      <c r="L10766">
        <f>AVERAGE(E10766:E10881)</f>
        <v>3.3843103448275853</v>
      </c>
      <c r="M10766" s="2">
        <f t="shared" ref="M10766:M10797" si="334">A10766/116*100</f>
        <v>0.86206896551724133</v>
      </c>
      <c r="N10766" t="s">
        <v>2787</v>
      </c>
    </row>
    <row r="10767" spans="1:14">
      <c r="A10767">
        <v>2</v>
      </c>
      <c r="B10767" t="s">
        <v>7453</v>
      </c>
      <c r="C10767" t="s">
        <v>7454</v>
      </c>
      <c r="D10767">
        <v>12055</v>
      </c>
      <c r="E10767" s="1">
        <v>17.312999999999999</v>
      </c>
      <c r="F10767">
        <v>19.065000000000001</v>
      </c>
      <c r="G10767">
        <v>2.214</v>
      </c>
      <c r="H10767">
        <v>28</v>
      </c>
      <c r="I10767">
        <v>9.5</v>
      </c>
      <c r="J10767">
        <v>1.9869999999999999E-2</v>
      </c>
      <c r="K10767">
        <v>6.6669999999999998</v>
      </c>
      <c r="L10767">
        <v>3.3843103448275853</v>
      </c>
      <c r="M10767" s="2">
        <f t="shared" si="334"/>
        <v>1.7241379310344827</v>
      </c>
      <c r="N10767" t="s">
        <v>2787</v>
      </c>
    </row>
    <row r="10768" spans="1:14">
      <c r="A10768">
        <v>3</v>
      </c>
      <c r="B10768" t="s">
        <v>7497</v>
      </c>
      <c r="C10768" t="s">
        <v>7498</v>
      </c>
      <c r="D10768">
        <v>9079</v>
      </c>
      <c r="E10768" s="1">
        <v>16.417000000000002</v>
      </c>
      <c r="F10768">
        <v>17.718</v>
      </c>
      <c r="G10768">
        <v>1.5169999999999999</v>
      </c>
      <c r="H10768">
        <v>29</v>
      </c>
      <c r="I10768">
        <v>9.4</v>
      </c>
      <c r="J10768">
        <v>1.7270000000000001E-2</v>
      </c>
      <c r="K10768">
        <v>7.5170000000000003</v>
      </c>
      <c r="L10768">
        <v>3.3843103448275853</v>
      </c>
      <c r="M10768" s="2">
        <f t="shared" si="334"/>
        <v>2.5862068965517242</v>
      </c>
      <c r="N10768" t="s">
        <v>2787</v>
      </c>
    </row>
    <row r="10769" spans="1:14">
      <c r="A10769">
        <v>4</v>
      </c>
      <c r="B10769" t="s">
        <v>7473</v>
      </c>
      <c r="C10769" t="s">
        <v>7474</v>
      </c>
      <c r="D10769">
        <v>7926</v>
      </c>
      <c r="E10769" s="1">
        <v>13.231</v>
      </c>
      <c r="F10769">
        <v>12.987</v>
      </c>
      <c r="G10769">
        <v>3.4809999999999999</v>
      </c>
      <c r="H10769">
        <v>52</v>
      </c>
      <c r="I10769">
        <v>7.5</v>
      </c>
      <c r="J10769">
        <v>1.9740000000000001E-2</v>
      </c>
      <c r="K10769">
        <v>4.9160000000000004</v>
      </c>
      <c r="L10769">
        <v>3.3843103448275853</v>
      </c>
      <c r="M10769" s="2">
        <f t="shared" si="334"/>
        <v>3.4482758620689653</v>
      </c>
      <c r="N10769" t="s">
        <v>2787</v>
      </c>
    </row>
    <row r="10770" spans="1:14">
      <c r="A10770">
        <v>5</v>
      </c>
      <c r="B10770" t="s">
        <v>7435</v>
      </c>
      <c r="C10770" t="s">
        <v>7436</v>
      </c>
      <c r="D10770">
        <v>8449</v>
      </c>
      <c r="E10770" s="1">
        <v>12.9</v>
      </c>
      <c r="F10770">
        <v>15.214</v>
      </c>
      <c r="G10770">
        <v>1.08</v>
      </c>
      <c r="H10770">
        <v>25</v>
      </c>
      <c r="I10770" t="s">
        <v>18288</v>
      </c>
      <c r="J10770">
        <v>1.729E-2</v>
      </c>
      <c r="K10770">
        <v>7.0410000000000004</v>
      </c>
      <c r="L10770">
        <v>3.3843103448275853</v>
      </c>
      <c r="M10770" s="2">
        <f t="shared" si="334"/>
        <v>4.3103448275862073</v>
      </c>
      <c r="N10770" t="s">
        <v>2787</v>
      </c>
    </row>
    <row r="10771" spans="1:14">
      <c r="A10771">
        <v>6</v>
      </c>
      <c r="B10771" t="s">
        <v>7451</v>
      </c>
      <c r="C10771" t="s">
        <v>7452</v>
      </c>
      <c r="D10771">
        <v>6108</v>
      </c>
      <c r="E10771" s="1">
        <v>12.609</v>
      </c>
      <c r="F10771">
        <v>13.567</v>
      </c>
      <c r="G10771">
        <v>2.9430000000000001</v>
      </c>
      <c r="H10771">
        <v>122</v>
      </c>
      <c r="I10771">
        <v>3.3</v>
      </c>
      <c r="J10771">
        <v>4.897E-2</v>
      </c>
      <c r="K10771">
        <v>6.6020000000000003</v>
      </c>
      <c r="L10771">
        <v>3.3843103448275853</v>
      </c>
      <c r="M10771" s="2">
        <f t="shared" si="334"/>
        <v>5.1724137931034484</v>
      </c>
      <c r="N10771" t="s">
        <v>2787</v>
      </c>
    </row>
    <row r="10772" spans="1:14">
      <c r="A10772">
        <v>7</v>
      </c>
      <c r="B10772" t="s">
        <v>12543</v>
      </c>
      <c r="C10772" t="s">
        <v>12544</v>
      </c>
      <c r="D10772">
        <v>45556</v>
      </c>
      <c r="E10772" s="1">
        <v>9.3740000000000006</v>
      </c>
      <c r="F10772">
        <v>8.98</v>
      </c>
      <c r="G10772">
        <v>2.2309999999999999</v>
      </c>
      <c r="H10772">
        <v>523</v>
      </c>
      <c r="I10772">
        <v>6.5</v>
      </c>
      <c r="J10772">
        <v>0.13034999999999999</v>
      </c>
      <c r="K10772">
        <v>3.3079999999999998</v>
      </c>
      <c r="L10772">
        <v>3.3843103448275853</v>
      </c>
      <c r="M10772" s="2">
        <f t="shared" si="334"/>
        <v>6.0344827586206895</v>
      </c>
      <c r="N10772" t="s">
        <v>2787</v>
      </c>
    </row>
    <row r="10773" spans="1:14">
      <c r="A10773">
        <v>8</v>
      </c>
      <c r="B10773" t="s">
        <v>19942</v>
      </c>
      <c r="C10773" t="s">
        <v>19943</v>
      </c>
      <c r="D10773">
        <v>6129</v>
      </c>
      <c r="E10773" s="1">
        <v>8.9510000000000005</v>
      </c>
      <c r="F10773">
        <v>8.9269999999999996</v>
      </c>
      <c r="G10773">
        <v>2.2639999999999998</v>
      </c>
      <c r="H10773">
        <v>208</v>
      </c>
      <c r="I10773">
        <v>2.8</v>
      </c>
      <c r="J10773">
        <v>3.7159999999999999E-2</v>
      </c>
      <c r="K10773">
        <v>3.3530000000000002</v>
      </c>
      <c r="L10773">
        <v>3.3843103448275853</v>
      </c>
      <c r="M10773" s="2">
        <f t="shared" si="334"/>
        <v>6.8965517241379306</v>
      </c>
      <c r="N10773" t="s">
        <v>2787</v>
      </c>
    </row>
    <row r="10774" spans="1:14">
      <c r="A10774">
        <v>9</v>
      </c>
      <c r="B10774" t="s">
        <v>20788</v>
      </c>
      <c r="C10774" t="s">
        <v>20787</v>
      </c>
      <c r="D10774">
        <v>8226</v>
      </c>
      <c r="E10774" s="1">
        <v>8.4339999999999993</v>
      </c>
      <c r="F10774">
        <v>8.09</v>
      </c>
      <c r="G10774">
        <v>2.153</v>
      </c>
      <c r="H10774">
        <v>72</v>
      </c>
      <c r="I10774">
        <v>7.4</v>
      </c>
      <c r="J10774">
        <v>2.0899999999999998E-2</v>
      </c>
      <c r="K10774">
        <v>3.153</v>
      </c>
      <c r="L10774">
        <v>3.3843103448275853</v>
      </c>
      <c r="M10774" s="2">
        <f t="shared" si="334"/>
        <v>7.7586206896551726</v>
      </c>
      <c r="N10774" t="s">
        <v>2787</v>
      </c>
    </row>
    <row r="10775" spans="1:14">
      <c r="A10775">
        <v>10</v>
      </c>
      <c r="B10775" t="s">
        <v>7459</v>
      </c>
      <c r="C10775" t="s">
        <v>7460</v>
      </c>
      <c r="D10775">
        <v>7695</v>
      </c>
      <c r="E10775" s="1">
        <v>8.23</v>
      </c>
      <c r="F10775">
        <v>8.1039999999999992</v>
      </c>
      <c r="G10775">
        <v>1.0609999999999999</v>
      </c>
      <c r="H10775">
        <v>99</v>
      </c>
      <c r="I10775">
        <v>5.9</v>
      </c>
      <c r="J10775">
        <v>2.7830000000000001E-2</v>
      </c>
      <c r="K10775">
        <v>3.3759999999999999</v>
      </c>
      <c r="L10775">
        <v>3.3843103448275853</v>
      </c>
      <c r="M10775" s="2">
        <f t="shared" si="334"/>
        <v>8.6206896551724146</v>
      </c>
      <c r="N10775" t="s">
        <v>2787</v>
      </c>
    </row>
    <row r="10776" spans="1:14">
      <c r="A10776">
        <v>11</v>
      </c>
      <c r="B10776" t="s">
        <v>7511</v>
      </c>
      <c r="C10776" t="s">
        <v>7512</v>
      </c>
      <c r="D10776">
        <v>19743</v>
      </c>
      <c r="E10776" s="1">
        <v>8.1359999999999992</v>
      </c>
      <c r="F10776">
        <v>8.9169999999999998</v>
      </c>
      <c r="G10776">
        <v>1.306</v>
      </c>
      <c r="H10776">
        <v>627</v>
      </c>
      <c r="I10776">
        <v>3.1</v>
      </c>
      <c r="J10776">
        <v>0.11989</v>
      </c>
      <c r="K10776">
        <v>3.488</v>
      </c>
      <c r="L10776">
        <v>3.3843103448275853</v>
      </c>
      <c r="M10776" s="2">
        <f t="shared" si="334"/>
        <v>9.4827586206896548</v>
      </c>
      <c r="N10776" t="s">
        <v>2787</v>
      </c>
    </row>
    <row r="10777" spans="1:14">
      <c r="A10777">
        <v>12</v>
      </c>
      <c r="B10777" t="s">
        <v>20766</v>
      </c>
      <c r="C10777" t="s">
        <v>20765</v>
      </c>
      <c r="D10777">
        <v>1006</v>
      </c>
      <c r="E10777" s="1">
        <v>6.5449999999999999</v>
      </c>
      <c r="F10777">
        <v>6.2670000000000003</v>
      </c>
      <c r="G10777">
        <v>1.2</v>
      </c>
      <c r="H10777">
        <v>5</v>
      </c>
      <c r="I10777" t="s">
        <v>18288</v>
      </c>
      <c r="J10777">
        <v>1.1999999999999999E-3</v>
      </c>
      <c r="K10777">
        <v>2.2799999999999998</v>
      </c>
      <c r="L10777">
        <v>3.3843103448275853</v>
      </c>
      <c r="M10777" s="2">
        <f t="shared" si="334"/>
        <v>10.344827586206897</v>
      </c>
      <c r="N10777" t="s">
        <v>2787</v>
      </c>
    </row>
    <row r="10778" spans="1:14">
      <c r="A10778">
        <v>13</v>
      </c>
      <c r="B10778" t="s">
        <v>8799</v>
      </c>
      <c r="C10778" t="s">
        <v>8800</v>
      </c>
      <c r="D10778">
        <v>42783</v>
      </c>
      <c r="E10778" s="1">
        <v>5.8479999999999999</v>
      </c>
      <c r="F10778">
        <v>5.9139999999999997</v>
      </c>
      <c r="G10778">
        <v>1.556</v>
      </c>
      <c r="H10778">
        <v>493</v>
      </c>
      <c r="I10778">
        <v>8</v>
      </c>
      <c r="J10778">
        <v>9.8269999999999996E-2</v>
      </c>
      <c r="K10778">
        <v>2.1480000000000001</v>
      </c>
      <c r="L10778">
        <v>3.3843103448275853</v>
      </c>
      <c r="M10778" s="2">
        <f t="shared" si="334"/>
        <v>11.206896551724139</v>
      </c>
      <c r="N10778" t="s">
        <v>2787</v>
      </c>
    </row>
    <row r="10779" spans="1:14">
      <c r="A10779">
        <v>14</v>
      </c>
      <c r="B10779" t="s">
        <v>7461</v>
      </c>
      <c r="C10779" t="s">
        <v>7462</v>
      </c>
      <c r="D10779">
        <v>13228</v>
      </c>
      <c r="E10779" s="1">
        <v>5.7560000000000002</v>
      </c>
      <c r="F10779">
        <v>5.9429999999999996</v>
      </c>
      <c r="G10779">
        <v>1.4550000000000001</v>
      </c>
      <c r="H10779">
        <v>242</v>
      </c>
      <c r="I10779">
        <v>4.9000000000000004</v>
      </c>
      <c r="J10779">
        <v>4.8980000000000003E-2</v>
      </c>
      <c r="K10779">
        <v>2.0779999999999998</v>
      </c>
      <c r="L10779">
        <v>3.3843103448275853</v>
      </c>
      <c r="M10779" s="2">
        <f t="shared" si="334"/>
        <v>12.068965517241379</v>
      </c>
      <c r="N10779" t="s">
        <v>2787</v>
      </c>
    </row>
    <row r="10780" spans="1:14">
      <c r="A10780">
        <v>15</v>
      </c>
      <c r="B10780" t="s">
        <v>7495</v>
      </c>
      <c r="C10780" t="s">
        <v>7496</v>
      </c>
      <c r="D10780">
        <v>1260</v>
      </c>
      <c r="E10780" s="1">
        <v>5.6210000000000004</v>
      </c>
      <c r="F10780">
        <v>5.6210000000000004</v>
      </c>
      <c r="G10780">
        <v>1.536</v>
      </c>
      <c r="H10780">
        <v>151</v>
      </c>
      <c r="I10780">
        <v>1.7</v>
      </c>
      <c r="J10780">
        <v>7.77E-3</v>
      </c>
      <c r="K10780">
        <v>2.4329999999999998</v>
      </c>
      <c r="L10780">
        <v>3.3843103448275853</v>
      </c>
      <c r="M10780" s="2">
        <f t="shared" si="334"/>
        <v>12.931034482758621</v>
      </c>
      <c r="N10780" t="s">
        <v>2787</v>
      </c>
    </row>
    <row r="10781" spans="1:14">
      <c r="A10781">
        <v>16</v>
      </c>
      <c r="B10781" t="s">
        <v>8911</v>
      </c>
      <c r="C10781" t="s">
        <v>8912</v>
      </c>
      <c r="D10781">
        <v>20364</v>
      </c>
      <c r="E10781" s="1">
        <v>5.3380000000000001</v>
      </c>
      <c r="F10781">
        <v>4.6859999999999999</v>
      </c>
      <c r="G10781">
        <v>1.2569999999999999</v>
      </c>
      <c r="H10781">
        <v>428</v>
      </c>
      <c r="I10781">
        <v>5.8</v>
      </c>
      <c r="J10781">
        <v>5.4739999999999997E-2</v>
      </c>
      <c r="K10781">
        <v>1.4570000000000001</v>
      </c>
      <c r="L10781">
        <v>3.3843103448275853</v>
      </c>
      <c r="M10781" s="2">
        <f t="shared" si="334"/>
        <v>13.793103448275861</v>
      </c>
      <c r="N10781" t="s">
        <v>2787</v>
      </c>
    </row>
    <row r="10782" spans="1:14">
      <c r="A10782">
        <v>17</v>
      </c>
      <c r="B10782" t="s">
        <v>7455</v>
      </c>
      <c r="C10782" t="s">
        <v>7456</v>
      </c>
      <c r="D10782">
        <v>1335</v>
      </c>
      <c r="E10782" s="1">
        <v>5.0650000000000004</v>
      </c>
      <c r="F10782">
        <v>5.6150000000000002</v>
      </c>
      <c r="G10782">
        <v>1.095</v>
      </c>
      <c r="H10782">
        <v>21</v>
      </c>
      <c r="I10782">
        <v>7.6</v>
      </c>
      <c r="J10782">
        <v>2.7299999999999998E-3</v>
      </c>
      <c r="K10782">
        <v>1.7090000000000001</v>
      </c>
      <c r="L10782">
        <v>3.3843103448275853</v>
      </c>
      <c r="M10782" s="2">
        <f t="shared" si="334"/>
        <v>14.655172413793101</v>
      </c>
      <c r="N10782" t="s">
        <v>2787</v>
      </c>
    </row>
    <row r="10783" spans="1:14">
      <c r="A10783">
        <v>18</v>
      </c>
      <c r="B10783" t="s">
        <v>16478</v>
      </c>
      <c r="C10783" t="s">
        <v>16479</v>
      </c>
      <c r="D10783">
        <v>1233</v>
      </c>
      <c r="E10783" s="1">
        <v>4.9740000000000002</v>
      </c>
      <c r="F10783">
        <v>4.7839999999999998</v>
      </c>
      <c r="G10783">
        <v>0.33300000000000002</v>
      </c>
      <c r="H10783">
        <v>21</v>
      </c>
      <c r="I10783">
        <v>8.3000000000000007</v>
      </c>
      <c r="J10783">
        <v>2.82E-3</v>
      </c>
      <c r="K10783">
        <v>1.577</v>
      </c>
      <c r="L10783">
        <v>3.3843103448275853</v>
      </c>
      <c r="M10783" s="2">
        <f t="shared" si="334"/>
        <v>15.517241379310345</v>
      </c>
      <c r="N10783" t="s">
        <v>2787</v>
      </c>
    </row>
    <row r="10784" spans="1:14">
      <c r="A10784">
        <v>19</v>
      </c>
      <c r="B10784" t="s">
        <v>20726</v>
      </c>
      <c r="C10784" t="s">
        <v>20725</v>
      </c>
      <c r="D10784">
        <v>37172</v>
      </c>
      <c r="E10784" s="1">
        <v>4.9610000000000003</v>
      </c>
      <c r="F10784">
        <v>5.0990000000000002</v>
      </c>
      <c r="G10784">
        <v>1.123</v>
      </c>
      <c r="H10784">
        <v>359</v>
      </c>
      <c r="I10784">
        <v>8.6</v>
      </c>
      <c r="J10784">
        <v>7.8310000000000005E-2</v>
      </c>
      <c r="K10784">
        <v>2.028</v>
      </c>
      <c r="L10784">
        <v>3.3843103448275853</v>
      </c>
      <c r="M10784" s="2">
        <f t="shared" si="334"/>
        <v>16.379310344827587</v>
      </c>
      <c r="N10784" t="s">
        <v>2787</v>
      </c>
    </row>
    <row r="10785" spans="1:14">
      <c r="A10785">
        <v>20</v>
      </c>
      <c r="B10785" t="s">
        <v>12557</v>
      </c>
      <c r="C10785" t="s">
        <v>12558</v>
      </c>
      <c r="D10785">
        <v>4958</v>
      </c>
      <c r="E10785" s="1">
        <v>4.8600000000000003</v>
      </c>
      <c r="F10785">
        <v>4.7439999999999998</v>
      </c>
      <c r="G10785">
        <v>5.0529999999999999</v>
      </c>
      <c r="H10785">
        <v>19</v>
      </c>
      <c r="I10785">
        <v>6.4</v>
      </c>
      <c r="J10785">
        <v>1.4880000000000001E-2</v>
      </c>
      <c r="K10785">
        <v>1.8720000000000001</v>
      </c>
      <c r="L10785">
        <v>3.3843103448275853</v>
      </c>
      <c r="M10785" s="2">
        <f t="shared" si="334"/>
        <v>17.241379310344829</v>
      </c>
      <c r="N10785" t="s">
        <v>2787</v>
      </c>
    </row>
    <row r="10786" spans="1:14">
      <c r="A10786">
        <v>21</v>
      </c>
      <c r="B10786" t="s">
        <v>17042</v>
      </c>
      <c r="C10786" t="s">
        <v>17043</v>
      </c>
      <c r="D10786">
        <v>7588</v>
      </c>
      <c r="E10786" s="1">
        <v>4.8109999999999999</v>
      </c>
      <c r="F10786">
        <v>5.0860000000000003</v>
      </c>
      <c r="G10786">
        <v>1.3120000000000001</v>
      </c>
      <c r="H10786">
        <v>144</v>
      </c>
      <c r="I10786">
        <v>5.3</v>
      </c>
      <c r="J10786">
        <v>2.8340000000000001E-2</v>
      </c>
      <c r="K10786">
        <v>1.847</v>
      </c>
      <c r="L10786">
        <v>3.3843103448275853</v>
      </c>
      <c r="M10786" s="2">
        <f t="shared" si="334"/>
        <v>18.103448275862068</v>
      </c>
      <c r="N10786" t="s">
        <v>2787</v>
      </c>
    </row>
    <row r="10787" spans="1:14">
      <c r="A10787">
        <v>22</v>
      </c>
      <c r="B10787" t="s">
        <v>8875</v>
      </c>
      <c r="C10787" t="s">
        <v>8876</v>
      </c>
      <c r="D10787">
        <v>9033</v>
      </c>
      <c r="E10787" s="1">
        <v>4.5780000000000003</v>
      </c>
      <c r="F10787">
        <v>4.5010000000000003</v>
      </c>
      <c r="G10787">
        <v>1.3140000000000001</v>
      </c>
      <c r="H10787">
        <v>306</v>
      </c>
      <c r="I10787">
        <v>4</v>
      </c>
      <c r="J10787">
        <v>3.4380000000000001E-2</v>
      </c>
      <c r="K10787">
        <v>1.4990000000000001</v>
      </c>
      <c r="L10787">
        <v>3.3843103448275853</v>
      </c>
      <c r="M10787" s="2">
        <f t="shared" si="334"/>
        <v>18.96551724137931</v>
      </c>
      <c r="N10787" t="s">
        <v>2787</v>
      </c>
    </row>
    <row r="10788" spans="1:14">
      <c r="A10788">
        <v>23</v>
      </c>
      <c r="B10788" t="s">
        <v>7437</v>
      </c>
      <c r="C10788" t="s">
        <v>7438</v>
      </c>
      <c r="D10788">
        <v>46213</v>
      </c>
      <c r="E10788" s="1">
        <v>4.5650000000000004</v>
      </c>
      <c r="F10788">
        <v>4.6059999999999999</v>
      </c>
      <c r="G10788">
        <v>1.101</v>
      </c>
      <c r="H10788">
        <v>928</v>
      </c>
      <c r="I10788">
        <v>7.4</v>
      </c>
      <c r="J10788">
        <v>9.1069999999999998E-2</v>
      </c>
      <c r="K10788">
        <v>1.3260000000000001</v>
      </c>
      <c r="L10788">
        <v>3.3843103448275853</v>
      </c>
      <c r="M10788" s="2">
        <f t="shared" si="334"/>
        <v>19.827586206896552</v>
      </c>
      <c r="N10788" t="s">
        <v>2787</v>
      </c>
    </row>
    <row r="10789" spans="1:14">
      <c r="A10789">
        <v>24</v>
      </c>
      <c r="B10789" t="s">
        <v>7477</v>
      </c>
      <c r="C10789" t="s">
        <v>7478</v>
      </c>
      <c r="D10789">
        <v>2552</v>
      </c>
      <c r="E10789" s="1">
        <v>4.5369999999999999</v>
      </c>
      <c r="F10789">
        <v>3.456</v>
      </c>
      <c r="G10789">
        <v>0.45700000000000002</v>
      </c>
      <c r="H10789">
        <v>46</v>
      </c>
      <c r="I10789">
        <v>5.6</v>
      </c>
      <c r="J10789">
        <v>7.8700000000000003E-3</v>
      </c>
      <c r="K10789">
        <v>1.1499999999999999</v>
      </c>
      <c r="L10789">
        <v>3.3843103448275853</v>
      </c>
      <c r="M10789" s="2">
        <f t="shared" si="334"/>
        <v>20.689655172413794</v>
      </c>
      <c r="N10789" t="s">
        <v>2787</v>
      </c>
    </row>
    <row r="10790" spans="1:14">
      <c r="A10790">
        <v>25</v>
      </c>
      <c r="B10790" t="s">
        <v>8903</v>
      </c>
      <c r="C10790" t="s">
        <v>8904</v>
      </c>
      <c r="D10790">
        <v>7397</v>
      </c>
      <c r="E10790" s="1">
        <v>4.415</v>
      </c>
      <c r="F10790">
        <v>3.8959999999999999</v>
      </c>
      <c r="G10790">
        <v>0.98299999999999998</v>
      </c>
      <c r="H10790">
        <v>178</v>
      </c>
      <c r="I10790">
        <v>4.8</v>
      </c>
      <c r="J10790">
        <v>2.2179999999999998E-2</v>
      </c>
      <c r="K10790">
        <v>1.159</v>
      </c>
      <c r="L10790">
        <v>3.3843103448275853</v>
      </c>
      <c r="M10790" s="2">
        <f t="shared" si="334"/>
        <v>21.551724137931032</v>
      </c>
      <c r="N10790" t="s">
        <v>2787</v>
      </c>
    </row>
    <row r="10791" spans="1:14">
      <c r="A10791">
        <v>26</v>
      </c>
      <c r="B10791" t="s">
        <v>7517</v>
      </c>
      <c r="C10791" t="s">
        <v>7518</v>
      </c>
      <c r="D10791">
        <v>1582</v>
      </c>
      <c r="E10791" s="1">
        <v>4.1399999999999997</v>
      </c>
      <c r="F10791">
        <v>3.99</v>
      </c>
      <c r="G10791">
        <v>1.196</v>
      </c>
      <c r="H10791">
        <v>56</v>
      </c>
      <c r="I10791">
        <v>5.4</v>
      </c>
      <c r="J10791">
        <v>4.2500000000000003E-3</v>
      </c>
      <c r="K10791">
        <v>1.1879999999999999</v>
      </c>
      <c r="L10791">
        <v>3.3843103448275853</v>
      </c>
      <c r="M10791" s="2">
        <f t="shared" si="334"/>
        <v>22.413793103448278</v>
      </c>
      <c r="N10791" t="s">
        <v>2787</v>
      </c>
    </row>
    <row r="10792" spans="1:14">
      <c r="A10792">
        <v>27</v>
      </c>
      <c r="B10792" t="s">
        <v>7485</v>
      </c>
      <c r="C10792" t="s">
        <v>7486</v>
      </c>
      <c r="D10792">
        <v>52544</v>
      </c>
      <c r="E10792" s="1">
        <v>4.0679999999999996</v>
      </c>
      <c r="F10792">
        <v>4.1980000000000004</v>
      </c>
      <c r="G10792">
        <v>0.749</v>
      </c>
      <c r="H10792">
        <v>766</v>
      </c>
      <c r="I10792">
        <v>8.6999999999999993</v>
      </c>
      <c r="J10792">
        <v>8.2600000000000007E-2</v>
      </c>
      <c r="K10792">
        <v>1.2310000000000001</v>
      </c>
      <c r="L10792">
        <v>3.3843103448275853</v>
      </c>
      <c r="M10792" s="2">
        <f t="shared" si="334"/>
        <v>23.275862068965516</v>
      </c>
      <c r="N10792" t="s">
        <v>2787</v>
      </c>
    </row>
    <row r="10793" spans="1:14">
      <c r="A10793">
        <v>28</v>
      </c>
      <c r="B10793" t="s">
        <v>7475</v>
      </c>
      <c r="C10793" t="s">
        <v>7476</v>
      </c>
      <c r="D10793">
        <v>1657</v>
      </c>
      <c r="E10793" s="1">
        <v>4.0179999999999998</v>
      </c>
      <c r="F10793">
        <v>3.6970000000000001</v>
      </c>
      <c r="G10793">
        <v>0.54300000000000004</v>
      </c>
      <c r="H10793">
        <v>94</v>
      </c>
      <c r="I10793">
        <v>2.8</v>
      </c>
      <c r="J10793">
        <v>8.6899999999999998E-3</v>
      </c>
      <c r="K10793">
        <v>1.1819999999999999</v>
      </c>
      <c r="L10793">
        <v>3.3843103448275853</v>
      </c>
      <c r="M10793" s="2">
        <f t="shared" si="334"/>
        <v>24.137931034482758</v>
      </c>
      <c r="N10793" t="s">
        <v>2787</v>
      </c>
    </row>
    <row r="10794" spans="1:14">
      <c r="A10794">
        <v>29</v>
      </c>
      <c r="B10794" t="s">
        <v>16488</v>
      </c>
      <c r="C10794" t="s">
        <v>16489</v>
      </c>
      <c r="D10794">
        <v>86077</v>
      </c>
      <c r="E10794" s="1">
        <v>3.6779999999999999</v>
      </c>
      <c r="F10794">
        <v>4.4059999999999997</v>
      </c>
      <c r="G10794">
        <v>0.622</v>
      </c>
      <c r="H10794">
        <v>1132</v>
      </c>
      <c r="I10794">
        <v>9.6</v>
      </c>
      <c r="J10794">
        <v>0.12581999999999999</v>
      </c>
      <c r="K10794">
        <v>1.3620000000000001</v>
      </c>
      <c r="L10794">
        <v>3.3843103448275853</v>
      </c>
      <c r="M10794" s="2">
        <f t="shared" si="334"/>
        <v>25</v>
      </c>
      <c r="N10794" t="s">
        <v>2787</v>
      </c>
    </row>
    <row r="10795" spans="1:14">
      <c r="A10795">
        <v>30</v>
      </c>
      <c r="B10795" t="s">
        <v>7465</v>
      </c>
      <c r="C10795" t="s">
        <v>7466</v>
      </c>
      <c r="D10795">
        <v>6615</v>
      </c>
      <c r="E10795" s="1">
        <v>3.5859999999999999</v>
      </c>
      <c r="F10795">
        <v>3.7690000000000001</v>
      </c>
      <c r="G10795">
        <v>0.64600000000000002</v>
      </c>
      <c r="H10795">
        <v>161</v>
      </c>
      <c r="I10795">
        <v>5.4</v>
      </c>
      <c r="J10795">
        <v>2.2859999999999998E-2</v>
      </c>
      <c r="K10795">
        <v>1.321</v>
      </c>
      <c r="L10795">
        <v>3.3843103448275853</v>
      </c>
      <c r="M10795" s="2">
        <f t="shared" si="334"/>
        <v>25.862068965517242</v>
      </c>
      <c r="N10795" t="s">
        <v>2787</v>
      </c>
    </row>
    <row r="10796" spans="1:14">
      <c r="A10796">
        <v>31</v>
      </c>
      <c r="B10796" t="s">
        <v>7469</v>
      </c>
      <c r="C10796" t="s">
        <v>7470</v>
      </c>
      <c r="D10796">
        <v>9619</v>
      </c>
      <c r="E10796" s="1">
        <v>3.5630000000000002</v>
      </c>
      <c r="F10796">
        <v>4.077</v>
      </c>
      <c r="G10796">
        <v>0.71899999999999997</v>
      </c>
      <c r="H10796">
        <v>249</v>
      </c>
      <c r="I10796">
        <v>7</v>
      </c>
      <c r="J10796">
        <v>2.307E-2</v>
      </c>
      <c r="K10796">
        <v>1.3560000000000001</v>
      </c>
      <c r="L10796">
        <v>3.3843103448275853</v>
      </c>
      <c r="M10796" s="2">
        <f t="shared" si="334"/>
        <v>26.72413793103448</v>
      </c>
      <c r="N10796" t="s">
        <v>2787</v>
      </c>
    </row>
    <row r="10797" spans="1:14">
      <c r="A10797">
        <v>32</v>
      </c>
      <c r="B10797" t="s">
        <v>8815</v>
      </c>
      <c r="C10797" t="s">
        <v>8816</v>
      </c>
      <c r="D10797">
        <v>1399</v>
      </c>
      <c r="E10797" s="1">
        <v>3.5449999999999999</v>
      </c>
      <c r="F10797">
        <v>3.278</v>
      </c>
      <c r="G10797">
        <v>0.6</v>
      </c>
      <c r="H10797">
        <v>60</v>
      </c>
      <c r="I10797">
        <v>8.1</v>
      </c>
      <c r="J10797">
        <v>2.82E-3</v>
      </c>
      <c r="K10797">
        <v>0.95</v>
      </c>
      <c r="L10797">
        <v>3.3843103448275853</v>
      </c>
      <c r="M10797" s="2">
        <f t="shared" si="334"/>
        <v>27.586206896551722</v>
      </c>
      <c r="N10797" t="s">
        <v>2787</v>
      </c>
    </row>
    <row r="10798" spans="1:14">
      <c r="A10798">
        <v>33</v>
      </c>
      <c r="B10798" t="s">
        <v>11360</v>
      </c>
      <c r="C10798" t="s">
        <v>11361</v>
      </c>
      <c r="D10798">
        <v>1835</v>
      </c>
      <c r="E10798" s="1">
        <v>3.5110000000000001</v>
      </c>
      <c r="F10798">
        <v>2.9889999999999999</v>
      </c>
      <c r="G10798">
        <v>0.5</v>
      </c>
      <c r="H10798">
        <v>74</v>
      </c>
      <c r="I10798">
        <v>5.0999999999999996</v>
      </c>
      <c r="J10798">
        <v>4.7699999999999999E-3</v>
      </c>
      <c r="K10798">
        <v>0.73099999999999998</v>
      </c>
      <c r="L10798">
        <v>3.3843103448275853</v>
      </c>
      <c r="M10798" s="2">
        <f t="shared" ref="M10798:M10829" si="335">A10798/116*100</f>
        <v>28.448275862068968</v>
      </c>
      <c r="N10798" t="s">
        <v>2787</v>
      </c>
    </row>
    <row r="10799" spans="1:14">
      <c r="A10799">
        <v>34</v>
      </c>
      <c r="B10799" t="s">
        <v>11102</v>
      </c>
      <c r="C10799" t="s">
        <v>11103</v>
      </c>
      <c r="D10799">
        <v>17723</v>
      </c>
      <c r="E10799" s="1">
        <v>3.4249999999999998</v>
      </c>
      <c r="F10799">
        <v>3.9380000000000002</v>
      </c>
      <c r="G10799">
        <v>0.57899999999999996</v>
      </c>
      <c r="H10799">
        <v>342</v>
      </c>
      <c r="I10799">
        <v>7.4</v>
      </c>
      <c r="J10799">
        <v>3.1189999999999999E-2</v>
      </c>
      <c r="K10799">
        <v>0.99299999999999999</v>
      </c>
      <c r="L10799">
        <v>3.3843103448275853</v>
      </c>
      <c r="M10799" s="2">
        <f t="shared" si="335"/>
        <v>29.310344827586203</v>
      </c>
      <c r="N10799" t="s">
        <v>2787</v>
      </c>
    </row>
    <row r="10800" spans="1:14">
      <c r="A10800">
        <v>35</v>
      </c>
      <c r="B10800" t="s">
        <v>16582</v>
      </c>
      <c r="C10800" t="s">
        <v>16583</v>
      </c>
      <c r="D10800">
        <v>5173</v>
      </c>
      <c r="E10800" s="1">
        <v>3.407</v>
      </c>
      <c r="F10800">
        <v>3.8940000000000001</v>
      </c>
      <c r="G10800">
        <v>0.55500000000000005</v>
      </c>
      <c r="H10800">
        <v>191</v>
      </c>
      <c r="I10800">
        <v>5.4</v>
      </c>
      <c r="J10800">
        <v>1.2659999999999999E-2</v>
      </c>
      <c r="K10800">
        <v>1.0209999999999999</v>
      </c>
      <c r="L10800">
        <v>3.3843103448275853</v>
      </c>
      <c r="M10800" s="2">
        <f t="shared" si="335"/>
        <v>30.172413793103448</v>
      </c>
      <c r="N10800" t="s">
        <v>2787</v>
      </c>
    </row>
    <row r="10801" spans="1:14">
      <c r="A10801">
        <v>36</v>
      </c>
      <c r="B10801" t="s">
        <v>16710</v>
      </c>
      <c r="C10801" t="s">
        <v>16711</v>
      </c>
      <c r="D10801">
        <v>3819</v>
      </c>
      <c r="E10801" s="1">
        <v>3.2879999999999998</v>
      </c>
      <c r="F10801">
        <v>3.484</v>
      </c>
      <c r="G10801">
        <v>0.432</v>
      </c>
      <c r="H10801">
        <v>74</v>
      </c>
      <c r="I10801">
        <v>9.4</v>
      </c>
      <c r="J10801">
        <v>6.96E-3</v>
      </c>
      <c r="K10801">
        <v>1.232</v>
      </c>
      <c r="L10801">
        <v>3.3843103448275853</v>
      </c>
      <c r="M10801" s="2">
        <f t="shared" si="335"/>
        <v>31.03448275862069</v>
      </c>
      <c r="N10801" t="s">
        <v>2787</v>
      </c>
    </row>
    <row r="10802" spans="1:14">
      <c r="A10802">
        <v>37</v>
      </c>
      <c r="B10802" t="s">
        <v>16208</v>
      </c>
      <c r="C10802" t="s">
        <v>16209</v>
      </c>
      <c r="D10802">
        <v>6702</v>
      </c>
      <c r="E10802" s="1">
        <v>3.2770000000000001</v>
      </c>
      <c r="F10802">
        <v>3.677</v>
      </c>
      <c r="G10802">
        <v>0.59099999999999997</v>
      </c>
      <c r="H10802">
        <v>181</v>
      </c>
      <c r="I10802">
        <v>6.8</v>
      </c>
      <c r="J10802">
        <v>1.576E-2</v>
      </c>
      <c r="K10802">
        <v>1.161</v>
      </c>
      <c r="L10802">
        <v>3.3843103448275853</v>
      </c>
      <c r="M10802" s="2">
        <f t="shared" si="335"/>
        <v>31.896551724137932</v>
      </c>
      <c r="N10802" t="s">
        <v>2787</v>
      </c>
    </row>
    <row r="10803" spans="1:14">
      <c r="A10803">
        <v>38</v>
      </c>
      <c r="B10803" t="s">
        <v>16662</v>
      </c>
      <c r="C10803" t="s">
        <v>16663</v>
      </c>
      <c r="D10803">
        <v>771</v>
      </c>
      <c r="E10803" s="1">
        <v>3.214</v>
      </c>
      <c r="F10803">
        <v>3.2719999999999998</v>
      </c>
      <c r="G10803">
        <v>0.87</v>
      </c>
      <c r="H10803">
        <v>69</v>
      </c>
      <c r="I10803">
        <v>2.7</v>
      </c>
      <c r="J10803">
        <v>3.5699999999999998E-3</v>
      </c>
      <c r="K10803">
        <v>0.95599999999999996</v>
      </c>
      <c r="L10803">
        <v>3.3843103448275853</v>
      </c>
      <c r="M10803" s="2">
        <f t="shared" si="335"/>
        <v>32.758620689655174</v>
      </c>
      <c r="N10803" t="s">
        <v>2787</v>
      </c>
    </row>
    <row r="10804" spans="1:14">
      <c r="A10804">
        <v>39</v>
      </c>
      <c r="B10804" t="s">
        <v>7481</v>
      </c>
      <c r="C10804" t="s">
        <v>7482</v>
      </c>
      <c r="D10804">
        <v>67908</v>
      </c>
      <c r="E10804" s="1">
        <v>3.194</v>
      </c>
      <c r="F10804">
        <v>3.593</v>
      </c>
      <c r="G10804">
        <v>1.032</v>
      </c>
      <c r="H10804">
        <v>1204</v>
      </c>
      <c r="I10804" t="s">
        <v>18288</v>
      </c>
      <c r="J10804">
        <v>9.9839999999999998E-2</v>
      </c>
      <c r="K10804">
        <v>1.252</v>
      </c>
      <c r="L10804">
        <v>3.3843103448275853</v>
      </c>
      <c r="M10804" s="2">
        <f t="shared" si="335"/>
        <v>33.620689655172413</v>
      </c>
      <c r="N10804" t="s">
        <v>2787</v>
      </c>
    </row>
    <row r="10805" spans="1:14">
      <c r="A10805">
        <v>40</v>
      </c>
      <c r="B10805" t="s">
        <v>7529</v>
      </c>
      <c r="C10805" t="s">
        <v>7530</v>
      </c>
      <c r="D10805">
        <v>12083</v>
      </c>
      <c r="E10805" s="1">
        <v>3.1269999999999998</v>
      </c>
      <c r="F10805">
        <v>3.2480000000000002</v>
      </c>
      <c r="G10805">
        <v>0.51700000000000002</v>
      </c>
      <c r="H10805">
        <v>441</v>
      </c>
      <c r="I10805">
        <v>5.7</v>
      </c>
      <c r="J10805">
        <v>2.7230000000000001E-2</v>
      </c>
      <c r="K10805">
        <v>0.82599999999999996</v>
      </c>
      <c r="L10805">
        <v>3.3843103448275853</v>
      </c>
      <c r="M10805" s="2">
        <f t="shared" si="335"/>
        <v>34.482758620689658</v>
      </c>
      <c r="N10805" t="s">
        <v>2787</v>
      </c>
    </row>
    <row r="10806" spans="1:14">
      <c r="A10806">
        <v>41</v>
      </c>
      <c r="B10806" t="s">
        <v>7447</v>
      </c>
      <c r="C10806" t="s">
        <v>7448</v>
      </c>
      <c r="D10806">
        <v>5335</v>
      </c>
      <c r="E10806" s="1">
        <v>3.1040000000000001</v>
      </c>
      <c r="F10806">
        <v>3.4340000000000002</v>
      </c>
      <c r="G10806">
        <v>0.375</v>
      </c>
      <c r="H10806">
        <v>315</v>
      </c>
      <c r="I10806">
        <v>3.7</v>
      </c>
      <c r="J10806">
        <v>2.3630000000000002E-2</v>
      </c>
      <c r="K10806">
        <v>1.0900000000000001</v>
      </c>
      <c r="L10806">
        <v>3.3843103448275853</v>
      </c>
      <c r="M10806" s="2">
        <f t="shared" si="335"/>
        <v>35.344827586206897</v>
      </c>
      <c r="N10806" t="s">
        <v>2787</v>
      </c>
    </row>
    <row r="10807" spans="1:14">
      <c r="A10807">
        <v>42</v>
      </c>
      <c r="B10807" t="s">
        <v>8851</v>
      </c>
      <c r="C10807" t="s">
        <v>8852</v>
      </c>
      <c r="D10807">
        <v>1946</v>
      </c>
      <c r="E10807" s="1">
        <v>3.0329999999999999</v>
      </c>
      <c r="F10807">
        <v>3.036</v>
      </c>
      <c r="G10807">
        <v>0.78100000000000003</v>
      </c>
      <c r="H10807">
        <v>73</v>
      </c>
      <c r="I10807">
        <v>4.7</v>
      </c>
      <c r="J10807">
        <v>6.5199999999999998E-3</v>
      </c>
      <c r="K10807">
        <v>0.96399999999999997</v>
      </c>
      <c r="L10807">
        <v>3.3843103448275853</v>
      </c>
      <c r="M10807" s="2">
        <f t="shared" si="335"/>
        <v>36.206896551724135</v>
      </c>
      <c r="N10807" t="s">
        <v>2787</v>
      </c>
    </row>
    <row r="10808" spans="1:14">
      <c r="A10808">
        <v>43</v>
      </c>
      <c r="B10808" t="s">
        <v>8887</v>
      </c>
      <c r="C10808" t="s">
        <v>8888</v>
      </c>
      <c r="D10808">
        <v>5921</v>
      </c>
      <c r="E10808" s="1">
        <v>3.024</v>
      </c>
      <c r="F10808">
        <v>2.863</v>
      </c>
      <c r="G10808">
        <v>0.55000000000000004</v>
      </c>
      <c r="H10808">
        <v>429</v>
      </c>
      <c r="I10808">
        <v>6.6</v>
      </c>
      <c r="J10808">
        <v>1.438E-2</v>
      </c>
      <c r="K10808">
        <v>0.92</v>
      </c>
      <c r="L10808">
        <v>3.3843103448275853</v>
      </c>
      <c r="M10808" s="2">
        <f t="shared" si="335"/>
        <v>37.068965517241381</v>
      </c>
      <c r="N10808" t="s">
        <v>2787</v>
      </c>
    </row>
    <row r="10809" spans="1:14">
      <c r="A10809">
        <v>44</v>
      </c>
      <c r="B10809" t="s">
        <v>8819</v>
      </c>
      <c r="C10809" t="s">
        <v>8820</v>
      </c>
      <c r="D10809">
        <v>6795</v>
      </c>
      <c r="E10809" s="1">
        <v>2.92</v>
      </c>
      <c r="F10809">
        <v>2.8149999999999999</v>
      </c>
      <c r="G10809">
        <v>0.96899999999999997</v>
      </c>
      <c r="H10809">
        <v>161</v>
      </c>
      <c r="I10809">
        <v>6.9</v>
      </c>
      <c r="J10809">
        <v>1.336E-2</v>
      </c>
      <c r="K10809">
        <v>0.90300000000000002</v>
      </c>
      <c r="L10809">
        <v>3.3843103448275853</v>
      </c>
      <c r="M10809" s="2">
        <f t="shared" si="335"/>
        <v>37.931034482758619</v>
      </c>
      <c r="N10809" t="s">
        <v>2787</v>
      </c>
    </row>
    <row r="10810" spans="1:14">
      <c r="A10810">
        <v>45</v>
      </c>
      <c r="B10810" t="s">
        <v>7519</v>
      </c>
      <c r="C10810" t="s">
        <v>7520</v>
      </c>
      <c r="D10810">
        <v>4078</v>
      </c>
      <c r="E10810" s="1">
        <v>2.8889999999999998</v>
      </c>
      <c r="F10810">
        <v>2.9430000000000001</v>
      </c>
      <c r="G10810">
        <v>0.54800000000000004</v>
      </c>
      <c r="H10810">
        <v>73</v>
      </c>
      <c r="I10810">
        <v>7.2</v>
      </c>
      <c r="J10810">
        <v>9.7099999999999999E-3</v>
      </c>
      <c r="K10810">
        <v>1.0509999999999999</v>
      </c>
      <c r="L10810">
        <v>3.3843103448275853</v>
      </c>
      <c r="M10810" s="2">
        <f t="shared" si="335"/>
        <v>38.793103448275865</v>
      </c>
      <c r="N10810" t="s">
        <v>2787</v>
      </c>
    </row>
    <row r="10811" spans="1:14">
      <c r="A10811">
        <v>46</v>
      </c>
      <c r="B10811" t="s">
        <v>7501</v>
      </c>
      <c r="C10811" t="s">
        <v>7502</v>
      </c>
      <c r="D10811">
        <v>17407</v>
      </c>
      <c r="E10811" s="1">
        <v>2.8519999999999999</v>
      </c>
      <c r="F10811">
        <v>3.173</v>
      </c>
      <c r="G10811">
        <v>0.76400000000000001</v>
      </c>
      <c r="H10811">
        <v>284</v>
      </c>
      <c r="I10811">
        <v>8.1</v>
      </c>
      <c r="J10811">
        <v>3.6119999999999999E-2</v>
      </c>
      <c r="K10811">
        <v>1.1000000000000001</v>
      </c>
      <c r="L10811">
        <v>3.3843103448275853</v>
      </c>
      <c r="M10811" s="2">
        <f t="shared" si="335"/>
        <v>39.655172413793103</v>
      </c>
      <c r="N10811" t="s">
        <v>2787</v>
      </c>
    </row>
    <row r="10812" spans="1:14">
      <c r="A10812">
        <v>47</v>
      </c>
      <c r="B10812" t="s">
        <v>8859</v>
      </c>
      <c r="C10812" t="s">
        <v>8860</v>
      </c>
      <c r="D10812">
        <v>503</v>
      </c>
      <c r="E10812" s="1">
        <v>2.7869999999999999</v>
      </c>
      <c r="F10812">
        <v>2.7869999999999999</v>
      </c>
      <c r="G10812">
        <v>1.03</v>
      </c>
      <c r="H10812">
        <v>67</v>
      </c>
      <c r="I10812">
        <v>2</v>
      </c>
      <c r="J10812">
        <v>2.4499999999999999E-3</v>
      </c>
      <c r="K10812">
        <v>0.9</v>
      </c>
      <c r="L10812">
        <v>3.3843103448275853</v>
      </c>
      <c r="M10812" s="2">
        <f t="shared" si="335"/>
        <v>40.517241379310342</v>
      </c>
      <c r="N10812" t="s">
        <v>2787</v>
      </c>
    </row>
    <row r="10813" spans="1:14">
      <c r="A10813">
        <v>48</v>
      </c>
      <c r="B10813" t="s">
        <v>11358</v>
      </c>
      <c r="C10813" t="s">
        <v>11359</v>
      </c>
      <c r="D10813">
        <v>191</v>
      </c>
      <c r="E10813" s="1">
        <v>2.738</v>
      </c>
      <c r="F10813">
        <v>2.8479999999999999</v>
      </c>
      <c r="G10813">
        <v>0.13</v>
      </c>
      <c r="H10813">
        <v>23</v>
      </c>
      <c r="I10813">
        <v>2.7</v>
      </c>
      <c r="J10813">
        <v>9.3000000000000005E-4</v>
      </c>
      <c r="K10813">
        <v>0.8</v>
      </c>
      <c r="L10813">
        <v>3.3843103448275853</v>
      </c>
      <c r="M10813" s="2">
        <f t="shared" si="335"/>
        <v>41.379310344827587</v>
      </c>
      <c r="N10813" t="s">
        <v>2787</v>
      </c>
    </row>
    <row r="10814" spans="1:14">
      <c r="A10814">
        <v>49</v>
      </c>
      <c r="B10814" t="s">
        <v>14466</v>
      </c>
      <c r="C10814" t="s">
        <v>14467</v>
      </c>
      <c r="D10814">
        <v>874</v>
      </c>
      <c r="E10814" s="1">
        <v>2.7080000000000002</v>
      </c>
      <c r="F10814">
        <v>3.1419999999999999</v>
      </c>
      <c r="G10814">
        <v>0.64200000000000002</v>
      </c>
      <c r="H10814">
        <v>81</v>
      </c>
      <c r="I10814">
        <v>2.5</v>
      </c>
      <c r="J10814">
        <v>5.13E-3</v>
      </c>
      <c r="K10814">
        <v>1.1200000000000001</v>
      </c>
      <c r="L10814">
        <v>3.3843103448275853</v>
      </c>
      <c r="M10814" s="2">
        <f t="shared" si="335"/>
        <v>42.241379310344826</v>
      </c>
      <c r="N10814" t="s">
        <v>2787</v>
      </c>
    </row>
    <row r="10815" spans="1:14">
      <c r="A10815">
        <v>50</v>
      </c>
      <c r="B10815" t="s">
        <v>12571</v>
      </c>
      <c r="C10815" t="s">
        <v>12572</v>
      </c>
      <c r="D10815">
        <v>4089</v>
      </c>
      <c r="E10815" s="1">
        <v>2.6840000000000002</v>
      </c>
      <c r="F10815">
        <v>2.4990000000000001</v>
      </c>
      <c r="G10815">
        <v>0.58799999999999997</v>
      </c>
      <c r="H10815">
        <v>153</v>
      </c>
      <c r="I10815">
        <v>6.9</v>
      </c>
      <c r="J10815">
        <v>9.1900000000000003E-3</v>
      </c>
      <c r="K10815">
        <v>0.76800000000000002</v>
      </c>
      <c r="L10815">
        <v>3.3843103448275853</v>
      </c>
      <c r="M10815" s="2">
        <f t="shared" si="335"/>
        <v>43.103448275862064</v>
      </c>
      <c r="N10815" t="s">
        <v>2787</v>
      </c>
    </row>
    <row r="10816" spans="1:14">
      <c r="A10816">
        <v>51</v>
      </c>
      <c r="B10816" t="s">
        <v>20526</v>
      </c>
      <c r="C10816" t="s">
        <v>20525</v>
      </c>
      <c r="D10816">
        <v>499</v>
      </c>
      <c r="E10816" s="1">
        <v>2.6819999999999999</v>
      </c>
      <c r="F10816">
        <v>2.9660000000000002</v>
      </c>
      <c r="G10816">
        <v>0.75</v>
      </c>
      <c r="H10816">
        <v>84</v>
      </c>
      <c r="I10816">
        <v>2.7</v>
      </c>
      <c r="J10816">
        <v>2.2899999999999999E-3</v>
      </c>
      <c r="K10816">
        <v>0.90100000000000002</v>
      </c>
      <c r="L10816">
        <v>3.3843103448275853</v>
      </c>
      <c r="M10816" s="2">
        <f t="shared" si="335"/>
        <v>43.96551724137931</v>
      </c>
      <c r="N10816" t="s">
        <v>2787</v>
      </c>
    </row>
    <row r="10817" spans="1:14">
      <c r="A10817">
        <v>52</v>
      </c>
      <c r="B10817" t="s">
        <v>19652</v>
      </c>
      <c r="C10817" t="s">
        <v>19653</v>
      </c>
      <c r="D10817">
        <v>209</v>
      </c>
      <c r="E10817" s="1">
        <v>2.6480000000000001</v>
      </c>
      <c r="F10817">
        <v>2.6619999999999999</v>
      </c>
      <c r="G10817">
        <v>0.48599999999999999</v>
      </c>
      <c r="H10817">
        <v>37</v>
      </c>
      <c r="I10817">
        <v>2.1</v>
      </c>
      <c r="J10817">
        <v>9.5E-4</v>
      </c>
      <c r="K10817">
        <v>0.76700000000000002</v>
      </c>
      <c r="L10817">
        <v>3.3843103448275853</v>
      </c>
      <c r="M10817" s="2">
        <f t="shared" si="335"/>
        <v>44.827586206896555</v>
      </c>
      <c r="N10817" t="s">
        <v>2787</v>
      </c>
    </row>
    <row r="10818" spans="1:14">
      <c r="A10818">
        <v>53</v>
      </c>
      <c r="B10818" t="s">
        <v>12545</v>
      </c>
      <c r="C10818" t="s">
        <v>12546</v>
      </c>
      <c r="D10818">
        <v>4094</v>
      </c>
      <c r="E10818" s="1">
        <v>2.5979999999999999</v>
      </c>
      <c r="F10818">
        <v>2.4660000000000002</v>
      </c>
      <c r="G10818">
        <v>0.435</v>
      </c>
      <c r="H10818">
        <v>285</v>
      </c>
      <c r="I10818">
        <v>3.5</v>
      </c>
      <c r="J10818">
        <v>1.7270000000000001E-2</v>
      </c>
      <c r="K10818">
        <v>0.70099999999999996</v>
      </c>
      <c r="L10818">
        <v>3.3843103448275853</v>
      </c>
      <c r="M10818" s="2">
        <f t="shared" si="335"/>
        <v>45.689655172413794</v>
      </c>
      <c r="N10818" t="s">
        <v>2787</v>
      </c>
    </row>
    <row r="10819" spans="1:14">
      <c r="A10819">
        <v>54</v>
      </c>
      <c r="B10819" t="s">
        <v>16614</v>
      </c>
      <c r="C10819" t="s">
        <v>16615</v>
      </c>
      <c r="D10819">
        <v>938</v>
      </c>
      <c r="E10819" s="1">
        <v>2.556</v>
      </c>
      <c r="F10819">
        <v>2.0699999999999998</v>
      </c>
      <c r="G10819">
        <v>0</v>
      </c>
      <c r="H10819">
        <v>15</v>
      </c>
      <c r="I10819">
        <v>7.9</v>
      </c>
      <c r="J10819">
        <v>1.4400000000000001E-3</v>
      </c>
      <c r="K10819">
        <v>0.57899999999999996</v>
      </c>
      <c r="L10819">
        <v>3.3843103448275853</v>
      </c>
      <c r="M10819" s="2">
        <f t="shared" si="335"/>
        <v>46.551724137931032</v>
      </c>
      <c r="N10819" t="s">
        <v>2787</v>
      </c>
    </row>
    <row r="10820" spans="1:14">
      <c r="A10820">
        <v>55</v>
      </c>
      <c r="B10820" t="s">
        <v>7443</v>
      </c>
      <c r="C10820" t="s">
        <v>7444</v>
      </c>
      <c r="D10820">
        <v>262</v>
      </c>
      <c r="E10820" s="1">
        <v>2.5449999999999999</v>
      </c>
      <c r="G10820">
        <v>0.115</v>
      </c>
      <c r="H10820">
        <v>26</v>
      </c>
      <c r="I10820">
        <v>6.3</v>
      </c>
      <c r="J10820">
        <v>8.0999999999999996E-4</v>
      </c>
      <c r="L10820">
        <v>3.3843103448275853</v>
      </c>
      <c r="M10820" s="2">
        <f t="shared" si="335"/>
        <v>47.413793103448278</v>
      </c>
      <c r="N10820" t="s">
        <v>2787</v>
      </c>
    </row>
    <row r="10821" spans="1:14">
      <c r="A10821">
        <v>56</v>
      </c>
      <c r="B10821" t="s">
        <v>10726</v>
      </c>
      <c r="C10821" t="s">
        <v>10727</v>
      </c>
      <c r="D10821">
        <v>162</v>
      </c>
      <c r="E10821" s="1">
        <v>2.5110000000000001</v>
      </c>
      <c r="F10821">
        <v>2.379</v>
      </c>
      <c r="G10821">
        <v>0.22700000000000001</v>
      </c>
      <c r="H10821">
        <v>22</v>
      </c>
      <c r="I10821">
        <v>2.5</v>
      </c>
      <c r="J10821">
        <v>8.3000000000000001E-4</v>
      </c>
      <c r="K10821">
        <v>0.71299999999999997</v>
      </c>
      <c r="L10821">
        <v>3.3843103448275853</v>
      </c>
      <c r="M10821" s="2">
        <f t="shared" si="335"/>
        <v>48.275862068965516</v>
      </c>
      <c r="N10821" t="s">
        <v>2787</v>
      </c>
    </row>
    <row r="10822" spans="1:14">
      <c r="A10822">
        <v>57</v>
      </c>
      <c r="B10822" t="s">
        <v>16574</v>
      </c>
      <c r="C10822" t="s">
        <v>16575</v>
      </c>
      <c r="D10822">
        <v>2858</v>
      </c>
      <c r="E10822" s="1">
        <v>2.4620000000000002</v>
      </c>
      <c r="F10822">
        <v>2.4620000000000002</v>
      </c>
      <c r="G10822">
        <v>0.753</v>
      </c>
      <c r="H10822">
        <v>89</v>
      </c>
      <c r="I10822">
        <v>5.8</v>
      </c>
      <c r="J10822">
        <v>7.7099999999999998E-3</v>
      </c>
      <c r="K10822">
        <v>0.76700000000000002</v>
      </c>
      <c r="L10822">
        <v>3.3843103448275853</v>
      </c>
      <c r="M10822" s="2">
        <f t="shared" si="335"/>
        <v>49.137931034482754</v>
      </c>
      <c r="N10822" t="s">
        <v>2787</v>
      </c>
    </row>
    <row r="10823" spans="1:14">
      <c r="A10823">
        <v>58</v>
      </c>
      <c r="B10823" t="s">
        <v>16666</v>
      </c>
      <c r="C10823" t="s">
        <v>16667</v>
      </c>
      <c r="D10823">
        <v>721</v>
      </c>
      <c r="E10823" s="1">
        <v>2.444</v>
      </c>
      <c r="F10823">
        <v>2.2050000000000001</v>
      </c>
      <c r="G10823">
        <v>0.27500000000000002</v>
      </c>
      <c r="H10823">
        <v>80</v>
      </c>
      <c r="I10823">
        <v>4</v>
      </c>
      <c r="J10823">
        <v>2.3400000000000001E-3</v>
      </c>
      <c r="K10823">
        <v>0.53700000000000003</v>
      </c>
      <c r="L10823">
        <v>3.3843103448275853</v>
      </c>
      <c r="M10823" s="2">
        <f t="shared" si="335"/>
        <v>50</v>
      </c>
      <c r="N10823" t="s">
        <v>2787</v>
      </c>
    </row>
    <row r="10824" spans="1:14">
      <c r="A10824">
        <v>59</v>
      </c>
      <c r="B10824" t="s">
        <v>8929</v>
      </c>
      <c r="C10824" t="s">
        <v>8930</v>
      </c>
      <c r="D10824">
        <v>1251</v>
      </c>
      <c r="E10824" s="1">
        <v>2.3639999999999999</v>
      </c>
      <c r="F10824">
        <v>2.09</v>
      </c>
      <c r="G10824">
        <v>0.49399999999999999</v>
      </c>
      <c r="H10824">
        <v>85</v>
      </c>
      <c r="I10824">
        <v>6.3</v>
      </c>
      <c r="J10824">
        <v>3.0100000000000001E-3</v>
      </c>
      <c r="K10824">
        <v>0.64500000000000002</v>
      </c>
      <c r="L10824">
        <v>3.3843103448275853</v>
      </c>
      <c r="M10824" s="2">
        <f t="shared" si="335"/>
        <v>50.862068965517238</v>
      </c>
      <c r="N10824" t="s">
        <v>2787</v>
      </c>
    </row>
    <row r="10825" spans="1:14">
      <c r="A10825">
        <v>60</v>
      </c>
      <c r="B10825" t="s">
        <v>8947</v>
      </c>
      <c r="C10825" t="s">
        <v>8948</v>
      </c>
      <c r="D10825">
        <v>186</v>
      </c>
      <c r="E10825" s="1">
        <v>2.3530000000000002</v>
      </c>
      <c r="F10825">
        <v>2.3530000000000002</v>
      </c>
      <c r="G10825">
        <v>0.27</v>
      </c>
      <c r="H10825">
        <v>74</v>
      </c>
      <c r="I10825">
        <v>1.9</v>
      </c>
      <c r="J10825">
        <v>7.2999999999999996E-4</v>
      </c>
      <c r="K10825">
        <v>0.61299999999999999</v>
      </c>
      <c r="L10825">
        <v>3.3843103448275853</v>
      </c>
      <c r="M10825" s="2">
        <f t="shared" si="335"/>
        <v>51.724137931034484</v>
      </c>
      <c r="N10825" t="s">
        <v>2787</v>
      </c>
    </row>
    <row r="10826" spans="1:14">
      <c r="A10826">
        <v>61</v>
      </c>
      <c r="B10826" t="s">
        <v>7489</v>
      </c>
      <c r="C10826" t="s">
        <v>7490</v>
      </c>
      <c r="D10826">
        <v>7664</v>
      </c>
      <c r="E10826" s="1">
        <v>2.2970000000000002</v>
      </c>
      <c r="F10826">
        <v>2.6360000000000001</v>
      </c>
      <c r="G10826">
        <v>0.51600000000000001</v>
      </c>
      <c r="H10826">
        <v>256</v>
      </c>
      <c r="I10826">
        <v>6.6</v>
      </c>
      <c r="J10826">
        <v>1.8120000000000001E-2</v>
      </c>
      <c r="K10826">
        <v>0.82099999999999995</v>
      </c>
      <c r="L10826">
        <v>3.3843103448275853</v>
      </c>
      <c r="M10826" s="2">
        <f t="shared" si="335"/>
        <v>52.586206896551722</v>
      </c>
      <c r="N10826" t="s">
        <v>2787</v>
      </c>
    </row>
    <row r="10827" spans="1:14">
      <c r="A10827">
        <v>62</v>
      </c>
      <c r="B10827" t="s">
        <v>8879</v>
      </c>
      <c r="C10827" t="s">
        <v>8880</v>
      </c>
      <c r="D10827">
        <v>4840</v>
      </c>
      <c r="E10827" s="1">
        <v>2.2599999999999998</v>
      </c>
      <c r="F10827">
        <v>2.2629999999999999</v>
      </c>
      <c r="G10827">
        <v>0.36799999999999999</v>
      </c>
      <c r="H10827">
        <v>234</v>
      </c>
      <c r="I10827">
        <v>5.3</v>
      </c>
      <c r="J10827">
        <v>1.5010000000000001E-2</v>
      </c>
      <c r="K10827">
        <v>0.72</v>
      </c>
      <c r="L10827">
        <v>3.3843103448275853</v>
      </c>
      <c r="M10827" s="2">
        <f t="shared" si="335"/>
        <v>53.448275862068961</v>
      </c>
      <c r="N10827" t="s">
        <v>2787</v>
      </c>
    </row>
    <row r="10828" spans="1:14">
      <c r="A10828">
        <v>63</v>
      </c>
      <c r="B10828" t="s">
        <v>20466</v>
      </c>
      <c r="C10828" t="s">
        <v>20465</v>
      </c>
      <c r="D10828">
        <v>2070</v>
      </c>
      <c r="E10828" s="1">
        <v>2.2029999999999998</v>
      </c>
      <c r="F10828">
        <v>2.46</v>
      </c>
      <c r="G10828">
        <v>0.437</v>
      </c>
      <c r="H10828">
        <v>87</v>
      </c>
      <c r="I10828">
        <v>6.5</v>
      </c>
      <c r="J10828">
        <v>5.0099999999999997E-3</v>
      </c>
      <c r="K10828">
        <v>0.75900000000000001</v>
      </c>
      <c r="L10828">
        <v>3.3843103448275853</v>
      </c>
      <c r="M10828" s="2">
        <f t="shared" si="335"/>
        <v>54.310344827586206</v>
      </c>
      <c r="N10828" t="s">
        <v>2787</v>
      </c>
    </row>
    <row r="10829" spans="1:14">
      <c r="A10829">
        <v>64</v>
      </c>
      <c r="B10829" t="s">
        <v>16622</v>
      </c>
      <c r="C10829" t="s">
        <v>16623</v>
      </c>
      <c r="D10829">
        <v>13187</v>
      </c>
      <c r="E10829" s="1">
        <v>2.1960000000000002</v>
      </c>
      <c r="F10829">
        <v>2.593</v>
      </c>
      <c r="G10829">
        <v>0.36499999999999999</v>
      </c>
      <c r="H10829">
        <v>274</v>
      </c>
      <c r="I10829">
        <v>7.2</v>
      </c>
      <c r="J10829">
        <v>2.777E-2</v>
      </c>
      <c r="K10829">
        <v>0.76100000000000001</v>
      </c>
      <c r="L10829">
        <v>3.3843103448275853</v>
      </c>
      <c r="M10829" s="2">
        <f t="shared" si="335"/>
        <v>55.172413793103445</v>
      </c>
      <c r="N10829" t="s">
        <v>2787</v>
      </c>
    </row>
    <row r="10830" spans="1:14">
      <c r="A10830">
        <v>65</v>
      </c>
      <c r="B10830" t="s">
        <v>16618</v>
      </c>
      <c r="C10830" t="s">
        <v>16619</v>
      </c>
      <c r="D10830">
        <v>6800</v>
      </c>
      <c r="E10830" s="1">
        <v>2.1909999999999998</v>
      </c>
      <c r="F10830">
        <v>1.8919999999999999</v>
      </c>
      <c r="G10830">
        <v>0.32500000000000001</v>
      </c>
      <c r="H10830">
        <v>117</v>
      </c>
      <c r="I10830" t="s">
        <v>18288</v>
      </c>
      <c r="J10830">
        <v>5.1799999999999997E-3</v>
      </c>
      <c r="K10830">
        <v>0.52300000000000002</v>
      </c>
      <c r="L10830">
        <v>3.3843103448275853</v>
      </c>
      <c r="M10830" s="2">
        <f t="shared" ref="M10830:M10861" si="336">A10830/116*100</f>
        <v>56.034482758620683</v>
      </c>
      <c r="N10830" t="s">
        <v>2787</v>
      </c>
    </row>
    <row r="10831" spans="1:14">
      <c r="A10831">
        <v>66</v>
      </c>
      <c r="B10831" t="s">
        <v>7487</v>
      </c>
      <c r="C10831" t="s">
        <v>7488</v>
      </c>
      <c r="D10831">
        <v>2558</v>
      </c>
      <c r="E10831" s="1">
        <v>2.1619999999999999</v>
      </c>
      <c r="F10831">
        <v>2.2370000000000001</v>
      </c>
      <c r="G10831">
        <v>0.59599999999999997</v>
      </c>
      <c r="H10831">
        <v>57</v>
      </c>
      <c r="I10831">
        <v>8.6999999999999993</v>
      </c>
      <c r="J10831">
        <v>4.0000000000000001E-3</v>
      </c>
      <c r="K10831">
        <v>0.66600000000000004</v>
      </c>
      <c r="L10831">
        <v>3.3843103448275853</v>
      </c>
      <c r="M10831" s="2">
        <f t="shared" si="336"/>
        <v>56.896551724137936</v>
      </c>
      <c r="N10831" t="s">
        <v>2787</v>
      </c>
    </row>
    <row r="10832" spans="1:14">
      <c r="A10832">
        <v>67</v>
      </c>
      <c r="B10832" t="s">
        <v>20219</v>
      </c>
      <c r="C10832" t="s">
        <v>20220</v>
      </c>
      <c r="D10832">
        <v>7548</v>
      </c>
      <c r="E10832" s="1">
        <v>2.161</v>
      </c>
      <c r="F10832">
        <v>2.5059999999999998</v>
      </c>
      <c r="G10832">
        <v>0.32100000000000001</v>
      </c>
      <c r="H10832">
        <v>249</v>
      </c>
      <c r="I10832">
        <v>7.2</v>
      </c>
      <c r="J10832">
        <v>1.5789999999999998E-2</v>
      </c>
      <c r="K10832">
        <v>0.75700000000000001</v>
      </c>
      <c r="L10832">
        <v>3.3843103448275853</v>
      </c>
      <c r="M10832" s="2">
        <f t="shared" si="336"/>
        <v>57.758620689655174</v>
      </c>
      <c r="N10832" t="s">
        <v>2787</v>
      </c>
    </row>
    <row r="10833" spans="1:14">
      <c r="A10833">
        <v>68</v>
      </c>
      <c r="B10833" t="s">
        <v>7479</v>
      </c>
      <c r="C10833" t="s">
        <v>7480</v>
      </c>
      <c r="D10833">
        <v>13448</v>
      </c>
      <c r="E10833" s="1">
        <v>2.1120000000000001</v>
      </c>
      <c r="F10833">
        <v>2.347</v>
      </c>
      <c r="G10833">
        <v>0.53400000000000003</v>
      </c>
      <c r="H10833">
        <v>489</v>
      </c>
      <c r="I10833">
        <v>6.3</v>
      </c>
      <c r="J10833">
        <v>2.266E-2</v>
      </c>
      <c r="K10833">
        <v>0.49399999999999999</v>
      </c>
      <c r="L10833">
        <v>3.3843103448275853</v>
      </c>
      <c r="M10833" s="2">
        <f t="shared" si="336"/>
        <v>58.620689655172406</v>
      </c>
      <c r="N10833" t="s">
        <v>2787</v>
      </c>
    </row>
    <row r="10834" spans="1:14">
      <c r="A10834">
        <v>69</v>
      </c>
      <c r="B10834" t="s">
        <v>7439</v>
      </c>
      <c r="C10834" t="s">
        <v>7440</v>
      </c>
      <c r="D10834">
        <v>4011</v>
      </c>
      <c r="E10834" s="1">
        <v>2.0720000000000001</v>
      </c>
      <c r="F10834">
        <v>2.0409999999999999</v>
      </c>
      <c r="G10834">
        <v>0.47099999999999997</v>
      </c>
      <c r="H10834">
        <v>155</v>
      </c>
      <c r="I10834" t="s">
        <v>18288</v>
      </c>
      <c r="J10834">
        <v>5.9500000000000004E-3</v>
      </c>
      <c r="K10834">
        <v>0.66300000000000003</v>
      </c>
      <c r="L10834">
        <v>3.3843103448275853</v>
      </c>
      <c r="M10834" s="2">
        <f t="shared" si="336"/>
        <v>59.482758620689658</v>
      </c>
      <c r="N10834" t="s">
        <v>2787</v>
      </c>
    </row>
    <row r="10835" spans="1:14">
      <c r="A10835">
        <v>70</v>
      </c>
      <c r="B10835" t="s">
        <v>12517</v>
      </c>
      <c r="C10835" t="s">
        <v>12518</v>
      </c>
      <c r="D10835">
        <v>3193</v>
      </c>
      <c r="E10835" s="1">
        <v>2.0680000000000001</v>
      </c>
      <c r="F10835">
        <v>2.02</v>
      </c>
      <c r="G10835">
        <v>0.216</v>
      </c>
      <c r="H10835">
        <v>111</v>
      </c>
      <c r="I10835">
        <v>8.4</v>
      </c>
      <c r="J10835">
        <v>6.6899999999999998E-3</v>
      </c>
      <c r="K10835">
        <v>0.63</v>
      </c>
      <c r="L10835">
        <v>3.3843103448275853</v>
      </c>
      <c r="M10835" s="2">
        <f t="shared" si="336"/>
        <v>60.344827586206897</v>
      </c>
      <c r="N10835" t="s">
        <v>2787</v>
      </c>
    </row>
    <row r="10836" spans="1:14">
      <c r="A10836">
        <v>71</v>
      </c>
      <c r="B10836" t="s">
        <v>7471</v>
      </c>
      <c r="C10836" t="s">
        <v>7472</v>
      </c>
      <c r="D10836">
        <v>16680</v>
      </c>
      <c r="E10836" s="1">
        <v>2.0489999999999999</v>
      </c>
      <c r="F10836">
        <v>2.286</v>
      </c>
      <c r="G10836">
        <v>0.92700000000000005</v>
      </c>
      <c r="H10836">
        <v>123</v>
      </c>
      <c r="I10836">
        <v>9.5</v>
      </c>
      <c r="J10836">
        <v>2.4920000000000001E-2</v>
      </c>
      <c r="K10836">
        <v>0.746</v>
      </c>
      <c r="L10836">
        <v>3.3843103448275853</v>
      </c>
      <c r="M10836" s="2">
        <f t="shared" si="336"/>
        <v>61.206896551724135</v>
      </c>
      <c r="N10836" t="s">
        <v>2787</v>
      </c>
    </row>
    <row r="10837" spans="1:14">
      <c r="A10837">
        <v>72</v>
      </c>
      <c r="B10837" t="s">
        <v>19860</v>
      </c>
      <c r="C10837" t="s">
        <v>19861</v>
      </c>
      <c r="D10837">
        <v>3946</v>
      </c>
      <c r="E10837" s="1">
        <v>2.0369999999999999</v>
      </c>
      <c r="F10837">
        <v>2.4079999999999999</v>
      </c>
      <c r="G10837">
        <v>0.27500000000000002</v>
      </c>
      <c r="H10837">
        <v>51</v>
      </c>
      <c r="I10837">
        <v>8.4</v>
      </c>
      <c r="J10837">
        <v>7.9600000000000001E-3</v>
      </c>
      <c r="K10837">
        <v>0.90400000000000003</v>
      </c>
      <c r="L10837">
        <v>3.3843103448275853</v>
      </c>
      <c r="M10837" s="2">
        <f t="shared" si="336"/>
        <v>62.068965517241381</v>
      </c>
      <c r="N10837" t="s">
        <v>2787</v>
      </c>
    </row>
    <row r="10838" spans="1:14">
      <c r="A10838">
        <v>73</v>
      </c>
      <c r="B10838" t="s">
        <v>7431</v>
      </c>
      <c r="C10838" t="s">
        <v>7432</v>
      </c>
      <c r="D10838">
        <v>1489</v>
      </c>
      <c r="E10838" s="1">
        <v>2.0219999999999998</v>
      </c>
      <c r="F10838">
        <v>2.327</v>
      </c>
      <c r="G10838">
        <v>0.375</v>
      </c>
      <c r="H10838">
        <v>104</v>
      </c>
      <c r="I10838">
        <v>4.5</v>
      </c>
      <c r="J10838">
        <v>4.3699999999999998E-3</v>
      </c>
      <c r="K10838">
        <v>0.68500000000000005</v>
      </c>
      <c r="L10838">
        <v>3.3843103448275853</v>
      </c>
      <c r="M10838" s="2">
        <f t="shared" si="336"/>
        <v>62.931034482758619</v>
      </c>
      <c r="N10838" t="s">
        <v>2787</v>
      </c>
    </row>
    <row r="10839" spans="1:14">
      <c r="A10839">
        <v>74</v>
      </c>
      <c r="B10839" t="s">
        <v>15346</v>
      </c>
      <c r="C10839" t="s">
        <v>15347</v>
      </c>
      <c r="D10839">
        <v>410</v>
      </c>
      <c r="E10839" s="1">
        <v>2.0070000000000001</v>
      </c>
      <c r="F10839">
        <v>2.0169999999999999</v>
      </c>
      <c r="G10839">
        <v>0.64400000000000002</v>
      </c>
      <c r="H10839">
        <v>73</v>
      </c>
      <c r="I10839">
        <v>2.2999999999999998</v>
      </c>
      <c r="J10839">
        <v>2.0500000000000002E-3</v>
      </c>
      <c r="K10839">
        <v>0.64900000000000002</v>
      </c>
      <c r="L10839">
        <v>3.3843103448275853</v>
      </c>
      <c r="M10839" s="2">
        <f t="shared" si="336"/>
        <v>63.793103448275865</v>
      </c>
      <c r="N10839" t="s">
        <v>2787</v>
      </c>
    </row>
    <row r="10840" spans="1:14">
      <c r="A10840">
        <v>75</v>
      </c>
      <c r="B10840" t="s">
        <v>7499</v>
      </c>
      <c r="C10840" t="s">
        <v>7500</v>
      </c>
      <c r="D10840">
        <v>1511</v>
      </c>
      <c r="E10840" s="1">
        <v>1.9930000000000001</v>
      </c>
      <c r="F10840">
        <v>2.2229999999999999</v>
      </c>
      <c r="G10840">
        <v>0.184</v>
      </c>
      <c r="H10840">
        <v>76</v>
      </c>
      <c r="I10840">
        <v>5.5</v>
      </c>
      <c r="J10840">
        <v>3.5400000000000002E-3</v>
      </c>
      <c r="K10840">
        <v>0.56399999999999995</v>
      </c>
      <c r="L10840">
        <v>3.3843103448275853</v>
      </c>
      <c r="M10840" s="2">
        <f t="shared" si="336"/>
        <v>64.65517241379311</v>
      </c>
      <c r="N10840" t="s">
        <v>2787</v>
      </c>
    </row>
    <row r="10841" spans="1:14">
      <c r="A10841">
        <v>76</v>
      </c>
      <c r="B10841" t="s">
        <v>8817</v>
      </c>
      <c r="C10841" t="s">
        <v>8818</v>
      </c>
      <c r="D10841">
        <v>2581</v>
      </c>
      <c r="E10841" s="1">
        <v>1.974</v>
      </c>
      <c r="F10841">
        <v>2.0070000000000001</v>
      </c>
      <c r="G10841">
        <v>0.46899999999999997</v>
      </c>
      <c r="H10841">
        <v>81</v>
      </c>
      <c r="I10841">
        <v>8.8000000000000007</v>
      </c>
      <c r="J10841">
        <v>4.8500000000000001E-3</v>
      </c>
      <c r="K10841">
        <v>0.60099999999999998</v>
      </c>
      <c r="L10841">
        <v>3.3843103448275853</v>
      </c>
      <c r="M10841" s="2">
        <f t="shared" si="336"/>
        <v>65.517241379310349</v>
      </c>
      <c r="N10841" t="s">
        <v>2787</v>
      </c>
    </row>
    <row r="10842" spans="1:14">
      <c r="A10842">
        <v>77</v>
      </c>
      <c r="B10842" t="s">
        <v>20432</v>
      </c>
      <c r="C10842" t="s">
        <v>20431</v>
      </c>
      <c r="D10842">
        <v>4414</v>
      </c>
      <c r="E10842" s="1">
        <v>1.9550000000000001</v>
      </c>
      <c r="F10842">
        <v>1.94</v>
      </c>
      <c r="G10842">
        <v>0.2</v>
      </c>
      <c r="H10842">
        <v>50</v>
      </c>
      <c r="I10842" t="s">
        <v>18288</v>
      </c>
      <c r="J10842">
        <v>4.96E-3</v>
      </c>
      <c r="K10842">
        <v>0.80300000000000005</v>
      </c>
      <c r="L10842">
        <v>3.3843103448275853</v>
      </c>
      <c r="M10842" s="2">
        <f t="shared" si="336"/>
        <v>66.379310344827587</v>
      </c>
      <c r="N10842" t="s">
        <v>2787</v>
      </c>
    </row>
    <row r="10843" spans="1:14">
      <c r="A10843">
        <v>78</v>
      </c>
      <c r="B10843" t="s">
        <v>7441</v>
      </c>
      <c r="C10843" t="s">
        <v>7442</v>
      </c>
      <c r="D10843">
        <v>6362</v>
      </c>
      <c r="E10843" s="1">
        <v>1.905</v>
      </c>
      <c r="F10843">
        <v>1.9379999999999999</v>
      </c>
      <c r="G10843">
        <v>0.27600000000000002</v>
      </c>
      <c r="H10843">
        <v>105</v>
      </c>
      <c r="I10843" t="s">
        <v>18288</v>
      </c>
      <c r="J10843">
        <v>6.2100000000000002E-3</v>
      </c>
      <c r="K10843">
        <v>0.64900000000000002</v>
      </c>
      <c r="L10843">
        <v>3.3843103448275853</v>
      </c>
      <c r="M10843" s="2">
        <f t="shared" si="336"/>
        <v>67.241379310344826</v>
      </c>
      <c r="N10843" t="s">
        <v>2787</v>
      </c>
    </row>
    <row r="10844" spans="1:14">
      <c r="A10844">
        <v>79</v>
      </c>
      <c r="B10844" t="s">
        <v>12547</v>
      </c>
      <c r="C10844" t="s">
        <v>12548</v>
      </c>
      <c r="D10844">
        <v>1119</v>
      </c>
      <c r="E10844" s="1">
        <v>1.8080000000000001</v>
      </c>
      <c r="F10844">
        <v>2.2250000000000001</v>
      </c>
      <c r="G10844">
        <v>0.59199999999999997</v>
      </c>
      <c r="H10844">
        <v>71</v>
      </c>
      <c r="I10844">
        <v>6.9</v>
      </c>
      <c r="J10844">
        <v>2.15E-3</v>
      </c>
      <c r="K10844">
        <v>0.57699999999999996</v>
      </c>
      <c r="L10844">
        <v>3.3843103448275853</v>
      </c>
      <c r="M10844" s="2">
        <f t="shared" si="336"/>
        <v>68.103448275862064</v>
      </c>
      <c r="N10844" t="s">
        <v>2787</v>
      </c>
    </row>
    <row r="10845" spans="1:14">
      <c r="A10845">
        <v>80</v>
      </c>
      <c r="B10845" t="s">
        <v>16650</v>
      </c>
      <c r="C10845" t="s">
        <v>16651</v>
      </c>
      <c r="D10845">
        <v>1502</v>
      </c>
      <c r="E10845" s="1">
        <v>1.679</v>
      </c>
      <c r="F10845">
        <v>2.3330000000000002</v>
      </c>
      <c r="G10845">
        <v>0.152</v>
      </c>
      <c r="H10845">
        <v>33</v>
      </c>
      <c r="I10845">
        <v>8.5</v>
      </c>
      <c r="J10845">
        <v>2.8300000000000001E-3</v>
      </c>
      <c r="K10845">
        <v>0.72699999999999998</v>
      </c>
      <c r="L10845">
        <v>3.3843103448275853</v>
      </c>
      <c r="M10845" s="2">
        <f t="shared" si="336"/>
        <v>68.965517241379317</v>
      </c>
      <c r="N10845" t="s">
        <v>2787</v>
      </c>
    </row>
    <row r="10846" spans="1:14">
      <c r="A10846">
        <v>81</v>
      </c>
      <c r="B10846" t="s">
        <v>7509</v>
      </c>
      <c r="C10846" t="s">
        <v>7510</v>
      </c>
      <c r="D10846">
        <v>687</v>
      </c>
      <c r="E10846" s="1">
        <v>1.667</v>
      </c>
      <c r="F10846">
        <v>1.246</v>
      </c>
      <c r="G10846">
        <v>0.23699999999999999</v>
      </c>
      <c r="H10846">
        <v>59</v>
      </c>
      <c r="I10846">
        <v>5.2</v>
      </c>
      <c r="J10846">
        <v>1.72E-3</v>
      </c>
      <c r="K10846">
        <v>0.317</v>
      </c>
      <c r="L10846">
        <v>3.3843103448275853</v>
      </c>
      <c r="M10846" s="2">
        <f t="shared" si="336"/>
        <v>69.827586206896555</v>
      </c>
      <c r="N10846" t="s">
        <v>2787</v>
      </c>
    </row>
    <row r="10847" spans="1:14">
      <c r="A10847">
        <v>82</v>
      </c>
      <c r="B10847" t="s">
        <v>8807</v>
      </c>
      <c r="C10847" t="s">
        <v>8808</v>
      </c>
      <c r="D10847">
        <v>1156</v>
      </c>
      <c r="E10847" s="1">
        <v>1.631</v>
      </c>
      <c r="G10847">
        <v>0.22700000000000001</v>
      </c>
      <c r="H10847">
        <v>75</v>
      </c>
      <c r="I10847">
        <v>5.5</v>
      </c>
      <c r="J10847">
        <v>3.0500000000000002E-3</v>
      </c>
      <c r="L10847">
        <v>3.3843103448275853</v>
      </c>
      <c r="M10847" s="2">
        <f t="shared" si="336"/>
        <v>70.689655172413794</v>
      </c>
      <c r="N10847" t="s">
        <v>2787</v>
      </c>
    </row>
    <row r="10848" spans="1:14">
      <c r="A10848">
        <v>83</v>
      </c>
      <c r="B10848" t="s">
        <v>16656</v>
      </c>
      <c r="C10848" t="s">
        <v>16657</v>
      </c>
      <c r="D10848">
        <v>6273</v>
      </c>
      <c r="E10848" s="1">
        <v>1.629</v>
      </c>
      <c r="F10848">
        <v>1.8979999999999999</v>
      </c>
      <c r="G10848">
        <v>0.28299999999999997</v>
      </c>
      <c r="H10848">
        <v>152</v>
      </c>
      <c r="I10848">
        <v>8.6</v>
      </c>
      <c r="J10848">
        <v>1.022E-2</v>
      </c>
      <c r="K10848">
        <v>0.52200000000000002</v>
      </c>
      <c r="L10848">
        <v>3.3843103448275853</v>
      </c>
      <c r="M10848" s="2">
        <f t="shared" si="336"/>
        <v>71.551724137931032</v>
      </c>
      <c r="N10848" t="s">
        <v>2787</v>
      </c>
    </row>
    <row r="10849" spans="1:14">
      <c r="A10849">
        <v>84</v>
      </c>
      <c r="B10849" t="s">
        <v>7433</v>
      </c>
      <c r="C10849" t="s">
        <v>7434</v>
      </c>
      <c r="D10849">
        <v>513</v>
      </c>
      <c r="E10849" s="1">
        <v>1.623</v>
      </c>
      <c r="G10849">
        <v>0.121</v>
      </c>
      <c r="H10849">
        <v>33</v>
      </c>
      <c r="I10849">
        <v>5.4</v>
      </c>
      <c r="J10849">
        <v>1.3699999999999999E-3</v>
      </c>
      <c r="L10849">
        <v>3.3843103448275853</v>
      </c>
      <c r="M10849" s="2">
        <f t="shared" si="336"/>
        <v>72.41379310344827</v>
      </c>
      <c r="N10849" t="s">
        <v>2787</v>
      </c>
    </row>
    <row r="10850" spans="1:14">
      <c r="A10850">
        <v>85</v>
      </c>
      <c r="B10850" t="s">
        <v>16484</v>
      </c>
      <c r="C10850" t="s">
        <v>16485</v>
      </c>
      <c r="D10850">
        <v>941</v>
      </c>
      <c r="E10850" s="1">
        <v>1.5489999999999999</v>
      </c>
      <c r="F10850">
        <v>1.099</v>
      </c>
      <c r="G10850">
        <v>0.11799999999999999</v>
      </c>
      <c r="H10850">
        <v>212</v>
      </c>
      <c r="I10850">
        <v>3.9</v>
      </c>
      <c r="J10850">
        <v>2.4599999999999999E-3</v>
      </c>
      <c r="K10850">
        <v>0.24399999999999999</v>
      </c>
      <c r="L10850">
        <v>3.3843103448275853</v>
      </c>
      <c r="M10850" s="2">
        <f t="shared" si="336"/>
        <v>73.275862068965509</v>
      </c>
      <c r="N10850" t="s">
        <v>2787</v>
      </c>
    </row>
    <row r="10851" spans="1:14">
      <c r="A10851">
        <v>86</v>
      </c>
      <c r="B10851" t="s">
        <v>8821</v>
      </c>
      <c r="C10851" t="s">
        <v>8822</v>
      </c>
      <c r="D10851">
        <v>2534</v>
      </c>
      <c r="E10851" s="1">
        <v>1.5449999999999999</v>
      </c>
      <c r="F10851">
        <v>1.4390000000000001</v>
      </c>
      <c r="G10851">
        <v>0.25900000000000001</v>
      </c>
      <c r="H10851">
        <v>108</v>
      </c>
      <c r="I10851">
        <v>9.4</v>
      </c>
      <c r="J10851">
        <v>4.0299999999999997E-3</v>
      </c>
      <c r="K10851">
        <v>0.441</v>
      </c>
      <c r="L10851">
        <v>3.3843103448275853</v>
      </c>
      <c r="M10851" s="2">
        <f t="shared" si="336"/>
        <v>74.137931034482762</v>
      </c>
      <c r="N10851" t="s">
        <v>2787</v>
      </c>
    </row>
    <row r="10852" spans="1:14">
      <c r="A10852">
        <v>87</v>
      </c>
      <c r="B10852" t="s">
        <v>7457</v>
      </c>
      <c r="C10852" t="s">
        <v>7458</v>
      </c>
      <c r="D10852">
        <v>4495</v>
      </c>
      <c r="E10852" s="1">
        <v>1.52</v>
      </c>
      <c r="F10852">
        <v>1.6479999999999999</v>
      </c>
      <c r="G10852">
        <v>0.188</v>
      </c>
      <c r="H10852">
        <v>202</v>
      </c>
      <c r="I10852">
        <v>7.2</v>
      </c>
      <c r="J10852">
        <v>9.0799999999999995E-3</v>
      </c>
      <c r="K10852">
        <v>0.45</v>
      </c>
      <c r="L10852">
        <v>3.3843103448275853</v>
      </c>
      <c r="M10852" s="2">
        <f t="shared" si="336"/>
        <v>75</v>
      </c>
      <c r="N10852" t="s">
        <v>2787</v>
      </c>
    </row>
    <row r="10853" spans="1:14">
      <c r="A10853">
        <v>88</v>
      </c>
      <c r="B10853" t="s">
        <v>7467</v>
      </c>
      <c r="C10853" t="s">
        <v>7468</v>
      </c>
      <c r="D10853">
        <v>724</v>
      </c>
      <c r="E10853" s="1">
        <v>1.508</v>
      </c>
      <c r="F10853">
        <v>1.351</v>
      </c>
      <c r="G10853">
        <v>0.5</v>
      </c>
      <c r="H10853">
        <v>32</v>
      </c>
      <c r="I10853">
        <v>9.5</v>
      </c>
      <c r="J10853">
        <v>1.1900000000000001E-3</v>
      </c>
      <c r="K10853">
        <v>0.45100000000000001</v>
      </c>
      <c r="L10853">
        <v>3.3843103448275853</v>
      </c>
      <c r="M10853" s="2">
        <f t="shared" si="336"/>
        <v>75.862068965517238</v>
      </c>
      <c r="N10853" t="s">
        <v>2787</v>
      </c>
    </row>
    <row r="10854" spans="1:14">
      <c r="A10854">
        <v>89</v>
      </c>
      <c r="B10854" t="s">
        <v>8881</v>
      </c>
      <c r="C10854" t="s">
        <v>8882</v>
      </c>
      <c r="D10854">
        <v>1118</v>
      </c>
      <c r="E10854" s="1">
        <v>1.478</v>
      </c>
      <c r="F10854">
        <v>1.4530000000000001</v>
      </c>
      <c r="G10854">
        <v>0.67500000000000004</v>
      </c>
      <c r="H10854">
        <v>80</v>
      </c>
      <c r="I10854">
        <v>4.9000000000000004</v>
      </c>
      <c r="J10854">
        <v>2.2499999999999998E-3</v>
      </c>
      <c r="K10854">
        <v>0.3</v>
      </c>
      <c r="L10854">
        <v>3.3843103448275853</v>
      </c>
      <c r="M10854" s="2">
        <f t="shared" si="336"/>
        <v>76.724137931034491</v>
      </c>
      <c r="N10854" t="s">
        <v>2787</v>
      </c>
    </row>
    <row r="10855" spans="1:14">
      <c r="A10855">
        <v>90</v>
      </c>
      <c r="B10855" t="s">
        <v>7445</v>
      </c>
      <c r="C10855" t="s">
        <v>7446</v>
      </c>
      <c r="D10855">
        <v>119</v>
      </c>
      <c r="E10855" s="1">
        <v>1.474</v>
      </c>
      <c r="F10855">
        <v>1.474</v>
      </c>
      <c r="G10855">
        <v>0.20599999999999999</v>
      </c>
      <c r="H10855">
        <v>34</v>
      </c>
      <c r="I10855">
        <v>2.2000000000000002</v>
      </c>
      <c r="J10855">
        <v>5.8E-4</v>
      </c>
      <c r="K10855">
        <v>0.434</v>
      </c>
      <c r="L10855">
        <v>3.3843103448275853</v>
      </c>
      <c r="M10855" s="2">
        <f t="shared" si="336"/>
        <v>77.58620689655173</v>
      </c>
      <c r="N10855" t="s">
        <v>2787</v>
      </c>
    </row>
    <row r="10856" spans="1:14">
      <c r="A10856">
        <v>91</v>
      </c>
      <c r="B10856" t="s">
        <v>16648</v>
      </c>
      <c r="C10856" t="s">
        <v>16649</v>
      </c>
      <c r="D10856">
        <v>2696</v>
      </c>
      <c r="E10856" s="1">
        <v>1.399</v>
      </c>
      <c r="F10856">
        <v>1.4650000000000001</v>
      </c>
      <c r="G10856">
        <v>0.122</v>
      </c>
      <c r="H10856">
        <v>245</v>
      </c>
      <c r="I10856">
        <v>4.5999999999999996</v>
      </c>
      <c r="J10856">
        <v>8.3300000000000006E-3</v>
      </c>
      <c r="K10856">
        <v>0.371</v>
      </c>
      <c r="L10856">
        <v>3.3843103448275853</v>
      </c>
      <c r="M10856" s="2">
        <f t="shared" si="336"/>
        <v>78.448275862068968</v>
      </c>
      <c r="N10856" t="s">
        <v>2787</v>
      </c>
    </row>
    <row r="10857" spans="1:14">
      <c r="A10857">
        <v>92</v>
      </c>
      <c r="B10857" t="s">
        <v>7491</v>
      </c>
      <c r="C10857" t="s">
        <v>7492</v>
      </c>
      <c r="D10857">
        <v>1695</v>
      </c>
      <c r="E10857" s="1">
        <v>1.276</v>
      </c>
      <c r="F10857">
        <v>1.5760000000000001</v>
      </c>
      <c r="G10857">
        <v>0.23200000000000001</v>
      </c>
      <c r="H10857">
        <v>155</v>
      </c>
      <c r="I10857">
        <v>5.3</v>
      </c>
      <c r="J10857">
        <v>4.9300000000000004E-3</v>
      </c>
      <c r="K10857">
        <v>0.46899999999999997</v>
      </c>
      <c r="L10857">
        <v>3.3843103448275853</v>
      </c>
      <c r="M10857" s="2">
        <f t="shared" si="336"/>
        <v>79.310344827586206</v>
      </c>
      <c r="N10857" t="s">
        <v>2787</v>
      </c>
    </row>
    <row r="10858" spans="1:14">
      <c r="A10858">
        <v>93</v>
      </c>
      <c r="B10858" t="s">
        <v>10832</v>
      </c>
      <c r="C10858" t="s">
        <v>10833</v>
      </c>
      <c r="D10858">
        <v>892</v>
      </c>
      <c r="E10858" s="1">
        <v>1.22</v>
      </c>
      <c r="F10858">
        <v>1.542</v>
      </c>
      <c r="G10858">
        <v>0.11700000000000001</v>
      </c>
      <c r="H10858">
        <v>60</v>
      </c>
      <c r="I10858">
        <v>5.4</v>
      </c>
      <c r="J10858">
        <v>3.0999999999999999E-3</v>
      </c>
      <c r="K10858">
        <v>0.50600000000000001</v>
      </c>
      <c r="L10858">
        <v>3.3843103448275853</v>
      </c>
      <c r="M10858" s="2">
        <f t="shared" si="336"/>
        <v>80.172413793103445</v>
      </c>
      <c r="N10858" t="s">
        <v>2787</v>
      </c>
    </row>
    <row r="10859" spans="1:14">
      <c r="A10859">
        <v>94</v>
      </c>
      <c r="B10859" t="s">
        <v>16542</v>
      </c>
      <c r="C10859" t="s">
        <v>16543</v>
      </c>
      <c r="D10859">
        <v>5593</v>
      </c>
      <c r="E10859" s="1">
        <v>1.1990000000000001</v>
      </c>
      <c r="F10859">
        <v>1.3680000000000001</v>
      </c>
      <c r="G10859">
        <v>0.191</v>
      </c>
      <c r="H10859">
        <v>157</v>
      </c>
      <c r="I10859" t="s">
        <v>18288</v>
      </c>
      <c r="J10859">
        <v>4.8399999999999997E-3</v>
      </c>
      <c r="K10859">
        <v>0.39300000000000002</v>
      </c>
      <c r="L10859">
        <v>3.3843103448275853</v>
      </c>
      <c r="M10859" s="2">
        <f t="shared" si="336"/>
        <v>81.034482758620683</v>
      </c>
      <c r="N10859" t="s">
        <v>2787</v>
      </c>
    </row>
    <row r="10860" spans="1:14">
      <c r="A10860">
        <v>95</v>
      </c>
      <c r="B10860" t="s">
        <v>7483</v>
      </c>
      <c r="C10860" t="s">
        <v>7484</v>
      </c>
      <c r="D10860">
        <v>1216</v>
      </c>
      <c r="E10860" s="1">
        <v>1.198</v>
      </c>
      <c r="F10860">
        <v>1.536</v>
      </c>
      <c r="G10860">
        <v>0.14299999999999999</v>
      </c>
      <c r="H10860">
        <v>84</v>
      </c>
      <c r="I10860">
        <v>6.2</v>
      </c>
      <c r="J10860">
        <v>2.8300000000000001E-3</v>
      </c>
      <c r="K10860">
        <v>0.42799999999999999</v>
      </c>
      <c r="L10860">
        <v>3.3843103448275853</v>
      </c>
      <c r="M10860" s="2">
        <f t="shared" si="336"/>
        <v>81.896551724137936</v>
      </c>
      <c r="N10860" t="s">
        <v>2787</v>
      </c>
    </row>
    <row r="10861" spans="1:14">
      <c r="A10861">
        <v>96</v>
      </c>
      <c r="B10861" t="s">
        <v>7527</v>
      </c>
      <c r="C10861" t="s">
        <v>7528</v>
      </c>
      <c r="D10861">
        <v>860</v>
      </c>
      <c r="E10861" s="1">
        <v>1.107</v>
      </c>
      <c r="F10861">
        <v>1.4239999999999999</v>
      </c>
      <c r="G10861">
        <v>0.2</v>
      </c>
      <c r="H10861">
        <v>30</v>
      </c>
      <c r="I10861">
        <v>8.1999999999999993</v>
      </c>
      <c r="J10861">
        <v>1.92E-3</v>
      </c>
      <c r="K10861">
        <v>0.46300000000000002</v>
      </c>
      <c r="L10861">
        <v>3.3843103448275853</v>
      </c>
      <c r="M10861" s="2">
        <f t="shared" si="336"/>
        <v>82.758620689655174</v>
      </c>
      <c r="N10861" t="s">
        <v>2787</v>
      </c>
    </row>
    <row r="10862" spans="1:14">
      <c r="A10862">
        <v>97</v>
      </c>
      <c r="B10862" t="s">
        <v>8873</v>
      </c>
      <c r="C10862" t="s">
        <v>8874</v>
      </c>
      <c r="D10862">
        <v>442</v>
      </c>
      <c r="E10862" s="1">
        <v>1.02</v>
      </c>
      <c r="F10862">
        <v>1.681</v>
      </c>
      <c r="G10862">
        <v>2.7E-2</v>
      </c>
      <c r="H10862">
        <v>37</v>
      </c>
      <c r="I10862">
        <v>6.5</v>
      </c>
      <c r="J10862">
        <v>1.14E-3</v>
      </c>
      <c r="K10862">
        <v>0.55900000000000005</v>
      </c>
      <c r="L10862">
        <v>3.3843103448275853</v>
      </c>
      <c r="M10862" s="2">
        <f t="shared" ref="M10862:M10881" si="337">A10862/116*100</f>
        <v>83.620689655172413</v>
      </c>
      <c r="N10862" t="s">
        <v>2787</v>
      </c>
    </row>
    <row r="10863" spans="1:14">
      <c r="A10863">
        <v>98</v>
      </c>
      <c r="B10863" t="s">
        <v>7429</v>
      </c>
      <c r="C10863" t="s">
        <v>7430</v>
      </c>
      <c r="D10863">
        <v>594</v>
      </c>
      <c r="E10863" s="1">
        <v>0.98399999999999999</v>
      </c>
      <c r="F10863">
        <v>0.71499999999999997</v>
      </c>
      <c r="G10863">
        <v>0.32</v>
      </c>
      <c r="H10863">
        <v>25</v>
      </c>
      <c r="I10863">
        <v>9.8000000000000007</v>
      </c>
      <c r="J10863">
        <v>6.9999999999999999E-4</v>
      </c>
      <c r="K10863">
        <v>0.24299999999999999</v>
      </c>
      <c r="L10863">
        <v>3.3843103448275853</v>
      </c>
      <c r="M10863" s="2">
        <f t="shared" si="337"/>
        <v>84.482758620689651</v>
      </c>
      <c r="N10863" t="s">
        <v>2787</v>
      </c>
    </row>
    <row r="10864" spans="1:14">
      <c r="A10864">
        <v>99</v>
      </c>
      <c r="B10864" t="s">
        <v>7523</v>
      </c>
      <c r="C10864" t="s">
        <v>7524</v>
      </c>
      <c r="D10864">
        <v>215</v>
      </c>
      <c r="E10864" s="1">
        <v>0.83599999999999997</v>
      </c>
      <c r="F10864">
        <v>0.72099999999999997</v>
      </c>
      <c r="G10864">
        <v>0.13800000000000001</v>
      </c>
      <c r="H10864">
        <v>29</v>
      </c>
      <c r="I10864">
        <v>5.2</v>
      </c>
      <c r="J10864">
        <v>4.4999999999999999E-4</v>
      </c>
      <c r="K10864">
        <v>0.14899999999999999</v>
      </c>
      <c r="L10864">
        <v>3.3843103448275853</v>
      </c>
      <c r="M10864" s="2">
        <f t="shared" si="337"/>
        <v>85.34482758620689</v>
      </c>
      <c r="N10864" t="s">
        <v>2787</v>
      </c>
    </row>
    <row r="10865" spans="1:14">
      <c r="A10865">
        <v>100</v>
      </c>
      <c r="B10865" t="s">
        <v>16576</v>
      </c>
      <c r="C10865" t="s">
        <v>16577</v>
      </c>
      <c r="D10865">
        <v>1277</v>
      </c>
      <c r="E10865" s="1">
        <v>0.79100000000000004</v>
      </c>
      <c r="F10865">
        <v>0.91600000000000004</v>
      </c>
      <c r="G10865">
        <v>8.4000000000000005E-2</v>
      </c>
      <c r="H10865">
        <v>83</v>
      </c>
      <c r="I10865">
        <v>9.3000000000000007</v>
      </c>
      <c r="J10865">
        <v>1.7700000000000001E-3</v>
      </c>
      <c r="K10865">
        <v>0.223</v>
      </c>
      <c r="L10865">
        <v>3.3843103448275853</v>
      </c>
      <c r="M10865" s="2">
        <f t="shared" si="337"/>
        <v>86.206896551724128</v>
      </c>
      <c r="N10865" t="s">
        <v>2787</v>
      </c>
    </row>
    <row r="10866" spans="1:14">
      <c r="A10866">
        <v>101</v>
      </c>
      <c r="B10866" t="s">
        <v>7513</v>
      </c>
      <c r="C10866" t="s">
        <v>7514</v>
      </c>
      <c r="D10866">
        <v>278</v>
      </c>
      <c r="E10866" s="1">
        <v>0.76800000000000002</v>
      </c>
      <c r="G10866">
        <v>9.7000000000000003E-2</v>
      </c>
      <c r="H10866">
        <v>31</v>
      </c>
      <c r="I10866">
        <v>4.3</v>
      </c>
      <c r="J10866">
        <v>8.0000000000000004E-4</v>
      </c>
      <c r="L10866">
        <v>3.3843103448275853</v>
      </c>
      <c r="M10866" s="2">
        <f t="shared" si="337"/>
        <v>87.068965517241381</v>
      </c>
      <c r="N10866" t="s">
        <v>2787</v>
      </c>
    </row>
    <row r="10867" spans="1:14">
      <c r="A10867">
        <v>102</v>
      </c>
      <c r="B10867" t="s">
        <v>7449</v>
      </c>
      <c r="C10867" t="s">
        <v>7450</v>
      </c>
      <c r="D10867">
        <v>1385</v>
      </c>
      <c r="E10867" s="1">
        <v>0.76200000000000001</v>
      </c>
      <c r="F10867">
        <v>0.98499999999999999</v>
      </c>
      <c r="G10867">
        <v>1.4999999999999999E-2</v>
      </c>
      <c r="H10867">
        <v>200</v>
      </c>
      <c r="I10867">
        <v>5.5</v>
      </c>
      <c r="J10867">
        <v>2.7000000000000001E-3</v>
      </c>
      <c r="K10867">
        <v>0.19800000000000001</v>
      </c>
      <c r="L10867">
        <v>3.3843103448275853</v>
      </c>
      <c r="M10867" s="2">
        <f t="shared" si="337"/>
        <v>87.931034482758619</v>
      </c>
      <c r="N10867" t="s">
        <v>2787</v>
      </c>
    </row>
    <row r="10868" spans="1:14">
      <c r="A10868">
        <v>103</v>
      </c>
      <c r="B10868" t="s">
        <v>16640</v>
      </c>
      <c r="C10868" t="s">
        <v>16641</v>
      </c>
      <c r="D10868">
        <v>1260</v>
      </c>
      <c r="E10868" s="1">
        <v>0.74299999999999999</v>
      </c>
      <c r="F10868">
        <v>1.121</v>
      </c>
      <c r="G10868">
        <v>1.9E-2</v>
      </c>
      <c r="H10868">
        <v>53</v>
      </c>
      <c r="I10868" t="s">
        <v>18288</v>
      </c>
      <c r="J10868">
        <v>1.82E-3</v>
      </c>
      <c r="K10868">
        <v>0.39100000000000001</v>
      </c>
      <c r="L10868">
        <v>3.3843103448275853</v>
      </c>
      <c r="M10868" s="2">
        <f t="shared" si="337"/>
        <v>88.793103448275872</v>
      </c>
      <c r="N10868" t="s">
        <v>2787</v>
      </c>
    </row>
    <row r="10869" spans="1:14">
      <c r="A10869">
        <v>104</v>
      </c>
      <c r="B10869" t="s">
        <v>16486</v>
      </c>
      <c r="C10869" t="s">
        <v>16487</v>
      </c>
      <c r="D10869">
        <v>986</v>
      </c>
      <c r="E10869" s="1">
        <v>0.68899999999999995</v>
      </c>
      <c r="F10869">
        <v>0.79700000000000004</v>
      </c>
      <c r="G10869">
        <v>9.1999999999999998E-2</v>
      </c>
      <c r="H10869">
        <v>98</v>
      </c>
      <c r="I10869">
        <v>6.5</v>
      </c>
      <c r="J10869">
        <v>2.0600000000000002E-3</v>
      </c>
      <c r="K10869">
        <v>0.20899999999999999</v>
      </c>
      <c r="L10869">
        <v>3.3843103448275853</v>
      </c>
      <c r="M10869" s="2">
        <f t="shared" si="337"/>
        <v>89.65517241379311</v>
      </c>
      <c r="N10869" t="s">
        <v>2787</v>
      </c>
    </row>
    <row r="10870" spans="1:14">
      <c r="A10870">
        <v>105</v>
      </c>
      <c r="B10870" t="s">
        <v>7503</v>
      </c>
      <c r="C10870" t="s">
        <v>7504</v>
      </c>
      <c r="D10870">
        <v>1352</v>
      </c>
      <c r="E10870" s="1">
        <v>0.64900000000000002</v>
      </c>
      <c r="F10870">
        <v>0.72199999999999998</v>
      </c>
      <c r="G10870">
        <v>0.151</v>
      </c>
      <c r="H10870">
        <v>93</v>
      </c>
      <c r="I10870">
        <v>9.1999999999999993</v>
      </c>
      <c r="J10870">
        <v>1.9E-3</v>
      </c>
      <c r="K10870">
        <v>0.19600000000000001</v>
      </c>
      <c r="L10870">
        <v>3.3843103448275853</v>
      </c>
      <c r="M10870" s="2">
        <f t="shared" si="337"/>
        <v>90.517241379310349</v>
      </c>
      <c r="N10870" t="s">
        <v>2787</v>
      </c>
    </row>
    <row r="10871" spans="1:14">
      <c r="A10871">
        <v>106</v>
      </c>
      <c r="B10871" t="s">
        <v>12503</v>
      </c>
      <c r="C10871" t="s">
        <v>12504</v>
      </c>
      <c r="D10871">
        <v>226</v>
      </c>
      <c r="E10871" s="1">
        <v>0.64600000000000002</v>
      </c>
      <c r="G10871">
        <v>0.13500000000000001</v>
      </c>
      <c r="H10871">
        <v>37</v>
      </c>
      <c r="I10871">
        <v>5.6</v>
      </c>
      <c r="J10871">
        <v>5.0000000000000001E-4</v>
      </c>
      <c r="L10871">
        <v>3.3843103448275853</v>
      </c>
      <c r="M10871" s="2">
        <f t="shared" si="337"/>
        <v>91.379310344827587</v>
      </c>
      <c r="N10871" t="s">
        <v>2787</v>
      </c>
    </row>
    <row r="10872" spans="1:14">
      <c r="A10872">
        <v>107</v>
      </c>
      <c r="B10872" t="s">
        <v>7505</v>
      </c>
      <c r="C10872" t="s">
        <v>7506</v>
      </c>
      <c r="D10872">
        <v>321</v>
      </c>
      <c r="E10872" s="1">
        <v>0.61099999999999999</v>
      </c>
      <c r="F10872">
        <v>0.55000000000000004</v>
      </c>
      <c r="G10872">
        <v>3.7999999999999999E-2</v>
      </c>
      <c r="H10872">
        <v>79</v>
      </c>
      <c r="I10872">
        <v>4.2</v>
      </c>
      <c r="J10872">
        <v>7.2000000000000005E-4</v>
      </c>
      <c r="K10872">
        <v>9.8000000000000004E-2</v>
      </c>
      <c r="L10872">
        <v>3.3843103448275853</v>
      </c>
      <c r="M10872" s="2">
        <f t="shared" si="337"/>
        <v>92.241379310344826</v>
      </c>
      <c r="N10872" t="s">
        <v>2787</v>
      </c>
    </row>
    <row r="10873" spans="1:14">
      <c r="A10873">
        <v>108</v>
      </c>
      <c r="B10873" t="s">
        <v>7521</v>
      </c>
      <c r="C10873" t="s">
        <v>7522</v>
      </c>
      <c r="D10873">
        <v>309</v>
      </c>
      <c r="E10873" s="1">
        <v>0.54300000000000004</v>
      </c>
      <c r="G10873">
        <v>0.111</v>
      </c>
      <c r="H10873">
        <v>45</v>
      </c>
      <c r="I10873">
        <v>6.8</v>
      </c>
      <c r="J10873">
        <v>5.8E-4</v>
      </c>
      <c r="L10873">
        <v>3.3843103448275853</v>
      </c>
      <c r="M10873" s="2">
        <f t="shared" si="337"/>
        <v>93.103448275862064</v>
      </c>
      <c r="N10873" t="s">
        <v>2787</v>
      </c>
    </row>
    <row r="10874" spans="1:14">
      <c r="A10874">
        <v>109</v>
      </c>
      <c r="B10874" t="s">
        <v>16608</v>
      </c>
      <c r="C10874" t="s">
        <v>16609</v>
      </c>
      <c r="D10874">
        <v>419</v>
      </c>
      <c r="E10874" s="1">
        <v>0.45700000000000002</v>
      </c>
      <c r="G10874">
        <v>2.7E-2</v>
      </c>
      <c r="H10874">
        <v>113</v>
      </c>
      <c r="I10874">
        <v>4.8</v>
      </c>
      <c r="J10874">
        <v>1.2199999999999999E-3</v>
      </c>
      <c r="L10874">
        <v>3.3843103448275853</v>
      </c>
      <c r="M10874" s="2">
        <f t="shared" si="337"/>
        <v>93.965517241379317</v>
      </c>
      <c r="N10874" t="s">
        <v>2787</v>
      </c>
    </row>
    <row r="10875" spans="1:14">
      <c r="A10875">
        <v>110</v>
      </c>
      <c r="B10875" t="s">
        <v>20277</v>
      </c>
      <c r="C10875" t="s">
        <v>20278</v>
      </c>
      <c r="D10875">
        <v>682</v>
      </c>
      <c r="E10875" s="1">
        <v>0.432</v>
      </c>
      <c r="F10875">
        <v>0.61899999999999999</v>
      </c>
      <c r="G10875">
        <v>0</v>
      </c>
      <c r="H10875">
        <v>6</v>
      </c>
      <c r="I10875" t="s">
        <v>18288</v>
      </c>
      <c r="J10875">
        <v>2.5000000000000001E-4</v>
      </c>
      <c r="K10875">
        <v>0.224</v>
      </c>
      <c r="L10875">
        <v>3.3843103448275853</v>
      </c>
      <c r="M10875" s="2">
        <f t="shared" si="337"/>
        <v>94.827586206896555</v>
      </c>
      <c r="N10875" t="s">
        <v>2787</v>
      </c>
    </row>
    <row r="10876" spans="1:14">
      <c r="A10876">
        <v>111</v>
      </c>
      <c r="B10876" t="s">
        <v>7493</v>
      </c>
      <c r="C10876" t="s">
        <v>7494</v>
      </c>
      <c r="D10876">
        <v>46</v>
      </c>
      <c r="E10876" s="1">
        <v>0.38300000000000001</v>
      </c>
      <c r="F10876">
        <v>0.35799999999999998</v>
      </c>
      <c r="G10876">
        <v>3.5999999999999997E-2</v>
      </c>
      <c r="H10876">
        <v>56</v>
      </c>
      <c r="J10876">
        <v>8.0000000000000007E-5</v>
      </c>
      <c r="K10876">
        <v>3.7999999999999999E-2</v>
      </c>
      <c r="L10876">
        <v>3.3843103448275853</v>
      </c>
      <c r="M10876" s="2">
        <f t="shared" si="337"/>
        <v>95.689655172413794</v>
      </c>
      <c r="N10876" t="s">
        <v>2787</v>
      </c>
    </row>
    <row r="10877" spans="1:14">
      <c r="A10877">
        <v>112</v>
      </c>
      <c r="B10877" t="s">
        <v>7525</v>
      </c>
      <c r="C10877" t="s">
        <v>7526</v>
      </c>
      <c r="D10877">
        <v>167</v>
      </c>
      <c r="E10877" s="1">
        <v>0.35499999999999998</v>
      </c>
      <c r="F10877">
        <v>0.308</v>
      </c>
      <c r="G10877">
        <v>0</v>
      </c>
      <c r="H10877">
        <v>14</v>
      </c>
      <c r="I10877" t="s">
        <v>18288</v>
      </c>
      <c r="J10877">
        <v>1.2E-4</v>
      </c>
      <c r="K10877">
        <v>0.107</v>
      </c>
      <c r="L10877">
        <v>3.3843103448275853</v>
      </c>
      <c r="M10877" s="2">
        <f t="shared" si="337"/>
        <v>96.551724137931032</v>
      </c>
      <c r="N10877" t="s">
        <v>2787</v>
      </c>
    </row>
    <row r="10878" spans="1:14">
      <c r="A10878">
        <v>113</v>
      </c>
      <c r="B10878" t="s">
        <v>7463</v>
      </c>
      <c r="C10878" t="s">
        <v>7464</v>
      </c>
      <c r="D10878">
        <v>48</v>
      </c>
      <c r="E10878" s="1">
        <v>0.30599999999999999</v>
      </c>
      <c r="J10878">
        <v>1.3999999999999999E-4</v>
      </c>
      <c r="L10878">
        <v>3.3843103448275853</v>
      </c>
      <c r="M10878" s="2">
        <f t="shared" si="337"/>
        <v>97.41379310344827</v>
      </c>
      <c r="N10878" t="s">
        <v>2787</v>
      </c>
    </row>
    <row r="10879" spans="1:14">
      <c r="A10879">
        <v>114</v>
      </c>
      <c r="B10879" t="s">
        <v>20294</v>
      </c>
      <c r="C10879" t="s">
        <v>20293</v>
      </c>
      <c r="D10879">
        <v>71</v>
      </c>
      <c r="E10879" s="1">
        <v>0.26800000000000002</v>
      </c>
      <c r="G10879">
        <v>0</v>
      </c>
      <c r="H10879">
        <v>27</v>
      </c>
      <c r="J10879">
        <v>1.8000000000000001E-4</v>
      </c>
      <c r="L10879">
        <v>3.3843103448275853</v>
      </c>
      <c r="M10879" s="2">
        <f t="shared" si="337"/>
        <v>98.275862068965509</v>
      </c>
      <c r="N10879" t="s">
        <v>2787</v>
      </c>
    </row>
    <row r="10880" spans="1:14">
      <c r="A10880">
        <v>115</v>
      </c>
      <c r="B10880" t="s">
        <v>7515</v>
      </c>
      <c r="C10880" t="s">
        <v>7516</v>
      </c>
      <c r="D10880">
        <v>60</v>
      </c>
      <c r="E10880" s="1">
        <v>0.20699999999999999</v>
      </c>
      <c r="F10880">
        <v>0.22700000000000001</v>
      </c>
      <c r="G10880">
        <v>3.1E-2</v>
      </c>
      <c r="H10880">
        <v>32</v>
      </c>
      <c r="J10880">
        <v>4.0000000000000003E-5</v>
      </c>
      <c r="K10880">
        <v>1.4999999999999999E-2</v>
      </c>
      <c r="L10880">
        <v>3.3843103448275853</v>
      </c>
      <c r="M10880" s="2">
        <f t="shared" si="337"/>
        <v>99.137931034482762</v>
      </c>
      <c r="N10880" t="s">
        <v>2787</v>
      </c>
    </row>
    <row r="10881" spans="1:14">
      <c r="A10881">
        <v>116</v>
      </c>
      <c r="B10881" t="s">
        <v>16652</v>
      </c>
      <c r="C10881" t="s">
        <v>16653</v>
      </c>
      <c r="D10881">
        <v>51</v>
      </c>
      <c r="E10881" s="1">
        <v>5.3999999999999999E-2</v>
      </c>
      <c r="G10881">
        <v>1.2999999999999999E-2</v>
      </c>
      <c r="H10881">
        <v>300</v>
      </c>
      <c r="J10881">
        <v>1.1E-4</v>
      </c>
      <c r="L10881">
        <v>3.3843103448275853</v>
      </c>
      <c r="M10881" s="2">
        <f t="shared" si="337"/>
        <v>100</v>
      </c>
      <c r="N10881" t="s">
        <v>2787</v>
      </c>
    </row>
    <row r="10882" spans="1:14" s="3" customFormat="1">
      <c r="E10882" s="4"/>
      <c r="M10882" s="5"/>
    </row>
    <row r="10883" spans="1:14">
      <c r="A10883">
        <v>1</v>
      </c>
      <c r="B10883" t="s">
        <v>17106</v>
      </c>
      <c r="C10883" t="s">
        <v>17107</v>
      </c>
      <c r="D10883">
        <v>3916</v>
      </c>
      <c r="E10883" s="1">
        <v>2.613</v>
      </c>
      <c r="F10883">
        <v>2.8919999999999999</v>
      </c>
      <c r="G10883">
        <v>0.48899999999999999</v>
      </c>
      <c r="H10883">
        <v>135</v>
      </c>
      <c r="I10883">
        <v>6.2</v>
      </c>
      <c r="J10883">
        <v>9.4000000000000004E-3</v>
      </c>
      <c r="K10883">
        <v>0.83799999999999997</v>
      </c>
      <c r="L10883">
        <f>AVERAGE(E10883:E10891)</f>
        <v>1.8203333333333336</v>
      </c>
      <c r="M10883" s="2">
        <f t="shared" ref="M10883:M10891" si="338">A10883/9*100</f>
        <v>11.111111111111111</v>
      </c>
      <c r="N10883" t="s">
        <v>2788</v>
      </c>
    </row>
    <row r="10884" spans="1:14">
      <c r="A10884">
        <v>2</v>
      </c>
      <c r="B10884" t="s">
        <v>9505</v>
      </c>
      <c r="C10884" t="s">
        <v>9506</v>
      </c>
      <c r="D10884">
        <v>2043</v>
      </c>
      <c r="E10884" s="1">
        <v>2.4950000000000001</v>
      </c>
      <c r="F10884">
        <v>3.077</v>
      </c>
      <c r="G10884">
        <v>0.27600000000000002</v>
      </c>
      <c r="H10884">
        <v>221</v>
      </c>
      <c r="I10884">
        <v>5.2</v>
      </c>
      <c r="J10884">
        <v>8.5299999999999994E-3</v>
      </c>
      <c r="K10884">
        <v>1.29</v>
      </c>
      <c r="L10884">
        <v>1.8203333333333336</v>
      </c>
      <c r="M10884" s="2">
        <f t="shared" si="338"/>
        <v>22.222222222222221</v>
      </c>
      <c r="N10884" t="s">
        <v>2788</v>
      </c>
    </row>
    <row r="10885" spans="1:14">
      <c r="A10885">
        <v>3</v>
      </c>
      <c r="B10885" t="s">
        <v>7537</v>
      </c>
      <c r="C10885" t="s">
        <v>7538</v>
      </c>
      <c r="D10885">
        <v>6126</v>
      </c>
      <c r="E10885" s="1">
        <v>2.4700000000000002</v>
      </c>
      <c r="F10885">
        <v>2.35</v>
      </c>
      <c r="G10885">
        <v>0.77700000000000002</v>
      </c>
      <c r="H10885">
        <v>139</v>
      </c>
      <c r="I10885">
        <v>7.8</v>
      </c>
      <c r="J10885">
        <v>1.8159999999999999E-2</v>
      </c>
      <c r="K10885">
        <v>1.0069999999999999</v>
      </c>
      <c r="L10885">
        <v>1.8203333333333336</v>
      </c>
      <c r="M10885" s="2">
        <f t="shared" si="338"/>
        <v>33.333333333333329</v>
      </c>
      <c r="N10885" t="s">
        <v>2788</v>
      </c>
    </row>
    <row r="10886" spans="1:14">
      <c r="A10886">
        <v>4</v>
      </c>
      <c r="B10886" t="s">
        <v>7535</v>
      </c>
      <c r="C10886" t="s">
        <v>7536</v>
      </c>
      <c r="D10886">
        <v>2602</v>
      </c>
      <c r="E10886" s="1">
        <v>1.8759999999999999</v>
      </c>
      <c r="F10886">
        <v>1.9119999999999999</v>
      </c>
      <c r="G10886">
        <v>0.47299999999999998</v>
      </c>
      <c r="H10886">
        <v>169</v>
      </c>
      <c r="I10886">
        <v>5.8</v>
      </c>
      <c r="J10886">
        <v>6.8900000000000003E-3</v>
      </c>
      <c r="K10886">
        <v>0.59499999999999997</v>
      </c>
      <c r="L10886">
        <v>1.8203333333333336</v>
      </c>
      <c r="M10886" s="2">
        <f t="shared" si="338"/>
        <v>44.444444444444443</v>
      </c>
      <c r="N10886" t="s">
        <v>2788</v>
      </c>
    </row>
    <row r="10887" spans="1:14">
      <c r="A10887">
        <v>5</v>
      </c>
      <c r="B10887" t="s">
        <v>7533</v>
      </c>
      <c r="C10887" t="s">
        <v>7534</v>
      </c>
      <c r="D10887">
        <v>5677</v>
      </c>
      <c r="E10887" s="1">
        <v>1.633</v>
      </c>
      <c r="F10887">
        <v>1.887</v>
      </c>
      <c r="G10887">
        <v>0.504</v>
      </c>
      <c r="H10887">
        <v>129</v>
      </c>
      <c r="I10887" t="s">
        <v>18288</v>
      </c>
      <c r="J10887">
        <v>1.055E-2</v>
      </c>
      <c r="K10887">
        <v>0.70499999999999996</v>
      </c>
      <c r="L10887">
        <v>1.8203333333333336</v>
      </c>
      <c r="M10887" s="2">
        <f t="shared" si="338"/>
        <v>55.555555555555557</v>
      </c>
      <c r="N10887" t="s">
        <v>2788</v>
      </c>
    </row>
    <row r="10888" spans="1:14">
      <c r="A10888">
        <v>6</v>
      </c>
      <c r="B10888" t="s">
        <v>18820</v>
      </c>
      <c r="C10888" t="s">
        <v>18821</v>
      </c>
      <c r="D10888">
        <v>4641</v>
      </c>
      <c r="E10888" s="1">
        <v>1.593</v>
      </c>
      <c r="F10888">
        <v>1.7949999999999999</v>
      </c>
      <c r="G10888">
        <v>0.23200000000000001</v>
      </c>
      <c r="H10888">
        <v>233</v>
      </c>
      <c r="I10888" t="s">
        <v>18288</v>
      </c>
      <c r="J10888">
        <v>6.5599999999999999E-3</v>
      </c>
      <c r="K10888">
        <v>0.60099999999999998</v>
      </c>
      <c r="L10888">
        <v>1.8203333333333336</v>
      </c>
      <c r="M10888" s="2">
        <f t="shared" si="338"/>
        <v>66.666666666666657</v>
      </c>
      <c r="N10888" t="s">
        <v>2788</v>
      </c>
    </row>
    <row r="10889" spans="1:14">
      <c r="A10889">
        <v>7</v>
      </c>
      <c r="B10889" t="s">
        <v>7531</v>
      </c>
      <c r="C10889" t="s">
        <v>7532</v>
      </c>
      <c r="D10889">
        <v>1151</v>
      </c>
      <c r="E10889" s="1">
        <v>1.4379999999999999</v>
      </c>
      <c r="F10889">
        <v>1.4670000000000001</v>
      </c>
      <c r="G10889">
        <v>0.20399999999999999</v>
      </c>
      <c r="H10889">
        <v>49</v>
      </c>
      <c r="I10889">
        <v>9.1</v>
      </c>
      <c r="J10889">
        <v>3.0799999999999998E-3</v>
      </c>
      <c r="K10889">
        <v>0.67200000000000004</v>
      </c>
      <c r="L10889">
        <v>1.8203333333333336</v>
      </c>
      <c r="M10889" s="2">
        <f t="shared" si="338"/>
        <v>77.777777777777786</v>
      </c>
      <c r="N10889" t="s">
        <v>2788</v>
      </c>
    </row>
    <row r="10890" spans="1:14">
      <c r="A10890">
        <v>8</v>
      </c>
      <c r="B10890" t="s">
        <v>8991</v>
      </c>
      <c r="C10890" t="s">
        <v>8992</v>
      </c>
      <c r="D10890">
        <v>815</v>
      </c>
      <c r="E10890" s="1">
        <v>1.2869999999999999</v>
      </c>
      <c r="F10890">
        <v>1.5189999999999999</v>
      </c>
      <c r="G10890">
        <v>0.2</v>
      </c>
      <c r="H10890">
        <v>55</v>
      </c>
      <c r="I10890">
        <v>8.8000000000000007</v>
      </c>
      <c r="J10890">
        <v>1.8E-3</v>
      </c>
      <c r="K10890">
        <v>0.48799999999999999</v>
      </c>
      <c r="L10890">
        <v>1.8203333333333336</v>
      </c>
      <c r="M10890" s="2">
        <f t="shared" si="338"/>
        <v>88.888888888888886</v>
      </c>
      <c r="N10890" t="s">
        <v>2788</v>
      </c>
    </row>
    <row r="10891" spans="1:14">
      <c r="A10891">
        <v>9</v>
      </c>
      <c r="B10891" t="s">
        <v>7539</v>
      </c>
      <c r="C10891" t="s">
        <v>7540</v>
      </c>
      <c r="D10891">
        <v>793</v>
      </c>
      <c r="E10891" s="1">
        <v>0.97799999999999998</v>
      </c>
      <c r="F10891">
        <v>0.88300000000000001</v>
      </c>
      <c r="G10891">
        <v>7.3999999999999996E-2</v>
      </c>
      <c r="H10891">
        <v>54</v>
      </c>
      <c r="I10891" t="s">
        <v>18288</v>
      </c>
      <c r="J10891">
        <v>7.7999999999999999E-4</v>
      </c>
      <c r="K10891">
        <v>0.21</v>
      </c>
      <c r="L10891">
        <v>1.8203333333333336</v>
      </c>
      <c r="M10891" s="2">
        <f t="shared" si="338"/>
        <v>100</v>
      </c>
      <c r="N10891" t="s">
        <v>2788</v>
      </c>
    </row>
    <row r="10892" spans="1:14" s="3" customFormat="1">
      <c r="E10892" s="4"/>
      <c r="M10892" s="5"/>
    </row>
    <row r="10893" spans="1:14">
      <c r="A10893">
        <v>7</v>
      </c>
      <c r="B10893" t="s">
        <v>15358</v>
      </c>
      <c r="C10893" t="s">
        <v>15359</v>
      </c>
      <c r="D10893">
        <v>13052</v>
      </c>
      <c r="E10893" s="1">
        <v>2.2040000000000002</v>
      </c>
      <c r="F10893">
        <v>2.23</v>
      </c>
      <c r="G10893">
        <v>0.45100000000000001</v>
      </c>
      <c r="H10893">
        <v>215</v>
      </c>
      <c r="I10893" t="s">
        <v>18288</v>
      </c>
      <c r="J10893">
        <v>1.6729999999999998E-2</v>
      </c>
      <c r="K10893">
        <v>0.89100000000000001</v>
      </c>
      <c r="L10893">
        <v>1.5264230769230769</v>
      </c>
      <c r="M10893" s="2">
        <f t="shared" ref="M10893:M10918" si="339">A10893/26*100</f>
        <v>26.923076923076923</v>
      </c>
      <c r="N10893" t="s">
        <v>2789</v>
      </c>
    </row>
    <row r="10894" spans="1:14">
      <c r="A10894">
        <v>1</v>
      </c>
      <c r="B10894" t="s">
        <v>15444</v>
      </c>
      <c r="C10894" t="s">
        <v>15445</v>
      </c>
      <c r="D10894">
        <v>9063</v>
      </c>
      <c r="E10894" s="1">
        <v>3.7789999999999999</v>
      </c>
      <c r="F10894">
        <v>4.2460000000000004</v>
      </c>
      <c r="G10894">
        <v>0.80800000000000005</v>
      </c>
      <c r="H10894">
        <v>276</v>
      </c>
      <c r="I10894">
        <v>6</v>
      </c>
      <c r="J10894">
        <v>2.349E-2</v>
      </c>
      <c r="K10894">
        <v>1.3240000000000001</v>
      </c>
      <c r="L10894">
        <f>AVERAGE(E10894:E10920)</f>
        <v>1.5346153846153845</v>
      </c>
      <c r="M10894" s="2">
        <f t="shared" si="339"/>
        <v>3.8461538461538463</v>
      </c>
      <c r="N10894" t="s">
        <v>2789</v>
      </c>
    </row>
    <row r="10895" spans="1:14">
      <c r="A10895">
        <v>2</v>
      </c>
      <c r="B10895" t="s">
        <v>15382</v>
      </c>
      <c r="C10895" t="s">
        <v>15383</v>
      </c>
      <c r="D10895">
        <v>11711</v>
      </c>
      <c r="E10895" s="1">
        <v>3.476</v>
      </c>
      <c r="F10895">
        <v>3.7909999999999999</v>
      </c>
      <c r="G10895">
        <v>0.81</v>
      </c>
      <c r="H10895">
        <v>121</v>
      </c>
      <c r="I10895" t="s">
        <v>18288</v>
      </c>
      <c r="J10895">
        <v>1.3650000000000001E-2</v>
      </c>
      <c r="K10895">
        <v>1.5629999999999999</v>
      </c>
      <c r="L10895">
        <v>1.5264230769230769</v>
      </c>
      <c r="M10895" s="2">
        <f t="shared" si="339"/>
        <v>7.6923076923076925</v>
      </c>
      <c r="N10895" t="s">
        <v>2789</v>
      </c>
    </row>
    <row r="10896" spans="1:14">
      <c r="A10896">
        <v>3</v>
      </c>
      <c r="B10896" t="s">
        <v>15390</v>
      </c>
      <c r="C10896" t="s">
        <v>15391</v>
      </c>
      <c r="D10896">
        <v>1153</v>
      </c>
      <c r="E10896" s="1">
        <v>3.1560000000000001</v>
      </c>
      <c r="F10896">
        <v>3.6120000000000001</v>
      </c>
      <c r="G10896">
        <v>2.5750000000000002</v>
      </c>
      <c r="H10896">
        <v>40</v>
      </c>
      <c r="I10896">
        <v>4.8</v>
      </c>
      <c r="J10896">
        <v>5.8900000000000003E-3</v>
      </c>
      <c r="K10896">
        <v>1.786</v>
      </c>
      <c r="L10896">
        <v>1.5264230769230769</v>
      </c>
      <c r="M10896" s="2">
        <f t="shared" si="339"/>
        <v>11.538461538461538</v>
      </c>
      <c r="N10896" t="s">
        <v>2789</v>
      </c>
    </row>
    <row r="10897" spans="1:14">
      <c r="A10897">
        <v>4</v>
      </c>
      <c r="B10897" t="s">
        <v>15474</v>
      </c>
      <c r="C10897" t="s">
        <v>15475</v>
      </c>
      <c r="D10897">
        <v>3044</v>
      </c>
      <c r="E10897" s="1">
        <v>3.1190000000000002</v>
      </c>
      <c r="F10897">
        <v>4.375</v>
      </c>
      <c r="I10897">
        <v>9.3000000000000007</v>
      </c>
      <c r="J10897">
        <v>5.8500000000000002E-3</v>
      </c>
      <c r="K10897">
        <v>2.3159999999999998</v>
      </c>
      <c r="L10897">
        <v>1.5264230769230769</v>
      </c>
      <c r="M10897" s="2">
        <f t="shared" si="339"/>
        <v>15.384615384615385</v>
      </c>
      <c r="N10897" t="s">
        <v>2789</v>
      </c>
    </row>
    <row r="10898" spans="1:14">
      <c r="A10898">
        <v>5</v>
      </c>
      <c r="B10898" t="s">
        <v>21747</v>
      </c>
      <c r="C10898" t="s">
        <v>21748</v>
      </c>
      <c r="D10898">
        <v>5590</v>
      </c>
      <c r="E10898" s="1">
        <v>2.3420000000000001</v>
      </c>
      <c r="F10898">
        <v>2.798</v>
      </c>
      <c r="G10898">
        <v>0.33700000000000002</v>
      </c>
      <c r="H10898">
        <v>202</v>
      </c>
      <c r="I10898">
        <v>5.2</v>
      </c>
      <c r="J10898">
        <v>1.355E-2</v>
      </c>
      <c r="K10898">
        <v>0.70099999999999996</v>
      </c>
      <c r="L10898">
        <v>1.5264230769230769</v>
      </c>
      <c r="M10898" s="2">
        <f t="shared" si="339"/>
        <v>19.230769230769234</v>
      </c>
      <c r="N10898" t="s">
        <v>2789</v>
      </c>
    </row>
    <row r="10899" spans="1:14">
      <c r="A10899">
        <v>6</v>
      </c>
      <c r="B10899" t="s">
        <v>7549</v>
      </c>
      <c r="C10899" t="s">
        <v>7550</v>
      </c>
      <c r="D10899">
        <v>2765</v>
      </c>
      <c r="E10899" s="1">
        <v>2.2120000000000002</v>
      </c>
      <c r="F10899">
        <v>1.6459999999999999</v>
      </c>
      <c r="G10899">
        <v>0.69199999999999995</v>
      </c>
      <c r="H10899">
        <v>78</v>
      </c>
      <c r="I10899" t="s">
        <v>18288</v>
      </c>
      <c r="J10899">
        <v>5.3E-3</v>
      </c>
      <c r="K10899">
        <v>0.72899999999999998</v>
      </c>
      <c r="L10899">
        <v>1.5264230769230769</v>
      </c>
      <c r="M10899" s="2">
        <f t="shared" si="339"/>
        <v>23.076923076923077</v>
      </c>
      <c r="N10899" t="s">
        <v>2789</v>
      </c>
    </row>
    <row r="10900" spans="1:14">
      <c r="A10900">
        <v>8</v>
      </c>
      <c r="B10900" t="s">
        <v>15454</v>
      </c>
      <c r="C10900" t="s">
        <v>15455</v>
      </c>
      <c r="D10900">
        <v>1906</v>
      </c>
      <c r="E10900" s="1">
        <v>2.1469999999999998</v>
      </c>
      <c r="F10900">
        <v>2.0659999999999998</v>
      </c>
      <c r="G10900">
        <v>0.59299999999999997</v>
      </c>
      <c r="H10900">
        <v>54</v>
      </c>
      <c r="I10900">
        <v>9.9</v>
      </c>
      <c r="J10900">
        <v>2.7899999999999999E-3</v>
      </c>
      <c r="K10900">
        <v>0.66100000000000003</v>
      </c>
      <c r="L10900">
        <v>1.5264230769230769</v>
      </c>
      <c r="M10900" s="2">
        <f t="shared" si="339"/>
        <v>30.76923076923077</v>
      </c>
      <c r="N10900" t="s">
        <v>2789</v>
      </c>
    </row>
    <row r="10901" spans="1:14">
      <c r="A10901">
        <v>9</v>
      </c>
      <c r="B10901" t="s">
        <v>15456</v>
      </c>
      <c r="C10901" t="s">
        <v>15457</v>
      </c>
      <c r="D10901">
        <v>1370</v>
      </c>
      <c r="E10901" s="1">
        <v>1.681</v>
      </c>
      <c r="F10901">
        <v>1.5649999999999999</v>
      </c>
      <c r="G10901">
        <v>0.26100000000000001</v>
      </c>
      <c r="H10901">
        <v>46</v>
      </c>
      <c r="I10901" t="s">
        <v>18288</v>
      </c>
      <c r="J10901">
        <v>2.1800000000000001E-3</v>
      </c>
      <c r="K10901">
        <v>0.54100000000000004</v>
      </c>
      <c r="L10901">
        <v>1.5264230769230769</v>
      </c>
      <c r="M10901" s="2">
        <f t="shared" si="339"/>
        <v>34.615384615384613</v>
      </c>
      <c r="N10901" t="s">
        <v>2789</v>
      </c>
    </row>
    <row r="10902" spans="1:14">
      <c r="A10902">
        <v>10</v>
      </c>
      <c r="B10902" t="s">
        <v>13137</v>
      </c>
      <c r="C10902" t="s">
        <v>13138</v>
      </c>
      <c r="D10902">
        <v>2604</v>
      </c>
      <c r="E10902" s="1">
        <v>1.3779999999999999</v>
      </c>
      <c r="F10902">
        <v>1.6950000000000001</v>
      </c>
      <c r="G10902">
        <v>0.14899999999999999</v>
      </c>
      <c r="H10902">
        <v>94</v>
      </c>
      <c r="I10902">
        <v>9.9</v>
      </c>
      <c r="J10902">
        <v>3.5200000000000001E-3</v>
      </c>
      <c r="K10902">
        <v>0.51900000000000002</v>
      </c>
      <c r="L10902">
        <v>1.5264230769230769</v>
      </c>
      <c r="M10902" s="2">
        <f t="shared" si="339"/>
        <v>38.461538461538467</v>
      </c>
      <c r="N10902" t="s">
        <v>2789</v>
      </c>
    </row>
    <row r="10903" spans="1:14">
      <c r="A10903">
        <v>11</v>
      </c>
      <c r="B10903" t="s">
        <v>9543</v>
      </c>
      <c r="C10903" t="s">
        <v>9544</v>
      </c>
      <c r="D10903">
        <v>2852</v>
      </c>
      <c r="E10903" s="1">
        <v>1.304</v>
      </c>
      <c r="F10903">
        <v>1.4470000000000001</v>
      </c>
      <c r="G10903">
        <v>0.432</v>
      </c>
      <c r="H10903">
        <v>81</v>
      </c>
      <c r="I10903" t="s">
        <v>18288</v>
      </c>
      <c r="J10903">
        <v>3.6600000000000001E-3</v>
      </c>
      <c r="K10903">
        <v>0.63500000000000001</v>
      </c>
      <c r="L10903">
        <v>1.5264230769230769</v>
      </c>
      <c r="M10903" s="2">
        <f t="shared" si="339"/>
        <v>42.307692307692307</v>
      </c>
      <c r="N10903" t="s">
        <v>2789</v>
      </c>
    </row>
    <row r="10904" spans="1:14">
      <c r="A10904">
        <v>12</v>
      </c>
      <c r="B10904" t="s">
        <v>7543</v>
      </c>
      <c r="C10904" t="s">
        <v>7544</v>
      </c>
      <c r="D10904">
        <v>2675</v>
      </c>
      <c r="E10904" s="1">
        <v>1.25</v>
      </c>
      <c r="F10904">
        <v>1.5960000000000001</v>
      </c>
      <c r="G10904">
        <v>0.67400000000000004</v>
      </c>
      <c r="H10904">
        <v>86</v>
      </c>
      <c r="I10904" t="s">
        <v>18288</v>
      </c>
      <c r="J10904">
        <v>5.0699999999999999E-3</v>
      </c>
      <c r="K10904">
        <v>0.67600000000000005</v>
      </c>
      <c r="L10904">
        <v>1.5264230769230769</v>
      </c>
      <c r="M10904" s="2">
        <f t="shared" si="339"/>
        <v>46.153846153846153</v>
      </c>
      <c r="N10904" t="s">
        <v>2789</v>
      </c>
    </row>
    <row r="10905" spans="1:14">
      <c r="A10905">
        <v>13</v>
      </c>
      <c r="B10905" t="s">
        <v>13173</v>
      </c>
      <c r="C10905" t="s">
        <v>13174</v>
      </c>
      <c r="D10905">
        <v>3978</v>
      </c>
      <c r="E10905" s="1">
        <v>1.2070000000000001</v>
      </c>
      <c r="F10905">
        <v>1.5189999999999999</v>
      </c>
      <c r="G10905">
        <v>0.218</v>
      </c>
      <c r="H10905">
        <v>193</v>
      </c>
      <c r="I10905">
        <v>7.9</v>
      </c>
      <c r="J10905">
        <v>6.5100000000000002E-3</v>
      </c>
      <c r="K10905">
        <v>0.42099999999999999</v>
      </c>
      <c r="L10905">
        <v>1.5264230769230769</v>
      </c>
      <c r="M10905" s="2">
        <f t="shared" si="339"/>
        <v>50</v>
      </c>
      <c r="N10905" t="s">
        <v>2789</v>
      </c>
    </row>
    <row r="10906" spans="1:14">
      <c r="A10906">
        <v>14</v>
      </c>
      <c r="B10906" t="s">
        <v>15634</v>
      </c>
      <c r="C10906" t="s">
        <v>15635</v>
      </c>
      <c r="D10906">
        <v>344</v>
      </c>
      <c r="E10906" s="1">
        <v>1.2</v>
      </c>
      <c r="F10906">
        <v>1.694</v>
      </c>
      <c r="G10906">
        <v>0.42299999999999999</v>
      </c>
      <c r="H10906">
        <v>26</v>
      </c>
      <c r="I10906">
        <v>4.2</v>
      </c>
      <c r="J10906">
        <v>2.2399999999999998E-3</v>
      </c>
      <c r="K10906">
        <v>0.65200000000000002</v>
      </c>
      <c r="L10906">
        <v>1.5264230769230769</v>
      </c>
      <c r="M10906" s="2">
        <f t="shared" si="339"/>
        <v>53.846153846153847</v>
      </c>
      <c r="N10906" t="s">
        <v>2789</v>
      </c>
    </row>
    <row r="10907" spans="1:14">
      <c r="A10907">
        <v>15</v>
      </c>
      <c r="B10907" t="s">
        <v>7541</v>
      </c>
      <c r="C10907" t="s">
        <v>7542</v>
      </c>
      <c r="D10907">
        <v>3594</v>
      </c>
      <c r="E10907" s="1">
        <v>1.18</v>
      </c>
      <c r="F10907">
        <v>1.329</v>
      </c>
      <c r="G10907">
        <v>0.38400000000000001</v>
      </c>
      <c r="H10907">
        <v>112</v>
      </c>
      <c r="I10907" t="s">
        <v>18288</v>
      </c>
      <c r="J10907">
        <v>4.2599999999999999E-3</v>
      </c>
      <c r="K10907">
        <v>0.48199999999999998</v>
      </c>
      <c r="L10907">
        <v>1.5264230769230769</v>
      </c>
      <c r="M10907" s="2">
        <f t="shared" si="339"/>
        <v>57.692307692307686</v>
      </c>
      <c r="N10907" t="s">
        <v>2789</v>
      </c>
    </row>
    <row r="10908" spans="1:14">
      <c r="A10908">
        <v>16</v>
      </c>
      <c r="B10908" t="s">
        <v>21777</v>
      </c>
      <c r="C10908" t="s">
        <v>21778</v>
      </c>
      <c r="D10908">
        <v>4121</v>
      </c>
      <c r="E10908" s="1">
        <v>1.1140000000000001</v>
      </c>
      <c r="F10908">
        <v>1.4730000000000001</v>
      </c>
      <c r="G10908">
        <v>0.22</v>
      </c>
      <c r="H10908">
        <v>50</v>
      </c>
      <c r="I10908" t="s">
        <v>18288</v>
      </c>
      <c r="J10908">
        <v>2.8800000000000002E-3</v>
      </c>
      <c r="K10908">
        <v>0.54800000000000004</v>
      </c>
      <c r="L10908">
        <v>1.5264230769230769</v>
      </c>
      <c r="M10908" s="2">
        <f t="shared" si="339"/>
        <v>61.53846153846154</v>
      </c>
      <c r="N10908" t="s">
        <v>2789</v>
      </c>
    </row>
    <row r="10909" spans="1:14">
      <c r="A10909">
        <v>17</v>
      </c>
      <c r="B10909" t="s">
        <v>21779</v>
      </c>
      <c r="C10909" t="s">
        <v>21780</v>
      </c>
      <c r="D10909">
        <v>1833</v>
      </c>
      <c r="E10909" s="1">
        <v>1.069</v>
      </c>
      <c r="F10909">
        <v>1.3680000000000001</v>
      </c>
      <c r="G10909">
        <v>4.9000000000000002E-2</v>
      </c>
      <c r="H10909">
        <v>41</v>
      </c>
      <c r="I10909" t="s">
        <v>18288</v>
      </c>
      <c r="J10909">
        <v>1.98E-3</v>
      </c>
      <c r="K10909">
        <v>0.53900000000000003</v>
      </c>
      <c r="L10909">
        <v>1.5264230769230769</v>
      </c>
      <c r="M10909" s="2">
        <f t="shared" si="339"/>
        <v>65.384615384615387</v>
      </c>
      <c r="N10909" t="s">
        <v>2789</v>
      </c>
    </row>
    <row r="10910" spans="1:14">
      <c r="A10910">
        <v>18</v>
      </c>
      <c r="B10910" t="s">
        <v>9433</v>
      </c>
      <c r="C10910" t="s">
        <v>9434</v>
      </c>
      <c r="D10910">
        <v>2723</v>
      </c>
      <c r="E10910" s="1">
        <v>0.98599999999999999</v>
      </c>
      <c r="F10910">
        <v>1.2949999999999999</v>
      </c>
      <c r="G10910">
        <v>9.4E-2</v>
      </c>
      <c r="H10910">
        <v>171</v>
      </c>
      <c r="I10910">
        <v>8.8000000000000007</v>
      </c>
      <c r="J10910">
        <v>6.0499999999999998E-3</v>
      </c>
      <c r="K10910">
        <v>0.54100000000000004</v>
      </c>
      <c r="L10910">
        <v>1.5264230769230769</v>
      </c>
      <c r="M10910" s="2">
        <f t="shared" si="339"/>
        <v>69.230769230769226</v>
      </c>
      <c r="N10910" t="s">
        <v>2789</v>
      </c>
    </row>
    <row r="10911" spans="1:14">
      <c r="A10911">
        <v>19</v>
      </c>
      <c r="B10911" t="s">
        <v>15794</v>
      </c>
      <c r="C10911" t="s">
        <v>15795</v>
      </c>
      <c r="D10911">
        <v>536</v>
      </c>
      <c r="E10911" s="1">
        <v>0.98599999999999999</v>
      </c>
      <c r="F10911">
        <v>0.96099999999999997</v>
      </c>
      <c r="G10911">
        <v>0.125</v>
      </c>
      <c r="H10911">
        <v>40</v>
      </c>
      <c r="I10911">
        <v>8.6</v>
      </c>
      <c r="J10911">
        <v>1.4400000000000001E-3</v>
      </c>
      <c r="K10911">
        <v>0.46300000000000002</v>
      </c>
      <c r="L10911">
        <v>1.5264230769230769</v>
      </c>
      <c r="M10911" s="2">
        <f t="shared" si="339"/>
        <v>73.076923076923066</v>
      </c>
      <c r="N10911" t="s">
        <v>2789</v>
      </c>
    </row>
    <row r="10912" spans="1:14">
      <c r="A10912">
        <v>20</v>
      </c>
      <c r="B10912" t="s">
        <v>15618</v>
      </c>
      <c r="C10912" t="s">
        <v>15619</v>
      </c>
      <c r="D10912">
        <v>363</v>
      </c>
      <c r="E10912" s="1">
        <v>0.96599999999999997</v>
      </c>
      <c r="F10912">
        <v>1</v>
      </c>
      <c r="G10912">
        <v>0.625</v>
      </c>
      <c r="H10912">
        <v>24</v>
      </c>
      <c r="I10912">
        <v>6.5</v>
      </c>
      <c r="J10912">
        <v>8.0999999999999996E-4</v>
      </c>
      <c r="K10912">
        <v>0.30299999999999999</v>
      </c>
      <c r="L10912">
        <v>1.5264230769230769</v>
      </c>
      <c r="M10912" s="2">
        <f t="shared" si="339"/>
        <v>76.923076923076934</v>
      </c>
      <c r="N10912" t="s">
        <v>2789</v>
      </c>
    </row>
    <row r="10913" spans="1:14">
      <c r="A10913">
        <v>21</v>
      </c>
      <c r="B10913" t="s">
        <v>15464</v>
      </c>
      <c r="C10913" t="s">
        <v>15465</v>
      </c>
      <c r="D10913">
        <v>262</v>
      </c>
      <c r="E10913" s="1">
        <v>0.77600000000000002</v>
      </c>
      <c r="F10913">
        <v>0.76500000000000001</v>
      </c>
      <c r="G10913">
        <v>0.13</v>
      </c>
      <c r="H10913">
        <v>23</v>
      </c>
      <c r="I10913">
        <v>8.6</v>
      </c>
      <c r="J10913">
        <v>6.3000000000000003E-4</v>
      </c>
      <c r="K10913">
        <v>0.3</v>
      </c>
      <c r="L10913">
        <v>1.5264230769230769</v>
      </c>
      <c r="M10913" s="2">
        <f t="shared" si="339"/>
        <v>80.769230769230774</v>
      </c>
      <c r="N10913" t="s">
        <v>2789</v>
      </c>
    </row>
    <row r="10914" spans="1:14">
      <c r="A10914">
        <v>22</v>
      </c>
      <c r="B10914" t="s">
        <v>7551</v>
      </c>
      <c r="C10914" t="s">
        <v>7552</v>
      </c>
      <c r="D10914">
        <v>909</v>
      </c>
      <c r="E10914" s="1">
        <v>0.755</v>
      </c>
      <c r="F10914">
        <v>0.76400000000000001</v>
      </c>
      <c r="G10914">
        <v>0.15</v>
      </c>
      <c r="H10914">
        <v>20</v>
      </c>
      <c r="I10914" t="s">
        <v>18288</v>
      </c>
      <c r="J10914">
        <v>6.7000000000000002E-4</v>
      </c>
      <c r="K10914">
        <v>0.27400000000000002</v>
      </c>
      <c r="L10914">
        <v>1.5264230769230769</v>
      </c>
      <c r="M10914" s="2">
        <f t="shared" si="339"/>
        <v>84.615384615384613</v>
      </c>
      <c r="N10914" t="s">
        <v>2789</v>
      </c>
    </row>
    <row r="10915" spans="1:14">
      <c r="A10915">
        <v>23</v>
      </c>
      <c r="B10915" t="s">
        <v>7547</v>
      </c>
      <c r="C10915" t="s">
        <v>7548</v>
      </c>
      <c r="D10915">
        <v>242</v>
      </c>
      <c r="E10915" s="1">
        <v>0.58899999999999997</v>
      </c>
      <c r="F10915">
        <v>0.61699999999999999</v>
      </c>
      <c r="G10915">
        <v>0.17899999999999999</v>
      </c>
      <c r="H10915">
        <v>28</v>
      </c>
      <c r="I10915">
        <v>5.7</v>
      </c>
      <c r="J10915">
        <v>8.8000000000000003E-4</v>
      </c>
      <c r="K10915">
        <v>0.25600000000000001</v>
      </c>
      <c r="L10915">
        <v>1.5264230769230769</v>
      </c>
      <c r="M10915" s="2">
        <f t="shared" si="339"/>
        <v>88.461538461538453</v>
      </c>
      <c r="N10915" t="s">
        <v>2789</v>
      </c>
    </row>
    <row r="10916" spans="1:14">
      <c r="A10916">
        <v>24</v>
      </c>
      <c r="B10916" t="s">
        <v>7545</v>
      </c>
      <c r="C10916" t="s">
        <v>7546</v>
      </c>
      <c r="D10916">
        <v>97</v>
      </c>
      <c r="E10916" s="1">
        <v>0.34200000000000003</v>
      </c>
      <c r="F10916">
        <v>0.16700000000000001</v>
      </c>
      <c r="G10916">
        <v>2.5999999999999999E-2</v>
      </c>
      <c r="H10916">
        <v>38</v>
      </c>
      <c r="J10916">
        <v>1E-4</v>
      </c>
      <c r="K10916">
        <v>1.4E-2</v>
      </c>
      <c r="L10916">
        <v>1.5264230769230769</v>
      </c>
      <c r="M10916" s="2">
        <f t="shared" si="339"/>
        <v>92.307692307692307</v>
      </c>
      <c r="N10916" t="s">
        <v>2789</v>
      </c>
    </row>
    <row r="10917" spans="1:14">
      <c r="A10917">
        <v>25</v>
      </c>
      <c r="B10917" t="s">
        <v>15584</v>
      </c>
      <c r="C10917" t="s">
        <v>15585</v>
      </c>
      <c r="D10917">
        <v>315</v>
      </c>
      <c r="E10917" s="1">
        <v>0.318</v>
      </c>
      <c r="F10917">
        <v>0.35899999999999999</v>
      </c>
      <c r="G10917">
        <v>0.04</v>
      </c>
      <c r="H10917">
        <v>50</v>
      </c>
      <c r="I10917">
        <v>8.1999999999999993</v>
      </c>
      <c r="J10917">
        <v>7.6000000000000004E-4</v>
      </c>
      <c r="K10917">
        <v>0.128</v>
      </c>
      <c r="L10917">
        <v>1.5264230769230769</v>
      </c>
      <c r="M10917" s="2">
        <f t="shared" si="339"/>
        <v>96.15384615384616</v>
      </c>
      <c r="N10917" t="s">
        <v>2789</v>
      </c>
    </row>
    <row r="10918" spans="1:14">
      <c r="A10918">
        <v>26</v>
      </c>
      <c r="B10918" t="s">
        <v>15442</v>
      </c>
      <c r="C10918" t="s">
        <v>15443</v>
      </c>
      <c r="D10918">
        <v>287</v>
      </c>
      <c r="E10918" s="1">
        <v>0.151</v>
      </c>
      <c r="F10918">
        <v>0.28399999999999997</v>
      </c>
      <c r="G10918">
        <v>3.2000000000000001E-2</v>
      </c>
      <c r="H10918">
        <v>31</v>
      </c>
      <c r="I10918" t="s">
        <v>18288</v>
      </c>
      <c r="J10918">
        <v>3.6000000000000002E-4</v>
      </c>
      <c r="K10918">
        <v>0.104</v>
      </c>
      <c r="L10918">
        <v>1.5264230769230769</v>
      </c>
      <c r="M10918" s="2">
        <f t="shared" si="339"/>
        <v>100</v>
      </c>
      <c r="N10918" t="s">
        <v>2789</v>
      </c>
    </row>
    <row r="10919" spans="1:14" s="3" customFormat="1">
      <c r="E10919" s="4"/>
      <c r="M10919" s="5"/>
    </row>
    <row r="10920" spans="1:14">
      <c r="A10920">
        <v>1</v>
      </c>
      <c r="B10920" t="s">
        <v>15610</v>
      </c>
      <c r="C10920" t="s">
        <v>15611</v>
      </c>
      <c r="D10920">
        <v>1539</v>
      </c>
      <c r="E10920" s="1">
        <v>2.4169999999999998</v>
      </c>
      <c r="F10920">
        <v>2.5880000000000001</v>
      </c>
      <c r="G10920">
        <v>0.53</v>
      </c>
      <c r="H10920">
        <v>66</v>
      </c>
      <c r="I10920">
        <v>6.1</v>
      </c>
      <c r="J10920">
        <v>3.7399999999999998E-3</v>
      </c>
      <c r="K10920">
        <v>0.76500000000000001</v>
      </c>
      <c r="L10920">
        <f>AVERAGE(E10920:E10929)</f>
        <v>1.1436000000000002</v>
      </c>
      <c r="M10920" s="2">
        <f t="shared" ref="M10920:M10939" si="340">A10920/20*100</f>
        <v>5</v>
      </c>
      <c r="N10920" t="s">
        <v>2790</v>
      </c>
    </row>
    <row r="10921" spans="1:14">
      <c r="A10921">
        <v>2</v>
      </c>
      <c r="B10921" t="s">
        <v>13137</v>
      </c>
      <c r="C10921" t="s">
        <v>13138</v>
      </c>
      <c r="D10921">
        <v>2604</v>
      </c>
      <c r="E10921" s="1">
        <v>1.3779999999999999</v>
      </c>
      <c r="F10921">
        <v>1.6950000000000001</v>
      </c>
      <c r="G10921">
        <v>0.14899999999999999</v>
      </c>
      <c r="H10921">
        <v>94</v>
      </c>
      <c r="I10921">
        <v>9.9</v>
      </c>
      <c r="J10921">
        <v>3.5200000000000001E-3</v>
      </c>
      <c r="K10921">
        <v>0.51900000000000002</v>
      </c>
      <c r="L10921">
        <v>0.70295000000000019</v>
      </c>
      <c r="M10921" s="2">
        <f t="shared" si="340"/>
        <v>10</v>
      </c>
      <c r="N10921" t="s">
        <v>2790</v>
      </c>
    </row>
    <row r="10922" spans="1:14">
      <c r="A10922">
        <v>3</v>
      </c>
      <c r="B10922" t="s">
        <v>15744</v>
      </c>
      <c r="C10922" t="s">
        <v>15745</v>
      </c>
      <c r="D10922">
        <v>1933</v>
      </c>
      <c r="E10922" s="1">
        <v>1.327</v>
      </c>
      <c r="F10922">
        <v>1.8480000000000001</v>
      </c>
      <c r="G10922">
        <v>0.28000000000000003</v>
      </c>
      <c r="H10922">
        <v>157</v>
      </c>
      <c r="I10922">
        <v>6.8</v>
      </c>
      <c r="J10922">
        <v>5.7000000000000002E-3</v>
      </c>
      <c r="K10922">
        <v>0.75800000000000001</v>
      </c>
      <c r="L10922">
        <v>0.70295000000000019</v>
      </c>
      <c r="M10922" s="2">
        <f t="shared" si="340"/>
        <v>15</v>
      </c>
      <c r="N10922" t="s">
        <v>2790</v>
      </c>
    </row>
    <row r="10923" spans="1:14">
      <c r="A10923">
        <v>4</v>
      </c>
      <c r="B10923" t="s">
        <v>9423</v>
      </c>
      <c r="C10923" t="s">
        <v>9424</v>
      </c>
      <c r="D10923">
        <v>14177</v>
      </c>
      <c r="E10923" s="1">
        <v>1.2110000000000001</v>
      </c>
      <c r="F10923">
        <v>1.4019999999999999</v>
      </c>
      <c r="G10923">
        <v>0.34100000000000003</v>
      </c>
      <c r="H10923">
        <v>461</v>
      </c>
      <c r="I10923">
        <v>8.6999999999999993</v>
      </c>
      <c r="J10923">
        <v>3.5049999999999998E-2</v>
      </c>
      <c r="K10923">
        <v>0.54100000000000004</v>
      </c>
      <c r="L10923">
        <v>0.70295000000000019</v>
      </c>
      <c r="M10923" s="2">
        <f t="shared" si="340"/>
        <v>20</v>
      </c>
      <c r="N10923" t="s">
        <v>2790</v>
      </c>
    </row>
    <row r="10924" spans="1:14">
      <c r="A10924">
        <v>5</v>
      </c>
      <c r="B10924" t="s">
        <v>13173</v>
      </c>
      <c r="C10924" t="s">
        <v>13174</v>
      </c>
      <c r="D10924">
        <v>3978</v>
      </c>
      <c r="E10924" s="1">
        <v>1.2070000000000001</v>
      </c>
      <c r="F10924">
        <v>1.5189999999999999</v>
      </c>
      <c r="G10924">
        <v>0.218</v>
      </c>
      <c r="H10924">
        <v>193</v>
      </c>
      <c r="I10924">
        <v>7.9</v>
      </c>
      <c r="J10924">
        <v>6.5100000000000002E-3</v>
      </c>
      <c r="K10924">
        <v>0.42099999999999999</v>
      </c>
      <c r="L10924">
        <v>0.70295000000000019</v>
      </c>
      <c r="M10924" s="2">
        <f t="shared" si="340"/>
        <v>25</v>
      </c>
      <c r="N10924" t="s">
        <v>2790</v>
      </c>
    </row>
    <row r="10925" spans="1:14">
      <c r="A10925">
        <v>6</v>
      </c>
      <c r="B10925" t="s">
        <v>17555</v>
      </c>
      <c r="C10925" t="s">
        <v>17556</v>
      </c>
      <c r="D10925">
        <v>5002</v>
      </c>
      <c r="E10925" s="1">
        <v>1.2</v>
      </c>
      <c r="F10925">
        <v>1.766</v>
      </c>
      <c r="G10925">
        <v>0.16300000000000001</v>
      </c>
      <c r="H10925">
        <v>147</v>
      </c>
      <c r="I10925" t="s">
        <v>18288</v>
      </c>
      <c r="J10925">
        <v>7.5199999999999998E-3</v>
      </c>
      <c r="K10925">
        <v>0.67200000000000004</v>
      </c>
      <c r="L10925">
        <v>0.70295000000000019</v>
      </c>
      <c r="M10925" s="2">
        <f t="shared" si="340"/>
        <v>30</v>
      </c>
      <c r="N10925" t="s">
        <v>2790</v>
      </c>
    </row>
    <row r="10926" spans="1:14">
      <c r="A10926">
        <v>7</v>
      </c>
      <c r="B10926" t="s">
        <v>9433</v>
      </c>
      <c r="C10926" t="s">
        <v>9434</v>
      </c>
      <c r="D10926">
        <v>2723</v>
      </c>
      <c r="E10926" s="1">
        <v>0.98599999999999999</v>
      </c>
      <c r="F10926">
        <v>1.2949999999999999</v>
      </c>
      <c r="G10926">
        <v>9.4E-2</v>
      </c>
      <c r="H10926">
        <v>171</v>
      </c>
      <c r="I10926">
        <v>8.8000000000000007</v>
      </c>
      <c r="J10926">
        <v>6.0499999999999998E-3</v>
      </c>
      <c r="K10926">
        <v>0.54100000000000004</v>
      </c>
      <c r="L10926">
        <v>0.70295000000000019</v>
      </c>
      <c r="M10926" s="2">
        <f t="shared" si="340"/>
        <v>35</v>
      </c>
      <c r="N10926" t="s">
        <v>2790</v>
      </c>
    </row>
    <row r="10927" spans="1:14">
      <c r="A10927">
        <v>8</v>
      </c>
      <c r="B10927" t="s">
        <v>7311</v>
      </c>
      <c r="C10927" t="s">
        <v>7312</v>
      </c>
      <c r="D10927">
        <v>248</v>
      </c>
      <c r="E10927" s="1">
        <v>0.64700000000000002</v>
      </c>
      <c r="F10927">
        <v>0.873</v>
      </c>
      <c r="G10927">
        <v>0.222</v>
      </c>
      <c r="H10927">
        <v>27</v>
      </c>
      <c r="I10927">
        <v>9.5</v>
      </c>
      <c r="J10927">
        <v>4.6999999999999999E-4</v>
      </c>
      <c r="K10927">
        <v>0.33800000000000002</v>
      </c>
      <c r="L10927">
        <v>0.70295000000000019</v>
      </c>
      <c r="M10927" s="2">
        <f t="shared" si="340"/>
        <v>40</v>
      </c>
      <c r="N10927" t="s">
        <v>2790</v>
      </c>
    </row>
    <row r="10928" spans="1:14">
      <c r="A10928">
        <v>9</v>
      </c>
      <c r="B10928" t="s">
        <v>21879</v>
      </c>
      <c r="C10928" t="s">
        <v>21880</v>
      </c>
      <c r="D10928">
        <v>178</v>
      </c>
      <c r="E10928" s="1">
        <v>0.57999999999999996</v>
      </c>
      <c r="F10928">
        <v>0.58199999999999996</v>
      </c>
      <c r="G10928">
        <v>0.22800000000000001</v>
      </c>
      <c r="H10928">
        <v>57</v>
      </c>
      <c r="I10928">
        <v>5.3</v>
      </c>
      <c r="J10928">
        <v>4.0999999999999999E-4</v>
      </c>
      <c r="K10928">
        <v>0.14699999999999999</v>
      </c>
      <c r="L10928">
        <v>0.70295000000000019</v>
      </c>
      <c r="M10928" s="2">
        <f t="shared" si="340"/>
        <v>45</v>
      </c>
      <c r="N10928" t="s">
        <v>2790</v>
      </c>
    </row>
    <row r="10929" spans="1:14">
      <c r="A10929">
        <v>10</v>
      </c>
      <c r="B10929" t="s">
        <v>9387</v>
      </c>
      <c r="C10929" t="s">
        <v>9388</v>
      </c>
      <c r="D10929">
        <v>218</v>
      </c>
      <c r="E10929" s="1">
        <v>0.48299999999999998</v>
      </c>
      <c r="F10929">
        <v>0.59299999999999997</v>
      </c>
      <c r="G10929">
        <v>2.1999999999999999E-2</v>
      </c>
      <c r="H10929">
        <v>178</v>
      </c>
      <c r="I10929">
        <v>2.9</v>
      </c>
      <c r="J10929">
        <v>1.0200000000000001E-3</v>
      </c>
      <c r="K10929">
        <v>0.16200000000000001</v>
      </c>
      <c r="L10929">
        <v>0.70295000000000019</v>
      </c>
      <c r="M10929" s="2">
        <f t="shared" si="340"/>
        <v>50</v>
      </c>
      <c r="N10929" t="s">
        <v>2790</v>
      </c>
    </row>
    <row r="10930" spans="1:14">
      <c r="A10930">
        <v>11</v>
      </c>
      <c r="B10930" t="s">
        <v>10762</v>
      </c>
      <c r="C10930" t="s">
        <v>10763</v>
      </c>
      <c r="D10930">
        <v>70</v>
      </c>
      <c r="E10930" s="1">
        <v>0.39200000000000002</v>
      </c>
      <c r="G10930">
        <v>0</v>
      </c>
      <c r="H10930">
        <v>23</v>
      </c>
      <c r="J10930">
        <v>2.7999999999999998E-4</v>
      </c>
      <c r="L10930">
        <v>0.70295000000000019</v>
      </c>
      <c r="M10930" s="2">
        <f t="shared" si="340"/>
        <v>55.000000000000007</v>
      </c>
      <c r="N10930" t="s">
        <v>2790</v>
      </c>
    </row>
    <row r="10931" spans="1:14">
      <c r="A10931">
        <v>12</v>
      </c>
      <c r="B10931" t="s">
        <v>7313</v>
      </c>
      <c r="C10931" t="s">
        <v>7314</v>
      </c>
      <c r="D10931">
        <v>246</v>
      </c>
      <c r="E10931" s="1">
        <v>0.379</v>
      </c>
      <c r="F10931">
        <v>0.33900000000000002</v>
      </c>
      <c r="G10931">
        <v>0.14699999999999999</v>
      </c>
      <c r="H10931">
        <v>34</v>
      </c>
      <c r="I10931" t="s">
        <v>18288</v>
      </c>
      <c r="J10931">
        <v>3.3E-4</v>
      </c>
      <c r="K10931">
        <v>0.112</v>
      </c>
      <c r="L10931">
        <v>0.70295000000000019</v>
      </c>
      <c r="M10931" s="2">
        <f t="shared" si="340"/>
        <v>60</v>
      </c>
      <c r="N10931" t="s">
        <v>2790</v>
      </c>
    </row>
    <row r="10932" spans="1:14">
      <c r="A10932">
        <v>13</v>
      </c>
      <c r="B10932" t="s">
        <v>17565</v>
      </c>
      <c r="C10932" t="s">
        <v>17566</v>
      </c>
      <c r="D10932">
        <v>125</v>
      </c>
      <c r="E10932" s="1">
        <v>0.375</v>
      </c>
      <c r="F10932">
        <v>0.46200000000000002</v>
      </c>
      <c r="G10932">
        <v>4.2999999999999997E-2</v>
      </c>
      <c r="H10932">
        <v>23</v>
      </c>
      <c r="I10932">
        <v>7.8</v>
      </c>
      <c r="J10932">
        <v>3.8000000000000002E-4</v>
      </c>
      <c r="K10932">
        <v>0.20399999999999999</v>
      </c>
      <c r="L10932">
        <v>0.70295000000000019</v>
      </c>
      <c r="M10932" s="2">
        <f t="shared" si="340"/>
        <v>65</v>
      </c>
      <c r="N10932" t="s">
        <v>2790</v>
      </c>
    </row>
    <row r="10933" spans="1:14">
      <c r="A10933">
        <v>14</v>
      </c>
      <c r="B10933" t="s">
        <v>7545</v>
      </c>
      <c r="C10933" t="s">
        <v>7546</v>
      </c>
      <c r="D10933">
        <v>97</v>
      </c>
      <c r="E10933" s="1">
        <v>0.34200000000000003</v>
      </c>
      <c r="F10933">
        <v>0.16700000000000001</v>
      </c>
      <c r="G10933">
        <v>2.5999999999999999E-2</v>
      </c>
      <c r="H10933">
        <v>38</v>
      </c>
      <c r="J10933">
        <v>1E-4</v>
      </c>
      <c r="K10933">
        <v>1.4E-2</v>
      </c>
      <c r="L10933">
        <v>0.70295000000000019</v>
      </c>
      <c r="M10933" s="2">
        <f t="shared" si="340"/>
        <v>70</v>
      </c>
      <c r="N10933" t="s">
        <v>2790</v>
      </c>
    </row>
    <row r="10934" spans="1:14">
      <c r="A10934">
        <v>15</v>
      </c>
      <c r="B10934" t="s">
        <v>7553</v>
      </c>
      <c r="C10934" t="s">
        <v>7554</v>
      </c>
      <c r="D10934">
        <v>135</v>
      </c>
      <c r="E10934" s="1">
        <v>0.31900000000000001</v>
      </c>
      <c r="F10934">
        <v>0.373</v>
      </c>
      <c r="G10934">
        <v>7.6999999999999999E-2</v>
      </c>
      <c r="H10934">
        <v>52</v>
      </c>
      <c r="I10934">
        <v>3.9</v>
      </c>
      <c r="J10934">
        <v>2.5000000000000001E-4</v>
      </c>
      <c r="K10934">
        <v>6.3E-2</v>
      </c>
      <c r="L10934">
        <v>0.70295000000000019</v>
      </c>
      <c r="M10934" s="2">
        <f t="shared" si="340"/>
        <v>75</v>
      </c>
      <c r="N10934" t="s">
        <v>2790</v>
      </c>
    </row>
    <row r="10935" spans="1:14">
      <c r="A10935">
        <v>16</v>
      </c>
      <c r="B10935" t="s">
        <v>7299</v>
      </c>
      <c r="C10935" t="s">
        <v>7300</v>
      </c>
      <c r="D10935">
        <v>424</v>
      </c>
      <c r="E10935" s="1">
        <v>0.249</v>
      </c>
      <c r="G10935">
        <v>1.9E-2</v>
      </c>
      <c r="H10935">
        <v>108</v>
      </c>
      <c r="I10935">
        <v>9.4</v>
      </c>
      <c r="J10935">
        <v>5.2999999999999998E-4</v>
      </c>
      <c r="L10935">
        <v>0.70295000000000019</v>
      </c>
      <c r="M10935" s="2">
        <f t="shared" si="340"/>
        <v>80</v>
      </c>
      <c r="N10935" t="s">
        <v>2790</v>
      </c>
    </row>
    <row r="10936" spans="1:14">
      <c r="A10936">
        <v>17</v>
      </c>
      <c r="B10936" t="s">
        <v>7555</v>
      </c>
      <c r="C10936" t="s">
        <v>7556</v>
      </c>
      <c r="D10936">
        <v>217</v>
      </c>
      <c r="E10936" s="1">
        <v>0.223</v>
      </c>
      <c r="F10936">
        <v>0.22500000000000001</v>
      </c>
      <c r="G10936">
        <v>3.3000000000000002E-2</v>
      </c>
      <c r="H10936">
        <v>91</v>
      </c>
      <c r="I10936">
        <v>7</v>
      </c>
      <c r="J10936">
        <v>3.2000000000000003E-4</v>
      </c>
      <c r="K10936">
        <v>4.4999999999999998E-2</v>
      </c>
      <c r="L10936">
        <v>0.70295000000000019</v>
      </c>
      <c r="M10936" s="2">
        <f t="shared" si="340"/>
        <v>85</v>
      </c>
      <c r="N10936" t="s">
        <v>2790</v>
      </c>
    </row>
    <row r="10937" spans="1:14">
      <c r="A10937">
        <v>18</v>
      </c>
      <c r="B10937" t="s">
        <v>12866</v>
      </c>
      <c r="C10937" t="s">
        <v>12867</v>
      </c>
      <c r="D10937">
        <v>51</v>
      </c>
      <c r="E10937" s="1">
        <v>0.2</v>
      </c>
      <c r="F10937">
        <v>0.54300000000000004</v>
      </c>
      <c r="G10937">
        <v>4.4999999999999998E-2</v>
      </c>
      <c r="H10937">
        <v>22</v>
      </c>
      <c r="J10937">
        <v>2.0000000000000001E-4</v>
      </c>
      <c r="K10937">
        <v>0.14000000000000001</v>
      </c>
      <c r="L10937">
        <v>0.70295000000000019</v>
      </c>
      <c r="M10937" s="2">
        <f t="shared" si="340"/>
        <v>90</v>
      </c>
      <c r="N10937" t="s">
        <v>2790</v>
      </c>
    </row>
    <row r="10938" spans="1:14">
      <c r="A10938">
        <v>19</v>
      </c>
      <c r="B10938" t="s">
        <v>15640</v>
      </c>
      <c r="C10938" t="s">
        <v>15641</v>
      </c>
      <c r="D10938">
        <v>81</v>
      </c>
      <c r="E10938" s="1">
        <v>9.4E-2</v>
      </c>
      <c r="F10938">
        <v>0.13300000000000001</v>
      </c>
      <c r="J10938">
        <v>3.2000000000000003E-4</v>
      </c>
      <c r="K10938">
        <v>4.7E-2</v>
      </c>
      <c r="L10938">
        <v>0.70295000000000019</v>
      </c>
      <c r="M10938" s="2">
        <f t="shared" si="340"/>
        <v>95</v>
      </c>
      <c r="N10938" t="s">
        <v>2790</v>
      </c>
    </row>
    <row r="10939" spans="1:14">
      <c r="A10939">
        <v>20</v>
      </c>
      <c r="B10939" t="s">
        <v>13339</v>
      </c>
      <c r="C10939" t="s">
        <v>13340</v>
      </c>
      <c r="D10939">
        <v>77</v>
      </c>
      <c r="E10939" s="1">
        <v>0.05</v>
      </c>
      <c r="F10939">
        <v>0.123</v>
      </c>
      <c r="G10939">
        <v>1.9E-2</v>
      </c>
      <c r="H10939">
        <v>52</v>
      </c>
      <c r="J10939">
        <v>1.1E-4</v>
      </c>
      <c r="K10939">
        <v>1.7000000000000001E-2</v>
      </c>
      <c r="L10939">
        <v>0.70295000000000019</v>
      </c>
      <c r="M10939" s="2">
        <f t="shared" si="340"/>
        <v>100</v>
      </c>
      <c r="N10939" t="s">
        <v>2790</v>
      </c>
    </row>
    <row r="10940" spans="1:14" s="3" customFormat="1">
      <c r="E10940" s="4"/>
      <c r="M10940" s="5"/>
    </row>
    <row r="10941" spans="1:14">
      <c r="A10941">
        <v>1</v>
      </c>
      <c r="B10941" t="s">
        <v>7601</v>
      </c>
      <c r="C10941" t="s">
        <v>7602</v>
      </c>
      <c r="D10941">
        <v>554745</v>
      </c>
      <c r="E10941" s="1">
        <v>38.597000000000001</v>
      </c>
      <c r="F10941">
        <v>38.158999999999999</v>
      </c>
      <c r="G10941">
        <v>9.2430000000000003</v>
      </c>
      <c r="H10941">
        <v>869</v>
      </c>
      <c r="I10941">
        <v>9.6</v>
      </c>
      <c r="J10941">
        <v>1.57508</v>
      </c>
      <c r="K10941">
        <v>20.844000000000001</v>
      </c>
      <c r="L10941">
        <f>AVERAGE(E10941:E10996)</f>
        <v>2.514589285714286</v>
      </c>
      <c r="M10941" s="2">
        <f t="shared" ref="M10941:M10972" si="341">A10941/56*100</f>
        <v>1.7857142857142856</v>
      </c>
      <c r="N10941" t="s">
        <v>2791</v>
      </c>
    </row>
    <row r="10942" spans="1:14">
      <c r="A10942">
        <v>2</v>
      </c>
      <c r="B10942" t="s">
        <v>7635</v>
      </c>
      <c r="C10942" t="s">
        <v>7636</v>
      </c>
      <c r="D10942">
        <v>508489</v>
      </c>
      <c r="E10942" s="1">
        <v>31.027000000000001</v>
      </c>
      <c r="F10942">
        <v>33.587000000000003</v>
      </c>
      <c r="G10942">
        <v>6.6909999999999998</v>
      </c>
      <c r="H10942">
        <v>832</v>
      </c>
      <c r="I10942">
        <v>9.6999999999999993</v>
      </c>
      <c r="J10942">
        <v>1.3598699999999999</v>
      </c>
      <c r="K10942">
        <v>17.712</v>
      </c>
      <c r="L10942">
        <v>2.514589285714286</v>
      </c>
      <c r="M10942" s="2">
        <f t="shared" si="341"/>
        <v>3.5714285714285712</v>
      </c>
      <c r="N10942" t="s">
        <v>2791</v>
      </c>
    </row>
    <row r="10943" spans="1:14">
      <c r="A10943">
        <v>3</v>
      </c>
      <c r="B10943" t="s">
        <v>7597</v>
      </c>
      <c r="C10943" t="s">
        <v>7598</v>
      </c>
      <c r="D10943">
        <v>7322</v>
      </c>
      <c r="E10943" s="1">
        <v>10.015000000000001</v>
      </c>
      <c r="F10943">
        <v>10.02</v>
      </c>
      <c r="G10943">
        <v>2.0960000000000001</v>
      </c>
      <c r="H10943">
        <v>612</v>
      </c>
      <c r="I10943">
        <v>1.6</v>
      </c>
      <c r="J10943">
        <v>5.9049999999999998E-2</v>
      </c>
      <c r="K10943">
        <v>5.6120000000000001</v>
      </c>
      <c r="L10943">
        <v>2.514589285714286</v>
      </c>
      <c r="M10943" s="2">
        <f t="shared" si="341"/>
        <v>5.3571428571428568</v>
      </c>
      <c r="N10943" t="s">
        <v>2791</v>
      </c>
    </row>
    <row r="10944" spans="1:14">
      <c r="A10944">
        <v>4</v>
      </c>
      <c r="B10944" t="s">
        <v>7613</v>
      </c>
      <c r="C10944" t="s">
        <v>7614</v>
      </c>
      <c r="D10944">
        <v>534951</v>
      </c>
      <c r="E10944" s="1">
        <v>9.7370000000000001</v>
      </c>
      <c r="F10944">
        <v>10.583</v>
      </c>
      <c r="G10944">
        <v>1.893</v>
      </c>
      <c r="H10944">
        <v>3801</v>
      </c>
      <c r="I10944">
        <v>8</v>
      </c>
      <c r="J10944">
        <v>1.55663</v>
      </c>
      <c r="K10944">
        <v>4.8920000000000003</v>
      </c>
      <c r="L10944">
        <v>2.514589285714286</v>
      </c>
      <c r="M10944" s="2">
        <f t="shared" si="341"/>
        <v>7.1428571428571423</v>
      </c>
      <c r="N10944" t="s">
        <v>2791</v>
      </c>
    </row>
    <row r="10945" spans="1:14">
      <c r="A10945">
        <v>5</v>
      </c>
      <c r="B10945" t="s">
        <v>7589</v>
      </c>
      <c r="C10945" t="s">
        <v>7590</v>
      </c>
      <c r="D10945">
        <v>5016</v>
      </c>
      <c r="E10945" s="1">
        <v>4.907</v>
      </c>
      <c r="F10945">
        <v>5.165</v>
      </c>
      <c r="G10945">
        <v>0.80600000000000005</v>
      </c>
      <c r="H10945">
        <v>320</v>
      </c>
      <c r="I10945">
        <v>3.5</v>
      </c>
      <c r="J10945">
        <v>2.6919999999999999E-2</v>
      </c>
      <c r="K10945">
        <v>1.948</v>
      </c>
      <c r="L10945">
        <v>2.514589285714286</v>
      </c>
      <c r="M10945" s="2">
        <f t="shared" si="341"/>
        <v>8.9285714285714288</v>
      </c>
      <c r="N10945" t="s">
        <v>2791</v>
      </c>
    </row>
    <row r="10946" spans="1:14">
      <c r="A10946">
        <v>6</v>
      </c>
      <c r="B10946" t="s">
        <v>7563</v>
      </c>
      <c r="C10946" t="s">
        <v>7564</v>
      </c>
      <c r="D10946">
        <v>45376</v>
      </c>
      <c r="E10946" s="1">
        <v>4.375</v>
      </c>
      <c r="F10946">
        <v>3.5259999999999998</v>
      </c>
      <c r="G10946">
        <v>0.69099999999999995</v>
      </c>
      <c r="H10946">
        <v>405</v>
      </c>
      <c r="I10946">
        <v>8.6999999999999993</v>
      </c>
      <c r="J10946">
        <v>9.6390000000000003E-2</v>
      </c>
      <c r="K10946">
        <v>1.2689999999999999</v>
      </c>
      <c r="L10946">
        <v>2.514589285714286</v>
      </c>
      <c r="M10946" s="2">
        <f t="shared" si="341"/>
        <v>10.714285714285714</v>
      </c>
      <c r="N10946" t="s">
        <v>2791</v>
      </c>
    </row>
    <row r="10947" spans="1:14">
      <c r="A10947">
        <v>7</v>
      </c>
      <c r="B10947" t="s">
        <v>7621</v>
      </c>
      <c r="C10947" t="s">
        <v>7622</v>
      </c>
      <c r="D10947">
        <v>133246</v>
      </c>
      <c r="E10947" s="1">
        <v>3.73</v>
      </c>
      <c r="F10947">
        <v>4.2439999999999998</v>
      </c>
      <c r="G10947">
        <v>0.40699999999999997</v>
      </c>
      <c r="H10947">
        <v>23406</v>
      </c>
      <c r="I10947">
        <v>2.4</v>
      </c>
      <c r="J10947">
        <v>0.78325999999999996</v>
      </c>
      <c r="K10947">
        <v>1.548</v>
      </c>
      <c r="L10947">
        <v>2.514589285714286</v>
      </c>
      <c r="M10947" s="2">
        <f t="shared" si="341"/>
        <v>12.5</v>
      </c>
      <c r="N10947" t="s">
        <v>2791</v>
      </c>
    </row>
    <row r="10948" spans="1:14">
      <c r="A10948">
        <v>8</v>
      </c>
      <c r="B10948" t="s">
        <v>7631</v>
      </c>
      <c r="C10948" t="s">
        <v>7632</v>
      </c>
      <c r="D10948">
        <v>1158</v>
      </c>
      <c r="E10948" s="1">
        <v>2.927</v>
      </c>
      <c r="F10948">
        <v>2.927</v>
      </c>
      <c r="G10948">
        <v>0.70299999999999996</v>
      </c>
      <c r="H10948">
        <v>792</v>
      </c>
      <c r="I10948">
        <v>1</v>
      </c>
      <c r="J10948">
        <v>5.6699999999999997E-3</v>
      </c>
      <c r="K10948">
        <v>1.5780000000000001</v>
      </c>
      <c r="L10948">
        <v>2.514589285714286</v>
      </c>
      <c r="M10948" s="2">
        <f t="shared" si="341"/>
        <v>14.285714285714285</v>
      </c>
      <c r="N10948" t="s">
        <v>2791</v>
      </c>
    </row>
    <row r="10949" spans="1:14">
      <c r="A10949">
        <v>9</v>
      </c>
      <c r="B10949" t="s">
        <v>7619</v>
      </c>
      <c r="C10949" t="s">
        <v>7620</v>
      </c>
      <c r="D10949">
        <v>11509</v>
      </c>
      <c r="E10949" s="1">
        <v>2.891</v>
      </c>
      <c r="F10949">
        <v>3.1080000000000001</v>
      </c>
      <c r="G10949">
        <v>1.5760000000000001</v>
      </c>
      <c r="H10949">
        <v>295</v>
      </c>
      <c r="I10949">
        <v>8.1999999999999993</v>
      </c>
      <c r="J10949">
        <v>3.5159999999999997E-2</v>
      </c>
      <c r="K10949">
        <v>1.476</v>
      </c>
      <c r="L10949">
        <v>2.514589285714286</v>
      </c>
      <c r="M10949" s="2">
        <f t="shared" si="341"/>
        <v>16.071428571428573</v>
      </c>
      <c r="N10949" t="s">
        <v>2791</v>
      </c>
    </row>
    <row r="10950" spans="1:14">
      <c r="A10950">
        <v>10</v>
      </c>
      <c r="B10950" t="s">
        <v>7609</v>
      </c>
      <c r="C10950" t="s">
        <v>7610</v>
      </c>
      <c r="D10950">
        <v>830</v>
      </c>
      <c r="E10950" s="1">
        <v>2.7690000000000001</v>
      </c>
      <c r="F10950">
        <v>2.5259999999999998</v>
      </c>
      <c r="G10950">
        <v>0.24299999999999999</v>
      </c>
      <c r="H10950">
        <v>37</v>
      </c>
      <c r="I10950">
        <v>3.7</v>
      </c>
      <c r="J10950">
        <v>3.4499999999999999E-3</v>
      </c>
      <c r="K10950">
        <v>0.93200000000000005</v>
      </c>
      <c r="L10950">
        <v>2.514589285714286</v>
      </c>
      <c r="M10950" s="2">
        <f t="shared" si="341"/>
        <v>17.857142857142858</v>
      </c>
      <c r="N10950" t="s">
        <v>2791</v>
      </c>
    </row>
    <row r="10951" spans="1:14">
      <c r="A10951">
        <v>11</v>
      </c>
      <c r="B10951" t="s">
        <v>7617</v>
      </c>
      <c r="C10951" t="s">
        <v>7618</v>
      </c>
      <c r="D10951">
        <v>15105</v>
      </c>
      <c r="E10951" s="1">
        <v>2.3780000000000001</v>
      </c>
      <c r="F10951">
        <v>2.2440000000000002</v>
      </c>
      <c r="G10951">
        <v>0.66400000000000003</v>
      </c>
      <c r="H10951">
        <v>214</v>
      </c>
      <c r="I10951" t="s">
        <v>18288</v>
      </c>
      <c r="J10951">
        <v>2.0070000000000001E-2</v>
      </c>
      <c r="K10951">
        <v>1.2190000000000001</v>
      </c>
      <c r="L10951">
        <v>2.514589285714286</v>
      </c>
      <c r="M10951" s="2">
        <f t="shared" si="341"/>
        <v>19.642857142857142</v>
      </c>
      <c r="N10951" t="s">
        <v>2791</v>
      </c>
    </row>
    <row r="10952" spans="1:14">
      <c r="A10952">
        <v>12</v>
      </c>
      <c r="B10952" t="s">
        <v>7603</v>
      </c>
      <c r="C10952" t="s">
        <v>7604</v>
      </c>
      <c r="D10952">
        <v>6213</v>
      </c>
      <c r="E10952" s="1">
        <v>2.1440000000000001</v>
      </c>
      <c r="F10952">
        <v>2.391</v>
      </c>
      <c r="G10952">
        <v>0.42099999999999999</v>
      </c>
      <c r="H10952">
        <v>121</v>
      </c>
      <c r="I10952" t="s">
        <v>18288</v>
      </c>
      <c r="J10952">
        <v>9.8399999999999998E-3</v>
      </c>
      <c r="K10952">
        <v>0.81899999999999995</v>
      </c>
      <c r="L10952">
        <v>2.514589285714286</v>
      </c>
      <c r="M10952" s="2">
        <f t="shared" si="341"/>
        <v>21.428571428571427</v>
      </c>
      <c r="N10952" t="s">
        <v>2791</v>
      </c>
    </row>
    <row r="10953" spans="1:14">
      <c r="A10953">
        <v>13</v>
      </c>
      <c r="B10953" t="s">
        <v>7633</v>
      </c>
      <c r="C10953" t="s">
        <v>7634</v>
      </c>
      <c r="D10953">
        <v>2297</v>
      </c>
      <c r="E10953" s="1">
        <v>1.73</v>
      </c>
      <c r="F10953">
        <v>1.603</v>
      </c>
      <c r="G10953">
        <v>0.14899999999999999</v>
      </c>
      <c r="H10953">
        <v>1149</v>
      </c>
      <c r="I10953">
        <v>4.0999999999999996</v>
      </c>
      <c r="J10953">
        <v>7.0600000000000003E-3</v>
      </c>
      <c r="K10953">
        <v>0.42699999999999999</v>
      </c>
      <c r="L10953">
        <v>2.514589285714286</v>
      </c>
      <c r="M10953" s="2">
        <f t="shared" si="341"/>
        <v>23.214285714285715</v>
      </c>
      <c r="N10953" t="s">
        <v>2791</v>
      </c>
    </row>
    <row r="10954" spans="1:14">
      <c r="A10954">
        <v>14</v>
      </c>
      <c r="B10954" t="s">
        <v>7591</v>
      </c>
      <c r="C10954" t="s">
        <v>7592</v>
      </c>
      <c r="D10954">
        <v>512</v>
      </c>
      <c r="E10954" s="1">
        <v>1.5620000000000001</v>
      </c>
      <c r="F10954">
        <v>1.8160000000000001</v>
      </c>
      <c r="G10954">
        <v>0.27800000000000002</v>
      </c>
      <c r="H10954">
        <v>18</v>
      </c>
      <c r="I10954" t="s">
        <v>18288</v>
      </c>
      <c r="J10954">
        <v>5.5000000000000003E-4</v>
      </c>
      <c r="K10954">
        <v>0.64200000000000002</v>
      </c>
      <c r="L10954">
        <v>2.514589285714286</v>
      </c>
      <c r="M10954" s="2">
        <f t="shared" si="341"/>
        <v>25</v>
      </c>
      <c r="N10954" t="s">
        <v>2791</v>
      </c>
    </row>
    <row r="10955" spans="1:14">
      <c r="A10955">
        <v>15</v>
      </c>
      <c r="B10955" t="s">
        <v>7629</v>
      </c>
      <c r="C10955" t="s">
        <v>7630</v>
      </c>
      <c r="D10955">
        <v>4991</v>
      </c>
      <c r="E10955" s="1">
        <v>1.478</v>
      </c>
      <c r="F10955">
        <v>1.875</v>
      </c>
      <c r="G10955">
        <v>0.379</v>
      </c>
      <c r="H10955">
        <v>103</v>
      </c>
      <c r="I10955" t="s">
        <v>18288</v>
      </c>
      <c r="J10955">
        <v>6.0600000000000003E-3</v>
      </c>
      <c r="K10955">
        <v>0.8</v>
      </c>
      <c r="L10955">
        <v>2.514589285714286</v>
      </c>
      <c r="M10955" s="2">
        <f t="shared" si="341"/>
        <v>26.785714285714285</v>
      </c>
      <c r="N10955" t="s">
        <v>2791</v>
      </c>
    </row>
    <row r="10956" spans="1:14">
      <c r="A10956">
        <v>16</v>
      </c>
      <c r="B10956" t="s">
        <v>7581</v>
      </c>
      <c r="C10956" t="s">
        <v>7582</v>
      </c>
      <c r="D10956">
        <v>333</v>
      </c>
      <c r="E10956" s="1">
        <v>1.4710000000000001</v>
      </c>
      <c r="F10956">
        <v>2.4670000000000001</v>
      </c>
      <c r="H10956">
        <v>0</v>
      </c>
      <c r="I10956">
        <v>4.0999999999999996</v>
      </c>
      <c r="J10956">
        <v>3.2000000000000002E-3</v>
      </c>
      <c r="K10956">
        <v>1.35</v>
      </c>
      <c r="L10956">
        <v>2.514589285714286</v>
      </c>
      <c r="M10956" s="2">
        <f t="shared" si="341"/>
        <v>28.571428571428569</v>
      </c>
      <c r="N10956" t="s">
        <v>2791</v>
      </c>
    </row>
    <row r="10957" spans="1:14">
      <c r="A10957">
        <v>17</v>
      </c>
      <c r="B10957" t="s">
        <v>14237</v>
      </c>
      <c r="C10957" t="s">
        <v>14238</v>
      </c>
      <c r="D10957">
        <v>521</v>
      </c>
      <c r="E10957" s="1">
        <v>1.333</v>
      </c>
      <c r="F10957">
        <v>1.3380000000000001</v>
      </c>
      <c r="G10957">
        <v>0.154</v>
      </c>
      <c r="H10957">
        <v>39</v>
      </c>
      <c r="I10957">
        <v>9.1999999999999993</v>
      </c>
      <c r="J10957">
        <v>1.2800000000000001E-3</v>
      </c>
      <c r="K10957">
        <v>0.53500000000000003</v>
      </c>
      <c r="L10957">
        <v>2.514589285714286</v>
      </c>
      <c r="M10957" s="2">
        <f t="shared" si="341"/>
        <v>30.357142857142854</v>
      </c>
      <c r="N10957" t="s">
        <v>2791</v>
      </c>
    </row>
    <row r="10958" spans="1:14">
      <c r="A10958">
        <v>18</v>
      </c>
      <c r="B10958" t="s">
        <v>7573</v>
      </c>
      <c r="C10958" t="s">
        <v>7574</v>
      </c>
      <c r="D10958">
        <v>8380</v>
      </c>
      <c r="E10958" s="1">
        <v>1.319</v>
      </c>
      <c r="F10958">
        <v>1.403</v>
      </c>
      <c r="G10958">
        <v>0.27700000000000002</v>
      </c>
      <c r="H10958">
        <v>631</v>
      </c>
      <c r="I10958">
        <v>5.9</v>
      </c>
      <c r="J10958">
        <v>1.8200000000000001E-2</v>
      </c>
      <c r="K10958">
        <v>0.35499999999999998</v>
      </c>
      <c r="L10958">
        <v>2.514589285714286</v>
      </c>
      <c r="M10958" s="2">
        <f t="shared" si="341"/>
        <v>32.142857142857146</v>
      </c>
      <c r="N10958" t="s">
        <v>2791</v>
      </c>
    </row>
    <row r="10959" spans="1:14">
      <c r="A10959">
        <v>19</v>
      </c>
      <c r="B10959" t="s">
        <v>14269</v>
      </c>
      <c r="C10959" t="s">
        <v>14270</v>
      </c>
      <c r="D10959">
        <v>4121</v>
      </c>
      <c r="E10959" s="1">
        <v>0.92100000000000004</v>
      </c>
      <c r="F10959">
        <v>1.0189999999999999</v>
      </c>
      <c r="G10959">
        <v>0.26300000000000001</v>
      </c>
      <c r="H10959">
        <v>353</v>
      </c>
      <c r="I10959">
        <v>8.1999999999999993</v>
      </c>
      <c r="J10959">
        <v>8.94E-3</v>
      </c>
      <c r="K10959">
        <v>0.38500000000000001</v>
      </c>
      <c r="L10959">
        <v>2.514589285714286</v>
      </c>
      <c r="M10959" s="2">
        <f t="shared" si="341"/>
        <v>33.928571428571431</v>
      </c>
      <c r="N10959" t="s">
        <v>2791</v>
      </c>
    </row>
    <row r="10960" spans="1:14">
      <c r="A10960">
        <v>20</v>
      </c>
      <c r="B10960" t="s">
        <v>7623</v>
      </c>
      <c r="C10960" t="s">
        <v>7624</v>
      </c>
      <c r="D10960">
        <v>131</v>
      </c>
      <c r="E10960" s="1">
        <v>0.91500000000000004</v>
      </c>
      <c r="G10960">
        <v>5.6000000000000001E-2</v>
      </c>
      <c r="H10960">
        <v>36</v>
      </c>
      <c r="I10960">
        <v>3</v>
      </c>
      <c r="J10960">
        <v>5.9000000000000003E-4</v>
      </c>
      <c r="L10960">
        <v>2.514589285714286</v>
      </c>
      <c r="M10960" s="2">
        <f t="shared" si="341"/>
        <v>35.714285714285715</v>
      </c>
      <c r="N10960" t="s">
        <v>2791</v>
      </c>
    </row>
    <row r="10961" spans="1:14">
      <c r="A10961">
        <v>21</v>
      </c>
      <c r="B10961" t="s">
        <v>7577</v>
      </c>
      <c r="C10961" t="s">
        <v>7578</v>
      </c>
      <c r="D10961">
        <v>7727</v>
      </c>
      <c r="E10961" s="1">
        <v>0.90500000000000003</v>
      </c>
      <c r="F10961">
        <v>1.0429999999999999</v>
      </c>
      <c r="G10961">
        <v>0.35799999999999998</v>
      </c>
      <c r="H10961">
        <v>285</v>
      </c>
      <c r="I10961">
        <v>8.5</v>
      </c>
      <c r="J10961">
        <v>1.034E-2</v>
      </c>
      <c r="K10961">
        <v>0.29799999999999999</v>
      </c>
      <c r="L10961">
        <v>2.514589285714286</v>
      </c>
      <c r="M10961" s="2">
        <f t="shared" si="341"/>
        <v>37.5</v>
      </c>
      <c r="N10961" t="s">
        <v>2791</v>
      </c>
    </row>
    <row r="10962" spans="1:14">
      <c r="A10962">
        <v>22</v>
      </c>
      <c r="B10962" t="s">
        <v>17977</v>
      </c>
      <c r="C10962" t="s">
        <v>17978</v>
      </c>
      <c r="D10962">
        <v>451</v>
      </c>
      <c r="E10962" s="1">
        <v>0.90100000000000002</v>
      </c>
      <c r="F10962">
        <v>0.97499999999999998</v>
      </c>
      <c r="G10962">
        <v>0.79500000000000004</v>
      </c>
      <c r="H10962">
        <v>44</v>
      </c>
      <c r="I10962">
        <v>5.9</v>
      </c>
      <c r="J10962">
        <v>1.2800000000000001E-3</v>
      </c>
      <c r="K10962">
        <v>0.36199999999999999</v>
      </c>
      <c r="L10962">
        <v>2.514589285714286</v>
      </c>
      <c r="M10962" s="2">
        <f t="shared" si="341"/>
        <v>39.285714285714285</v>
      </c>
      <c r="N10962" t="s">
        <v>2791</v>
      </c>
    </row>
    <row r="10963" spans="1:14">
      <c r="A10963">
        <v>23</v>
      </c>
      <c r="B10963" t="s">
        <v>7561</v>
      </c>
      <c r="C10963" t="s">
        <v>7562</v>
      </c>
      <c r="D10963">
        <v>1383</v>
      </c>
      <c r="E10963" s="1">
        <v>0.85099999999999998</v>
      </c>
      <c r="F10963">
        <v>1.149</v>
      </c>
      <c r="G10963">
        <v>0.15</v>
      </c>
      <c r="H10963">
        <v>80</v>
      </c>
      <c r="I10963">
        <v>8.8000000000000007</v>
      </c>
      <c r="J10963">
        <v>2.2499999999999998E-3</v>
      </c>
      <c r="K10963">
        <v>0.318</v>
      </c>
      <c r="L10963">
        <v>2.514589285714286</v>
      </c>
      <c r="M10963" s="2">
        <f t="shared" si="341"/>
        <v>41.071428571428569</v>
      </c>
      <c r="N10963" t="s">
        <v>2791</v>
      </c>
    </row>
    <row r="10964" spans="1:14">
      <c r="A10964">
        <v>24</v>
      </c>
      <c r="B10964" t="s">
        <v>7625</v>
      </c>
      <c r="C10964" t="s">
        <v>7626</v>
      </c>
      <c r="D10964">
        <v>1718</v>
      </c>
      <c r="E10964" s="1">
        <v>0.83499999999999996</v>
      </c>
      <c r="F10964">
        <v>0.81299999999999994</v>
      </c>
      <c r="G10964">
        <v>0.27100000000000002</v>
      </c>
      <c r="H10964">
        <v>70</v>
      </c>
      <c r="I10964" t="s">
        <v>18288</v>
      </c>
      <c r="J10964">
        <v>1.6900000000000001E-3</v>
      </c>
      <c r="K10964">
        <v>0.26500000000000001</v>
      </c>
      <c r="L10964">
        <v>2.514589285714286</v>
      </c>
      <c r="M10964" s="2">
        <f t="shared" si="341"/>
        <v>42.857142857142854</v>
      </c>
      <c r="N10964" t="s">
        <v>2791</v>
      </c>
    </row>
    <row r="10965" spans="1:14">
      <c r="A10965">
        <v>25</v>
      </c>
      <c r="B10965" t="s">
        <v>7559</v>
      </c>
      <c r="C10965" t="s">
        <v>7560</v>
      </c>
      <c r="D10965">
        <v>1707</v>
      </c>
      <c r="E10965" s="1">
        <v>0.82899999999999996</v>
      </c>
      <c r="F10965">
        <v>0.80700000000000005</v>
      </c>
      <c r="G10965">
        <v>0.25600000000000001</v>
      </c>
      <c r="H10965">
        <v>43</v>
      </c>
      <c r="I10965" t="s">
        <v>18288</v>
      </c>
      <c r="J10965">
        <v>1.66E-3</v>
      </c>
      <c r="K10965">
        <v>0.44800000000000001</v>
      </c>
      <c r="L10965">
        <v>2.514589285714286</v>
      </c>
      <c r="M10965" s="2">
        <f t="shared" si="341"/>
        <v>44.642857142857146</v>
      </c>
      <c r="N10965" t="s">
        <v>2791</v>
      </c>
    </row>
    <row r="10966" spans="1:14">
      <c r="A10966">
        <v>26</v>
      </c>
      <c r="B10966" t="s">
        <v>14243</v>
      </c>
      <c r="C10966" t="s">
        <v>14244</v>
      </c>
      <c r="D10966">
        <v>523</v>
      </c>
      <c r="E10966" s="1">
        <v>0.82</v>
      </c>
      <c r="F10966">
        <v>0.84</v>
      </c>
      <c r="G10966">
        <v>0.24399999999999999</v>
      </c>
      <c r="H10966">
        <v>246</v>
      </c>
      <c r="I10966">
        <v>3.1</v>
      </c>
      <c r="J10966">
        <v>1.4400000000000001E-3</v>
      </c>
      <c r="K10966">
        <v>0.188</v>
      </c>
      <c r="L10966">
        <v>2.514589285714286</v>
      </c>
      <c r="M10966" s="2">
        <f t="shared" si="341"/>
        <v>46.428571428571431</v>
      </c>
      <c r="N10966" t="s">
        <v>2791</v>
      </c>
    </row>
    <row r="10967" spans="1:14">
      <c r="A10967">
        <v>27</v>
      </c>
      <c r="B10967" t="s">
        <v>7643</v>
      </c>
      <c r="C10967" t="s">
        <v>7644</v>
      </c>
      <c r="D10967">
        <v>304</v>
      </c>
      <c r="E10967" s="1">
        <v>0.73799999999999999</v>
      </c>
      <c r="F10967">
        <v>0.503</v>
      </c>
      <c r="G10967">
        <v>0.22700000000000001</v>
      </c>
      <c r="H10967">
        <v>44</v>
      </c>
      <c r="I10967" t="s">
        <v>18288</v>
      </c>
      <c r="J10967">
        <v>1.0300000000000001E-3</v>
      </c>
      <c r="K10967">
        <v>0.33300000000000002</v>
      </c>
      <c r="L10967">
        <v>2.514589285714286</v>
      </c>
      <c r="M10967" s="2">
        <f t="shared" si="341"/>
        <v>48.214285714285715</v>
      </c>
      <c r="N10967" t="s">
        <v>2791</v>
      </c>
    </row>
    <row r="10968" spans="1:14">
      <c r="A10968">
        <v>28</v>
      </c>
      <c r="B10968" t="s">
        <v>14223</v>
      </c>
      <c r="C10968" t="s">
        <v>14224</v>
      </c>
      <c r="D10968">
        <v>392</v>
      </c>
      <c r="E10968" s="1">
        <v>0.64700000000000002</v>
      </c>
      <c r="F10968">
        <v>0.95299999999999996</v>
      </c>
      <c r="G10968">
        <v>0.20699999999999999</v>
      </c>
      <c r="H10968">
        <v>82</v>
      </c>
      <c r="I10968">
        <v>5.2</v>
      </c>
      <c r="J10968">
        <v>1.3699999999999999E-3</v>
      </c>
      <c r="K10968">
        <v>0.36599999999999999</v>
      </c>
      <c r="L10968">
        <v>2.514589285714286</v>
      </c>
      <c r="M10968" s="2">
        <f t="shared" si="341"/>
        <v>50</v>
      </c>
      <c r="N10968" t="s">
        <v>2791</v>
      </c>
    </row>
    <row r="10969" spans="1:14">
      <c r="A10969">
        <v>29</v>
      </c>
      <c r="B10969" t="s">
        <v>13465</v>
      </c>
      <c r="C10969" t="s">
        <v>13466</v>
      </c>
      <c r="D10969">
        <v>262</v>
      </c>
      <c r="E10969" s="1">
        <v>0.55800000000000005</v>
      </c>
      <c r="F10969">
        <v>0.76500000000000001</v>
      </c>
      <c r="G10969">
        <v>0.23400000000000001</v>
      </c>
      <c r="H10969">
        <v>64</v>
      </c>
      <c r="I10969">
        <v>3.5</v>
      </c>
      <c r="J10969">
        <v>1.8E-3</v>
      </c>
      <c r="K10969">
        <v>0.35</v>
      </c>
      <c r="L10969">
        <v>2.514589285714286</v>
      </c>
      <c r="M10969" s="2">
        <f t="shared" si="341"/>
        <v>51.785714285714292</v>
      </c>
      <c r="N10969" t="s">
        <v>2791</v>
      </c>
    </row>
    <row r="10970" spans="1:14">
      <c r="A10970">
        <v>30</v>
      </c>
      <c r="B10970" t="s">
        <v>7615</v>
      </c>
      <c r="C10970" t="s">
        <v>7616</v>
      </c>
      <c r="D10970">
        <v>95</v>
      </c>
      <c r="E10970" s="1">
        <v>0.53700000000000003</v>
      </c>
      <c r="F10970">
        <v>0.34200000000000003</v>
      </c>
      <c r="G10970">
        <v>0.22</v>
      </c>
      <c r="H10970">
        <v>50</v>
      </c>
      <c r="J10970">
        <v>3.6999999999999999E-4</v>
      </c>
      <c r="K10970">
        <v>0.104</v>
      </c>
      <c r="L10970">
        <v>2.514589285714286</v>
      </c>
      <c r="M10970" s="2">
        <f t="shared" si="341"/>
        <v>53.571428571428569</v>
      </c>
      <c r="N10970" t="s">
        <v>2791</v>
      </c>
    </row>
    <row r="10971" spans="1:14">
      <c r="A10971">
        <v>31</v>
      </c>
      <c r="B10971" t="s">
        <v>17609</v>
      </c>
      <c r="C10971" t="s">
        <v>17610</v>
      </c>
      <c r="D10971">
        <v>190</v>
      </c>
      <c r="E10971" s="1">
        <v>0.51800000000000002</v>
      </c>
      <c r="F10971">
        <v>0.46200000000000002</v>
      </c>
      <c r="G10971">
        <v>0.33300000000000002</v>
      </c>
      <c r="H10971">
        <v>9</v>
      </c>
      <c r="I10971">
        <v>7.6</v>
      </c>
      <c r="J10971">
        <v>8.4000000000000003E-4</v>
      </c>
      <c r="K10971">
        <v>0.30299999999999999</v>
      </c>
      <c r="L10971">
        <v>2.514589285714286</v>
      </c>
      <c r="M10971" s="2">
        <f t="shared" si="341"/>
        <v>55.357142857142861</v>
      </c>
      <c r="N10971" t="s">
        <v>2791</v>
      </c>
    </row>
    <row r="10972" spans="1:14">
      <c r="A10972">
        <v>32</v>
      </c>
      <c r="B10972" t="s">
        <v>7571</v>
      </c>
      <c r="C10972" t="s">
        <v>7572</v>
      </c>
      <c r="D10972">
        <v>186</v>
      </c>
      <c r="E10972" s="1">
        <v>0.51600000000000001</v>
      </c>
      <c r="G10972">
        <v>7.4999999999999997E-2</v>
      </c>
      <c r="H10972">
        <v>67</v>
      </c>
      <c r="I10972">
        <v>4</v>
      </c>
      <c r="J10972">
        <v>4.2999999999999999E-4</v>
      </c>
      <c r="L10972">
        <v>2.514589285714286</v>
      </c>
      <c r="M10972" s="2">
        <f t="shared" si="341"/>
        <v>57.142857142857139</v>
      </c>
      <c r="N10972" t="s">
        <v>2791</v>
      </c>
    </row>
    <row r="10973" spans="1:14">
      <c r="A10973">
        <v>33</v>
      </c>
      <c r="B10973" t="s">
        <v>7595</v>
      </c>
      <c r="C10973" t="s">
        <v>7596</v>
      </c>
      <c r="D10973">
        <v>99</v>
      </c>
      <c r="E10973" s="1">
        <v>0.45600000000000002</v>
      </c>
      <c r="F10973">
        <v>0.505</v>
      </c>
      <c r="G10973">
        <v>7.6999999999999999E-2</v>
      </c>
      <c r="H10973">
        <v>39</v>
      </c>
      <c r="J10973">
        <v>3.6000000000000002E-4</v>
      </c>
      <c r="K10973">
        <v>0.109</v>
      </c>
      <c r="L10973">
        <v>2.514589285714286</v>
      </c>
      <c r="M10973" s="2">
        <f t="shared" ref="M10973:M10996" si="342">A10973/56*100</f>
        <v>58.928571428571431</v>
      </c>
      <c r="N10973" t="s">
        <v>2791</v>
      </c>
    </row>
    <row r="10974" spans="1:14">
      <c r="A10974">
        <v>34</v>
      </c>
      <c r="B10974" t="s">
        <v>7627</v>
      </c>
      <c r="C10974" t="s">
        <v>7628</v>
      </c>
      <c r="D10974">
        <v>270</v>
      </c>
      <c r="E10974" s="1">
        <v>0.40799999999999997</v>
      </c>
      <c r="G10974">
        <v>7.0999999999999994E-2</v>
      </c>
      <c r="H10974">
        <v>211</v>
      </c>
      <c r="I10974">
        <v>2.7</v>
      </c>
      <c r="J10974">
        <v>6.7000000000000002E-4</v>
      </c>
      <c r="L10974">
        <v>2.514589285714286</v>
      </c>
      <c r="M10974" s="2">
        <f t="shared" si="342"/>
        <v>60.714285714285708</v>
      </c>
      <c r="N10974" t="s">
        <v>2791</v>
      </c>
    </row>
    <row r="10975" spans="1:14">
      <c r="A10975">
        <v>35</v>
      </c>
      <c r="B10975" t="s">
        <v>7637</v>
      </c>
      <c r="C10975" t="s">
        <v>7638</v>
      </c>
      <c r="D10975">
        <v>208</v>
      </c>
      <c r="E10975" s="1">
        <v>0.39800000000000002</v>
      </c>
      <c r="G10975">
        <v>1.7000000000000001E-2</v>
      </c>
      <c r="H10975">
        <v>60</v>
      </c>
      <c r="I10975">
        <v>4.5999999999999996</v>
      </c>
      <c r="J10975">
        <v>6.0999999999999997E-4</v>
      </c>
      <c r="L10975">
        <v>2.514589285714286</v>
      </c>
      <c r="M10975" s="2">
        <f t="shared" si="342"/>
        <v>62.5</v>
      </c>
      <c r="N10975" t="s">
        <v>2791</v>
      </c>
    </row>
    <row r="10976" spans="1:14">
      <c r="A10976">
        <v>36</v>
      </c>
      <c r="B10976" t="s">
        <v>7639</v>
      </c>
      <c r="C10976" t="s">
        <v>7640</v>
      </c>
      <c r="D10976">
        <v>244</v>
      </c>
      <c r="E10976" s="1">
        <v>0.38700000000000001</v>
      </c>
      <c r="F10976">
        <v>0.23</v>
      </c>
      <c r="G10976">
        <v>0.22</v>
      </c>
      <c r="H10976">
        <v>41</v>
      </c>
      <c r="I10976">
        <v>7.2</v>
      </c>
      <c r="J10976">
        <v>6.6E-4</v>
      </c>
      <c r="K10976">
        <v>0.108</v>
      </c>
      <c r="L10976">
        <v>2.514589285714286</v>
      </c>
      <c r="M10976" s="2">
        <f t="shared" si="342"/>
        <v>64.285714285714292</v>
      </c>
      <c r="N10976" t="s">
        <v>2791</v>
      </c>
    </row>
    <row r="10977" spans="1:14">
      <c r="A10977">
        <v>37</v>
      </c>
      <c r="B10977" t="s">
        <v>7569</v>
      </c>
      <c r="C10977" t="s">
        <v>7570</v>
      </c>
      <c r="D10977">
        <v>382</v>
      </c>
      <c r="E10977" s="1">
        <v>0.38500000000000001</v>
      </c>
      <c r="F10977">
        <v>0.377</v>
      </c>
      <c r="G10977">
        <v>8.7999999999999995E-2</v>
      </c>
      <c r="H10977">
        <v>181</v>
      </c>
      <c r="I10977">
        <v>4.5</v>
      </c>
      <c r="J10977">
        <v>1.33E-3</v>
      </c>
      <c r="K10977">
        <v>0.13500000000000001</v>
      </c>
      <c r="L10977">
        <v>2.514589285714286</v>
      </c>
      <c r="M10977" s="2">
        <f t="shared" si="342"/>
        <v>66.071428571428569</v>
      </c>
      <c r="N10977" t="s">
        <v>2791</v>
      </c>
    </row>
    <row r="10978" spans="1:14">
      <c r="A10978">
        <v>38</v>
      </c>
      <c r="B10978" t="s">
        <v>14263</v>
      </c>
      <c r="C10978" t="s">
        <v>14264</v>
      </c>
      <c r="D10978">
        <v>574</v>
      </c>
      <c r="E10978" s="1">
        <v>0.36</v>
      </c>
      <c r="F10978">
        <v>0.443</v>
      </c>
      <c r="G10978">
        <v>3.7999999999999999E-2</v>
      </c>
      <c r="H10978">
        <v>26</v>
      </c>
      <c r="I10978" t="s">
        <v>18288</v>
      </c>
      <c r="J10978">
        <v>8.8999999999999995E-4</v>
      </c>
      <c r="K10978">
        <v>0.23899999999999999</v>
      </c>
      <c r="L10978">
        <v>2.514589285714286</v>
      </c>
      <c r="M10978" s="2">
        <f t="shared" si="342"/>
        <v>67.857142857142861</v>
      </c>
      <c r="N10978" t="s">
        <v>2791</v>
      </c>
    </row>
    <row r="10979" spans="1:14">
      <c r="A10979">
        <v>39</v>
      </c>
      <c r="B10979" t="s">
        <v>7579</v>
      </c>
      <c r="C10979" t="s">
        <v>7580</v>
      </c>
      <c r="D10979">
        <v>270</v>
      </c>
      <c r="E10979" s="1">
        <v>0.35899999999999999</v>
      </c>
      <c r="F10979">
        <v>0.34</v>
      </c>
      <c r="G10979">
        <v>7.6999999999999999E-2</v>
      </c>
      <c r="H10979">
        <v>65</v>
      </c>
      <c r="I10979">
        <v>5.7</v>
      </c>
      <c r="J10979">
        <v>6.8000000000000005E-4</v>
      </c>
      <c r="K10979">
        <v>9.8000000000000004E-2</v>
      </c>
      <c r="L10979">
        <v>2.514589285714286</v>
      </c>
      <c r="M10979" s="2">
        <f t="shared" si="342"/>
        <v>69.642857142857139</v>
      </c>
      <c r="N10979" t="s">
        <v>2791</v>
      </c>
    </row>
    <row r="10980" spans="1:14">
      <c r="A10980">
        <v>40</v>
      </c>
      <c r="B10980" t="s">
        <v>7583</v>
      </c>
      <c r="C10980" t="s">
        <v>7584</v>
      </c>
      <c r="D10980">
        <v>142</v>
      </c>
      <c r="E10980" s="1">
        <v>0.35299999999999998</v>
      </c>
      <c r="F10980">
        <v>0.435</v>
      </c>
      <c r="G10980">
        <v>0.13</v>
      </c>
      <c r="H10980">
        <v>23</v>
      </c>
      <c r="I10980">
        <v>7.8</v>
      </c>
      <c r="J10980">
        <v>4.4000000000000002E-4</v>
      </c>
      <c r="K10980">
        <v>0.19</v>
      </c>
      <c r="L10980">
        <v>2.514589285714286</v>
      </c>
      <c r="M10980" s="2">
        <f t="shared" si="342"/>
        <v>71.428571428571431</v>
      </c>
      <c r="N10980" t="s">
        <v>2791</v>
      </c>
    </row>
    <row r="10981" spans="1:14">
      <c r="A10981">
        <v>41</v>
      </c>
      <c r="B10981" t="s">
        <v>7605</v>
      </c>
      <c r="C10981" t="s">
        <v>7606</v>
      </c>
      <c r="D10981">
        <v>774</v>
      </c>
      <c r="E10981" s="1">
        <v>0.32800000000000001</v>
      </c>
      <c r="F10981">
        <v>0.24</v>
      </c>
      <c r="G10981">
        <v>0.11899999999999999</v>
      </c>
      <c r="H10981">
        <v>226</v>
      </c>
      <c r="I10981">
        <v>8.3000000000000007</v>
      </c>
      <c r="J10981">
        <v>1.97E-3</v>
      </c>
      <c r="K10981">
        <v>9.1999999999999998E-2</v>
      </c>
      <c r="L10981">
        <v>2.514589285714286</v>
      </c>
      <c r="M10981" s="2">
        <f t="shared" si="342"/>
        <v>73.214285714285708</v>
      </c>
      <c r="N10981" t="s">
        <v>2791</v>
      </c>
    </row>
    <row r="10982" spans="1:14">
      <c r="A10982">
        <v>42</v>
      </c>
      <c r="B10982" t="s">
        <v>7557</v>
      </c>
      <c r="C10982" t="s">
        <v>7558</v>
      </c>
      <c r="D10982">
        <v>80</v>
      </c>
      <c r="E10982" s="1">
        <v>0.31900000000000001</v>
      </c>
      <c r="F10982">
        <v>0.29199999999999998</v>
      </c>
      <c r="G10982">
        <v>0.05</v>
      </c>
      <c r="H10982">
        <v>60</v>
      </c>
      <c r="J10982">
        <v>1.2999999999999999E-4</v>
      </c>
      <c r="K10982">
        <v>3.5999999999999997E-2</v>
      </c>
      <c r="L10982">
        <v>2.514589285714286</v>
      </c>
      <c r="M10982" s="2">
        <f t="shared" si="342"/>
        <v>75</v>
      </c>
      <c r="N10982" t="s">
        <v>2791</v>
      </c>
    </row>
    <row r="10983" spans="1:14">
      <c r="A10983">
        <v>43</v>
      </c>
      <c r="B10983" t="s">
        <v>7607</v>
      </c>
      <c r="C10983" t="s">
        <v>7608</v>
      </c>
      <c r="D10983">
        <v>397</v>
      </c>
      <c r="E10983" s="1">
        <v>0.312</v>
      </c>
      <c r="F10983">
        <v>0.58399999999999996</v>
      </c>
      <c r="G10983">
        <v>5.3999999999999999E-2</v>
      </c>
      <c r="H10983">
        <v>37</v>
      </c>
      <c r="I10983">
        <v>9.6</v>
      </c>
      <c r="J10983">
        <v>7.5000000000000002E-4</v>
      </c>
      <c r="K10983">
        <v>0.25800000000000001</v>
      </c>
      <c r="L10983">
        <v>2.514589285714286</v>
      </c>
      <c r="M10983" s="2">
        <f t="shared" si="342"/>
        <v>76.785714285714292</v>
      </c>
      <c r="N10983" t="s">
        <v>2791</v>
      </c>
    </row>
    <row r="10984" spans="1:14">
      <c r="A10984">
        <v>44</v>
      </c>
      <c r="B10984" t="s">
        <v>7641</v>
      </c>
      <c r="C10984" t="s">
        <v>7642</v>
      </c>
      <c r="D10984">
        <v>396</v>
      </c>
      <c r="E10984" s="1">
        <v>0.24099999999999999</v>
      </c>
      <c r="F10984">
        <v>0.36299999999999999</v>
      </c>
      <c r="G10984">
        <v>0.111</v>
      </c>
      <c r="H10984">
        <v>9</v>
      </c>
      <c r="I10984" t="s">
        <v>18288</v>
      </c>
      <c r="J10984">
        <v>2.0000000000000001E-4</v>
      </c>
      <c r="K10984">
        <v>0.122</v>
      </c>
      <c r="L10984">
        <v>2.514589285714286</v>
      </c>
      <c r="M10984" s="2">
        <f t="shared" si="342"/>
        <v>78.571428571428569</v>
      </c>
      <c r="N10984" t="s">
        <v>2791</v>
      </c>
    </row>
    <row r="10985" spans="1:14">
      <c r="A10985">
        <v>45</v>
      </c>
      <c r="B10985" t="s">
        <v>16184</v>
      </c>
      <c r="C10985" t="s">
        <v>16185</v>
      </c>
      <c r="D10985">
        <v>199</v>
      </c>
      <c r="E10985" s="1">
        <v>0.214</v>
      </c>
      <c r="F10985">
        <v>0.28999999999999998</v>
      </c>
      <c r="G10985">
        <v>3.7999999999999999E-2</v>
      </c>
      <c r="H10985">
        <v>53</v>
      </c>
      <c r="I10985">
        <v>9.9</v>
      </c>
      <c r="J10985">
        <v>5.1999999999999995E-4</v>
      </c>
      <c r="K10985">
        <v>0.13200000000000001</v>
      </c>
      <c r="L10985">
        <v>2.514589285714286</v>
      </c>
      <c r="M10985" s="2">
        <f t="shared" si="342"/>
        <v>80.357142857142861</v>
      </c>
      <c r="N10985" t="s">
        <v>2791</v>
      </c>
    </row>
    <row r="10986" spans="1:14">
      <c r="A10986">
        <v>46</v>
      </c>
      <c r="B10986" t="s">
        <v>7575</v>
      </c>
      <c r="C10986" t="s">
        <v>7576</v>
      </c>
      <c r="D10986">
        <v>371</v>
      </c>
      <c r="E10986" s="1">
        <v>0.21099999999999999</v>
      </c>
      <c r="F10986">
        <v>0.182</v>
      </c>
      <c r="G10986">
        <v>3.4000000000000002E-2</v>
      </c>
      <c r="H10986">
        <v>238</v>
      </c>
      <c r="I10986">
        <v>5</v>
      </c>
      <c r="J10986">
        <v>7.9000000000000001E-4</v>
      </c>
      <c r="K10986">
        <v>0.04</v>
      </c>
      <c r="L10986">
        <v>2.514589285714286</v>
      </c>
      <c r="M10986" s="2">
        <f t="shared" si="342"/>
        <v>82.142857142857139</v>
      </c>
      <c r="N10986" t="s">
        <v>2791</v>
      </c>
    </row>
    <row r="10987" spans="1:14">
      <c r="A10987">
        <v>47</v>
      </c>
      <c r="B10987" t="s">
        <v>7585</v>
      </c>
      <c r="C10987" t="s">
        <v>7586</v>
      </c>
      <c r="D10987">
        <v>62</v>
      </c>
      <c r="E10987" s="1">
        <v>0.2</v>
      </c>
      <c r="F10987">
        <v>0.183</v>
      </c>
      <c r="G10987">
        <v>0</v>
      </c>
      <c r="H10987">
        <v>42</v>
      </c>
      <c r="J10987">
        <v>2.1000000000000001E-4</v>
      </c>
      <c r="K10987">
        <v>6.8000000000000005E-2</v>
      </c>
      <c r="L10987">
        <v>2.514589285714286</v>
      </c>
      <c r="M10987" s="2">
        <f t="shared" si="342"/>
        <v>83.928571428571431</v>
      </c>
      <c r="N10987" t="s">
        <v>2791</v>
      </c>
    </row>
    <row r="10988" spans="1:14">
      <c r="A10988">
        <v>48</v>
      </c>
      <c r="B10988" t="s">
        <v>16176</v>
      </c>
      <c r="C10988" t="s">
        <v>16177</v>
      </c>
      <c r="D10988">
        <v>386</v>
      </c>
      <c r="E10988" s="1">
        <v>0.17299999999999999</v>
      </c>
      <c r="F10988">
        <v>0.20499999999999999</v>
      </c>
      <c r="G10988">
        <v>7.0999999999999994E-2</v>
      </c>
      <c r="H10988">
        <v>14</v>
      </c>
      <c r="I10988" t="s">
        <v>18288</v>
      </c>
      <c r="J10988">
        <v>3.8000000000000002E-4</v>
      </c>
      <c r="K10988">
        <v>0.16300000000000001</v>
      </c>
      <c r="L10988">
        <v>2.514589285714286</v>
      </c>
      <c r="M10988" s="2">
        <f t="shared" si="342"/>
        <v>85.714285714285708</v>
      </c>
      <c r="N10988" t="s">
        <v>2791</v>
      </c>
    </row>
    <row r="10989" spans="1:14">
      <c r="A10989">
        <v>49</v>
      </c>
      <c r="B10989" t="s">
        <v>7611</v>
      </c>
      <c r="C10989" t="s">
        <v>7612</v>
      </c>
      <c r="D10989">
        <v>88</v>
      </c>
      <c r="E10989" s="1">
        <v>0.17100000000000001</v>
      </c>
      <c r="F10989">
        <v>0.16400000000000001</v>
      </c>
      <c r="G10989">
        <v>9.0999999999999998E-2</v>
      </c>
      <c r="H10989">
        <v>44</v>
      </c>
      <c r="J10989">
        <v>1.2999999999999999E-4</v>
      </c>
      <c r="K10989">
        <v>3.1E-2</v>
      </c>
      <c r="L10989">
        <v>2.514589285714286</v>
      </c>
      <c r="M10989" s="2">
        <f t="shared" si="342"/>
        <v>87.5</v>
      </c>
      <c r="N10989" t="s">
        <v>2791</v>
      </c>
    </row>
    <row r="10990" spans="1:14">
      <c r="A10990">
        <v>50</v>
      </c>
      <c r="B10990" t="s">
        <v>7587</v>
      </c>
      <c r="C10990" t="s">
        <v>7588</v>
      </c>
      <c r="D10990">
        <v>66</v>
      </c>
      <c r="E10990" s="1">
        <v>0.153</v>
      </c>
      <c r="G10990">
        <v>3.3000000000000002E-2</v>
      </c>
      <c r="H10990">
        <v>30</v>
      </c>
      <c r="J10990">
        <v>2.0000000000000001E-4</v>
      </c>
      <c r="L10990">
        <v>2.514589285714286</v>
      </c>
      <c r="M10990" s="2">
        <f t="shared" si="342"/>
        <v>89.285714285714292</v>
      </c>
      <c r="N10990" t="s">
        <v>2791</v>
      </c>
    </row>
    <row r="10991" spans="1:14">
      <c r="A10991">
        <v>51</v>
      </c>
      <c r="B10991" t="s">
        <v>17633</v>
      </c>
      <c r="C10991" t="s">
        <v>17634</v>
      </c>
      <c r="D10991">
        <v>15</v>
      </c>
      <c r="E10991" s="1">
        <v>0.13200000000000001</v>
      </c>
      <c r="F10991">
        <v>3.5999999999999997E-2</v>
      </c>
      <c r="G10991">
        <v>0.02</v>
      </c>
      <c r="H10991">
        <v>50</v>
      </c>
      <c r="J10991">
        <v>4.0000000000000003E-5</v>
      </c>
      <c r="K10991">
        <v>1.2E-2</v>
      </c>
      <c r="L10991">
        <v>2.514589285714286</v>
      </c>
      <c r="M10991" s="2">
        <f t="shared" si="342"/>
        <v>91.071428571428569</v>
      </c>
      <c r="N10991" t="s">
        <v>2791</v>
      </c>
    </row>
    <row r="10992" spans="1:14">
      <c r="A10992">
        <v>52</v>
      </c>
      <c r="B10992" t="s">
        <v>7565</v>
      </c>
      <c r="C10992" t="s">
        <v>7566</v>
      </c>
      <c r="D10992">
        <v>63</v>
      </c>
      <c r="E10992" s="1">
        <v>0.112</v>
      </c>
      <c r="G10992">
        <v>1.4E-2</v>
      </c>
      <c r="H10992">
        <v>74</v>
      </c>
      <c r="J10992">
        <v>1.3999999999999999E-4</v>
      </c>
      <c r="L10992">
        <v>2.514589285714286</v>
      </c>
      <c r="M10992" s="2">
        <f t="shared" si="342"/>
        <v>92.857142857142861</v>
      </c>
      <c r="N10992" t="s">
        <v>2791</v>
      </c>
    </row>
    <row r="10993" spans="1:14">
      <c r="A10993">
        <v>53</v>
      </c>
      <c r="B10993" t="s">
        <v>17943</v>
      </c>
      <c r="C10993" t="s">
        <v>17944</v>
      </c>
      <c r="D10993">
        <v>140</v>
      </c>
      <c r="E10993" s="1">
        <v>7.4999999999999997E-2</v>
      </c>
      <c r="F10993">
        <v>0.14199999999999999</v>
      </c>
      <c r="G10993">
        <v>0</v>
      </c>
      <c r="H10993">
        <v>22</v>
      </c>
      <c r="I10993" t="s">
        <v>18288</v>
      </c>
      <c r="J10993">
        <v>1.3999999999999999E-4</v>
      </c>
      <c r="K10993">
        <v>5.8000000000000003E-2</v>
      </c>
      <c r="L10993">
        <v>2.514589285714286</v>
      </c>
      <c r="M10993" s="2">
        <f t="shared" si="342"/>
        <v>94.642857142857139</v>
      </c>
      <c r="N10993" t="s">
        <v>2791</v>
      </c>
    </row>
    <row r="10994" spans="1:14">
      <c r="A10994">
        <v>54</v>
      </c>
      <c r="B10994" t="s">
        <v>7593</v>
      </c>
      <c r="C10994" t="s">
        <v>7594</v>
      </c>
      <c r="D10994">
        <v>74</v>
      </c>
      <c r="E10994" s="1">
        <v>7.4999999999999997E-2</v>
      </c>
      <c r="F10994">
        <v>0.17599999999999999</v>
      </c>
      <c r="G10994">
        <v>0</v>
      </c>
      <c r="H10994">
        <v>24</v>
      </c>
      <c r="J10994">
        <v>2.2000000000000001E-4</v>
      </c>
      <c r="K10994">
        <v>6.4000000000000001E-2</v>
      </c>
      <c r="L10994">
        <v>2.514589285714286</v>
      </c>
      <c r="M10994" s="2">
        <f t="shared" si="342"/>
        <v>96.428571428571431</v>
      </c>
      <c r="N10994" t="s">
        <v>2791</v>
      </c>
    </row>
    <row r="10995" spans="1:14">
      <c r="A10995">
        <v>55</v>
      </c>
      <c r="B10995" t="s">
        <v>7599</v>
      </c>
      <c r="C10995" t="s">
        <v>7600</v>
      </c>
      <c r="D10995">
        <v>116</v>
      </c>
      <c r="E10995" s="1">
        <v>6.7000000000000004E-2</v>
      </c>
      <c r="F10995">
        <v>0.11899999999999999</v>
      </c>
      <c r="G10995">
        <v>2.4E-2</v>
      </c>
      <c r="H10995">
        <v>84</v>
      </c>
      <c r="I10995" t="s">
        <v>18288</v>
      </c>
      <c r="J10995">
        <v>1E-4</v>
      </c>
      <c r="K10995">
        <v>0.02</v>
      </c>
      <c r="L10995">
        <v>2.514589285714286</v>
      </c>
      <c r="M10995" s="2">
        <f t="shared" si="342"/>
        <v>98.214285714285708</v>
      </c>
      <c r="N10995" t="s">
        <v>2791</v>
      </c>
    </row>
    <row r="10996" spans="1:14">
      <c r="A10996">
        <v>56</v>
      </c>
      <c r="B10996" t="s">
        <v>7567</v>
      </c>
      <c r="C10996" t="s">
        <v>7568</v>
      </c>
      <c r="D10996">
        <v>72</v>
      </c>
      <c r="E10996" s="1">
        <v>4.7E-2</v>
      </c>
      <c r="F10996">
        <v>7.4999999999999997E-2</v>
      </c>
      <c r="G10996">
        <v>0</v>
      </c>
      <c r="H10996">
        <v>18</v>
      </c>
      <c r="J10996">
        <v>4.0000000000000003E-5</v>
      </c>
      <c r="K10996">
        <v>1.9E-2</v>
      </c>
      <c r="L10996">
        <v>2.514589285714286</v>
      </c>
      <c r="M10996" s="2">
        <f t="shared" si="342"/>
        <v>100</v>
      </c>
      <c r="N10996" t="s">
        <v>2791</v>
      </c>
    </row>
    <row r="10997" spans="1:14" s="3" customFormat="1">
      <c r="E10997" s="4"/>
      <c r="M10997" s="5"/>
    </row>
    <row r="10998" spans="1:14">
      <c r="A10998">
        <v>1</v>
      </c>
      <c r="B10998" t="s">
        <v>7675</v>
      </c>
      <c r="C10998" t="s">
        <v>7676</v>
      </c>
      <c r="D10998">
        <v>1237</v>
      </c>
      <c r="E10998" s="1">
        <v>6.2309999999999999</v>
      </c>
      <c r="F10998">
        <v>6.8129999999999997</v>
      </c>
      <c r="G10998">
        <v>4.1669999999999998</v>
      </c>
      <c r="H10998">
        <v>6</v>
      </c>
      <c r="I10998">
        <v>6.4</v>
      </c>
      <c r="J10998">
        <v>3.1800000000000001E-3</v>
      </c>
      <c r="K10998">
        <v>2.266</v>
      </c>
      <c r="L10998">
        <f>AVERAGE(E10998:E11020)</f>
        <v>2.1454782608695644</v>
      </c>
      <c r="M10998" s="2">
        <f t="shared" ref="M10998:M11020" si="343">A10998/23*100</f>
        <v>4.3478260869565215</v>
      </c>
      <c r="N10998" t="s">
        <v>2792</v>
      </c>
    </row>
    <row r="10999" spans="1:14">
      <c r="A10999">
        <v>2</v>
      </c>
      <c r="B10999" t="s">
        <v>7649</v>
      </c>
      <c r="C10999" t="s">
        <v>7650</v>
      </c>
      <c r="D10999">
        <v>1665</v>
      </c>
      <c r="E10999" s="1">
        <v>5.319</v>
      </c>
      <c r="F10999">
        <v>4.2</v>
      </c>
      <c r="G10999">
        <v>1.736</v>
      </c>
      <c r="H10999">
        <v>53</v>
      </c>
      <c r="I10999">
        <v>3.5</v>
      </c>
      <c r="J10999">
        <v>5.2900000000000004E-3</v>
      </c>
      <c r="K10999">
        <v>1.0580000000000001</v>
      </c>
      <c r="L10999">
        <v>2.1454782608695644</v>
      </c>
      <c r="M10999" s="2">
        <f t="shared" si="343"/>
        <v>8.695652173913043</v>
      </c>
      <c r="N10999" t="s">
        <v>2792</v>
      </c>
    </row>
    <row r="11000" spans="1:14">
      <c r="A11000">
        <v>3</v>
      </c>
      <c r="B11000" t="s">
        <v>7671</v>
      </c>
      <c r="C11000" t="s">
        <v>7672</v>
      </c>
      <c r="D11000">
        <v>517</v>
      </c>
      <c r="E11000" s="1">
        <v>3.4860000000000002</v>
      </c>
      <c r="F11000">
        <v>3.9209999999999998</v>
      </c>
      <c r="G11000">
        <v>0.63600000000000001</v>
      </c>
      <c r="H11000">
        <v>22</v>
      </c>
      <c r="I11000">
        <v>3.9</v>
      </c>
      <c r="J11000">
        <v>1.8600000000000001E-3</v>
      </c>
      <c r="K11000">
        <v>1.194</v>
      </c>
      <c r="L11000">
        <v>2.1454782608695644</v>
      </c>
      <c r="M11000" s="2">
        <f t="shared" si="343"/>
        <v>13.043478260869565</v>
      </c>
      <c r="N11000" t="s">
        <v>2792</v>
      </c>
    </row>
    <row r="11001" spans="1:14">
      <c r="A11001">
        <v>4</v>
      </c>
      <c r="B11001" t="s">
        <v>11490</v>
      </c>
      <c r="C11001" t="s">
        <v>11491</v>
      </c>
      <c r="D11001">
        <v>4076</v>
      </c>
      <c r="E11001" s="1">
        <v>3.2629999999999999</v>
      </c>
      <c r="F11001">
        <v>3.379</v>
      </c>
      <c r="G11001">
        <v>0.42299999999999999</v>
      </c>
      <c r="H11001">
        <v>104</v>
      </c>
      <c r="I11001">
        <v>5.7</v>
      </c>
      <c r="J11001">
        <v>1.1440000000000001E-2</v>
      </c>
      <c r="K11001">
        <v>1.0489999999999999</v>
      </c>
      <c r="L11001">
        <v>2.1454782608695644</v>
      </c>
      <c r="M11001" s="2">
        <f t="shared" si="343"/>
        <v>17.391304347826086</v>
      </c>
      <c r="N11001" t="s">
        <v>2792</v>
      </c>
    </row>
    <row r="11002" spans="1:14">
      <c r="A11002">
        <v>5</v>
      </c>
      <c r="B11002" t="s">
        <v>7665</v>
      </c>
      <c r="C11002" t="s">
        <v>7666</v>
      </c>
      <c r="D11002">
        <v>2424</v>
      </c>
      <c r="E11002" s="1">
        <v>2.9550000000000001</v>
      </c>
      <c r="F11002">
        <v>2.9889999999999999</v>
      </c>
      <c r="G11002">
        <v>0.60899999999999999</v>
      </c>
      <c r="H11002">
        <v>64</v>
      </c>
      <c r="I11002">
        <v>7.5</v>
      </c>
      <c r="J11002">
        <v>4.2300000000000003E-3</v>
      </c>
      <c r="K11002">
        <v>0.84699999999999998</v>
      </c>
      <c r="L11002">
        <v>2.1454782608695644</v>
      </c>
      <c r="M11002" s="2">
        <f t="shared" si="343"/>
        <v>21.739130434782609</v>
      </c>
      <c r="N11002" t="s">
        <v>2792</v>
      </c>
    </row>
    <row r="11003" spans="1:14">
      <c r="A11003">
        <v>6</v>
      </c>
      <c r="B11003" t="s">
        <v>19932</v>
      </c>
      <c r="C11003" t="s">
        <v>19933</v>
      </c>
      <c r="D11003">
        <v>488</v>
      </c>
      <c r="E11003" s="1">
        <v>2.8540000000000001</v>
      </c>
      <c r="F11003">
        <v>2.7549999999999999</v>
      </c>
      <c r="G11003">
        <v>0.98699999999999999</v>
      </c>
      <c r="H11003">
        <v>79</v>
      </c>
      <c r="I11003">
        <v>2.2000000000000002</v>
      </c>
      <c r="J11003">
        <v>1.83E-3</v>
      </c>
      <c r="K11003">
        <v>0.752</v>
      </c>
      <c r="L11003">
        <v>2.1454782608695644</v>
      </c>
      <c r="M11003" s="2">
        <f t="shared" si="343"/>
        <v>26.086956521739129</v>
      </c>
      <c r="N11003" t="s">
        <v>2792</v>
      </c>
    </row>
    <row r="11004" spans="1:14">
      <c r="A11004">
        <v>7</v>
      </c>
      <c r="B11004" t="s">
        <v>7679</v>
      </c>
      <c r="C11004" t="s">
        <v>7680</v>
      </c>
      <c r="D11004">
        <v>409</v>
      </c>
      <c r="E11004" s="1">
        <v>2.5409999999999999</v>
      </c>
      <c r="F11004">
        <v>2.1360000000000001</v>
      </c>
      <c r="G11004">
        <v>0.78600000000000003</v>
      </c>
      <c r="H11004">
        <v>42</v>
      </c>
      <c r="I11004">
        <v>2.9</v>
      </c>
      <c r="J11004">
        <v>1.49E-3</v>
      </c>
      <c r="K11004">
        <v>0.48199999999999998</v>
      </c>
      <c r="L11004">
        <v>2.1454782608695644</v>
      </c>
      <c r="M11004" s="2">
        <f t="shared" si="343"/>
        <v>30.434782608695656</v>
      </c>
      <c r="N11004" t="s">
        <v>2792</v>
      </c>
    </row>
    <row r="11005" spans="1:14">
      <c r="A11005">
        <v>8</v>
      </c>
      <c r="B11005" t="s">
        <v>16574</v>
      </c>
      <c r="C11005" t="s">
        <v>16575</v>
      </c>
      <c r="D11005">
        <v>2858</v>
      </c>
      <c r="E11005" s="1">
        <v>2.4620000000000002</v>
      </c>
      <c r="F11005">
        <v>2.4620000000000002</v>
      </c>
      <c r="G11005">
        <v>0.753</v>
      </c>
      <c r="H11005">
        <v>89</v>
      </c>
      <c r="I11005">
        <v>5.8</v>
      </c>
      <c r="J11005">
        <v>7.7099999999999998E-3</v>
      </c>
      <c r="K11005">
        <v>0.76700000000000002</v>
      </c>
      <c r="L11005">
        <v>2.1454782608695644</v>
      </c>
      <c r="M11005" s="2">
        <f t="shared" si="343"/>
        <v>34.782608695652172</v>
      </c>
      <c r="N11005" t="s">
        <v>2792</v>
      </c>
    </row>
    <row r="11006" spans="1:14">
      <c r="A11006">
        <v>9</v>
      </c>
      <c r="B11006" t="s">
        <v>7661</v>
      </c>
      <c r="C11006" t="s">
        <v>7662</v>
      </c>
      <c r="D11006">
        <v>5458</v>
      </c>
      <c r="E11006" s="1">
        <v>2.11</v>
      </c>
      <c r="F11006">
        <v>2.2879999999999998</v>
      </c>
      <c r="G11006">
        <v>0.46300000000000002</v>
      </c>
      <c r="H11006">
        <v>136</v>
      </c>
      <c r="I11006" t="s">
        <v>18288</v>
      </c>
      <c r="J11006">
        <v>6.7200000000000003E-3</v>
      </c>
      <c r="K11006">
        <v>0.70199999999999996</v>
      </c>
      <c r="L11006">
        <v>2.1454782608695644</v>
      </c>
      <c r="M11006" s="2">
        <f t="shared" si="343"/>
        <v>39.130434782608695</v>
      </c>
      <c r="N11006" t="s">
        <v>2792</v>
      </c>
    </row>
    <row r="11007" spans="1:14">
      <c r="A11007">
        <v>10</v>
      </c>
      <c r="B11007" t="s">
        <v>7647</v>
      </c>
      <c r="C11007" t="s">
        <v>7648</v>
      </c>
      <c r="D11007">
        <v>527</v>
      </c>
      <c r="E11007" s="1">
        <v>2.0819999999999999</v>
      </c>
      <c r="F11007">
        <v>2.0819999999999999</v>
      </c>
      <c r="G11007">
        <v>0.38700000000000001</v>
      </c>
      <c r="H11007">
        <v>119</v>
      </c>
      <c r="I11007">
        <v>1.9</v>
      </c>
      <c r="J11007">
        <v>2.5999999999999999E-3</v>
      </c>
      <c r="K11007">
        <v>0.64200000000000002</v>
      </c>
      <c r="L11007">
        <v>2.1454782608695644</v>
      </c>
      <c r="M11007" s="2">
        <f t="shared" si="343"/>
        <v>43.478260869565219</v>
      </c>
      <c r="N11007" t="s">
        <v>2792</v>
      </c>
    </row>
    <row r="11008" spans="1:14">
      <c r="A11008">
        <v>11</v>
      </c>
      <c r="B11008" t="s">
        <v>7657</v>
      </c>
      <c r="C11008" t="s">
        <v>7658</v>
      </c>
      <c r="D11008">
        <v>2881</v>
      </c>
      <c r="E11008" s="1">
        <v>1.9790000000000001</v>
      </c>
      <c r="F11008">
        <v>2.1680000000000001</v>
      </c>
      <c r="G11008">
        <v>0.438</v>
      </c>
      <c r="H11008">
        <v>128</v>
      </c>
      <c r="I11008">
        <v>5.2</v>
      </c>
      <c r="J11008">
        <v>7.8399999999999997E-3</v>
      </c>
      <c r="K11008">
        <v>0.64100000000000001</v>
      </c>
      <c r="L11008">
        <v>2.1454782608695644</v>
      </c>
      <c r="M11008" s="2">
        <f t="shared" si="343"/>
        <v>47.826086956521742</v>
      </c>
      <c r="N11008" t="s">
        <v>2792</v>
      </c>
    </row>
    <row r="11009" spans="1:14">
      <c r="A11009">
        <v>12</v>
      </c>
      <c r="B11009" t="s">
        <v>20432</v>
      </c>
      <c r="C11009" t="s">
        <v>20431</v>
      </c>
      <c r="D11009">
        <v>4414</v>
      </c>
      <c r="E11009" s="1">
        <v>1.9550000000000001</v>
      </c>
      <c r="F11009">
        <v>1.94</v>
      </c>
      <c r="G11009">
        <v>0.2</v>
      </c>
      <c r="H11009">
        <v>50</v>
      </c>
      <c r="I11009" t="s">
        <v>18288</v>
      </c>
      <c r="J11009">
        <v>4.96E-3</v>
      </c>
      <c r="K11009">
        <v>0.80300000000000005</v>
      </c>
      <c r="L11009">
        <v>2.1454782608695644</v>
      </c>
      <c r="M11009" s="2">
        <f t="shared" si="343"/>
        <v>52.173913043478258</v>
      </c>
      <c r="N11009" t="s">
        <v>2792</v>
      </c>
    </row>
    <row r="11010" spans="1:14">
      <c r="A11010">
        <v>13</v>
      </c>
      <c r="B11010" t="s">
        <v>7659</v>
      </c>
      <c r="C11010" t="s">
        <v>7660</v>
      </c>
      <c r="D11010">
        <v>551</v>
      </c>
      <c r="E11010" s="1">
        <v>1.6060000000000001</v>
      </c>
      <c r="F11010">
        <v>1.62</v>
      </c>
      <c r="G11010">
        <v>0.51700000000000002</v>
      </c>
      <c r="H11010">
        <v>87</v>
      </c>
      <c r="I11010">
        <v>4.3</v>
      </c>
      <c r="J11010">
        <v>1.81E-3</v>
      </c>
      <c r="K11010">
        <v>0.53900000000000003</v>
      </c>
      <c r="L11010">
        <v>2.1454782608695644</v>
      </c>
      <c r="M11010" s="2">
        <f t="shared" si="343"/>
        <v>56.521739130434781</v>
      </c>
      <c r="N11010" t="s">
        <v>2792</v>
      </c>
    </row>
    <row r="11011" spans="1:14">
      <c r="A11011">
        <v>14</v>
      </c>
      <c r="B11011" t="s">
        <v>7663</v>
      </c>
      <c r="C11011" t="s">
        <v>7664</v>
      </c>
      <c r="D11011">
        <v>2760</v>
      </c>
      <c r="E11011" s="1">
        <v>1.4890000000000001</v>
      </c>
      <c r="F11011">
        <v>1.913</v>
      </c>
      <c r="G11011">
        <v>0.42399999999999999</v>
      </c>
      <c r="H11011">
        <v>118</v>
      </c>
      <c r="I11011">
        <v>8.1</v>
      </c>
      <c r="J11011">
        <v>3.79E-3</v>
      </c>
      <c r="K11011">
        <v>0.47</v>
      </c>
      <c r="L11011">
        <v>2.1454782608695644</v>
      </c>
      <c r="M11011" s="2">
        <f t="shared" si="343"/>
        <v>60.869565217391312</v>
      </c>
      <c r="N11011" t="s">
        <v>2792</v>
      </c>
    </row>
    <row r="11012" spans="1:14">
      <c r="A11012">
        <v>15</v>
      </c>
      <c r="B11012" t="s">
        <v>7673</v>
      </c>
      <c r="C11012" t="s">
        <v>7674</v>
      </c>
      <c r="D11012">
        <v>598</v>
      </c>
      <c r="E11012" s="1">
        <v>1.3120000000000001</v>
      </c>
      <c r="G11012">
        <v>0.26800000000000002</v>
      </c>
      <c r="H11012">
        <v>41</v>
      </c>
      <c r="I11012">
        <v>6</v>
      </c>
      <c r="J11012">
        <v>1.24E-3</v>
      </c>
      <c r="L11012">
        <v>2.1454782608695644</v>
      </c>
      <c r="M11012" s="2">
        <f t="shared" si="343"/>
        <v>65.217391304347828</v>
      </c>
      <c r="N11012" t="s">
        <v>2792</v>
      </c>
    </row>
    <row r="11013" spans="1:14">
      <c r="A11013">
        <v>16</v>
      </c>
      <c r="B11013" t="s">
        <v>19772</v>
      </c>
      <c r="C11013" t="s">
        <v>19773</v>
      </c>
      <c r="D11013">
        <v>2220</v>
      </c>
      <c r="E11013" s="1">
        <v>1.278</v>
      </c>
      <c r="F11013">
        <v>1.5620000000000001</v>
      </c>
      <c r="G11013">
        <v>0.46700000000000003</v>
      </c>
      <c r="H11013">
        <v>92</v>
      </c>
      <c r="I11013">
        <v>6.8</v>
      </c>
      <c r="J11013">
        <v>4.5700000000000003E-3</v>
      </c>
      <c r="K11013">
        <v>0.42699999999999999</v>
      </c>
      <c r="L11013">
        <v>2.1454782608695644</v>
      </c>
      <c r="M11013" s="2">
        <f t="shared" si="343"/>
        <v>69.565217391304344</v>
      </c>
      <c r="N11013" t="s">
        <v>2792</v>
      </c>
    </row>
    <row r="11014" spans="1:14">
      <c r="A11014">
        <v>17</v>
      </c>
      <c r="B11014" t="s">
        <v>7667</v>
      </c>
      <c r="C11014" t="s">
        <v>7668</v>
      </c>
      <c r="D11014">
        <v>837</v>
      </c>
      <c r="E11014" s="1">
        <v>1.165</v>
      </c>
      <c r="G11014">
        <v>0.754</v>
      </c>
      <c r="H11014">
        <v>57</v>
      </c>
      <c r="I11014">
        <v>7.3</v>
      </c>
      <c r="J11014">
        <v>1.67E-3</v>
      </c>
      <c r="L11014">
        <v>2.1454782608695644</v>
      </c>
      <c r="M11014" s="2">
        <f t="shared" si="343"/>
        <v>73.91304347826086</v>
      </c>
      <c r="N11014" t="s">
        <v>2792</v>
      </c>
    </row>
    <row r="11015" spans="1:14">
      <c r="A11015">
        <v>18</v>
      </c>
      <c r="B11015" t="s">
        <v>7655</v>
      </c>
      <c r="C11015" t="s">
        <v>7656</v>
      </c>
      <c r="D11015">
        <v>1116</v>
      </c>
      <c r="E11015" s="1">
        <v>1.135</v>
      </c>
      <c r="F11015">
        <v>1.155</v>
      </c>
      <c r="G11015">
        <v>0.44600000000000001</v>
      </c>
      <c r="H11015">
        <v>65</v>
      </c>
      <c r="I11015" t="s">
        <v>18288</v>
      </c>
      <c r="J11015">
        <v>1.5200000000000001E-3</v>
      </c>
      <c r="K11015">
        <v>0.312</v>
      </c>
      <c r="L11015">
        <v>2.1454782608695644</v>
      </c>
      <c r="M11015" s="2">
        <f t="shared" si="343"/>
        <v>78.260869565217391</v>
      </c>
      <c r="N11015" t="s">
        <v>2792</v>
      </c>
    </row>
    <row r="11016" spans="1:14">
      <c r="A11016">
        <v>19</v>
      </c>
      <c r="B11016" t="s">
        <v>7645</v>
      </c>
      <c r="C11016" t="s">
        <v>7646</v>
      </c>
      <c r="D11016">
        <v>236</v>
      </c>
      <c r="E11016" s="1">
        <v>1.044</v>
      </c>
      <c r="F11016">
        <v>0.83399999999999996</v>
      </c>
      <c r="G11016">
        <v>0.25</v>
      </c>
      <c r="H11016">
        <v>36</v>
      </c>
      <c r="I11016">
        <v>4.8</v>
      </c>
      <c r="J11016">
        <v>5.6999999999999998E-4</v>
      </c>
      <c r="K11016">
        <v>0.20699999999999999</v>
      </c>
      <c r="L11016">
        <v>2.1454782608695644</v>
      </c>
      <c r="M11016" s="2">
        <f t="shared" si="343"/>
        <v>82.608695652173907</v>
      </c>
      <c r="N11016" t="s">
        <v>2792</v>
      </c>
    </row>
    <row r="11017" spans="1:14">
      <c r="A11017">
        <v>20</v>
      </c>
      <c r="B11017" t="s">
        <v>7651</v>
      </c>
      <c r="C11017" t="s">
        <v>7652</v>
      </c>
      <c r="D11017">
        <v>562</v>
      </c>
      <c r="E11017" s="1">
        <v>0.83799999999999997</v>
      </c>
      <c r="F11017">
        <v>0.96199999999999997</v>
      </c>
      <c r="G11017">
        <v>5.7000000000000002E-2</v>
      </c>
      <c r="H11017">
        <v>53</v>
      </c>
      <c r="I11017">
        <v>8.3000000000000007</v>
      </c>
      <c r="J11017">
        <v>4.8999999999999998E-4</v>
      </c>
      <c r="K11017">
        <v>0.13400000000000001</v>
      </c>
      <c r="L11017">
        <v>2.1454782608695644</v>
      </c>
      <c r="M11017" s="2">
        <f t="shared" si="343"/>
        <v>86.956521739130437</v>
      </c>
      <c r="N11017" t="s">
        <v>2792</v>
      </c>
    </row>
    <row r="11018" spans="1:14">
      <c r="A11018">
        <v>21</v>
      </c>
      <c r="B11018" t="s">
        <v>7669</v>
      </c>
      <c r="C11018" t="s">
        <v>7670</v>
      </c>
      <c r="D11018">
        <v>1974</v>
      </c>
      <c r="E11018" s="1">
        <v>0.82099999999999995</v>
      </c>
      <c r="F11018">
        <v>0.70899999999999996</v>
      </c>
      <c r="G11018">
        <v>0.14299999999999999</v>
      </c>
      <c r="H11018">
        <v>168</v>
      </c>
      <c r="I11018">
        <v>9.6</v>
      </c>
      <c r="J11018">
        <v>2.9499999999999999E-3</v>
      </c>
      <c r="K11018">
        <v>0.159</v>
      </c>
      <c r="L11018">
        <v>2.1454782608695644</v>
      </c>
      <c r="M11018" s="2">
        <f t="shared" si="343"/>
        <v>91.304347826086953</v>
      </c>
      <c r="N11018" t="s">
        <v>2792</v>
      </c>
    </row>
    <row r="11019" spans="1:14">
      <c r="A11019">
        <v>22</v>
      </c>
      <c r="B11019" t="s">
        <v>7653</v>
      </c>
      <c r="C11019" t="s">
        <v>7654</v>
      </c>
      <c r="D11019">
        <v>271</v>
      </c>
      <c r="E11019" s="1">
        <v>0.74</v>
      </c>
      <c r="F11019">
        <v>0.73899999999999999</v>
      </c>
      <c r="G11019">
        <v>0.14000000000000001</v>
      </c>
      <c r="H11019">
        <v>50</v>
      </c>
      <c r="I11019">
        <v>4.8</v>
      </c>
      <c r="J11019">
        <v>3.6999999999999999E-4</v>
      </c>
      <c r="K11019">
        <v>9.6000000000000002E-2</v>
      </c>
      <c r="L11019">
        <v>2.1454782608695644</v>
      </c>
      <c r="M11019" s="2">
        <f t="shared" si="343"/>
        <v>95.652173913043484</v>
      </c>
      <c r="N11019" t="s">
        <v>2792</v>
      </c>
    </row>
    <row r="11020" spans="1:14">
      <c r="A11020">
        <v>23</v>
      </c>
      <c r="B11020" t="s">
        <v>7677</v>
      </c>
      <c r="C11020" t="s">
        <v>7678</v>
      </c>
      <c r="D11020">
        <v>343</v>
      </c>
      <c r="E11020" s="1">
        <v>0.68100000000000005</v>
      </c>
      <c r="F11020">
        <v>0.56999999999999995</v>
      </c>
      <c r="G11020">
        <v>0</v>
      </c>
      <c r="H11020">
        <v>12</v>
      </c>
      <c r="I11020" t="s">
        <v>18288</v>
      </c>
      <c r="J11020">
        <v>5.0000000000000001E-4</v>
      </c>
      <c r="K11020">
        <v>0.248</v>
      </c>
      <c r="L11020">
        <v>2.1454782608695644</v>
      </c>
      <c r="M11020" s="2">
        <f t="shared" si="343"/>
        <v>100</v>
      </c>
      <c r="N11020" t="s">
        <v>2792</v>
      </c>
    </row>
    <row r="11021" spans="1:14" s="3" customFormat="1">
      <c r="E11021" s="4"/>
      <c r="M11021" s="5"/>
    </row>
    <row r="11022" spans="1:14">
      <c r="A11022">
        <v>1</v>
      </c>
      <c r="B11022" t="s">
        <v>9523</v>
      </c>
      <c r="C11022" t="s">
        <v>9524</v>
      </c>
      <c r="D11022">
        <v>21920</v>
      </c>
      <c r="E11022" s="1">
        <v>31.17</v>
      </c>
      <c r="F11022">
        <v>36.011000000000003</v>
      </c>
      <c r="G11022">
        <v>5.8760000000000003</v>
      </c>
      <c r="H11022">
        <v>121</v>
      </c>
      <c r="I11022">
        <v>3.7</v>
      </c>
      <c r="J11022">
        <v>0.15436</v>
      </c>
      <c r="K11022">
        <v>15.606999999999999</v>
      </c>
      <c r="L11022">
        <f>AVERAGE(E11022:E11090)</f>
        <v>3.7214927536231888</v>
      </c>
      <c r="M11022" s="2">
        <f t="shared" ref="M11022:M11053" si="344">A11022/69*100</f>
        <v>1.4492753623188406</v>
      </c>
      <c r="N11022" t="s">
        <v>2793</v>
      </c>
    </row>
    <row r="11023" spans="1:14">
      <c r="A11023">
        <v>2</v>
      </c>
      <c r="B11023" t="s">
        <v>21597</v>
      </c>
      <c r="C11023" t="s">
        <v>21598</v>
      </c>
      <c r="D11023">
        <v>2944</v>
      </c>
      <c r="E11023" s="1">
        <v>17.689</v>
      </c>
      <c r="F11023">
        <v>18.192</v>
      </c>
      <c r="G11023">
        <v>0.78400000000000003</v>
      </c>
      <c r="H11023">
        <v>37</v>
      </c>
      <c r="I11023">
        <v>3.2</v>
      </c>
      <c r="J11023">
        <v>1.489E-2</v>
      </c>
      <c r="K11023">
        <v>5.6230000000000002</v>
      </c>
      <c r="L11023">
        <v>3.7214927536231888</v>
      </c>
      <c r="M11023" s="2">
        <f t="shared" si="344"/>
        <v>2.8985507246376812</v>
      </c>
      <c r="N11023" t="s">
        <v>2793</v>
      </c>
    </row>
    <row r="11024" spans="1:14">
      <c r="A11024">
        <v>3</v>
      </c>
      <c r="B11024" t="s">
        <v>21407</v>
      </c>
      <c r="C11024" t="s">
        <v>21408</v>
      </c>
      <c r="D11024">
        <v>91952</v>
      </c>
      <c r="E11024" s="1">
        <v>14.829000000000001</v>
      </c>
      <c r="F11024">
        <v>13.86</v>
      </c>
      <c r="G11024">
        <v>2.5569999999999999</v>
      </c>
      <c r="H11024">
        <v>867</v>
      </c>
      <c r="I11024">
        <v>5.0999999999999996</v>
      </c>
      <c r="J11024">
        <v>0.27818999999999999</v>
      </c>
      <c r="K11024">
        <v>4.2430000000000003</v>
      </c>
      <c r="L11024">
        <v>3.7214927536231888</v>
      </c>
      <c r="M11024" s="2">
        <f t="shared" si="344"/>
        <v>4.3478260869565215</v>
      </c>
      <c r="N11024" t="s">
        <v>2793</v>
      </c>
    </row>
    <row r="11025" spans="1:14">
      <c r="A11025">
        <v>4</v>
      </c>
      <c r="B11025" t="s">
        <v>21595</v>
      </c>
      <c r="C11025" t="s">
        <v>21596</v>
      </c>
      <c r="D11025">
        <v>88431</v>
      </c>
      <c r="E11025" s="1">
        <v>13.025</v>
      </c>
      <c r="F11025">
        <v>14.132</v>
      </c>
      <c r="G11025">
        <v>2.4710000000000001</v>
      </c>
      <c r="H11025">
        <v>1078</v>
      </c>
      <c r="I11025">
        <v>4.4000000000000004</v>
      </c>
      <c r="J11025">
        <v>0.37491000000000002</v>
      </c>
      <c r="K11025">
        <v>5.1890000000000001</v>
      </c>
      <c r="L11025">
        <v>3.7214927536231888</v>
      </c>
      <c r="M11025" s="2">
        <f t="shared" si="344"/>
        <v>5.7971014492753623</v>
      </c>
      <c r="N11025" t="s">
        <v>2793</v>
      </c>
    </row>
    <row r="11026" spans="1:14">
      <c r="A11026">
        <v>5</v>
      </c>
      <c r="B11026" t="s">
        <v>21395</v>
      </c>
      <c r="C11026" t="s">
        <v>21396</v>
      </c>
      <c r="D11026">
        <v>38585</v>
      </c>
      <c r="E11026" s="1">
        <v>12.061999999999999</v>
      </c>
      <c r="F11026">
        <v>12.523999999999999</v>
      </c>
      <c r="G11026">
        <v>1.94</v>
      </c>
      <c r="H11026">
        <v>1191</v>
      </c>
      <c r="I11026">
        <v>2.4</v>
      </c>
      <c r="J11026">
        <v>0.20333000000000001</v>
      </c>
      <c r="K11026">
        <v>4.0119999999999996</v>
      </c>
      <c r="L11026">
        <v>3.7214927536231888</v>
      </c>
      <c r="M11026" s="2">
        <f t="shared" si="344"/>
        <v>7.2463768115942031</v>
      </c>
      <c r="N11026" t="s">
        <v>2793</v>
      </c>
    </row>
    <row r="11027" spans="1:14">
      <c r="A11027">
        <v>6</v>
      </c>
      <c r="B11027" t="s">
        <v>21405</v>
      </c>
      <c r="C11027" t="s">
        <v>21406</v>
      </c>
      <c r="D11027">
        <v>34758</v>
      </c>
      <c r="E11027" s="1">
        <v>9.7650000000000006</v>
      </c>
      <c r="F11027">
        <v>10.342000000000001</v>
      </c>
      <c r="G11027">
        <v>1.8149999999999999</v>
      </c>
      <c r="H11027">
        <v>569</v>
      </c>
      <c r="I11027">
        <v>4.2</v>
      </c>
      <c r="J11027">
        <v>0.12336</v>
      </c>
      <c r="K11027">
        <v>3.0059999999999998</v>
      </c>
      <c r="L11027">
        <v>3.7214927536231888</v>
      </c>
      <c r="M11027" s="2">
        <f t="shared" si="344"/>
        <v>8.695652173913043</v>
      </c>
      <c r="N11027" t="s">
        <v>2793</v>
      </c>
    </row>
    <row r="11028" spans="1:14">
      <c r="A11028">
        <v>7</v>
      </c>
      <c r="B11028" t="s">
        <v>7687</v>
      </c>
      <c r="C11028" t="s">
        <v>7688</v>
      </c>
      <c r="D11028">
        <v>1387</v>
      </c>
      <c r="E11028" s="1">
        <v>7.8440000000000003</v>
      </c>
      <c r="F11028">
        <v>7.758</v>
      </c>
      <c r="G11028">
        <v>1.2430000000000001</v>
      </c>
      <c r="H11028">
        <v>74</v>
      </c>
      <c r="I11028">
        <v>2.7</v>
      </c>
      <c r="J11028">
        <v>5.9199999999999999E-3</v>
      </c>
      <c r="K11028">
        <v>2.0459999999999998</v>
      </c>
      <c r="L11028">
        <v>3.7214927536231888</v>
      </c>
      <c r="M11028" s="2">
        <f t="shared" si="344"/>
        <v>10.144927536231885</v>
      </c>
      <c r="N11028" t="s">
        <v>2793</v>
      </c>
    </row>
    <row r="11029" spans="1:14">
      <c r="A11029">
        <v>8</v>
      </c>
      <c r="B11029" t="s">
        <v>21643</v>
      </c>
      <c r="C11029" t="s">
        <v>21644</v>
      </c>
      <c r="D11029">
        <v>18137</v>
      </c>
      <c r="E11029" s="1">
        <v>7.8230000000000004</v>
      </c>
      <c r="F11029">
        <v>8.0839999999999996</v>
      </c>
      <c r="G11029">
        <v>1.429</v>
      </c>
      <c r="H11029">
        <v>457</v>
      </c>
      <c r="I11029">
        <v>3.6</v>
      </c>
      <c r="J11029">
        <v>7.8560000000000005E-2</v>
      </c>
      <c r="K11029">
        <v>2.5030000000000001</v>
      </c>
      <c r="L11029">
        <v>3.7214927536231888</v>
      </c>
      <c r="M11029" s="2">
        <f t="shared" si="344"/>
        <v>11.594202898550725</v>
      </c>
      <c r="N11029" t="s">
        <v>2793</v>
      </c>
    </row>
    <row r="11030" spans="1:14">
      <c r="A11030">
        <v>9</v>
      </c>
      <c r="B11030" t="s">
        <v>21869</v>
      </c>
      <c r="C11030" t="s">
        <v>21870</v>
      </c>
      <c r="D11030">
        <v>3031</v>
      </c>
      <c r="E11030" s="1">
        <v>7.3920000000000003</v>
      </c>
      <c r="F11030">
        <v>7.8010000000000002</v>
      </c>
      <c r="G11030">
        <v>0.97899999999999998</v>
      </c>
      <c r="H11030">
        <v>96</v>
      </c>
      <c r="I11030">
        <v>2.8</v>
      </c>
      <c r="J11030">
        <v>1.5169999999999999E-2</v>
      </c>
      <c r="K11030">
        <v>2.3010000000000002</v>
      </c>
      <c r="L11030">
        <v>3.7214927536231888</v>
      </c>
      <c r="M11030" s="2">
        <f t="shared" si="344"/>
        <v>13.043478260869565</v>
      </c>
      <c r="N11030" t="s">
        <v>2793</v>
      </c>
    </row>
    <row r="11031" spans="1:14">
      <c r="A11031">
        <v>10</v>
      </c>
      <c r="B11031" t="s">
        <v>7239</v>
      </c>
      <c r="C11031" t="s">
        <v>7240</v>
      </c>
      <c r="D11031">
        <v>3097</v>
      </c>
      <c r="E11031" s="1">
        <v>6.93</v>
      </c>
      <c r="F11031">
        <v>7.6470000000000002</v>
      </c>
      <c r="G11031">
        <v>1.2629999999999999</v>
      </c>
      <c r="H11031">
        <v>160</v>
      </c>
      <c r="I11031">
        <v>2.9</v>
      </c>
      <c r="J11031">
        <v>1.048E-2</v>
      </c>
      <c r="K11031">
        <v>1.8049999999999999</v>
      </c>
      <c r="L11031">
        <v>3.7214927536231888</v>
      </c>
      <c r="M11031" s="2">
        <f t="shared" si="344"/>
        <v>14.492753623188406</v>
      </c>
      <c r="N11031" t="s">
        <v>2793</v>
      </c>
    </row>
    <row r="11032" spans="1:14">
      <c r="A11032">
        <v>11</v>
      </c>
      <c r="B11032" t="s">
        <v>21859</v>
      </c>
      <c r="C11032" t="s">
        <v>21860</v>
      </c>
      <c r="D11032">
        <v>8575</v>
      </c>
      <c r="E11032" s="1">
        <v>6.585</v>
      </c>
      <c r="F11032">
        <v>6.6509999999999998</v>
      </c>
      <c r="G11032">
        <v>1.3009999999999999</v>
      </c>
      <c r="H11032">
        <v>632</v>
      </c>
      <c r="I11032">
        <v>2</v>
      </c>
      <c r="J11032">
        <v>4.8840000000000001E-2</v>
      </c>
      <c r="K11032">
        <v>2.3929999999999998</v>
      </c>
      <c r="L11032">
        <v>3.7214927536231888</v>
      </c>
      <c r="M11032" s="2">
        <f t="shared" si="344"/>
        <v>15.942028985507244</v>
      </c>
      <c r="N11032" t="s">
        <v>2793</v>
      </c>
    </row>
    <row r="11033" spans="1:14">
      <c r="A11033">
        <v>12</v>
      </c>
      <c r="B11033" t="s">
        <v>21599</v>
      </c>
      <c r="C11033" t="s">
        <v>21600</v>
      </c>
      <c r="D11033">
        <v>7835</v>
      </c>
      <c r="E11033" s="1">
        <v>6.2329999999999997</v>
      </c>
      <c r="F11033">
        <v>6.2619999999999996</v>
      </c>
      <c r="G11033">
        <v>1.167</v>
      </c>
      <c r="H11033">
        <v>1015</v>
      </c>
      <c r="I11033">
        <v>1.7</v>
      </c>
      <c r="J11033">
        <v>2.9659999999999999E-2</v>
      </c>
      <c r="K11033">
        <v>1.597</v>
      </c>
      <c r="L11033">
        <v>3.7214927536231888</v>
      </c>
      <c r="M11033" s="2">
        <f t="shared" si="344"/>
        <v>17.391304347826086</v>
      </c>
      <c r="N11033" t="s">
        <v>2793</v>
      </c>
    </row>
    <row r="11034" spans="1:14">
      <c r="A11034">
        <v>13</v>
      </c>
      <c r="B11034" t="s">
        <v>20145</v>
      </c>
      <c r="C11034" t="s">
        <v>20146</v>
      </c>
      <c r="D11034">
        <v>16485</v>
      </c>
      <c r="E11034" s="1">
        <v>5.6970000000000001</v>
      </c>
      <c r="F11034">
        <v>6.1360000000000001</v>
      </c>
      <c r="G11034">
        <v>1.256</v>
      </c>
      <c r="H11034">
        <v>617</v>
      </c>
      <c r="I11034">
        <v>3.7</v>
      </c>
      <c r="J11034">
        <v>5.475E-2</v>
      </c>
      <c r="K11034">
        <v>1.603</v>
      </c>
      <c r="L11034">
        <v>3.7214927536231888</v>
      </c>
      <c r="M11034" s="2">
        <f t="shared" si="344"/>
        <v>18.840579710144929</v>
      </c>
      <c r="N11034" t="s">
        <v>2793</v>
      </c>
    </row>
    <row r="11035" spans="1:14">
      <c r="A11035">
        <v>14</v>
      </c>
      <c r="B11035" t="s">
        <v>7255</v>
      </c>
      <c r="C11035" t="s">
        <v>7256</v>
      </c>
      <c r="D11035">
        <v>983</v>
      </c>
      <c r="E11035" s="1">
        <v>5.681</v>
      </c>
      <c r="F11035">
        <v>6.34</v>
      </c>
      <c r="G11035">
        <v>1.085</v>
      </c>
      <c r="H11035">
        <v>47</v>
      </c>
      <c r="I11035">
        <v>2.7</v>
      </c>
      <c r="J11035">
        <v>4.0899999999999999E-3</v>
      </c>
      <c r="K11035">
        <v>1.5880000000000001</v>
      </c>
      <c r="L11035">
        <v>3.7214927536231888</v>
      </c>
      <c r="M11035" s="2">
        <f t="shared" si="344"/>
        <v>20.289855072463769</v>
      </c>
      <c r="N11035" t="s">
        <v>2793</v>
      </c>
    </row>
    <row r="11036" spans="1:14">
      <c r="A11036">
        <v>15</v>
      </c>
      <c r="B11036" t="s">
        <v>16436</v>
      </c>
      <c r="C11036" t="s">
        <v>16437</v>
      </c>
      <c r="D11036">
        <v>22068</v>
      </c>
      <c r="E11036" s="1">
        <v>5.4370000000000003</v>
      </c>
      <c r="F11036">
        <v>5.3890000000000002</v>
      </c>
      <c r="G11036">
        <v>1.105</v>
      </c>
      <c r="H11036">
        <v>448</v>
      </c>
      <c r="I11036">
        <v>4.0999999999999996</v>
      </c>
      <c r="J11036">
        <v>5.9290000000000002E-2</v>
      </c>
      <c r="K11036">
        <v>1.252</v>
      </c>
      <c r="L11036">
        <v>3.7214927536231888</v>
      </c>
      <c r="M11036" s="2">
        <f t="shared" si="344"/>
        <v>21.739130434782609</v>
      </c>
      <c r="N11036" t="s">
        <v>2793</v>
      </c>
    </row>
    <row r="11037" spans="1:14">
      <c r="A11037">
        <v>16</v>
      </c>
      <c r="B11037" t="s">
        <v>16678</v>
      </c>
      <c r="C11037" t="s">
        <v>16679</v>
      </c>
      <c r="D11037">
        <v>2713</v>
      </c>
      <c r="E11037" s="1">
        <v>5.26</v>
      </c>
      <c r="F11037">
        <v>6.2359999999999998</v>
      </c>
      <c r="G11037">
        <v>0.746</v>
      </c>
      <c r="H11037">
        <v>114</v>
      </c>
      <c r="I11037">
        <v>3.4</v>
      </c>
      <c r="J11037">
        <v>1.048E-2</v>
      </c>
      <c r="K11037">
        <v>1.5640000000000001</v>
      </c>
      <c r="L11037">
        <v>3.7214927536231888</v>
      </c>
      <c r="M11037" s="2">
        <f t="shared" si="344"/>
        <v>23.188405797101449</v>
      </c>
      <c r="N11037" t="s">
        <v>2793</v>
      </c>
    </row>
    <row r="11038" spans="1:14">
      <c r="A11038">
        <v>17</v>
      </c>
      <c r="B11038" t="s">
        <v>7203</v>
      </c>
      <c r="C11038" t="s">
        <v>7204</v>
      </c>
      <c r="D11038">
        <v>2198</v>
      </c>
      <c r="E11038" s="1">
        <v>5.2560000000000002</v>
      </c>
      <c r="F11038">
        <v>4.3659999999999997</v>
      </c>
      <c r="G11038">
        <v>1.4910000000000001</v>
      </c>
      <c r="H11038">
        <v>108</v>
      </c>
      <c r="I11038">
        <v>2.1</v>
      </c>
      <c r="J11038">
        <v>5.2599999999999999E-3</v>
      </c>
      <c r="K11038">
        <v>0.67400000000000004</v>
      </c>
      <c r="L11038">
        <v>3.7214927536231888</v>
      </c>
      <c r="M11038" s="2">
        <f t="shared" si="344"/>
        <v>24.637681159420293</v>
      </c>
      <c r="N11038" t="s">
        <v>2793</v>
      </c>
    </row>
    <row r="11039" spans="1:14">
      <c r="A11039">
        <v>18</v>
      </c>
      <c r="B11039" t="s">
        <v>9323</v>
      </c>
      <c r="C11039" t="s">
        <v>9324</v>
      </c>
      <c r="D11039">
        <v>8635</v>
      </c>
      <c r="E11039" s="1">
        <v>5.008</v>
      </c>
      <c r="F11039">
        <v>5.04</v>
      </c>
      <c r="G11039">
        <v>0.68300000000000005</v>
      </c>
      <c r="H11039">
        <v>953</v>
      </c>
      <c r="I11039">
        <v>2.2999999999999998</v>
      </c>
      <c r="J11039">
        <v>3.5630000000000002E-2</v>
      </c>
      <c r="K11039">
        <v>1.284</v>
      </c>
      <c r="L11039">
        <v>3.7214927536231888</v>
      </c>
      <c r="M11039" s="2">
        <f t="shared" si="344"/>
        <v>26.086956521739129</v>
      </c>
      <c r="N11039" t="s">
        <v>2793</v>
      </c>
    </row>
    <row r="11040" spans="1:14">
      <c r="A11040">
        <v>19</v>
      </c>
      <c r="B11040" t="s">
        <v>21857</v>
      </c>
      <c r="C11040" t="s">
        <v>21858</v>
      </c>
      <c r="D11040">
        <v>78595</v>
      </c>
      <c r="E11040" s="1">
        <v>4.8140000000000001</v>
      </c>
      <c r="F11040">
        <v>5.1520000000000001</v>
      </c>
      <c r="G11040">
        <v>0.73799999999999999</v>
      </c>
      <c r="H11040">
        <v>3283</v>
      </c>
      <c r="I11040">
        <v>3.4</v>
      </c>
      <c r="J11040">
        <v>0.34956999999999999</v>
      </c>
      <c r="K11040">
        <v>1.353</v>
      </c>
      <c r="L11040">
        <v>3.7214927536231888</v>
      </c>
      <c r="M11040" s="2">
        <f t="shared" si="344"/>
        <v>27.536231884057973</v>
      </c>
      <c r="N11040" t="s">
        <v>2793</v>
      </c>
    </row>
    <row r="11041" spans="1:14">
      <c r="A11041">
        <v>20</v>
      </c>
      <c r="B11041" t="s">
        <v>9521</v>
      </c>
      <c r="C11041" t="s">
        <v>9522</v>
      </c>
      <c r="D11041">
        <v>34133</v>
      </c>
      <c r="E11041" s="1">
        <v>3.8420000000000001</v>
      </c>
      <c r="F11041">
        <v>3.8380000000000001</v>
      </c>
      <c r="G11041">
        <v>0.69699999999999995</v>
      </c>
      <c r="H11041">
        <v>1021</v>
      </c>
      <c r="I11041">
        <v>4.4000000000000004</v>
      </c>
      <c r="J11041">
        <v>0.12987000000000001</v>
      </c>
      <c r="K11041">
        <v>1.194</v>
      </c>
      <c r="L11041">
        <v>3.7214927536231888</v>
      </c>
      <c r="M11041" s="2">
        <f t="shared" si="344"/>
        <v>28.985507246376812</v>
      </c>
      <c r="N11041" t="s">
        <v>2793</v>
      </c>
    </row>
    <row r="11042" spans="1:14">
      <c r="A11042">
        <v>21</v>
      </c>
      <c r="B11042" t="s">
        <v>7681</v>
      </c>
      <c r="C11042" t="s">
        <v>7682</v>
      </c>
      <c r="D11042">
        <v>3051</v>
      </c>
      <c r="E11042" s="1">
        <v>3.4630000000000001</v>
      </c>
      <c r="F11042">
        <v>4.0270000000000001</v>
      </c>
      <c r="G11042">
        <v>0.61799999999999999</v>
      </c>
      <c r="H11042">
        <v>500</v>
      </c>
      <c r="I11042">
        <v>2.5</v>
      </c>
      <c r="J11042">
        <v>8.7500000000000008E-3</v>
      </c>
      <c r="K11042">
        <v>0.83199999999999996</v>
      </c>
      <c r="L11042">
        <v>3.7214927536231888</v>
      </c>
      <c r="M11042" s="2">
        <f t="shared" si="344"/>
        <v>30.434782608695656</v>
      </c>
      <c r="N11042" t="s">
        <v>2793</v>
      </c>
    </row>
    <row r="11043" spans="1:14">
      <c r="A11043">
        <v>22</v>
      </c>
      <c r="B11043" t="s">
        <v>16428</v>
      </c>
      <c r="C11043" t="s">
        <v>16429</v>
      </c>
      <c r="D11043">
        <v>1240</v>
      </c>
      <c r="E11043" s="1">
        <v>3.3849999999999998</v>
      </c>
      <c r="F11043">
        <v>3.32</v>
      </c>
      <c r="G11043">
        <v>1.0269999999999999</v>
      </c>
      <c r="H11043">
        <v>146</v>
      </c>
      <c r="I11043">
        <v>2.2000000000000002</v>
      </c>
      <c r="J11043">
        <v>5.0499999999999998E-3</v>
      </c>
      <c r="K11043">
        <v>0.878</v>
      </c>
      <c r="L11043">
        <v>3.7214927536231888</v>
      </c>
      <c r="M11043" s="2">
        <f t="shared" si="344"/>
        <v>31.884057971014489</v>
      </c>
      <c r="N11043" t="s">
        <v>2793</v>
      </c>
    </row>
    <row r="11044" spans="1:14">
      <c r="A11044">
        <v>23</v>
      </c>
      <c r="B11044" t="s">
        <v>21201</v>
      </c>
      <c r="C11044" t="s">
        <v>21202</v>
      </c>
      <c r="D11044">
        <v>15134</v>
      </c>
      <c r="E11044" s="1">
        <v>3.3650000000000002</v>
      </c>
      <c r="F11044">
        <v>3.4140000000000001</v>
      </c>
      <c r="G11044">
        <v>0.86899999999999999</v>
      </c>
      <c r="H11044">
        <v>589</v>
      </c>
      <c r="I11044">
        <v>5.3</v>
      </c>
      <c r="J11044">
        <v>3.2210000000000003E-2</v>
      </c>
      <c r="K11044">
        <v>0.80700000000000005</v>
      </c>
      <c r="L11044">
        <v>3.7214927536231888</v>
      </c>
      <c r="M11044" s="2">
        <f t="shared" si="344"/>
        <v>33.333333333333329</v>
      </c>
      <c r="N11044" t="s">
        <v>2793</v>
      </c>
    </row>
    <row r="11045" spans="1:14">
      <c r="A11045">
        <v>24</v>
      </c>
      <c r="B11045" t="s">
        <v>8981</v>
      </c>
      <c r="C11045" t="s">
        <v>8982</v>
      </c>
      <c r="D11045">
        <v>3065</v>
      </c>
      <c r="E11045" s="1">
        <v>3.218</v>
      </c>
      <c r="F11045">
        <v>3.4470000000000001</v>
      </c>
      <c r="G11045">
        <v>0.72199999999999998</v>
      </c>
      <c r="H11045">
        <v>176</v>
      </c>
      <c r="I11045">
        <v>3.3</v>
      </c>
      <c r="J11045">
        <v>1.336E-2</v>
      </c>
      <c r="K11045">
        <v>1.0289999999999999</v>
      </c>
      <c r="L11045">
        <v>3.7214927536231888</v>
      </c>
      <c r="M11045" s="2">
        <f t="shared" si="344"/>
        <v>34.782608695652172</v>
      </c>
      <c r="N11045" t="s">
        <v>2793</v>
      </c>
    </row>
    <row r="11046" spans="1:14">
      <c r="A11046">
        <v>25</v>
      </c>
      <c r="B11046" t="s">
        <v>9567</v>
      </c>
      <c r="C11046" t="s">
        <v>9568</v>
      </c>
      <c r="D11046">
        <v>19677</v>
      </c>
      <c r="E11046" s="1">
        <v>2.8210000000000002</v>
      </c>
      <c r="F11046">
        <v>3.145</v>
      </c>
      <c r="G11046">
        <v>0.53400000000000003</v>
      </c>
      <c r="H11046">
        <v>500</v>
      </c>
      <c r="I11046">
        <v>6.3</v>
      </c>
      <c r="J11046">
        <v>6.1379999999999997E-2</v>
      </c>
      <c r="K11046">
        <v>1.238</v>
      </c>
      <c r="L11046">
        <v>3.7214927536231888</v>
      </c>
      <c r="M11046" s="2">
        <f t="shared" si="344"/>
        <v>36.231884057971016</v>
      </c>
      <c r="N11046" t="s">
        <v>2793</v>
      </c>
    </row>
    <row r="11047" spans="1:14">
      <c r="A11047">
        <v>26</v>
      </c>
      <c r="B11047" t="s">
        <v>13008</v>
      </c>
      <c r="C11047" t="s">
        <v>13009</v>
      </c>
      <c r="D11047">
        <v>2453</v>
      </c>
      <c r="E11047" s="1">
        <v>2.718</v>
      </c>
      <c r="F11047">
        <v>3.0760000000000001</v>
      </c>
      <c r="G11047">
        <v>0.40899999999999997</v>
      </c>
      <c r="H11047">
        <v>110</v>
      </c>
      <c r="I11047">
        <v>4.4000000000000004</v>
      </c>
      <c r="J11047">
        <v>8.3999999999999995E-3</v>
      </c>
      <c r="K11047">
        <v>0.86099999999999999</v>
      </c>
      <c r="L11047">
        <v>3.7214927536231888</v>
      </c>
      <c r="M11047" s="2">
        <f t="shared" si="344"/>
        <v>37.681159420289859</v>
      </c>
      <c r="N11047" t="s">
        <v>2793</v>
      </c>
    </row>
    <row r="11048" spans="1:14">
      <c r="A11048">
        <v>27</v>
      </c>
      <c r="B11048" t="s">
        <v>9517</v>
      </c>
      <c r="C11048" t="s">
        <v>9518</v>
      </c>
      <c r="D11048">
        <v>3998</v>
      </c>
      <c r="E11048" s="1">
        <v>2.524</v>
      </c>
      <c r="F11048">
        <v>2.7829999999999999</v>
      </c>
      <c r="G11048">
        <v>0.29799999999999999</v>
      </c>
      <c r="H11048">
        <v>624</v>
      </c>
      <c r="I11048">
        <v>2.4</v>
      </c>
      <c r="J11048">
        <v>1.6809999999999999E-2</v>
      </c>
      <c r="K11048">
        <v>0.71399999999999997</v>
      </c>
      <c r="L11048">
        <v>3.7214927536231888</v>
      </c>
      <c r="M11048" s="2">
        <f t="shared" si="344"/>
        <v>39.130434782608695</v>
      </c>
      <c r="N11048" t="s">
        <v>2793</v>
      </c>
    </row>
    <row r="11049" spans="1:14">
      <c r="A11049">
        <v>28</v>
      </c>
      <c r="B11049" t="s">
        <v>9561</v>
      </c>
      <c r="C11049" t="s">
        <v>9562</v>
      </c>
      <c r="D11049">
        <v>553</v>
      </c>
      <c r="E11049" s="1">
        <v>2.5089999999999999</v>
      </c>
      <c r="F11049">
        <v>2.5609999999999999</v>
      </c>
      <c r="G11049">
        <v>0.30099999999999999</v>
      </c>
      <c r="H11049">
        <v>173</v>
      </c>
      <c r="I11049">
        <v>1.9</v>
      </c>
      <c r="J11049">
        <v>2.0100000000000001E-3</v>
      </c>
      <c r="K11049">
        <v>0.61399999999999999</v>
      </c>
      <c r="L11049">
        <v>3.7214927536231888</v>
      </c>
      <c r="M11049" s="2">
        <f t="shared" si="344"/>
        <v>40.579710144927539</v>
      </c>
      <c r="N11049" t="s">
        <v>2793</v>
      </c>
    </row>
    <row r="11050" spans="1:14">
      <c r="A11050">
        <v>29</v>
      </c>
      <c r="B11050" t="s">
        <v>21881</v>
      </c>
      <c r="C11050" t="s">
        <v>21882</v>
      </c>
      <c r="D11050">
        <v>877</v>
      </c>
      <c r="E11050" s="1">
        <v>2.4249999999999998</v>
      </c>
      <c r="F11050">
        <v>2.988</v>
      </c>
      <c r="G11050">
        <v>0.52500000000000002</v>
      </c>
      <c r="H11050">
        <v>101</v>
      </c>
      <c r="I11050">
        <v>3</v>
      </c>
      <c r="J11050">
        <v>3.5500000000000002E-3</v>
      </c>
      <c r="K11050">
        <v>0.83399999999999996</v>
      </c>
      <c r="L11050">
        <v>3.7214927536231888</v>
      </c>
      <c r="M11050" s="2">
        <f t="shared" si="344"/>
        <v>42.028985507246375</v>
      </c>
      <c r="N11050" t="s">
        <v>2793</v>
      </c>
    </row>
    <row r="11051" spans="1:14">
      <c r="A11051">
        <v>30</v>
      </c>
      <c r="B11051" t="s">
        <v>9343</v>
      </c>
      <c r="C11051" t="s">
        <v>9344</v>
      </c>
      <c r="D11051">
        <v>309</v>
      </c>
      <c r="E11051" s="1">
        <v>2.3740000000000001</v>
      </c>
      <c r="F11051">
        <v>2.3740000000000001</v>
      </c>
      <c r="G11051">
        <v>0.57299999999999995</v>
      </c>
      <c r="H11051">
        <v>96</v>
      </c>
      <c r="I11051">
        <v>1.5</v>
      </c>
      <c r="J11051">
        <v>1.25E-3</v>
      </c>
      <c r="K11051">
        <v>0.66800000000000004</v>
      </c>
      <c r="L11051">
        <v>3.7214927536231888</v>
      </c>
      <c r="M11051" s="2">
        <f t="shared" si="344"/>
        <v>43.478260869565219</v>
      </c>
      <c r="N11051" t="s">
        <v>2793</v>
      </c>
    </row>
    <row r="11052" spans="1:14">
      <c r="A11052">
        <v>31</v>
      </c>
      <c r="B11052" t="s">
        <v>21557</v>
      </c>
      <c r="C11052" t="s">
        <v>21558</v>
      </c>
      <c r="D11052">
        <v>5724</v>
      </c>
      <c r="E11052" s="1">
        <v>2.1749999999999998</v>
      </c>
      <c r="F11052">
        <v>2.7210000000000001</v>
      </c>
      <c r="G11052">
        <v>0.222</v>
      </c>
      <c r="H11052">
        <v>650</v>
      </c>
      <c r="I11052">
        <v>3.7</v>
      </c>
      <c r="J11052">
        <v>1.721E-2</v>
      </c>
      <c r="K11052">
        <v>0.67300000000000004</v>
      </c>
      <c r="L11052">
        <v>3.7214927536231888</v>
      </c>
      <c r="M11052" s="2">
        <f t="shared" si="344"/>
        <v>44.927536231884055</v>
      </c>
      <c r="N11052" t="s">
        <v>2793</v>
      </c>
    </row>
    <row r="11053" spans="1:14">
      <c r="A11053">
        <v>32</v>
      </c>
      <c r="B11053" t="s">
        <v>9443</v>
      </c>
      <c r="C11053" t="s">
        <v>9444</v>
      </c>
      <c r="D11053">
        <v>40513</v>
      </c>
      <c r="E11053" s="1">
        <v>2.1080000000000001</v>
      </c>
      <c r="F11053">
        <v>2.3490000000000002</v>
      </c>
      <c r="G11053">
        <v>0.307</v>
      </c>
      <c r="H11053">
        <v>1171</v>
      </c>
      <c r="I11053">
        <v>7.3</v>
      </c>
      <c r="J11053">
        <v>8.4949999999999998E-2</v>
      </c>
      <c r="K11053">
        <v>0.73</v>
      </c>
      <c r="L11053">
        <v>3.7214927536231888</v>
      </c>
      <c r="M11053" s="2">
        <f t="shared" si="344"/>
        <v>46.376811594202898</v>
      </c>
      <c r="N11053" t="s">
        <v>2793</v>
      </c>
    </row>
    <row r="11054" spans="1:14">
      <c r="A11054">
        <v>33</v>
      </c>
      <c r="B11054" t="s">
        <v>9515</v>
      </c>
      <c r="C11054" t="s">
        <v>9516</v>
      </c>
      <c r="D11054">
        <v>205</v>
      </c>
      <c r="E11054" s="1">
        <v>2.0569999999999999</v>
      </c>
      <c r="F11054">
        <v>1.91</v>
      </c>
      <c r="G11054">
        <v>0.35</v>
      </c>
      <c r="H11054">
        <v>40</v>
      </c>
      <c r="I11054">
        <v>2.1</v>
      </c>
      <c r="J11054">
        <v>6.0999999999999997E-4</v>
      </c>
      <c r="K11054">
        <v>0.34499999999999997</v>
      </c>
      <c r="L11054">
        <v>3.7214927536231888</v>
      </c>
      <c r="M11054" s="2">
        <f t="shared" ref="M11054:M11090" si="345">A11054/69*100</f>
        <v>47.826086956521742</v>
      </c>
      <c r="N11054" t="s">
        <v>2793</v>
      </c>
    </row>
    <row r="11055" spans="1:14">
      <c r="A11055">
        <v>34</v>
      </c>
      <c r="B11055" t="s">
        <v>17303</v>
      </c>
      <c r="C11055" t="s">
        <v>17304</v>
      </c>
      <c r="D11055">
        <v>1991</v>
      </c>
      <c r="E11055" s="1">
        <v>1.8</v>
      </c>
      <c r="F11055">
        <v>1.9239999999999999</v>
      </c>
      <c r="G11055">
        <v>0.44800000000000001</v>
      </c>
      <c r="H11055">
        <v>174</v>
      </c>
      <c r="I11055">
        <v>4.5</v>
      </c>
      <c r="J11055">
        <v>8.0400000000000003E-3</v>
      </c>
      <c r="K11055">
        <v>0.73799999999999999</v>
      </c>
      <c r="L11055">
        <v>3.7214927536231888</v>
      </c>
      <c r="M11055" s="2">
        <f t="shared" si="345"/>
        <v>49.275362318840585</v>
      </c>
      <c r="N11055" t="s">
        <v>2793</v>
      </c>
    </row>
    <row r="11056" spans="1:14">
      <c r="A11056">
        <v>35</v>
      </c>
      <c r="B11056" t="s">
        <v>9541</v>
      </c>
      <c r="C11056" t="s">
        <v>9542</v>
      </c>
      <c r="D11056">
        <v>487</v>
      </c>
      <c r="E11056" s="1">
        <v>1.792</v>
      </c>
      <c r="F11056">
        <v>1.881</v>
      </c>
      <c r="G11056">
        <v>0.38800000000000001</v>
      </c>
      <c r="H11056">
        <v>85</v>
      </c>
      <c r="I11056">
        <v>3.9</v>
      </c>
      <c r="J11056">
        <v>2.0400000000000001E-3</v>
      </c>
      <c r="K11056">
        <v>0.627</v>
      </c>
      <c r="L11056">
        <v>3.7214927536231888</v>
      </c>
      <c r="M11056" s="2">
        <f t="shared" si="345"/>
        <v>50.724637681159422</v>
      </c>
      <c r="N11056" t="s">
        <v>2793</v>
      </c>
    </row>
    <row r="11057" spans="1:14">
      <c r="A11057">
        <v>36</v>
      </c>
      <c r="B11057" t="s">
        <v>17415</v>
      </c>
      <c r="C11057" t="s">
        <v>17416</v>
      </c>
      <c r="D11057">
        <v>8310</v>
      </c>
      <c r="E11057" s="1">
        <v>1.79</v>
      </c>
      <c r="F11057">
        <v>2.1179999999999999</v>
      </c>
      <c r="G11057">
        <v>0.28499999999999998</v>
      </c>
      <c r="H11057">
        <v>365</v>
      </c>
      <c r="I11057">
        <v>5.7</v>
      </c>
      <c r="J11057">
        <v>2.4299999999999999E-2</v>
      </c>
      <c r="K11057">
        <v>0.68300000000000005</v>
      </c>
      <c r="L11057">
        <v>3.7214927536231888</v>
      </c>
      <c r="M11057" s="2">
        <f t="shared" si="345"/>
        <v>52.173913043478258</v>
      </c>
      <c r="N11057" t="s">
        <v>2793</v>
      </c>
    </row>
    <row r="11058" spans="1:14">
      <c r="A11058">
        <v>37</v>
      </c>
      <c r="B11058" t="s">
        <v>7683</v>
      </c>
      <c r="C11058" t="s">
        <v>7684</v>
      </c>
      <c r="D11058">
        <v>479</v>
      </c>
      <c r="E11058" s="1">
        <v>1.6439999999999999</v>
      </c>
      <c r="F11058">
        <v>1.5660000000000001</v>
      </c>
      <c r="G11058">
        <v>0.33700000000000002</v>
      </c>
      <c r="H11058">
        <v>83</v>
      </c>
      <c r="I11058">
        <v>2.7</v>
      </c>
      <c r="J11058">
        <v>2.5699999999999998E-3</v>
      </c>
      <c r="K11058">
        <v>0.50900000000000001</v>
      </c>
      <c r="L11058">
        <v>3.7214927536231888</v>
      </c>
      <c r="M11058" s="2">
        <f t="shared" si="345"/>
        <v>53.623188405797109</v>
      </c>
      <c r="N11058" t="s">
        <v>2793</v>
      </c>
    </row>
    <row r="11059" spans="1:14">
      <c r="A11059">
        <v>38</v>
      </c>
      <c r="B11059" t="s">
        <v>9421</v>
      </c>
      <c r="C11059" t="s">
        <v>9422</v>
      </c>
      <c r="D11059">
        <v>1112</v>
      </c>
      <c r="E11059" s="1">
        <v>1.5469999999999999</v>
      </c>
      <c r="F11059">
        <v>1.633</v>
      </c>
      <c r="G11059">
        <v>0.193</v>
      </c>
      <c r="H11059">
        <v>497</v>
      </c>
      <c r="I11059">
        <v>2.5</v>
      </c>
      <c r="J11059">
        <v>4.0099999999999997E-3</v>
      </c>
      <c r="K11059">
        <v>0.39400000000000002</v>
      </c>
      <c r="L11059">
        <v>3.7214927536231888</v>
      </c>
      <c r="M11059" s="2">
        <f t="shared" si="345"/>
        <v>55.072463768115945</v>
      </c>
      <c r="N11059" t="s">
        <v>2793</v>
      </c>
    </row>
    <row r="11060" spans="1:14">
      <c r="A11060">
        <v>39</v>
      </c>
      <c r="B11060" t="s">
        <v>7689</v>
      </c>
      <c r="C11060" t="s">
        <v>7690</v>
      </c>
      <c r="D11060">
        <v>5380</v>
      </c>
      <c r="E11060" s="1">
        <v>1.522</v>
      </c>
      <c r="F11060">
        <v>1.39</v>
      </c>
      <c r="G11060">
        <v>0.39600000000000002</v>
      </c>
      <c r="H11060">
        <v>318</v>
      </c>
      <c r="I11060">
        <v>4.5999999999999996</v>
      </c>
      <c r="J11060">
        <v>1.738E-2</v>
      </c>
      <c r="K11060">
        <v>0.42099999999999999</v>
      </c>
      <c r="L11060">
        <v>3.7214927536231888</v>
      </c>
      <c r="M11060" s="2">
        <f t="shared" si="345"/>
        <v>56.521739130434781</v>
      </c>
      <c r="N11060" t="s">
        <v>2793</v>
      </c>
    </row>
    <row r="11061" spans="1:14">
      <c r="A11061">
        <v>40</v>
      </c>
      <c r="B11061" t="s">
        <v>17683</v>
      </c>
      <c r="C11061" t="s">
        <v>17684</v>
      </c>
      <c r="D11061">
        <v>1633</v>
      </c>
      <c r="E11061" s="1">
        <v>1.393</v>
      </c>
      <c r="F11061">
        <v>1.782</v>
      </c>
      <c r="G11061">
        <v>0.30299999999999999</v>
      </c>
      <c r="H11061">
        <v>76</v>
      </c>
      <c r="I11061">
        <v>8.5</v>
      </c>
      <c r="J11061">
        <v>3.3600000000000001E-3</v>
      </c>
      <c r="K11061">
        <v>0.59</v>
      </c>
      <c r="L11061">
        <v>3.7214927536231888</v>
      </c>
      <c r="M11061" s="2">
        <f t="shared" si="345"/>
        <v>57.971014492753625</v>
      </c>
      <c r="N11061" t="s">
        <v>2793</v>
      </c>
    </row>
    <row r="11062" spans="1:14">
      <c r="A11062">
        <v>41</v>
      </c>
      <c r="B11062" t="s">
        <v>16556</v>
      </c>
      <c r="C11062" t="s">
        <v>16557</v>
      </c>
      <c r="D11062">
        <v>821</v>
      </c>
      <c r="E11062" s="1">
        <v>1.3560000000000001</v>
      </c>
      <c r="F11062">
        <v>1.64</v>
      </c>
      <c r="G11062">
        <v>0.27400000000000002</v>
      </c>
      <c r="H11062">
        <v>146</v>
      </c>
      <c r="I11062">
        <v>3.5</v>
      </c>
      <c r="J11062">
        <v>1.89E-3</v>
      </c>
      <c r="K11062">
        <v>0.28299999999999997</v>
      </c>
      <c r="L11062">
        <v>3.7214927536231888</v>
      </c>
      <c r="M11062" s="2">
        <f t="shared" si="345"/>
        <v>59.420289855072461</v>
      </c>
      <c r="N11062" t="s">
        <v>2793</v>
      </c>
    </row>
    <row r="11063" spans="1:14">
      <c r="A11063">
        <v>42</v>
      </c>
      <c r="B11063" t="s">
        <v>9335</v>
      </c>
      <c r="C11063" t="s">
        <v>9336</v>
      </c>
      <c r="D11063">
        <v>474</v>
      </c>
      <c r="E11063" s="1">
        <v>1.349</v>
      </c>
      <c r="F11063">
        <v>1.349</v>
      </c>
      <c r="G11063">
        <v>0.35399999999999998</v>
      </c>
      <c r="H11063">
        <v>379</v>
      </c>
      <c r="I11063">
        <v>1.3</v>
      </c>
      <c r="J11063">
        <v>2.5999999999999999E-3</v>
      </c>
      <c r="K11063">
        <v>0.58899999999999997</v>
      </c>
      <c r="L11063">
        <v>3.7214927536231888</v>
      </c>
      <c r="M11063" s="2">
        <f t="shared" si="345"/>
        <v>60.869565217391312</v>
      </c>
      <c r="N11063" t="s">
        <v>2793</v>
      </c>
    </row>
    <row r="11064" spans="1:14">
      <c r="A11064">
        <v>43</v>
      </c>
      <c r="B11064" t="s">
        <v>9453</v>
      </c>
      <c r="C11064" t="s">
        <v>9454</v>
      </c>
      <c r="D11064">
        <v>74</v>
      </c>
      <c r="E11064" s="1">
        <v>1.341</v>
      </c>
      <c r="F11064">
        <v>1.341</v>
      </c>
      <c r="G11064">
        <v>0.46300000000000002</v>
      </c>
      <c r="H11064">
        <v>41</v>
      </c>
      <c r="J11064">
        <v>2.0000000000000001E-4</v>
      </c>
      <c r="K11064">
        <v>0.27100000000000002</v>
      </c>
      <c r="L11064">
        <v>3.7214927536231888</v>
      </c>
      <c r="M11064" s="2">
        <f t="shared" si="345"/>
        <v>62.318840579710141</v>
      </c>
      <c r="N11064" t="s">
        <v>2793</v>
      </c>
    </row>
    <row r="11065" spans="1:14">
      <c r="A11065">
        <v>44</v>
      </c>
      <c r="B11065" t="s">
        <v>17831</v>
      </c>
      <c r="C11065" t="s">
        <v>17832</v>
      </c>
      <c r="D11065">
        <v>170</v>
      </c>
      <c r="E11065" s="1">
        <v>1.333</v>
      </c>
      <c r="F11065">
        <v>1.5509999999999999</v>
      </c>
      <c r="G11065">
        <v>0.16700000000000001</v>
      </c>
      <c r="H11065">
        <v>18</v>
      </c>
      <c r="I11065">
        <v>4.5999999999999996</v>
      </c>
      <c r="J11065">
        <v>8.4999999999999995E-4</v>
      </c>
      <c r="K11065">
        <v>0.54700000000000004</v>
      </c>
      <c r="L11065">
        <v>3.7214927536231888</v>
      </c>
      <c r="M11065" s="2">
        <f t="shared" si="345"/>
        <v>63.768115942028977</v>
      </c>
      <c r="N11065" t="s">
        <v>2793</v>
      </c>
    </row>
    <row r="11066" spans="1:14">
      <c r="A11066">
        <v>45</v>
      </c>
      <c r="B11066" t="s">
        <v>20255</v>
      </c>
      <c r="C11066" t="s">
        <v>20256</v>
      </c>
      <c r="D11066">
        <v>663</v>
      </c>
      <c r="E11066" s="1">
        <v>1.286</v>
      </c>
      <c r="F11066">
        <v>1.75</v>
      </c>
      <c r="G11066">
        <v>0.21299999999999999</v>
      </c>
      <c r="H11066">
        <v>47</v>
      </c>
      <c r="I11066">
        <v>5.9</v>
      </c>
      <c r="J11066">
        <v>1.7099999999999999E-3</v>
      </c>
      <c r="K11066">
        <v>0.51700000000000002</v>
      </c>
      <c r="L11066">
        <v>3.7214927536231888</v>
      </c>
      <c r="M11066" s="2">
        <f t="shared" si="345"/>
        <v>65.217391304347828</v>
      </c>
      <c r="N11066" t="s">
        <v>2793</v>
      </c>
    </row>
    <row r="11067" spans="1:14">
      <c r="A11067">
        <v>46</v>
      </c>
      <c r="B11067" t="s">
        <v>17425</v>
      </c>
      <c r="C11067" t="s">
        <v>17426</v>
      </c>
      <c r="D11067">
        <v>9885</v>
      </c>
      <c r="E11067" s="1">
        <v>1.2669999999999999</v>
      </c>
      <c r="F11067">
        <v>1.2869999999999999</v>
      </c>
      <c r="G11067">
        <v>0.27200000000000002</v>
      </c>
      <c r="H11067">
        <v>331</v>
      </c>
      <c r="I11067">
        <v>8.8000000000000007</v>
      </c>
      <c r="J11067">
        <v>1.9369999999999998E-2</v>
      </c>
      <c r="K11067">
        <v>0.436</v>
      </c>
      <c r="L11067">
        <v>3.7214927536231888</v>
      </c>
      <c r="M11067" s="2">
        <f t="shared" si="345"/>
        <v>66.666666666666657</v>
      </c>
      <c r="N11067" t="s">
        <v>2793</v>
      </c>
    </row>
    <row r="11068" spans="1:14">
      <c r="A11068">
        <v>47</v>
      </c>
      <c r="B11068" t="s">
        <v>17431</v>
      </c>
      <c r="C11068" t="s">
        <v>17432</v>
      </c>
      <c r="D11068">
        <v>6638</v>
      </c>
      <c r="E11068" s="1">
        <v>1.224</v>
      </c>
      <c r="F11068">
        <v>1.2829999999999999</v>
      </c>
      <c r="G11068">
        <v>0.24099999999999999</v>
      </c>
      <c r="H11068">
        <v>486</v>
      </c>
      <c r="I11068">
        <v>5.0999999999999996</v>
      </c>
      <c r="J11068">
        <v>2.078E-2</v>
      </c>
      <c r="K11068">
        <v>0.40400000000000003</v>
      </c>
      <c r="L11068">
        <v>3.7214927536231888</v>
      </c>
      <c r="M11068" s="2">
        <f t="shared" si="345"/>
        <v>68.115942028985515</v>
      </c>
      <c r="N11068" t="s">
        <v>2793</v>
      </c>
    </row>
    <row r="11069" spans="1:14">
      <c r="A11069">
        <v>48</v>
      </c>
      <c r="B11069" t="s">
        <v>9513</v>
      </c>
      <c r="C11069" t="s">
        <v>9514</v>
      </c>
      <c r="D11069">
        <v>297</v>
      </c>
      <c r="E11069" s="1">
        <v>1.167</v>
      </c>
      <c r="F11069">
        <v>0.96599999999999997</v>
      </c>
      <c r="G11069">
        <v>0.161</v>
      </c>
      <c r="H11069">
        <v>62</v>
      </c>
      <c r="I11069">
        <v>3.3</v>
      </c>
      <c r="J11069">
        <v>1.1100000000000001E-3</v>
      </c>
      <c r="K11069">
        <v>0.23699999999999999</v>
      </c>
      <c r="L11069">
        <v>3.7214927536231888</v>
      </c>
      <c r="M11069" s="2">
        <f t="shared" si="345"/>
        <v>69.565217391304344</v>
      </c>
      <c r="N11069" t="s">
        <v>2793</v>
      </c>
    </row>
    <row r="11070" spans="1:14">
      <c r="A11070">
        <v>49</v>
      </c>
      <c r="B11070" t="s">
        <v>21559</v>
      </c>
      <c r="C11070" t="s">
        <v>21560</v>
      </c>
      <c r="D11070">
        <v>9716</v>
      </c>
      <c r="E11070" s="1">
        <v>1.149</v>
      </c>
      <c r="F11070">
        <v>1.171</v>
      </c>
      <c r="G11070">
        <v>0.17100000000000001</v>
      </c>
      <c r="H11070">
        <v>1518</v>
      </c>
      <c r="I11070">
        <v>3.5</v>
      </c>
      <c r="J11070">
        <v>2.5850000000000001E-2</v>
      </c>
      <c r="K11070">
        <v>0.23599999999999999</v>
      </c>
      <c r="L11070">
        <v>3.7214927536231888</v>
      </c>
      <c r="M11070" s="2">
        <f t="shared" si="345"/>
        <v>71.014492753623188</v>
      </c>
      <c r="N11070" t="s">
        <v>2793</v>
      </c>
    </row>
    <row r="11071" spans="1:14">
      <c r="A11071">
        <v>50</v>
      </c>
      <c r="B11071" t="s">
        <v>17411</v>
      </c>
      <c r="C11071" t="s">
        <v>17412</v>
      </c>
      <c r="D11071">
        <v>449</v>
      </c>
      <c r="E11071" s="1">
        <v>1.1479999999999999</v>
      </c>
      <c r="F11071">
        <v>0.97499999999999998</v>
      </c>
      <c r="G11071">
        <v>0.17699999999999999</v>
      </c>
      <c r="H11071">
        <v>96</v>
      </c>
      <c r="I11071">
        <v>3</v>
      </c>
      <c r="J11071">
        <v>1.73E-3</v>
      </c>
      <c r="K11071">
        <v>0.22600000000000001</v>
      </c>
      <c r="L11071">
        <v>3.7214927536231888</v>
      </c>
      <c r="M11071" s="2">
        <f t="shared" si="345"/>
        <v>72.463768115942031</v>
      </c>
      <c r="N11071" t="s">
        <v>2793</v>
      </c>
    </row>
    <row r="11072" spans="1:14">
      <c r="A11072">
        <v>51</v>
      </c>
      <c r="B11072" t="s">
        <v>17437</v>
      </c>
      <c r="C11072" t="s">
        <v>17438</v>
      </c>
      <c r="D11072">
        <v>3743</v>
      </c>
      <c r="E11072" s="1">
        <v>1.137</v>
      </c>
      <c r="F11072">
        <v>1.2010000000000001</v>
      </c>
      <c r="G11072">
        <v>0.192</v>
      </c>
      <c r="H11072">
        <v>458</v>
      </c>
      <c r="I11072">
        <v>5.7</v>
      </c>
      <c r="J11072">
        <v>9.3600000000000003E-3</v>
      </c>
      <c r="K11072">
        <v>0.33700000000000002</v>
      </c>
      <c r="L11072">
        <v>3.7214927536231888</v>
      </c>
      <c r="M11072" s="2">
        <f t="shared" si="345"/>
        <v>73.91304347826086</v>
      </c>
      <c r="N11072" t="s">
        <v>2793</v>
      </c>
    </row>
    <row r="11073" spans="1:14">
      <c r="A11073">
        <v>52</v>
      </c>
      <c r="B11073" t="s">
        <v>9363</v>
      </c>
      <c r="C11073" t="s">
        <v>9364</v>
      </c>
      <c r="D11073">
        <v>661</v>
      </c>
      <c r="E11073" s="1">
        <v>1.0920000000000001</v>
      </c>
      <c r="F11073">
        <v>1.147</v>
      </c>
      <c r="G11073">
        <v>0.17599999999999999</v>
      </c>
      <c r="H11073">
        <v>205</v>
      </c>
      <c r="I11073">
        <v>2.4</v>
      </c>
      <c r="J11073">
        <v>2.14E-3</v>
      </c>
      <c r="K11073">
        <v>0.23</v>
      </c>
      <c r="L11073">
        <v>3.7214927536231888</v>
      </c>
      <c r="M11073" s="2">
        <f t="shared" si="345"/>
        <v>75.362318840579718</v>
      </c>
      <c r="N11073" t="s">
        <v>2793</v>
      </c>
    </row>
    <row r="11074" spans="1:14">
      <c r="A11074">
        <v>53</v>
      </c>
      <c r="B11074" t="s">
        <v>9389</v>
      </c>
      <c r="C11074" t="s">
        <v>9390</v>
      </c>
      <c r="D11074">
        <v>545</v>
      </c>
      <c r="E11074" s="1">
        <v>1.087</v>
      </c>
      <c r="F11074">
        <v>1.1859999999999999</v>
      </c>
      <c r="G11074">
        <v>0.36399999999999999</v>
      </c>
      <c r="H11074">
        <v>66</v>
      </c>
      <c r="I11074">
        <v>4</v>
      </c>
      <c r="J11074">
        <v>2.1700000000000001E-3</v>
      </c>
      <c r="K11074">
        <v>0.35299999999999998</v>
      </c>
      <c r="L11074">
        <v>3.7214927536231888</v>
      </c>
      <c r="M11074" s="2">
        <f t="shared" si="345"/>
        <v>76.811594202898547</v>
      </c>
      <c r="N11074" t="s">
        <v>2793</v>
      </c>
    </row>
    <row r="11075" spans="1:14">
      <c r="A11075">
        <v>54</v>
      </c>
      <c r="B11075" t="s">
        <v>9557</v>
      </c>
      <c r="C11075" t="s">
        <v>9558</v>
      </c>
      <c r="D11075">
        <v>156</v>
      </c>
      <c r="E11075" s="1">
        <v>1.081</v>
      </c>
      <c r="F11075">
        <v>1.5349999999999999</v>
      </c>
      <c r="G11075">
        <v>0.182</v>
      </c>
      <c r="H11075">
        <v>22</v>
      </c>
      <c r="I11075">
        <v>3.7</v>
      </c>
      <c r="J11075">
        <v>6.8999999999999997E-4</v>
      </c>
      <c r="K11075">
        <v>0.39600000000000002</v>
      </c>
      <c r="L11075">
        <v>3.7214927536231888</v>
      </c>
      <c r="M11075" s="2">
        <f t="shared" si="345"/>
        <v>78.260869565217391</v>
      </c>
      <c r="N11075" t="s">
        <v>2793</v>
      </c>
    </row>
    <row r="11076" spans="1:14">
      <c r="A11076">
        <v>55</v>
      </c>
      <c r="B11076" t="s">
        <v>9559</v>
      </c>
      <c r="C11076" t="s">
        <v>9560</v>
      </c>
      <c r="D11076">
        <v>825</v>
      </c>
      <c r="E11076" s="1">
        <v>1.0169999999999999</v>
      </c>
      <c r="F11076">
        <v>0.82199999999999995</v>
      </c>
      <c r="G11076">
        <v>0.14499999999999999</v>
      </c>
      <c r="H11076">
        <v>69</v>
      </c>
      <c r="I11076">
        <v>6.1</v>
      </c>
      <c r="J11076">
        <v>2.15E-3</v>
      </c>
      <c r="K11076">
        <v>0.253</v>
      </c>
      <c r="L11076">
        <v>3.7214927536231888</v>
      </c>
      <c r="M11076" s="2">
        <f t="shared" si="345"/>
        <v>79.710144927536234</v>
      </c>
      <c r="N11076" t="s">
        <v>2793</v>
      </c>
    </row>
    <row r="11077" spans="1:14">
      <c r="A11077">
        <v>56</v>
      </c>
      <c r="B11077" t="s">
        <v>20259</v>
      </c>
      <c r="C11077" t="s">
        <v>20260</v>
      </c>
      <c r="D11077">
        <v>118</v>
      </c>
      <c r="E11077" s="1">
        <v>1</v>
      </c>
      <c r="F11077">
        <v>1.534</v>
      </c>
      <c r="G11077">
        <v>0.25</v>
      </c>
      <c r="H11077">
        <v>24</v>
      </c>
      <c r="I11077">
        <v>4.0999999999999996</v>
      </c>
      <c r="J11077">
        <v>5.0000000000000001E-4</v>
      </c>
      <c r="K11077">
        <v>0.39</v>
      </c>
      <c r="L11077">
        <v>3.7214927536231888</v>
      </c>
      <c r="M11077" s="2">
        <f t="shared" si="345"/>
        <v>81.159420289855078</v>
      </c>
      <c r="N11077" t="s">
        <v>2793</v>
      </c>
    </row>
    <row r="11078" spans="1:14">
      <c r="A11078">
        <v>57</v>
      </c>
      <c r="B11078" t="s">
        <v>9401</v>
      </c>
      <c r="C11078" t="s">
        <v>9402</v>
      </c>
      <c r="D11078">
        <v>259</v>
      </c>
      <c r="E11078" s="1">
        <v>0.91300000000000003</v>
      </c>
      <c r="F11078">
        <v>0.92300000000000004</v>
      </c>
      <c r="G11078">
        <v>0.11799999999999999</v>
      </c>
      <c r="H11078">
        <v>68</v>
      </c>
      <c r="I11078">
        <v>3.7</v>
      </c>
      <c r="J11078">
        <v>8.9999999999999998E-4</v>
      </c>
      <c r="K11078">
        <v>0.22</v>
      </c>
      <c r="L11078">
        <v>3.7214927536231888</v>
      </c>
      <c r="M11078" s="2">
        <f t="shared" si="345"/>
        <v>82.608695652173907</v>
      </c>
      <c r="N11078" t="s">
        <v>2793</v>
      </c>
    </row>
    <row r="11079" spans="1:14">
      <c r="A11079">
        <v>58</v>
      </c>
      <c r="B11079" t="s">
        <v>17435</v>
      </c>
      <c r="C11079" t="s">
        <v>17436</v>
      </c>
      <c r="D11079">
        <v>2008</v>
      </c>
      <c r="E11079" s="1">
        <v>0.91200000000000003</v>
      </c>
      <c r="F11079">
        <v>0.874</v>
      </c>
      <c r="G11079">
        <v>0.13100000000000001</v>
      </c>
      <c r="H11079">
        <v>122</v>
      </c>
      <c r="I11079">
        <v>5.8</v>
      </c>
      <c r="J11079">
        <v>5.3200000000000001E-3</v>
      </c>
      <c r="K11079">
        <v>0.25800000000000001</v>
      </c>
      <c r="L11079">
        <v>3.7214927536231888</v>
      </c>
      <c r="M11079" s="2">
        <f t="shared" si="345"/>
        <v>84.05797101449275</v>
      </c>
      <c r="N11079" t="s">
        <v>2793</v>
      </c>
    </row>
    <row r="11080" spans="1:14">
      <c r="A11080">
        <v>59</v>
      </c>
      <c r="B11080" t="s">
        <v>9519</v>
      </c>
      <c r="C11080" t="s">
        <v>9520</v>
      </c>
      <c r="D11080">
        <v>291</v>
      </c>
      <c r="E11080" s="1">
        <v>0.88600000000000001</v>
      </c>
      <c r="F11080">
        <v>0.88900000000000001</v>
      </c>
      <c r="G11080">
        <v>0.312</v>
      </c>
      <c r="H11080">
        <v>186</v>
      </c>
      <c r="I11080">
        <v>1.6</v>
      </c>
      <c r="J11080">
        <v>9.7000000000000005E-4</v>
      </c>
      <c r="K11080">
        <v>0.21099999999999999</v>
      </c>
      <c r="L11080">
        <v>3.7214927536231888</v>
      </c>
      <c r="M11080" s="2">
        <f t="shared" si="345"/>
        <v>85.507246376811594</v>
      </c>
      <c r="N11080" t="s">
        <v>2793</v>
      </c>
    </row>
    <row r="11081" spans="1:14">
      <c r="A11081">
        <v>60</v>
      </c>
      <c r="B11081" t="s">
        <v>21541</v>
      </c>
      <c r="C11081" t="s">
        <v>21542</v>
      </c>
      <c r="D11081">
        <v>267</v>
      </c>
      <c r="E11081" s="1">
        <v>0.875</v>
      </c>
      <c r="F11081">
        <v>0.97099999999999997</v>
      </c>
      <c r="G11081">
        <v>0.21099999999999999</v>
      </c>
      <c r="H11081">
        <v>57</v>
      </c>
      <c r="I11081">
        <v>3.5</v>
      </c>
      <c r="J11081">
        <v>8.4000000000000003E-4</v>
      </c>
      <c r="K11081">
        <v>0.23300000000000001</v>
      </c>
      <c r="L11081">
        <v>3.7214927536231888</v>
      </c>
      <c r="M11081" s="2">
        <f t="shared" si="345"/>
        <v>86.956521739130437</v>
      </c>
      <c r="N11081" t="s">
        <v>2793</v>
      </c>
    </row>
    <row r="11082" spans="1:14">
      <c r="A11082">
        <v>61</v>
      </c>
      <c r="B11082" t="s">
        <v>9503</v>
      </c>
      <c r="C11082" t="s">
        <v>9504</v>
      </c>
      <c r="D11082">
        <v>460</v>
      </c>
      <c r="E11082" s="1">
        <v>0.84499999999999997</v>
      </c>
      <c r="F11082">
        <v>0.89700000000000002</v>
      </c>
      <c r="G11082">
        <v>0.216</v>
      </c>
      <c r="H11082">
        <v>250</v>
      </c>
      <c r="I11082">
        <v>1.9</v>
      </c>
      <c r="J11082">
        <v>1.6900000000000001E-3</v>
      </c>
      <c r="K11082">
        <v>0.22500000000000001</v>
      </c>
      <c r="L11082">
        <v>3.7214927536231888</v>
      </c>
      <c r="M11082" s="2">
        <f t="shared" si="345"/>
        <v>88.405797101449281</v>
      </c>
      <c r="N11082" t="s">
        <v>2793</v>
      </c>
    </row>
    <row r="11083" spans="1:14">
      <c r="A11083">
        <v>62</v>
      </c>
      <c r="B11083" t="s">
        <v>17439</v>
      </c>
      <c r="C11083" t="s">
        <v>17440</v>
      </c>
      <c r="D11083">
        <v>1777</v>
      </c>
      <c r="E11083" s="1">
        <v>0.82699999999999996</v>
      </c>
      <c r="F11083">
        <v>0.9</v>
      </c>
      <c r="G11083">
        <v>0.121</v>
      </c>
      <c r="H11083">
        <v>232</v>
      </c>
      <c r="I11083">
        <v>5</v>
      </c>
      <c r="J11083">
        <v>5.11E-3</v>
      </c>
      <c r="K11083">
        <v>0.25</v>
      </c>
      <c r="L11083">
        <v>3.7214927536231888</v>
      </c>
      <c r="M11083" s="2">
        <f t="shared" si="345"/>
        <v>89.85507246376811</v>
      </c>
      <c r="N11083" t="s">
        <v>2793</v>
      </c>
    </row>
    <row r="11084" spans="1:14">
      <c r="A11084">
        <v>63</v>
      </c>
      <c r="B11084" t="s">
        <v>21805</v>
      </c>
      <c r="C11084" t="s">
        <v>21806</v>
      </c>
      <c r="D11084">
        <v>432</v>
      </c>
      <c r="E11084" s="1">
        <v>0.76400000000000001</v>
      </c>
      <c r="F11084">
        <v>0.71099999999999997</v>
      </c>
      <c r="G11084">
        <v>0.17199999999999999</v>
      </c>
      <c r="H11084">
        <v>99</v>
      </c>
      <c r="I11084">
        <v>4.9000000000000004</v>
      </c>
      <c r="J11084">
        <v>9.3000000000000005E-4</v>
      </c>
      <c r="K11084">
        <v>0.16200000000000001</v>
      </c>
      <c r="L11084">
        <v>3.7214927536231888</v>
      </c>
      <c r="M11084" s="2">
        <f t="shared" si="345"/>
        <v>91.304347826086953</v>
      </c>
      <c r="N11084" t="s">
        <v>2793</v>
      </c>
    </row>
    <row r="11085" spans="1:14">
      <c r="A11085">
        <v>64</v>
      </c>
      <c r="B11085" t="s">
        <v>14918</v>
      </c>
      <c r="C11085" t="s">
        <v>14919</v>
      </c>
      <c r="D11085">
        <v>103</v>
      </c>
      <c r="E11085" s="1">
        <v>0.75900000000000001</v>
      </c>
      <c r="F11085">
        <v>0.94899999999999995</v>
      </c>
      <c r="G11085">
        <v>6.5000000000000002E-2</v>
      </c>
      <c r="H11085">
        <v>31</v>
      </c>
      <c r="I11085">
        <v>5.0999999999999996</v>
      </c>
      <c r="J11085">
        <v>4.8999999999999998E-4</v>
      </c>
      <c r="K11085">
        <v>0.35299999999999998</v>
      </c>
      <c r="L11085">
        <v>3.7214927536231888</v>
      </c>
      <c r="M11085" s="2">
        <f t="shared" si="345"/>
        <v>92.753623188405797</v>
      </c>
      <c r="N11085" t="s">
        <v>2793</v>
      </c>
    </row>
    <row r="11086" spans="1:14">
      <c r="A11086">
        <v>65</v>
      </c>
      <c r="B11086" t="s">
        <v>21537</v>
      </c>
      <c r="C11086" t="s">
        <v>21538</v>
      </c>
      <c r="D11086">
        <v>1069</v>
      </c>
      <c r="E11086" s="1">
        <v>0.67300000000000004</v>
      </c>
      <c r="F11086">
        <v>0.66100000000000003</v>
      </c>
      <c r="G11086">
        <v>4.5999999999999999E-2</v>
      </c>
      <c r="H11086">
        <v>347</v>
      </c>
      <c r="I11086">
        <v>3.4</v>
      </c>
      <c r="J11086">
        <v>5.3699999999999998E-3</v>
      </c>
      <c r="K11086">
        <v>0.22</v>
      </c>
      <c r="L11086">
        <v>3.7214927536231888</v>
      </c>
      <c r="M11086" s="2">
        <f t="shared" si="345"/>
        <v>94.20289855072464</v>
      </c>
      <c r="N11086" t="s">
        <v>2793</v>
      </c>
    </row>
    <row r="11087" spans="1:14">
      <c r="A11087">
        <v>66</v>
      </c>
      <c r="B11087" t="s">
        <v>17417</v>
      </c>
      <c r="C11087" t="s">
        <v>17418</v>
      </c>
      <c r="D11087">
        <v>256</v>
      </c>
      <c r="E11087" s="1">
        <v>0.47899999999999998</v>
      </c>
      <c r="F11087">
        <v>0.69599999999999995</v>
      </c>
      <c r="G11087">
        <v>0.38900000000000001</v>
      </c>
      <c r="H11087">
        <v>131</v>
      </c>
      <c r="I11087">
        <v>3.2</v>
      </c>
      <c r="J11087">
        <v>9.6000000000000002E-4</v>
      </c>
      <c r="K11087">
        <v>0.20899999999999999</v>
      </c>
      <c r="L11087">
        <v>3.7214927536231888</v>
      </c>
      <c r="M11087" s="2">
        <f t="shared" si="345"/>
        <v>95.652173913043484</v>
      </c>
      <c r="N11087" t="s">
        <v>2793</v>
      </c>
    </row>
    <row r="11088" spans="1:14">
      <c r="A11088">
        <v>67</v>
      </c>
      <c r="B11088" t="s">
        <v>7685</v>
      </c>
      <c r="C11088" t="s">
        <v>7686</v>
      </c>
      <c r="D11088">
        <v>308</v>
      </c>
      <c r="E11088" s="1">
        <v>0.35899999999999999</v>
      </c>
      <c r="F11088">
        <v>0.33900000000000002</v>
      </c>
      <c r="G11088">
        <v>5.0000000000000001E-3</v>
      </c>
      <c r="H11088">
        <v>187</v>
      </c>
      <c r="I11088">
        <v>3.3</v>
      </c>
      <c r="J11088">
        <v>9.7999999999999997E-4</v>
      </c>
      <c r="K11088">
        <v>6.7000000000000004E-2</v>
      </c>
      <c r="L11088">
        <v>3.7214927536231888</v>
      </c>
      <c r="M11088" s="2">
        <f t="shared" si="345"/>
        <v>97.101449275362313</v>
      </c>
      <c r="N11088" t="s">
        <v>2793</v>
      </c>
    </row>
    <row r="11089" spans="1:14">
      <c r="A11089">
        <v>68</v>
      </c>
      <c r="B11089" t="s">
        <v>9419</v>
      </c>
      <c r="C11089" t="s">
        <v>9420</v>
      </c>
      <c r="D11089">
        <v>148</v>
      </c>
      <c r="E11089" s="1">
        <v>0.34100000000000003</v>
      </c>
      <c r="F11089">
        <v>0.56299999999999994</v>
      </c>
      <c r="G11089">
        <v>5.8999999999999997E-2</v>
      </c>
      <c r="H11089">
        <v>68</v>
      </c>
      <c r="I11089">
        <v>3.4</v>
      </c>
      <c r="J11089">
        <v>8.0999999999999996E-4</v>
      </c>
      <c r="K11089">
        <v>0.18</v>
      </c>
      <c r="L11089">
        <v>3.7214927536231888</v>
      </c>
      <c r="M11089" s="2">
        <f t="shared" si="345"/>
        <v>98.550724637681171</v>
      </c>
      <c r="N11089" t="s">
        <v>2793</v>
      </c>
    </row>
    <row r="11090" spans="1:14">
      <c r="A11090">
        <v>69</v>
      </c>
      <c r="B11090" t="s">
        <v>21297</v>
      </c>
      <c r="C11090" t="s">
        <v>21298</v>
      </c>
      <c r="D11090">
        <v>1093</v>
      </c>
      <c r="E11090" s="1">
        <v>0.14399999999999999</v>
      </c>
      <c r="F11090">
        <v>0.32700000000000001</v>
      </c>
      <c r="G11090">
        <v>4.9000000000000002E-2</v>
      </c>
      <c r="H11090">
        <v>245</v>
      </c>
      <c r="I11090" t="s">
        <v>18288</v>
      </c>
      <c r="J11090">
        <v>6.7000000000000002E-4</v>
      </c>
      <c r="K11090">
        <v>5.0999999999999997E-2</v>
      </c>
      <c r="L11090">
        <v>3.7214927536231888</v>
      </c>
      <c r="M11090" s="2">
        <f t="shared" si="345"/>
        <v>100</v>
      </c>
      <c r="N11090" t="s">
        <v>2793</v>
      </c>
    </row>
    <row r="11091" spans="1:14" s="3" customFormat="1">
      <c r="E11091" s="4"/>
      <c r="M11091" s="5"/>
    </row>
    <row r="11092" spans="1:14">
      <c r="A11092">
        <v>1</v>
      </c>
      <c r="B11092" t="s">
        <v>7693</v>
      </c>
      <c r="C11092" t="s">
        <v>7694</v>
      </c>
      <c r="D11092">
        <v>13379</v>
      </c>
      <c r="E11092" s="1">
        <v>6.8780000000000001</v>
      </c>
      <c r="F11092">
        <v>7.032</v>
      </c>
      <c r="G11092">
        <v>1.4510000000000001</v>
      </c>
      <c r="H11092">
        <v>226</v>
      </c>
      <c r="I11092">
        <v>5.9</v>
      </c>
      <c r="J11092">
        <v>4.1950000000000001E-2</v>
      </c>
      <c r="K11092">
        <v>2.6</v>
      </c>
      <c r="L11092">
        <f>AVERAGE(E11092:E11105)</f>
        <v>2.4629285714285709</v>
      </c>
      <c r="M11092" s="2">
        <f t="shared" ref="M11092:M11105" si="346">A11092/14*100</f>
        <v>7.1428571428571423</v>
      </c>
      <c r="N11092" t="s">
        <v>2794</v>
      </c>
    </row>
    <row r="11093" spans="1:14">
      <c r="A11093">
        <v>2</v>
      </c>
      <c r="B11093" t="s">
        <v>7699</v>
      </c>
      <c r="C11093" t="s">
        <v>7700</v>
      </c>
      <c r="D11093">
        <v>61770</v>
      </c>
      <c r="E11093" s="1">
        <v>6.2519999999999998</v>
      </c>
      <c r="F11093">
        <v>7.0629999999999997</v>
      </c>
      <c r="G11093">
        <v>1.2909999999999999</v>
      </c>
      <c r="H11093">
        <v>1222</v>
      </c>
      <c r="I11093">
        <v>6</v>
      </c>
      <c r="J11093">
        <v>0.16608999999999999</v>
      </c>
      <c r="K11093">
        <v>2.29</v>
      </c>
      <c r="L11093">
        <v>2.4629285714285709</v>
      </c>
      <c r="M11093" s="2">
        <f t="shared" si="346"/>
        <v>14.285714285714285</v>
      </c>
      <c r="N11093" t="s">
        <v>2794</v>
      </c>
    </row>
    <row r="11094" spans="1:14">
      <c r="A11094">
        <v>3</v>
      </c>
      <c r="B11094" t="s">
        <v>14640</v>
      </c>
      <c r="C11094" t="s">
        <v>14641</v>
      </c>
      <c r="D11094">
        <v>4048</v>
      </c>
      <c r="E11094" s="1">
        <v>3.3639999999999999</v>
      </c>
      <c r="F11094">
        <v>3.8319999999999999</v>
      </c>
      <c r="G11094">
        <v>0.159</v>
      </c>
      <c r="H11094">
        <v>113</v>
      </c>
      <c r="I11094">
        <v>5.4</v>
      </c>
      <c r="J11094">
        <v>1.2710000000000001E-2</v>
      </c>
      <c r="K11094">
        <v>1.2430000000000001</v>
      </c>
      <c r="L11094">
        <v>2.4629285714285709</v>
      </c>
      <c r="M11094" s="2">
        <f t="shared" si="346"/>
        <v>21.428571428571427</v>
      </c>
      <c r="N11094" t="s">
        <v>2794</v>
      </c>
    </row>
    <row r="11095" spans="1:14">
      <c r="A11095">
        <v>4</v>
      </c>
      <c r="B11095" t="s">
        <v>18103</v>
      </c>
      <c r="C11095" t="s">
        <v>18104</v>
      </c>
      <c r="D11095">
        <v>17318</v>
      </c>
      <c r="E11095" s="1">
        <v>3.1669999999999998</v>
      </c>
      <c r="F11095">
        <v>3.5659999999999998</v>
      </c>
      <c r="G11095">
        <v>0.59399999999999997</v>
      </c>
      <c r="H11095">
        <v>350</v>
      </c>
      <c r="I11095">
        <v>7.6</v>
      </c>
      <c r="J11095">
        <v>3.5310000000000001E-2</v>
      </c>
      <c r="K11095">
        <v>1.1120000000000001</v>
      </c>
      <c r="L11095">
        <v>2.4629285714285709</v>
      </c>
      <c r="M11095" s="2">
        <f t="shared" si="346"/>
        <v>28.571428571428569</v>
      </c>
      <c r="N11095" t="s">
        <v>2794</v>
      </c>
    </row>
    <row r="11096" spans="1:14">
      <c r="A11096">
        <v>5</v>
      </c>
      <c r="B11096" t="s">
        <v>14604</v>
      </c>
      <c r="C11096" t="s">
        <v>14605</v>
      </c>
      <c r="D11096">
        <v>4719</v>
      </c>
      <c r="E11096" s="1">
        <v>2.7</v>
      </c>
      <c r="F11096">
        <v>2.8290000000000002</v>
      </c>
      <c r="G11096">
        <v>0.48899999999999999</v>
      </c>
      <c r="H11096">
        <v>141</v>
      </c>
      <c r="I11096">
        <v>9</v>
      </c>
      <c r="J11096">
        <v>8.8599999999999998E-3</v>
      </c>
      <c r="K11096">
        <v>0.90100000000000002</v>
      </c>
      <c r="L11096">
        <v>2.4629285714285709</v>
      </c>
      <c r="M11096" s="2">
        <f t="shared" si="346"/>
        <v>35.714285714285715</v>
      </c>
      <c r="N11096" t="s">
        <v>2794</v>
      </c>
    </row>
    <row r="11097" spans="1:14">
      <c r="A11097">
        <v>6</v>
      </c>
      <c r="B11097" t="s">
        <v>7691</v>
      </c>
      <c r="C11097" t="s">
        <v>7692</v>
      </c>
      <c r="D11097">
        <v>362</v>
      </c>
      <c r="E11097" s="1">
        <v>2.6669999999999998</v>
      </c>
      <c r="F11097">
        <v>2.194</v>
      </c>
      <c r="G11097">
        <v>1.417</v>
      </c>
      <c r="H11097">
        <v>48</v>
      </c>
      <c r="I11097">
        <v>2.6</v>
      </c>
      <c r="J11097">
        <v>1.82E-3</v>
      </c>
      <c r="K11097">
        <v>0.77400000000000002</v>
      </c>
      <c r="L11097">
        <v>2.4629285714285709</v>
      </c>
      <c r="M11097" s="2">
        <f t="shared" si="346"/>
        <v>42.857142857142854</v>
      </c>
      <c r="N11097" t="s">
        <v>2794</v>
      </c>
    </row>
    <row r="11098" spans="1:14">
      <c r="A11098">
        <v>7</v>
      </c>
      <c r="B11098" t="s">
        <v>18152</v>
      </c>
      <c r="C11098" t="s">
        <v>18153</v>
      </c>
      <c r="D11098">
        <v>423</v>
      </c>
      <c r="E11098" s="1">
        <v>1.8180000000000001</v>
      </c>
      <c r="F11098">
        <v>1.508</v>
      </c>
      <c r="G11098">
        <v>0.19400000000000001</v>
      </c>
      <c r="H11098">
        <v>36</v>
      </c>
      <c r="I11098">
        <v>4.2</v>
      </c>
      <c r="J11098">
        <v>1.42E-3</v>
      </c>
      <c r="K11098">
        <v>0.45700000000000002</v>
      </c>
      <c r="L11098">
        <v>2.4629285714285709</v>
      </c>
      <c r="M11098" s="2">
        <f t="shared" si="346"/>
        <v>50</v>
      </c>
      <c r="N11098" t="s">
        <v>2794</v>
      </c>
    </row>
    <row r="11099" spans="1:14">
      <c r="A11099">
        <v>8</v>
      </c>
      <c r="B11099" t="s">
        <v>7701</v>
      </c>
      <c r="C11099" t="s">
        <v>7702</v>
      </c>
      <c r="D11099">
        <v>1205</v>
      </c>
      <c r="E11099" s="1">
        <v>1.458</v>
      </c>
      <c r="F11099">
        <v>1.661</v>
      </c>
      <c r="G11099">
        <v>0.23200000000000001</v>
      </c>
      <c r="H11099">
        <v>56</v>
      </c>
      <c r="I11099">
        <v>9.4</v>
      </c>
      <c r="J11099">
        <v>2.3500000000000001E-3</v>
      </c>
      <c r="K11099">
        <v>0.54</v>
      </c>
      <c r="L11099">
        <v>2.4629285714285709</v>
      </c>
      <c r="M11099" s="2">
        <f t="shared" si="346"/>
        <v>57.142857142857139</v>
      </c>
      <c r="N11099" t="s">
        <v>2794</v>
      </c>
    </row>
    <row r="11100" spans="1:14">
      <c r="A11100">
        <v>9</v>
      </c>
      <c r="B11100" t="s">
        <v>18258</v>
      </c>
      <c r="C11100" t="s">
        <v>18259</v>
      </c>
      <c r="D11100">
        <v>1255</v>
      </c>
      <c r="E11100" s="1">
        <v>1.409</v>
      </c>
      <c r="F11100">
        <v>1.488</v>
      </c>
      <c r="G11100">
        <v>0.46200000000000002</v>
      </c>
      <c r="H11100">
        <v>78</v>
      </c>
      <c r="I11100">
        <v>5.8</v>
      </c>
      <c r="J11100">
        <v>3.64E-3</v>
      </c>
      <c r="K11100">
        <v>0.499</v>
      </c>
      <c r="L11100">
        <v>2.4629285714285709</v>
      </c>
      <c r="M11100" s="2">
        <f t="shared" si="346"/>
        <v>64.285714285714292</v>
      </c>
      <c r="N11100" t="s">
        <v>2794</v>
      </c>
    </row>
    <row r="11101" spans="1:14">
      <c r="A11101">
        <v>10</v>
      </c>
      <c r="B11101" t="s">
        <v>7695</v>
      </c>
      <c r="C11101" t="s">
        <v>7696</v>
      </c>
      <c r="D11101">
        <v>353</v>
      </c>
      <c r="E11101" s="1">
        <v>1.3779999999999999</v>
      </c>
      <c r="F11101">
        <v>1.448</v>
      </c>
      <c r="G11101">
        <v>0.874</v>
      </c>
      <c r="H11101">
        <v>103</v>
      </c>
      <c r="I11101">
        <v>1.7</v>
      </c>
      <c r="J11101">
        <v>1.25E-3</v>
      </c>
      <c r="K11101">
        <v>0.41599999999999998</v>
      </c>
      <c r="L11101">
        <v>2.4629285714285709</v>
      </c>
      <c r="M11101" s="2">
        <f t="shared" si="346"/>
        <v>71.428571428571431</v>
      </c>
      <c r="N11101" t="s">
        <v>2794</v>
      </c>
    </row>
    <row r="11102" spans="1:14">
      <c r="A11102">
        <v>11</v>
      </c>
      <c r="B11102" t="s">
        <v>14506</v>
      </c>
      <c r="C11102" t="s">
        <v>14507</v>
      </c>
      <c r="D11102">
        <v>584</v>
      </c>
      <c r="E11102" s="1">
        <v>1.2370000000000001</v>
      </c>
      <c r="F11102">
        <v>1.2529999999999999</v>
      </c>
      <c r="G11102">
        <v>0.06</v>
      </c>
      <c r="H11102">
        <v>50</v>
      </c>
      <c r="I11102">
        <v>7</v>
      </c>
      <c r="J11102">
        <v>1.41E-3</v>
      </c>
      <c r="K11102">
        <v>0.41499999999999998</v>
      </c>
      <c r="L11102">
        <v>2.4629285714285709</v>
      </c>
      <c r="M11102" s="2">
        <f t="shared" si="346"/>
        <v>78.571428571428569</v>
      </c>
      <c r="N11102" t="s">
        <v>2794</v>
      </c>
    </row>
    <row r="11103" spans="1:14">
      <c r="A11103">
        <v>12</v>
      </c>
      <c r="B11103" t="s">
        <v>7697</v>
      </c>
      <c r="C11103" t="s">
        <v>7698</v>
      </c>
      <c r="D11103">
        <v>940</v>
      </c>
      <c r="E11103" s="1">
        <v>1.204</v>
      </c>
      <c r="F11103">
        <v>1.6539999999999999</v>
      </c>
      <c r="G11103">
        <v>0.20399999999999999</v>
      </c>
      <c r="H11103">
        <v>49</v>
      </c>
      <c r="I11103">
        <v>7.2</v>
      </c>
      <c r="J11103">
        <v>1.9499999999999999E-3</v>
      </c>
      <c r="K11103">
        <v>0.52600000000000002</v>
      </c>
      <c r="L11103">
        <v>2.4629285714285709</v>
      </c>
      <c r="M11103" s="2">
        <f t="shared" si="346"/>
        <v>85.714285714285708</v>
      </c>
      <c r="N11103" t="s">
        <v>2794</v>
      </c>
    </row>
    <row r="11104" spans="1:14">
      <c r="A11104">
        <v>13</v>
      </c>
      <c r="B11104" t="s">
        <v>14538</v>
      </c>
      <c r="C11104" t="s">
        <v>14539</v>
      </c>
      <c r="D11104">
        <v>808</v>
      </c>
      <c r="E11104" s="1">
        <v>0.622</v>
      </c>
      <c r="F11104">
        <v>0.85599999999999998</v>
      </c>
      <c r="H11104">
        <v>0</v>
      </c>
      <c r="I11104">
        <v>8</v>
      </c>
      <c r="J11104">
        <v>1.7099999999999999E-3</v>
      </c>
      <c r="K11104">
        <v>0.29299999999999998</v>
      </c>
      <c r="L11104">
        <v>2.4629285714285709</v>
      </c>
      <c r="M11104" s="2">
        <f t="shared" si="346"/>
        <v>92.857142857142861</v>
      </c>
      <c r="N11104" t="s">
        <v>2794</v>
      </c>
    </row>
    <row r="11105" spans="1:14">
      <c r="A11105">
        <v>14</v>
      </c>
      <c r="B11105" t="s">
        <v>14534</v>
      </c>
      <c r="C11105" t="s">
        <v>14535</v>
      </c>
      <c r="D11105">
        <v>37</v>
      </c>
      <c r="E11105" s="1">
        <v>0.32700000000000001</v>
      </c>
      <c r="F11105">
        <v>0.214</v>
      </c>
      <c r="G11105">
        <v>0</v>
      </c>
      <c r="H11105">
        <v>24</v>
      </c>
      <c r="J11105">
        <v>9.0000000000000006E-5</v>
      </c>
      <c r="K11105">
        <v>0.04</v>
      </c>
      <c r="L11105">
        <v>2.4629285714285709</v>
      </c>
      <c r="M11105" s="2">
        <f t="shared" si="346"/>
        <v>100</v>
      </c>
      <c r="N11105" t="s">
        <v>2794</v>
      </c>
    </row>
    <row r="11106" spans="1:14" s="3" customFormat="1">
      <c r="E11106" s="4"/>
      <c r="M11106" s="5"/>
    </row>
    <row r="11107" spans="1:14">
      <c r="A11107">
        <v>1</v>
      </c>
      <c r="B11107" t="s">
        <v>11715</v>
      </c>
      <c r="C11107" t="s">
        <v>11716</v>
      </c>
      <c r="D11107">
        <v>26938</v>
      </c>
      <c r="E11107" s="1">
        <v>31.672999999999998</v>
      </c>
      <c r="F11107">
        <v>35.887999999999998</v>
      </c>
      <c r="G11107">
        <v>5.0650000000000004</v>
      </c>
      <c r="H11107">
        <v>62</v>
      </c>
      <c r="I11107">
        <v>6.5</v>
      </c>
      <c r="J11107">
        <v>9.4049999999999995E-2</v>
      </c>
      <c r="K11107">
        <v>16.251999999999999</v>
      </c>
      <c r="L11107">
        <f>AVERAGE(E11107:E11357)</f>
        <v>3.5875059760956183</v>
      </c>
      <c r="M11107" s="2">
        <f t="shared" ref="M11107:M11170" si="347">A11107/251*100</f>
        <v>0.39840637450199201</v>
      </c>
      <c r="N11107" t="s">
        <v>14610</v>
      </c>
    </row>
    <row r="11108" spans="1:14">
      <c r="A11108">
        <v>2</v>
      </c>
      <c r="B11108" t="s">
        <v>11575</v>
      </c>
      <c r="C11108" t="s">
        <v>11576</v>
      </c>
      <c r="D11108">
        <v>12638</v>
      </c>
      <c r="E11108" s="1">
        <v>20.614000000000001</v>
      </c>
      <c r="F11108">
        <v>31.027999999999999</v>
      </c>
      <c r="G11108">
        <v>3.1150000000000002</v>
      </c>
      <c r="H11108">
        <v>26</v>
      </c>
      <c r="I11108" t="s">
        <v>18288</v>
      </c>
      <c r="J11108">
        <v>3.2039999999999999E-2</v>
      </c>
      <c r="K11108">
        <v>17.076000000000001</v>
      </c>
      <c r="L11108">
        <v>3.5875059760956183</v>
      </c>
      <c r="M11108" s="2">
        <f t="shared" si="347"/>
        <v>0.79681274900398402</v>
      </c>
      <c r="N11108" t="s">
        <v>14610</v>
      </c>
    </row>
    <row r="11109" spans="1:14">
      <c r="A11109">
        <v>3</v>
      </c>
      <c r="B11109" t="s">
        <v>20039</v>
      </c>
      <c r="C11109" t="s">
        <v>20040</v>
      </c>
      <c r="D11109">
        <v>6402</v>
      </c>
      <c r="E11109" s="1">
        <v>18.571000000000002</v>
      </c>
      <c r="F11109">
        <v>23.172999999999998</v>
      </c>
      <c r="G11109">
        <v>2.286</v>
      </c>
      <c r="H11109">
        <v>14</v>
      </c>
      <c r="I11109" t="s">
        <v>18288</v>
      </c>
      <c r="J11109">
        <v>1.004E-2</v>
      </c>
      <c r="K11109">
        <v>11.009</v>
      </c>
      <c r="L11109">
        <v>3.5875059760956183</v>
      </c>
      <c r="M11109" s="2">
        <f t="shared" si="347"/>
        <v>1.1952191235059761</v>
      </c>
      <c r="N11109" t="s">
        <v>14610</v>
      </c>
    </row>
    <row r="11110" spans="1:14">
      <c r="A11110">
        <v>4</v>
      </c>
      <c r="B11110" t="s">
        <v>20041</v>
      </c>
      <c r="C11110" t="s">
        <v>20042</v>
      </c>
      <c r="D11110">
        <v>15717</v>
      </c>
      <c r="E11110" s="1">
        <v>16.007999999999999</v>
      </c>
      <c r="F11110">
        <v>16.844999999999999</v>
      </c>
      <c r="G11110">
        <v>4.056</v>
      </c>
      <c r="H11110">
        <v>54</v>
      </c>
      <c r="I11110">
        <v>7.3</v>
      </c>
      <c r="J11110">
        <v>4.743E-2</v>
      </c>
      <c r="K11110">
        <v>8.0489999999999995</v>
      </c>
      <c r="L11110">
        <v>3.5875059760956183</v>
      </c>
      <c r="M11110" s="2">
        <f t="shared" si="347"/>
        <v>1.593625498007968</v>
      </c>
      <c r="N11110" t="s">
        <v>14610</v>
      </c>
    </row>
    <row r="11111" spans="1:14">
      <c r="A11111">
        <v>5</v>
      </c>
      <c r="B11111" t="s">
        <v>11729</v>
      </c>
      <c r="C11111" t="s">
        <v>11730</v>
      </c>
      <c r="D11111">
        <v>69526</v>
      </c>
      <c r="E11111" s="1">
        <v>15.766</v>
      </c>
      <c r="F11111">
        <v>16.402999999999999</v>
      </c>
      <c r="G11111">
        <v>2.6030000000000002</v>
      </c>
      <c r="H11111">
        <v>348</v>
      </c>
      <c r="I11111">
        <v>8</v>
      </c>
      <c r="J11111">
        <v>0.22946</v>
      </c>
      <c r="K11111">
        <v>8.7759999999999998</v>
      </c>
      <c r="L11111">
        <v>3.5875059760956183</v>
      </c>
      <c r="M11111" s="2">
        <f t="shared" si="347"/>
        <v>1.9920318725099602</v>
      </c>
      <c r="N11111" t="s">
        <v>14610</v>
      </c>
    </row>
    <row r="11112" spans="1:14">
      <c r="A11112">
        <v>6</v>
      </c>
      <c r="B11112" t="s">
        <v>11713</v>
      </c>
      <c r="C11112" t="s">
        <v>11714</v>
      </c>
      <c r="D11112">
        <v>42519</v>
      </c>
      <c r="E11112" s="1">
        <v>15.250999999999999</v>
      </c>
      <c r="F11112">
        <v>16.411999999999999</v>
      </c>
      <c r="G11112">
        <v>2.8820000000000001</v>
      </c>
      <c r="H11112">
        <v>228</v>
      </c>
      <c r="I11112">
        <v>7.1</v>
      </c>
      <c r="J11112">
        <v>0.15661</v>
      </c>
      <c r="K11112">
        <v>8.67</v>
      </c>
      <c r="L11112">
        <v>3.5875059760956183</v>
      </c>
      <c r="M11112" s="2">
        <f t="shared" si="347"/>
        <v>2.3904382470119523</v>
      </c>
      <c r="N11112" t="s">
        <v>14610</v>
      </c>
    </row>
    <row r="11113" spans="1:14">
      <c r="A11113">
        <v>7</v>
      </c>
      <c r="B11113" t="s">
        <v>20826</v>
      </c>
      <c r="C11113" t="s">
        <v>20825</v>
      </c>
      <c r="D11113">
        <v>12686</v>
      </c>
      <c r="E11113" s="1">
        <v>14.897</v>
      </c>
      <c r="F11113">
        <v>13.984999999999999</v>
      </c>
      <c r="G11113">
        <v>3.879</v>
      </c>
      <c r="H11113">
        <v>116</v>
      </c>
      <c r="I11113">
        <v>5.3</v>
      </c>
      <c r="J11113">
        <v>4.2509999999999999E-2</v>
      </c>
      <c r="K11113">
        <v>5.0819999999999999</v>
      </c>
      <c r="L11113">
        <v>3.5875059760956183</v>
      </c>
      <c r="M11113" s="2">
        <f t="shared" si="347"/>
        <v>2.788844621513944</v>
      </c>
      <c r="N11113" t="s">
        <v>14610</v>
      </c>
    </row>
    <row r="11114" spans="1:14">
      <c r="A11114">
        <v>8</v>
      </c>
      <c r="B11114" t="s">
        <v>11795</v>
      </c>
      <c r="C11114" t="s">
        <v>11796</v>
      </c>
      <c r="D11114">
        <v>17889</v>
      </c>
      <c r="E11114" s="1">
        <v>13.582000000000001</v>
      </c>
      <c r="F11114">
        <v>14.465999999999999</v>
      </c>
      <c r="G11114">
        <v>2.3149999999999999</v>
      </c>
      <c r="H11114">
        <v>73</v>
      </c>
      <c r="I11114">
        <v>9.5</v>
      </c>
      <c r="J11114">
        <v>4.0849999999999997E-2</v>
      </c>
      <c r="K11114">
        <v>6.617</v>
      </c>
      <c r="L11114">
        <v>3.5875059760956183</v>
      </c>
      <c r="M11114" s="2">
        <f t="shared" si="347"/>
        <v>3.1872509960159361</v>
      </c>
      <c r="N11114" t="s">
        <v>14610</v>
      </c>
    </row>
    <row r="11115" spans="1:14">
      <c r="A11115">
        <v>9</v>
      </c>
      <c r="B11115" t="s">
        <v>18107</v>
      </c>
      <c r="C11115" t="s">
        <v>18108</v>
      </c>
      <c r="D11115">
        <v>32256</v>
      </c>
      <c r="E11115" s="1">
        <v>11.193</v>
      </c>
      <c r="F11115">
        <v>11.047000000000001</v>
      </c>
      <c r="G11115">
        <v>1.994</v>
      </c>
      <c r="H11115">
        <v>173</v>
      </c>
      <c r="I11115">
        <v>9.1999999999999993</v>
      </c>
      <c r="J11115">
        <v>6.5750000000000003E-2</v>
      </c>
      <c r="K11115">
        <v>4.3339999999999996</v>
      </c>
      <c r="L11115">
        <v>3.5875059760956183</v>
      </c>
      <c r="M11115" s="2">
        <f t="shared" si="347"/>
        <v>3.5856573705179287</v>
      </c>
      <c r="N11115" t="s">
        <v>14610</v>
      </c>
    </row>
    <row r="11116" spans="1:14">
      <c r="A11116">
        <v>10</v>
      </c>
      <c r="B11116" t="s">
        <v>18122</v>
      </c>
      <c r="C11116" t="s">
        <v>18123</v>
      </c>
      <c r="D11116">
        <v>41189</v>
      </c>
      <c r="E11116" s="1">
        <v>9.9149999999999991</v>
      </c>
      <c r="F11116">
        <v>10.87</v>
      </c>
      <c r="G11116">
        <v>2.2610000000000001</v>
      </c>
      <c r="H11116">
        <v>280</v>
      </c>
      <c r="I11116">
        <v>7.8</v>
      </c>
      <c r="J11116">
        <v>9.8100000000000007E-2</v>
      </c>
      <c r="K11116">
        <v>4.05</v>
      </c>
      <c r="L11116">
        <v>3.5875059760956183</v>
      </c>
      <c r="M11116" s="2">
        <f t="shared" si="347"/>
        <v>3.9840637450199203</v>
      </c>
      <c r="N11116" t="s">
        <v>14610</v>
      </c>
    </row>
    <row r="11117" spans="1:14">
      <c r="A11117">
        <v>11</v>
      </c>
      <c r="B11117" t="s">
        <v>18091</v>
      </c>
      <c r="C11117" t="s">
        <v>18092</v>
      </c>
      <c r="D11117">
        <v>11664</v>
      </c>
      <c r="E11117" s="1">
        <v>9.734</v>
      </c>
      <c r="F11117">
        <v>8.5619999999999994</v>
      </c>
      <c r="G11117">
        <v>2.5649999999999999</v>
      </c>
      <c r="H11117">
        <v>124</v>
      </c>
      <c r="I11117">
        <v>6.8</v>
      </c>
      <c r="J11117">
        <v>2.9780000000000001E-2</v>
      </c>
      <c r="K11117">
        <v>2.83</v>
      </c>
      <c r="L11117">
        <v>3.5875059760956183</v>
      </c>
      <c r="M11117" s="2">
        <f t="shared" si="347"/>
        <v>4.3824701195219129</v>
      </c>
      <c r="N11117" t="s">
        <v>14610</v>
      </c>
    </row>
    <row r="11118" spans="1:14">
      <c r="A11118">
        <v>12</v>
      </c>
      <c r="B11118" t="s">
        <v>20043</v>
      </c>
      <c r="C11118" t="s">
        <v>20044</v>
      </c>
      <c r="D11118">
        <v>12968</v>
      </c>
      <c r="E11118" s="1">
        <v>9.44</v>
      </c>
      <c r="F11118">
        <v>9.9239999999999995</v>
      </c>
      <c r="G11118">
        <v>2.129</v>
      </c>
      <c r="H11118">
        <v>147</v>
      </c>
      <c r="I11118">
        <v>6.8</v>
      </c>
      <c r="J11118">
        <v>3.3730000000000003E-2</v>
      </c>
      <c r="K11118">
        <v>3.4969999999999999</v>
      </c>
      <c r="L11118">
        <v>3.5875059760956183</v>
      </c>
      <c r="M11118" s="2">
        <f t="shared" si="347"/>
        <v>4.7808764940239046</v>
      </c>
      <c r="N11118" t="s">
        <v>14610</v>
      </c>
    </row>
    <row r="11119" spans="1:14">
      <c r="A11119">
        <v>13</v>
      </c>
      <c r="B11119" t="s">
        <v>11585</v>
      </c>
      <c r="C11119" t="s">
        <v>11586</v>
      </c>
      <c r="D11119">
        <v>37840</v>
      </c>
      <c r="E11119" s="1">
        <v>9.2469999999999999</v>
      </c>
      <c r="F11119">
        <v>9.7729999999999997</v>
      </c>
      <c r="G11119">
        <v>2.1309999999999998</v>
      </c>
      <c r="H11119">
        <v>251</v>
      </c>
      <c r="I11119">
        <v>7</v>
      </c>
      <c r="J11119">
        <v>9.5930000000000001E-2</v>
      </c>
      <c r="K11119">
        <v>3.484</v>
      </c>
      <c r="L11119">
        <v>3.5875059760956183</v>
      </c>
      <c r="M11119" s="2">
        <f t="shared" si="347"/>
        <v>5.1792828685258963</v>
      </c>
      <c r="N11119" t="s">
        <v>14610</v>
      </c>
    </row>
    <row r="11120" spans="1:14">
      <c r="A11120">
        <v>14</v>
      </c>
      <c r="B11120" t="s">
        <v>11771</v>
      </c>
      <c r="C11120" t="s">
        <v>11772</v>
      </c>
      <c r="D11120">
        <v>10714</v>
      </c>
      <c r="E11120" s="1">
        <v>9.0350000000000001</v>
      </c>
      <c r="F11120">
        <v>10.321999999999999</v>
      </c>
      <c r="G11120">
        <v>1.32</v>
      </c>
      <c r="H11120">
        <v>75</v>
      </c>
      <c r="I11120">
        <v>9</v>
      </c>
      <c r="J11120">
        <v>2.0549999999999999E-2</v>
      </c>
      <c r="K11120">
        <v>3.3959999999999999</v>
      </c>
      <c r="L11120">
        <v>3.5875059760956183</v>
      </c>
      <c r="M11120" s="2">
        <f t="shared" si="347"/>
        <v>5.5776892430278879</v>
      </c>
      <c r="N11120" t="s">
        <v>14610</v>
      </c>
    </row>
    <row r="11121" spans="1:14">
      <c r="A11121">
        <v>15</v>
      </c>
      <c r="B11121" t="s">
        <v>14662</v>
      </c>
      <c r="C11121" t="s">
        <v>14663</v>
      </c>
      <c r="D11121">
        <v>2976</v>
      </c>
      <c r="E11121" s="1">
        <v>8.6809999999999992</v>
      </c>
      <c r="F11121">
        <v>8.26</v>
      </c>
      <c r="G11121">
        <v>1.9430000000000001</v>
      </c>
      <c r="H11121">
        <v>35</v>
      </c>
      <c r="I11121">
        <v>6.1</v>
      </c>
      <c r="J11121">
        <v>8.9300000000000004E-3</v>
      </c>
      <c r="K11121">
        <v>3.012</v>
      </c>
      <c r="L11121">
        <v>3.5875059760956183</v>
      </c>
      <c r="M11121" s="2">
        <f t="shared" si="347"/>
        <v>5.9760956175298805</v>
      </c>
      <c r="N11121" t="s">
        <v>14610</v>
      </c>
    </row>
    <row r="11122" spans="1:14">
      <c r="A11122">
        <v>16</v>
      </c>
      <c r="B11122" t="s">
        <v>11745</v>
      </c>
      <c r="C11122" t="s">
        <v>11746</v>
      </c>
      <c r="D11122">
        <v>19882</v>
      </c>
      <c r="E11122" s="1">
        <v>8.6780000000000008</v>
      </c>
      <c r="F11122">
        <v>7.7960000000000003</v>
      </c>
      <c r="G11122">
        <v>1.802</v>
      </c>
      <c r="H11122">
        <v>248</v>
      </c>
      <c r="I11122">
        <v>6</v>
      </c>
      <c r="J11122">
        <v>5.7700000000000001E-2</v>
      </c>
      <c r="K11122">
        <v>2.6880000000000002</v>
      </c>
      <c r="L11122">
        <v>3.5875059760956183</v>
      </c>
      <c r="M11122" s="2">
        <f t="shared" si="347"/>
        <v>6.3745019920318722</v>
      </c>
      <c r="N11122" t="s">
        <v>14610</v>
      </c>
    </row>
    <row r="11123" spans="1:14">
      <c r="A11123">
        <v>17</v>
      </c>
      <c r="B11123" t="s">
        <v>12698</v>
      </c>
      <c r="C11123" t="s">
        <v>12699</v>
      </c>
      <c r="D11123">
        <v>2842</v>
      </c>
      <c r="E11123" s="1">
        <v>7.9850000000000003</v>
      </c>
      <c r="F11123">
        <v>10.875999999999999</v>
      </c>
      <c r="G11123">
        <v>1.7929999999999999</v>
      </c>
      <c r="H11123">
        <v>29</v>
      </c>
      <c r="I11123">
        <v>4.7</v>
      </c>
      <c r="J11123">
        <v>8.9899999999999997E-3</v>
      </c>
      <c r="K11123">
        <v>3.5339999999999998</v>
      </c>
      <c r="L11123">
        <v>3.5875059760956183</v>
      </c>
      <c r="M11123" s="2">
        <f t="shared" si="347"/>
        <v>6.7729083665338639</v>
      </c>
      <c r="N11123" t="s">
        <v>14610</v>
      </c>
    </row>
    <row r="11124" spans="1:14">
      <c r="A11124">
        <v>18</v>
      </c>
      <c r="B11124" t="s">
        <v>18802</v>
      </c>
      <c r="C11124" t="s">
        <v>18803</v>
      </c>
      <c r="D11124">
        <v>1259</v>
      </c>
      <c r="E11124" s="1">
        <v>7.8369999999999997</v>
      </c>
      <c r="F11124">
        <v>6.8209999999999997</v>
      </c>
      <c r="G11124">
        <v>1.3819999999999999</v>
      </c>
      <c r="H11124">
        <v>55</v>
      </c>
      <c r="I11124">
        <v>2.7</v>
      </c>
      <c r="J11124">
        <v>8.2500000000000004E-3</v>
      </c>
      <c r="K11124">
        <v>2.72</v>
      </c>
      <c r="L11124">
        <v>3.5875059760956183</v>
      </c>
      <c r="M11124" s="2">
        <f t="shared" si="347"/>
        <v>7.1713147410358573</v>
      </c>
      <c r="N11124" t="s">
        <v>14610</v>
      </c>
    </row>
    <row r="11125" spans="1:14">
      <c r="A11125">
        <v>19</v>
      </c>
      <c r="B11125" t="s">
        <v>11597</v>
      </c>
      <c r="C11125" t="s">
        <v>11598</v>
      </c>
      <c r="D11125">
        <v>8903</v>
      </c>
      <c r="E11125" s="1">
        <v>7.8179999999999996</v>
      </c>
      <c r="F11125">
        <v>8.7859999999999996</v>
      </c>
      <c r="H11125">
        <v>0</v>
      </c>
      <c r="I11125">
        <v>8.3000000000000007</v>
      </c>
      <c r="J11125">
        <v>2.0109999999999999E-2</v>
      </c>
      <c r="K11125">
        <v>3.1</v>
      </c>
      <c r="L11125">
        <v>3.5875059760956183</v>
      </c>
      <c r="M11125" s="2">
        <f t="shared" si="347"/>
        <v>7.569721115537849</v>
      </c>
      <c r="N11125" t="s">
        <v>14610</v>
      </c>
    </row>
    <row r="11126" spans="1:14">
      <c r="A11126">
        <v>20</v>
      </c>
      <c r="B11126" t="s">
        <v>11615</v>
      </c>
      <c r="C11126" t="s">
        <v>11616</v>
      </c>
      <c r="D11126">
        <v>11429</v>
      </c>
      <c r="E11126" s="1">
        <v>7.335</v>
      </c>
      <c r="F11126">
        <v>8.1649999999999991</v>
      </c>
      <c r="G11126">
        <v>1.111</v>
      </c>
      <c r="H11126">
        <v>135</v>
      </c>
      <c r="I11126">
        <v>7.8</v>
      </c>
      <c r="J11126">
        <v>3.6659999999999998E-2</v>
      </c>
      <c r="K11126">
        <v>4.258</v>
      </c>
      <c r="L11126">
        <v>3.5875059760956183</v>
      </c>
      <c r="M11126" s="2">
        <f t="shared" si="347"/>
        <v>7.9681274900398407</v>
      </c>
      <c r="N11126" t="s">
        <v>14610</v>
      </c>
    </row>
    <row r="11127" spans="1:14">
      <c r="A11127">
        <v>21</v>
      </c>
      <c r="B11127" t="s">
        <v>12748</v>
      </c>
      <c r="C11127" t="s">
        <v>12749</v>
      </c>
      <c r="D11127">
        <v>4956</v>
      </c>
      <c r="E11127" s="1">
        <v>7.3040000000000003</v>
      </c>
      <c r="F11127">
        <v>5.4509999999999996</v>
      </c>
      <c r="G11127">
        <v>1.109</v>
      </c>
      <c r="H11127">
        <v>92</v>
      </c>
      <c r="I11127">
        <v>5.2</v>
      </c>
      <c r="J11127">
        <v>7.4200000000000004E-3</v>
      </c>
      <c r="K11127">
        <v>0.84699999999999998</v>
      </c>
      <c r="L11127">
        <v>3.5875059760956183</v>
      </c>
      <c r="M11127" s="2">
        <f t="shared" si="347"/>
        <v>8.3665338645418323</v>
      </c>
      <c r="N11127" t="s">
        <v>14610</v>
      </c>
    </row>
    <row r="11128" spans="1:14">
      <c r="A11128">
        <v>22</v>
      </c>
      <c r="B11128" t="s">
        <v>11677</v>
      </c>
      <c r="C11128" t="s">
        <v>11678</v>
      </c>
      <c r="D11128">
        <v>160915</v>
      </c>
      <c r="E11128" s="1">
        <v>6.9080000000000004</v>
      </c>
      <c r="F11128">
        <v>7.8689999999999998</v>
      </c>
      <c r="G11128">
        <v>0.97799999999999998</v>
      </c>
      <c r="H11128">
        <v>1668</v>
      </c>
      <c r="I11128">
        <v>7.5</v>
      </c>
      <c r="J11128">
        <v>0.44129000000000002</v>
      </c>
      <c r="K11128">
        <v>3.1789999999999998</v>
      </c>
      <c r="L11128">
        <v>3.5875059760956183</v>
      </c>
      <c r="M11128" s="2">
        <f t="shared" si="347"/>
        <v>8.7649402390438258</v>
      </c>
      <c r="N11128" t="s">
        <v>14610</v>
      </c>
    </row>
    <row r="11129" spans="1:14">
      <c r="A11129">
        <v>23</v>
      </c>
      <c r="B11129" t="s">
        <v>7693</v>
      </c>
      <c r="C11129" t="s">
        <v>7694</v>
      </c>
      <c r="D11129">
        <v>13379</v>
      </c>
      <c r="E11129" s="1">
        <v>6.8780000000000001</v>
      </c>
      <c r="F11129">
        <v>7.032</v>
      </c>
      <c r="G11129">
        <v>1.4510000000000001</v>
      </c>
      <c r="H11129">
        <v>226</v>
      </c>
      <c r="I11129">
        <v>5.9</v>
      </c>
      <c r="J11129">
        <v>4.1950000000000001E-2</v>
      </c>
      <c r="K11129">
        <v>2.6</v>
      </c>
      <c r="L11129">
        <v>3.5875059760956183</v>
      </c>
      <c r="M11129" s="2">
        <f t="shared" si="347"/>
        <v>9.1633466135458175</v>
      </c>
      <c r="N11129" t="s">
        <v>14610</v>
      </c>
    </row>
    <row r="11130" spans="1:14">
      <c r="A11130">
        <v>24</v>
      </c>
      <c r="B11130" t="s">
        <v>11599</v>
      </c>
      <c r="C11130" t="s">
        <v>11600</v>
      </c>
      <c r="D11130">
        <v>21409</v>
      </c>
      <c r="E11130" s="1">
        <v>6.8280000000000003</v>
      </c>
      <c r="F11130">
        <v>7.4630000000000001</v>
      </c>
      <c r="G11130">
        <v>2.0499999999999998</v>
      </c>
      <c r="H11130">
        <v>258</v>
      </c>
      <c r="I11130">
        <v>6</v>
      </c>
      <c r="J11130">
        <v>7.5480000000000005E-2</v>
      </c>
      <c r="K11130">
        <v>3.13</v>
      </c>
      <c r="L11130">
        <v>3.5875059760956183</v>
      </c>
      <c r="M11130" s="2">
        <f t="shared" si="347"/>
        <v>9.5617529880478092</v>
      </c>
      <c r="N11130" t="s">
        <v>14610</v>
      </c>
    </row>
    <row r="11131" spans="1:14">
      <c r="A11131">
        <v>25</v>
      </c>
      <c r="B11131" t="s">
        <v>11741</v>
      </c>
      <c r="C11131" t="s">
        <v>11742</v>
      </c>
      <c r="D11131">
        <v>1611</v>
      </c>
      <c r="E11131" s="1">
        <v>6.42</v>
      </c>
      <c r="F11131">
        <v>7.5259999999999998</v>
      </c>
      <c r="G11131">
        <v>0.86199999999999999</v>
      </c>
      <c r="H11131">
        <v>29</v>
      </c>
      <c r="I11131">
        <v>5.0999999999999996</v>
      </c>
      <c r="J11131">
        <v>6.3800000000000003E-3</v>
      </c>
      <c r="K11131">
        <v>2.7360000000000002</v>
      </c>
      <c r="L11131">
        <v>3.5875059760956183</v>
      </c>
      <c r="M11131" s="2">
        <f t="shared" si="347"/>
        <v>9.9601593625498008</v>
      </c>
      <c r="N11131" t="s">
        <v>14610</v>
      </c>
    </row>
    <row r="11132" spans="1:14">
      <c r="A11132">
        <v>26</v>
      </c>
      <c r="B11132" t="s">
        <v>7699</v>
      </c>
      <c r="C11132" t="s">
        <v>7700</v>
      </c>
      <c r="D11132">
        <v>61770</v>
      </c>
      <c r="E11132" s="1">
        <v>6.2519999999999998</v>
      </c>
      <c r="F11132">
        <v>7.0629999999999997</v>
      </c>
      <c r="G11132">
        <v>1.2909999999999999</v>
      </c>
      <c r="H11132">
        <v>1222</v>
      </c>
      <c r="I11132">
        <v>6</v>
      </c>
      <c r="J11132">
        <v>0.16608999999999999</v>
      </c>
      <c r="K11132">
        <v>2.29</v>
      </c>
      <c r="L11132">
        <v>3.5875059760956183</v>
      </c>
      <c r="M11132" s="2">
        <f t="shared" si="347"/>
        <v>10.358565737051793</v>
      </c>
      <c r="N11132" t="s">
        <v>14610</v>
      </c>
    </row>
    <row r="11133" spans="1:14">
      <c r="A11133">
        <v>27</v>
      </c>
      <c r="B11133" t="s">
        <v>11689</v>
      </c>
      <c r="C11133" t="s">
        <v>11690</v>
      </c>
      <c r="D11133">
        <v>2253</v>
      </c>
      <c r="E11133" s="1">
        <v>6.242</v>
      </c>
      <c r="F11133">
        <v>6.4729999999999999</v>
      </c>
      <c r="G11133">
        <v>1.647</v>
      </c>
      <c r="H11133">
        <v>34</v>
      </c>
      <c r="I11133">
        <v>5.2</v>
      </c>
      <c r="J11133">
        <v>6.96E-3</v>
      </c>
      <c r="K11133">
        <v>2.157</v>
      </c>
      <c r="L11133">
        <v>3.5875059760956183</v>
      </c>
      <c r="M11133" s="2">
        <f t="shared" si="347"/>
        <v>10.756972111553784</v>
      </c>
      <c r="N11133" t="s">
        <v>14610</v>
      </c>
    </row>
    <row r="11134" spans="1:14">
      <c r="A11134">
        <v>28</v>
      </c>
      <c r="B11134" t="s">
        <v>15886</v>
      </c>
      <c r="C11134" t="s">
        <v>15887</v>
      </c>
      <c r="D11134">
        <v>15479</v>
      </c>
      <c r="E11134" s="1">
        <v>6.1660000000000004</v>
      </c>
      <c r="F11134">
        <v>6.0979999999999999</v>
      </c>
      <c r="G11134">
        <v>1.583</v>
      </c>
      <c r="H11134">
        <v>537</v>
      </c>
      <c r="I11134">
        <v>6.1</v>
      </c>
      <c r="J11134">
        <v>3.4939999999999999E-2</v>
      </c>
      <c r="K11134">
        <v>1.8080000000000001</v>
      </c>
      <c r="L11134">
        <v>3.5875059760956183</v>
      </c>
      <c r="M11134" s="2">
        <f t="shared" si="347"/>
        <v>11.155378486055776</v>
      </c>
      <c r="N11134" t="s">
        <v>14610</v>
      </c>
    </row>
    <row r="11135" spans="1:14">
      <c r="A11135">
        <v>29</v>
      </c>
      <c r="B11135" t="s">
        <v>20045</v>
      </c>
      <c r="C11135" t="s">
        <v>20046</v>
      </c>
      <c r="D11135">
        <v>5265</v>
      </c>
      <c r="E11135" s="1">
        <v>6.1609999999999996</v>
      </c>
      <c r="F11135">
        <v>5.0419999999999998</v>
      </c>
      <c r="G11135">
        <v>2.7450000000000001</v>
      </c>
      <c r="H11135">
        <v>106</v>
      </c>
      <c r="I11135">
        <v>5.3</v>
      </c>
      <c r="J11135">
        <v>1.397E-2</v>
      </c>
      <c r="K11135">
        <v>1.58</v>
      </c>
      <c r="L11135">
        <v>3.5875059760956183</v>
      </c>
      <c r="M11135" s="2">
        <f t="shared" si="347"/>
        <v>11.553784860557768</v>
      </c>
      <c r="N11135" t="s">
        <v>14610</v>
      </c>
    </row>
    <row r="11136" spans="1:14">
      <c r="A11136">
        <v>30</v>
      </c>
      <c r="B11136" t="s">
        <v>14622</v>
      </c>
      <c r="C11136" t="s">
        <v>14623</v>
      </c>
      <c r="D11136">
        <v>1923</v>
      </c>
      <c r="E11136" s="1">
        <v>5.9039999999999999</v>
      </c>
      <c r="F11136">
        <v>5.72</v>
      </c>
      <c r="G11136">
        <v>0.90500000000000003</v>
      </c>
      <c r="H11136">
        <v>63</v>
      </c>
      <c r="I11136">
        <v>3.6</v>
      </c>
      <c r="J11136">
        <v>1.0319999999999999E-2</v>
      </c>
      <c r="K11136">
        <v>1.827</v>
      </c>
      <c r="L11136">
        <v>3.5875059760956183</v>
      </c>
      <c r="M11136" s="2">
        <f t="shared" si="347"/>
        <v>11.952191235059761</v>
      </c>
      <c r="N11136" t="s">
        <v>14610</v>
      </c>
    </row>
    <row r="11137" spans="1:14">
      <c r="A11137">
        <v>31</v>
      </c>
      <c r="B11137" t="s">
        <v>18854</v>
      </c>
      <c r="C11137" t="s">
        <v>18855</v>
      </c>
      <c r="D11137">
        <v>29370</v>
      </c>
      <c r="E11137" s="1">
        <v>5.6440000000000001</v>
      </c>
      <c r="F11137">
        <v>6.125</v>
      </c>
      <c r="G11137">
        <v>1.264</v>
      </c>
      <c r="H11137">
        <v>269</v>
      </c>
      <c r="I11137">
        <v>9</v>
      </c>
      <c r="J11137">
        <v>4.8009999999999997E-2</v>
      </c>
      <c r="K11137">
        <v>1.8480000000000001</v>
      </c>
      <c r="L11137">
        <v>3.5875059760956183</v>
      </c>
      <c r="M11137" s="2">
        <f t="shared" si="347"/>
        <v>12.350597609561753</v>
      </c>
      <c r="N11137" t="s">
        <v>14610</v>
      </c>
    </row>
    <row r="11138" spans="1:14">
      <c r="A11138">
        <v>32</v>
      </c>
      <c r="B11138" t="s">
        <v>18220</v>
      </c>
      <c r="C11138" t="s">
        <v>18221</v>
      </c>
      <c r="D11138">
        <v>4003</v>
      </c>
      <c r="E11138" s="1">
        <v>5.641</v>
      </c>
      <c r="F11138">
        <v>5.0919999999999996</v>
      </c>
      <c r="G11138">
        <v>0.80500000000000005</v>
      </c>
      <c r="H11138">
        <v>123</v>
      </c>
      <c r="I11138">
        <v>3.9</v>
      </c>
      <c r="J11138">
        <v>1.374E-2</v>
      </c>
      <c r="K11138">
        <v>1.4790000000000001</v>
      </c>
      <c r="L11138">
        <v>3.5875059760956183</v>
      </c>
      <c r="M11138" s="2">
        <f t="shared" si="347"/>
        <v>12.749003984063744</v>
      </c>
      <c r="N11138" t="s">
        <v>14610</v>
      </c>
    </row>
    <row r="11139" spans="1:14">
      <c r="A11139">
        <v>33</v>
      </c>
      <c r="B11139" t="s">
        <v>14612</v>
      </c>
      <c r="C11139" t="s">
        <v>14613</v>
      </c>
      <c r="D11139">
        <v>3259</v>
      </c>
      <c r="E11139" s="1">
        <v>5.633</v>
      </c>
      <c r="F11139">
        <v>6.4169999999999998</v>
      </c>
      <c r="G11139">
        <v>1.3560000000000001</v>
      </c>
      <c r="H11139">
        <v>45</v>
      </c>
      <c r="I11139">
        <v>6.1</v>
      </c>
      <c r="J11139">
        <v>9.9900000000000006E-3</v>
      </c>
      <c r="K11139">
        <v>2.3730000000000002</v>
      </c>
      <c r="L11139">
        <v>3.5875059760956183</v>
      </c>
      <c r="M11139" s="2">
        <f t="shared" si="347"/>
        <v>13.147410358565736</v>
      </c>
      <c r="N11139" t="s">
        <v>14610</v>
      </c>
    </row>
    <row r="11140" spans="1:14">
      <c r="A11140">
        <v>34</v>
      </c>
      <c r="B11140" t="s">
        <v>11719</v>
      </c>
      <c r="C11140" t="s">
        <v>11720</v>
      </c>
      <c r="D11140">
        <v>11288</v>
      </c>
      <c r="E11140" s="1">
        <v>5.6239999999999997</v>
      </c>
      <c r="F11140">
        <v>5.4820000000000002</v>
      </c>
      <c r="G11140">
        <v>1.4930000000000001</v>
      </c>
      <c r="H11140">
        <v>296</v>
      </c>
      <c r="I11140">
        <v>5.0999999999999996</v>
      </c>
      <c r="J11140">
        <v>3.372E-2</v>
      </c>
      <c r="K11140">
        <v>1.7310000000000001</v>
      </c>
      <c r="L11140">
        <v>3.5875059760956183</v>
      </c>
      <c r="M11140" s="2">
        <f t="shared" si="347"/>
        <v>13.545816733067728</v>
      </c>
      <c r="N11140" t="s">
        <v>14610</v>
      </c>
    </row>
    <row r="11141" spans="1:14">
      <c r="A11141">
        <v>35</v>
      </c>
      <c r="B11141" t="s">
        <v>12529</v>
      </c>
      <c r="C11141" t="s">
        <v>12530</v>
      </c>
      <c r="D11141">
        <v>6137</v>
      </c>
      <c r="E11141" s="1">
        <v>5.6120000000000001</v>
      </c>
      <c r="F11141">
        <v>5.6980000000000004</v>
      </c>
      <c r="G11141">
        <v>1.0820000000000001</v>
      </c>
      <c r="H11141">
        <v>147</v>
      </c>
      <c r="I11141">
        <v>4.3</v>
      </c>
      <c r="J11141">
        <v>2.206E-2</v>
      </c>
      <c r="K11141">
        <v>1.7210000000000001</v>
      </c>
      <c r="L11141">
        <v>3.5875059760956183</v>
      </c>
      <c r="M11141" s="2">
        <f t="shared" si="347"/>
        <v>13.944223107569719</v>
      </c>
      <c r="N11141" t="s">
        <v>14610</v>
      </c>
    </row>
    <row r="11142" spans="1:14">
      <c r="A11142">
        <v>36</v>
      </c>
      <c r="B11142" t="s">
        <v>11641</v>
      </c>
      <c r="C11142" t="s">
        <v>11642</v>
      </c>
      <c r="D11142">
        <v>8046</v>
      </c>
      <c r="E11142" s="1">
        <v>5.492</v>
      </c>
      <c r="F11142">
        <v>5.484</v>
      </c>
      <c r="G11142">
        <v>1.603</v>
      </c>
      <c r="H11142">
        <v>184</v>
      </c>
      <c r="I11142">
        <v>6.7</v>
      </c>
      <c r="J11142">
        <v>2.1420000000000002E-2</v>
      </c>
      <c r="K11142">
        <v>2.0880000000000001</v>
      </c>
      <c r="L11142">
        <v>3.5875059760956183</v>
      </c>
      <c r="M11142" s="2">
        <f t="shared" si="347"/>
        <v>14.342629482071715</v>
      </c>
      <c r="N11142" t="s">
        <v>14610</v>
      </c>
    </row>
    <row r="11143" spans="1:14">
      <c r="A11143">
        <v>37</v>
      </c>
      <c r="B11143" t="s">
        <v>11705</v>
      </c>
      <c r="C11143" t="s">
        <v>11706</v>
      </c>
      <c r="D11143">
        <v>2715</v>
      </c>
      <c r="E11143" s="1">
        <v>5.4710000000000001</v>
      </c>
      <c r="F11143">
        <v>5.5350000000000001</v>
      </c>
      <c r="G11143">
        <v>0.78200000000000003</v>
      </c>
      <c r="H11143">
        <v>101</v>
      </c>
      <c r="I11143">
        <v>5.7</v>
      </c>
      <c r="J11143">
        <v>7.5900000000000004E-3</v>
      </c>
      <c r="K11143">
        <v>1.7969999999999999</v>
      </c>
      <c r="L11143">
        <v>3.5875059760956183</v>
      </c>
      <c r="M11143" s="2">
        <f t="shared" si="347"/>
        <v>14.741035856573706</v>
      </c>
      <c r="N11143" t="s">
        <v>14610</v>
      </c>
    </row>
    <row r="11144" spans="1:14">
      <c r="A11144">
        <v>38</v>
      </c>
      <c r="B11144" t="s">
        <v>18176</v>
      </c>
      <c r="C11144" t="s">
        <v>18177</v>
      </c>
      <c r="D11144">
        <v>4449</v>
      </c>
      <c r="E11144" s="1">
        <v>5.4160000000000004</v>
      </c>
      <c r="F11144">
        <v>5.0350000000000001</v>
      </c>
      <c r="G11144">
        <v>0.80400000000000005</v>
      </c>
      <c r="H11144">
        <v>97</v>
      </c>
      <c r="I11144">
        <v>5.6</v>
      </c>
      <c r="J11144">
        <v>1.384E-2</v>
      </c>
      <c r="K11144">
        <v>1.7270000000000001</v>
      </c>
      <c r="L11144">
        <v>3.5875059760956183</v>
      </c>
      <c r="M11144" s="2">
        <f t="shared" si="347"/>
        <v>15.139442231075698</v>
      </c>
      <c r="N11144" t="s">
        <v>14610</v>
      </c>
    </row>
    <row r="11145" spans="1:14">
      <c r="A11145">
        <v>39</v>
      </c>
      <c r="B11145" t="s">
        <v>12722</v>
      </c>
      <c r="C11145" t="s">
        <v>12723</v>
      </c>
      <c r="D11145">
        <v>14671</v>
      </c>
      <c r="E11145" s="1">
        <v>5.3979999999999997</v>
      </c>
      <c r="F11145">
        <v>5.66</v>
      </c>
      <c r="G11145">
        <v>1.093</v>
      </c>
      <c r="H11145">
        <v>194</v>
      </c>
      <c r="I11145">
        <v>8</v>
      </c>
      <c r="J11145">
        <v>3.1699999999999999E-2</v>
      </c>
      <c r="K11145">
        <v>1.871</v>
      </c>
      <c r="L11145">
        <v>3.5875059760956183</v>
      </c>
      <c r="M11145" s="2">
        <f t="shared" si="347"/>
        <v>15.53784860557769</v>
      </c>
      <c r="N11145" t="s">
        <v>14610</v>
      </c>
    </row>
    <row r="11146" spans="1:14">
      <c r="A11146">
        <v>40</v>
      </c>
      <c r="B11146" t="s">
        <v>15852</v>
      </c>
      <c r="C11146" t="s">
        <v>15853</v>
      </c>
      <c r="D11146">
        <v>392</v>
      </c>
      <c r="E11146" s="1">
        <v>5.2240000000000002</v>
      </c>
      <c r="F11146">
        <v>5.1689999999999996</v>
      </c>
      <c r="G11146">
        <v>0.72699999999999998</v>
      </c>
      <c r="H11146">
        <v>33</v>
      </c>
      <c r="I11146">
        <v>2.4</v>
      </c>
      <c r="J11146">
        <v>1.99E-3</v>
      </c>
      <c r="K11146">
        <v>1.5960000000000001</v>
      </c>
      <c r="L11146">
        <v>3.5875059760956183</v>
      </c>
      <c r="M11146" s="2">
        <f t="shared" si="347"/>
        <v>15.936254980079681</v>
      </c>
      <c r="N11146" t="s">
        <v>14610</v>
      </c>
    </row>
    <row r="11147" spans="1:14">
      <c r="A11147">
        <v>41</v>
      </c>
      <c r="B11147" t="s">
        <v>12794</v>
      </c>
      <c r="C11147" t="s">
        <v>12795</v>
      </c>
      <c r="D11147">
        <v>9603</v>
      </c>
      <c r="E11147" s="1">
        <v>5.1369999999999996</v>
      </c>
      <c r="F11147">
        <v>5.9260000000000002</v>
      </c>
      <c r="G11147">
        <v>1.091</v>
      </c>
      <c r="H11147">
        <v>198</v>
      </c>
      <c r="I11147">
        <v>5.9</v>
      </c>
      <c r="J11147">
        <v>2.4230000000000002E-2</v>
      </c>
      <c r="K11147">
        <v>1.764</v>
      </c>
      <c r="L11147">
        <v>3.5875059760956183</v>
      </c>
      <c r="M11147" s="2">
        <f t="shared" si="347"/>
        <v>16.334661354581673</v>
      </c>
      <c r="N11147" t="s">
        <v>14610</v>
      </c>
    </row>
    <row r="11148" spans="1:14">
      <c r="A11148">
        <v>42</v>
      </c>
      <c r="B11148" t="s">
        <v>14654</v>
      </c>
      <c r="C11148" t="s">
        <v>14655</v>
      </c>
      <c r="D11148">
        <v>14444</v>
      </c>
      <c r="E11148" s="1">
        <v>5.0999999999999996</v>
      </c>
      <c r="F11148">
        <v>6.1749999999999998</v>
      </c>
      <c r="G11148">
        <v>1.0680000000000001</v>
      </c>
      <c r="H11148">
        <v>162</v>
      </c>
      <c r="I11148">
        <v>7.9</v>
      </c>
      <c r="J11148">
        <v>3.0169999999999999E-2</v>
      </c>
      <c r="K11148">
        <v>2.012</v>
      </c>
      <c r="L11148">
        <v>3.5875059760956183</v>
      </c>
      <c r="M11148" s="2">
        <f t="shared" si="347"/>
        <v>16.733067729083665</v>
      </c>
      <c r="N11148" t="s">
        <v>14610</v>
      </c>
    </row>
    <row r="11149" spans="1:14">
      <c r="A11149">
        <v>43</v>
      </c>
      <c r="B11149" t="s">
        <v>11639</v>
      </c>
      <c r="C11149" t="s">
        <v>11640</v>
      </c>
      <c r="D11149">
        <v>10371</v>
      </c>
      <c r="E11149" s="1">
        <v>5.0659999999999998</v>
      </c>
      <c r="F11149">
        <v>5.4059999999999997</v>
      </c>
      <c r="G11149">
        <v>1.38</v>
      </c>
      <c r="H11149">
        <v>166</v>
      </c>
      <c r="I11149">
        <v>6.8</v>
      </c>
      <c r="J11149">
        <v>2.4209999999999999E-2</v>
      </c>
      <c r="K11149">
        <v>1.7390000000000001</v>
      </c>
      <c r="L11149">
        <v>3.5875059760956183</v>
      </c>
      <c r="M11149" s="2">
        <f t="shared" si="347"/>
        <v>17.131474103585656</v>
      </c>
      <c r="N11149" t="s">
        <v>14610</v>
      </c>
    </row>
    <row r="11150" spans="1:14">
      <c r="A11150">
        <v>44</v>
      </c>
      <c r="B11150" t="s">
        <v>11785</v>
      </c>
      <c r="C11150" t="s">
        <v>11786</v>
      </c>
      <c r="D11150">
        <v>1980</v>
      </c>
      <c r="E11150" s="1">
        <v>5.0419999999999998</v>
      </c>
      <c r="F11150">
        <v>6.78</v>
      </c>
      <c r="G11150">
        <v>1.347</v>
      </c>
      <c r="H11150">
        <v>101</v>
      </c>
      <c r="I11150">
        <v>3.7</v>
      </c>
      <c r="J11150">
        <v>1.0670000000000001E-2</v>
      </c>
      <c r="K11150">
        <v>2.5790000000000002</v>
      </c>
      <c r="L11150">
        <v>3.5875059760956183</v>
      </c>
      <c r="M11150" s="2">
        <f t="shared" si="347"/>
        <v>17.529880478087652</v>
      </c>
      <c r="N11150" t="s">
        <v>14610</v>
      </c>
    </row>
    <row r="11151" spans="1:14">
      <c r="A11151">
        <v>45</v>
      </c>
      <c r="B11151" t="s">
        <v>14594</v>
      </c>
      <c r="C11151" t="s">
        <v>14595</v>
      </c>
      <c r="D11151">
        <v>2730</v>
      </c>
      <c r="E11151" s="1">
        <v>4.8369999999999997</v>
      </c>
      <c r="F11151">
        <v>4.2830000000000004</v>
      </c>
      <c r="G11151">
        <v>1.02</v>
      </c>
      <c r="H11151">
        <v>51</v>
      </c>
      <c r="I11151">
        <v>7.6</v>
      </c>
      <c r="J11151">
        <v>5.7999999999999996E-3</v>
      </c>
      <c r="K11151">
        <v>1.355</v>
      </c>
      <c r="L11151">
        <v>3.5875059760956183</v>
      </c>
      <c r="M11151" s="2">
        <f t="shared" si="347"/>
        <v>17.928286852589643</v>
      </c>
      <c r="N11151" t="s">
        <v>14610</v>
      </c>
    </row>
    <row r="11152" spans="1:14">
      <c r="A11152">
        <v>46</v>
      </c>
      <c r="B11152" t="s">
        <v>20047</v>
      </c>
      <c r="C11152" t="s">
        <v>20048</v>
      </c>
      <c r="D11152">
        <v>989</v>
      </c>
      <c r="E11152" s="1">
        <v>4.758</v>
      </c>
      <c r="F11152">
        <v>5.0650000000000004</v>
      </c>
      <c r="G11152">
        <v>0.64600000000000002</v>
      </c>
      <c r="H11152">
        <v>82</v>
      </c>
      <c r="I11152">
        <v>2.5</v>
      </c>
      <c r="J11152">
        <v>6.13E-3</v>
      </c>
      <c r="K11152">
        <v>1.899</v>
      </c>
      <c r="L11152">
        <v>3.5875059760956183</v>
      </c>
      <c r="M11152" s="2">
        <f t="shared" si="347"/>
        <v>18.326693227091635</v>
      </c>
      <c r="N11152" t="s">
        <v>14610</v>
      </c>
    </row>
    <row r="11153" spans="1:14">
      <c r="A11153">
        <v>47</v>
      </c>
      <c r="B11153" t="s">
        <v>18128</v>
      </c>
      <c r="C11153" t="s">
        <v>18129</v>
      </c>
      <c r="D11153">
        <v>3972</v>
      </c>
      <c r="E11153" s="1">
        <v>4.7389999999999999</v>
      </c>
      <c r="F11153">
        <v>5.0469999999999997</v>
      </c>
      <c r="G11153">
        <v>1</v>
      </c>
      <c r="H11153">
        <v>81</v>
      </c>
      <c r="I11153">
        <v>5.9</v>
      </c>
      <c r="J11153">
        <v>1.068E-2</v>
      </c>
      <c r="K11153">
        <v>1.595</v>
      </c>
      <c r="L11153">
        <v>3.5875059760956183</v>
      </c>
      <c r="M11153" s="2">
        <f t="shared" si="347"/>
        <v>18.725099601593627</v>
      </c>
      <c r="N11153" t="s">
        <v>14610</v>
      </c>
    </row>
    <row r="11154" spans="1:14">
      <c r="A11154">
        <v>48</v>
      </c>
      <c r="B11154" t="s">
        <v>11625</v>
      </c>
      <c r="C11154" t="s">
        <v>11626</v>
      </c>
      <c r="D11154">
        <v>18046</v>
      </c>
      <c r="E11154" s="1">
        <v>4.6449999999999996</v>
      </c>
      <c r="F11154">
        <v>4.5439999999999996</v>
      </c>
      <c r="G11154">
        <v>1.161</v>
      </c>
      <c r="H11154">
        <v>322</v>
      </c>
      <c r="I11154">
        <v>7.8</v>
      </c>
      <c r="J11154">
        <v>3.5009999999999999E-2</v>
      </c>
      <c r="K11154">
        <v>1.389</v>
      </c>
      <c r="L11154">
        <v>3.5875059760956183</v>
      </c>
      <c r="M11154" s="2">
        <f t="shared" si="347"/>
        <v>19.123505976095618</v>
      </c>
      <c r="N11154" t="s">
        <v>14610</v>
      </c>
    </row>
    <row r="11155" spans="1:14">
      <c r="A11155">
        <v>49</v>
      </c>
      <c r="B11155" t="s">
        <v>18118</v>
      </c>
      <c r="C11155" t="s">
        <v>18119</v>
      </c>
      <c r="D11155">
        <v>4345</v>
      </c>
      <c r="E11155" s="1">
        <v>4.6210000000000004</v>
      </c>
      <c r="F11155">
        <v>5.4809999999999999</v>
      </c>
      <c r="G11155">
        <v>0.74399999999999999</v>
      </c>
      <c r="H11155">
        <v>90</v>
      </c>
      <c r="I11155">
        <v>5.2</v>
      </c>
      <c r="J11155">
        <v>1.278E-2</v>
      </c>
      <c r="K11155">
        <v>1.587</v>
      </c>
      <c r="L11155">
        <v>3.5875059760956183</v>
      </c>
      <c r="M11155" s="2">
        <f t="shared" si="347"/>
        <v>19.52191235059761</v>
      </c>
      <c r="N11155" t="s">
        <v>14610</v>
      </c>
    </row>
    <row r="11156" spans="1:14">
      <c r="A11156">
        <v>50</v>
      </c>
      <c r="B11156" t="s">
        <v>18206</v>
      </c>
      <c r="C11156" t="s">
        <v>18207</v>
      </c>
      <c r="D11156">
        <v>4055</v>
      </c>
      <c r="E11156" s="1">
        <v>4.5949999999999998</v>
      </c>
      <c r="F11156">
        <v>4.3070000000000004</v>
      </c>
      <c r="G11156">
        <v>0.81899999999999995</v>
      </c>
      <c r="H11156">
        <v>105</v>
      </c>
      <c r="I11156">
        <v>5.4</v>
      </c>
      <c r="J11156">
        <v>1.1140000000000001E-2</v>
      </c>
      <c r="K11156">
        <v>1.2729999999999999</v>
      </c>
      <c r="L11156">
        <v>3.5875059760956183</v>
      </c>
      <c r="M11156" s="2">
        <f t="shared" si="347"/>
        <v>19.920318725099602</v>
      </c>
      <c r="N11156" t="s">
        <v>14610</v>
      </c>
    </row>
    <row r="11157" spans="1:14">
      <c r="A11157">
        <v>51</v>
      </c>
      <c r="B11157" t="s">
        <v>18130</v>
      </c>
      <c r="C11157" t="s">
        <v>18131</v>
      </c>
      <c r="D11157">
        <v>786</v>
      </c>
      <c r="E11157" s="1">
        <v>4.5380000000000003</v>
      </c>
      <c r="F11157">
        <v>6.1829999999999998</v>
      </c>
      <c r="G11157">
        <v>0.46800000000000003</v>
      </c>
      <c r="H11157">
        <v>79</v>
      </c>
      <c r="I11157">
        <v>3.4</v>
      </c>
      <c r="J11157">
        <v>4.0000000000000001E-3</v>
      </c>
      <c r="K11157">
        <v>1.9019999999999999</v>
      </c>
      <c r="L11157">
        <v>3.5875059760956183</v>
      </c>
      <c r="M11157" s="2">
        <f t="shared" si="347"/>
        <v>20.318725099601593</v>
      </c>
      <c r="N11157" t="s">
        <v>14610</v>
      </c>
    </row>
    <row r="11158" spans="1:14">
      <c r="A11158">
        <v>52</v>
      </c>
      <c r="B11158" t="s">
        <v>11655</v>
      </c>
      <c r="C11158" t="s">
        <v>11656</v>
      </c>
      <c r="D11158">
        <v>15264</v>
      </c>
      <c r="E11158" s="1">
        <v>4.4930000000000003</v>
      </c>
      <c r="F11158">
        <v>5.7149999999999999</v>
      </c>
      <c r="G11158">
        <v>0.86199999999999999</v>
      </c>
      <c r="H11158">
        <v>188</v>
      </c>
      <c r="I11158">
        <v>7.2</v>
      </c>
      <c r="J11158">
        <v>4.3909999999999998E-2</v>
      </c>
      <c r="K11158">
        <v>2.36</v>
      </c>
      <c r="L11158">
        <v>3.5875059760956183</v>
      </c>
      <c r="M11158" s="2">
        <f t="shared" si="347"/>
        <v>20.717131474103585</v>
      </c>
      <c r="N11158" t="s">
        <v>14610</v>
      </c>
    </row>
    <row r="11159" spans="1:14">
      <c r="A11159">
        <v>53</v>
      </c>
      <c r="B11159" t="s">
        <v>11727</v>
      </c>
      <c r="C11159" t="s">
        <v>11728</v>
      </c>
      <c r="D11159">
        <v>1164</v>
      </c>
      <c r="E11159" s="1">
        <v>4.492</v>
      </c>
      <c r="F11159">
        <v>4.3170000000000002</v>
      </c>
      <c r="G11159">
        <v>0.36699999999999999</v>
      </c>
      <c r="H11159">
        <v>30</v>
      </c>
      <c r="I11159">
        <v>4.5999999999999996</v>
      </c>
      <c r="J11159">
        <v>3.8999999999999998E-3</v>
      </c>
      <c r="K11159">
        <v>1.357</v>
      </c>
      <c r="L11159">
        <v>3.5875059760956183</v>
      </c>
      <c r="M11159" s="2">
        <f t="shared" si="347"/>
        <v>21.115537848605577</v>
      </c>
      <c r="N11159" t="s">
        <v>14610</v>
      </c>
    </row>
    <row r="11160" spans="1:14">
      <c r="A11160">
        <v>54</v>
      </c>
      <c r="B11160" t="s">
        <v>11629</v>
      </c>
      <c r="C11160" t="s">
        <v>11630</v>
      </c>
      <c r="D11160">
        <v>315</v>
      </c>
      <c r="E11160" s="1">
        <v>4.4690000000000003</v>
      </c>
      <c r="F11160">
        <v>4.0999999999999996</v>
      </c>
      <c r="G11160">
        <v>0.48299999999999998</v>
      </c>
      <c r="H11160">
        <v>58</v>
      </c>
      <c r="I11160">
        <v>2.2999999999999998</v>
      </c>
      <c r="J11160">
        <v>2.5200000000000001E-3</v>
      </c>
      <c r="K11160">
        <v>2.0510000000000002</v>
      </c>
      <c r="L11160">
        <v>3.5875059760956183</v>
      </c>
      <c r="M11160" s="2">
        <f t="shared" si="347"/>
        <v>21.513944223107568</v>
      </c>
      <c r="N11160" t="s">
        <v>14610</v>
      </c>
    </row>
    <row r="11161" spans="1:14">
      <c r="A11161">
        <v>55</v>
      </c>
      <c r="B11161" t="s">
        <v>11607</v>
      </c>
      <c r="C11161" t="s">
        <v>11608</v>
      </c>
      <c r="D11161">
        <v>869</v>
      </c>
      <c r="E11161" s="1">
        <v>4.4580000000000002</v>
      </c>
      <c r="F11161">
        <v>4.3810000000000002</v>
      </c>
      <c r="G11161">
        <v>0.54</v>
      </c>
      <c r="H11161">
        <v>126</v>
      </c>
      <c r="I11161">
        <v>2.4</v>
      </c>
      <c r="J11161">
        <v>3.7799999999999999E-3</v>
      </c>
      <c r="K11161">
        <v>1.19</v>
      </c>
      <c r="L11161">
        <v>3.5875059760956183</v>
      </c>
      <c r="M11161" s="2">
        <f t="shared" si="347"/>
        <v>21.91235059760956</v>
      </c>
      <c r="N11161" t="s">
        <v>14610</v>
      </c>
    </row>
    <row r="11162" spans="1:14">
      <c r="A11162">
        <v>56</v>
      </c>
      <c r="B11162" t="s">
        <v>19798</v>
      </c>
      <c r="C11162" t="s">
        <v>19799</v>
      </c>
      <c r="D11162">
        <v>1753</v>
      </c>
      <c r="E11162" s="1">
        <v>4.423</v>
      </c>
      <c r="F11162">
        <v>3.2040000000000002</v>
      </c>
      <c r="G11162">
        <v>1.43</v>
      </c>
      <c r="H11162">
        <v>114</v>
      </c>
      <c r="I11162">
        <v>3.1</v>
      </c>
      <c r="J11162">
        <v>1.1520000000000001E-2</v>
      </c>
      <c r="K11162">
        <v>1.3520000000000001</v>
      </c>
      <c r="L11162">
        <v>3.5875059760956183</v>
      </c>
      <c r="M11162" s="2">
        <f t="shared" si="347"/>
        <v>22.310756972111552</v>
      </c>
      <c r="N11162" t="s">
        <v>14610</v>
      </c>
    </row>
    <row r="11163" spans="1:14">
      <c r="A11163">
        <v>57</v>
      </c>
      <c r="B11163" t="s">
        <v>18099</v>
      </c>
      <c r="C11163" t="s">
        <v>18100</v>
      </c>
      <c r="D11163">
        <v>234</v>
      </c>
      <c r="E11163" s="1">
        <v>4.3899999999999997</v>
      </c>
      <c r="F11163">
        <v>4.5650000000000004</v>
      </c>
      <c r="G11163">
        <v>0.63200000000000001</v>
      </c>
      <c r="H11163">
        <v>38</v>
      </c>
      <c r="I11163">
        <v>2.1</v>
      </c>
      <c r="J11163">
        <v>1.2800000000000001E-3</v>
      </c>
      <c r="K11163">
        <v>1.583</v>
      </c>
      <c r="L11163">
        <v>3.5875059760956183</v>
      </c>
      <c r="M11163" s="2">
        <f t="shared" si="347"/>
        <v>22.709163346613543</v>
      </c>
      <c r="N11163" t="s">
        <v>14610</v>
      </c>
    </row>
    <row r="11164" spans="1:14">
      <c r="A11164">
        <v>58</v>
      </c>
      <c r="B11164" t="s">
        <v>11685</v>
      </c>
      <c r="C11164" t="s">
        <v>11686</v>
      </c>
      <c r="D11164">
        <v>47503</v>
      </c>
      <c r="E11164" s="1">
        <v>4.38</v>
      </c>
      <c r="F11164">
        <v>4.8339999999999996</v>
      </c>
      <c r="G11164">
        <v>1.3069999999999999</v>
      </c>
      <c r="H11164">
        <v>423</v>
      </c>
      <c r="I11164" t="s">
        <v>18288</v>
      </c>
      <c r="J11164">
        <v>7.0050000000000001E-2</v>
      </c>
      <c r="K11164">
        <v>1.7749999999999999</v>
      </c>
      <c r="L11164">
        <v>3.5875059760956183</v>
      </c>
      <c r="M11164" s="2">
        <f t="shared" si="347"/>
        <v>23.107569721115535</v>
      </c>
      <c r="N11164" t="s">
        <v>14610</v>
      </c>
    </row>
    <row r="11165" spans="1:14">
      <c r="A11165">
        <v>59</v>
      </c>
      <c r="B11165" t="s">
        <v>11669</v>
      </c>
      <c r="C11165" t="s">
        <v>11670</v>
      </c>
      <c r="D11165">
        <v>2590</v>
      </c>
      <c r="E11165" s="1">
        <v>4.351</v>
      </c>
      <c r="F11165">
        <v>5.0709999999999997</v>
      </c>
      <c r="G11165">
        <v>0.51100000000000001</v>
      </c>
      <c r="H11165">
        <v>276</v>
      </c>
      <c r="I11165">
        <v>2.9</v>
      </c>
      <c r="J11165">
        <v>9.5700000000000004E-3</v>
      </c>
      <c r="K11165">
        <v>1.3440000000000001</v>
      </c>
      <c r="L11165">
        <v>3.5875059760956183</v>
      </c>
      <c r="M11165" s="2">
        <f t="shared" si="347"/>
        <v>23.50597609561753</v>
      </c>
      <c r="N11165" t="s">
        <v>14610</v>
      </c>
    </row>
    <row r="11166" spans="1:14">
      <c r="A11166">
        <v>60</v>
      </c>
      <c r="B11166" t="s">
        <v>18268</v>
      </c>
      <c r="C11166" t="s">
        <v>18269</v>
      </c>
      <c r="D11166">
        <v>8523</v>
      </c>
      <c r="E11166" s="1">
        <v>4.3449999999999998</v>
      </c>
      <c r="F11166">
        <v>4.5350000000000001</v>
      </c>
      <c r="G11166">
        <v>0.77300000000000002</v>
      </c>
      <c r="H11166">
        <v>88</v>
      </c>
      <c r="I11166">
        <v>9.4</v>
      </c>
      <c r="J11166">
        <v>1.3780000000000001E-2</v>
      </c>
      <c r="K11166">
        <v>1.4790000000000001</v>
      </c>
      <c r="L11166">
        <v>3.5875059760956183</v>
      </c>
      <c r="M11166" s="2">
        <f t="shared" si="347"/>
        <v>23.904382470119522</v>
      </c>
      <c r="N11166" t="s">
        <v>14610</v>
      </c>
    </row>
    <row r="11167" spans="1:14">
      <c r="A11167">
        <v>61</v>
      </c>
      <c r="B11167" t="s">
        <v>14518</v>
      </c>
      <c r="C11167" t="s">
        <v>14519</v>
      </c>
      <c r="D11167">
        <v>9059</v>
      </c>
      <c r="E11167" s="1">
        <v>4.2949999999999999</v>
      </c>
      <c r="F11167">
        <v>4.7709999999999999</v>
      </c>
      <c r="G11167">
        <v>0.875</v>
      </c>
      <c r="H11167">
        <v>264</v>
      </c>
      <c r="I11167">
        <v>6</v>
      </c>
      <c r="J11167">
        <v>2.162E-2</v>
      </c>
      <c r="K11167">
        <v>1.365</v>
      </c>
      <c r="L11167">
        <v>3.5875059760956183</v>
      </c>
      <c r="M11167" s="2">
        <f t="shared" si="347"/>
        <v>24.302788844621514</v>
      </c>
      <c r="N11167" t="s">
        <v>14610</v>
      </c>
    </row>
    <row r="11168" spans="1:14">
      <c r="A11168">
        <v>62</v>
      </c>
      <c r="B11168" t="s">
        <v>11701</v>
      </c>
      <c r="C11168" t="s">
        <v>11702</v>
      </c>
      <c r="D11168">
        <v>643</v>
      </c>
      <c r="E11168" s="1">
        <v>4.202</v>
      </c>
      <c r="F11168">
        <v>4.3140000000000001</v>
      </c>
      <c r="G11168">
        <v>0.83699999999999997</v>
      </c>
      <c r="H11168">
        <v>43</v>
      </c>
      <c r="I11168">
        <v>2.6</v>
      </c>
      <c r="J11168">
        <v>3.98E-3</v>
      </c>
      <c r="K11168">
        <v>1.62</v>
      </c>
      <c r="L11168">
        <v>3.5875059760956183</v>
      </c>
      <c r="M11168" s="2">
        <f t="shared" si="347"/>
        <v>24.701195219123505</v>
      </c>
      <c r="N11168" t="s">
        <v>14610</v>
      </c>
    </row>
    <row r="11169" spans="1:14">
      <c r="A11169">
        <v>63</v>
      </c>
      <c r="B11169" t="s">
        <v>11769</v>
      </c>
      <c r="C11169" t="s">
        <v>11770</v>
      </c>
      <c r="D11169">
        <v>7778</v>
      </c>
      <c r="E11169" s="1">
        <v>4.1909999999999998</v>
      </c>
      <c r="F11169">
        <v>3.71</v>
      </c>
      <c r="G11169">
        <v>1.036</v>
      </c>
      <c r="H11169">
        <v>55</v>
      </c>
      <c r="I11169">
        <v>6.6</v>
      </c>
      <c r="J11169">
        <v>2.0889999999999999E-2</v>
      </c>
      <c r="K11169">
        <v>1.3540000000000001</v>
      </c>
      <c r="L11169">
        <v>3.5875059760956183</v>
      </c>
      <c r="M11169" s="2">
        <f t="shared" si="347"/>
        <v>25.099601593625497</v>
      </c>
      <c r="N11169" t="s">
        <v>14610</v>
      </c>
    </row>
    <row r="11170" spans="1:14">
      <c r="A11170">
        <v>64</v>
      </c>
      <c r="B11170" t="s">
        <v>11653</v>
      </c>
      <c r="C11170" t="s">
        <v>11654</v>
      </c>
      <c r="D11170">
        <v>7811</v>
      </c>
      <c r="E11170" s="1">
        <v>4.1740000000000004</v>
      </c>
      <c r="F11170">
        <v>4.3940000000000001</v>
      </c>
      <c r="G11170">
        <v>0.81399999999999995</v>
      </c>
      <c r="H11170">
        <v>446</v>
      </c>
      <c r="I11170">
        <v>2.9</v>
      </c>
      <c r="J11170">
        <v>2.6020000000000001E-2</v>
      </c>
      <c r="K11170">
        <v>1.0960000000000001</v>
      </c>
      <c r="L11170">
        <v>3.5875059760956183</v>
      </c>
      <c r="M11170" s="2">
        <f t="shared" si="347"/>
        <v>25.498007968127489</v>
      </c>
      <c r="N11170" t="s">
        <v>14610</v>
      </c>
    </row>
    <row r="11171" spans="1:14">
      <c r="A11171">
        <v>65</v>
      </c>
      <c r="B11171" t="s">
        <v>18200</v>
      </c>
      <c r="C11171" t="s">
        <v>18201</v>
      </c>
      <c r="D11171">
        <v>6572</v>
      </c>
      <c r="E11171" s="1">
        <v>4.1619999999999999</v>
      </c>
      <c r="F11171">
        <v>3.3090000000000002</v>
      </c>
      <c r="G11171">
        <v>1.032</v>
      </c>
      <c r="H11171">
        <v>218</v>
      </c>
      <c r="I11171">
        <v>4.5999999999999996</v>
      </c>
      <c r="J11171">
        <v>2.0279999999999999E-2</v>
      </c>
      <c r="K11171">
        <v>0.98299999999999998</v>
      </c>
      <c r="L11171">
        <v>3.5875059760956183</v>
      </c>
      <c r="M11171" s="2">
        <f t="shared" ref="M11171:M11234" si="348">A11171/251*100</f>
        <v>25.89641434262948</v>
      </c>
      <c r="N11171" t="s">
        <v>14610</v>
      </c>
    </row>
    <row r="11172" spans="1:14">
      <c r="A11172">
        <v>66</v>
      </c>
      <c r="B11172" t="s">
        <v>11731</v>
      </c>
      <c r="C11172" t="s">
        <v>11732</v>
      </c>
      <c r="D11172">
        <v>14133</v>
      </c>
      <c r="E11172" s="1">
        <v>4.1139999999999999</v>
      </c>
      <c r="F11172">
        <v>4.3860000000000001</v>
      </c>
      <c r="G11172">
        <v>1.655</v>
      </c>
      <c r="H11172">
        <v>403</v>
      </c>
      <c r="I11172">
        <v>6.8</v>
      </c>
      <c r="J11172">
        <v>3.3570000000000003E-2</v>
      </c>
      <c r="K11172">
        <v>1.4159999999999999</v>
      </c>
      <c r="L11172">
        <v>3.5875059760956183</v>
      </c>
      <c r="M11172" s="2">
        <f t="shared" si="348"/>
        <v>26.294820717131472</v>
      </c>
      <c r="N11172" t="s">
        <v>14610</v>
      </c>
    </row>
    <row r="11173" spans="1:14">
      <c r="A11173">
        <v>67</v>
      </c>
      <c r="B11173" t="s">
        <v>11775</v>
      </c>
      <c r="C11173" t="s">
        <v>11776</v>
      </c>
      <c r="D11173">
        <v>24104</v>
      </c>
      <c r="E11173" s="1">
        <v>4.0609999999999999</v>
      </c>
      <c r="F11173">
        <v>4.2850000000000001</v>
      </c>
      <c r="G11173">
        <v>0.81599999999999995</v>
      </c>
      <c r="H11173">
        <v>385</v>
      </c>
      <c r="I11173">
        <v>9</v>
      </c>
      <c r="J11173">
        <v>3.6990000000000002E-2</v>
      </c>
      <c r="K11173">
        <v>1.2230000000000001</v>
      </c>
      <c r="L11173">
        <v>3.5875059760956183</v>
      </c>
      <c r="M11173" s="2">
        <f t="shared" si="348"/>
        <v>26.693227091633464</v>
      </c>
      <c r="N11173" t="s">
        <v>14610</v>
      </c>
    </row>
    <row r="11174" spans="1:14">
      <c r="A11174">
        <v>68</v>
      </c>
      <c r="B11174" t="s">
        <v>18804</v>
      </c>
      <c r="C11174" t="s">
        <v>18805</v>
      </c>
      <c r="D11174">
        <v>579</v>
      </c>
      <c r="E11174" s="1">
        <v>4.0579999999999998</v>
      </c>
      <c r="G11174">
        <v>0.311</v>
      </c>
      <c r="H11174">
        <v>45</v>
      </c>
      <c r="I11174">
        <v>2.4</v>
      </c>
      <c r="J11174">
        <v>4.3600000000000002E-3</v>
      </c>
      <c r="L11174">
        <v>3.5875059760956183</v>
      </c>
      <c r="M11174" s="2">
        <f t="shared" si="348"/>
        <v>27.091633466135455</v>
      </c>
      <c r="N11174" t="s">
        <v>14610</v>
      </c>
    </row>
    <row r="11175" spans="1:14">
      <c r="A11175">
        <v>69</v>
      </c>
      <c r="B11175" t="s">
        <v>11699</v>
      </c>
      <c r="C11175" t="s">
        <v>11700</v>
      </c>
      <c r="D11175">
        <v>5499</v>
      </c>
      <c r="E11175" s="1">
        <v>4.0570000000000004</v>
      </c>
      <c r="F11175">
        <v>5.0469999999999997</v>
      </c>
      <c r="G11175">
        <v>0.50600000000000001</v>
      </c>
      <c r="H11175">
        <v>81</v>
      </c>
      <c r="I11175">
        <v>6.5</v>
      </c>
      <c r="J11175">
        <v>1.789E-2</v>
      </c>
      <c r="K11175">
        <v>2.0950000000000002</v>
      </c>
      <c r="L11175">
        <v>3.5875059760956183</v>
      </c>
      <c r="M11175" s="2">
        <f t="shared" si="348"/>
        <v>27.490039840637447</v>
      </c>
      <c r="N11175" t="s">
        <v>14610</v>
      </c>
    </row>
    <row r="11176" spans="1:14">
      <c r="A11176">
        <v>70</v>
      </c>
      <c r="B11176" t="s">
        <v>11707</v>
      </c>
      <c r="C11176" t="s">
        <v>11708</v>
      </c>
      <c r="D11176">
        <v>1304</v>
      </c>
      <c r="E11176" s="1">
        <v>4.0069999999999997</v>
      </c>
      <c r="F11176">
        <v>4.8140000000000001</v>
      </c>
      <c r="G11176">
        <v>0.71199999999999997</v>
      </c>
      <c r="H11176">
        <v>59</v>
      </c>
      <c r="I11176">
        <v>3</v>
      </c>
      <c r="J11176">
        <v>6.94E-3</v>
      </c>
      <c r="K11176">
        <v>1.603</v>
      </c>
      <c r="L11176">
        <v>3.5875059760956183</v>
      </c>
      <c r="M11176" s="2">
        <f t="shared" si="348"/>
        <v>27.888446215139439</v>
      </c>
      <c r="N11176" t="s">
        <v>14610</v>
      </c>
    </row>
    <row r="11177" spans="1:14">
      <c r="A11177">
        <v>71</v>
      </c>
      <c r="B11177" t="s">
        <v>20676</v>
      </c>
      <c r="C11177" t="s">
        <v>20675</v>
      </c>
      <c r="D11177">
        <v>38963</v>
      </c>
      <c r="E11177" s="1">
        <v>3.9729999999999999</v>
      </c>
      <c r="F11177">
        <v>4.25</v>
      </c>
      <c r="G11177">
        <v>1.129</v>
      </c>
      <c r="H11177">
        <v>417</v>
      </c>
      <c r="I11177">
        <v>8.5</v>
      </c>
      <c r="J11177">
        <v>7.0569999999999994E-2</v>
      </c>
      <c r="K11177">
        <v>1.3</v>
      </c>
      <c r="L11177">
        <v>3.5875059760956183</v>
      </c>
      <c r="M11177" s="2">
        <f t="shared" si="348"/>
        <v>28.286852589641438</v>
      </c>
      <c r="N11177" t="s">
        <v>14610</v>
      </c>
    </row>
    <row r="11178" spans="1:14">
      <c r="A11178">
        <v>72</v>
      </c>
      <c r="B11178" t="s">
        <v>20666</v>
      </c>
      <c r="C11178" t="s">
        <v>20665</v>
      </c>
      <c r="D11178">
        <v>634</v>
      </c>
      <c r="E11178" s="1">
        <v>3.871</v>
      </c>
      <c r="F11178">
        <v>3.9569999999999999</v>
      </c>
      <c r="G11178">
        <v>0.72899999999999998</v>
      </c>
      <c r="H11178">
        <v>107</v>
      </c>
      <c r="I11178">
        <v>2</v>
      </c>
      <c r="J11178">
        <v>3.0899999999999999E-3</v>
      </c>
      <c r="K11178">
        <v>1.26</v>
      </c>
      <c r="L11178">
        <v>3.5875059760956183</v>
      </c>
      <c r="M11178" s="2">
        <f t="shared" si="348"/>
        <v>28.685258964143429</v>
      </c>
      <c r="N11178" t="s">
        <v>14610</v>
      </c>
    </row>
    <row r="11179" spans="1:14">
      <c r="A11179">
        <v>73</v>
      </c>
      <c r="B11179" t="s">
        <v>20053</v>
      </c>
      <c r="C11179" t="s">
        <v>20054</v>
      </c>
      <c r="D11179">
        <v>2402</v>
      </c>
      <c r="E11179" s="1">
        <v>3.8660000000000001</v>
      </c>
      <c r="F11179">
        <v>5.3529999999999998</v>
      </c>
      <c r="G11179">
        <v>0.55900000000000005</v>
      </c>
      <c r="H11179">
        <v>59</v>
      </c>
      <c r="I11179">
        <v>6.1</v>
      </c>
      <c r="J11179">
        <v>8.6499999999999997E-3</v>
      </c>
      <c r="K11179">
        <v>2.294</v>
      </c>
      <c r="L11179">
        <v>3.5875059760956183</v>
      </c>
      <c r="M11179" s="2">
        <f t="shared" si="348"/>
        <v>29.083665338645421</v>
      </c>
      <c r="N11179" t="s">
        <v>14610</v>
      </c>
    </row>
    <row r="11180" spans="1:14">
      <c r="A11180">
        <v>74</v>
      </c>
      <c r="B11180" t="s">
        <v>11703</v>
      </c>
      <c r="C11180" t="s">
        <v>11704</v>
      </c>
      <c r="D11180">
        <v>7205</v>
      </c>
      <c r="E11180" s="1">
        <v>3.8370000000000002</v>
      </c>
      <c r="F11180">
        <v>3.7690000000000001</v>
      </c>
      <c r="G11180">
        <v>0.78200000000000003</v>
      </c>
      <c r="H11180">
        <v>87</v>
      </c>
      <c r="I11180">
        <v>7.3</v>
      </c>
      <c r="J11180">
        <v>1.882E-2</v>
      </c>
      <c r="K11180">
        <v>1.425</v>
      </c>
      <c r="L11180">
        <v>3.5875059760956183</v>
      </c>
      <c r="M11180" s="2">
        <f t="shared" si="348"/>
        <v>29.482071713147413</v>
      </c>
      <c r="N11180" t="s">
        <v>14610</v>
      </c>
    </row>
    <row r="11181" spans="1:14">
      <c r="A11181">
        <v>75</v>
      </c>
      <c r="B11181" t="s">
        <v>11667</v>
      </c>
      <c r="C11181" t="s">
        <v>11668</v>
      </c>
      <c r="D11181">
        <v>1213</v>
      </c>
      <c r="E11181" s="1">
        <v>3.802</v>
      </c>
      <c r="F11181">
        <v>4.0439999999999996</v>
      </c>
      <c r="G11181">
        <v>0.76500000000000001</v>
      </c>
      <c r="H11181">
        <v>85</v>
      </c>
      <c r="I11181">
        <v>3.5</v>
      </c>
      <c r="J11181">
        <v>4.4400000000000004E-3</v>
      </c>
      <c r="K11181">
        <v>1.1200000000000001</v>
      </c>
      <c r="L11181">
        <v>3.5875059760956183</v>
      </c>
      <c r="M11181" s="2">
        <f t="shared" si="348"/>
        <v>29.880478087649404</v>
      </c>
      <c r="N11181" t="s">
        <v>14610</v>
      </c>
    </row>
    <row r="11182" spans="1:14">
      <c r="A11182">
        <v>76</v>
      </c>
      <c r="B11182" t="s">
        <v>18172</v>
      </c>
      <c r="C11182" t="s">
        <v>18173</v>
      </c>
      <c r="D11182">
        <v>1472</v>
      </c>
      <c r="E11182" s="1">
        <v>3.7829999999999999</v>
      </c>
      <c r="F11182">
        <v>3.1419999999999999</v>
      </c>
      <c r="G11182">
        <v>0.75600000000000001</v>
      </c>
      <c r="H11182">
        <v>82</v>
      </c>
      <c r="I11182">
        <v>4</v>
      </c>
      <c r="J11182">
        <v>5.6699999999999997E-3</v>
      </c>
      <c r="K11182">
        <v>1.044</v>
      </c>
      <c r="L11182">
        <v>3.5875059760956183</v>
      </c>
      <c r="M11182" s="2">
        <f t="shared" si="348"/>
        <v>30.278884462151396</v>
      </c>
      <c r="N11182" t="s">
        <v>14610</v>
      </c>
    </row>
    <row r="11183" spans="1:14">
      <c r="A11183">
        <v>77</v>
      </c>
      <c r="B11183" t="s">
        <v>11709</v>
      </c>
      <c r="C11183" t="s">
        <v>11710</v>
      </c>
      <c r="D11183">
        <v>1956</v>
      </c>
      <c r="E11183" s="1">
        <v>3.774</v>
      </c>
      <c r="F11183">
        <v>4.3899999999999997</v>
      </c>
      <c r="G11183">
        <v>0.35599999999999998</v>
      </c>
      <c r="H11183">
        <v>90</v>
      </c>
      <c r="I11183">
        <v>3.5</v>
      </c>
      <c r="J11183">
        <v>9.9799999999999993E-3</v>
      </c>
      <c r="K11183">
        <v>1.49</v>
      </c>
      <c r="L11183">
        <v>3.5875059760956183</v>
      </c>
      <c r="M11183" s="2">
        <f t="shared" si="348"/>
        <v>30.677290836653388</v>
      </c>
      <c r="N11183" t="s">
        <v>14610</v>
      </c>
    </row>
    <row r="11184" spans="1:14">
      <c r="A11184">
        <v>78</v>
      </c>
      <c r="B11184" t="s">
        <v>11605</v>
      </c>
      <c r="C11184" t="s">
        <v>11606</v>
      </c>
      <c r="D11184">
        <v>1317</v>
      </c>
      <c r="E11184" s="1">
        <v>3.7690000000000001</v>
      </c>
      <c r="F11184">
        <v>3.923</v>
      </c>
      <c r="G11184">
        <v>0.434</v>
      </c>
      <c r="H11184">
        <v>99</v>
      </c>
      <c r="I11184">
        <v>3.4</v>
      </c>
      <c r="J11184">
        <v>5.28E-3</v>
      </c>
      <c r="K11184">
        <v>1.111</v>
      </c>
      <c r="L11184">
        <v>3.5875059760956183</v>
      </c>
      <c r="M11184" s="2">
        <f t="shared" si="348"/>
        <v>31.075697211155379</v>
      </c>
      <c r="N11184" t="s">
        <v>14610</v>
      </c>
    </row>
    <row r="11185" spans="1:14">
      <c r="A11185">
        <v>79</v>
      </c>
      <c r="B11185" t="s">
        <v>11621</v>
      </c>
      <c r="C11185" t="s">
        <v>11622</v>
      </c>
      <c r="D11185">
        <v>28381</v>
      </c>
      <c r="E11185" s="1">
        <v>3.7530000000000001</v>
      </c>
      <c r="F11185">
        <v>3.879</v>
      </c>
      <c r="G11185">
        <v>0.63800000000000001</v>
      </c>
      <c r="H11185">
        <v>359</v>
      </c>
      <c r="I11185">
        <v>7.6</v>
      </c>
      <c r="J11185">
        <v>6.4070000000000002E-2</v>
      </c>
      <c r="K11185">
        <v>1.4419999999999999</v>
      </c>
      <c r="L11185">
        <v>3.5875059760956183</v>
      </c>
      <c r="M11185" s="2">
        <f t="shared" si="348"/>
        <v>31.474103585657371</v>
      </c>
      <c r="N11185" t="s">
        <v>14610</v>
      </c>
    </row>
    <row r="11186" spans="1:14">
      <c r="A11186">
        <v>80</v>
      </c>
      <c r="B11186" t="s">
        <v>18170</v>
      </c>
      <c r="C11186" t="s">
        <v>18171</v>
      </c>
      <c r="D11186">
        <v>2141</v>
      </c>
      <c r="E11186" s="1">
        <v>3.6760000000000002</v>
      </c>
      <c r="F11186">
        <v>4.2030000000000003</v>
      </c>
      <c r="G11186">
        <v>0.73299999999999998</v>
      </c>
      <c r="H11186">
        <v>116</v>
      </c>
      <c r="I11186">
        <v>4.0999999999999996</v>
      </c>
      <c r="J11186">
        <v>7.6499999999999997E-3</v>
      </c>
      <c r="K11186">
        <v>1.167</v>
      </c>
      <c r="L11186">
        <v>3.5875059760956183</v>
      </c>
      <c r="M11186" s="2">
        <f t="shared" si="348"/>
        <v>31.872509960159363</v>
      </c>
      <c r="N11186" t="s">
        <v>14610</v>
      </c>
    </row>
    <row r="11187" spans="1:14">
      <c r="A11187">
        <v>81</v>
      </c>
      <c r="B11187" t="s">
        <v>18132</v>
      </c>
      <c r="C11187" t="s">
        <v>18133</v>
      </c>
      <c r="D11187">
        <v>1430</v>
      </c>
      <c r="E11187" s="1">
        <v>3.6709999999999998</v>
      </c>
      <c r="F11187">
        <v>3.4820000000000002</v>
      </c>
      <c r="G11187">
        <v>0.4</v>
      </c>
      <c r="H11187">
        <v>40</v>
      </c>
      <c r="I11187">
        <v>8.6</v>
      </c>
      <c r="J11187">
        <v>3.3700000000000002E-3</v>
      </c>
      <c r="K11187">
        <v>1.171</v>
      </c>
      <c r="L11187">
        <v>3.5875059760956183</v>
      </c>
      <c r="M11187" s="2">
        <f t="shared" si="348"/>
        <v>32.270916334661351</v>
      </c>
      <c r="N11187" t="s">
        <v>14610</v>
      </c>
    </row>
    <row r="11188" spans="1:14">
      <c r="A11188">
        <v>82</v>
      </c>
      <c r="B11188" t="s">
        <v>11657</v>
      </c>
      <c r="C11188" t="s">
        <v>11658</v>
      </c>
      <c r="D11188">
        <v>33865</v>
      </c>
      <c r="E11188" s="1">
        <v>3.661</v>
      </c>
      <c r="F11188">
        <v>3.9769999999999999</v>
      </c>
      <c r="G11188">
        <v>0.84899999999999998</v>
      </c>
      <c r="H11188">
        <v>232</v>
      </c>
      <c r="I11188" t="s">
        <v>18288</v>
      </c>
      <c r="J11188">
        <v>3.721E-2</v>
      </c>
      <c r="K11188">
        <v>1.498</v>
      </c>
      <c r="L11188">
        <v>3.5875059760956183</v>
      </c>
      <c r="M11188" s="2">
        <f t="shared" si="348"/>
        <v>32.669322709163346</v>
      </c>
      <c r="N11188" t="s">
        <v>14610</v>
      </c>
    </row>
    <row r="11189" spans="1:14">
      <c r="A11189">
        <v>83</v>
      </c>
      <c r="B11189" t="s">
        <v>11581</v>
      </c>
      <c r="C11189" t="s">
        <v>11582</v>
      </c>
      <c r="D11189">
        <v>298</v>
      </c>
      <c r="E11189" s="1">
        <v>3.6379999999999999</v>
      </c>
      <c r="F11189">
        <v>3.6619999999999999</v>
      </c>
      <c r="G11189">
        <v>1.1559999999999999</v>
      </c>
      <c r="H11189">
        <v>32</v>
      </c>
      <c r="I11189">
        <v>2.4</v>
      </c>
      <c r="J11189">
        <v>1.5299999999999999E-3</v>
      </c>
      <c r="K11189">
        <v>1.2270000000000001</v>
      </c>
      <c r="L11189">
        <v>3.5875059760956183</v>
      </c>
      <c r="M11189" s="2">
        <f t="shared" si="348"/>
        <v>33.067729083665334</v>
      </c>
      <c r="N11189" t="s">
        <v>14610</v>
      </c>
    </row>
    <row r="11190" spans="1:14">
      <c r="A11190">
        <v>84</v>
      </c>
      <c r="B11190" t="s">
        <v>20057</v>
      </c>
      <c r="C11190" t="s">
        <v>20058</v>
      </c>
      <c r="D11190">
        <v>2912</v>
      </c>
      <c r="E11190" s="1">
        <v>3.597</v>
      </c>
      <c r="F11190">
        <v>3.9670000000000001</v>
      </c>
      <c r="G11190">
        <v>0.64500000000000002</v>
      </c>
      <c r="H11190">
        <v>107</v>
      </c>
      <c r="I11190">
        <v>4.5999999999999996</v>
      </c>
      <c r="J11190">
        <v>1.129E-2</v>
      </c>
      <c r="K11190">
        <v>1.3440000000000001</v>
      </c>
      <c r="L11190">
        <v>3.5875059760956183</v>
      </c>
      <c r="M11190" s="2">
        <f t="shared" si="348"/>
        <v>33.466135458167329</v>
      </c>
      <c r="N11190" t="s">
        <v>14610</v>
      </c>
    </row>
    <row r="11191" spans="1:14">
      <c r="A11191">
        <v>85</v>
      </c>
      <c r="B11191" t="s">
        <v>11743</v>
      </c>
      <c r="C11191" t="s">
        <v>11744</v>
      </c>
      <c r="D11191">
        <v>4349</v>
      </c>
      <c r="E11191" s="1">
        <v>3.5790000000000002</v>
      </c>
      <c r="F11191">
        <v>4.1479999999999997</v>
      </c>
      <c r="G11191">
        <v>0.59199999999999997</v>
      </c>
      <c r="H11191">
        <v>76</v>
      </c>
      <c r="I11191">
        <v>7.7</v>
      </c>
      <c r="J11191">
        <v>1.0160000000000001E-2</v>
      </c>
      <c r="K11191">
        <v>1.5009999999999999</v>
      </c>
      <c r="L11191">
        <v>3.5875059760956183</v>
      </c>
      <c r="M11191" s="2">
        <f t="shared" si="348"/>
        <v>33.864541832669318</v>
      </c>
      <c r="N11191" t="s">
        <v>14610</v>
      </c>
    </row>
    <row r="11192" spans="1:14">
      <c r="A11192">
        <v>86</v>
      </c>
      <c r="B11192" t="s">
        <v>14636</v>
      </c>
      <c r="C11192" t="s">
        <v>14637</v>
      </c>
      <c r="D11192">
        <v>7830</v>
      </c>
      <c r="E11192" s="1">
        <v>3.552</v>
      </c>
      <c r="F11192">
        <v>3.5049999999999999</v>
      </c>
      <c r="G11192">
        <v>0.66100000000000003</v>
      </c>
      <c r="H11192">
        <v>189</v>
      </c>
      <c r="I11192">
        <v>5.3</v>
      </c>
      <c r="J11192">
        <v>2.009E-2</v>
      </c>
      <c r="K11192">
        <v>0.94</v>
      </c>
      <c r="L11192">
        <v>3.5875059760956183</v>
      </c>
      <c r="M11192" s="2">
        <f t="shared" si="348"/>
        <v>34.262948207171313</v>
      </c>
      <c r="N11192" t="s">
        <v>14610</v>
      </c>
    </row>
    <row r="11193" spans="1:14">
      <c r="A11193">
        <v>87</v>
      </c>
      <c r="B11193" t="s">
        <v>19824</v>
      </c>
      <c r="C11193" t="s">
        <v>19825</v>
      </c>
      <c r="D11193">
        <v>727</v>
      </c>
      <c r="E11193" s="1">
        <v>3.5489999999999999</v>
      </c>
      <c r="F11193">
        <v>3.9889999999999999</v>
      </c>
      <c r="G11193">
        <v>0.28199999999999997</v>
      </c>
      <c r="H11193">
        <v>39</v>
      </c>
      <c r="I11193">
        <v>3.5</v>
      </c>
      <c r="J11193">
        <v>6.0899999999999999E-3</v>
      </c>
      <c r="K11193">
        <v>1.986</v>
      </c>
      <c r="L11193">
        <v>3.5875059760956183</v>
      </c>
      <c r="M11193" s="2">
        <f t="shared" si="348"/>
        <v>34.661354581673308</v>
      </c>
      <c r="N11193" t="s">
        <v>14610</v>
      </c>
    </row>
    <row r="11194" spans="1:14">
      <c r="A11194">
        <v>88</v>
      </c>
      <c r="B11194" t="s">
        <v>12764</v>
      </c>
      <c r="C11194" t="s">
        <v>12765</v>
      </c>
      <c r="D11194">
        <v>4285</v>
      </c>
      <c r="E11194" s="1">
        <v>3.5369999999999999</v>
      </c>
      <c r="F11194">
        <v>3.6280000000000001</v>
      </c>
      <c r="G11194">
        <v>1.3280000000000001</v>
      </c>
      <c r="H11194">
        <v>61</v>
      </c>
      <c r="I11194" t="s">
        <v>18288</v>
      </c>
      <c r="J11194">
        <v>5.7499999999999999E-3</v>
      </c>
      <c r="K11194">
        <v>1.01</v>
      </c>
      <c r="L11194">
        <v>3.5875059760956183</v>
      </c>
      <c r="M11194" s="2">
        <f t="shared" si="348"/>
        <v>35.059760956175303</v>
      </c>
      <c r="N11194" t="s">
        <v>14610</v>
      </c>
    </row>
    <row r="11195" spans="1:14">
      <c r="A11195">
        <v>89</v>
      </c>
      <c r="B11195" t="s">
        <v>18142</v>
      </c>
      <c r="C11195" t="s">
        <v>18143</v>
      </c>
      <c r="D11195">
        <v>6982</v>
      </c>
      <c r="E11195" s="1">
        <v>3.4849999999999999</v>
      </c>
      <c r="F11195">
        <v>3.456</v>
      </c>
      <c r="G11195">
        <v>0.79500000000000004</v>
      </c>
      <c r="H11195">
        <v>122</v>
      </c>
      <c r="I11195">
        <v>7.2</v>
      </c>
      <c r="J11195">
        <v>1.324E-2</v>
      </c>
      <c r="K11195">
        <v>0.92800000000000005</v>
      </c>
      <c r="L11195">
        <v>3.5875059760956183</v>
      </c>
      <c r="M11195" s="2">
        <f t="shared" si="348"/>
        <v>35.458167330677291</v>
      </c>
      <c r="N11195" t="s">
        <v>14610</v>
      </c>
    </row>
    <row r="11196" spans="1:14">
      <c r="A11196">
        <v>90</v>
      </c>
      <c r="B11196" t="s">
        <v>20059</v>
      </c>
      <c r="C11196" t="s">
        <v>20060</v>
      </c>
      <c r="D11196">
        <v>20370</v>
      </c>
      <c r="E11196" s="1">
        <v>3.4769999999999999</v>
      </c>
      <c r="F11196">
        <v>4.3719999999999999</v>
      </c>
      <c r="G11196">
        <v>0.49199999999999999</v>
      </c>
      <c r="H11196">
        <v>382</v>
      </c>
      <c r="I11196">
        <v>7.3</v>
      </c>
      <c r="J11196">
        <v>5.3749999999999999E-2</v>
      </c>
      <c r="K11196">
        <v>1.6120000000000001</v>
      </c>
      <c r="L11196">
        <v>3.5875059760956183</v>
      </c>
      <c r="M11196" s="2">
        <f t="shared" si="348"/>
        <v>35.856573705179287</v>
      </c>
      <c r="N11196" t="s">
        <v>14610</v>
      </c>
    </row>
    <row r="11197" spans="1:14">
      <c r="A11197">
        <v>91</v>
      </c>
      <c r="B11197" t="s">
        <v>14592</v>
      </c>
      <c r="C11197" t="s">
        <v>14593</v>
      </c>
      <c r="D11197">
        <v>3556</v>
      </c>
      <c r="E11197" s="1">
        <v>3.464</v>
      </c>
      <c r="F11197">
        <v>3.202</v>
      </c>
      <c r="G11197">
        <v>0.53600000000000003</v>
      </c>
      <c r="H11197">
        <v>138</v>
      </c>
      <c r="I11197">
        <v>6.3</v>
      </c>
      <c r="J11197">
        <v>9.8300000000000002E-3</v>
      </c>
      <c r="K11197">
        <v>1.097</v>
      </c>
      <c r="L11197">
        <v>3.5875059760956183</v>
      </c>
      <c r="M11197" s="2">
        <f t="shared" si="348"/>
        <v>36.254980079681275</v>
      </c>
      <c r="N11197" t="s">
        <v>14610</v>
      </c>
    </row>
    <row r="11198" spans="1:14">
      <c r="A11198">
        <v>92</v>
      </c>
      <c r="B11198" t="s">
        <v>18256</v>
      </c>
      <c r="C11198" t="s">
        <v>18257</v>
      </c>
      <c r="D11198">
        <v>313</v>
      </c>
      <c r="E11198" s="1">
        <v>3.448</v>
      </c>
      <c r="F11198">
        <v>3.56</v>
      </c>
      <c r="G11198">
        <v>0.48</v>
      </c>
      <c r="H11198">
        <v>25</v>
      </c>
      <c r="I11198">
        <v>2.2000000000000002</v>
      </c>
      <c r="J11198">
        <v>2.16E-3</v>
      </c>
      <c r="K11198">
        <v>1.464</v>
      </c>
      <c r="L11198">
        <v>3.5875059760956183</v>
      </c>
      <c r="M11198" s="2">
        <f t="shared" si="348"/>
        <v>36.65338645418327</v>
      </c>
      <c r="N11198" t="s">
        <v>14610</v>
      </c>
    </row>
    <row r="11199" spans="1:14">
      <c r="A11199">
        <v>93</v>
      </c>
      <c r="B11199" t="s">
        <v>19800</v>
      </c>
      <c r="C11199" t="s">
        <v>19801</v>
      </c>
      <c r="D11199">
        <v>1859</v>
      </c>
      <c r="E11199" s="1">
        <v>3.4129999999999998</v>
      </c>
      <c r="F11199">
        <v>3.25</v>
      </c>
      <c r="G11199">
        <v>0.05</v>
      </c>
      <c r="H11199">
        <v>40</v>
      </c>
      <c r="I11199">
        <v>8.1999999999999993</v>
      </c>
      <c r="J11199">
        <v>4.4000000000000003E-3</v>
      </c>
      <c r="K11199">
        <v>1.254</v>
      </c>
      <c r="L11199">
        <v>3.5875059760956183</v>
      </c>
      <c r="M11199" s="2">
        <f t="shared" si="348"/>
        <v>37.051792828685258</v>
      </c>
      <c r="N11199" t="s">
        <v>14610</v>
      </c>
    </row>
    <row r="11200" spans="1:14">
      <c r="A11200">
        <v>94</v>
      </c>
      <c r="B11200" t="s">
        <v>14562</v>
      </c>
      <c r="C11200" t="s">
        <v>14563</v>
      </c>
      <c r="D11200">
        <v>1119</v>
      </c>
      <c r="E11200" s="1">
        <v>3.41</v>
      </c>
      <c r="F11200">
        <v>3.0230000000000001</v>
      </c>
      <c r="G11200">
        <v>0.91600000000000004</v>
      </c>
      <c r="H11200">
        <v>95</v>
      </c>
      <c r="I11200">
        <v>3.9</v>
      </c>
      <c r="J11200">
        <v>3.8899999999999998E-3</v>
      </c>
      <c r="K11200">
        <v>0.85599999999999998</v>
      </c>
      <c r="L11200">
        <v>3.5875059760956183</v>
      </c>
      <c r="M11200" s="2">
        <f t="shared" si="348"/>
        <v>37.450199203187253</v>
      </c>
      <c r="N11200" t="s">
        <v>14610</v>
      </c>
    </row>
    <row r="11201" spans="1:14">
      <c r="A11201">
        <v>95</v>
      </c>
      <c r="B11201" t="s">
        <v>19024</v>
      </c>
      <c r="C11201" t="s">
        <v>19025</v>
      </c>
      <c r="D11201">
        <v>5351</v>
      </c>
      <c r="E11201" s="1">
        <v>3.3860000000000001</v>
      </c>
      <c r="F11201">
        <v>3.8410000000000002</v>
      </c>
      <c r="G11201">
        <v>0.61899999999999999</v>
      </c>
      <c r="H11201">
        <v>118</v>
      </c>
      <c r="I11201">
        <v>9.8000000000000007</v>
      </c>
      <c r="J11201">
        <v>9.0799999999999995E-3</v>
      </c>
      <c r="K11201">
        <v>1.4419999999999999</v>
      </c>
      <c r="L11201">
        <v>3.5875059760956183</v>
      </c>
      <c r="M11201" s="2">
        <f t="shared" si="348"/>
        <v>37.848605577689241</v>
      </c>
      <c r="N11201" t="s">
        <v>14610</v>
      </c>
    </row>
    <row r="11202" spans="1:14">
      <c r="A11202">
        <v>96</v>
      </c>
      <c r="B11202" t="s">
        <v>14526</v>
      </c>
      <c r="C11202" t="s">
        <v>14527</v>
      </c>
      <c r="D11202">
        <v>4318</v>
      </c>
      <c r="E11202" s="1">
        <v>3.3740000000000001</v>
      </c>
      <c r="F11202">
        <v>3.4409999999999998</v>
      </c>
      <c r="G11202">
        <v>0.94899999999999995</v>
      </c>
      <c r="H11202">
        <v>156</v>
      </c>
      <c r="I11202">
        <v>4.8</v>
      </c>
      <c r="J11202">
        <v>1.2749999999999999E-2</v>
      </c>
      <c r="K11202">
        <v>1.0369999999999999</v>
      </c>
      <c r="L11202">
        <v>3.5875059760956183</v>
      </c>
      <c r="M11202" s="2">
        <f t="shared" si="348"/>
        <v>38.247011952191237</v>
      </c>
      <c r="N11202" t="s">
        <v>14610</v>
      </c>
    </row>
    <row r="11203" spans="1:14">
      <c r="A11203">
        <v>97</v>
      </c>
      <c r="B11203" t="s">
        <v>11633</v>
      </c>
      <c r="C11203" t="s">
        <v>11634</v>
      </c>
      <c r="D11203">
        <v>376</v>
      </c>
      <c r="E11203" s="1">
        <v>3.3330000000000002</v>
      </c>
      <c r="F11203">
        <v>4.4790000000000001</v>
      </c>
      <c r="G11203">
        <v>0.54900000000000004</v>
      </c>
      <c r="H11203">
        <v>102</v>
      </c>
      <c r="I11203">
        <v>2.9</v>
      </c>
      <c r="J11203">
        <v>3.3999999999999998E-3</v>
      </c>
      <c r="K11203">
        <v>2.7309999999999999</v>
      </c>
      <c r="L11203">
        <v>3.5875059760956183</v>
      </c>
      <c r="M11203" s="2">
        <f t="shared" si="348"/>
        <v>38.645418326693225</v>
      </c>
      <c r="N11203" t="s">
        <v>14610</v>
      </c>
    </row>
    <row r="11204" spans="1:14">
      <c r="A11204">
        <v>98</v>
      </c>
      <c r="B11204" t="s">
        <v>12744</v>
      </c>
      <c r="C11204" t="s">
        <v>12745</v>
      </c>
      <c r="D11204">
        <v>5294</v>
      </c>
      <c r="E11204" s="1">
        <v>3.331</v>
      </c>
      <c r="F11204">
        <v>3.4820000000000002</v>
      </c>
      <c r="G11204">
        <v>0.89600000000000002</v>
      </c>
      <c r="H11204">
        <v>144</v>
      </c>
      <c r="I11204">
        <v>6.5</v>
      </c>
      <c r="J11204">
        <v>1.242E-2</v>
      </c>
      <c r="K11204">
        <v>1.0449999999999999</v>
      </c>
      <c r="L11204">
        <v>3.5875059760956183</v>
      </c>
      <c r="M11204" s="2">
        <f t="shared" si="348"/>
        <v>39.04382470119522</v>
      </c>
      <c r="N11204" t="s">
        <v>14610</v>
      </c>
    </row>
    <row r="11205" spans="1:14">
      <c r="A11205">
        <v>99</v>
      </c>
      <c r="B11205" t="s">
        <v>20063</v>
      </c>
      <c r="C11205" t="s">
        <v>20064</v>
      </c>
      <c r="D11205">
        <v>19204</v>
      </c>
      <c r="E11205" s="1">
        <v>3.327</v>
      </c>
      <c r="F11205">
        <v>3.6739999999999999</v>
      </c>
      <c r="G11205">
        <v>0.75900000000000001</v>
      </c>
      <c r="H11205">
        <v>572</v>
      </c>
      <c r="I11205">
        <v>6.3</v>
      </c>
      <c r="J11205">
        <v>4.4179999999999997E-2</v>
      </c>
      <c r="K11205">
        <v>1.0589999999999999</v>
      </c>
      <c r="L11205">
        <v>3.5875059760956183</v>
      </c>
      <c r="M11205" s="2">
        <f t="shared" si="348"/>
        <v>39.442231075697208</v>
      </c>
      <c r="N11205" t="s">
        <v>14610</v>
      </c>
    </row>
    <row r="11206" spans="1:14">
      <c r="A11206">
        <v>100</v>
      </c>
      <c r="B11206" t="s">
        <v>20065</v>
      </c>
      <c r="C11206" t="s">
        <v>20066</v>
      </c>
      <c r="D11206">
        <v>4648</v>
      </c>
      <c r="E11206" s="1">
        <v>3.327</v>
      </c>
      <c r="F11206">
        <v>3.86</v>
      </c>
      <c r="G11206">
        <v>0.67</v>
      </c>
      <c r="H11206">
        <v>100</v>
      </c>
      <c r="I11206">
        <v>5.5</v>
      </c>
      <c r="J11206">
        <v>1.4619999999999999E-2</v>
      </c>
      <c r="K11206">
        <v>1.2869999999999999</v>
      </c>
      <c r="L11206">
        <v>3.5875059760956183</v>
      </c>
      <c r="M11206" s="2">
        <f t="shared" si="348"/>
        <v>39.840637450199203</v>
      </c>
      <c r="N11206" t="s">
        <v>14610</v>
      </c>
    </row>
    <row r="11207" spans="1:14">
      <c r="A11207">
        <v>101</v>
      </c>
      <c r="B11207" t="s">
        <v>11675</v>
      </c>
      <c r="C11207" t="s">
        <v>11676</v>
      </c>
      <c r="D11207">
        <v>43389</v>
      </c>
      <c r="E11207" s="1">
        <v>3.3010000000000002</v>
      </c>
      <c r="F11207">
        <v>3.6070000000000002</v>
      </c>
      <c r="G11207">
        <v>0.66100000000000003</v>
      </c>
      <c r="H11207">
        <v>598</v>
      </c>
      <c r="I11207" t="s">
        <v>18288</v>
      </c>
      <c r="J11207">
        <v>8.0420000000000005E-2</v>
      </c>
      <c r="K11207">
        <v>1.5049999999999999</v>
      </c>
      <c r="L11207">
        <v>3.5875059760956183</v>
      </c>
      <c r="M11207" s="2">
        <f t="shared" si="348"/>
        <v>40.239043824701191</v>
      </c>
      <c r="N11207" t="s">
        <v>14610</v>
      </c>
    </row>
    <row r="11208" spans="1:14">
      <c r="A11208">
        <v>102</v>
      </c>
      <c r="B11208" t="s">
        <v>13063</v>
      </c>
      <c r="C11208" t="s">
        <v>13064</v>
      </c>
      <c r="D11208">
        <v>2308</v>
      </c>
      <c r="E11208" s="1">
        <v>3.282</v>
      </c>
      <c r="F11208">
        <v>4.0490000000000004</v>
      </c>
      <c r="G11208">
        <v>0.66700000000000004</v>
      </c>
      <c r="H11208">
        <v>117</v>
      </c>
      <c r="I11208">
        <v>3.8</v>
      </c>
      <c r="J11208">
        <v>9.3900000000000008E-3</v>
      </c>
      <c r="K11208">
        <v>1.246</v>
      </c>
      <c r="L11208">
        <v>3.5875059760956183</v>
      </c>
      <c r="M11208" s="2">
        <f t="shared" si="348"/>
        <v>40.637450199203187</v>
      </c>
      <c r="N11208" t="s">
        <v>14610</v>
      </c>
    </row>
    <row r="11209" spans="1:14">
      <c r="A11209">
        <v>103</v>
      </c>
      <c r="B11209" t="s">
        <v>11777</v>
      </c>
      <c r="C11209" t="s">
        <v>11778</v>
      </c>
      <c r="D11209">
        <v>10150</v>
      </c>
      <c r="E11209" s="1">
        <v>3.2610000000000001</v>
      </c>
      <c r="F11209">
        <v>4.0090000000000003</v>
      </c>
      <c r="G11209">
        <v>0.47899999999999998</v>
      </c>
      <c r="H11209">
        <v>165</v>
      </c>
      <c r="I11209" t="s">
        <v>18288</v>
      </c>
      <c r="J11209">
        <v>1.5939999999999999E-2</v>
      </c>
      <c r="K11209">
        <v>1.373</v>
      </c>
      <c r="L11209">
        <v>3.5875059760956183</v>
      </c>
      <c r="M11209" s="2">
        <f t="shared" si="348"/>
        <v>41.035856573705182</v>
      </c>
      <c r="N11209" t="s">
        <v>14610</v>
      </c>
    </row>
    <row r="11210" spans="1:14">
      <c r="A11210">
        <v>104</v>
      </c>
      <c r="B11210" t="s">
        <v>11783</v>
      </c>
      <c r="C11210" t="s">
        <v>11784</v>
      </c>
      <c r="D11210">
        <v>1174</v>
      </c>
      <c r="E11210" s="1">
        <v>3.26</v>
      </c>
      <c r="F11210">
        <v>3.1019999999999999</v>
      </c>
      <c r="G11210">
        <v>0.60699999999999998</v>
      </c>
      <c r="H11210">
        <v>56</v>
      </c>
      <c r="I11210">
        <v>6.4</v>
      </c>
      <c r="J11210">
        <v>3.0599999999999998E-3</v>
      </c>
      <c r="K11210">
        <v>1.046</v>
      </c>
      <c r="L11210">
        <v>3.5875059760956183</v>
      </c>
      <c r="M11210" s="2">
        <f t="shared" si="348"/>
        <v>41.43426294820717</v>
      </c>
      <c r="N11210" t="s">
        <v>14610</v>
      </c>
    </row>
    <row r="11211" spans="1:14">
      <c r="A11211">
        <v>105</v>
      </c>
      <c r="B11211" t="s">
        <v>20067</v>
      </c>
      <c r="C11211" t="s">
        <v>20068</v>
      </c>
      <c r="D11211">
        <v>1631</v>
      </c>
      <c r="E11211" s="1">
        <v>3.2519999999999998</v>
      </c>
      <c r="F11211">
        <v>3.4529999999999998</v>
      </c>
      <c r="G11211">
        <v>0.95599999999999996</v>
      </c>
      <c r="H11211">
        <v>68</v>
      </c>
      <c r="I11211">
        <v>4.9000000000000004</v>
      </c>
      <c r="J11211">
        <v>4.8300000000000001E-3</v>
      </c>
      <c r="K11211">
        <v>1.075</v>
      </c>
      <c r="L11211">
        <v>3.5875059760956183</v>
      </c>
      <c r="M11211" s="2">
        <f t="shared" si="348"/>
        <v>41.832669322709165</v>
      </c>
      <c r="N11211" t="s">
        <v>14610</v>
      </c>
    </row>
    <row r="11212" spans="1:14">
      <c r="A11212">
        <v>106</v>
      </c>
      <c r="B11212" t="s">
        <v>14520</v>
      </c>
      <c r="C11212" t="s">
        <v>14521</v>
      </c>
      <c r="D11212">
        <v>4586</v>
      </c>
      <c r="E11212" s="1">
        <v>3.24</v>
      </c>
      <c r="F11212">
        <v>4.2450000000000001</v>
      </c>
      <c r="G11212">
        <v>0.53100000000000003</v>
      </c>
      <c r="H11212">
        <v>130</v>
      </c>
      <c r="I11212">
        <v>4.5999999999999996</v>
      </c>
      <c r="J11212">
        <v>1.5740000000000001E-2</v>
      </c>
      <c r="K11212">
        <v>1.3320000000000001</v>
      </c>
      <c r="L11212">
        <v>3.5875059760956183</v>
      </c>
      <c r="M11212" s="2">
        <f t="shared" si="348"/>
        <v>42.231075697211153</v>
      </c>
      <c r="N11212" t="s">
        <v>14610</v>
      </c>
    </row>
    <row r="11213" spans="1:14">
      <c r="A11213">
        <v>107</v>
      </c>
      <c r="B11213" t="s">
        <v>20069</v>
      </c>
      <c r="C11213" t="s">
        <v>20070</v>
      </c>
      <c r="D11213">
        <v>3798</v>
      </c>
      <c r="E11213" s="1">
        <v>3.222</v>
      </c>
      <c r="F11213">
        <v>2.9319999999999999</v>
      </c>
      <c r="G11213">
        <v>0.73299999999999998</v>
      </c>
      <c r="H11213">
        <v>75</v>
      </c>
      <c r="I11213">
        <v>8.5</v>
      </c>
      <c r="J11213">
        <v>6.1199999999999996E-3</v>
      </c>
      <c r="K11213">
        <v>0.91600000000000004</v>
      </c>
      <c r="L11213">
        <v>3.5875059760956183</v>
      </c>
      <c r="M11213" s="2">
        <f t="shared" si="348"/>
        <v>42.629482071713149</v>
      </c>
      <c r="N11213" t="s">
        <v>14610</v>
      </c>
    </row>
    <row r="11214" spans="1:14">
      <c r="A11214">
        <v>108</v>
      </c>
      <c r="B11214" t="s">
        <v>11763</v>
      </c>
      <c r="C11214" t="s">
        <v>11764</v>
      </c>
      <c r="D11214">
        <v>3056</v>
      </c>
      <c r="E11214" s="1">
        <v>3.181</v>
      </c>
      <c r="F11214">
        <v>3.0819999999999999</v>
      </c>
      <c r="G11214">
        <v>0.53800000000000003</v>
      </c>
      <c r="H11214">
        <v>65</v>
      </c>
      <c r="I11214">
        <v>8.8000000000000007</v>
      </c>
      <c r="J11214">
        <v>4.4600000000000004E-3</v>
      </c>
      <c r="K11214">
        <v>0.83099999999999996</v>
      </c>
      <c r="L11214">
        <v>3.5875059760956183</v>
      </c>
      <c r="M11214" s="2">
        <f t="shared" si="348"/>
        <v>43.027888446215137</v>
      </c>
      <c r="N11214" t="s">
        <v>14610</v>
      </c>
    </row>
    <row r="11215" spans="1:14">
      <c r="A11215">
        <v>109</v>
      </c>
      <c r="B11215" t="s">
        <v>11617</v>
      </c>
      <c r="C11215" t="s">
        <v>11618</v>
      </c>
      <c r="D11215">
        <v>203</v>
      </c>
      <c r="E11215" s="1">
        <v>3.16</v>
      </c>
      <c r="F11215">
        <v>3.16</v>
      </c>
      <c r="G11215">
        <v>0.81799999999999995</v>
      </c>
      <c r="H11215">
        <v>55</v>
      </c>
      <c r="I11215">
        <v>1.4</v>
      </c>
      <c r="J11215">
        <v>1.2199999999999999E-3</v>
      </c>
      <c r="K11215">
        <v>1.3919999999999999</v>
      </c>
      <c r="L11215">
        <v>3.5875059760956183</v>
      </c>
      <c r="M11215" s="2">
        <f t="shared" si="348"/>
        <v>43.426294820717132</v>
      </c>
      <c r="N11215" t="s">
        <v>14610</v>
      </c>
    </row>
    <row r="11216" spans="1:14">
      <c r="A11216">
        <v>110</v>
      </c>
      <c r="B11216" t="s">
        <v>18160</v>
      </c>
      <c r="C11216" t="s">
        <v>18161</v>
      </c>
      <c r="D11216">
        <v>12672</v>
      </c>
      <c r="E11216" s="1">
        <v>3.1440000000000001</v>
      </c>
      <c r="F11216">
        <v>3.7069999999999999</v>
      </c>
      <c r="G11216">
        <v>0.86299999999999999</v>
      </c>
      <c r="H11216">
        <v>278</v>
      </c>
      <c r="I11216">
        <v>6.9</v>
      </c>
      <c r="J11216">
        <v>2.8080000000000001E-2</v>
      </c>
      <c r="K11216">
        <v>1.149</v>
      </c>
      <c r="L11216">
        <v>3.5875059760956183</v>
      </c>
      <c r="M11216" s="2">
        <f t="shared" si="348"/>
        <v>43.82470119521912</v>
      </c>
      <c r="N11216" t="s">
        <v>14610</v>
      </c>
    </row>
    <row r="11217" spans="1:14">
      <c r="A11217">
        <v>111</v>
      </c>
      <c r="B11217" t="s">
        <v>19124</v>
      </c>
      <c r="C11217" t="s">
        <v>19125</v>
      </c>
      <c r="D11217">
        <v>653</v>
      </c>
      <c r="E11217" s="1">
        <v>3.1360000000000001</v>
      </c>
      <c r="F11217">
        <v>3.5819999999999999</v>
      </c>
      <c r="G11217">
        <v>0.4</v>
      </c>
      <c r="H11217">
        <v>25</v>
      </c>
      <c r="I11217">
        <v>5.5</v>
      </c>
      <c r="J11217">
        <v>2.2000000000000001E-3</v>
      </c>
      <c r="K11217">
        <v>1.2829999999999999</v>
      </c>
      <c r="L11217">
        <v>3.5875059760956183</v>
      </c>
      <c r="M11217" s="2">
        <f t="shared" si="348"/>
        <v>44.223107569721115</v>
      </c>
      <c r="N11217" t="s">
        <v>14610</v>
      </c>
    </row>
    <row r="11218" spans="1:14">
      <c r="A11218">
        <v>112</v>
      </c>
      <c r="B11218" t="s">
        <v>11757</v>
      </c>
      <c r="C11218" t="s">
        <v>11758</v>
      </c>
      <c r="D11218">
        <v>40492</v>
      </c>
      <c r="E11218" s="1">
        <v>3.1219999999999999</v>
      </c>
      <c r="F11218">
        <v>3.3889999999999998</v>
      </c>
      <c r="G11218">
        <v>0.59199999999999997</v>
      </c>
      <c r="H11218">
        <v>738</v>
      </c>
      <c r="I11218">
        <v>8</v>
      </c>
      <c r="J11218">
        <v>8.2400000000000001E-2</v>
      </c>
      <c r="K11218">
        <v>1.087</v>
      </c>
      <c r="L11218">
        <v>3.5875059760956183</v>
      </c>
      <c r="M11218" s="2">
        <f t="shared" si="348"/>
        <v>44.621513944223103</v>
      </c>
      <c r="N11218" t="s">
        <v>14610</v>
      </c>
    </row>
    <row r="11219" spans="1:14">
      <c r="A11219">
        <v>113</v>
      </c>
      <c r="B11219" t="s">
        <v>18866</v>
      </c>
      <c r="C11219" t="s">
        <v>18867</v>
      </c>
      <c r="D11219">
        <v>4369</v>
      </c>
      <c r="E11219" s="1">
        <v>3.0670000000000002</v>
      </c>
      <c r="F11219">
        <v>3.673</v>
      </c>
      <c r="G11219">
        <v>0.52900000000000003</v>
      </c>
      <c r="H11219">
        <v>140</v>
      </c>
      <c r="I11219">
        <v>5.2</v>
      </c>
      <c r="J11219">
        <v>1.345E-2</v>
      </c>
      <c r="K11219">
        <v>1.151</v>
      </c>
      <c r="L11219">
        <v>3.5875059760956183</v>
      </c>
      <c r="M11219" s="2">
        <f t="shared" si="348"/>
        <v>45.019920318725099</v>
      </c>
      <c r="N11219" t="s">
        <v>14610</v>
      </c>
    </row>
    <row r="11220" spans="1:14">
      <c r="A11220">
        <v>114</v>
      </c>
      <c r="B11220" t="s">
        <v>18250</v>
      </c>
      <c r="C11220" t="s">
        <v>18251</v>
      </c>
      <c r="D11220">
        <v>5638</v>
      </c>
      <c r="E11220" s="1">
        <v>3.052</v>
      </c>
      <c r="F11220">
        <v>2.7730000000000001</v>
      </c>
      <c r="G11220">
        <v>0.64500000000000002</v>
      </c>
      <c r="H11220">
        <v>169</v>
      </c>
      <c r="I11220">
        <v>6.4</v>
      </c>
      <c r="J11220">
        <v>1.289E-2</v>
      </c>
      <c r="K11220">
        <v>0.79900000000000004</v>
      </c>
      <c r="L11220">
        <v>3.5875059760956183</v>
      </c>
      <c r="M11220" s="2">
        <f t="shared" si="348"/>
        <v>45.418326693227087</v>
      </c>
      <c r="N11220" t="s">
        <v>14610</v>
      </c>
    </row>
    <row r="11221" spans="1:14">
      <c r="A11221">
        <v>115</v>
      </c>
      <c r="B11221" t="s">
        <v>14528</v>
      </c>
      <c r="C11221" t="s">
        <v>14529</v>
      </c>
      <c r="D11221">
        <v>3257</v>
      </c>
      <c r="E11221" s="1">
        <v>3.0430000000000001</v>
      </c>
      <c r="F11221">
        <v>3.8130000000000002</v>
      </c>
      <c r="G11221">
        <v>0.84899999999999998</v>
      </c>
      <c r="H11221">
        <v>86</v>
      </c>
      <c r="I11221">
        <v>8</v>
      </c>
      <c r="J11221">
        <v>6.7999999999999996E-3</v>
      </c>
      <c r="K11221">
        <v>1.276</v>
      </c>
      <c r="L11221">
        <v>3.5875059760956183</v>
      </c>
      <c r="M11221" s="2">
        <f t="shared" si="348"/>
        <v>45.816733067729082</v>
      </c>
      <c r="N11221" t="s">
        <v>14610</v>
      </c>
    </row>
    <row r="11222" spans="1:14">
      <c r="A11222">
        <v>116</v>
      </c>
      <c r="B11222" t="s">
        <v>8809</v>
      </c>
      <c r="C11222" t="s">
        <v>8810</v>
      </c>
      <c r="D11222">
        <v>9636</v>
      </c>
      <c r="E11222" s="1">
        <v>3.0329999999999999</v>
      </c>
      <c r="F11222">
        <v>3.0139999999999998</v>
      </c>
      <c r="G11222">
        <v>0.50900000000000001</v>
      </c>
      <c r="H11222">
        <v>165</v>
      </c>
      <c r="I11222">
        <v>7.8</v>
      </c>
      <c r="J11222">
        <v>1.7469999999999999E-2</v>
      </c>
      <c r="K11222">
        <v>0.85499999999999998</v>
      </c>
      <c r="L11222">
        <v>3.5875059760956183</v>
      </c>
      <c r="M11222" s="2">
        <f t="shared" si="348"/>
        <v>46.21513944223107</v>
      </c>
      <c r="N11222" t="s">
        <v>14610</v>
      </c>
    </row>
    <row r="11223" spans="1:14">
      <c r="A11223">
        <v>117</v>
      </c>
      <c r="B11223" t="s">
        <v>11587</v>
      </c>
      <c r="C11223" t="s">
        <v>11588</v>
      </c>
      <c r="D11223">
        <v>3436</v>
      </c>
      <c r="E11223" s="1">
        <v>3</v>
      </c>
      <c r="F11223">
        <v>3.3460000000000001</v>
      </c>
      <c r="G11223">
        <v>0.247</v>
      </c>
      <c r="H11223">
        <v>154</v>
      </c>
      <c r="I11223">
        <v>4.3</v>
      </c>
      <c r="J11223">
        <v>1.4069999999999999E-2</v>
      </c>
      <c r="K11223">
        <v>1.119</v>
      </c>
      <c r="L11223">
        <v>3.5875059760956183</v>
      </c>
      <c r="M11223" s="2">
        <f t="shared" si="348"/>
        <v>46.613545816733065</v>
      </c>
      <c r="N11223" t="s">
        <v>14610</v>
      </c>
    </row>
    <row r="11224" spans="1:14">
      <c r="A11224">
        <v>118</v>
      </c>
      <c r="B11224" t="s">
        <v>11679</v>
      </c>
      <c r="C11224" t="s">
        <v>11680</v>
      </c>
      <c r="D11224">
        <v>14609</v>
      </c>
      <c r="E11224" s="1">
        <v>2.9740000000000002</v>
      </c>
      <c r="F11224">
        <v>3.0179999999999998</v>
      </c>
      <c r="G11224">
        <v>0.54600000000000004</v>
      </c>
      <c r="H11224">
        <v>227</v>
      </c>
      <c r="I11224">
        <v>8.1999999999999993</v>
      </c>
      <c r="J11224">
        <v>2.5819999999999999E-2</v>
      </c>
      <c r="K11224">
        <v>0.90900000000000003</v>
      </c>
      <c r="L11224">
        <v>3.5875059760956183</v>
      </c>
      <c r="M11224" s="2">
        <f t="shared" si="348"/>
        <v>47.011952191235061</v>
      </c>
      <c r="N11224" t="s">
        <v>14610</v>
      </c>
    </row>
    <row r="11225" spans="1:14">
      <c r="A11225">
        <v>119</v>
      </c>
      <c r="B11225" t="s">
        <v>11697</v>
      </c>
      <c r="C11225" t="s">
        <v>11698</v>
      </c>
      <c r="D11225">
        <v>1395</v>
      </c>
      <c r="E11225" s="1">
        <v>2.952</v>
      </c>
      <c r="F11225">
        <v>3.2440000000000002</v>
      </c>
      <c r="G11225">
        <v>0.51600000000000001</v>
      </c>
      <c r="H11225">
        <v>62</v>
      </c>
      <c r="I11225">
        <v>5.6</v>
      </c>
      <c r="J11225">
        <v>5.3E-3</v>
      </c>
      <c r="K11225">
        <v>1.343</v>
      </c>
      <c r="L11225">
        <v>3.5875059760956183</v>
      </c>
      <c r="M11225" s="2">
        <f t="shared" si="348"/>
        <v>47.410358565737056</v>
      </c>
      <c r="N11225" t="s">
        <v>14610</v>
      </c>
    </row>
    <row r="11226" spans="1:14">
      <c r="A11226">
        <v>120</v>
      </c>
      <c r="B11226" t="s">
        <v>11595</v>
      </c>
      <c r="C11226" t="s">
        <v>11596</v>
      </c>
      <c r="D11226">
        <v>8659</v>
      </c>
      <c r="E11226" s="1">
        <v>2.9350000000000001</v>
      </c>
      <c r="F11226">
        <v>2.7389999999999999</v>
      </c>
      <c r="G11226">
        <v>0.88800000000000001</v>
      </c>
      <c r="H11226">
        <v>169</v>
      </c>
      <c r="I11226">
        <v>9.8000000000000007</v>
      </c>
      <c r="J11226">
        <v>1.341E-2</v>
      </c>
      <c r="K11226">
        <v>0.79500000000000004</v>
      </c>
      <c r="L11226">
        <v>3.5875059760956183</v>
      </c>
      <c r="M11226" s="2">
        <f t="shared" si="348"/>
        <v>47.808764940239044</v>
      </c>
      <c r="N11226" t="s">
        <v>14610</v>
      </c>
    </row>
    <row r="11227" spans="1:14">
      <c r="A11227">
        <v>121</v>
      </c>
      <c r="B11227" t="s">
        <v>14566</v>
      </c>
      <c r="C11227" t="s">
        <v>14567</v>
      </c>
      <c r="D11227">
        <v>3833</v>
      </c>
      <c r="E11227" s="1">
        <v>2.9350000000000001</v>
      </c>
      <c r="F11227">
        <v>2.98</v>
      </c>
      <c r="G11227">
        <v>0.71099999999999997</v>
      </c>
      <c r="H11227">
        <v>204</v>
      </c>
      <c r="I11227">
        <v>4.2</v>
      </c>
      <c r="J11227">
        <v>1.2529999999999999E-2</v>
      </c>
      <c r="K11227">
        <v>0.874</v>
      </c>
      <c r="L11227">
        <v>3.5875059760956183</v>
      </c>
      <c r="M11227" s="2">
        <f t="shared" si="348"/>
        <v>48.207171314741039</v>
      </c>
      <c r="N11227" t="s">
        <v>14610</v>
      </c>
    </row>
    <row r="11228" spans="1:14">
      <c r="A11228">
        <v>122</v>
      </c>
      <c r="B11228" t="s">
        <v>11781</v>
      </c>
      <c r="C11228" t="s">
        <v>11782</v>
      </c>
      <c r="D11228">
        <v>1416</v>
      </c>
      <c r="E11228" s="1">
        <v>2.9289999999999998</v>
      </c>
      <c r="F11228">
        <v>3.411</v>
      </c>
      <c r="G11228">
        <v>0.41899999999999998</v>
      </c>
      <c r="H11228">
        <v>43</v>
      </c>
      <c r="I11228">
        <v>5.4</v>
      </c>
      <c r="J11228">
        <v>4.5700000000000003E-3</v>
      </c>
      <c r="K11228">
        <v>1.1040000000000001</v>
      </c>
      <c r="L11228">
        <v>3.5875059760956183</v>
      </c>
      <c r="M11228" s="2">
        <f t="shared" si="348"/>
        <v>48.605577689243027</v>
      </c>
      <c r="N11228" t="s">
        <v>14610</v>
      </c>
    </row>
    <row r="11229" spans="1:14">
      <c r="A11229">
        <v>123</v>
      </c>
      <c r="B11229" t="s">
        <v>11631</v>
      </c>
      <c r="C11229" t="s">
        <v>11632</v>
      </c>
      <c r="D11229">
        <v>1254</v>
      </c>
      <c r="E11229" s="1">
        <v>2.9060000000000001</v>
      </c>
      <c r="F11229">
        <v>3.1080000000000001</v>
      </c>
      <c r="G11229">
        <v>0.38100000000000001</v>
      </c>
      <c r="H11229">
        <v>336</v>
      </c>
      <c r="I11229">
        <v>2.4</v>
      </c>
      <c r="J11229">
        <v>8.2000000000000007E-3</v>
      </c>
      <c r="K11229">
        <v>1.296</v>
      </c>
      <c r="L11229">
        <v>3.5875059760956183</v>
      </c>
      <c r="M11229" s="2">
        <f t="shared" si="348"/>
        <v>49.003984063745023</v>
      </c>
      <c r="N11229" t="s">
        <v>14610</v>
      </c>
    </row>
    <row r="11230" spans="1:14">
      <c r="A11230">
        <v>124</v>
      </c>
      <c r="B11230" t="s">
        <v>20570</v>
      </c>
      <c r="C11230" t="s">
        <v>20569</v>
      </c>
      <c r="D11230">
        <v>3094</v>
      </c>
      <c r="E11230" s="1">
        <v>2.891</v>
      </c>
      <c r="F11230">
        <v>2.6619999999999999</v>
      </c>
      <c r="G11230">
        <v>0.61399999999999999</v>
      </c>
      <c r="H11230">
        <v>236</v>
      </c>
      <c r="I11230">
        <v>4.8</v>
      </c>
      <c r="J11230">
        <v>8.2900000000000005E-3</v>
      </c>
      <c r="K11230">
        <v>0.77100000000000002</v>
      </c>
      <c r="L11230">
        <v>3.5875059760956183</v>
      </c>
      <c r="M11230" s="2">
        <f t="shared" si="348"/>
        <v>49.402390438247011</v>
      </c>
      <c r="N11230" t="s">
        <v>14610</v>
      </c>
    </row>
    <row r="11231" spans="1:14">
      <c r="A11231">
        <v>125</v>
      </c>
      <c r="B11231" t="s">
        <v>20079</v>
      </c>
      <c r="C11231" t="s">
        <v>20080</v>
      </c>
      <c r="D11231">
        <v>2315</v>
      </c>
      <c r="E11231" s="1">
        <v>2.8849999999999998</v>
      </c>
      <c r="F11231">
        <v>2.9460000000000002</v>
      </c>
      <c r="G11231">
        <v>0.85</v>
      </c>
      <c r="H11231">
        <v>40</v>
      </c>
      <c r="I11231" t="s">
        <v>18288</v>
      </c>
      <c r="J11231">
        <v>4.7999999999999996E-3</v>
      </c>
      <c r="K11231">
        <v>1.2270000000000001</v>
      </c>
      <c r="L11231">
        <v>3.5875059760956183</v>
      </c>
      <c r="M11231" s="2">
        <f t="shared" si="348"/>
        <v>49.800796812749006</v>
      </c>
      <c r="N11231" t="s">
        <v>14610</v>
      </c>
    </row>
    <row r="11232" spans="1:14">
      <c r="A11232">
        <v>126</v>
      </c>
      <c r="B11232" t="s">
        <v>11593</v>
      </c>
      <c r="C11232" t="s">
        <v>11594</v>
      </c>
      <c r="D11232">
        <v>59666</v>
      </c>
      <c r="E11232" s="1">
        <v>2.879</v>
      </c>
      <c r="F11232">
        <v>2.8919999999999999</v>
      </c>
      <c r="G11232">
        <v>0.48799999999999999</v>
      </c>
      <c r="H11232">
        <v>773</v>
      </c>
      <c r="I11232" t="s">
        <v>18288</v>
      </c>
      <c r="J11232">
        <v>8.6660000000000001E-2</v>
      </c>
      <c r="K11232">
        <v>0.89400000000000002</v>
      </c>
      <c r="L11232">
        <v>3.5875059760956183</v>
      </c>
      <c r="M11232" s="2">
        <f t="shared" si="348"/>
        <v>50.199203187250994</v>
      </c>
      <c r="N11232" t="s">
        <v>14610</v>
      </c>
    </row>
    <row r="11233" spans="1:14">
      <c r="A11233">
        <v>127</v>
      </c>
      <c r="B11233" t="s">
        <v>11761</v>
      </c>
      <c r="C11233" t="s">
        <v>11762</v>
      </c>
      <c r="D11233">
        <v>1832</v>
      </c>
      <c r="E11233" s="1">
        <v>2.8650000000000002</v>
      </c>
      <c r="F11233">
        <v>3.09</v>
      </c>
      <c r="G11233">
        <v>1.147</v>
      </c>
      <c r="H11233">
        <v>68</v>
      </c>
      <c r="I11233">
        <v>4.3</v>
      </c>
      <c r="J11233">
        <v>4.8300000000000001E-3</v>
      </c>
      <c r="K11233">
        <v>0.80100000000000005</v>
      </c>
      <c r="L11233">
        <v>3.5875059760956183</v>
      </c>
      <c r="M11233" s="2">
        <f t="shared" si="348"/>
        <v>50.597609561752989</v>
      </c>
      <c r="N11233" t="s">
        <v>14610</v>
      </c>
    </row>
    <row r="11234" spans="1:14">
      <c r="A11234">
        <v>128</v>
      </c>
      <c r="B11234" t="s">
        <v>11717</v>
      </c>
      <c r="C11234" t="s">
        <v>11718</v>
      </c>
      <c r="D11234">
        <v>644</v>
      </c>
      <c r="E11234" s="1">
        <v>2.8639999999999999</v>
      </c>
      <c r="G11234">
        <v>0.41799999999999998</v>
      </c>
      <c r="H11234">
        <v>91</v>
      </c>
      <c r="I11234">
        <v>5.4</v>
      </c>
      <c r="J11234">
        <v>2.7799999999999999E-3</v>
      </c>
      <c r="L11234">
        <v>3.5875059760956183</v>
      </c>
      <c r="M11234" s="2">
        <f t="shared" si="348"/>
        <v>50.996015936254977</v>
      </c>
      <c r="N11234" t="s">
        <v>14610</v>
      </c>
    </row>
    <row r="11235" spans="1:14">
      <c r="A11235">
        <v>129</v>
      </c>
      <c r="B11235" t="s">
        <v>11681</v>
      </c>
      <c r="C11235" t="s">
        <v>11682</v>
      </c>
      <c r="D11235">
        <v>2043</v>
      </c>
      <c r="E11235" s="1">
        <v>2.85</v>
      </c>
      <c r="F11235">
        <v>2.4580000000000002</v>
      </c>
      <c r="G11235">
        <v>0.26200000000000001</v>
      </c>
      <c r="H11235">
        <v>61</v>
      </c>
      <c r="I11235">
        <v>8.1</v>
      </c>
      <c r="J11235">
        <v>3.62E-3</v>
      </c>
      <c r="K11235">
        <v>0.71699999999999997</v>
      </c>
      <c r="L11235">
        <v>3.5875059760956183</v>
      </c>
      <c r="M11235" s="2">
        <f t="shared" ref="M11235:M11298" si="349">A11235/251*100</f>
        <v>51.394422310756973</v>
      </c>
      <c r="N11235" t="s">
        <v>14610</v>
      </c>
    </row>
    <row r="11236" spans="1:14">
      <c r="A11236">
        <v>130</v>
      </c>
      <c r="B11236" t="s">
        <v>18174</v>
      </c>
      <c r="C11236" t="s">
        <v>18175</v>
      </c>
      <c r="D11236">
        <v>773</v>
      </c>
      <c r="E11236" s="1">
        <v>2.8439999999999999</v>
      </c>
      <c r="F11236">
        <v>2.9319999999999999</v>
      </c>
      <c r="G11236">
        <v>0.94399999999999995</v>
      </c>
      <c r="H11236">
        <v>36</v>
      </c>
      <c r="I11236">
        <v>4.7</v>
      </c>
      <c r="J11236">
        <v>1.9E-3</v>
      </c>
      <c r="K11236">
        <v>0.67200000000000004</v>
      </c>
      <c r="L11236">
        <v>3.5875059760956183</v>
      </c>
      <c r="M11236" s="2">
        <f t="shared" si="349"/>
        <v>51.792828685258961</v>
      </c>
      <c r="N11236" t="s">
        <v>14610</v>
      </c>
    </row>
    <row r="11237" spans="1:14">
      <c r="A11237">
        <v>131</v>
      </c>
      <c r="B11237" t="s">
        <v>11589</v>
      </c>
      <c r="C11237" t="s">
        <v>11590</v>
      </c>
      <c r="D11237">
        <v>5371</v>
      </c>
      <c r="E11237" s="1">
        <v>2.823</v>
      </c>
      <c r="F11237">
        <v>3.2570000000000001</v>
      </c>
      <c r="G11237">
        <v>0.42699999999999999</v>
      </c>
      <c r="H11237">
        <v>96</v>
      </c>
      <c r="I11237">
        <v>8.1</v>
      </c>
      <c r="J11237">
        <v>1.256E-2</v>
      </c>
      <c r="K11237">
        <v>1.1419999999999999</v>
      </c>
      <c r="L11237">
        <v>3.5875059760956183</v>
      </c>
      <c r="M11237" s="2">
        <f t="shared" si="349"/>
        <v>52.191235059760956</v>
      </c>
      <c r="N11237" t="s">
        <v>14610</v>
      </c>
    </row>
    <row r="11238" spans="1:14">
      <c r="A11238">
        <v>132</v>
      </c>
      <c r="B11238" t="s">
        <v>18184</v>
      </c>
      <c r="C11238" t="s">
        <v>18185</v>
      </c>
      <c r="D11238">
        <v>566</v>
      </c>
      <c r="E11238" s="1">
        <v>2.7930000000000001</v>
      </c>
      <c r="F11238">
        <v>4.1470000000000002</v>
      </c>
      <c r="I11238">
        <v>3.6</v>
      </c>
      <c r="J11238">
        <v>3.46E-3</v>
      </c>
      <c r="K11238">
        <v>1.4490000000000001</v>
      </c>
      <c r="L11238">
        <v>3.5875059760956183</v>
      </c>
      <c r="M11238" s="2">
        <f t="shared" si="349"/>
        <v>52.589641434262944</v>
      </c>
      <c r="N11238" t="s">
        <v>14610</v>
      </c>
    </row>
    <row r="11239" spans="1:14">
      <c r="A11239">
        <v>133</v>
      </c>
      <c r="B11239" t="s">
        <v>20081</v>
      </c>
      <c r="C11239" t="s">
        <v>20082</v>
      </c>
      <c r="D11239">
        <v>1055</v>
      </c>
      <c r="E11239" s="1">
        <v>2.7890000000000001</v>
      </c>
      <c r="F11239">
        <v>2.7469999999999999</v>
      </c>
      <c r="G11239">
        <v>0.246</v>
      </c>
      <c r="H11239">
        <v>57</v>
      </c>
      <c r="I11239">
        <v>4.3</v>
      </c>
      <c r="J11239">
        <v>4.5999999999999999E-3</v>
      </c>
      <c r="K11239">
        <v>0.89800000000000002</v>
      </c>
      <c r="L11239">
        <v>3.5875059760956183</v>
      </c>
      <c r="M11239" s="2">
        <f t="shared" si="349"/>
        <v>52.988047808764939</v>
      </c>
      <c r="N11239" t="s">
        <v>14610</v>
      </c>
    </row>
    <row r="11240" spans="1:14">
      <c r="A11240">
        <v>134</v>
      </c>
      <c r="B11240" t="s">
        <v>11787</v>
      </c>
      <c r="C11240" t="s">
        <v>11788</v>
      </c>
      <c r="D11240">
        <v>959</v>
      </c>
      <c r="E11240" s="1">
        <v>2.7850000000000001</v>
      </c>
      <c r="F11240">
        <v>3.8090000000000002</v>
      </c>
      <c r="G11240">
        <v>0.48</v>
      </c>
      <c r="H11240">
        <v>50</v>
      </c>
      <c r="I11240">
        <v>4.0999999999999996</v>
      </c>
      <c r="J11240">
        <v>4.6499999999999996E-3</v>
      </c>
      <c r="K11240">
        <v>1.367</v>
      </c>
      <c r="L11240">
        <v>3.5875059760956183</v>
      </c>
      <c r="M11240" s="2">
        <f t="shared" si="349"/>
        <v>53.386454183266927</v>
      </c>
      <c r="N11240" t="s">
        <v>14610</v>
      </c>
    </row>
    <row r="11241" spans="1:14">
      <c r="A11241">
        <v>135</v>
      </c>
      <c r="B11241" t="s">
        <v>18242</v>
      </c>
      <c r="C11241" t="s">
        <v>18243</v>
      </c>
      <c r="D11241">
        <v>1051</v>
      </c>
      <c r="E11241" s="1">
        <v>2.7789999999999999</v>
      </c>
      <c r="G11241">
        <v>0.84499999999999997</v>
      </c>
      <c r="H11241">
        <v>84</v>
      </c>
      <c r="I11241">
        <v>3</v>
      </c>
      <c r="J11241">
        <v>3.81E-3</v>
      </c>
      <c r="L11241">
        <v>3.5875059760956183</v>
      </c>
      <c r="M11241" s="2">
        <f t="shared" si="349"/>
        <v>53.784860557768923</v>
      </c>
      <c r="N11241" t="s">
        <v>14610</v>
      </c>
    </row>
    <row r="11242" spans="1:14">
      <c r="A11242">
        <v>136</v>
      </c>
      <c r="B11242" t="s">
        <v>18244</v>
      </c>
      <c r="C11242" t="s">
        <v>18245</v>
      </c>
      <c r="D11242">
        <v>4519</v>
      </c>
      <c r="E11242" s="1">
        <v>2.6970000000000001</v>
      </c>
      <c r="F11242">
        <v>3.234</v>
      </c>
      <c r="G11242">
        <v>0.41399999999999998</v>
      </c>
      <c r="H11242">
        <v>111</v>
      </c>
      <c r="I11242">
        <v>7.1</v>
      </c>
      <c r="J11242">
        <v>1.0880000000000001E-2</v>
      </c>
      <c r="K11242">
        <v>1.1100000000000001</v>
      </c>
      <c r="L11242">
        <v>3.5875059760956183</v>
      </c>
      <c r="M11242" s="2">
        <f t="shared" si="349"/>
        <v>54.183266932270911</v>
      </c>
      <c r="N11242" t="s">
        <v>14610</v>
      </c>
    </row>
    <row r="11243" spans="1:14">
      <c r="A11243">
        <v>137</v>
      </c>
      <c r="B11243" t="s">
        <v>19816</v>
      </c>
      <c r="C11243" t="s">
        <v>19817</v>
      </c>
      <c r="D11243">
        <v>2714</v>
      </c>
      <c r="E11243" s="1">
        <v>2.6920000000000002</v>
      </c>
      <c r="F11243">
        <v>2.536</v>
      </c>
      <c r="G11243">
        <v>0.44700000000000001</v>
      </c>
      <c r="H11243">
        <v>76</v>
      </c>
      <c r="I11243">
        <v>7.3</v>
      </c>
      <c r="J11243">
        <v>5.7200000000000003E-3</v>
      </c>
      <c r="K11243">
        <v>0.73099999999999998</v>
      </c>
      <c r="L11243">
        <v>3.5875059760956183</v>
      </c>
      <c r="M11243" s="2">
        <f t="shared" si="349"/>
        <v>54.581673306772906</v>
      </c>
      <c r="N11243" t="s">
        <v>14610</v>
      </c>
    </row>
    <row r="11244" spans="1:14">
      <c r="A11244">
        <v>138</v>
      </c>
      <c r="B11244" t="s">
        <v>20524</v>
      </c>
      <c r="C11244" t="s">
        <v>20523</v>
      </c>
      <c r="D11244">
        <v>6348</v>
      </c>
      <c r="E11244" s="1">
        <v>2.6589999999999998</v>
      </c>
      <c r="F11244">
        <v>2.875</v>
      </c>
      <c r="G11244">
        <v>0.432</v>
      </c>
      <c r="H11244">
        <v>266</v>
      </c>
      <c r="I11244">
        <v>5.9</v>
      </c>
      <c r="J11244">
        <v>1.4189999999999999E-2</v>
      </c>
      <c r="K11244">
        <v>0.747</v>
      </c>
      <c r="L11244">
        <v>3.5875059760956183</v>
      </c>
      <c r="M11244" s="2">
        <f t="shared" si="349"/>
        <v>54.980079681274894</v>
      </c>
      <c r="N11244" t="s">
        <v>14610</v>
      </c>
    </row>
    <row r="11245" spans="1:14">
      <c r="A11245">
        <v>139</v>
      </c>
      <c r="B11245" t="s">
        <v>11765</v>
      </c>
      <c r="C11245" t="s">
        <v>11766</v>
      </c>
      <c r="D11245">
        <v>4838</v>
      </c>
      <c r="E11245" s="1">
        <v>2.6520000000000001</v>
      </c>
      <c r="F11245">
        <v>3.2690000000000001</v>
      </c>
      <c r="G11245">
        <v>0.64800000000000002</v>
      </c>
      <c r="H11245">
        <v>165</v>
      </c>
      <c r="I11245">
        <v>6.6</v>
      </c>
      <c r="J11245">
        <v>8.7600000000000004E-3</v>
      </c>
      <c r="K11245">
        <v>0.79200000000000004</v>
      </c>
      <c r="L11245">
        <v>3.5875059760956183</v>
      </c>
      <c r="M11245" s="2">
        <f t="shared" si="349"/>
        <v>55.378486055776889</v>
      </c>
      <c r="N11245" t="s">
        <v>14610</v>
      </c>
    </row>
    <row r="11246" spans="1:14">
      <c r="A11246">
        <v>140</v>
      </c>
      <c r="B11246" t="s">
        <v>11779</v>
      </c>
      <c r="C11246" t="s">
        <v>11780</v>
      </c>
      <c r="D11246">
        <v>962</v>
      </c>
      <c r="E11246" s="1">
        <v>2.6349999999999998</v>
      </c>
      <c r="F11246">
        <v>3.21</v>
      </c>
      <c r="G11246">
        <v>1</v>
      </c>
      <c r="H11246">
        <v>60</v>
      </c>
      <c r="I11246">
        <v>4.5</v>
      </c>
      <c r="J11246">
        <v>2.9399999999999999E-3</v>
      </c>
      <c r="K11246">
        <v>0.9</v>
      </c>
      <c r="L11246">
        <v>3.5875059760956183</v>
      </c>
      <c r="M11246" s="2">
        <f t="shared" si="349"/>
        <v>55.776892430278878</v>
      </c>
      <c r="N11246" t="s">
        <v>14610</v>
      </c>
    </row>
    <row r="11247" spans="1:14">
      <c r="A11247">
        <v>141</v>
      </c>
      <c r="B11247" t="s">
        <v>20087</v>
      </c>
      <c r="C11247" t="s">
        <v>20088</v>
      </c>
      <c r="D11247">
        <v>8038</v>
      </c>
      <c r="E11247" s="1">
        <v>2.6339999999999999</v>
      </c>
      <c r="F11247">
        <v>3.052</v>
      </c>
      <c r="G11247">
        <v>0.84299999999999997</v>
      </c>
      <c r="H11247">
        <v>83</v>
      </c>
      <c r="I11247" t="s">
        <v>18288</v>
      </c>
      <c r="J11247">
        <v>1.1169999999999999E-2</v>
      </c>
      <c r="K11247">
        <v>1.0429999999999999</v>
      </c>
      <c r="L11247">
        <v>3.5875059760956183</v>
      </c>
      <c r="M11247" s="2">
        <f t="shared" si="349"/>
        <v>56.175298804780873</v>
      </c>
      <c r="N11247" t="s">
        <v>14610</v>
      </c>
    </row>
    <row r="11248" spans="1:14">
      <c r="A11248">
        <v>142</v>
      </c>
      <c r="B11248" t="s">
        <v>20089</v>
      </c>
      <c r="C11248" t="s">
        <v>20090</v>
      </c>
      <c r="D11248">
        <v>12961</v>
      </c>
      <c r="E11248" s="1">
        <v>2.6080000000000001</v>
      </c>
      <c r="F11248">
        <v>2.8479999999999999</v>
      </c>
      <c r="G11248">
        <v>0.504</v>
      </c>
      <c r="H11248">
        <v>272</v>
      </c>
      <c r="I11248" t="s">
        <v>18288</v>
      </c>
      <c r="J11248">
        <v>1.6160000000000001E-2</v>
      </c>
      <c r="K11248">
        <v>0.77700000000000002</v>
      </c>
      <c r="L11248">
        <v>3.5875059760956183</v>
      </c>
      <c r="M11248" s="2">
        <f t="shared" si="349"/>
        <v>56.573705179282875</v>
      </c>
      <c r="N11248" t="s">
        <v>14610</v>
      </c>
    </row>
    <row r="11249" spans="1:14">
      <c r="A11249">
        <v>143</v>
      </c>
      <c r="B11249" t="s">
        <v>11601</v>
      </c>
      <c r="C11249" t="s">
        <v>11602</v>
      </c>
      <c r="D11249">
        <v>1301</v>
      </c>
      <c r="E11249" s="1">
        <v>2.5950000000000002</v>
      </c>
      <c r="F11249">
        <v>3.0659999999999998</v>
      </c>
      <c r="G11249">
        <v>0.57499999999999996</v>
      </c>
      <c r="H11249">
        <v>106</v>
      </c>
      <c r="I11249">
        <v>4.5</v>
      </c>
      <c r="J11249">
        <v>4.8199999999999996E-3</v>
      </c>
      <c r="K11249">
        <v>0.95299999999999996</v>
      </c>
      <c r="L11249">
        <v>3.5875059760956183</v>
      </c>
      <c r="M11249" s="2">
        <f t="shared" si="349"/>
        <v>56.972111553784863</v>
      </c>
      <c r="N11249" t="s">
        <v>14610</v>
      </c>
    </row>
    <row r="11250" spans="1:14">
      <c r="A11250">
        <v>144</v>
      </c>
      <c r="B11250" t="s">
        <v>14524</v>
      </c>
      <c r="C11250" t="s">
        <v>14525</v>
      </c>
      <c r="D11250">
        <v>1024</v>
      </c>
      <c r="E11250" s="1">
        <v>2.57</v>
      </c>
      <c r="F11250">
        <v>2.9140000000000001</v>
      </c>
      <c r="G11250">
        <v>0.40899999999999997</v>
      </c>
      <c r="H11250">
        <v>44</v>
      </c>
      <c r="I11250">
        <v>5.4</v>
      </c>
      <c r="J11250">
        <v>3.1900000000000001E-3</v>
      </c>
      <c r="K11250">
        <v>0.97399999999999998</v>
      </c>
      <c r="L11250">
        <v>3.5875059760956183</v>
      </c>
      <c r="M11250" s="2">
        <f t="shared" si="349"/>
        <v>57.370517928286858</v>
      </c>
      <c r="N11250" t="s">
        <v>14610</v>
      </c>
    </row>
    <row r="11251" spans="1:14">
      <c r="A11251">
        <v>145</v>
      </c>
      <c r="B11251" t="s">
        <v>13065</v>
      </c>
      <c r="C11251" t="s">
        <v>13066</v>
      </c>
      <c r="D11251">
        <v>1127</v>
      </c>
      <c r="E11251" s="1">
        <v>2.5670000000000002</v>
      </c>
      <c r="F11251">
        <v>3.2589999999999999</v>
      </c>
      <c r="G11251">
        <v>0.37</v>
      </c>
      <c r="H11251">
        <v>81</v>
      </c>
      <c r="I11251">
        <v>3.8</v>
      </c>
      <c r="J11251">
        <v>3.98E-3</v>
      </c>
      <c r="K11251">
        <v>0.90300000000000002</v>
      </c>
      <c r="L11251">
        <v>3.5875059760956183</v>
      </c>
      <c r="M11251" s="2">
        <f t="shared" si="349"/>
        <v>57.768924302788847</v>
      </c>
      <c r="N11251" t="s">
        <v>14610</v>
      </c>
    </row>
    <row r="11252" spans="1:14">
      <c r="A11252">
        <v>146</v>
      </c>
      <c r="B11252" t="s">
        <v>20512</v>
      </c>
      <c r="C11252" t="s">
        <v>20511</v>
      </c>
      <c r="D11252">
        <v>692</v>
      </c>
      <c r="E11252" s="1">
        <v>2.5609999999999999</v>
      </c>
      <c r="F11252">
        <v>3.51</v>
      </c>
      <c r="G11252">
        <v>0.73699999999999999</v>
      </c>
      <c r="H11252">
        <v>19</v>
      </c>
      <c r="I11252">
        <v>5</v>
      </c>
      <c r="J11252">
        <v>1.91E-3</v>
      </c>
      <c r="K11252">
        <v>1.133</v>
      </c>
      <c r="L11252">
        <v>3.5875059760956183</v>
      </c>
      <c r="M11252" s="2">
        <f t="shared" si="349"/>
        <v>58.167330677290842</v>
      </c>
      <c r="N11252" t="s">
        <v>14610</v>
      </c>
    </row>
    <row r="11253" spans="1:14">
      <c r="A11253">
        <v>147</v>
      </c>
      <c r="B11253" t="s">
        <v>14600</v>
      </c>
      <c r="C11253" t="s">
        <v>14601</v>
      </c>
      <c r="D11253">
        <v>930</v>
      </c>
      <c r="E11253" s="1">
        <v>2.5529999999999999</v>
      </c>
      <c r="F11253">
        <v>2.1659999999999999</v>
      </c>
      <c r="G11253">
        <v>0.13900000000000001</v>
      </c>
      <c r="H11253">
        <v>36</v>
      </c>
      <c r="I11253">
        <v>8.8000000000000007</v>
      </c>
      <c r="J11253">
        <v>1.7899999999999999E-3</v>
      </c>
      <c r="K11253">
        <v>0.67600000000000005</v>
      </c>
      <c r="L11253">
        <v>3.5875059760956183</v>
      </c>
      <c r="M11253" s="2">
        <f t="shared" si="349"/>
        <v>58.56573705179283</v>
      </c>
      <c r="N11253" t="s">
        <v>14610</v>
      </c>
    </row>
    <row r="11254" spans="1:14">
      <c r="A11254">
        <v>148</v>
      </c>
      <c r="B11254" t="s">
        <v>19028</v>
      </c>
      <c r="C11254" t="s">
        <v>19029</v>
      </c>
      <c r="D11254">
        <v>7746</v>
      </c>
      <c r="E11254" s="1">
        <v>2.5369999999999999</v>
      </c>
      <c r="F11254">
        <v>2.7429999999999999</v>
      </c>
      <c r="G11254">
        <v>0.61499999999999999</v>
      </c>
      <c r="H11254">
        <v>122</v>
      </c>
      <c r="I11254" t="s">
        <v>18288</v>
      </c>
      <c r="J11254">
        <v>1.413E-2</v>
      </c>
      <c r="K11254">
        <v>0.99099999999999999</v>
      </c>
      <c r="L11254">
        <v>3.5875059760956183</v>
      </c>
      <c r="M11254" s="2">
        <f t="shared" si="349"/>
        <v>58.964143426294825</v>
      </c>
      <c r="N11254" t="s">
        <v>14610</v>
      </c>
    </row>
    <row r="11255" spans="1:14">
      <c r="A11255">
        <v>149</v>
      </c>
      <c r="B11255" t="s">
        <v>9647</v>
      </c>
      <c r="C11255" t="s">
        <v>9648</v>
      </c>
      <c r="D11255">
        <v>446</v>
      </c>
      <c r="E11255" s="1">
        <v>2.4809999999999999</v>
      </c>
      <c r="F11255">
        <v>2.61</v>
      </c>
      <c r="G11255">
        <v>0.81100000000000005</v>
      </c>
      <c r="H11255">
        <v>95</v>
      </c>
      <c r="I11255">
        <v>2.1</v>
      </c>
      <c r="J11255">
        <v>2.8900000000000002E-3</v>
      </c>
      <c r="K11255">
        <v>1.169</v>
      </c>
      <c r="L11255">
        <v>3.5875059760956183</v>
      </c>
      <c r="M11255" s="2">
        <f t="shared" si="349"/>
        <v>59.362549800796813</v>
      </c>
      <c r="N11255" t="s">
        <v>14610</v>
      </c>
    </row>
    <row r="11256" spans="1:14">
      <c r="A11256">
        <v>150</v>
      </c>
      <c r="B11256" t="s">
        <v>20498</v>
      </c>
      <c r="C11256" t="s">
        <v>20497</v>
      </c>
      <c r="D11256">
        <v>1847</v>
      </c>
      <c r="E11256" s="1">
        <v>2.4750000000000001</v>
      </c>
      <c r="F11256">
        <v>2.359</v>
      </c>
      <c r="G11256">
        <v>0.27500000000000002</v>
      </c>
      <c r="H11256">
        <v>40</v>
      </c>
      <c r="I11256">
        <v>9</v>
      </c>
      <c r="J11256">
        <v>3.2499999999999999E-3</v>
      </c>
      <c r="K11256">
        <v>0.70799999999999996</v>
      </c>
      <c r="L11256">
        <v>3.5875059760956183</v>
      </c>
      <c r="M11256" s="2">
        <f t="shared" si="349"/>
        <v>59.760956175298809</v>
      </c>
      <c r="N11256" t="s">
        <v>14610</v>
      </c>
    </row>
    <row r="11257" spans="1:14">
      <c r="A11257">
        <v>151</v>
      </c>
      <c r="B11257" t="s">
        <v>11665</v>
      </c>
      <c r="C11257" t="s">
        <v>11666</v>
      </c>
      <c r="D11257">
        <v>799</v>
      </c>
      <c r="E11257" s="1">
        <v>2.4529999999999998</v>
      </c>
      <c r="G11257">
        <v>0.13800000000000001</v>
      </c>
      <c r="H11257">
        <v>29</v>
      </c>
      <c r="I11257">
        <v>7.6</v>
      </c>
      <c r="J11257">
        <v>1.7099999999999999E-3</v>
      </c>
      <c r="L11257">
        <v>3.5875059760956183</v>
      </c>
      <c r="M11257" s="2">
        <f t="shared" si="349"/>
        <v>60.159362549800797</v>
      </c>
      <c r="N11257" t="s">
        <v>14610</v>
      </c>
    </row>
    <row r="11258" spans="1:14">
      <c r="A11258">
        <v>152</v>
      </c>
      <c r="B11258" t="s">
        <v>13459</v>
      </c>
      <c r="C11258" t="s">
        <v>13460</v>
      </c>
      <c r="D11258">
        <v>1790</v>
      </c>
      <c r="E11258" s="1">
        <v>2.4390000000000001</v>
      </c>
      <c r="F11258">
        <v>2.653</v>
      </c>
      <c r="G11258">
        <v>0.48399999999999999</v>
      </c>
      <c r="H11258">
        <v>64</v>
      </c>
      <c r="I11258">
        <v>5.9</v>
      </c>
      <c r="J11258">
        <v>5.7099999999999998E-3</v>
      </c>
      <c r="K11258">
        <v>0.99</v>
      </c>
      <c r="L11258">
        <v>3.5875059760956183</v>
      </c>
      <c r="M11258" s="2">
        <f t="shared" si="349"/>
        <v>60.557768924302792</v>
      </c>
      <c r="N11258" t="s">
        <v>14610</v>
      </c>
    </row>
    <row r="11259" spans="1:14">
      <c r="A11259">
        <v>153</v>
      </c>
      <c r="B11259" t="s">
        <v>18270</v>
      </c>
      <c r="C11259" t="s">
        <v>18271</v>
      </c>
      <c r="D11259">
        <v>3164</v>
      </c>
      <c r="E11259" s="1">
        <v>2.3969999999999998</v>
      </c>
      <c r="F11259">
        <v>2.9780000000000002</v>
      </c>
      <c r="G11259">
        <v>0.158</v>
      </c>
      <c r="H11259">
        <v>57</v>
      </c>
      <c r="I11259" t="s">
        <v>18288</v>
      </c>
      <c r="J11259">
        <v>4.3899999999999998E-3</v>
      </c>
      <c r="K11259">
        <v>0.90100000000000002</v>
      </c>
      <c r="L11259">
        <v>3.5875059760956183</v>
      </c>
      <c r="M11259" s="2">
        <f t="shared" si="349"/>
        <v>60.95617529880478</v>
      </c>
      <c r="N11259" t="s">
        <v>14610</v>
      </c>
    </row>
    <row r="11260" spans="1:14">
      <c r="A11260">
        <v>154</v>
      </c>
      <c r="B11260" t="s">
        <v>11737</v>
      </c>
      <c r="C11260" t="s">
        <v>11738</v>
      </c>
      <c r="D11260">
        <v>2490</v>
      </c>
      <c r="E11260" s="1">
        <v>2.371</v>
      </c>
      <c r="F11260">
        <v>2.6680000000000001</v>
      </c>
      <c r="G11260">
        <v>0.26200000000000001</v>
      </c>
      <c r="H11260">
        <v>61</v>
      </c>
      <c r="I11260">
        <v>8.9</v>
      </c>
      <c r="J11260">
        <v>3.8700000000000002E-3</v>
      </c>
      <c r="K11260">
        <v>0.80400000000000005</v>
      </c>
      <c r="L11260">
        <v>3.5875059760956183</v>
      </c>
      <c r="M11260" s="2">
        <f t="shared" si="349"/>
        <v>61.354581673306775</v>
      </c>
      <c r="N11260" t="s">
        <v>14610</v>
      </c>
    </row>
    <row r="11261" spans="1:14">
      <c r="A11261">
        <v>155</v>
      </c>
      <c r="B11261" t="s">
        <v>15340</v>
      </c>
      <c r="C11261" t="s">
        <v>15341</v>
      </c>
      <c r="D11261">
        <v>1091</v>
      </c>
      <c r="E11261" s="1">
        <v>2.3650000000000002</v>
      </c>
      <c r="F11261">
        <v>2.2799999999999998</v>
      </c>
      <c r="G11261">
        <v>0.25</v>
      </c>
      <c r="H11261">
        <v>44</v>
      </c>
      <c r="I11261">
        <v>5.8</v>
      </c>
      <c r="J11261">
        <v>3.3500000000000001E-3</v>
      </c>
      <c r="K11261">
        <v>0.78700000000000003</v>
      </c>
      <c r="L11261">
        <v>3.5875059760956183</v>
      </c>
      <c r="M11261" s="2">
        <f t="shared" si="349"/>
        <v>61.752988047808763</v>
      </c>
      <c r="N11261" t="s">
        <v>14610</v>
      </c>
    </row>
    <row r="11262" spans="1:14">
      <c r="A11262">
        <v>156</v>
      </c>
      <c r="B11262" t="s">
        <v>12750</v>
      </c>
      <c r="C11262" t="s">
        <v>12751</v>
      </c>
      <c r="D11262">
        <v>1362</v>
      </c>
      <c r="E11262" s="1">
        <v>2.3330000000000002</v>
      </c>
      <c r="F11262">
        <v>2.68</v>
      </c>
      <c r="G11262">
        <v>0.377</v>
      </c>
      <c r="H11262">
        <v>69</v>
      </c>
      <c r="I11262">
        <v>7.2</v>
      </c>
      <c r="J11262">
        <v>2.5400000000000002E-3</v>
      </c>
      <c r="K11262">
        <v>0.66200000000000003</v>
      </c>
      <c r="L11262">
        <v>3.5875059760956183</v>
      </c>
      <c r="M11262" s="2">
        <f t="shared" si="349"/>
        <v>62.151394422310759</v>
      </c>
      <c r="N11262" t="s">
        <v>14610</v>
      </c>
    </row>
    <row r="11263" spans="1:14">
      <c r="A11263">
        <v>157</v>
      </c>
      <c r="B11263" t="s">
        <v>19032</v>
      </c>
      <c r="C11263" t="s">
        <v>19033</v>
      </c>
      <c r="D11263">
        <v>1407</v>
      </c>
      <c r="E11263" s="1">
        <v>2.3180000000000001</v>
      </c>
      <c r="F11263">
        <v>2.4489999999999998</v>
      </c>
      <c r="G11263">
        <v>0.38600000000000001</v>
      </c>
      <c r="H11263">
        <v>44</v>
      </c>
      <c r="I11263">
        <v>6.8</v>
      </c>
      <c r="J11263">
        <v>3.8600000000000001E-3</v>
      </c>
      <c r="K11263">
        <v>0.94099999999999995</v>
      </c>
      <c r="L11263">
        <v>3.5875059760956183</v>
      </c>
      <c r="M11263" s="2">
        <f t="shared" si="349"/>
        <v>62.549800796812747</v>
      </c>
      <c r="N11263" t="s">
        <v>14610</v>
      </c>
    </row>
    <row r="11264" spans="1:14">
      <c r="A11264">
        <v>158</v>
      </c>
      <c r="B11264" t="s">
        <v>14544</v>
      </c>
      <c r="C11264" t="s">
        <v>14545</v>
      </c>
      <c r="D11264">
        <v>9361</v>
      </c>
      <c r="E11264" s="1">
        <v>2.3140000000000001</v>
      </c>
      <c r="F11264">
        <v>2.4689999999999999</v>
      </c>
      <c r="G11264">
        <v>0.45700000000000002</v>
      </c>
      <c r="H11264">
        <v>256</v>
      </c>
      <c r="I11264">
        <v>9.5</v>
      </c>
      <c r="J11264">
        <v>1.52E-2</v>
      </c>
      <c r="K11264">
        <v>0.74099999999999999</v>
      </c>
      <c r="L11264">
        <v>3.5875059760956183</v>
      </c>
      <c r="M11264" s="2">
        <f t="shared" si="349"/>
        <v>62.948207171314742</v>
      </c>
      <c r="N11264" t="s">
        <v>14610</v>
      </c>
    </row>
    <row r="11265" spans="1:14">
      <c r="A11265">
        <v>159</v>
      </c>
      <c r="B11265" t="s">
        <v>11791</v>
      </c>
      <c r="C11265" t="s">
        <v>11792</v>
      </c>
      <c r="D11265">
        <v>5127</v>
      </c>
      <c r="E11265" s="1">
        <v>2.31</v>
      </c>
      <c r="F11265">
        <v>2.5510000000000002</v>
      </c>
      <c r="G11265">
        <v>0.48199999999999998</v>
      </c>
      <c r="H11265">
        <v>110</v>
      </c>
      <c r="I11265">
        <v>9.5</v>
      </c>
      <c r="J11265">
        <v>8.7600000000000004E-3</v>
      </c>
      <c r="K11265">
        <v>0.79800000000000004</v>
      </c>
      <c r="L11265">
        <v>3.5875059760956183</v>
      </c>
      <c r="M11265" s="2">
        <f t="shared" si="349"/>
        <v>63.34661354581673</v>
      </c>
      <c r="N11265" t="s">
        <v>14610</v>
      </c>
    </row>
    <row r="11266" spans="1:14">
      <c r="A11266">
        <v>160</v>
      </c>
      <c r="B11266" t="s">
        <v>20097</v>
      </c>
      <c r="C11266" t="s">
        <v>20098</v>
      </c>
      <c r="D11266">
        <v>2896</v>
      </c>
      <c r="E11266" s="1">
        <v>2.3010000000000002</v>
      </c>
      <c r="F11266">
        <v>2.86</v>
      </c>
      <c r="G11266">
        <v>0.26200000000000001</v>
      </c>
      <c r="H11266">
        <v>84</v>
      </c>
      <c r="I11266">
        <v>7</v>
      </c>
      <c r="J11266">
        <v>6.0400000000000002E-3</v>
      </c>
      <c r="K11266">
        <v>0.81799999999999995</v>
      </c>
      <c r="L11266">
        <v>3.5875059760956183</v>
      </c>
      <c r="M11266" s="2">
        <f t="shared" si="349"/>
        <v>63.745019920318725</v>
      </c>
      <c r="N11266" t="s">
        <v>14610</v>
      </c>
    </row>
    <row r="11267" spans="1:14">
      <c r="A11267">
        <v>161</v>
      </c>
      <c r="B11267" t="s">
        <v>17044</v>
      </c>
      <c r="C11267" t="s">
        <v>17045</v>
      </c>
      <c r="D11267">
        <v>3041</v>
      </c>
      <c r="E11267" s="1">
        <v>2.2930000000000001</v>
      </c>
      <c r="F11267">
        <v>2.2370000000000001</v>
      </c>
      <c r="G11267">
        <v>0.54500000000000004</v>
      </c>
      <c r="H11267">
        <v>134</v>
      </c>
      <c r="I11267">
        <v>6.3</v>
      </c>
      <c r="J11267">
        <v>6.3499999999999997E-3</v>
      </c>
      <c r="K11267">
        <v>0.60299999999999998</v>
      </c>
      <c r="L11267">
        <v>3.5875059760956183</v>
      </c>
      <c r="M11267" s="2">
        <f t="shared" si="349"/>
        <v>64.143426294820713</v>
      </c>
      <c r="N11267" t="s">
        <v>14610</v>
      </c>
    </row>
    <row r="11268" spans="1:14">
      <c r="A11268">
        <v>162</v>
      </c>
      <c r="B11268" t="s">
        <v>18266</v>
      </c>
      <c r="C11268" t="s">
        <v>18267</v>
      </c>
      <c r="D11268">
        <v>12790</v>
      </c>
      <c r="E11268" s="1">
        <v>2.2429999999999999</v>
      </c>
      <c r="F11268">
        <v>2.4129999999999998</v>
      </c>
      <c r="G11268">
        <v>0.377</v>
      </c>
      <c r="H11268">
        <v>438</v>
      </c>
      <c r="I11268">
        <v>8.4</v>
      </c>
      <c r="J11268">
        <v>2.4899999999999999E-2</v>
      </c>
      <c r="K11268">
        <v>0.73699999999999999</v>
      </c>
      <c r="L11268">
        <v>3.5875059760956183</v>
      </c>
      <c r="M11268" s="2">
        <f t="shared" si="349"/>
        <v>64.541832669322702</v>
      </c>
      <c r="N11268" t="s">
        <v>14610</v>
      </c>
    </row>
    <row r="11269" spans="1:14">
      <c r="A11269">
        <v>163</v>
      </c>
      <c r="B11269" t="s">
        <v>11623</v>
      </c>
      <c r="C11269" t="s">
        <v>11624</v>
      </c>
      <c r="D11269">
        <v>19867</v>
      </c>
      <c r="E11269" s="1">
        <v>2.2210000000000001</v>
      </c>
      <c r="F11269">
        <v>2.3639999999999999</v>
      </c>
      <c r="G11269">
        <v>0.41299999999999998</v>
      </c>
      <c r="H11269">
        <v>378</v>
      </c>
      <c r="I11269" t="s">
        <v>18288</v>
      </c>
      <c r="J11269">
        <v>3.0870000000000002E-2</v>
      </c>
      <c r="K11269">
        <v>0.79700000000000004</v>
      </c>
      <c r="L11269">
        <v>3.5875059760956183</v>
      </c>
      <c r="M11269" s="2">
        <f t="shared" si="349"/>
        <v>64.940239043824704</v>
      </c>
      <c r="N11269" t="s">
        <v>14610</v>
      </c>
    </row>
    <row r="11270" spans="1:14">
      <c r="A11270">
        <v>164</v>
      </c>
      <c r="B11270" t="s">
        <v>11755</v>
      </c>
      <c r="C11270" t="s">
        <v>11756</v>
      </c>
      <c r="D11270">
        <v>4687</v>
      </c>
      <c r="E11270" s="1">
        <v>2.2040000000000002</v>
      </c>
      <c r="F11270">
        <v>2.2490000000000001</v>
      </c>
      <c r="G11270">
        <v>0.378</v>
      </c>
      <c r="H11270">
        <v>127</v>
      </c>
      <c r="I11270">
        <v>7.3</v>
      </c>
      <c r="J11270">
        <v>1.0319999999999999E-2</v>
      </c>
      <c r="K11270">
        <v>0.753</v>
      </c>
      <c r="L11270">
        <v>3.5875059760956183</v>
      </c>
      <c r="M11270" s="2">
        <f t="shared" si="349"/>
        <v>65.338645418326692</v>
      </c>
      <c r="N11270" t="s">
        <v>14610</v>
      </c>
    </row>
    <row r="11271" spans="1:14">
      <c r="A11271">
        <v>165</v>
      </c>
      <c r="B11271" t="s">
        <v>11611</v>
      </c>
      <c r="C11271" t="s">
        <v>11612</v>
      </c>
      <c r="D11271">
        <v>126</v>
      </c>
      <c r="E11271" s="1">
        <v>2.1920000000000002</v>
      </c>
      <c r="F11271">
        <v>2.1920000000000002</v>
      </c>
      <c r="G11271">
        <v>0.48</v>
      </c>
      <c r="H11271">
        <v>25</v>
      </c>
      <c r="I11271">
        <v>2.2999999999999998</v>
      </c>
      <c r="J11271">
        <v>8.0000000000000004E-4</v>
      </c>
      <c r="K11271">
        <v>0.872</v>
      </c>
      <c r="L11271">
        <v>3.5875059760956183</v>
      </c>
      <c r="M11271" s="2">
        <f t="shared" si="349"/>
        <v>65.73705179282868</v>
      </c>
      <c r="N11271" t="s">
        <v>14610</v>
      </c>
    </row>
    <row r="11272" spans="1:14">
      <c r="A11272">
        <v>166</v>
      </c>
      <c r="B11272" t="s">
        <v>14754</v>
      </c>
      <c r="C11272" t="s">
        <v>14755</v>
      </c>
      <c r="D11272">
        <v>155</v>
      </c>
      <c r="E11272" s="1">
        <v>2.17</v>
      </c>
      <c r="F11272">
        <v>2.258</v>
      </c>
      <c r="G11272">
        <v>0.22700000000000001</v>
      </c>
      <c r="H11272">
        <v>22</v>
      </c>
      <c r="I11272">
        <v>2.6</v>
      </c>
      <c r="J11272">
        <v>5.1999999999999995E-4</v>
      </c>
      <c r="K11272">
        <v>0.45400000000000001</v>
      </c>
      <c r="L11272">
        <v>3.5875059760956183</v>
      </c>
      <c r="M11272" s="2">
        <f t="shared" si="349"/>
        <v>66.135458167330668</v>
      </c>
      <c r="N11272" t="s">
        <v>14610</v>
      </c>
    </row>
    <row r="11273" spans="1:14">
      <c r="A11273">
        <v>167</v>
      </c>
      <c r="B11273" t="s">
        <v>11544</v>
      </c>
      <c r="C11273" t="s">
        <v>11545</v>
      </c>
      <c r="D11273">
        <v>498</v>
      </c>
      <c r="E11273" s="1">
        <v>2.1589999999999998</v>
      </c>
      <c r="F11273">
        <v>1.8939999999999999</v>
      </c>
      <c r="G11273">
        <v>0.105</v>
      </c>
      <c r="H11273">
        <v>38</v>
      </c>
      <c r="I11273">
        <v>7.3</v>
      </c>
      <c r="J11273">
        <v>1.65E-3</v>
      </c>
      <c r="K11273">
        <v>0.76600000000000001</v>
      </c>
      <c r="L11273">
        <v>3.5875059760956183</v>
      </c>
      <c r="M11273" s="2">
        <f t="shared" si="349"/>
        <v>66.533864541832671</v>
      </c>
      <c r="N11273" t="s">
        <v>14610</v>
      </c>
    </row>
    <row r="11274" spans="1:14">
      <c r="A11274">
        <v>168</v>
      </c>
      <c r="B11274" t="s">
        <v>11797</v>
      </c>
      <c r="C11274" t="s">
        <v>11798</v>
      </c>
      <c r="D11274">
        <v>15840</v>
      </c>
      <c r="E11274" s="1">
        <v>2.137</v>
      </c>
      <c r="F11274">
        <v>2.3450000000000002</v>
      </c>
      <c r="G11274">
        <v>0.36299999999999999</v>
      </c>
      <c r="H11274">
        <v>223</v>
      </c>
      <c r="I11274" t="s">
        <v>18288</v>
      </c>
      <c r="J11274">
        <v>2.4910000000000002E-2</v>
      </c>
      <c r="K11274">
        <v>1.0029999999999999</v>
      </c>
      <c r="L11274">
        <v>3.5875059760956183</v>
      </c>
      <c r="M11274" s="2">
        <f t="shared" si="349"/>
        <v>66.932270916334659</v>
      </c>
      <c r="N11274" t="s">
        <v>14610</v>
      </c>
    </row>
    <row r="11275" spans="1:14">
      <c r="A11275">
        <v>169</v>
      </c>
      <c r="B11275" t="s">
        <v>20454</v>
      </c>
      <c r="C11275" t="s">
        <v>20453</v>
      </c>
      <c r="D11275">
        <v>7007</v>
      </c>
      <c r="E11275" s="1">
        <v>2.125</v>
      </c>
      <c r="F11275">
        <v>2.427</v>
      </c>
      <c r="G11275">
        <v>0.50700000000000001</v>
      </c>
      <c r="H11275">
        <v>292</v>
      </c>
      <c r="I11275">
        <v>6.6</v>
      </c>
      <c r="J11275">
        <v>1.4200000000000001E-2</v>
      </c>
      <c r="K11275">
        <v>0.61399999999999999</v>
      </c>
      <c r="L11275">
        <v>3.5875059760956183</v>
      </c>
      <c r="M11275" s="2">
        <f t="shared" si="349"/>
        <v>67.330677290836647</v>
      </c>
      <c r="N11275" t="s">
        <v>14610</v>
      </c>
    </row>
    <row r="11276" spans="1:14">
      <c r="A11276">
        <v>170</v>
      </c>
      <c r="B11276" t="s">
        <v>20221</v>
      </c>
      <c r="C11276" t="s">
        <v>20222</v>
      </c>
      <c r="D11276">
        <v>11483</v>
      </c>
      <c r="E11276" s="1">
        <v>2.1139999999999999</v>
      </c>
      <c r="F11276">
        <v>2.484</v>
      </c>
      <c r="G11276">
        <v>0.36699999999999999</v>
      </c>
      <c r="H11276">
        <v>327</v>
      </c>
      <c r="I11276">
        <v>7.8</v>
      </c>
      <c r="J11276">
        <v>2.673E-2</v>
      </c>
      <c r="K11276">
        <v>0.85299999999999998</v>
      </c>
      <c r="L11276">
        <v>3.5875059760956183</v>
      </c>
      <c r="M11276" s="2">
        <f t="shared" si="349"/>
        <v>67.729083665338635</v>
      </c>
      <c r="N11276" t="s">
        <v>14610</v>
      </c>
    </row>
    <row r="11277" spans="1:14">
      <c r="A11277">
        <v>171</v>
      </c>
      <c r="B11277" t="s">
        <v>14892</v>
      </c>
      <c r="C11277" t="s">
        <v>14893</v>
      </c>
      <c r="D11277">
        <v>4557</v>
      </c>
      <c r="E11277" s="1">
        <v>2.0670000000000002</v>
      </c>
      <c r="F11277">
        <v>1.9379999999999999</v>
      </c>
      <c r="G11277">
        <v>0.373</v>
      </c>
      <c r="H11277">
        <v>51</v>
      </c>
      <c r="I11277" t="s">
        <v>18288</v>
      </c>
      <c r="J11277">
        <v>3.98E-3</v>
      </c>
      <c r="K11277">
        <v>0.67</v>
      </c>
      <c r="L11277">
        <v>3.5875059760956183</v>
      </c>
      <c r="M11277" s="2">
        <f t="shared" si="349"/>
        <v>68.127490039840637</v>
      </c>
      <c r="N11277" t="s">
        <v>14610</v>
      </c>
    </row>
    <row r="11278" spans="1:14">
      <c r="A11278">
        <v>172</v>
      </c>
      <c r="B11278" t="s">
        <v>12768</v>
      </c>
      <c r="C11278" t="s">
        <v>12769</v>
      </c>
      <c r="D11278">
        <v>1520</v>
      </c>
      <c r="E11278" s="1">
        <v>2.0670000000000002</v>
      </c>
      <c r="F11278">
        <v>1.859</v>
      </c>
      <c r="G11278">
        <v>0.4</v>
      </c>
      <c r="H11278">
        <v>45</v>
      </c>
      <c r="I11278">
        <v>8.3000000000000007</v>
      </c>
      <c r="J11278">
        <v>2.47E-3</v>
      </c>
      <c r="K11278">
        <v>0.51</v>
      </c>
      <c r="L11278">
        <v>3.5875059760956183</v>
      </c>
      <c r="M11278" s="2">
        <f t="shared" si="349"/>
        <v>68.525896414342625</v>
      </c>
      <c r="N11278" t="s">
        <v>14610</v>
      </c>
    </row>
    <row r="11279" spans="1:14">
      <c r="A11279">
        <v>173</v>
      </c>
      <c r="B11279" t="s">
        <v>11643</v>
      </c>
      <c r="C11279" t="s">
        <v>11644</v>
      </c>
      <c r="D11279">
        <v>2416</v>
      </c>
      <c r="E11279" s="1">
        <v>2.0640000000000001</v>
      </c>
      <c r="F11279">
        <v>2.6019999999999999</v>
      </c>
      <c r="G11279">
        <v>0.17599999999999999</v>
      </c>
      <c r="H11279">
        <v>125</v>
      </c>
      <c r="I11279">
        <v>8.1</v>
      </c>
      <c r="J11279">
        <v>5.1500000000000001E-3</v>
      </c>
      <c r="K11279">
        <v>0.84699999999999998</v>
      </c>
      <c r="L11279">
        <v>3.5875059760956183</v>
      </c>
      <c r="M11279" s="2">
        <f t="shared" si="349"/>
        <v>68.924302788844628</v>
      </c>
      <c r="N11279" t="s">
        <v>14610</v>
      </c>
    </row>
    <row r="11280" spans="1:14">
      <c r="A11280">
        <v>174</v>
      </c>
      <c r="B11280" t="s">
        <v>14638</v>
      </c>
      <c r="C11280" t="s">
        <v>14639</v>
      </c>
      <c r="D11280">
        <v>2446</v>
      </c>
      <c r="E11280" s="1">
        <v>2.04</v>
      </c>
      <c r="F11280">
        <v>2.1520000000000001</v>
      </c>
      <c r="G11280">
        <v>0.20799999999999999</v>
      </c>
      <c r="H11280">
        <v>77</v>
      </c>
      <c r="I11280">
        <v>6.7</v>
      </c>
      <c r="J11280">
        <v>5.5199999999999997E-3</v>
      </c>
      <c r="K11280">
        <v>0.63</v>
      </c>
      <c r="L11280">
        <v>3.5875059760956183</v>
      </c>
      <c r="M11280" s="2">
        <f t="shared" si="349"/>
        <v>69.322709163346616</v>
      </c>
      <c r="N11280" t="s">
        <v>14610</v>
      </c>
    </row>
    <row r="11281" spans="1:14">
      <c r="A11281">
        <v>175</v>
      </c>
      <c r="B11281" t="s">
        <v>11647</v>
      </c>
      <c r="C11281" t="s">
        <v>11648</v>
      </c>
      <c r="D11281">
        <v>4904</v>
      </c>
      <c r="E11281" s="1">
        <v>2.036</v>
      </c>
      <c r="F11281">
        <v>2.661</v>
      </c>
      <c r="G11281">
        <v>0.42299999999999999</v>
      </c>
      <c r="H11281">
        <v>156</v>
      </c>
      <c r="I11281">
        <v>7.6</v>
      </c>
      <c r="J11281">
        <v>1.031E-2</v>
      </c>
      <c r="K11281">
        <v>0.88300000000000001</v>
      </c>
      <c r="L11281">
        <v>3.5875059760956183</v>
      </c>
      <c r="M11281" s="2">
        <f t="shared" si="349"/>
        <v>69.721115537848604</v>
      </c>
      <c r="N11281" t="s">
        <v>14610</v>
      </c>
    </row>
    <row r="11282" spans="1:14">
      <c r="A11282">
        <v>176</v>
      </c>
      <c r="B11282" t="s">
        <v>11613</v>
      </c>
      <c r="C11282" t="s">
        <v>11614</v>
      </c>
      <c r="D11282">
        <v>815</v>
      </c>
      <c r="E11282" s="1">
        <v>2.0310000000000001</v>
      </c>
      <c r="F11282">
        <v>3.0840000000000001</v>
      </c>
      <c r="G11282">
        <v>0.121</v>
      </c>
      <c r="H11282">
        <v>33</v>
      </c>
      <c r="I11282">
        <v>4</v>
      </c>
      <c r="J11282">
        <v>3.3500000000000001E-3</v>
      </c>
      <c r="K11282">
        <v>0.88800000000000001</v>
      </c>
      <c r="L11282">
        <v>3.5875059760956183</v>
      </c>
      <c r="M11282" s="2">
        <f t="shared" si="349"/>
        <v>70.119521912350606</v>
      </c>
      <c r="N11282" t="s">
        <v>14610</v>
      </c>
    </row>
    <row r="11283" spans="1:14">
      <c r="A11283">
        <v>177</v>
      </c>
      <c r="B11283" t="s">
        <v>11753</v>
      </c>
      <c r="C11283" t="s">
        <v>11754</v>
      </c>
      <c r="D11283">
        <v>31738</v>
      </c>
      <c r="E11283" s="1">
        <v>2.0259999999999998</v>
      </c>
      <c r="F11283">
        <v>2.1459999999999999</v>
      </c>
      <c r="G11283">
        <v>0.33</v>
      </c>
      <c r="H11283">
        <v>905</v>
      </c>
      <c r="I11283">
        <v>8.6999999999999993</v>
      </c>
      <c r="J11283">
        <v>5.2209999999999999E-2</v>
      </c>
      <c r="K11283">
        <v>0.61799999999999999</v>
      </c>
      <c r="L11283">
        <v>3.5875059760956183</v>
      </c>
      <c r="M11283" s="2">
        <f t="shared" si="349"/>
        <v>70.517928286852595</v>
      </c>
      <c r="N11283" t="s">
        <v>14610</v>
      </c>
    </row>
    <row r="11284" spans="1:14">
      <c r="A11284">
        <v>178</v>
      </c>
      <c r="B11284" t="s">
        <v>11739</v>
      </c>
      <c r="C11284" t="s">
        <v>11740</v>
      </c>
      <c r="D11284">
        <v>1094</v>
      </c>
      <c r="E11284" s="1">
        <v>2.0110000000000001</v>
      </c>
      <c r="F11284">
        <v>2.1589999999999998</v>
      </c>
      <c r="G11284">
        <v>0.111</v>
      </c>
      <c r="H11284">
        <v>45</v>
      </c>
      <c r="I11284">
        <v>7.3</v>
      </c>
      <c r="J11284">
        <v>2.14E-3</v>
      </c>
      <c r="K11284">
        <v>0.60599999999999998</v>
      </c>
      <c r="L11284">
        <v>3.5875059760956183</v>
      </c>
      <c r="M11284" s="2">
        <f t="shared" si="349"/>
        <v>70.916334661354583</v>
      </c>
      <c r="N11284" t="s">
        <v>14610</v>
      </c>
    </row>
    <row r="11285" spans="1:14">
      <c r="A11285">
        <v>179</v>
      </c>
      <c r="B11285" t="s">
        <v>14646</v>
      </c>
      <c r="C11285" t="s">
        <v>14647</v>
      </c>
      <c r="D11285">
        <v>2569</v>
      </c>
      <c r="E11285" s="1">
        <v>2.004</v>
      </c>
      <c r="F11285">
        <v>1.962</v>
      </c>
      <c r="G11285">
        <v>0.27800000000000002</v>
      </c>
      <c r="H11285">
        <v>162</v>
      </c>
      <c r="I11285">
        <v>6</v>
      </c>
      <c r="J11285">
        <v>6.3E-3</v>
      </c>
      <c r="K11285">
        <v>0.57099999999999995</v>
      </c>
      <c r="L11285">
        <v>3.5875059760956183</v>
      </c>
      <c r="M11285" s="2">
        <f t="shared" si="349"/>
        <v>71.314741035856571</v>
      </c>
      <c r="N11285" t="s">
        <v>14610</v>
      </c>
    </row>
    <row r="11286" spans="1:14">
      <c r="A11286">
        <v>180</v>
      </c>
      <c r="B11286" t="s">
        <v>11693</v>
      </c>
      <c r="C11286" t="s">
        <v>11694</v>
      </c>
      <c r="D11286">
        <v>1270</v>
      </c>
      <c r="E11286" s="1">
        <v>1.984</v>
      </c>
      <c r="G11286">
        <v>0.26</v>
      </c>
      <c r="H11286">
        <v>204</v>
      </c>
      <c r="I11286">
        <v>4.3</v>
      </c>
      <c r="J11286">
        <v>4.8199999999999996E-3</v>
      </c>
      <c r="L11286">
        <v>3.5875059760956183</v>
      </c>
      <c r="M11286" s="2">
        <f t="shared" si="349"/>
        <v>71.713147410358573</v>
      </c>
      <c r="N11286" t="s">
        <v>14610</v>
      </c>
    </row>
    <row r="11287" spans="1:14">
      <c r="A11287">
        <v>181</v>
      </c>
      <c r="B11287" t="s">
        <v>7703</v>
      </c>
      <c r="C11287" t="s">
        <v>7704</v>
      </c>
      <c r="D11287">
        <v>913</v>
      </c>
      <c r="E11287" s="1">
        <v>1.9770000000000001</v>
      </c>
      <c r="F11287">
        <v>1.804</v>
      </c>
      <c r="G11287">
        <v>0.25600000000000001</v>
      </c>
      <c r="H11287">
        <v>39</v>
      </c>
      <c r="I11287">
        <v>6.9</v>
      </c>
      <c r="J11287">
        <v>1.7899999999999999E-3</v>
      </c>
      <c r="K11287">
        <v>0.47599999999999998</v>
      </c>
      <c r="L11287">
        <v>3.5875059760956183</v>
      </c>
      <c r="M11287" s="2">
        <f t="shared" si="349"/>
        <v>72.111553784860561</v>
      </c>
      <c r="N11287" t="s">
        <v>14610</v>
      </c>
    </row>
    <row r="11288" spans="1:14">
      <c r="A11288">
        <v>182</v>
      </c>
      <c r="B11288" t="s">
        <v>11637</v>
      </c>
      <c r="C11288" t="s">
        <v>11638</v>
      </c>
      <c r="D11288">
        <v>5631</v>
      </c>
      <c r="E11288" s="1">
        <v>1.9690000000000001</v>
      </c>
      <c r="F11288">
        <v>2.6320000000000001</v>
      </c>
      <c r="G11288">
        <v>0.47399999999999998</v>
      </c>
      <c r="H11288">
        <v>194</v>
      </c>
      <c r="I11288">
        <v>5.8</v>
      </c>
      <c r="J11288">
        <v>1.4970000000000001E-2</v>
      </c>
      <c r="K11288">
        <v>0.79</v>
      </c>
      <c r="L11288">
        <v>3.5875059760956183</v>
      </c>
      <c r="M11288" s="2">
        <f t="shared" si="349"/>
        <v>72.509960159362549</v>
      </c>
      <c r="N11288" t="s">
        <v>14610</v>
      </c>
    </row>
    <row r="11289" spans="1:14">
      <c r="A11289">
        <v>183</v>
      </c>
      <c r="B11289" t="s">
        <v>14672</v>
      </c>
      <c r="C11289" t="s">
        <v>14673</v>
      </c>
      <c r="D11289">
        <v>217</v>
      </c>
      <c r="E11289" s="1">
        <v>1.9390000000000001</v>
      </c>
      <c r="F11289">
        <v>1.9390000000000001</v>
      </c>
      <c r="G11289">
        <v>0.309</v>
      </c>
      <c r="H11289">
        <v>81</v>
      </c>
      <c r="I11289">
        <v>1.8</v>
      </c>
      <c r="J11289">
        <v>9.3999999999999997E-4</v>
      </c>
      <c r="K11289">
        <v>0.54</v>
      </c>
      <c r="L11289">
        <v>3.5875059760956183</v>
      </c>
      <c r="M11289" s="2">
        <f t="shared" si="349"/>
        <v>72.908366533864537</v>
      </c>
      <c r="N11289" t="s">
        <v>14610</v>
      </c>
    </row>
    <row r="11290" spans="1:14">
      <c r="A11290">
        <v>184</v>
      </c>
      <c r="B11290" t="s">
        <v>14864</v>
      </c>
      <c r="C11290" t="s">
        <v>14865</v>
      </c>
      <c r="D11290">
        <v>5802</v>
      </c>
      <c r="E11290" s="1">
        <v>1.927</v>
      </c>
      <c r="F11290">
        <v>2.5009999999999999</v>
      </c>
      <c r="G11290">
        <v>0.34499999999999997</v>
      </c>
      <c r="H11290">
        <v>165</v>
      </c>
      <c r="I11290" t="s">
        <v>18288</v>
      </c>
      <c r="J11290">
        <v>9.2700000000000005E-3</v>
      </c>
      <c r="K11290">
        <v>0.85399999999999998</v>
      </c>
      <c r="L11290">
        <v>3.5875059760956183</v>
      </c>
      <c r="M11290" s="2">
        <f t="shared" si="349"/>
        <v>73.30677290836654</v>
      </c>
      <c r="N11290" t="s">
        <v>14610</v>
      </c>
    </row>
    <row r="11291" spans="1:14">
      <c r="A11291">
        <v>185</v>
      </c>
      <c r="B11291" t="s">
        <v>14596</v>
      </c>
      <c r="C11291" t="s">
        <v>14597</v>
      </c>
      <c r="D11291">
        <v>1289</v>
      </c>
      <c r="E11291" s="1">
        <v>1.909</v>
      </c>
      <c r="F11291">
        <v>1.6719999999999999</v>
      </c>
      <c r="G11291">
        <v>0.29799999999999999</v>
      </c>
      <c r="H11291">
        <v>84</v>
      </c>
      <c r="I11291">
        <v>5.2</v>
      </c>
      <c r="J11291">
        <v>3.7399999999999998E-3</v>
      </c>
      <c r="K11291">
        <v>0.496</v>
      </c>
      <c r="L11291">
        <v>3.5875059760956183</v>
      </c>
      <c r="M11291" s="2">
        <f t="shared" si="349"/>
        <v>73.705179282868528</v>
      </c>
      <c r="N11291" t="s">
        <v>14610</v>
      </c>
    </row>
    <row r="11292" spans="1:14">
      <c r="A11292">
        <v>186</v>
      </c>
      <c r="B11292" t="s">
        <v>20107</v>
      </c>
      <c r="C11292" t="s">
        <v>20108</v>
      </c>
      <c r="D11292">
        <v>5030</v>
      </c>
      <c r="E11292" s="1">
        <v>1.8560000000000001</v>
      </c>
      <c r="F11292">
        <v>2.0019999999999998</v>
      </c>
      <c r="G11292">
        <v>0.33800000000000002</v>
      </c>
      <c r="H11292">
        <v>77</v>
      </c>
      <c r="I11292" t="s">
        <v>18288</v>
      </c>
      <c r="J11292">
        <v>5.9800000000000001E-3</v>
      </c>
      <c r="K11292">
        <v>0.69499999999999995</v>
      </c>
      <c r="L11292">
        <v>3.5875059760956183</v>
      </c>
      <c r="M11292" s="2">
        <f t="shared" si="349"/>
        <v>74.103585657370516</v>
      </c>
      <c r="N11292" t="s">
        <v>14610</v>
      </c>
    </row>
    <row r="11293" spans="1:14">
      <c r="A11293">
        <v>187</v>
      </c>
      <c r="B11293" t="s">
        <v>11583</v>
      </c>
      <c r="C11293" t="s">
        <v>11584</v>
      </c>
      <c r="D11293">
        <v>1983</v>
      </c>
      <c r="E11293" s="1">
        <v>1.8460000000000001</v>
      </c>
      <c r="F11293">
        <v>1.9450000000000001</v>
      </c>
      <c r="G11293">
        <v>0.14599999999999999</v>
      </c>
      <c r="H11293">
        <v>89</v>
      </c>
      <c r="I11293">
        <v>5.7</v>
      </c>
      <c r="J11293">
        <v>5.28E-3</v>
      </c>
      <c r="K11293">
        <v>0.56599999999999995</v>
      </c>
      <c r="L11293">
        <v>3.5875059760956183</v>
      </c>
      <c r="M11293" s="2">
        <f t="shared" si="349"/>
        <v>74.501992031872504</v>
      </c>
      <c r="N11293" t="s">
        <v>14610</v>
      </c>
    </row>
    <row r="11294" spans="1:14">
      <c r="A11294">
        <v>188</v>
      </c>
      <c r="B11294" t="s">
        <v>12766</v>
      </c>
      <c r="C11294" t="s">
        <v>12767</v>
      </c>
      <c r="D11294">
        <v>1159</v>
      </c>
      <c r="E11294" s="1">
        <v>1.835</v>
      </c>
      <c r="F11294">
        <v>2.4159999999999999</v>
      </c>
      <c r="G11294">
        <v>0.61399999999999999</v>
      </c>
      <c r="H11294">
        <v>44</v>
      </c>
      <c r="I11294">
        <v>5.7</v>
      </c>
      <c r="J11294">
        <v>3.0100000000000001E-3</v>
      </c>
      <c r="K11294">
        <v>0.72199999999999998</v>
      </c>
      <c r="L11294">
        <v>3.5875059760956183</v>
      </c>
      <c r="M11294" s="2">
        <f t="shared" si="349"/>
        <v>74.900398406374507</v>
      </c>
      <c r="N11294" t="s">
        <v>14610</v>
      </c>
    </row>
    <row r="11295" spans="1:14">
      <c r="A11295">
        <v>189</v>
      </c>
      <c r="B11295" t="s">
        <v>18152</v>
      </c>
      <c r="C11295" t="s">
        <v>18153</v>
      </c>
      <c r="D11295">
        <v>423</v>
      </c>
      <c r="E11295" s="1">
        <v>1.8180000000000001</v>
      </c>
      <c r="F11295">
        <v>1.508</v>
      </c>
      <c r="G11295">
        <v>0.19400000000000001</v>
      </c>
      <c r="H11295">
        <v>36</v>
      </c>
      <c r="I11295">
        <v>4.2</v>
      </c>
      <c r="J11295">
        <v>1.42E-3</v>
      </c>
      <c r="K11295">
        <v>0.45700000000000002</v>
      </c>
      <c r="L11295">
        <v>3.5875059760956183</v>
      </c>
      <c r="M11295" s="2">
        <f t="shared" si="349"/>
        <v>75.298804780876495</v>
      </c>
      <c r="N11295" t="s">
        <v>14610</v>
      </c>
    </row>
    <row r="11296" spans="1:14">
      <c r="A11296">
        <v>190</v>
      </c>
      <c r="B11296" t="s">
        <v>14858</v>
      </c>
      <c r="C11296" t="s">
        <v>14859</v>
      </c>
      <c r="D11296">
        <v>7366</v>
      </c>
      <c r="E11296" s="1">
        <v>1.76</v>
      </c>
      <c r="F11296">
        <v>2.3839999999999999</v>
      </c>
      <c r="G11296">
        <v>0.42099999999999999</v>
      </c>
      <c r="H11296">
        <v>114</v>
      </c>
      <c r="I11296" t="s">
        <v>18288</v>
      </c>
      <c r="J11296">
        <v>1.111E-2</v>
      </c>
      <c r="K11296">
        <v>1.0760000000000001</v>
      </c>
      <c r="L11296">
        <v>3.5875059760956183</v>
      </c>
      <c r="M11296" s="2">
        <f t="shared" si="349"/>
        <v>75.697211155378483</v>
      </c>
      <c r="N11296" t="s">
        <v>14610</v>
      </c>
    </row>
    <row r="11297" spans="1:14">
      <c r="A11297">
        <v>191</v>
      </c>
      <c r="B11297" t="s">
        <v>11609</v>
      </c>
      <c r="C11297" t="s">
        <v>11610</v>
      </c>
      <c r="D11297">
        <v>290</v>
      </c>
      <c r="E11297" s="1">
        <v>1.742</v>
      </c>
      <c r="F11297">
        <v>1.732</v>
      </c>
      <c r="G11297">
        <v>0.45</v>
      </c>
      <c r="H11297">
        <v>40</v>
      </c>
      <c r="I11297">
        <v>3.2</v>
      </c>
      <c r="J11297">
        <v>1E-3</v>
      </c>
      <c r="K11297">
        <v>0.36199999999999999</v>
      </c>
      <c r="L11297">
        <v>3.5875059760956183</v>
      </c>
      <c r="M11297" s="2">
        <f t="shared" si="349"/>
        <v>76.095617529880471</v>
      </c>
      <c r="N11297" t="s">
        <v>14610</v>
      </c>
    </row>
    <row r="11298" spans="1:14">
      <c r="A11298">
        <v>192</v>
      </c>
      <c r="B11298" t="s">
        <v>11649</v>
      </c>
      <c r="C11298" t="s">
        <v>11650</v>
      </c>
      <c r="D11298">
        <v>1834</v>
      </c>
      <c r="E11298" s="1">
        <v>1.6479999999999999</v>
      </c>
      <c r="F11298">
        <v>2.585</v>
      </c>
      <c r="G11298">
        <v>0.1</v>
      </c>
      <c r="H11298">
        <v>40</v>
      </c>
      <c r="I11298">
        <v>5.9</v>
      </c>
      <c r="J11298">
        <v>4.8999999999999998E-3</v>
      </c>
      <c r="K11298">
        <v>0.75700000000000001</v>
      </c>
      <c r="L11298">
        <v>3.5875059760956183</v>
      </c>
      <c r="M11298" s="2">
        <f t="shared" si="349"/>
        <v>76.494023904382473</v>
      </c>
      <c r="N11298" t="s">
        <v>14610</v>
      </c>
    </row>
    <row r="11299" spans="1:14">
      <c r="A11299">
        <v>193</v>
      </c>
      <c r="B11299" t="s">
        <v>11767</v>
      </c>
      <c r="C11299" t="s">
        <v>11768</v>
      </c>
      <c r="D11299">
        <v>757</v>
      </c>
      <c r="E11299" s="1">
        <v>1.647</v>
      </c>
      <c r="F11299">
        <v>1.833</v>
      </c>
      <c r="G11299">
        <v>0.29699999999999999</v>
      </c>
      <c r="H11299">
        <v>37</v>
      </c>
      <c r="I11299">
        <v>7.1</v>
      </c>
      <c r="J11299">
        <v>1.6100000000000001E-3</v>
      </c>
      <c r="K11299">
        <v>0.52800000000000002</v>
      </c>
      <c r="L11299">
        <v>3.5875059760956183</v>
      </c>
      <c r="M11299" s="2">
        <f t="shared" ref="M11299:M11357" si="350">A11299/251*100</f>
        <v>76.892430278884461</v>
      </c>
      <c r="N11299" t="s">
        <v>14610</v>
      </c>
    </row>
    <row r="11300" spans="1:14">
      <c r="A11300">
        <v>194</v>
      </c>
      <c r="B11300" t="s">
        <v>11659</v>
      </c>
      <c r="C11300" t="s">
        <v>11660</v>
      </c>
      <c r="D11300">
        <v>3040</v>
      </c>
      <c r="E11300" s="1">
        <v>1.6439999999999999</v>
      </c>
      <c r="F11300">
        <v>2.1779999999999999</v>
      </c>
      <c r="G11300">
        <v>0.29499999999999998</v>
      </c>
      <c r="H11300">
        <v>129</v>
      </c>
      <c r="I11300">
        <v>6.6</v>
      </c>
      <c r="J11300">
        <v>6.9300000000000004E-3</v>
      </c>
      <c r="K11300">
        <v>0.627</v>
      </c>
      <c r="L11300">
        <v>3.5875059760956183</v>
      </c>
      <c r="M11300" s="2">
        <f t="shared" si="350"/>
        <v>77.290836653386449</v>
      </c>
      <c r="N11300" t="s">
        <v>14610</v>
      </c>
    </row>
    <row r="11301" spans="1:14">
      <c r="A11301">
        <v>195</v>
      </c>
      <c r="B11301" t="s">
        <v>11627</v>
      </c>
      <c r="C11301" t="s">
        <v>11628</v>
      </c>
      <c r="D11301">
        <v>466</v>
      </c>
      <c r="E11301" s="1">
        <v>1.5469999999999999</v>
      </c>
      <c r="F11301">
        <v>1.204</v>
      </c>
      <c r="G11301">
        <v>6.7000000000000004E-2</v>
      </c>
      <c r="H11301">
        <v>45</v>
      </c>
      <c r="I11301">
        <v>6.1</v>
      </c>
      <c r="J11301">
        <v>8.0999999999999996E-4</v>
      </c>
      <c r="K11301">
        <v>0.249</v>
      </c>
      <c r="L11301">
        <v>3.5875059760956183</v>
      </c>
      <c r="M11301" s="2">
        <f t="shared" si="350"/>
        <v>77.689243027888438</v>
      </c>
      <c r="N11301" t="s">
        <v>14610</v>
      </c>
    </row>
    <row r="11302" spans="1:14">
      <c r="A11302">
        <v>196</v>
      </c>
      <c r="B11302" t="s">
        <v>11591</v>
      </c>
      <c r="C11302" t="s">
        <v>11592</v>
      </c>
      <c r="D11302">
        <v>3726</v>
      </c>
      <c r="E11302" s="1">
        <v>1.5129999999999999</v>
      </c>
      <c r="F11302">
        <v>2.0619999999999998</v>
      </c>
      <c r="G11302">
        <v>0.378</v>
      </c>
      <c r="H11302">
        <v>127</v>
      </c>
      <c r="I11302">
        <v>7.5</v>
      </c>
      <c r="J11302">
        <v>6.3699999999999998E-3</v>
      </c>
      <c r="K11302">
        <v>0.55200000000000005</v>
      </c>
      <c r="L11302">
        <v>3.5875059760956183</v>
      </c>
      <c r="M11302" s="2">
        <f t="shared" si="350"/>
        <v>78.08764940239044</v>
      </c>
      <c r="N11302" t="s">
        <v>14610</v>
      </c>
    </row>
    <row r="11303" spans="1:14">
      <c r="A11303">
        <v>197</v>
      </c>
      <c r="B11303" t="s">
        <v>18204</v>
      </c>
      <c r="C11303" t="s">
        <v>18205</v>
      </c>
      <c r="D11303">
        <v>2562</v>
      </c>
      <c r="E11303" s="1">
        <v>1.5</v>
      </c>
      <c r="F11303">
        <v>1.8120000000000001</v>
      </c>
      <c r="G11303">
        <v>0.17100000000000001</v>
      </c>
      <c r="H11303">
        <v>111</v>
      </c>
      <c r="I11303">
        <v>9.6</v>
      </c>
      <c r="J11303">
        <v>5.0899999999999999E-3</v>
      </c>
      <c r="K11303">
        <v>0.58699999999999997</v>
      </c>
      <c r="L11303">
        <v>3.5875059760956183</v>
      </c>
      <c r="M11303" s="2">
        <f t="shared" si="350"/>
        <v>78.486055776892428</v>
      </c>
      <c r="N11303" t="s">
        <v>14610</v>
      </c>
    </row>
    <row r="11304" spans="1:14">
      <c r="A11304">
        <v>198</v>
      </c>
      <c r="B11304" t="s">
        <v>18150</v>
      </c>
      <c r="C11304" t="s">
        <v>18151</v>
      </c>
      <c r="D11304">
        <v>1086</v>
      </c>
      <c r="E11304" s="1">
        <v>1.478</v>
      </c>
      <c r="F11304">
        <v>1.4119999999999999</v>
      </c>
      <c r="G11304">
        <v>0.51400000000000001</v>
      </c>
      <c r="H11304">
        <v>37</v>
      </c>
      <c r="I11304">
        <v>8.5</v>
      </c>
      <c r="J11304">
        <v>1.8600000000000001E-3</v>
      </c>
      <c r="K11304">
        <v>0.46500000000000002</v>
      </c>
      <c r="L11304">
        <v>3.5875059760956183</v>
      </c>
      <c r="M11304" s="2">
        <f t="shared" si="350"/>
        <v>78.884462151394416</v>
      </c>
      <c r="N11304" t="s">
        <v>14610</v>
      </c>
    </row>
    <row r="11305" spans="1:14">
      <c r="A11305">
        <v>199</v>
      </c>
      <c r="B11305" t="s">
        <v>11799</v>
      </c>
      <c r="C11305" t="s">
        <v>11800</v>
      </c>
      <c r="D11305">
        <v>2631</v>
      </c>
      <c r="E11305" s="1">
        <v>1.4750000000000001</v>
      </c>
      <c r="F11305">
        <v>1.647</v>
      </c>
      <c r="G11305">
        <v>0.24099999999999999</v>
      </c>
      <c r="H11305">
        <v>29</v>
      </c>
      <c r="I11305" t="s">
        <v>18288</v>
      </c>
      <c r="J11305">
        <v>3.3300000000000001E-3</v>
      </c>
      <c r="K11305">
        <v>0.74399999999999999</v>
      </c>
      <c r="L11305">
        <v>3.5875059760956183</v>
      </c>
      <c r="M11305" s="2">
        <f t="shared" si="350"/>
        <v>79.282868525896404</v>
      </c>
      <c r="N11305" t="s">
        <v>14610</v>
      </c>
    </row>
    <row r="11306" spans="1:14">
      <c r="A11306">
        <v>200</v>
      </c>
      <c r="B11306" t="s">
        <v>7701</v>
      </c>
      <c r="C11306" t="s">
        <v>7702</v>
      </c>
      <c r="D11306">
        <v>1205</v>
      </c>
      <c r="E11306" s="1">
        <v>1.458</v>
      </c>
      <c r="F11306">
        <v>1.661</v>
      </c>
      <c r="G11306">
        <v>0.23200000000000001</v>
      </c>
      <c r="H11306">
        <v>56</v>
      </c>
      <c r="I11306">
        <v>9.4</v>
      </c>
      <c r="J11306">
        <v>2.3500000000000001E-3</v>
      </c>
      <c r="K11306">
        <v>0.54</v>
      </c>
      <c r="L11306">
        <v>3.5875059760956183</v>
      </c>
      <c r="M11306" s="2">
        <f t="shared" si="350"/>
        <v>79.681274900398407</v>
      </c>
      <c r="N11306" t="s">
        <v>14610</v>
      </c>
    </row>
    <row r="11307" spans="1:14">
      <c r="A11307">
        <v>201</v>
      </c>
      <c r="B11307" t="s">
        <v>18232</v>
      </c>
      <c r="C11307" t="s">
        <v>18233</v>
      </c>
      <c r="D11307">
        <v>2498</v>
      </c>
      <c r="E11307" s="1">
        <v>1.4470000000000001</v>
      </c>
      <c r="F11307">
        <v>1.5960000000000001</v>
      </c>
      <c r="G11307">
        <v>0.129</v>
      </c>
      <c r="H11307">
        <v>70</v>
      </c>
      <c r="I11307" t="s">
        <v>18288</v>
      </c>
      <c r="J11307">
        <v>3.0999999999999999E-3</v>
      </c>
      <c r="K11307">
        <v>0.52100000000000002</v>
      </c>
      <c r="L11307">
        <v>3.5875059760956183</v>
      </c>
      <c r="M11307" s="2">
        <f t="shared" si="350"/>
        <v>80.079681274900395</v>
      </c>
      <c r="N11307" t="s">
        <v>14610</v>
      </c>
    </row>
    <row r="11308" spans="1:14">
      <c r="A11308">
        <v>202</v>
      </c>
      <c r="B11308" t="s">
        <v>11577</v>
      </c>
      <c r="C11308" t="s">
        <v>11578</v>
      </c>
      <c r="D11308">
        <v>534</v>
      </c>
      <c r="E11308" s="1">
        <v>1.4330000000000001</v>
      </c>
      <c r="F11308">
        <v>1.24</v>
      </c>
      <c r="G11308">
        <v>5.6000000000000001E-2</v>
      </c>
      <c r="H11308">
        <v>18</v>
      </c>
      <c r="I11308" t="s">
        <v>18288</v>
      </c>
      <c r="J11308">
        <v>8.5999999999999998E-4</v>
      </c>
      <c r="K11308">
        <v>0.33600000000000002</v>
      </c>
      <c r="L11308">
        <v>3.5875059760956183</v>
      </c>
      <c r="M11308" s="2">
        <f t="shared" si="350"/>
        <v>80.478087649402383</v>
      </c>
      <c r="N11308" t="s">
        <v>14610</v>
      </c>
    </row>
    <row r="11309" spans="1:14">
      <c r="A11309">
        <v>203</v>
      </c>
      <c r="B11309" t="s">
        <v>14582</v>
      </c>
      <c r="C11309" t="s">
        <v>14583</v>
      </c>
      <c r="D11309">
        <v>2497</v>
      </c>
      <c r="E11309" s="1">
        <v>1.4119999999999999</v>
      </c>
      <c r="F11309">
        <v>1.4219999999999999</v>
      </c>
      <c r="G11309">
        <v>0.24399999999999999</v>
      </c>
      <c r="H11309">
        <v>271</v>
      </c>
      <c r="I11309">
        <v>5</v>
      </c>
      <c r="J11309">
        <v>6.3099999999999996E-3</v>
      </c>
      <c r="K11309">
        <v>0.38800000000000001</v>
      </c>
      <c r="L11309">
        <v>3.5875059760956183</v>
      </c>
      <c r="M11309" s="2">
        <f t="shared" si="350"/>
        <v>80.876494023904371</v>
      </c>
      <c r="N11309" t="s">
        <v>14610</v>
      </c>
    </row>
    <row r="11310" spans="1:14">
      <c r="A11310">
        <v>204</v>
      </c>
      <c r="B11310" t="s">
        <v>11749</v>
      </c>
      <c r="C11310" t="s">
        <v>11750</v>
      </c>
      <c r="D11310">
        <v>16660</v>
      </c>
      <c r="E11310" s="1">
        <v>1.4039999999999999</v>
      </c>
      <c r="F11310">
        <v>1.8779999999999999</v>
      </c>
      <c r="G11310">
        <v>0.34599999999999997</v>
      </c>
      <c r="H11310">
        <v>205</v>
      </c>
      <c r="I11310" t="s">
        <v>18288</v>
      </c>
      <c r="J11310">
        <v>1.6469999999999999E-2</v>
      </c>
      <c r="K11310">
        <v>0.63800000000000001</v>
      </c>
      <c r="L11310">
        <v>3.5875059760956183</v>
      </c>
      <c r="M11310" s="2">
        <f t="shared" si="350"/>
        <v>81.274900398406373</v>
      </c>
      <c r="N11310" t="s">
        <v>14610</v>
      </c>
    </row>
    <row r="11311" spans="1:14">
      <c r="A11311">
        <v>205</v>
      </c>
      <c r="B11311" t="s">
        <v>11711</v>
      </c>
      <c r="C11311" t="s">
        <v>11712</v>
      </c>
      <c r="D11311">
        <v>520</v>
      </c>
      <c r="E11311" s="1">
        <v>1.39</v>
      </c>
      <c r="F11311">
        <v>1.7110000000000001</v>
      </c>
      <c r="G11311">
        <v>6.0999999999999999E-2</v>
      </c>
      <c r="H11311">
        <v>33</v>
      </c>
      <c r="I11311">
        <v>7.2</v>
      </c>
      <c r="J11311">
        <v>1.2099999999999999E-3</v>
      </c>
      <c r="K11311">
        <v>0.53800000000000003</v>
      </c>
      <c r="L11311">
        <v>3.5875059760956183</v>
      </c>
      <c r="M11311" s="2">
        <f t="shared" si="350"/>
        <v>81.673306772908376</v>
      </c>
      <c r="N11311" t="s">
        <v>14610</v>
      </c>
    </row>
    <row r="11312" spans="1:14">
      <c r="A11312">
        <v>206</v>
      </c>
      <c r="B11312" t="s">
        <v>11751</v>
      </c>
      <c r="C11312" t="s">
        <v>11752</v>
      </c>
      <c r="D11312">
        <v>370</v>
      </c>
      <c r="E11312" s="1">
        <v>1.365</v>
      </c>
      <c r="G11312">
        <v>0.26600000000000001</v>
      </c>
      <c r="H11312">
        <v>79</v>
      </c>
      <c r="I11312">
        <v>3.4</v>
      </c>
      <c r="J11312">
        <v>1.5100000000000001E-3</v>
      </c>
      <c r="L11312">
        <v>3.5875059760956183</v>
      </c>
      <c r="M11312" s="2">
        <f t="shared" si="350"/>
        <v>82.071713147410364</v>
      </c>
      <c r="N11312" t="s">
        <v>14610</v>
      </c>
    </row>
    <row r="11313" spans="1:14">
      <c r="A11313">
        <v>207</v>
      </c>
      <c r="B11313" t="s">
        <v>14572</v>
      </c>
      <c r="C11313" t="s">
        <v>14573</v>
      </c>
      <c r="D11313">
        <v>1511</v>
      </c>
      <c r="E11313" s="1">
        <v>1.3420000000000001</v>
      </c>
      <c r="F11313">
        <v>2.1920000000000002</v>
      </c>
      <c r="G11313">
        <v>9.8000000000000004E-2</v>
      </c>
      <c r="H11313">
        <v>61</v>
      </c>
      <c r="I11313">
        <v>7.5</v>
      </c>
      <c r="J11313">
        <v>3.8999999999999998E-3</v>
      </c>
      <c r="K11313">
        <v>0.76400000000000001</v>
      </c>
      <c r="L11313">
        <v>3.5875059760956183</v>
      </c>
      <c r="M11313" s="2">
        <f t="shared" si="350"/>
        <v>82.470119521912352</v>
      </c>
      <c r="N11313" t="s">
        <v>14610</v>
      </c>
    </row>
    <row r="11314" spans="1:14">
      <c r="A11314">
        <v>208</v>
      </c>
      <c r="B11314" t="s">
        <v>11034</v>
      </c>
      <c r="C11314" t="s">
        <v>11035</v>
      </c>
      <c r="D11314">
        <v>135</v>
      </c>
      <c r="E11314" s="1">
        <v>1.3169999999999999</v>
      </c>
      <c r="F11314">
        <v>1.365</v>
      </c>
      <c r="G11314">
        <v>0.129</v>
      </c>
      <c r="H11314">
        <v>31</v>
      </c>
      <c r="I11314">
        <v>3.3</v>
      </c>
      <c r="J11314">
        <v>7.7999999999999999E-4</v>
      </c>
      <c r="K11314">
        <v>0.46600000000000003</v>
      </c>
      <c r="L11314">
        <v>3.5875059760956183</v>
      </c>
      <c r="M11314" s="2">
        <f t="shared" si="350"/>
        <v>82.86852589641434</v>
      </c>
      <c r="N11314" t="s">
        <v>14610</v>
      </c>
    </row>
    <row r="11315" spans="1:14">
      <c r="A11315">
        <v>209</v>
      </c>
      <c r="B11315" t="s">
        <v>18234</v>
      </c>
      <c r="C11315" t="s">
        <v>18235</v>
      </c>
      <c r="D11315">
        <v>3797</v>
      </c>
      <c r="E11315" s="1">
        <v>1.2529999999999999</v>
      </c>
      <c r="F11315">
        <v>1.306</v>
      </c>
      <c r="G11315">
        <v>0.217</v>
      </c>
      <c r="H11315">
        <v>419</v>
      </c>
      <c r="I11315">
        <v>4.4000000000000004</v>
      </c>
      <c r="J11315">
        <v>1.2109999999999999E-2</v>
      </c>
      <c r="K11315">
        <v>0.38800000000000001</v>
      </c>
      <c r="L11315">
        <v>3.5875059760956183</v>
      </c>
      <c r="M11315" s="2">
        <f t="shared" si="350"/>
        <v>83.266932270916342</v>
      </c>
      <c r="N11315" t="s">
        <v>14610</v>
      </c>
    </row>
    <row r="11316" spans="1:14">
      <c r="A11316">
        <v>210</v>
      </c>
      <c r="B11316" t="s">
        <v>11645</v>
      </c>
      <c r="C11316" t="s">
        <v>11646</v>
      </c>
      <c r="D11316">
        <v>2341</v>
      </c>
      <c r="E11316" s="1">
        <v>1.216</v>
      </c>
      <c r="F11316">
        <v>1.1220000000000001</v>
      </c>
      <c r="G11316">
        <v>0.28399999999999997</v>
      </c>
      <c r="H11316">
        <v>109</v>
      </c>
      <c r="I11316">
        <v>9.6999999999999993</v>
      </c>
      <c r="J11316">
        <v>3.5300000000000002E-3</v>
      </c>
      <c r="K11316">
        <v>0.32600000000000001</v>
      </c>
      <c r="L11316">
        <v>3.5875059760956183</v>
      </c>
      <c r="M11316" s="2">
        <f t="shared" si="350"/>
        <v>83.665338645418331</v>
      </c>
      <c r="N11316" t="s">
        <v>14610</v>
      </c>
    </row>
    <row r="11317" spans="1:14">
      <c r="A11317">
        <v>211</v>
      </c>
      <c r="B11317" t="s">
        <v>7697</v>
      </c>
      <c r="C11317" t="s">
        <v>7698</v>
      </c>
      <c r="D11317">
        <v>940</v>
      </c>
      <c r="E11317" s="1">
        <v>1.204</v>
      </c>
      <c r="F11317">
        <v>1.6539999999999999</v>
      </c>
      <c r="G11317">
        <v>0.20399999999999999</v>
      </c>
      <c r="H11317">
        <v>49</v>
      </c>
      <c r="I11317">
        <v>7.2</v>
      </c>
      <c r="J11317">
        <v>1.9499999999999999E-3</v>
      </c>
      <c r="K11317">
        <v>0.52600000000000002</v>
      </c>
      <c r="L11317">
        <v>3.5875059760956183</v>
      </c>
      <c r="M11317" s="2">
        <f t="shared" si="350"/>
        <v>84.063745019920319</v>
      </c>
      <c r="N11317" t="s">
        <v>14610</v>
      </c>
    </row>
    <row r="11318" spans="1:14">
      <c r="A11318">
        <v>212</v>
      </c>
      <c r="B11318" t="s">
        <v>14580</v>
      </c>
      <c r="C11318" t="s">
        <v>14581</v>
      </c>
      <c r="D11318">
        <v>2960</v>
      </c>
      <c r="E11318" s="1">
        <v>1.1819999999999999</v>
      </c>
      <c r="F11318">
        <v>1.343</v>
      </c>
      <c r="G11318">
        <v>0.23</v>
      </c>
      <c r="H11318">
        <v>139</v>
      </c>
      <c r="I11318">
        <v>7.4</v>
      </c>
      <c r="J11318">
        <v>5.3099999999999996E-3</v>
      </c>
      <c r="K11318">
        <v>0.36299999999999999</v>
      </c>
      <c r="L11318">
        <v>3.5875059760956183</v>
      </c>
      <c r="M11318" s="2">
        <f t="shared" si="350"/>
        <v>84.462151394422307</v>
      </c>
      <c r="N11318" t="s">
        <v>14610</v>
      </c>
    </row>
    <row r="11319" spans="1:14">
      <c r="A11319">
        <v>213</v>
      </c>
      <c r="B11319" t="s">
        <v>11661</v>
      </c>
      <c r="C11319" t="s">
        <v>11662</v>
      </c>
      <c r="D11319">
        <v>231</v>
      </c>
      <c r="E11319" s="1">
        <v>1.1459999999999999</v>
      </c>
      <c r="F11319">
        <v>1.0720000000000001</v>
      </c>
      <c r="G11319">
        <v>6.7000000000000004E-2</v>
      </c>
      <c r="H11319">
        <v>30</v>
      </c>
      <c r="I11319">
        <v>5.4</v>
      </c>
      <c r="J11319">
        <v>6.9999999999999999E-4</v>
      </c>
      <c r="K11319">
        <v>0.32100000000000001</v>
      </c>
      <c r="L11319">
        <v>3.5875059760956183</v>
      </c>
      <c r="M11319" s="2">
        <f t="shared" si="350"/>
        <v>84.860557768924309</v>
      </c>
      <c r="N11319" t="s">
        <v>14610</v>
      </c>
    </row>
    <row r="11320" spans="1:14">
      <c r="A11320">
        <v>214</v>
      </c>
      <c r="B11320" t="s">
        <v>11651</v>
      </c>
      <c r="C11320" t="s">
        <v>11652</v>
      </c>
      <c r="D11320">
        <v>320</v>
      </c>
      <c r="E11320" s="1">
        <v>1.1299999999999999</v>
      </c>
      <c r="G11320">
        <v>0.308</v>
      </c>
      <c r="H11320">
        <v>13</v>
      </c>
      <c r="I11320">
        <v>5.5</v>
      </c>
      <c r="J11320">
        <v>1.23E-3</v>
      </c>
      <c r="L11320">
        <v>3.5875059760956183</v>
      </c>
      <c r="M11320" s="2">
        <f t="shared" si="350"/>
        <v>85.258964143426297</v>
      </c>
      <c r="N11320" t="s">
        <v>14610</v>
      </c>
    </row>
    <row r="11321" spans="1:14">
      <c r="A11321">
        <v>215</v>
      </c>
      <c r="B11321" t="s">
        <v>11673</v>
      </c>
      <c r="C11321" t="s">
        <v>11674</v>
      </c>
      <c r="D11321">
        <v>639</v>
      </c>
      <c r="E11321" s="1">
        <v>1.115</v>
      </c>
      <c r="F11321">
        <v>1.724</v>
      </c>
      <c r="G11321">
        <v>0.64100000000000001</v>
      </c>
      <c r="H11321">
        <v>39</v>
      </c>
      <c r="I11321">
        <v>5.6</v>
      </c>
      <c r="J11321">
        <v>2.16E-3</v>
      </c>
      <c r="K11321">
        <v>0.66600000000000004</v>
      </c>
      <c r="L11321">
        <v>3.5875059760956183</v>
      </c>
      <c r="M11321" s="2">
        <f t="shared" si="350"/>
        <v>85.657370517928285</v>
      </c>
      <c r="N11321" t="s">
        <v>14610</v>
      </c>
    </row>
    <row r="11322" spans="1:14">
      <c r="A11322">
        <v>216</v>
      </c>
      <c r="B11322" t="s">
        <v>11683</v>
      </c>
      <c r="C11322" t="s">
        <v>11684</v>
      </c>
      <c r="D11322">
        <v>42</v>
      </c>
      <c r="E11322" s="1">
        <v>1.083</v>
      </c>
      <c r="F11322">
        <v>1.083</v>
      </c>
      <c r="G11322">
        <v>8.3000000000000004E-2</v>
      </c>
      <c r="H11322">
        <v>36</v>
      </c>
      <c r="J11322">
        <v>1.7000000000000001E-4</v>
      </c>
      <c r="K11322">
        <v>0.27600000000000002</v>
      </c>
      <c r="L11322">
        <v>3.5875059760956183</v>
      </c>
      <c r="M11322" s="2">
        <f t="shared" si="350"/>
        <v>86.055776892430274</v>
      </c>
      <c r="N11322" t="s">
        <v>14610</v>
      </c>
    </row>
    <row r="11323" spans="1:14">
      <c r="A11323">
        <v>217</v>
      </c>
      <c r="B11323" t="s">
        <v>14656</v>
      </c>
      <c r="C11323" t="s">
        <v>14657</v>
      </c>
      <c r="D11323">
        <v>257</v>
      </c>
      <c r="E11323" s="1">
        <v>1.052</v>
      </c>
      <c r="F11323">
        <v>0.88700000000000001</v>
      </c>
      <c r="G11323">
        <v>0.109</v>
      </c>
      <c r="H11323">
        <v>46</v>
      </c>
      <c r="I11323">
        <v>4.7</v>
      </c>
      <c r="J11323">
        <v>9.6000000000000002E-4</v>
      </c>
      <c r="K11323">
        <v>0.28299999999999997</v>
      </c>
      <c r="L11323">
        <v>3.5875059760956183</v>
      </c>
      <c r="M11323" s="2">
        <f t="shared" si="350"/>
        <v>86.454183266932276</v>
      </c>
      <c r="N11323" t="s">
        <v>14610</v>
      </c>
    </row>
    <row r="11324" spans="1:14">
      <c r="A11324">
        <v>218</v>
      </c>
      <c r="B11324" t="s">
        <v>11725</v>
      </c>
      <c r="C11324" t="s">
        <v>11726</v>
      </c>
      <c r="D11324">
        <v>1231</v>
      </c>
      <c r="E11324" s="1">
        <v>1.044</v>
      </c>
      <c r="F11324">
        <v>1.117</v>
      </c>
      <c r="G11324">
        <v>0.317</v>
      </c>
      <c r="H11324">
        <v>82</v>
      </c>
      <c r="I11324">
        <v>5.9</v>
      </c>
      <c r="J11324">
        <v>2.8300000000000001E-3</v>
      </c>
      <c r="K11324">
        <v>0.3</v>
      </c>
      <c r="L11324">
        <v>3.5875059760956183</v>
      </c>
      <c r="M11324" s="2">
        <f t="shared" si="350"/>
        <v>86.852589641434264</v>
      </c>
      <c r="N11324" t="s">
        <v>14610</v>
      </c>
    </row>
    <row r="11325" spans="1:14">
      <c r="A11325">
        <v>219</v>
      </c>
      <c r="B11325" t="s">
        <v>11663</v>
      </c>
      <c r="C11325" t="s">
        <v>11664</v>
      </c>
      <c r="D11325">
        <v>1819</v>
      </c>
      <c r="E11325" s="1">
        <v>1.042</v>
      </c>
      <c r="F11325">
        <v>1.802</v>
      </c>
      <c r="G11325">
        <v>0.21299999999999999</v>
      </c>
      <c r="H11325">
        <v>47</v>
      </c>
      <c r="I11325" t="s">
        <v>18288</v>
      </c>
      <c r="J11325">
        <v>2.5400000000000002E-3</v>
      </c>
      <c r="K11325">
        <v>0.59799999999999998</v>
      </c>
      <c r="L11325">
        <v>3.5875059760956183</v>
      </c>
      <c r="M11325" s="2">
        <f t="shared" si="350"/>
        <v>87.250996015936252</v>
      </c>
      <c r="N11325" t="s">
        <v>14610</v>
      </c>
    </row>
    <row r="11326" spans="1:14">
      <c r="A11326">
        <v>220</v>
      </c>
      <c r="B11326" t="s">
        <v>11635</v>
      </c>
      <c r="C11326" t="s">
        <v>11636</v>
      </c>
      <c r="D11326">
        <v>451</v>
      </c>
      <c r="E11326" s="1">
        <v>1.0369999999999999</v>
      </c>
      <c r="F11326">
        <v>1.1100000000000001</v>
      </c>
      <c r="G11326">
        <v>0.28599999999999998</v>
      </c>
      <c r="H11326">
        <v>14</v>
      </c>
      <c r="I11326">
        <v>8.8000000000000007</v>
      </c>
      <c r="J11326">
        <v>8.4000000000000003E-4</v>
      </c>
      <c r="K11326">
        <v>0.35099999999999998</v>
      </c>
      <c r="L11326">
        <v>3.5875059760956183</v>
      </c>
      <c r="M11326" s="2">
        <f t="shared" si="350"/>
        <v>87.64940239043824</v>
      </c>
      <c r="N11326" t="s">
        <v>14610</v>
      </c>
    </row>
    <row r="11327" spans="1:14">
      <c r="A11327">
        <v>221</v>
      </c>
      <c r="B11327" t="s">
        <v>11691</v>
      </c>
      <c r="C11327" t="s">
        <v>11692</v>
      </c>
      <c r="D11327">
        <v>692</v>
      </c>
      <c r="E11327" s="1">
        <v>1</v>
      </c>
      <c r="F11327">
        <v>2.133</v>
      </c>
      <c r="G11327">
        <v>0.158</v>
      </c>
      <c r="H11327">
        <v>19</v>
      </c>
      <c r="I11327">
        <v>7.5</v>
      </c>
      <c r="J11327">
        <v>1.6000000000000001E-3</v>
      </c>
      <c r="K11327">
        <v>0.76100000000000001</v>
      </c>
      <c r="L11327">
        <v>3.5875059760956183</v>
      </c>
      <c r="M11327" s="2">
        <f t="shared" si="350"/>
        <v>88.047808764940243</v>
      </c>
      <c r="N11327" t="s">
        <v>14610</v>
      </c>
    </row>
    <row r="11328" spans="1:14">
      <c r="A11328">
        <v>222</v>
      </c>
      <c r="B11328" t="s">
        <v>11695</v>
      </c>
      <c r="C11328" t="s">
        <v>11696</v>
      </c>
      <c r="D11328">
        <v>603</v>
      </c>
      <c r="E11328" s="1">
        <v>1</v>
      </c>
      <c r="F11328">
        <v>1.234</v>
      </c>
      <c r="G11328">
        <v>0.10299999999999999</v>
      </c>
      <c r="H11328">
        <v>29</v>
      </c>
      <c r="I11328" t="s">
        <v>18288</v>
      </c>
      <c r="J11328">
        <v>9.1E-4</v>
      </c>
      <c r="K11328">
        <v>0.40699999999999997</v>
      </c>
      <c r="L11328">
        <v>3.5875059760956183</v>
      </c>
      <c r="M11328" s="2">
        <f t="shared" si="350"/>
        <v>88.446215139442231</v>
      </c>
      <c r="N11328" t="s">
        <v>14610</v>
      </c>
    </row>
    <row r="11329" spans="1:14">
      <c r="A11329">
        <v>223</v>
      </c>
      <c r="B11329" t="s">
        <v>12762</v>
      </c>
      <c r="C11329" t="s">
        <v>12763</v>
      </c>
      <c r="D11329">
        <v>1642</v>
      </c>
      <c r="E11329" s="1">
        <v>0.93200000000000005</v>
      </c>
      <c r="F11329">
        <v>1.0469999999999999</v>
      </c>
      <c r="G11329">
        <v>0.107</v>
      </c>
      <c r="H11329">
        <v>103</v>
      </c>
      <c r="I11329">
        <v>5.3</v>
      </c>
      <c r="J11329">
        <v>4.0299999999999997E-3</v>
      </c>
      <c r="K11329">
        <v>0.26200000000000001</v>
      </c>
      <c r="L11329">
        <v>3.5875059760956183</v>
      </c>
      <c r="M11329" s="2">
        <f t="shared" si="350"/>
        <v>88.844621513944219</v>
      </c>
      <c r="N11329" t="s">
        <v>14610</v>
      </c>
    </row>
    <row r="11330" spans="1:14">
      <c r="A11330">
        <v>224</v>
      </c>
      <c r="B11330" t="s">
        <v>11789</v>
      </c>
      <c r="C11330" t="s">
        <v>11790</v>
      </c>
      <c r="D11330">
        <v>626</v>
      </c>
      <c r="E11330" s="1">
        <v>0.93100000000000005</v>
      </c>
      <c r="F11330">
        <v>1.28</v>
      </c>
      <c r="G11330">
        <v>6.7000000000000004E-2</v>
      </c>
      <c r="H11330">
        <v>15</v>
      </c>
      <c r="I11330" t="s">
        <v>18288</v>
      </c>
      <c r="J11330">
        <v>5.9999999999999995E-4</v>
      </c>
      <c r="K11330">
        <v>0.45900000000000002</v>
      </c>
      <c r="L11330">
        <v>3.5875059760956183</v>
      </c>
      <c r="M11330" s="2">
        <f t="shared" si="350"/>
        <v>89.243027888446207</v>
      </c>
      <c r="N11330" t="s">
        <v>14610</v>
      </c>
    </row>
    <row r="11331" spans="1:14">
      <c r="A11331">
        <v>225</v>
      </c>
      <c r="B11331" t="s">
        <v>14716</v>
      </c>
      <c r="C11331" t="s">
        <v>14717</v>
      </c>
      <c r="D11331">
        <v>125</v>
      </c>
      <c r="E11331" s="1">
        <v>0.86699999999999999</v>
      </c>
      <c r="F11331">
        <v>1.137</v>
      </c>
      <c r="G11331">
        <v>0.15</v>
      </c>
      <c r="H11331">
        <v>40</v>
      </c>
      <c r="I11331">
        <v>2.8</v>
      </c>
      <c r="J11331">
        <v>7.5000000000000002E-4</v>
      </c>
      <c r="K11331">
        <v>0.41799999999999998</v>
      </c>
      <c r="L11331">
        <v>3.5875059760956183</v>
      </c>
      <c r="M11331" s="2">
        <f t="shared" si="350"/>
        <v>89.641434262948209</v>
      </c>
      <c r="N11331" t="s">
        <v>14610</v>
      </c>
    </row>
    <row r="11332" spans="1:14">
      <c r="A11332">
        <v>226</v>
      </c>
      <c r="B11332" t="s">
        <v>11579</v>
      </c>
      <c r="C11332" t="s">
        <v>11580</v>
      </c>
      <c r="D11332">
        <v>1914</v>
      </c>
      <c r="E11332" s="1">
        <v>0.82699999999999996</v>
      </c>
      <c r="F11332">
        <v>0.76100000000000001</v>
      </c>
      <c r="G11332">
        <v>0.28299999999999997</v>
      </c>
      <c r="H11332">
        <v>145</v>
      </c>
      <c r="I11332">
        <v>7.2</v>
      </c>
      <c r="J11332">
        <v>3.4399999999999999E-3</v>
      </c>
      <c r="K11332">
        <v>0.19700000000000001</v>
      </c>
      <c r="L11332">
        <v>3.5875059760956183</v>
      </c>
      <c r="M11332" s="2">
        <f t="shared" si="350"/>
        <v>90.039840637450197</v>
      </c>
      <c r="N11332" t="s">
        <v>14610</v>
      </c>
    </row>
    <row r="11333" spans="1:14">
      <c r="A11333">
        <v>227</v>
      </c>
      <c r="B11333" t="s">
        <v>11687</v>
      </c>
      <c r="C11333" t="s">
        <v>11688</v>
      </c>
      <c r="D11333">
        <v>1605</v>
      </c>
      <c r="E11333" s="1">
        <v>0.81499999999999995</v>
      </c>
      <c r="F11333">
        <v>2.2869999999999999</v>
      </c>
      <c r="G11333">
        <v>0.60699999999999998</v>
      </c>
      <c r="H11333">
        <v>28</v>
      </c>
      <c r="I11333">
        <v>9.5</v>
      </c>
      <c r="J11333">
        <v>2.5600000000000002E-3</v>
      </c>
      <c r="K11333">
        <v>0.92900000000000005</v>
      </c>
      <c r="L11333">
        <v>3.5875059760956183</v>
      </c>
      <c r="M11333" s="2">
        <f t="shared" si="350"/>
        <v>90.438247011952186</v>
      </c>
      <c r="N11333" t="s">
        <v>14610</v>
      </c>
    </row>
    <row r="11334" spans="1:14">
      <c r="A11334">
        <v>228</v>
      </c>
      <c r="B11334" t="s">
        <v>14718</v>
      </c>
      <c r="C11334" t="s">
        <v>14719</v>
      </c>
      <c r="D11334">
        <v>290</v>
      </c>
      <c r="E11334" s="1">
        <v>0.75</v>
      </c>
      <c r="F11334">
        <v>1.0720000000000001</v>
      </c>
      <c r="G11334">
        <v>0.33300000000000002</v>
      </c>
      <c r="H11334">
        <v>30</v>
      </c>
      <c r="I11334">
        <v>6</v>
      </c>
      <c r="J11334">
        <v>8.9999999999999998E-4</v>
      </c>
      <c r="K11334">
        <v>0.41199999999999998</v>
      </c>
      <c r="L11334">
        <v>3.5875059760956183</v>
      </c>
      <c r="M11334" s="2">
        <f t="shared" si="350"/>
        <v>90.836653386454174</v>
      </c>
      <c r="N11334" t="s">
        <v>14610</v>
      </c>
    </row>
    <row r="11335" spans="1:14">
      <c r="A11335">
        <v>229</v>
      </c>
      <c r="B11335" t="s">
        <v>9003</v>
      </c>
      <c r="C11335" t="s">
        <v>9004</v>
      </c>
      <c r="D11335">
        <v>214</v>
      </c>
      <c r="E11335" s="1">
        <v>0.73699999999999999</v>
      </c>
      <c r="F11335">
        <v>0.95199999999999996</v>
      </c>
      <c r="G11335">
        <v>0</v>
      </c>
      <c r="H11335">
        <v>10</v>
      </c>
      <c r="I11335" t="s">
        <v>18288</v>
      </c>
      <c r="J11335">
        <v>1.7000000000000001E-4</v>
      </c>
      <c r="K11335">
        <v>0.153</v>
      </c>
      <c r="L11335">
        <v>3.5875059760956183</v>
      </c>
      <c r="M11335" s="2">
        <f t="shared" si="350"/>
        <v>91.235059760956176</v>
      </c>
      <c r="N11335" t="s">
        <v>14610</v>
      </c>
    </row>
    <row r="11336" spans="1:14">
      <c r="A11336">
        <v>230</v>
      </c>
      <c r="B11336" t="s">
        <v>18140</v>
      </c>
      <c r="C11336" t="s">
        <v>18141</v>
      </c>
      <c r="D11336">
        <v>112</v>
      </c>
      <c r="E11336" s="1">
        <v>0.71899999999999997</v>
      </c>
      <c r="F11336">
        <v>0.89600000000000002</v>
      </c>
      <c r="H11336">
        <v>0</v>
      </c>
      <c r="I11336">
        <v>2.8</v>
      </c>
      <c r="J11336">
        <v>6.7000000000000002E-4</v>
      </c>
      <c r="K11336">
        <v>0.30399999999999999</v>
      </c>
      <c r="L11336">
        <v>3.5875059760956183</v>
      </c>
      <c r="M11336" s="2">
        <f t="shared" si="350"/>
        <v>91.633466135458164</v>
      </c>
      <c r="N11336" t="s">
        <v>14610</v>
      </c>
    </row>
    <row r="11337" spans="1:14">
      <c r="A11337">
        <v>231</v>
      </c>
      <c r="B11337" t="s">
        <v>18126</v>
      </c>
      <c r="C11337" t="s">
        <v>18127</v>
      </c>
      <c r="D11337">
        <v>161</v>
      </c>
      <c r="E11337" s="1">
        <v>0.65</v>
      </c>
      <c r="G11337">
        <v>0</v>
      </c>
      <c r="H11337">
        <v>22</v>
      </c>
      <c r="I11337">
        <v>4.7</v>
      </c>
      <c r="J11337">
        <v>3.8000000000000002E-4</v>
      </c>
      <c r="L11337">
        <v>3.5875059760956183</v>
      </c>
      <c r="M11337" s="2">
        <f t="shared" si="350"/>
        <v>92.031872509960152</v>
      </c>
      <c r="N11337" t="s">
        <v>14610</v>
      </c>
    </row>
    <row r="11338" spans="1:14">
      <c r="A11338">
        <v>232</v>
      </c>
      <c r="B11338" t="s">
        <v>11571</v>
      </c>
      <c r="C11338" t="s">
        <v>11572</v>
      </c>
      <c r="D11338">
        <v>288</v>
      </c>
      <c r="E11338" s="1">
        <v>0.60599999999999998</v>
      </c>
      <c r="F11338">
        <v>0.65</v>
      </c>
      <c r="G11338">
        <v>0.111</v>
      </c>
      <c r="H11338">
        <v>54</v>
      </c>
      <c r="I11338">
        <v>4.7</v>
      </c>
      <c r="J11338">
        <v>8.0999999999999996E-4</v>
      </c>
      <c r="K11338">
        <v>0.161</v>
      </c>
      <c r="L11338">
        <v>3.5875059760956183</v>
      </c>
      <c r="M11338" s="2">
        <f t="shared" si="350"/>
        <v>92.43027888446214</v>
      </c>
      <c r="N11338" t="s">
        <v>14610</v>
      </c>
    </row>
    <row r="11339" spans="1:14">
      <c r="A11339">
        <v>233</v>
      </c>
      <c r="B11339" t="s">
        <v>11619</v>
      </c>
      <c r="C11339" t="s">
        <v>11620</v>
      </c>
      <c r="D11339">
        <v>990</v>
      </c>
      <c r="E11339" s="1">
        <v>0.49299999999999999</v>
      </c>
      <c r="F11339">
        <v>0.53300000000000003</v>
      </c>
      <c r="G11339">
        <v>6.7000000000000004E-2</v>
      </c>
      <c r="H11339">
        <v>89</v>
      </c>
      <c r="I11339">
        <v>8.6999999999999993</v>
      </c>
      <c r="J11339">
        <v>1.5E-3</v>
      </c>
      <c r="K11339">
        <v>0.13500000000000001</v>
      </c>
      <c r="L11339">
        <v>3.5875059760956183</v>
      </c>
      <c r="M11339" s="2">
        <f t="shared" si="350"/>
        <v>92.828685258964143</v>
      </c>
      <c r="N11339" t="s">
        <v>14610</v>
      </c>
    </row>
    <row r="11340" spans="1:14">
      <c r="A11340">
        <v>234</v>
      </c>
      <c r="B11340" t="s">
        <v>11735</v>
      </c>
      <c r="C11340" t="s">
        <v>11736</v>
      </c>
      <c r="D11340">
        <v>20</v>
      </c>
      <c r="E11340" s="1">
        <v>0.48599999999999999</v>
      </c>
      <c r="F11340">
        <v>0.48599999999999999</v>
      </c>
      <c r="G11340">
        <v>6.0999999999999999E-2</v>
      </c>
      <c r="H11340">
        <v>33</v>
      </c>
      <c r="J11340">
        <v>9.0000000000000006E-5</v>
      </c>
      <c r="K11340">
        <v>0.13900000000000001</v>
      </c>
      <c r="L11340">
        <v>3.5875059760956183</v>
      </c>
      <c r="M11340" s="2">
        <f t="shared" si="350"/>
        <v>93.227091633466131</v>
      </c>
      <c r="N11340" t="s">
        <v>14610</v>
      </c>
    </row>
    <row r="11341" spans="1:14">
      <c r="A11341">
        <v>235</v>
      </c>
      <c r="B11341" t="s">
        <v>11793</v>
      </c>
      <c r="C11341" t="s">
        <v>11794</v>
      </c>
      <c r="D11341">
        <v>50</v>
      </c>
      <c r="E11341" s="1">
        <v>0.48199999999999998</v>
      </c>
      <c r="G11341">
        <v>0.19600000000000001</v>
      </c>
      <c r="H11341">
        <v>46</v>
      </c>
      <c r="J11341">
        <v>2.1000000000000001E-4</v>
      </c>
      <c r="L11341">
        <v>3.5875059760956183</v>
      </c>
      <c r="M11341" s="2">
        <f t="shared" si="350"/>
        <v>93.625498007968119</v>
      </c>
      <c r="N11341" t="s">
        <v>14610</v>
      </c>
    </row>
    <row r="11342" spans="1:14">
      <c r="A11342">
        <v>236</v>
      </c>
      <c r="B11342" t="s">
        <v>18087</v>
      </c>
      <c r="C11342" t="s">
        <v>18088</v>
      </c>
      <c r="D11342">
        <v>439</v>
      </c>
      <c r="E11342" s="1">
        <v>0.46600000000000003</v>
      </c>
      <c r="F11342">
        <v>0.60499999999999998</v>
      </c>
      <c r="G11342">
        <v>0.2</v>
      </c>
      <c r="H11342">
        <v>60</v>
      </c>
      <c r="I11342">
        <v>7.8</v>
      </c>
      <c r="J11342">
        <v>6.9999999999999999E-4</v>
      </c>
      <c r="K11342">
        <v>0.16</v>
      </c>
      <c r="L11342">
        <v>3.5875059760956183</v>
      </c>
      <c r="M11342" s="2">
        <f t="shared" si="350"/>
        <v>94.023904382470121</v>
      </c>
      <c r="N11342" t="s">
        <v>14610</v>
      </c>
    </row>
    <row r="11343" spans="1:14">
      <c r="A11343">
        <v>237</v>
      </c>
      <c r="B11343" t="s">
        <v>11573</v>
      </c>
      <c r="C11343" t="s">
        <v>11574</v>
      </c>
      <c r="D11343">
        <v>347</v>
      </c>
      <c r="E11343" s="1">
        <v>0.45200000000000001</v>
      </c>
      <c r="F11343">
        <v>0.66500000000000004</v>
      </c>
      <c r="G11343">
        <v>5.2999999999999999E-2</v>
      </c>
      <c r="H11343">
        <v>38</v>
      </c>
      <c r="I11343">
        <v>5.7</v>
      </c>
      <c r="J11343">
        <v>6.3000000000000003E-4</v>
      </c>
      <c r="K11343">
        <v>0.13100000000000001</v>
      </c>
      <c r="L11343">
        <v>3.5875059760956183</v>
      </c>
      <c r="M11343" s="2">
        <f t="shared" si="350"/>
        <v>94.422310756972109</v>
      </c>
      <c r="N11343" t="s">
        <v>14610</v>
      </c>
    </row>
    <row r="11344" spans="1:14">
      <c r="A11344">
        <v>238</v>
      </c>
      <c r="B11344" t="s">
        <v>11733</v>
      </c>
      <c r="C11344" t="s">
        <v>11734</v>
      </c>
      <c r="D11344">
        <v>172</v>
      </c>
      <c r="E11344" s="1">
        <v>0.38400000000000001</v>
      </c>
      <c r="G11344">
        <v>6.3E-2</v>
      </c>
      <c r="H11344">
        <v>95</v>
      </c>
      <c r="I11344">
        <v>6.6</v>
      </c>
      <c r="J11344">
        <v>1.2E-4</v>
      </c>
      <c r="L11344">
        <v>3.5875059760956183</v>
      </c>
      <c r="M11344" s="2">
        <f t="shared" si="350"/>
        <v>94.820717131474112</v>
      </c>
      <c r="N11344" t="s">
        <v>14610</v>
      </c>
    </row>
    <row r="11345" spans="1:14">
      <c r="A11345">
        <v>239</v>
      </c>
      <c r="B11345" t="s">
        <v>11747</v>
      </c>
      <c r="C11345" t="s">
        <v>11748</v>
      </c>
      <c r="D11345">
        <v>129</v>
      </c>
      <c r="E11345" s="1">
        <v>0.378</v>
      </c>
      <c r="G11345">
        <v>0.17100000000000001</v>
      </c>
      <c r="H11345">
        <v>70</v>
      </c>
      <c r="I11345">
        <v>3.1</v>
      </c>
      <c r="J11345">
        <v>1.6000000000000001E-4</v>
      </c>
      <c r="L11345">
        <v>3.5875059760956183</v>
      </c>
      <c r="M11345" s="2">
        <f t="shared" si="350"/>
        <v>95.2191235059761</v>
      </c>
      <c r="N11345" t="s">
        <v>14610</v>
      </c>
    </row>
    <row r="11346" spans="1:14">
      <c r="A11346">
        <v>240</v>
      </c>
      <c r="B11346" t="s">
        <v>11603</v>
      </c>
      <c r="C11346" t="s">
        <v>11604</v>
      </c>
      <c r="D11346">
        <v>153</v>
      </c>
      <c r="E11346" s="1">
        <v>0.36599999999999999</v>
      </c>
      <c r="F11346">
        <v>0.24199999999999999</v>
      </c>
      <c r="G11346">
        <v>9.2999999999999999E-2</v>
      </c>
      <c r="H11346">
        <v>107</v>
      </c>
      <c r="I11346">
        <v>3</v>
      </c>
      <c r="J11346">
        <v>1.9000000000000001E-4</v>
      </c>
      <c r="K11346">
        <v>2.4E-2</v>
      </c>
      <c r="L11346">
        <v>3.5875059760956183</v>
      </c>
      <c r="M11346" s="2">
        <f t="shared" si="350"/>
        <v>95.617529880478088</v>
      </c>
      <c r="N11346" t="s">
        <v>14610</v>
      </c>
    </row>
    <row r="11347" spans="1:14">
      <c r="A11347">
        <v>241</v>
      </c>
      <c r="B11347" t="s">
        <v>18218</v>
      </c>
      <c r="C11347" t="s">
        <v>18219</v>
      </c>
      <c r="D11347">
        <v>117</v>
      </c>
      <c r="E11347" s="1">
        <v>0.34799999999999998</v>
      </c>
      <c r="G11347">
        <v>0.152</v>
      </c>
      <c r="H11347">
        <v>46</v>
      </c>
      <c r="I11347">
        <v>5.0999999999999996</v>
      </c>
      <c r="J11347">
        <v>2.1000000000000001E-4</v>
      </c>
      <c r="L11347">
        <v>3.5875059760956183</v>
      </c>
      <c r="M11347" s="2">
        <f t="shared" si="350"/>
        <v>96.01593625498009</v>
      </c>
      <c r="N11347" t="s">
        <v>14610</v>
      </c>
    </row>
    <row r="11348" spans="1:14">
      <c r="A11348">
        <v>242</v>
      </c>
      <c r="B11348" t="s">
        <v>11723</v>
      </c>
      <c r="C11348" t="s">
        <v>11724</v>
      </c>
      <c r="D11348">
        <v>206</v>
      </c>
      <c r="E11348" s="1">
        <v>0.34300000000000003</v>
      </c>
      <c r="F11348">
        <v>0.432</v>
      </c>
      <c r="G11348">
        <v>2.7E-2</v>
      </c>
      <c r="H11348">
        <v>37</v>
      </c>
      <c r="I11348">
        <v>5.6</v>
      </c>
      <c r="J11348">
        <v>5.5999999999999995E-4</v>
      </c>
      <c r="K11348">
        <v>0.129</v>
      </c>
      <c r="L11348">
        <v>3.5875059760956183</v>
      </c>
      <c r="M11348" s="2">
        <f t="shared" si="350"/>
        <v>96.414342629482078</v>
      </c>
      <c r="N11348" t="s">
        <v>14610</v>
      </c>
    </row>
    <row r="11349" spans="1:14">
      <c r="A11349">
        <v>243</v>
      </c>
      <c r="B11349" t="s">
        <v>14856</v>
      </c>
      <c r="C11349" t="s">
        <v>14857</v>
      </c>
      <c r="D11349">
        <v>825</v>
      </c>
      <c r="E11349" s="1">
        <v>0.33300000000000002</v>
      </c>
      <c r="F11349">
        <v>1.1399999999999999</v>
      </c>
      <c r="G11349">
        <v>0</v>
      </c>
      <c r="H11349">
        <v>16</v>
      </c>
      <c r="I11349" t="s">
        <v>18288</v>
      </c>
      <c r="J11349">
        <v>5.2999999999999998E-4</v>
      </c>
      <c r="K11349">
        <v>0.53200000000000003</v>
      </c>
      <c r="L11349">
        <v>3.5875059760956183</v>
      </c>
      <c r="M11349" s="2">
        <f t="shared" si="350"/>
        <v>96.812749003984067</v>
      </c>
      <c r="N11349" t="s">
        <v>14610</v>
      </c>
    </row>
    <row r="11350" spans="1:14">
      <c r="A11350">
        <v>244</v>
      </c>
      <c r="B11350" t="s">
        <v>18093</v>
      </c>
      <c r="C11350" t="s">
        <v>18094</v>
      </c>
      <c r="D11350">
        <v>115</v>
      </c>
      <c r="E11350" s="1">
        <v>0.32</v>
      </c>
      <c r="F11350">
        <v>0.183</v>
      </c>
      <c r="G11350">
        <v>0.129</v>
      </c>
      <c r="H11350">
        <v>62</v>
      </c>
      <c r="I11350">
        <v>3.6</v>
      </c>
      <c r="J11350">
        <v>1.7000000000000001E-4</v>
      </c>
      <c r="K11350">
        <v>2.5999999999999999E-2</v>
      </c>
      <c r="L11350">
        <v>3.5875059760956183</v>
      </c>
      <c r="M11350" s="2">
        <f t="shared" si="350"/>
        <v>97.211155378486055</v>
      </c>
      <c r="N11350" t="s">
        <v>14610</v>
      </c>
    </row>
    <row r="11351" spans="1:14">
      <c r="A11351">
        <v>245</v>
      </c>
      <c r="B11351" t="s">
        <v>16202</v>
      </c>
      <c r="C11351" t="s">
        <v>16203</v>
      </c>
      <c r="D11351">
        <v>158</v>
      </c>
      <c r="E11351" s="1">
        <v>0.28199999999999997</v>
      </c>
      <c r="F11351">
        <v>0.44900000000000001</v>
      </c>
      <c r="G11351">
        <v>0.1</v>
      </c>
      <c r="H11351">
        <v>20</v>
      </c>
      <c r="I11351">
        <v>9.4</v>
      </c>
      <c r="J11351">
        <v>2.4000000000000001E-4</v>
      </c>
      <c r="K11351">
        <v>0.125</v>
      </c>
      <c r="L11351">
        <v>3.5875059760956183</v>
      </c>
      <c r="M11351" s="2">
        <f t="shared" si="350"/>
        <v>97.609561752988043</v>
      </c>
      <c r="N11351" t="s">
        <v>14610</v>
      </c>
    </row>
    <row r="11352" spans="1:14">
      <c r="A11352">
        <v>246</v>
      </c>
      <c r="B11352" t="s">
        <v>11801</v>
      </c>
      <c r="C11352" t="s">
        <v>11802</v>
      </c>
      <c r="D11352">
        <v>340</v>
      </c>
      <c r="E11352" s="1">
        <v>0.248</v>
      </c>
      <c r="F11352">
        <v>0.255</v>
      </c>
      <c r="G11352">
        <v>7.0000000000000007E-2</v>
      </c>
      <c r="H11352">
        <v>71</v>
      </c>
      <c r="I11352">
        <v>9.8000000000000007</v>
      </c>
      <c r="J11352">
        <v>2.1000000000000001E-4</v>
      </c>
      <c r="K11352">
        <v>3.3000000000000002E-2</v>
      </c>
      <c r="L11352">
        <v>3.5875059760956183</v>
      </c>
      <c r="M11352" s="2">
        <f t="shared" si="350"/>
        <v>98.007968127490045</v>
      </c>
      <c r="N11352" t="s">
        <v>14610</v>
      </c>
    </row>
    <row r="11353" spans="1:14">
      <c r="A11353">
        <v>247</v>
      </c>
      <c r="B11353" t="s">
        <v>11721</v>
      </c>
      <c r="C11353" t="s">
        <v>11722</v>
      </c>
      <c r="D11353">
        <v>78</v>
      </c>
      <c r="E11353" s="1">
        <v>0.23499999999999999</v>
      </c>
      <c r="F11353">
        <v>0.23899999999999999</v>
      </c>
      <c r="G11353">
        <v>6.7000000000000004E-2</v>
      </c>
      <c r="H11353">
        <v>45</v>
      </c>
      <c r="J11353">
        <v>2.4000000000000001E-4</v>
      </c>
      <c r="K11353">
        <v>5.7000000000000002E-2</v>
      </c>
      <c r="L11353">
        <v>3.5875059760956183</v>
      </c>
      <c r="M11353" s="2">
        <f t="shared" si="350"/>
        <v>98.406374501992033</v>
      </c>
      <c r="N11353" t="s">
        <v>14610</v>
      </c>
    </row>
    <row r="11354" spans="1:14">
      <c r="A11354">
        <v>248</v>
      </c>
      <c r="B11354" t="s">
        <v>17170</v>
      </c>
      <c r="C11354" t="s">
        <v>17171</v>
      </c>
      <c r="D11354">
        <v>147</v>
      </c>
      <c r="E11354" s="1">
        <v>0.14399999999999999</v>
      </c>
      <c r="G11354">
        <v>2.1999999999999999E-2</v>
      </c>
      <c r="H11354">
        <v>403</v>
      </c>
      <c r="I11354">
        <v>2.1</v>
      </c>
      <c r="J11354">
        <v>3.6000000000000002E-4</v>
      </c>
      <c r="L11354">
        <v>3.5875059760956183</v>
      </c>
      <c r="M11354" s="2">
        <f t="shared" si="350"/>
        <v>98.804780876494021</v>
      </c>
      <c r="N11354" t="s">
        <v>14610</v>
      </c>
    </row>
    <row r="11355" spans="1:14">
      <c r="A11355">
        <v>249</v>
      </c>
      <c r="B11355" t="s">
        <v>11671</v>
      </c>
      <c r="C11355" t="s">
        <v>11672</v>
      </c>
      <c r="D11355">
        <v>53</v>
      </c>
      <c r="E11355" s="1">
        <v>0.13800000000000001</v>
      </c>
      <c r="G11355">
        <v>0</v>
      </c>
      <c r="H11355">
        <v>111</v>
      </c>
      <c r="J11355">
        <v>1.3999999999999999E-4</v>
      </c>
      <c r="L11355">
        <v>3.5875059760956183</v>
      </c>
      <c r="M11355" s="2">
        <f t="shared" si="350"/>
        <v>99.203187250996024</v>
      </c>
      <c r="N11355" t="s">
        <v>14610</v>
      </c>
    </row>
    <row r="11356" spans="1:14">
      <c r="A11356">
        <v>250</v>
      </c>
      <c r="B11356" t="s">
        <v>11759</v>
      </c>
      <c r="C11356" t="s">
        <v>11760</v>
      </c>
      <c r="D11356">
        <v>95</v>
      </c>
      <c r="E11356" s="1">
        <v>8.8999999999999996E-2</v>
      </c>
      <c r="F11356">
        <v>0.11899999999999999</v>
      </c>
      <c r="G11356">
        <v>0</v>
      </c>
      <c r="H11356">
        <v>61</v>
      </c>
      <c r="J11356">
        <v>2.0000000000000001E-4</v>
      </c>
      <c r="K11356">
        <v>3.9E-2</v>
      </c>
      <c r="L11356">
        <v>3.5875059760956183</v>
      </c>
      <c r="M11356" s="2">
        <f t="shared" si="350"/>
        <v>99.601593625498012</v>
      </c>
      <c r="N11356" t="s">
        <v>14610</v>
      </c>
    </row>
    <row r="11357" spans="1:14">
      <c r="A11357">
        <v>251</v>
      </c>
      <c r="B11357" t="s">
        <v>11773</v>
      </c>
      <c r="C11357" t="s">
        <v>11774</v>
      </c>
      <c r="D11357">
        <v>8</v>
      </c>
      <c r="E11357" s="1">
        <v>6.0999999999999999E-2</v>
      </c>
      <c r="F11357">
        <v>7.0999999999999994E-2</v>
      </c>
      <c r="H11357">
        <v>0</v>
      </c>
      <c r="J11357">
        <v>3.0000000000000001E-5</v>
      </c>
      <c r="K11357">
        <v>2.4E-2</v>
      </c>
      <c r="L11357">
        <v>3.5875059760956183</v>
      </c>
      <c r="M11357" s="2">
        <f t="shared" si="350"/>
        <v>100</v>
      </c>
      <c r="N11357" t="s">
        <v>14610</v>
      </c>
    </row>
    <row r="11358" spans="1:14" s="3" customFormat="1">
      <c r="E11358" s="4"/>
      <c r="M11358" s="5"/>
    </row>
    <row r="11359" spans="1:14">
      <c r="A11359">
        <v>1</v>
      </c>
      <c r="B11359" t="s">
        <v>12868</v>
      </c>
      <c r="C11359" t="s">
        <v>12869</v>
      </c>
      <c r="D11359">
        <v>2847</v>
      </c>
      <c r="E11359" s="1">
        <v>1.9870000000000001</v>
      </c>
      <c r="F11359">
        <v>2.4740000000000002</v>
      </c>
      <c r="G11359">
        <v>0.35799999999999998</v>
      </c>
      <c r="H11359">
        <v>120</v>
      </c>
      <c r="I11359">
        <v>6.2</v>
      </c>
      <c r="J11359">
        <v>6.0400000000000002E-3</v>
      </c>
      <c r="K11359">
        <v>0.63100000000000001</v>
      </c>
      <c r="L11359">
        <f>AVERAGE(E11359:E11392)</f>
        <v>0.84361764705882336</v>
      </c>
      <c r="M11359" s="2">
        <f t="shared" ref="M11359:M11392" si="351">A11359/34*100</f>
        <v>2.9411764705882351</v>
      </c>
      <c r="N11359" t="s">
        <v>2795</v>
      </c>
    </row>
    <row r="11360" spans="1:14">
      <c r="A11360">
        <v>2</v>
      </c>
      <c r="B11360" t="s">
        <v>20959</v>
      </c>
      <c r="C11360" t="s">
        <v>20960</v>
      </c>
      <c r="D11360">
        <v>4304</v>
      </c>
      <c r="E11360" s="1">
        <v>1.895</v>
      </c>
      <c r="F11360">
        <v>2.1240000000000001</v>
      </c>
      <c r="G11360">
        <v>0.68899999999999995</v>
      </c>
      <c r="H11360">
        <v>135</v>
      </c>
      <c r="I11360" t="s">
        <v>18288</v>
      </c>
      <c r="J11360">
        <v>5.3600000000000002E-3</v>
      </c>
      <c r="K11360">
        <v>0.58399999999999996</v>
      </c>
      <c r="L11360">
        <v>0.84361764705882336</v>
      </c>
      <c r="M11360" s="2">
        <f t="shared" si="351"/>
        <v>5.8823529411764701</v>
      </c>
      <c r="N11360" t="s">
        <v>2795</v>
      </c>
    </row>
    <row r="11361" spans="1:14">
      <c r="A11361">
        <v>3</v>
      </c>
      <c r="B11361" t="s">
        <v>21071</v>
      </c>
      <c r="C11361" t="s">
        <v>21072</v>
      </c>
      <c r="D11361">
        <v>5631</v>
      </c>
      <c r="E11361" s="1">
        <v>1.4670000000000001</v>
      </c>
      <c r="F11361">
        <v>1.1100000000000001</v>
      </c>
      <c r="G11361">
        <v>0.123</v>
      </c>
      <c r="H11361">
        <v>538</v>
      </c>
      <c r="I11361">
        <v>6.3</v>
      </c>
      <c r="J11361">
        <v>8.9099999999999995E-3</v>
      </c>
      <c r="K11361">
        <v>0.214</v>
      </c>
      <c r="L11361">
        <v>0.84361764705882336</v>
      </c>
      <c r="M11361" s="2">
        <f t="shared" si="351"/>
        <v>8.8235294117647065</v>
      </c>
      <c r="N11361" t="s">
        <v>2795</v>
      </c>
    </row>
    <row r="11362" spans="1:14">
      <c r="A11362">
        <v>4</v>
      </c>
      <c r="B11362" t="s">
        <v>10826</v>
      </c>
      <c r="C11362" t="s">
        <v>10827</v>
      </c>
      <c r="D11362">
        <v>627</v>
      </c>
      <c r="E11362" s="1">
        <v>1.3859999999999999</v>
      </c>
      <c r="F11362">
        <v>1.4450000000000001</v>
      </c>
      <c r="G11362">
        <v>0.33900000000000002</v>
      </c>
      <c r="H11362">
        <v>62</v>
      </c>
      <c r="I11362">
        <v>5.3</v>
      </c>
      <c r="J11362">
        <v>2.2599999999999999E-3</v>
      </c>
      <c r="K11362">
        <v>0.56299999999999994</v>
      </c>
      <c r="L11362">
        <v>0.84361764705882336</v>
      </c>
      <c r="M11362" s="2">
        <f t="shared" si="351"/>
        <v>11.76470588235294</v>
      </c>
      <c r="N11362" t="s">
        <v>2795</v>
      </c>
    </row>
    <row r="11363" spans="1:14">
      <c r="A11363">
        <v>5</v>
      </c>
      <c r="B11363" t="s">
        <v>21891</v>
      </c>
      <c r="C11363" t="s">
        <v>21892</v>
      </c>
      <c r="D11363">
        <v>4908</v>
      </c>
      <c r="E11363" s="1">
        <v>1.375</v>
      </c>
      <c r="F11363">
        <v>1.302</v>
      </c>
      <c r="G11363">
        <v>0.192</v>
      </c>
      <c r="H11363">
        <v>360</v>
      </c>
      <c r="I11363">
        <v>8.5</v>
      </c>
      <c r="J11363">
        <v>7.3400000000000002E-3</v>
      </c>
      <c r="K11363">
        <v>0.33</v>
      </c>
      <c r="L11363">
        <v>0.84361764705882336</v>
      </c>
      <c r="M11363" s="2">
        <f t="shared" si="351"/>
        <v>14.705882352941178</v>
      </c>
      <c r="N11363" t="s">
        <v>2795</v>
      </c>
    </row>
    <row r="11364" spans="1:14">
      <c r="A11364">
        <v>6</v>
      </c>
      <c r="B11364" t="s">
        <v>21285</v>
      </c>
      <c r="C11364" t="s">
        <v>21286</v>
      </c>
      <c r="D11364">
        <v>2615</v>
      </c>
      <c r="E11364" s="1">
        <v>1.373</v>
      </c>
      <c r="F11364">
        <v>1.4239999999999999</v>
      </c>
      <c r="G11364">
        <v>0.27100000000000002</v>
      </c>
      <c r="H11364">
        <v>96</v>
      </c>
      <c r="I11364">
        <v>9.6</v>
      </c>
      <c r="J11364">
        <v>3.8E-3</v>
      </c>
      <c r="K11364">
        <v>0.42</v>
      </c>
      <c r="L11364">
        <v>0.84361764705882336</v>
      </c>
      <c r="M11364" s="2">
        <f t="shared" si="351"/>
        <v>17.647058823529413</v>
      </c>
      <c r="N11364" t="s">
        <v>2795</v>
      </c>
    </row>
    <row r="11365" spans="1:14">
      <c r="A11365">
        <v>7</v>
      </c>
      <c r="B11365" t="s">
        <v>8985</v>
      </c>
      <c r="C11365" t="s">
        <v>8986</v>
      </c>
      <c r="D11365">
        <v>14955</v>
      </c>
      <c r="E11365" s="1">
        <v>1.266</v>
      </c>
      <c r="F11365">
        <v>1.1140000000000001</v>
      </c>
      <c r="G11365">
        <v>0.34100000000000003</v>
      </c>
      <c r="H11365">
        <v>671</v>
      </c>
      <c r="I11365">
        <v>8.6999999999999993</v>
      </c>
      <c r="J11365">
        <v>3.074E-2</v>
      </c>
      <c r="K11365">
        <v>0.40400000000000003</v>
      </c>
      <c r="L11365">
        <v>0.84361764705882336</v>
      </c>
      <c r="M11365" s="2">
        <f t="shared" si="351"/>
        <v>20.588235294117645</v>
      </c>
      <c r="N11365" t="s">
        <v>2795</v>
      </c>
    </row>
    <row r="11366" spans="1:14">
      <c r="A11366">
        <v>8</v>
      </c>
      <c r="B11366" t="s">
        <v>17305</v>
      </c>
      <c r="C11366" t="s">
        <v>17306</v>
      </c>
      <c r="D11366">
        <v>9126</v>
      </c>
      <c r="E11366" s="1">
        <v>1.2190000000000001</v>
      </c>
      <c r="F11366">
        <v>1.3169999999999999</v>
      </c>
      <c r="G11366">
        <v>0.13200000000000001</v>
      </c>
      <c r="H11366">
        <v>453</v>
      </c>
      <c r="I11366">
        <v>8.1999999999999993</v>
      </c>
      <c r="J11366">
        <v>1.618E-2</v>
      </c>
      <c r="K11366">
        <v>0.379</v>
      </c>
      <c r="L11366">
        <v>0.84361764705882336</v>
      </c>
      <c r="M11366" s="2">
        <f t="shared" si="351"/>
        <v>23.52941176470588</v>
      </c>
      <c r="N11366" t="s">
        <v>2795</v>
      </c>
    </row>
    <row r="11367" spans="1:14">
      <c r="A11367">
        <v>9</v>
      </c>
      <c r="B11367" t="s">
        <v>9423</v>
      </c>
      <c r="C11367" t="s">
        <v>9424</v>
      </c>
      <c r="D11367">
        <v>14177</v>
      </c>
      <c r="E11367" s="1">
        <v>1.2110000000000001</v>
      </c>
      <c r="F11367">
        <v>1.4019999999999999</v>
      </c>
      <c r="G11367">
        <v>0.34100000000000003</v>
      </c>
      <c r="H11367">
        <v>461</v>
      </c>
      <c r="I11367">
        <v>8.6999999999999993</v>
      </c>
      <c r="J11367">
        <v>3.5049999999999998E-2</v>
      </c>
      <c r="K11367">
        <v>0.54100000000000004</v>
      </c>
      <c r="L11367">
        <v>0.84361764705882336</v>
      </c>
      <c r="M11367" s="2">
        <f t="shared" si="351"/>
        <v>26.47058823529412</v>
      </c>
      <c r="N11367" t="s">
        <v>2795</v>
      </c>
    </row>
    <row r="11368" spans="1:14">
      <c r="A11368">
        <v>10</v>
      </c>
      <c r="B11368" t="s">
        <v>21239</v>
      </c>
      <c r="C11368" t="s">
        <v>21240</v>
      </c>
      <c r="D11368">
        <v>5576</v>
      </c>
      <c r="E11368" s="1">
        <v>1.179</v>
      </c>
      <c r="F11368">
        <v>1.248</v>
      </c>
      <c r="G11368">
        <v>0.21099999999999999</v>
      </c>
      <c r="H11368">
        <v>497</v>
      </c>
      <c r="I11368">
        <v>7.4</v>
      </c>
      <c r="J11368">
        <v>1.1089999999999999E-2</v>
      </c>
      <c r="K11368">
        <v>0.34899999999999998</v>
      </c>
      <c r="L11368">
        <v>0.84361764705882336</v>
      </c>
      <c r="M11368" s="2">
        <f t="shared" si="351"/>
        <v>29.411764705882355</v>
      </c>
      <c r="N11368" t="s">
        <v>2795</v>
      </c>
    </row>
    <row r="11369" spans="1:14">
      <c r="A11369">
        <v>11</v>
      </c>
      <c r="B11369" t="s">
        <v>8983</v>
      </c>
      <c r="C11369" t="s">
        <v>8984</v>
      </c>
      <c r="D11369">
        <v>21899</v>
      </c>
      <c r="E11369" s="1">
        <v>1.1419999999999999</v>
      </c>
      <c r="F11369">
        <v>1.077</v>
      </c>
      <c r="G11369">
        <v>0.32100000000000001</v>
      </c>
      <c r="H11369">
        <v>892</v>
      </c>
      <c r="I11369">
        <v>8</v>
      </c>
      <c r="J11369">
        <v>4.3770000000000003E-2</v>
      </c>
      <c r="K11369">
        <v>0.33400000000000002</v>
      </c>
      <c r="L11369">
        <v>0.84361764705882336</v>
      </c>
      <c r="M11369" s="2">
        <f t="shared" si="351"/>
        <v>32.352941176470587</v>
      </c>
      <c r="N11369" t="s">
        <v>2795</v>
      </c>
    </row>
    <row r="11370" spans="1:14">
      <c r="A11370">
        <v>12</v>
      </c>
      <c r="B11370" t="s">
        <v>11815</v>
      </c>
      <c r="C11370" t="s">
        <v>11816</v>
      </c>
      <c r="D11370">
        <v>2003</v>
      </c>
      <c r="E11370" s="1">
        <v>1.0329999999999999</v>
      </c>
      <c r="F11370">
        <v>0.67200000000000004</v>
      </c>
      <c r="G11370">
        <v>0.193</v>
      </c>
      <c r="H11370">
        <v>114</v>
      </c>
      <c r="I11370">
        <v>9.1</v>
      </c>
      <c r="J11370">
        <v>5.6800000000000002E-3</v>
      </c>
      <c r="K11370">
        <v>0.32400000000000001</v>
      </c>
      <c r="L11370">
        <v>0.84361764705882336</v>
      </c>
      <c r="M11370" s="2">
        <f t="shared" si="351"/>
        <v>35.294117647058826</v>
      </c>
      <c r="N11370" t="s">
        <v>2795</v>
      </c>
    </row>
    <row r="11371" spans="1:14">
      <c r="A11371">
        <v>13</v>
      </c>
      <c r="B11371" t="s">
        <v>10744</v>
      </c>
      <c r="C11371" t="s">
        <v>10745</v>
      </c>
      <c r="D11371">
        <v>3492</v>
      </c>
      <c r="E11371" s="1">
        <v>1.0169999999999999</v>
      </c>
      <c r="F11371">
        <v>1.131</v>
      </c>
      <c r="G11371">
        <v>0.44600000000000001</v>
      </c>
      <c r="H11371">
        <v>184</v>
      </c>
      <c r="I11371" t="s">
        <v>18288</v>
      </c>
      <c r="J11371">
        <v>5.5100000000000001E-3</v>
      </c>
      <c r="K11371">
        <v>0.39200000000000002</v>
      </c>
      <c r="L11371">
        <v>0.84361764705882336</v>
      </c>
      <c r="M11371" s="2">
        <f t="shared" si="351"/>
        <v>38.235294117647058</v>
      </c>
      <c r="N11371" t="s">
        <v>2795</v>
      </c>
    </row>
    <row r="11372" spans="1:14">
      <c r="A11372">
        <v>14</v>
      </c>
      <c r="B11372" t="s">
        <v>11813</v>
      </c>
      <c r="C11372" t="s">
        <v>11814</v>
      </c>
      <c r="D11372">
        <v>427</v>
      </c>
      <c r="E11372" s="1">
        <v>1</v>
      </c>
      <c r="F11372">
        <v>0.73199999999999998</v>
      </c>
      <c r="G11372">
        <v>0.33</v>
      </c>
      <c r="H11372">
        <v>91</v>
      </c>
      <c r="I11372">
        <v>2.8</v>
      </c>
      <c r="J11372">
        <v>1.34E-3</v>
      </c>
      <c r="K11372">
        <v>0.20200000000000001</v>
      </c>
      <c r="L11372">
        <v>0.84361764705882336</v>
      </c>
      <c r="M11372" s="2">
        <f t="shared" si="351"/>
        <v>41.17647058823529</v>
      </c>
      <c r="N11372" t="s">
        <v>2795</v>
      </c>
    </row>
    <row r="11373" spans="1:14">
      <c r="A11373">
        <v>15</v>
      </c>
      <c r="B11373" t="s">
        <v>11831</v>
      </c>
      <c r="C11373" t="s">
        <v>11832</v>
      </c>
      <c r="D11373">
        <v>153</v>
      </c>
      <c r="E11373" s="1">
        <v>1</v>
      </c>
      <c r="G11373">
        <v>9.2999999999999999E-2</v>
      </c>
      <c r="H11373">
        <v>54</v>
      </c>
      <c r="I11373">
        <v>2.7</v>
      </c>
      <c r="J11373">
        <v>4.8000000000000001E-4</v>
      </c>
      <c r="L11373">
        <v>0.84361764705882336</v>
      </c>
      <c r="M11373" s="2">
        <f t="shared" si="351"/>
        <v>44.117647058823529</v>
      </c>
      <c r="N11373" t="s">
        <v>2795</v>
      </c>
    </row>
    <row r="11374" spans="1:14">
      <c r="A11374">
        <v>16</v>
      </c>
      <c r="B11374" t="s">
        <v>10854</v>
      </c>
      <c r="C11374" t="s">
        <v>10855</v>
      </c>
      <c r="D11374">
        <v>4488</v>
      </c>
      <c r="E11374" s="1">
        <v>0.90900000000000003</v>
      </c>
      <c r="F11374">
        <v>0.85699999999999998</v>
      </c>
      <c r="G11374">
        <v>0.184</v>
      </c>
      <c r="H11374">
        <v>376</v>
      </c>
      <c r="I11374">
        <v>7.4</v>
      </c>
      <c r="J11374">
        <v>9.5899999999999996E-3</v>
      </c>
      <c r="K11374">
        <v>0.27900000000000003</v>
      </c>
      <c r="L11374">
        <v>0.84361764705882336</v>
      </c>
      <c r="M11374" s="2">
        <f t="shared" si="351"/>
        <v>47.058823529411761</v>
      </c>
      <c r="N11374" t="s">
        <v>2795</v>
      </c>
    </row>
    <row r="11375" spans="1:14">
      <c r="A11375">
        <v>17</v>
      </c>
      <c r="B11375" t="s">
        <v>11839</v>
      </c>
      <c r="C11375" t="s">
        <v>11840</v>
      </c>
      <c r="D11375">
        <v>4972</v>
      </c>
      <c r="E11375" s="1">
        <v>0.86099999999999999</v>
      </c>
      <c r="F11375">
        <v>1.1850000000000001</v>
      </c>
      <c r="G11375">
        <v>0.13800000000000001</v>
      </c>
      <c r="H11375">
        <v>160</v>
      </c>
      <c r="I11375">
        <v>7.1</v>
      </c>
      <c r="J11375">
        <v>1.307E-2</v>
      </c>
      <c r="K11375">
        <v>0.435</v>
      </c>
      <c r="L11375">
        <v>0.84361764705882336</v>
      </c>
      <c r="M11375" s="2">
        <f t="shared" si="351"/>
        <v>50</v>
      </c>
      <c r="N11375" t="s">
        <v>2795</v>
      </c>
    </row>
    <row r="11376" spans="1:14">
      <c r="A11376">
        <v>18</v>
      </c>
      <c r="B11376" t="s">
        <v>11809</v>
      </c>
      <c r="C11376" t="s">
        <v>11810</v>
      </c>
      <c r="D11376">
        <v>3857</v>
      </c>
      <c r="E11376" s="1">
        <v>0.84199999999999997</v>
      </c>
      <c r="F11376">
        <v>0.94199999999999995</v>
      </c>
      <c r="G11376">
        <v>0.11899999999999999</v>
      </c>
      <c r="H11376">
        <v>385</v>
      </c>
      <c r="I11376">
        <v>5.4</v>
      </c>
      <c r="J11376">
        <v>1.3339999999999999E-2</v>
      </c>
      <c r="K11376">
        <v>0.34399999999999997</v>
      </c>
      <c r="L11376">
        <v>0.84361764705882336</v>
      </c>
      <c r="M11376" s="2">
        <f t="shared" si="351"/>
        <v>52.941176470588239</v>
      </c>
      <c r="N11376" t="s">
        <v>2795</v>
      </c>
    </row>
    <row r="11377" spans="1:14">
      <c r="A11377">
        <v>19</v>
      </c>
      <c r="B11377" t="s">
        <v>11819</v>
      </c>
      <c r="C11377" t="s">
        <v>11820</v>
      </c>
      <c r="D11377">
        <v>4934</v>
      </c>
      <c r="E11377" s="1">
        <v>0.80500000000000005</v>
      </c>
      <c r="F11377">
        <v>0.95</v>
      </c>
      <c r="G11377">
        <v>0.154</v>
      </c>
      <c r="H11377">
        <v>469</v>
      </c>
      <c r="I11377">
        <v>8.5</v>
      </c>
      <c r="J11377">
        <v>1.2239999999999999E-2</v>
      </c>
      <c r="K11377">
        <v>0.36899999999999999</v>
      </c>
      <c r="L11377">
        <v>0.84361764705882336</v>
      </c>
      <c r="M11377" s="2">
        <f t="shared" si="351"/>
        <v>55.882352941176471</v>
      </c>
      <c r="N11377" t="s">
        <v>2795</v>
      </c>
    </row>
    <row r="11378" spans="1:14">
      <c r="A11378">
        <v>20</v>
      </c>
      <c r="B11378" t="s">
        <v>11803</v>
      </c>
      <c r="C11378" t="s">
        <v>11804</v>
      </c>
      <c r="D11378">
        <v>1810</v>
      </c>
      <c r="E11378" s="1">
        <v>0.8</v>
      </c>
      <c r="F11378">
        <v>0.83</v>
      </c>
      <c r="G11378">
        <v>0.27100000000000002</v>
      </c>
      <c r="H11378">
        <v>284</v>
      </c>
      <c r="I11378">
        <v>4.8</v>
      </c>
      <c r="J11378">
        <v>6.3800000000000003E-3</v>
      </c>
      <c r="K11378">
        <v>0.32100000000000001</v>
      </c>
      <c r="L11378">
        <v>0.84361764705882336</v>
      </c>
      <c r="M11378" s="2">
        <f t="shared" si="351"/>
        <v>58.82352941176471</v>
      </c>
      <c r="N11378" t="s">
        <v>2795</v>
      </c>
    </row>
    <row r="11379" spans="1:14">
      <c r="A11379">
        <v>21</v>
      </c>
      <c r="B11379" t="s">
        <v>11825</v>
      </c>
      <c r="C11379" t="s">
        <v>11826</v>
      </c>
      <c r="D11379">
        <v>1576</v>
      </c>
      <c r="E11379" s="1">
        <v>0.73399999999999999</v>
      </c>
      <c r="F11379">
        <v>0.70499999999999996</v>
      </c>
      <c r="G11379">
        <v>0.11899999999999999</v>
      </c>
      <c r="H11379">
        <v>67</v>
      </c>
      <c r="I11379" t="s">
        <v>18288</v>
      </c>
      <c r="J11379">
        <v>2.3700000000000001E-3</v>
      </c>
      <c r="K11379">
        <v>0.38300000000000001</v>
      </c>
      <c r="L11379">
        <v>0.84361764705882336</v>
      </c>
      <c r="M11379" s="2">
        <f t="shared" si="351"/>
        <v>61.764705882352942</v>
      </c>
      <c r="N11379" t="s">
        <v>2795</v>
      </c>
    </row>
    <row r="11380" spans="1:14">
      <c r="A11380">
        <v>22</v>
      </c>
      <c r="B11380" t="s">
        <v>11835</v>
      </c>
      <c r="C11380" t="s">
        <v>11836</v>
      </c>
      <c r="D11380">
        <v>1066</v>
      </c>
      <c r="E11380" s="1">
        <v>0.70399999999999996</v>
      </c>
      <c r="F11380">
        <v>0.90500000000000003</v>
      </c>
      <c r="G11380">
        <v>0.159</v>
      </c>
      <c r="H11380">
        <v>126</v>
      </c>
      <c r="I11380">
        <v>6.1</v>
      </c>
      <c r="J11380">
        <v>4.1000000000000003E-3</v>
      </c>
      <c r="K11380">
        <v>0.41699999999999998</v>
      </c>
      <c r="L11380">
        <v>0.84361764705882336</v>
      </c>
      <c r="M11380" s="2">
        <f t="shared" si="351"/>
        <v>64.705882352941174</v>
      </c>
      <c r="N11380" t="s">
        <v>2795</v>
      </c>
    </row>
    <row r="11381" spans="1:14">
      <c r="A11381">
        <v>23</v>
      </c>
      <c r="B11381" t="s">
        <v>11823</v>
      </c>
      <c r="C11381" t="s">
        <v>11824</v>
      </c>
      <c r="D11381">
        <v>362</v>
      </c>
      <c r="E11381" s="1">
        <v>0.57599999999999996</v>
      </c>
      <c r="F11381">
        <v>0.71099999999999997</v>
      </c>
      <c r="G11381">
        <v>0.11799999999999999</v>
      </c>
      <c r="H11381">
        <v>76</v>
      </c>
      <c r="I11381">
        <v>4.5</v>
      </c>
      <c r="J11381">
        <v>2.5500000000000002E-3</v>
      </c>
      <c r="K11381">
        <v>0.40100000000000002</v>
      </c>
      <c r="L11381">
        <v>0.84361764705882336</v>
      </c>
      <c r="M11381" s="2">
        <f t="shared" si="351"/>
        <v>67.64705882352942</v>
      </c>
      <c r="N11381" t="s">
        <v>2795</v>
      </c>
    </row>
    <row r="11382" spans="1:14">
      <c r="A11382">
        <v>24</v>
      </c>
      <c r="B11382" t="s">
        <v>11811</v>
      </c>
      <c r="C11382" t="s">
        <v>11812</v>
      </c>
      <c r="D11382">
        <v>1200</v>
      </c>
      <c r="E11382" s="1">
        <v>0.51700000000000002</v>
      </c>
      <c r="F11382">
        <v>0.48199999999999998</v>
      </c>
      <c r="G11382">
        <v>5.6000000000000001E-2</v>
      </c>
      <c r="H11382">
        <v>216</v>
      </c>
      <c r="I11382">
        <v>4.5999999999999996</v>
      </c>
      <c r="J11382">
        <v>7.4099999999999999E-3</v>
      </c>
      <c r="K11382">
        <v>0.26500000000000001</v>
      </c>
      <c r="L11382">
        <v>0.84361764705882336</v>
      </c>
      <c r="M11382" s="2">
        <f t="shared" si="351"/>
        <v>70.588235294117652</v>
      </c>
      <c r="N11382" t="s">
        <v>2795</v>
      </c>
    </row>
    <row r="11383" spans="1:14">
      <c r="A11383">
        <v>25</v>
      </c>
      <c r="B11383" t="s">
        <v>11837</v>
      </c>
      <c r="C11383" t="s">
        <v>11838</v>
      </c>
      <c r="D11383">
        <v>1051</v>
      </c>
      <c r="E11383" s="1">
        <v>0.502</v>
      </c>
      <c r="F11383">
        <v>0.497</v>
      </c>
      <c r="G11383">
        <v>9.2999999999999999E-2</v>
      </c>
      <c r="H11383">
        <v>107</v>
      </c>
      <c r="I11383" t="s">
        <v>18288</v>
      </c>
      <c r="J11383">
        <v>1.6299999999999999E-3</v>
      </c>
      <c r="K11383">
        <v>0.17299999999999999</v>
      </c>
      <c r="L11383">
        <v>0.84361764705882336</v>
      </c>
      <c r="M11383" s="2">
        <f t="shared" si="351"/>
        <v>73.529411764705884</v>
      </c>
      <c r="N11383" t="s">
        <v>2795</v>
      </c>
    </row>
    <row r="11384" spans="1:14">
      <c r="A11384">
        <v>26</v>
      </c>
      <c r="B11384" t="s">
        <v>11829</v>
      </c>
      <c r="C11384" t="s">
        <v>11830</v>
      </c>
      <c r="D11384">
        <v>1250</v>
      </c>
      <c r="E11384" s="1">
        <v>0.44700000000000001</v>
      </c>
      <c r="F11384">
        <v>0.54100000000000004</v>
      </c>
      <c r="G11384">
        <v>0.24199999999999999</v>
      </c>
      <c r="H11384">
        <v>128</v>
      </c>
      <c r="I11384" t="s">
        <v>18288</v>
      </c>
      <c r="J11384">
        <v>4.0000000000000001E-3</v>
      </c>
      <c r="K11384">
        <v>0.315</v>
      </c>
      <c r="L11384">
        <v>0.84361764705882336</v>
      </c>
      <c r="M11384" s="2">
        <f t="shared" si="351"/>
        <v>76.470588235294116</v>
      </c>
      <c r="N11384" t="s">
        <v>2795</v>
      </c>
    </row>
    <row r="11385" spans="1:14">
      <c r="A11385">
        <v>27</v>
      </c>
      <c r="B11385" t="s">
        <v>10856</v>
      </c>
      <c r="C11385" t="s">
        <v>10857</v>
      </c>
      <c r="D11385">
        <v>162</v>
      </c>
      <c r="E11385" s="1">
        <v>0.44400000000000001</v>
      </c>
      <c r="G11385">
        <v>3.1E-2</v>
      </c>
      <c r="H11385">
        <v>32</v>
      </c>
      <c r="I11385">
        <v>7.2</v>
      </c>
      <c r="J11385">
        <v>3.6000000000000002E-4</v>
      </c>
      <c r="L11385">
        <v>0.84361764705882336</v>
      </c>
      <c r="M11385" s="2">
        <f t="shared" si="351"/>
        <v>79.411764705882348</v>
      </c>
      <c r="N11385" t="s">
        <v>2795</v>
      </c>
    </row>
    <row r="11386" spans="1:14">
      <c r="A11386">
        <v>28</v>
      </c>
      <c r="B11386" t="s">
        <v>11841</v>
      </c>
      <c r="C11386" t="s">
        <v>11842</v>
      </c>
      <c r="D11386">
        <v>82</v>
      </c>
      <c r="E11386" s="1">
        <v>0.28299999999999997</v>
      </c>
      <c r="G11386">
        <v>0.1</v>
      </c>
      <c r="H11386">
        <v>100</v>
      </c>
      <c r="J11386">
        <v>6.8999999999999997E-4</v>
      </c>
      <c r="L11386">
        <v>0.84361764705882336</v>
      </c>
      <c r="M11386" s="2">
        <f t="shared" si="351"/>
        <v>82.35294117647058</v>
      </c>
      <c r="N11386" t="s">
        <v>2795</v>
      </c>
    </row>
    <row r="11387" spans="1:14">
      <c r="A11387">
        <v>29</v>
      </c>
      <c r="B11387" t="s">
        <v>11817</v>
      </c>
      <c r="C11387" t="s">
        <v>11818</v>
      </c>
      <c r="D11387">
        <v>135</v>
      </c>
      <c r="E11387" s="1">
        <v>0.23799999999999999</v>
      </c>
      <c r="F11387">
        <v>0.25</v>
      </c>
      <c r="G11387">
        <v>4.3999999999999997E-2</v>
      </c>
      <c r="H11387">
        <v>68</v>
      </c>
      <c r="I11387">
        <v>5.8</v>
      </c>
      <c r="J11387">
        <v>3.3E-4</v>
      </c>
      <c r="K11387">
        <v>7.0000000000000007E-2</v>
      </c>
      <c r="L11387">
        <v>0.84361764705882336</v>
      </c>
      <c r="M11387" s="2">
        <f t="shared" si="351"/>
        <v>85.294117647058826</v>
      </c>
      <c r="N11387" t="s">
        <v>2795</v>
      </c>
    </row>
    <row r="11388" spans="1:14">
      <c r="A11388">
        <v>30</v>
      </c>
      <c r="B11388" t="s">
        <v>11807</v>
      </c>
      <c r="C11388" t="s">
        <v>11808</v>
      </c>
      <c r="D11388">
        <v>70</v>
      </c>
      <c r="E11388" s="1">
        <v>0.14399999999999999</v>
      </c>
      <c r="F11388">
        <v>9.8000000000000004E-2</v>
      </c>
      <c r="G11388">
        <v>4.4999999999999998E-2</v>
      </c>
      <c r="H11388">
        <v>89</v>
      </c>
      <c r="J11388">
        <v>3.5E-4</v>
      </c>
      <c r="K11388">
        <v>4.7E-2</v>
      </c>
      <c r="L11388">
        <v>0.84361764705882336</v>
      </c>
      <c r="M11388" s="2">
        <f t="shared" si="351"/>
        <v>88.235294117647058</v>
      </c>
      <c r="N11388" t="s">
        <v>2795</v>
      </c>
    </row>
    <row r="11389" spans="1:14">
      <c r="A11389">
        <v>31</v>
      </c>
      <c r="B11389" t="s">
        <v>11821</v>
      </c>
      <c r="C11389" t="s">
        <v>11822</v>
      </c>
      <c r="D11389">
        <v>66</v>
      </c>
      <c r="E11389" s="1">
        <v>0.13600000000000001</v>
      </c>
      <c r="F11389">
        <v>7.6999999999999999E-2</v>
      </c>
      <c r="G11389">
        <v>2.5999999999999999E-2</v>
      </c>
      <c r="H11389">
        <v>78</v>
      </c>
      <c r="J11389">
        <v>2.7E-4</v>
      </c>
      <c r="K11389">
        <v>0.04</v>
      </c>
      <c r="L11389">
        <v>0.84361764705882336</v>
      </c>
      <c r="M11389" s="2">
        <f t="shared" si="351"/>
        <v>91.17647058823529</v>
      </c>
      <c r="N11389" t="s">
        <v>2795</v>
      </c>
    </row>
    <row r="11390" spans="1:14">
      <c r="A11390">
        <v>32</v>
      </c>
      <c r="B11390" t="s">
        <v>11827</v>
      </c>
      <c r="C11390" t="s">
        <v>11828</v>
      </c>
      <c r="D11390">
        <v>91</v>
      </c>
      <c r="E11390" s="1">
        <v>8.7999999999999995E-2</v>
      </c>
      <c r="F11390">
        <v>0.16900000000000001</v>
      </c>
      <c r="G11390">
        <v>3.5999999999999997E-2</v>
      </c>
      <c r="H11390">
        <v>56</v>
      </c>
      <c r="J11390">
        <v>3.4000000000000002E-4</v>
      </c>
      <c r="K11390">
        <v>5.2999999999999999E-2</v>
      </c>
      <c r="L11390">
        <v>0.84361764705882336</v>
      </c>
      <c r="M11390" s="2">
        <f t="shared" si="351"/>
        <v>94.117647058823522</v>
      </c>
      <c r="N11390" t="s">
        <v>2795</v>
      </c>
    </row>
    <row r="11391" spans="1:14">
      <c r="A11391">
        <v>33</v>
      </c>
      <c r="B11391" t="s">
        <v>11833</v>
      </c>
      <c r="C11391" t="s">
        <v>11834</v>
      </c>
      <c r="D11391">
        <v>82</v>
      </c>
      <c r="E11391" s="1">
        <v>6.9000000000000006E-2</v>
      </c>
      <c r="F11391">
        <v>0.05</v>
      </c>
      <c r="G11391">
        <v>3.0000000000000001E-3</v>
      </c>
      <c r="H11391">
        <v>311</v>
      </c>
      <c r="J11391">
        <v>2.1000000000000001E-4</v>
      </c>
      <c r="K11391">
        <v>8.0000000000000002E-3</v>
      </c>
      <c r="L11391">
        <v>0.84361764705882336</v>
      </c>
      <c r="M11391" s="2">
        <f t="shared" si="351"/>
        <v>97.058823529411768</v>
      </c>
      <c r="N11391" t="s">
        <v>2795</v>
      </c>
    </row>
    <row r="11392" spans="1:14">
      <c r="A11392">
        <v>34</v>
      </c>
      <c r="B11392" t="s">
        <v>11805</v>
      </c>
      <c r="C11392" t="s">
        <v>11806</v>
      </c>
      <c r="D11392">
        <v>199</v>
      </c>
      <c r="E11392" s="1">
        <v>3.4000000000000002E-2</v>
      </c>
      <c r="F11392">
        <v>6.5000000000000002E-2</v>
      </c>
      <c r="G11392">
        <v>0</v>
      </c>
      <c r="H11392">
        <v>135</v>
      </c>
      <c r="I11392" t="s">
        <v>18288</v>
      </c>
      <c r="J11392">
        <v>4.0999999999999999E-4</v>
      </c>
      <c r="K11392">
        <v>3.9E-2</v>
      </c>
      <c r="L11392">
        <v>0.84361764705882336</v>
      </c>
      <c r="M11392" s="2">
        <f t="shared" si="351"/>
        <v>100</v>
      </c>
      <c r="N11392" t="s">
        <v>2795</v>
      </c>
    </row>
    <row r="11393" spans="1:14" s="3" customFormat="1">
      <c r="E11393" s="4"/>
      <c r="M11393" s="5"/>
    </row>
    <row r="11394" spans="1:14">
      <c r="A11394">
        <v>1</v>
      </c>
      <c r="B11394" t="s">
        <v>11871</v>
      </c>
      <c r="C11394" t="s">
        <v>11872</v>
      </c>
      <c r="D11394">
        <v>1706</v>
      </c>
      <c r="E11394" s="1">
        <v>2.9260000000000002</v>
      </c>
      <c r="F11394">
        <v>3.161</v>
      </c>
      <c r="G11394">
        <v>0.14599999999999999</v>
      </c>
      <c r="H11394">
        <v>48</v>
      </c>
      <c r="I11394">
        <v>8.1</v>
      </c>
      <c r="J11394">
        <v>2.8900000000000002E-3</v>
      </c>
      <c r="K11394">
        <v>0.88500000000000001</v>
      </c>
      <c r="L11394">
        <f>AVERAGE(E11394:E11494)</f>
        <v>0.99401980198019835</v>
      </c>
      <c r="M11394" s="2">
        <f t="shared" ref="M11394:M11425" si="352">A11394/101*100</f>
        <v>0.99009900990099009</v>
      </c>
      <c r="N11394" t="s">
        <v>2796</v>
      </c>
    </row>
    <row r="11395" spans="1:14">
      <c r="A11395">
        <v>2</v>
      </c>
      <c r="B11395" t="s">
        <v>11987</v>
      </c>
      <c r="C11395" t="s">
        <v>11988</v>
      </c>
      <c r="D11395">
        <v>2608</v>
      </c>
      <c r="E11395" s="1">
        <v>2.3929999999999998</v>
      </c>
      <c r="F11395">
        <v>2.7919999999999998</v>
      </c>
      <c r="G11395">
        <v>0.29199999999999998</v>
      </c>
      <c r="H11395">
        <v>48</v>
      </c>
      <c r="I11395">
        <v>8.3000000000000007</v>
      </c>
      <c r="J11395">
        <v>4.8700000000000002E-3</v>
      </c>
      <c r="K11395">
        <v>0.90200000000000002</v>
      </c>
      <c r="L11395">
        <v>0.99401980198019835</v>
      </c>
      <c r="M11395" s="2">
        <f t="shared" si="352"/>
        <v>1.9801980198019802</v>
      </c>
      <c r="N11395" t="s">
        <v>2796</v>
      </c>
    </row>
    <row r="11396" spans="1:14">
      <c r="A11396">
        <v>3</v>
      </c>
      <c r="B11396" t="s">
        <v>11981</v>
      </c>
      <c r="C11396" t="s">
        <v>11982</v>
      </c>
      <c r="D11396">
        <v>727</v>
      </c>
      <c r="E11396" s="1">
        <v>2.359</v>
      </c>
      <c r="F11396">
        <v>2.0059999999999998</v>
      </c>
      <c r="G11396">
        <v>0.29399999999999998</v>
      </c>
      <c r="H11396">
        <v>51</v>
      </c>
      <c r="I11396">
        <v>6</v>
      </c>
      <c r="J11396">
        <v>1.91E-3</v>
      </c>
      <c r="K11396">
        <v>0.623</v>
      </c>
      <c r="L11396">
        <v>0.99401980198019835</v>
      </c>
      <c r="M11396" s="2">
        <f t="shared" si="352"/>
        <v>2.9702970297029703</v>
      </c>
      <c r="N11396" t="s">
        <v>2796</v>
      </c>
    </row>
    <row r="11397" spans="1:14">
      <c r="A11397">
        <v>4</v>
      </c>
      <c r="B11397" t="s">
        <v>12003</v>
      </c>
      <c r="C11397" t="s">
        <v>12004</v>
      </c>
      <c r="D11397">
        <v>2585</v>
      </c>
      <c r="E11397" s="1">
        <v>2.181</v>
      </c>
      <c r="F11397">
        <v>2.4449999999999998</v>
      </c>
      <c r="G11397">
        <v>0.154</v>
      </c>
      <c r="H11397">
        <v>52</v>
      </c>
      <c r="I11397" t="s">
        <v>18288</v>
      </c>
      <c r="J11397">
        <v>3.1199999999999999E-3</v>
      </c>
      <c r="K11397">
        <v>0.72099999999999997</v>
      </c>
      <c r="L11397">
        <v>0.99401980198019835</v>
      </c>
      <c r="M11397" s="2">
        <f t="shared" si="352"/>
        <v>3.9603960396039604</v>
      </c>
      <c r="N11397" t="s">
        <v>2796</v>
      </c>
    </row>
    <row r="11398" spans="1:14">
      <c r="A11398">
        <v>5</v>
      </c>
      <c r="B11398" t="s">
        <v>11895</v>
      </c>
      <c r="C11398" t="s">
        <v>11896</v>
      </c>
      <c r="D11398">
        <v>3548</v>
      </c>
      <c r="E11398" s="1">
        <v>2.0750000000000002</v>
      </c>
      <c r="F11398">
        <v>2.6379999999999999</v>
      </c>
      <c r="G11398">
        <v>0.35699999999999998</v>
      </c>
      <c r="H11398">
        <v>154</v>
      </c>
      <c r="I11398">
        <v>5.3</v>
      </c>
      <c r="J11398">
        <v>9.7800000000000005E-3</v>
      </c>
      <c r="K11398">
        <v>0.73799999999999999</v>
      </c>
      <c r="L11398">
        <v>0.99401980198019835</v>
      </c>
      <c r="M11398" s="2">
        <f t="shared" si="352"/>
        <v>4.9504950495049505</v>
      </c>
      <c r="N11398" t="s">
        <v>2796</v>
      </c>
    </row>
    <row r="11399" spans="1:14">
      <c r="A11399">
        <v>6</v>
      </c>
      <c r="B11399" t="s">
        <v>11885</v>
      </c>
      <c r="C11399" t="s">
        <v>11886</v>
      </c>
      <c r="D11399">
        <v>626</v>
      </c>
      <c r="E11399" s="1">
        <v>2.0419999999999998</v>
      </c>
      <c r="G11399">
        <v>0.436</v>
      </c>
      <c r="H11399">
        <v>55</v>
      </c>
      <c r="I11399">
        <v>4.7</v>
      </c>
      <c r="J11399">
        <v>1.5900000000000001E-3</v>
      </c>
      <c r="L11399">
        <v>0.99401980198019835</v>
      </c>
      <c r="M11399" s="2">
        <f t="shared" si="352"/>
        <v>5.9405940594059405</v>
      </c>
      <c r="N11399" t="s">
        <v>2796</v>
      </c>
    </row>
    <row r="11400" spans="1:14">
      <c r="A11400">
        <v>7</v>
      </c>
      <c r="B11400" t="s">
        <v>11869</v>
      </c>
      <c r="C11400" t="s">
        <v>11870</v>
      </c>
      <c r="D11400">
        <v>533</v>
      </c>
      <c r="E11400" s="1">
        <v>1.847</v>
      </c>
      <c r="F11400">
        <v>1.663</v>
      </c>
      <c r="G11400">
        <v>0.32600000000000001</v>
      </c>
      <c r="H11400">
        <v>43</v>
      </c>
      <c r="I11400">
        <v>5</v>
      </c>
      <c r="J11400">
        <v>1.5E-3</v>
      </c>
      <c r="K11400">
        <v>0.47299999999999998</v>
      </c>
      <c r="L11400">
        <v>0.99401980198019835</v>
      </c>
      <c r="M11400" s="2">
        <f t="shared" si="352"/>
        <v>6.9306930693069315</v>
      </c>
      <c r="N11400" t="s">
        <v>2796</v>
      </c>
    </row>
    <row r="11401" spans="1:14">
      <c r="A11401">
        <v>8</v>
      </c>
      <c r="B11401" t="s">
        <v>11873</v>
      </c>
      <c r="C11401" t="s">
        <v>11874</v>
      </c>
      <c r="D11401">
        <v>2133</v>
      </c>
      <c r="E11401" s="1">
        <v>1.8240000000000001</v>
      </c>
      <c r="F11401">
        <v>2.371</v>
      </c>
      <c r="G11401">
        <v>0.30599999999999999</v>
      </c>
      <c r="H11401">
        <v>85</v>
      </c>
      <c r="I11401">
        <v>7.9</v>
      </c>
      <c r="J11401">
        <v>3.8600000000000001E-3</v>
      </c>
      <c r="K11401">
        <v>0.69799999999999995</v>
      </c>
      <c r="L11401">
        <v>0.99401980198019835</v>
      </c>
      <c r="M11401" s="2">
        <f t="shared" si="352"/>
        <v>7.9207920792079207</v>
      </c>
      <c r="N11401" t="s">
        <v>2796</v>
      </c>
    </row>
    <row r="11402" spans="1:14">
      <c r="A11402">
        <v>9</v>
      </c>
      <c r="B11402" t="s">
        <v>11937</v>
      </c>
      <c r="C11402" t="s">
        <v>11938</v>
      </c>
      <c r="D11402">
        <v>653</v>
      </c>
      <c r="E11402" s="1">
        <v>1.7629999999999999</v>
      </c>
      <c r="G11402">
        <v>0.34200000000000003</v>
      </c>
      <c r="H11402">
        <v>38</v>
      </c>
      <c r="I11402">
        <v>6.2</v>
      </c>
      <c r="J11402">
        <v>1.4599999999999999E-3</v>
      </c>
      <c r="L11402">
        <v>0.99401980198019835</v>
      </c>
      <c r="M11402" s="2">
        <f t="shared" si="352"/>
        <v>8.9108910891089099</v>
      </c>
      <c r="N11402" t="s">
        <v>2796</v>
      </c>
    </row>
    <row r="11403" spans="1:14">
      <c r="A11403">
        <v>10</v>
      </c>
      <c r="B11403" t="s">
        <v>11991</v>
      </c>
      <c r="C11403" t="s">
        <v>11992</v>
      </c>
      <c r="D11403">
        <v>422</v>
      </c>
      <c r="E11403" s="1">
        <v>1.696</v>
      </c>
      <c r="F11403">
        <v>1.492</v>
      </c>
      <c r="G11403">
        <v>0.14299999999999999</v>
      </c>
      <c r="H11403">
        <v>21</v>
      </c>
      <c r="I11403">
        <v>6.3</v>
      </c>
      <c r="J11403">
        <v>8.8999999999999995E-4</v>
      </c>
      <c r="K11403">
        <v>0.38900000000000001</v>
      </c>
      <c r="L11403">
        <v>0.99401980198019835</v>
      </c>
      <c r="M11403" s="2">
        <f t="shared" si="352"/>
        <v>9.9009900990099009</v>
      </c>
      <c r="N11403" t="s">
        <v>2796</v>
      </c>
    </row>
    <row r="11404" spans="1:14">
      <c r="A11404">
        <v>11</v>
      </c>
      <c r="B11404" t="s">
        <v>11887</v>
      </c>
      <c r="C11404" t="s">
        <v>11888</v>
      </c>
      <c r="D11404">
        <v>850</v>
      </c>
      <c r="E11404" s="1">
        <v>1.6850000000000001</v>
      </c>
      <c r="F11404">
        <v>1.9350000000000001</v>
      </c>
      <c r="G11404">
        <v>0.27900000000000003</v>
      </c>
      <c r="H11404">
        <v>68</v>
      </c>
      <c r="I11404">
        <v>4.9000000000000004</v>
      </c>
      <c r="J11404">
        <v>2.64E-3</v>
      </c>
      <c r="K11404">
        <v>0.54500000000000004</v>
      </c>
      <c r="L11404">
        <v>0.99401980198019835</v>
      </c>
      <c r="M11404" s="2">
        <f t="shared" si="352"/>
        <v>10.891089108910892</v>
      </c>
      <c r="N11404" t="s">
        <v>2796</v>
      </c>
    </row>
    <row r="11405" spans="1:14">
      <c r="A11405">
        <v>12</v>
      </c>
      <c r="B11405" t="s">
        <v>11919</v>
      </c>
      <c r="C11405" t="s">
        <v>11920</v>
      </c>
      <c r="D11405">
        <v>903</v>
      </c>
      <c r="E11405" s="1">
        <v>1.6379999999999999</v>
      </c>
      <c r="F11405">
        <v>1.6759999999999999</v>
      </c>
      <c r="G11405">
        <v>0.34499999999999997</v>
      </c>
      <c r="H11405">
        <v>55</v>
      </c>
      <c r="I11405">
        <v>8.3000000000000007</v>
      </c>
      <c r="J11405">
        <v>1.4E-3</v>
      </c>
      <c r="K11405">
        <v>0.439</v>
      </c>
      <c r="L11405">
        <v>0.99401980198019835</v>
      </c>
      <c r="M11405" s="2">
        <f t="shared" si="352"/>
        <v>11.881188118811881</v>
      </c>
      <c r="N11405" t="s">
        <v>2796</v>
      </c>
    </row>
    <row r="11406" spans="1:14">
      <c r="A11406">
        <v>13</v>
      </c>
      <c r="B11406" t="s">
        <v>11935</v>
      </c>
      <c r="C11406" t="s">
        <v>11936</v>
      </c>
      <c r="D11406">
        <v>1332</v>
      </c>
      <c r="E11406" s="1">
        <v>1.6120000000000001</v>
      </c>
      <c r="F11406">
        <v>2.0430000000000001</v>
      </c>
      <c r="G11406">
        <v>0.192</v>
      </c>
      <c r="H11406">
        <v>52</v>
      </c>
      <c r="I11406">
        <v>7.4</v>
      </c>
      <c r="J11406">
        <v>2.6900000000000001E-3</v>
      </c>
      <c r="K11406">
        <v>0.59899999999999998</v>
      </c>
      <c r="L11406">
        <v>0.99401980198019835</v>
      </c>
      <c r="M11406" s="2">
        <f t="shared" si="352"/>
        <v>12.871287128712872</v>
      </c>
      <c r="N11406" t="s">
        <v>2796</v>
      </c>
    </row>
    <row r="11407" spans="1:14">
      <c r="A11407">
        <v>14</v>
      </c>
      <c r="B11407" t="s">
        <v>11985</v>
      </c>
      <c r="C11407" t="s">
        <v>11986</v>
      </c>
      <c r="D11407">
        <v>2947</v>
      </c>
      <c r="E11407" s="1">
        <v>1.556</v>
      </c>
      <c r="F11407">
        <v>2.105</v>
      </c>
      <c r="G11407">
        <v>0.13700000000000001</v>
      </c>
      <c r="H11407">
        <v>51</v>
      </c>
      <c r="I11407" t="s">
        <v>18288</v>
      </c>
      <c r="J11407">
        <v>3.49E-3</v>
      </c>
      <c r="K11407">
        <v>0.67700000000000005</v>
      </c>
      <c r="L11407">
        <v>0.99401980198019835</v>
      </c>
      <c r="M11407" s="2">
        <f t="shared" si="352"/>
        <v>13.861386138613863</v>
      </c>
      <c r="N11407" t="s">
        <v>2796</v>
      </c>
    </row>
    <row r="11408" spans="1:14">
      <c r="A11408">
        <v>15</v>
      </c>
      <c r="B11408" t="s">
        <v>11865</v>
      </c>
      <c r="C11408" t="s">
        <v>11866</v>
      </c>
      <c r="D11408">
        <v>685</v>
      </c>
      <c r="E11408" s="1">
        <v>1.5449999999999999</v>
      </c>
      <c r="F11408">
        <v>1.4410000000000001</v>
      </c>
      <c r="G11408">
        <v>0.25</v>
      </c>
      <c r="H11408">
        <v>52</v>
      </c>
      <c r="I11408">
        <v>5.5</v>
      </c>
      <c r="J11408">
        <v>1.72E-3</v>
      </c>
      <c r="K11408">
        <v>0.38300000000000001</v>
      </c>
      <c r="L11408">
        <v>0.99401980198019835</v>
      </c>
      <c r="M11408" s="2">
        <f t="shared" si="352"/>
        <v>14.85148514851485</v>
      </c>
      <c r="N11408" t="s">
        <v>2796</v>
      </c>
    </row>
    <row r="11409" spans="1:14">
      <c r="A11409">
        <v>16</v>
      </c>
      <c r="B11409" t="s">
        <v>11905</v>
      </c>
      <c r="C11409" t="s">
        <v>11906</v>
      </c>
      <c r="D11409">
        <v>10666</v>
      </c>
      <c r="E11409" s="1">
        <v>1.5269999999999999</v>
      </c>
      <c r="F11409">
        <v>2.2999999999999998</v>
      </c>
      <c r="G11409">
        <v>0.311</v>
      </c>
      <c r="H11409">
        <v>251</v>
      </c>
      <c r="I11409">
        <v>8.8000000000000007</v>
      </c>
      <c r="J11409">
        <v>1.387E-2</v>
      </c>
      <c r="K11409">
        <v>0.625</v>
      </c>
      <c r="L11409">
        <v>0.99401980198019835</v>
      </c>
      <c r="M11409" s="2">
        <f t="shared" si="352"/>
        <v>15.841584158415841</v>
      </c>
      <c r="N11409" t="s">
        <v>2796</v>
      </c>
    </row>
    <row r="11410" spans="1:14">
      <c r="A11410">
        <v>17</v>
      </c>
      <c r="B11410" t="s">
        <v>19686</v>
      </c>
      <c r="C11410" t="s">
        <v>19687</v>
      </c>
      <c r="D11410">
        <v>702</v>
      </c>
      <c r="E11410" s="1">
        <v>1.5</v>
      </c>
      <c r="G11410">
        <v>0.186</v>
      </c>
      <c r="H11410">
        <v>43</v>
      </c>
      <c r="I11410">
        <v>5.8</v>
      </c>
      <c r="J11410">
        <v>1.57E-3</v>
      </c>
      <c r="L11410">
        <v>0.99401980198019835</v>
      </c>
      <c r="M11410" s="2">
        <f t="shared" si="352"/>
        <v>16.831683168316832</v>
      </c>
      <c r="N11410" t="s">
        <v>2796</v>
      </c>
    </row>
    <row r="11411" spans="1:14">
      <c r="A11411">
        <v>18</v>
      </c>
      <c r="B11411" t="s">
        <v>16886</v>
      </c>
      <c r="C11411" t="s">
        <v>16887</v>
      </c>
      <c r="D11411">
        <v>907</v>
      </c>
      <c r="E11411" s="1">
        <v>1.4730000000000001</v>
      </c>
      <c r="F11411">
        <v>1.778</v>
      </c>
      <c r="G11411">
        <v>0.40799999999999997</v>
      </c>
      <c r="H11411">
        <v>49</v>
      </c>
      <c r="I11411">
        <v>4.9000000000000004</v>
      </c>
      <c r="J11411">
        <v>2.9199999999999999E-3</v>
      </c>
      <c r="K11411">
        <v>0.55100000000000005</v>
      </c>
      <c r="L11411">
        <v>0.99401980198019835</v>
      </c>
      <c r="M11411" s="2">
        <f t="shared" si="352"/>
        <v>17.82178217821782</v>
      </c>
      <c r="N11411" t="s">
        <v>2796</v>
      </c>
    </row>
    <row r="11412" spans="1:14">
      <c r="A11412">
        <v>19</v>
      </c>
      <c r="B11412" t="s">
        <v>11931</v>
      </c>
      <c r="C11412" t="s">
        <v>11932</v>
      </c>
      <c r="D11412">
        <v>1496</v>
      </c>
      <c r="E11412" s="1">
        <v>1.454</v>
      </c>
      <c r="G11412">
        <v>0.35199999999999998</v>
      </c>
      <c r="H11412">
        <v>105</v>
      </c>
      <c r="I11412">
        <v>4.9000000000000004</v>
      </c>
      <c r="J11412">
        <v>3.8899999999999998E-3</v>
      </c>
      <c r="L11412">
        <v>0.99401980198019835</v>
      </c>
      <c r="M11412" s="2">
        <f t="shared" si="352"/>
        <v>18.811881188118811</v>
      </c>
      <c r="N11412" t="s">
        <v>2796</v>
      </c>
    </row>
    <row r="11413" spans="1:14">
      <c r="A11413">
        <v>20</v>
      </c>
      <c r="B11413" t="s">
        <v>19446</v>
      </c>
      <c r="C11413" t="s">
        <v>19447</v>
      </c>
      <c r="D11413">
        <v>1541</v>
      </c>
      <c r="E11413" s="1">
        <v>1.413</v>
      </c>
      <c r="F11413">
        <v>1.8879999999999999</v>
      </c>
      <c r="G11413">
        <v>0.47299999999999998</v>
      </c>
      <c r="H11413">
        <v>55</v>
      </c>
      <c r="I11413">
        <v>7.4</v>
      </c>
      <c r="J11413">
        <v>2.7799999999999999E-3</v>
      </c>
      <c r="K11413">
        <v>0.53900000000000003</v>
      </c>
      <c r="L11413">
        <v>0.99401980198019835</v>
      </c>
      <c r="M11413" s="2">
        <f t="shared" si="352"/>
        <v>19.801980198019802</v>
      </c>
      <c r="N11413" t="s">
        <v>2796</v>
      </c>
    </row>
    <row r="11414" spans="1:14">
      <c r="A11414">
        <v>21</v>
      </c>
      <c r="B11414" t="s">
        <v>16842</v>
      </c>
      <c r="C11414" t="s">
        <v>16843</v>
      </c>
      <c r="D11414">
        <v>1645</v>
      </c>
      <c r="E11414" s="1">
        <v>1.4039999999999999</v>
      </c>
      <c r="F11414">
        <v>1.5189999999999999</v>
      </c>
      <c r="G11414">
        <v>0.29599999999999999</v>
      </c>
      <c r="H11414">
        <v>81</v>
      </c>
      <c r="I11414">
        <v>9.9</v>
      </c>
      <c r="J11414">
        <v>2.5000000000000001E-3</v>
      </c>
      <c r="K11414">
        <v>0.46200000000000002</v>
      </c>
      <c r="L11414">
        <v>0.99401980198019835</v>
      </c>
      <c r="M11414" s="2">
        <f t="shared" si="352"/>
        <v>20.792079207920793</v>
      </c>
      <c r="N11414" t="s">
        <v>2796</v>
      </c>
    </row>
    <row r="11415" spans="1:14">
      <c r="A11415">
        <v>22</v>
      </c>
      <c r="B11415" t="s">
        <v>11849</v>
      </c>
      <c r="C11415" t="s">
        <v>11850</v>
      </c>
      <c r="D11415">
        <v>1179</v>
      </c>
      <c r="E11415" s="1">
        <v>1.389</v>
      </c>
      <c r="F11415">
        <v>1.2769999999999999</v>
      </c>
      <c r="G11415">
        <v>0.33300000000000002</v>
      </c>
      <c r="H11415">
        <v>54</v>
      </c>
      <c r="I11415">
        <v>7.3</v>
      </c>
      <c r="J11415">
        <v>2.0200000000000001E-3</v>
      </c>
      <c r="K11415">
        <v>0.35399999999999998</v>
      </c>
      <c r="L11415">
        <v>0.99401980198019835</v>
      </c>
      <c r="M11415" s="2">
        <f t="shared" si="352"/>
        <v>21.782178217821784</v>
      </c>
      <c r="N11415" t="s">
        <v>2796</v>
      </c>
    </row>
    <row r="11416" spans="1:14">
      <c r="A11416">
        <v>23</v>
      </c>
      <c r="B11416" t="s">
        <v>12017</v>
      </c>
      <c r="C11416" t="s">
        <v>12018</v>
      </c>
      <c r="D11416">
        <v>330</v>
      </c>
      <c r="E11416" s="1">
        <v>1.349</v>
      </c>
      <c r="F11416">
        <v>1.845</v>
      </c>
      <c r="G11416">
        <v>0.52200000000000002</v>
      </c>
      <c r="H11416">
        <v>23</v>
      </c>
      <c r="I11416">
        <v>5.2</v>
      </c>
      <c r="J11416">
        <v>8.8000000000000003E-4</v>
      </c>
      <c r="K11416">
        <v>0.48499999999999999</v>
      </c>
      <c r="L11416">
        <v>0.99401980198019835</v>
      </c>
      <c r="M11416" s="2">
        <f t="shared" si="352"/>
        <v>22.772277227722775</v>
      </c>
      <c r="N11416" t="s">
        <v>2796</v>
      </c>
    </row>
    <row r="11417" spans="1:14">
      <c r="A11417">
        <v>24</v>
      </c>
      <c r="B11417" t="s">
        <v>11925</v>
      </c>
      <c r="C11417" t="s">
        <v>11926</v>
      </c>
      <c r="D11417">
        <v>1750</v>
      </c>
      <c r="E11417" s="1">
        <v>1.329</v>
      </c>
      <c r="F11417">
        <v>1.591</v>
      </c>
      <c r="G11417">
        <v>0.22600000000000001</v>
      </c>
      <c r="H11417">
        <v>84</v>
      </c>
      <c r="I11417">
        <v>7.5</v>
      </c>
      <c r="J11417">
        <v>2.7899999999999999E-3</v>
      </c>
      <c r="K11417">
        <v>0.39900000000000002</v>
      </c>
      <c r="L11417">
        <v>0.99401980198019835</v>
      </c>
      <c r="M11417" s="2">
        <f t="shared" si="352"/>
        <v>23.762376237623762</v>
      </c>
      <c r="N11417" t="s">
        <v>2796</v>
      </c>
    </row>
    <row r="11418" spans="1:14">
      <c r="A11418">
        <v>25</v>
      </c>
      <c r="B11418" t="s">
        <v>11909</v>
      </c>
      <c r="C11418" t="s">
        <v>11910</v>
      </c>
      <c r="D11418">
        <v>5134</v>
      </c>
      <c r="E11418" s="1">
        <v>1.3160000000000001</v>
      </c>
      <c r="F11418">
        <v>1.768</v>
      </c>
      <c r="G11418">
        <v>0.21099999999999999</v>
      </c>
      <c r="H11418">
        <v>374</v>
      </c>
      <c r="I11418">
        <v>5</v>
      </c>
      <c r="J11418">
        <v>1.3639999999999999E-2</v>
      </c>
      <c r="K11418">
        <v>0.44700000000000001</v>
      </c>
      <c r="L11418">
        <v>0.99401980198019835</v>
      </c>
      <c r="M11418" s="2">
        <f t="shared" si="352"/>
        <v>24.752475247524753</v>
      </c>
      <c r="N11418" t="s">
        <v>2796</v>
      </c>
    </row>
    <row r="11419" spans="1:14">
      <c r="A11419">
        <v>26</v>
      </c>
      <c r="B11419" t="s">
        <v>15920</v>
      </c>
      <c r="C11419" t="s">
        <v>15921</v>
      </c>
      <c r="D11419">
        <v>1382</v>
      </c>
      <c r="E11419" s="1">
        <v>1.3080000000000001</v>
      </c>
      <c r="F11419">
        <v>1.4770000000000001</v>
      </c>
      <c r="G11419">
        <v>0.26700000000000002</v>
      </c>
      <c r="H11419">
        <v>90</v>
      </c>
      <c r="I11419">
        <v>6.1</v>
      </c>
      <c r="J11419">
        <v>3.3500000000000001E-3</v>
      </c>
      <c r="K11419">
        <v>0.43</v>
      </c>
      <c r="L11419">
        <v>0.99401980198019835</v>
      </c>
      <c r="M11419" s="2">
        <f t="shared" si="352"/>
        <v>25.742574257425744</v>
      </c>
      <c r="N11419" t="s">
        <v>2796</v>
      </c>
    </row>
    <row r="11420" spans="1:14">
      <c r="A11420">
        <v>27</v>
      </c>
      <c r="B11420" t="s">
        <v>11889</v>
      </c>
      <c r="C11420" t="s">
        <v>11890</v>
      </c>
      <c r="D11420">
        <v>618</v>
      </c>
      <c r="E11420" s="1">
        <v>1.2869999999999999</v>
      </c>
      <c r="F11420">
        <v>1.4039999999999999</v>
      </c>
      <c r="G11420">
        <v>0.25</v>
      </c>
      <c r="H11420">
        <v>60</v>
      </c>
      <c r="I11420">
        <v>5</v>
      </c>
      <c r="J11420">
        <v>1.2999999999999999E-3</v>
      </c>
      <c r="K11420">
        <v>0.29599999999999999</v>
      </c>
      <c r="L11420">
        <v>0.99401980198019835</v>
      </c>
      <c r="M11420" s="2">
        <f t="shared" si="352"/>
        <v>26.732673267326735</v>
      </c>
      <c r="N11420" t="s">
        <v>2796</v>
      </c>
    </row>
    <row r="11421" spans="1:14">
      <c r="A11421">
        <v>28</v>
      </c>
      <c r="B11421" t="s">
        <v>11923</v>
      </c>
      <c r="C11421" t="s">
        <v>11924</v>
      </c>
      <c r="D11421">
        <v>1004</v>
      </c>
      <c r="E11421" s="1">
        <v>1.254</v>
      </c>
      <c r="F11421">
        <v>1.52</v>
      </c>
      <c r="G11421">
        <v>0.38400000000000001</v>
      </c>
      <c r="H11421">
        <v>86</v>
      </c>
      <c r="I11421">
        <v>5.8</v>
      </c>
      <c r="J11421">
        <v>2.2399999999999998E-3</v>
      </c>
      <c r="K11421">
        <v>0.39300000000000002</v>
      </c>
      <c r="L11421">
        <v>0.99401980198019835</v>
      </c>
      <c r="M11421" s="2">
        <f t="shared" si="352"/>
        <v>27.722772277227726</v>
      </c>
      <c r="N11421" t="s">
        <v>2796</v>
      </c>
    </row>
    <row r="11422" spans="1:14">
      <c r="A11422">
        <v>29</v>
      </c>
      <c r="B11422" t="s">
        <v>11973</v>
      </c>
      <c r="C11422" t="s">
        <v>11974</v>
      </c>
      <c r="D11422">
        <v>2018</v>
      </c>
      <c r="E11422" s="1">
        <v>1.218</v>
      </c>
      <c r="F11422">
        <v>1.399</v>
      </c>
      <c r="G11422">
        <v>0.127</v>
      </c>
      <c r="H11422">
        <v>157</v>
      </c>
      <c r="I11422">
        <v>6.9</v>
      </c>
      <c r="J11422">
        <v>3.3E-3</v>
      </c>
      <c r="K11422">
        <v>0.29499999999999998</v>
      </c>
      <c r="L11422">
        <v>0.99401980198019835</v>
      </c>
      <c r="M11422" s="2">
        <f t="shared" si="352"/>
        <v>28.71287128712871</v>
      </c>
      <c r="N11422" t="s">
        <v>2796</v>
      </c>
    </row>
    <row r="11423" spans="1:14">
      <c r="A11423">
        <v>30</v>
      </c>
      <c r="B11423" t="s">
        <v>12013</v>
      </c>
      <c r="C11423" t="s">
        <v>12014</v>
      </c>
      <c r="D11423">
        <v>1174</v>
      </c>
      <c r="E11423" s="1">
        <v>1.2170000000000001</v>
      </c>
      <c r="F11423">
        <v>1.466</v>
      </c>
      <c r="G11423">
        <v>0.44400000000000001</v>
      </c>
      <c r="H11423">
        <v>45</v>
      </c>
      <c r="I11423">
        <v>8.6999999999999993</v>
      </c>
      <c r="J11423">
        <v>1.9400000000000001E-3</v>
      </c>
      <c r="K11423">
        <v>0.42099999999999999</v>
      </c>
      <c r="L11423">
        <v>0.99401980198019835</v>
      </c>
      <c r="M11423" s="2">
        <f t="shared" si="352"/>
        <v>29.702970297029701</v>
      </c>
      <c r="N11423" t="s">
        <v>2796</v>
      </c>
    </row>
    <row r="11424" spans="1:14">
      <c r="A11424">
        <v>31</v>
      </c>
      <c r="B11424" t="s">
        <v>11975</v>
      </c>
      <c r="C11424" t="s">
        <v>11976</v>
      </c>
      <c r="D11424">
        <v>943</v>
      </c>
      <c r="E11424" s="1">
        <v>1.21</v>
      </c>
      <c r="F11424">
        <v>1.474</v>
      </c>
      <c r="G11424">
        <v>0.06</v>
      </c>
      <c r="H11424">
        <v>67</v>
      </c>
      <c r="I11424">
        <v>6.3</v>
      </c>
      <c r="J11424">
        <v>1.6000000000000001E-3</v>
      </c>
      <c r="K11424">
        <v>0.30199999999999999</v>
      </c>
      <c r="L11424">
        <v>0.99401980198019835</v>
      </c>
      <c r="M11424" s="2">
        <f t="shared" si="352"/>
        <v>30.693069306930692</v>
      </c>
      <c r="N11424" t="s">
        <v>2796</v>
      </c>
    </row>
    <row r="11425" spans="1:14">
      <c r="A11425">
        <v>32</v>
      </c>
      <c r="B11425" t="s">
        <v>19766</v>
      </c>
      <c r="C11425" t="s">
        <v>19767</v>
      </c>
      <c r="D11425">
        <v>135</v>
      </c>
      <c r="E11425" s="1">
        <v>1.1759999999999999</v>
      </c>
      <c r="G11425">
        <v>0.125</v>
      </c>
      <c r="H11425">
        <v>16</v>
      </c>
      <c r="I11425">
        <v>4.7</v>
      </c>
      <c r="J11425">
        <v>3.1E-4</v>
      </c>
      <c r="L11425">
        <v>0.99401980198019835</v>
      </c>
      <c r="M11425" s="2">
        <f t="shared" si="352"/>
        <v>31.683168316831683</v>
      </c>
      <c r="N11425" t="s">
        <v>2796</v>
      </c>
    </row>
    <row r="11426" spans="1:14">
      <c r="A11426">
        <v>33</v>
      </c>
      <c r="B11426" t="s">
        <v>11879</v>
      </c>
      <c r="C11426" t="s">
        <v>11880</v>
      </c>
      <c r="D11426">
        <v>338</v>
      </c>
      <c r="E11426" s="1">
        <v>1.1579999999999999</v>
      </c>
      <c r="F11426">
        <v>1.1040000000000001</v>
      </c>
      <c r="G11426">
        <v>0.35699999999999998</v>
      </c>
      <c r="H11426">
        <v>28</v>
      </c>
      <c r="I11426">
        <v>6</v>
      </c>
      <c r="J11426">
        <v>6.8000000000000005E-4</v>
      </c>
      <c r="K11426">
        <v>0.27100000000000002</v>
      </c>
      <c r="L11426">
        <v>0.99401980198019835</v>
      </c>
      <c r="M11426" s="2">
        <f t="shared" ref="M11426:M11457" si="353">A11426/101*100</f>
        <v>32.673267326732677</v>
      </c>
      <c r="N11426" t="s">
        <v>2796</v>
      </c>
    </row>
    <row r="11427" spans="1:14">
      <c r="A11427">
        <v>34</v>
      </c>
      <c r="B11427" t="s">
        <v>11929</v>
      </c>
      <c r="C11427" t="s">
        <v>11930</v>
      </c>
      <c r="D11427">
        <v>1518</v>
      </c>
      <c r="E11427" s="1">
        <v>1.133</v>
      </c>
      <c r="F11427">
        <v>1.329</v>
      </c>
      <c r="G11427">
        <v>0.17100000000000001</v>
      </c>
      <c r="H11427">
        <v>105</v>
      </c>
      <c r="I11427">
        <v>6.4</v>
      </c>
      <c r="J11427">
        <v>2.4599999999999999E-3</v>
      </c>
      <c r="K11427">
        <v>0.27300000000000002</v>
      </c>
      <c r="L11427">
        <v>0.99401980198019835</v>
      </c>
      <c r="M11427" s="2">
        <f t="shared" si="353"/>
        <v>33.663366336633665</v>
      </c>
      <c r="N11427" t="s">
        <v>2796</v>
      </c>
    </row>
    <row r="11428" spans="1:14">
      <c r="A11428">
        <v>35</v>
      </c>
      <c r="B11428" t="s">
        <v>11941</v>
      </c>
      <c r="C11428" t="s">
        <v>11942</v>
      </c>
      <c r="D11428">
        <v>296</v>
      </c>
      <c r="E11428" s="1">
        <v>1.125</v>
      </c>
      <c r="G11428">
        <v>0.44400000000000001</v>
      </c>
      <c r="H11428">
        <v>27</v>
      </c>
      <c r="I11428">
        <v>5.3</v>
      </c>
      <c r="J11428">
        <v>5.6999999999999998E-4</v>
      </c>
      <c r="L11428">
        <v>0.99401980198019835</v>
      </c>
      <c r="M11428" s="2">
        <f t="shared" si="353"/>
        <v>34.653465346534652</v>
      </c>
      <c r="N11428" t="s">
        <v>2796</v>
      </c>
    </row>
    <row r="11429" spans="1:14">
      <c r="A11429">
        <v>36</v>
      </c>
      <c r="B11429" t="s">
        <v>11965</v>
      </c>
      <c r="C11429" t="s">
        <v>11966</v>
      </c>
      <c r="D11429">
        <v>1187</v>
      </c>
      <c r="E11429" s="1">
        <v>1.1160000000000001</v>
      </c>
      <c r="F11429">
        <v>1.4790000000000001</v>
      </c>
      <c r="G11429">
        <v>0.188</v>
      </c>
      <c r="H11429">
        <v>112</v>
      </c>
      <c r="I11429">
        <v>5.9</v>
      </c>
      <c r="J11429">
        <v>2.47E-3</v>
      </c>
      <c r="K11429">
        <v>0.36099999999999999</v>
      </c>
      <c r="L11429">
        <v>0.99401980198019835</v>
      </c>
      <c r="M11429" s="2">
        <f t="shared" si="353"/>
        <v>35.64356435643564</v>
      </c>
      <c r="N11429" t="s">
        <v>2796</v>
      </c>
    </row>
    <row r="11430" spans="1:14">
      <c r="A11430">
        <v>37</v>
      </c>
      <c r="B11430" t="s">
        <v>11915</v>
      </c>
      <c r="C11430" t="s">
        <v>11916</v>
      </c>
      <c r="D11430">
        <v>407</v>
      </c>
      <c r="E11430" s="1">
        <v>1.073</v>
      </c>
      <c r="F11430">
        <v>1.5229999999999999</v>
      </c>
      <c r="G11430">
        <v>0.61099999999999999</v>
      </c>
      <c r="H11430">
        <v>18</v>
      </c>
      <c r="I11430">
        <v>7.2</v>
      </c>
      <c r="J11430">
        <v>6.3000000000000003E-4</v>
      </c>
      <c r="K11430">
        <v>0.33600000000000002</v>
      </c>
      <c r="L11430">
        <v>0.99401980198019835</v>
      </c>
      <c r="M11430" s="2">
        <f t="shared" si="353"/>
        <v>36.633663366336634</v>
      </c>
      <c r="N11430" t="s">
        <v>2796</v>
      </c>
    </row>
    <row r="11431" spans="1:14">
      <c r="A11431">
        <v>38</v>
      </c>
      <c r="B11431" t="s">
        <v>11939</v>
      </c>
      <c r="C11431" t="s">
        <v>11940</v>
      </c>
      <c r="D11431">
        <v>492</v>
      </c>
      <c r="E11431" s="1">
        <v>1.044</v>
      </c>
      <c r="F11431">
        <v>1.2410000000000001</v>
      </c>
      <c r="G11431">
        <v>2.8000000000000001E-2</v>
      </c>
      <c r="H11431">
        <v>36</v>
      </c>
      <c r="I11431">
        <v>6.7</v>
      </c>
      <c r="J11431">
        <v>1.0499999999999999E-3</v>
      </c>
      <c r="K11431">
        <v>0.35099999999999998</v>
      </c>
      <c r="L11431">
        <v>0.99401980198019835</v>
      </c>
      <c r="M11431" s="2">
        <f t="shared" si="353"/>
        <v>37.623762376237622</v>
      </c>
      <c r="N11431" t="s">
        <v>2796</v>
      </c>
    </row>
    <row r="11432" spans="1:14">
      <c r="A11432">
        <v>39</v>
      </c>
      <c r="B11432" t="s">
        <v>11993</v>
      </c>
      <c r="C11432" t="s">
        <v>11994</v>
      </c>
      <c r="D11432">
        <v>293</v>
      </c>
      <c r="E11432" s="1">
        <v>1.038</v>
      </c>
      <c r="F11432">
        <v>1.242</v>
      </c>
      <c r="G11432">
        <v>0.14299999999999999</v>
      </c>
      <c r="H11432">
        <v>28</v>
      </c>
      <c r="I11432">
        <v>5.3</v>
      </c>
      <c r="J11432">
        <v>8.0999999999999996E-4</v>
      </c>
      <c r="K11432">
        <v>0.371</v>
      </c>
      <c r="L11432">
        <v>0.99401980198019835</v>
      </c>
      <c r="M11432" s="2">
        <f t="shared" si="353"/>
        <v>38.613861386138616</v>
      </c>
      <c r="N11432" t="s">
        <v>2796</v>
      </c>
    </row>
    <row r="11433" spans="1:14">
      <c r="A11433">
        <v>40</v>
      </c>
      <c r="B11433" t="s">
        <v>11959</v>
      </c>
      <c r="C11433" t="s">
        <v>11960</v>
      </c>
      <c r="D11433">
        <v>1452</v>
      </c>
      <c r="E11433" s="1">
        <v>1.0329999999999999</v>
      </c>
      <c r="F11433">
        <v>1.6240000000000001</v>
      </c>
      <c r="G11433">
        <v>0.11600000000000001</v>
      </c>
      <c r="H11433">
        <v>86</v>
      </c>
      <c r="I11433">
        <v>6.6</v>
      </c>
      <c r="J11433">
        <v>2.6800000000000001E-3</v>
      </c>
      <c r="K11433">
        <v>0.41299999999999998</v>
      </c>
      <c r="L11433">
        <v>0.99401980198019835</v>
      </c>
      <c r="M11433" s="2">
        <f t="shared" si="353"/>
        <v>39.603960396039604</v>
      </c>
      <c r="N11433" t="s">
        <v>2796</v>
      </c>
    </row>
    <row r="11434" spans="1:14">
      <c r="A11434">
        <v>41</v>
      </c>
      <c r="B11434" t="s">
        <v>11979</v>
      </c>
      <c r="C11434" t="s">
        <v>11980</v>
      </c>
      <c r="D11434">
        <v>545</v>
      </c>
      <c r="E11434" s="1">
        <v>1.0289999999999999</v>
      </c>
      <c r="F11434">
        <v>1.181</v>
      </c>
      <c r="G11434">
        <v>0.28100000000000003</v>
      </c>
      <c r="H11434">
        <v>32</v>
      </c>
      <c r="I11434">
        <v>7.6</v>
      </c>
      <c r="J11434">
        <v>9.7000000000000005E-4</v>
      </c>
      <c r="K11434">
        <v>0.32400000000000001</v>
      </c>
      <c r="L11434">
        <v>0.99401980198019835</v>
      </c>
      <c r="M11434" s="2">
        <f t="shared" si="353"/>
        <v>40.594059405940598</v>
      </c>
      <c r="N11434" t="s">
        <v>2796</v>
      </c>
    </row>
    <row r="11435" spans="1:14">
      <c r="A11435">
        <v>42</v>
      </c>
      <c r="B11435" t="s">
        <v>11861</v>
      </c>
      <c r="C11435" t="s">
        <v>11862</v>
      </c>
      <c r="D11435">
        <v>240</v>
      </c>
      <c r="E11435" s="1">
        <v>0.95299999999999996</v>
      </c>
      <c r="G11435">
        <v>0.36</v>
      </c>
      <c r="H11435">
        <v>25</v>
      </c>
      <c r="I11435">
        <v>6.3</v>
      </c>
      <c r="J11435">
        <v>3.8000000000000002E-4</v>
      </c>
      <c r="L11435">
        <v>0.99401980198019835</v>
      </c>
      <c r="M11435" s="2">
        <f t="shared" si="353"/>
        <v>41.584158415841586</v>
      </c>
      <c r="N11435" t="s">
        <v>2796</v>
      </c>
    </row>
    <row r="11436" spans="1:14">
      <c r="A11436">
        <v>43</v>
      </c>
      <c r="B11436" t="s">
        <v>11969</v>
      </c>
      <c r="C11436" t="s">
        <v>11970</v>
      </c>
      <c r="D11436">
        <v>373</v>
      </c>
      <c r="E11436" s="1">
        <v>0.95</v>
      </c>
      <c r="G11436">
        <v>1.0429999999999999</v>
      </c>
      <c r="H11436">
        <v>46</v>
      </c>
      <c r="I11436">
        <v>4.8</v>
      </c>
      <c r="J11436">
        <v>8.5999999999999998E-4</v>
      </c>
      <c r="L11436">
        <v>0.99401980198019835</v>
      </c>
      <c r="M11436" s="2">
        <f t="shared" si="353"/>
        <v>42.574257425742573</v>
      </c>
      <c r="N11436" t="s">
        <v>2796</v>
      </c>
    </row>
    <row r="11437" spans="1:14">
      <c r="A11437">
        <v>44</v>
      </c>
      <c r="B11437" t="s">
        <v>11901</v>
      </c>
      <c r="C11437" t="s">
        <v>11902</v>
      </c>
      <c r="D11437">
        <v>643</v>
      </c>
      <c r="E11437" s="1">
        <v>0.93899999999999995</v>
      </c>
      <c r="F11437">
        <v>1.17</v>
      </c>
      <c r="G11437">
        <v>0.13700000000000001</v>
      </c>
      <c r="H11437">
        <v>73</v>
      </c>
      <c r="I11437">
        <v>5.2</v>
      </c>
      <c r="J11437">
        <v>1.5E-3</v>
      </c>
      <c r="K11437">
        <v>0.27300000000000002</v>
      </c>
      <c r="L11437">
        <v>0.99401980198019835</v>
      </c>
      <c r="M11437" s="2">
        <f t="shared" si="353"/>
        <v>43.564356435643568</v>
      </c>
      <c r="N11437" t="s">
        <v>2796</v>
      </c>
    </row>
    <row r="11438" spans="1:14">
      <c r="A11438">
        <v>45</v>
      </c>
      <c r="B11438" t="s">
        <v>11957</v>
      </c>
      <c r="C11438" t="s">
        <v>11958</v>
      </c>
      <c r="D11438">
        <v>638</v>
      </c>
      <c r="E11438" s="1">
        <v>0.93300000000000005</v>
      </c>
      <c r="F11438">
        <v>1.323</v>
      </c>
      <c r="G11438">
        <v>0.26200000000000001</v>
      </c>
      <c r="H11438">
        <v>65</v>
      </c>
      <c r="I11438">
        <v>5.2</v>
      </c>
      <c r="J11438">
        <v>1.34E-3</v>
      </c>
      <c r="K11438">
        <v>0.27100000000000002</v>
      </c>
      <c r="L11438">
        <v>0.99401980198019835</v>
      </c>
      <c r="M11438" s="2">
        <f t="shared" si="353"/>
        <v>44.554455445544555</v>
      </c>
      <c r="N11438" t="s">
        <v>2796</v>
      </c>
    </row>
    <row r="11439" spans="1:14">
      <c r="A11439">
        <v>46</v>
      </c>
      <c r="B11439" t="s">
        <v>11851</v>
      </c>
      <c r="C11439" t="s">
        <v>11852</v>
      </c>
      <c r="D11439">
        <v>693</v>
      </c>
      <c r="E11439" s="1">
        <v>0.93200000000000005</v>
      </c>
      <c r="F11439">
        <v>1.208</v>
      </c>
      <c r="G11439">
        <v>9.8000000000000004E-2</v>
      </c>
      <c r="H11439">
        <v>41</v>
      </c>
      <c r="I11439">
        <v>8.6</v>
      </c>
      <c r="J11439">
        <v>1.0399999999999999E-3</v>
      </c>
      <c r="K11439">
        <v>0.34200000000000003</v>
      </c>
      <c r="L11439">
        <v>0.99401980198019835</v>
      </c>
      <c r="M11439" s="2">
        <f t="shared" si="353"/>
        <v>45.544554455445549</v>
      </c>
      <c r="N11439" t="s">
        <v>2796</v>
      </c>
    </row>
    <row r="11440" spans="1:14">
      <c r="A11440">
        <v>47</v>
      </c>
      <c r="B11440" t="s">
        <v>11855</v>
      </c>
      <c r="C11440" t="s">
        <v>11856</v>
      </c>
      <c r="D11440">
        <v>717</v>
      </c>
      <c r="E11440" s="1">
        <v>0.92</v>
      </c>
      <c r="F11440">
        <v>1.3460000000000001</v>
      </c>
      <c r="G11440">
        <v>0.17399999999999999</v>
      </c>
      <c r="H11440">
        <v>46</v>
      </c>
      <c r="I11440">
        <v>7.3</v>
      </c>
      <c r="J11440">
        <v>1.34E-3</v>
      </c>
      <c r="K11440">
        <v>0.35699999999999998</v>
      </c>
      <c r="L11440">
        <v>0.99401980198019835</v>
      </c>
      <c r="M11440" s="2">
        <f t="shared" si="353"/>
        <v>46.534653465346537</v>
      </c>
      <c r="N11440" t="s">
        <v>2796</v>
      </c>
    </row>
    <row r="11441" spans="1:14">
      <c r="A11441">
        <v>48</v>
      </c>
      <c r="B11441" t="s">
        <v>11875</v>
      </c>
      <c r="C11441" t="s">
        <v>11876</v>
      </c>
      <c r="D11441">
        <v>631</v>
      </c>
      <c r="E11441" s="1">
        <v>0.91</v>
      </c>
      <c r="G11441">
        <v>0.29599999999999999</v>
      </c>
      <c r="H11441">
        <v>71</v>
      </c>
      <c r="I11441">
        <v>4.7</v>
      </c>
      <c r="J11441">
        <v>2.15E-3</v>
      </c>
      <c r="L11441">
        <v>0.99401980198019835</v>
      </c>
      <c r="M11441" s="2">
        <f t="shared" si="353"/>
        <v>47.524752475247524</v>
      </c>
      <c r="N11441" t="s">
        <v>2796</v>
      </c>
    </row>
    <row r="11442" spans="1:14">
      <c r="A11442">
        <v>49</v>
      </c>
      <c r="B11442" t="s">
        <v>19460</v>
      </c>
      <c r="C11442" t="s">
        <v>19461</v>
      </c>
      <c r="D11442">
        <v>484</v>
      </c>
      <c r="E11442" s="1">
        <v>0.89900000000000002</v>
      </c>
      <c r="F11442">
        <v>1.25</v>
      </c>
      <c r="G11442">
        <v>0.314</v>
      </c>
      <c r="H11442">
        <v>35</v>
      </c>
      <c r="I11442">
        <v>5.9</v>
      </c>
      <c r="J11442">
        <v>1.09E-3</v>
      </c>
      <c r="K11442">
        <v>0.33100000000000002</v>
      </c>
      <c r="L11442">
        <v>0.99401980198019835</v>
      </c>
      <c r="M11442" s="2">
        <f t="shared" si="353"/>
        <v>48.514851485148512</v>
      </c>
      <c r="N11442" t="s">
        <v>2796</v>
      </c>
    </row>
    <row r="11443" spans="1:14">
      <c r="A11443">
        <v>50</v>
      </c>
      <c r="B11443" t="s">
        <v>11963</v>
      </c>
      <c r="C11443" t="s">
        <v>11964</v>
      </c>
      <c r="D11443">
        <v>585</v>
      </c>
      <c r="E11443" s="1">
        <v>0.89700000000000002</v>
      </c>
      <c r="F11443">
        <v>1.149</v>
      </c>
      <c r="G11443">
        <v>0.13</v>
      </c>
      <c r="H11443">
        <v>46</v>
      </c>
      <c r="I11443">
        <v>7.1</v>
      </c>
      <c r="J11443">
        <v>1.1299999999999999E-3</v>
      </c>
      <c r="K11443">
        <v>0.31900000000000001</v>
      </c>
      <c r="L11443">
        <v>0.99401980198019835</v>
      </c>
      <c r="M11443" s="2">
        <f t="shared" si="353"/>
        <v>49.504950495049506</v>
      </c>
      <c r="N11443" t="s">
        <v>2796</v>
      </c>
    </row>
    <row r="11444" spans="1:14">
      <c r="A11444">
        <v>51</v>
      </c>
      <c r="B11444" t="s">
        <v>15856</v>
      </c>
      <c r="C11444" t="s">
        <v>15857</v>
      </c>
      <c r="D11444">
        <v>496</v>
      </c>
      <c r="E11444" s="1">
        <v>0.88100000000000001</v>
      </c>
      <c r="F11444">
        <v>1.238</v>
      </c>
      <c r="G11444">
        <v>0.19400000000000001</v>
      </c>
      <c r="H11444">
        <v>31</v>
      </c>
      <c r="I11444">
        <v>7.4</v>
      </c>
      <c r="J11444">
        <v>1.0200000000000001E-3</v>
      </c>
      <c r="K11444">
        <v>0.34599999999999997</v>
      </c>
      <c r="L11444">
        <v>0.99401980198019835</v>
      </c>
      <c r="M11444" s="2">
        <f t="shared" si="353"/>
        <v>50.495049504950494</v>
      </c>
      <c r="N11444" t="s">
        <v>2796</v>
      </c>
    </row>
    <row r="11445" spans="1:14">
      <c r="A11445">
        <v>52</v>
      </c>
      <c r="B11445" t="s">
        <v>11893</v>
      </c>
      <c r="C11445" t="s">
        <v>11894</v>
      </c>
      <c r="D11445">
        <v>768</v>
      </c>
      <c r="E11445" s="1">
        <v>0.88100000000000001</v>
      </c>
      <c r="G11445">
        <v>0.128</v>
      </c>
      <c r="H11445">
        <v>86</v>
      </c>
      <c r="I11445">
        <v>6.4</v>
      </c>
      <c r="J11445">
        <v>1.5900000000000001E-3</v>
      </c>
      <c r="L11445">
        <v>0.99401980198019835</v>
      </c>
      <c r="M11445" s="2">
        <f t="shared" si="353"/>
        <v>51.485148514851488</v>
      </c>
      <c r="N11445" t="s">
        <v>2796</v>
      </c>
    </row>
    <row r="11446" spans="1:14">
      <c r="A11446">
        <v>53</v>
      </c>
      <c r="B11446" t="s">
        <v>11983</v>
      </c>
      <c r="C11446" t="s">
        <v>11984</v>
      </c>
      <c r="D11446">
        <v>241</v>
      </c>
      <c r="E11446" s="1">
        <v>0.875</v>
      </c>
      <c r="G11446">
        <v>0.22700000000000001</v>
      </c>
      <c r="H11446">
        <v>22</v>
      </c>
      <c r="I11446">
        <v>5.5</v>
      </c>
      <c r="J11446">
        <v>4.2000000000000002E-4</v>
      </c>
      <c r="L11446">
        <v>0.99401980198019835</v>
      </c>
      <c r="M11446" s="2">
        <f t="shared" si="353"/>
        <v>52.475247524752476</v>
      </c>
      <c r="N11446" t="s">
        <v>2796</v>
      </c>
    </row>
    <row r="11447" spans="1:14">
      <c r="A11447">
        <v>54</v>
      </c>
      <c r="B11447" t="s">
        <v>11877</v>
      </c>
      <c r="C11447" t="s">
        <v>11878</v>
      </c>
      <c r="D11447">
        <v>390</v>
      </c>
      <c r="E11447" s="1">
        <v>0.85699999999999998</v>
      </c>
      <c r="G11447">
        <v>0.185</v>
      </c>
      <c r="H11447">
        <v>27</v>
      </c>
      <c r="I11447">
        <v>9.6</v>
      </c>
      <c r="J11447">
        <v>5.5999999999999995E-4</v>
      </c>
      <c r="L11447">
        <v>0.99401980198019835</v>
      </c>
      <c r="M11447" s="2">
        <f t="shared" si="353"/>
        <v>53.46534653465347</v>
      </c>
      <c r="N11447" t="s">
        <v>2796</v>
      </c>
    </row>
    <row r="11448" spans="1:14">
      <c r="A11448">
        <v>55</v>
      </c>
      <c r="B11448" t="s">
        <v>11843</v>
      </c>
      <c r="C11448" t="s">
        <v>11844</v>
      </c>
      <c r="D11448">
        <v>474</v>
      </c>
      <c r="E11448" s="1">
        <v>0.85599999999999998</v>
      </c>
      <c r="F11448">
        <v>0.97699999999999998</v>
      </c>
      <c r="H11448">
        <v>0</v>
      </c>
      <c r="I11448">
        <v>6.8</v>
      </c>
      <c r="J11448">
        <v>8.4000000000000003E-4</v>
      </c>
      <c r="K11448">
        <v>0.218</v>
      </c>
      <c r="L11448">
        <v>0.99401980198019835</v>
      </c>
      <c r="M11448" s="2">
        <f t="shared" si="353"/>
        <v>54.455445544554458</v>
      </c>
      <c r="N11448" t="s">
        <v>2796</v>
      </c>
    </row>
    <row r="11449" spans="1:14">
      <c r="A11449">
        <v>56</v>
      </c>
      <c r="B11449" t="s">
        <v>11949</v>
      </c>
      <c r="C11449" t="s">
        <v>11950</v>
      </c>
      <c r="D11449">
        <v>450</v>
      </c>
      <c r="E11449" s="1">
        <v>0.82499999999999996</v>
      </c>
      <c r="F11449">
        <v>0.77500000000000002</v>
      </c>
      <c r="G11449">
        <v>0.10199999999999999</v>
      </c>
      <c r="H11449">
        <v>59</v>
      </c>
      <c r="I11449">
        <v>5.9</v>
      </c>
      <c r="J11449">
        <v>8.9999999999999998E-4</v>
      </c>
      <c r="K11449">
        <v>0.17899999999999999</v>
      </c>
      <c r="L11449">
        <v>0.99401980198019835</v>
      </c>
      <c r="M11449" s="2">
        <f t="shared" si="353"/>
        <v>55.445544554455452</v>
      </c>
      <c r="N11449" t="s">
        <v>2796</v>
      </c>
    </row>
    <row r="11450" spans="1:14">
      <c r="A11450">
        <v>57</v>
      </c>
      <c r="B11450" t="s">
        <v>11847</v>
      </c>
      <c r="C11450" t="s">
        <v>11848</v>
      </c>
      <c r="D11450">
        <v>873</v>
      </c>
      <c r="E11450" s="1">
        <v>0.82199999999999995</v>
      </c>
      <c r="F11450">
        <v>1.1990000000000001</v>
      </c>
      <c r="G11450">
        <v>0.11899999999999999</v>
      </c>
      <c r="H11450">
        <v>42</v>
      </c>
      <c r="I11450" t="s">
        <v>18288</v>
      </c>
      <c r="J11450">
        <v>9.3000000000000005E-4</v>
      </c>
      <c r="K11450">
        <v>0.34100000000000003</v>
      </c>
      <c r="L11450">
        <v>0.99401980198019835</v>
      </c>
      <c r="M11450" s="2">
        <f t="shared" si="353"/>
        <v>56.435643564356432</v>
      </c>
      <c r="N11450" t="s">
        <v>2796</v>
      </c>
    </row>
    <row r="11451" spans="1:14">
      <c r="A11451">
        <v>58</v>
      </c>
      <c r="B11451" t="s">
        <v>15234</v>
      </c>
      <c r="C11451" t="s">
        <v>15235</v>
      </c>
      <c r="D11451">
        <v>388</v>
      </c>
      <c r="E11451" s="1">
        <v>0.81599999999999995</v>
      </c>
      <c r="F11451">
        <v>0.94499999999999995</v>
      </c>
      <c r="G11451">
        <v>5.7000000000000002E-2</v>
      </c>
      <c r="H11451">
        <v>70</v>
      </c>
      <c r="I11451">
        <v>5</v>
      </c>
      <c r="J11451">
        <v>9.8999999999999999E-4</v>
      </c>
      <c r="K11451">
        <v>0.23899999999999999</v>
      </c>
      <c r="L11451">
        <v>0.99401980198019835</v>
      </c>
      <c r="M11451" s="2">
        <f t="shared" si="353"/>
        <v>57.42574257425742</v>
      </c>
      <c r="N11451" t="s">
        <v>2796</v>
      </c>
    </row>
    <row r="11452" spans="1:14">
      <c r="A11452">
        <v>59</v>
      </c>
      <c r="B11452" t="s">
        <v>11943</v>
      </c>
      <c r="C11452" t="s">
        <v>11944</v>
      </c>
      <c r="D11452">
        <v>413</v>
      </c>
      <c r="E11452" s="1">
        <v>0.81100000000000005</v>
      </c>
      <c r="F11452">
        <v>1.085</v>
      </c>
      <c r="G11452">
        <v>0.24099999999999999</v>
      </c>
      <c r="H11452">
        <v>29</v>
      </c>
      <c r="I11452">
        <v>6.2</v>
      </c>
      <c r="J11452">
        <v>9.3999999999999997E-4</v>
      </c>
      <c r="K11452">
        <v>0.30599999999999999</v>
      </c>
      <c r="L11452">
        <v>0.99401980198019835</v>
      </c>
      <c r="M11452" s="2">
        <f t="shared" si="353"/>
        <v>58.415841584158414</v>
      </c>
      <c r="N11452" t="s">
        <v>2796</v>
      </c>
    </row>
    <row r="11453" spans="1:14">
      <c r="A11453">
        <v>60</v>
      </c>
      <c r="B11453" t="s">
        <v>15880</v>
      </c>
      <c r="C11453" t="s">
        <v>15881</v>
      </c>
      <c r="D11453">
        <v>1018</v>
      </c>
      <c r="E11453" s="1">
        <v>0.80600000000000005</v>
      </c>
      <c r="F11453">
        <v>1.0309999999999999</v>
      </c>
      <c r="G11453">
        <v>0.20699999999999999</v>
      </c>
      <c r="H11453">
        <v>58</v>
      </c>
      <c r="I11453">
        <v>8.1</v>
      </c>
      <c r="J11453">
        <v>1.5399999999999999E-3</v>
      </c>
      <c r="K11453">
        <v>0.26800000000000002</v>
      </c>
      <c r="L11453">
        <v>0.99401980198019835</v>
      </c>
      <c r="M11453" s="2">
        <f t="shared" si="353"/>
        <v>59.405940594059402</v>
      </c>
      <c r="N11453" t="s">
        <v>2796</v>
      </c>
    </row>
    <row r="11454" spans="1:14">
      <c r="A11454">
        <v>61</v>
      </c>
      <c r="B11454" t="s">
        <v>16378</v>
      </c>
      <c r="C11454" t="s">
        <v>16379</v>
      </c>
      <c r="D11454">
        <v>709</v>
      </c>
      <c r="E11454" s="1">
        <v>0.80200000000000005</v>
      </c>
      <c r="F11454">
        <v>0.68100000000000005</v>
      </c>
      <c r="G11454">
        <v>0.30499999999999999</v>
      </c>
      <c r="H11454">
        <v>59</v>
      </c>
      <c r="I11454">
        <v>6.8</v>
      </c>
      <c r="J11454">
        <v>1.1299999999999999E-3</v>
      </c>
      <c r="K11454">
        <v>0.161</v>
      </c>
      <c r="L11454">
        <v>0.99401980198019835</v>
      </c>
      <c r="M11454" s="2">
        <f t="shared" si="353"/>
        <v>60.396039603960396</v>
      </c>
      <c r="N11454" t="s">
        <v>2796</v>
      </c>
    </row>
    <row r="11455" spans="1:14">
      <c r="A11455">
        <v>62</v>
      </c>
      <c r="B11455" t="s">
        <v>11947</v>
      </c>
      <c r="C11455" t="s">
        <v>11948</v>
      </c>
      <c r="D11455">
        <v>1328</v>
      </c>
      <c r="E11455" s="1">
        <v>0.79500000000000004</v>
      </c>
      <c r="F11455">
        <v>1.137</v>
      </c>
      <c r="G11455">
        <v>8.7999999999999995E-2</v>
      </c>
      <c r="H11455">
        <v>114</v>
      </c>
      <c r="I11455">
        <v>6.5</v>
      </c>
      <c r="J11455">
        <v>2.4599999999999999E-3</v>
      </c>
      <c r="K11455">
        <v>0.27</v>
      </c>
      <c r="L11455">
        <v>0.99401980198019835</v>
      </c>
      <c r="M11455" s="2">
        <f t="shared" si="353"/>
        <v>61.386138613861384</v>
      </c>
      <c r="N11455" t="s">
        <v>2796</v>
      </c>
    </row>
    <row r="11456" spans="1:14">
      <c r="A11456">
        <v>63</v>
      </c>
      <c r="B11456" t="s">
        <v>11997</v>
      </c>
      <c r="C11456" t="s">
        <v>11998</v>
      </c>
      <c r="D11456">
        <v>1043</v>
      </c>
      <c r="E11456" s="1">
        <v>0.78</v>
      </c>
      <c r="F11456">
        <v>1.0649999999999999</v>
      </c>
      <c r="G11456">
        <v>0.16400000000000001</v>
      </c>
      <c r="H11456">
        <v>61</v>
      </c>
      <c r="I11456">
        <v>8.3000000000000007</v>
      </c>
      <c r="J11456">
        <v>1.5100000000000001E-3</v>
      </c>
      <c r="K11456">
        <v>0.27800000000000002</v>
      </c>
      <c r="L11456">
        <v>0.99401980198019835</v>
      </c>
      <c r="M11456" s="2">
        <f t="shared" si="353"/>
        <v>62.376237623762378</v>
      </c>
      <c r="N11456" t="s">
        <v>2796</v>
      </c>
    </row>
    <row r="11457" spans="1:14">
      <c r="A11457">
        <v>64</v>
      </c>
      <c r="B11457" t="s">
        <v>11999</v>
      </c>
      <c r="C11457" t="s">
        <v>12000</v>
      </c>
      <c r="D11457">
        <v>424</v>
      </c>
      <c r="E11457" s="1">
        <v>0.77900000000000003</v>
      </c>
      <c r="F11457">
        <v>0.85</v>
      </c>
      <c r="G11457">
        <v>0.38500000000000001</v>
      </c>
      <c r="H11457">
        <v>39</v>
      </c>
      <c r="I11457">
        <v>8.1</v>
      </c>
      <c r="J11457">
        <v>6.2E-4</v>
      </c>
      <c r="K11457">
        <v>0.221</v>
      </c>
      <c r="L11457">
        <v>0.99401980198019835</v>
      </c>
      <c r="M11457" s="2">
        <f t="shared" si="353"/>
        <v>63.366336633663366</v>
      </c>
      <c r="N11457" t="s">
        <v>2796</v>
      </c>
    </row>
    <row r="11458" spans="1:14">
      <c r="A11458">
        <v>65</v>
      </c>
      <c r="B11458" t="s">
        <v>11953</v>
      </c>
      <c r="C11458" t="s">
        <v>11954</v>
      </c>
      <c r="D11458">
        <v>267</v>
      </c>
      <c r="E11458" s="1">
        <v>0.77800000000000002</v>
      </c>
      <c r="F11458">
        <v>1.151</v>
      </c>
      <c r="G11458">
        <v>0.152</v>
      </c>
      <c r="H11458">
        <v>33</v>
      </c>
      <c r="I11458">
        <v>4.5999999999999996</v>
      </c>
      <c r="J11458">
        <v>8.8000000000000003E-4</v>
      </c>
      <c r="K11458">
        <v>0.316</v>
      </c>
      <c r="L11458">
        <v>0.99401980198019835</v>
      </c>
      <c r="M11458" s="2">
        <f t="shared" ref="M11458:M11494" si="354">A11458/101*100</f>
        <v>64.356435643564353</v>
      </c>
      <c r="N11458" t="s">
        <v>2796</v>
      </c>
    </row>
    <row r="11459" spans="1:14">
      <c r="A11459">
        <v>66</v>
      </c>
      <c r="B11459" t="s">
        <v>11927</v>
      </c>
      <c r="C11459" t="s">
        <v>11928</v>
      </c>
      <c r="D11459">
        <v>560</v>
      </c>
      <c r="E11459" s="1">
        <v>0.77</v>
      </c>
      <c r="F11459">
        <v>1.204</v>
      </c>
      <c r="G11459">
        <v>0.23499999999999999</v>
      </c>
      <c r="H11459">
        <v>51</v>
      </c>
      <c r="I11459">
        <v>6.2</v>
      </c>
      <c r="J11459">
        <v>1.2099999999999999E-3</v>
      </c>
      <c r="K11459">
        <v>0.31900000000000001</v>
      </c>
      <c r="L11459">
        <v>0.99401980198019835</v>
      </c>
      <c r="M11459" s="2">
        <f t="shared" si="354"/>
        <v>65.346534653465355</v>
      </c>
      <c r="N11459" t="s">
        <v>2796</v>
      </c>
    </row>
    <row r="11460" spans="1:14">
      <c r="A11460">
        <v>67</v>
      </c>
      <c r="B11460" t="s">
        <v>11907</v>
      </c>
      <c r="C11460" t="s">
        <v>11908</v>
      </c>
      <c r="D11460">
        <v>326</v>
      </c>
      <c r="E11460" s="1">
        <v>0.76800000000000002</v>
      </c>
      <c r="G11460">
        <v>6.5000000000000002E-2</v>
      </c>
      <c r="H11460">
        <v>31</v>
      </c>
      <c r="I11460">
        <v>5.6</v>
      </c>
      <c r="J11460">
        <v>8.7000000000000001E-4</v>
      </c>
      <c r="L11460">
        <v>0.99401980198019835</v>
      </c>
      <c r="M11460" s="2">
        <f t="shared" si="354"/>
        <v>66.336633663366342</v>
      </c>
      <c r="N11460" t="s">
        <v>2796</v>
      </c>
    </row>
    <row r="11461" spans="1:14">
      <c r="A11461">
        <v>68</v>
      </c>
      <c r="B11461" t="s">
        <v>14508</v>
      </c>
      <c r="C11461" t="s">
        <v>14509</v>
      </c>
      <c r="D11461">
        <v>460</v>
      </c>
      <c r="E11461" s="1">
        <v>0.75600000000000001</v>
      </c>
      <c r="G11461">
        <v>4.8000000000000001E-2</v>
      </c>
      <c r="H11461">
        <v>42</v>
      </c>
      <c r="I11461">
        <v>7</v>
      </c>
      <c r="J11461">
        <v>9.1E-4</v>
      </c>
      <c r="L11461">
        <v>0.99401980198019835</v>
      </c>
      <c r="M11461" s="2">
        <f t="shared" si="354"/>
        <v>67.32673267326733</v>
      </c>
      <c r="N11461" t="s">
        <v>2796</v>
      </c>
    </row>
    <row r="11462" spans="1:14">
      <c r="A11462">
        <v>69</v>
      </c>
      <c r="B11462" t="s">
        <v>11881</v>
      </c>
      <c r="C11462" t="s">
        <v>11882</v>
      </c>
      <c r="D11462">
        <v>190</v>
      </c>
      <c r="E11462" s="1">
        <v>0.72899999999999998</v>
      </c>
      <c r="G11462">
        <v>0.107</v>
      </c>
      <c r="H11462">
        <v>28</v>
      </c>
      <c r="I11462">
        <v>4.5999999999999996</v>
      </c>
      <c r="J11462">
        <v>5.5000000000000003E-4</v>
      </c>
      <c r="L11462">
        <v>0.99401980198019835</v>
      </c>
      <c r="M11462" s="2">
        <f t="shared" si="354"/>
        <v>68.316831683168317</v>
      </c>
      <c r="N11462" t="s">
        <v>2796</v>
      </c>
    </row>
    <row r="11463" spans="1:14">
      <c r="A11463">
        <v>70</v>
      </c>
      <c r="B11463" t="s">
        <v>11917</v>
      </c>
      <c r="C11463" t="s">
        <v>11918</v>
      </c>
      <c r="D11463">
        <v>195</v>
      </c>
      <c r="E11463" s="1">
        <v>0.72699999999999998</v>
      </c>
      <c r="G11463">
        <v>6.6000000000000003E-2</v>
      </c>
      <c r="H11463">
        <v>61</v>
      </c>
      <c r="I11463">
        <v>5</v>
      </c>
      <c r="J11463">
        <v>4.4999999999999999E-4</v>
      </c>
      <c r="L11463">
        <v>0.99401980198019835</v>
      </c>
      <c r="M11463" s="2">
        <f t="shared" si="354"/>
        <v>69.306930693069305</v>
      </c>
      <c r="N11463" t="s">
        <v>2796</v>
      </c>
    </row>
    <row r="11464" spans="1:14">
      <c r="A11464">
        <v>71</v>
      </c>
      <c r="B11464" t="s">
        <v>11913</v>
      </c>
      <c r="C11464" t="s">
        <v>11914</v>
      </c>
      <c r="D11464">
        <v>552</v>
      </c>
      <c r="E11464" s="1">
        <v>0.71399999999999997</v>
      </c>
      <c r="G11464">
        <v>0.14299999999999999</v>
      </c>
      <c r="H11464">
        <v>63</v>
      </c>
      <c r="I11464">
        <v>4.8</v>
      </c>
      <c r="J11464">
        <v>1.42E-3</v>
      </c>
      <c r="L11464">
        <v>0.99401980198019835</v>
      </c>
      <c r="M11464" s="2">
        <f t="shared" si="354"/>
        <v>70.297029702970292</v>
      </c>
      <c r="N11464" t="s">
        <v>2796</v>
      </c>
    </row>
    <row r="11465" spans="1:14">
      <c r="A11465">
        <v>72</v>
      </c>
      <c r="B11465" t="s">
        <v>15964</v>
      </c>
      <c r="C11465" t="s">
        <v>15965</v>
      </c>
      <c r="D11465">
        <v>845</v>
      </c>
      <c r="E11465" s="1">
        <v>0.70899999999999996</v>
      </c>
      <c r="F11465">
        <v>1.1659999999999999</v>
      </c>
      <c r="G11465">
        <v>0.22500000000000001</v>
      </c>
      <c r="H11465">
        <v>89</v>
      </c>
      <c r="I11465">
        <v>5</v>
      </c>
      <c r="J11465">
        <v>2.3999999999999998E-3</v>
      </c>
      <c r="K11465">
        <v>0.316</v>
      </c>
      <c r="L11465">
        <v>0.99401980198019835</v>
      </c>
      <c r="M11465" s="2">
        <f t="shared" si="354"/>
        <v>71.287128712871279</v>
      </c>
      <c r="N11465" t="s">
        <v>2796</v>
      </c>
    </row>
    <row r="11466" spans="1:14">
      <c r="A11466">
        <v>73</v>
      </c>
      <c r="B11466" t="s">
        <v>11977</v>
      </c>
      <c r="C11466" t="s">
        <v>11978</v>
      </c>
      <c r="D11466">
        <v>554</v>
      </c>
      <c r="E11466" s="1">
        <v>0.70599999999999996</v>
      </c>
      <c r="F11466">
        <v>0.93600000000000005</v>
      </c>
      <c r="G11466">
        <v>0.113</v>
      </c>
      <c r="H11466">
        <v>71</v>
      </c>
      <c r="I11466">
        <v>5.9</v>
      </c>
      <c r="J11466">
        <v>1.23E-3</v>
      </c>
      <c r="K11466">
        <v>0.23799999999999999</v>
      </c>
      <c r="L11466">
        <v>0.99401980198019835</v>
      </c>
      <c r="M11466" s="2">
        <f t="shared" si="354"/>
        <v>72.277227722772281</v>
      </c>
      <c r="N11466" t="s">
        <v>2796</v>
      </c>
    </row>
    <row r="11467" spans="1:14">
      <c r="A11467">
        <v>74</v>
      </c>
      <c r="B11467" t="s">
        <v>11951</v>
      </c>
      <c r="C11467" t="s">
        <v>11952</v>
      </c>
      <c r="D11467">
        <v>377</v>
      </c>
      <c r="E11467" s="1">
        <v>0.69</v>
      </c>
      <c r="G11467">
        <v>0.22900000000000001</v>
      </c>
      <c r="H11467">
        <v>48</v>
      </c>
      <c r="I11467">
        <v>5.9</v>
      </c>
      <c r="J11467">
        <v>7.2999999999999996E-4</v>
      </c>
      <c r="L11467">
        <v>0.99401980198019835</v>
      </c>
      <c r="M11467" s="2">
        <f t="shared" si="354"/>
        <v>73.267326732673268</v>
      </c>
      <c r="N11467" t="s">
        <v>2796</v>
      </c>
    </row>
    <row r="11468" spans="1:14">
      <c r="A11468">
        <v>75</v>
      </c>
      <c r="B11468" t="s">
        <v>11989</v>
      </c>
      <c r="C11468" t="s">
        <v>11990</v>
      </c>
      <c r="D11468">
        <v>401</v>
      </c>
      <c r="E11468" s="1">
        <v>0.68799999999999994</v>
      </c>
      <c r="F11468">
        <v>0.76900000000000002</v>
      </c>
      <c r="G11468">
        <v>0.107</v>
      </c>
      <c r="H11468">
        <v>28</v>
      </c>
      <c r="I11468">
        <v>7.1</v>
      </c>
      <c r="J11468">
        <v>6.7000000000000002E-4</v>
      </c>
      <c r="K11468">
        <v>0.19600000000000001</v>
      </c>
      <c r="L11468">
        <v>0.99401980198019835</v>
      </c>
      <c r="M11468" s="2">
        <f t="shared" si="354"/>
        <v>74.257425742574256</v>
      </c>
      <c r="N11468" t="s">
        <v>2796</v>
      </c>
    </row>
    <row r="11469" spans="1:14">
      <c r="A11469">
        <v>76</v>
      </c>
      <c r="B11469" t="s">
        <v>11945</v>
      </c>
      <c r="C11469" t="s">
        <v>11946</v>
      </c>
      <c r="D11469">
        <v>747</v>
      </c>
      <c r="E11469" s="1">
        <v>0.68400000000000005</v>
      </c>
      <c r="F11469">
        <v>1.012</v>
      </c>
      <c r="G11469">
        <v>0.17</v>
      </c>
      <c r="H11469">
        <v>47</v>
      </c>
      <c r="I11469">
        <v>7.7</v>
      </c>
      <c r="J11469">
        <v>1.1299999999999999E-3</v>
      </c>
      <c r="K11469">
        <v>0.26500000000000001</v>
      </c>
      <c r="L11469">
        <v>0.99401980198019835</v>
      </c>
      <c r="M11469" s="2">
        <f t="shared" si="354"/>
        <v>75.247524752475243</v>
      </c>
      <c r="N11469" t="s">
        <v>2796</v>
      </c>
    </row>
    <row r="11470" spans="1:14">
      <c r="A11470">
        <v>77</v>
      </c>
      <c r="B11470" t="s">
        <v>12001</v>
      </c>
      <c r="C11470" t="s">
        <v>12002</v>
      </c>
      <c r="D11470">
        <v>104</v>
      </c>
      <c r="E11470" s="1">
        <v>0.65500000000000003</v>
      </c>
      <c r="G11470">
        <v>3.5999999999999997E-2</v>
      </c>
      <c r="H11470">
        <v>28</v>
      </c>
      <c r="I11470">
        <v>3.5</v>
      </c>
      <c r="J11470">
        <v>5.5999999999999995E-4</v>
      </c>
      <c r="L11470">
        <v>0.99401980198019835</v>
      </c>
      <c r="M11470" s="2">
        <f t="shared" si="354"/>
        <v>76.237623762376245</v>
      </c>
      <c r="N11470" t="s">
        <v>2796</v>
      </c>
    </row>
    <row r="11471" spans="1:14">
      <c r="A11471">
        <v>78</v>
      </c>
      <c r="B11471" t="s">
        <v>11911</v>
      </c>
      <c r="C11471" t="s">
        <v>11912</v>
      </c>
      <c r="D11471">
        <v>245</v>
      </c>
      <c r="E11471" s="1">
        <v>0.63400000000000001</v>
      </c>
      <c r="F11471">
        <v>0.89400000000000002</v>
      </c>
      <c r="G11471">
        <v>0.1</v>
      </c>
      <c r="H11471">
        <v>20</v>
      </c>
      <c r="I11471">
        <v>7.8</v>
      </c>
      <c r="J11471">
        <v>3.8999999999999999E-4</v>
      </c>
      <c r="K11471">
        <v>0.23899999999999999</v>
      </c>
      <c r="L11471">
        <v>0.99401980198019835</v>
      </c>
      <c r="M11471" s="2">
        <f t="shared" si="354"/>
        <v>77.227722772277232</v>
      </c>
      <c r="N11471" t="s">
        <v>2796</v>
      </c>
    </row>
    <row r="11472" spans="1:14">
      <c r="A11472">
        <v>79</v>
      </c>
      <c r="B11472" t="s">
        <v>12005</v>
      </c>
      <c r="C11472" t="s">
        <v>12006</v>
      </c>
      <c r="D11472">
        <v>187</v>
      </c>
      <c r="E11472" s="1">
        <v>0.60599999999999998</v>
      </c>
      <c r="G11472">
        <v>7.6999999999999999E-2</v>
      </c>
      <c r="H11472">
        <v>13</v>
      </c>
      <c r="I11472">
        <v>7.4</v>
      </c>
      <c r="J11472">
        <v>3.6000000000000002E-4</v>
      </c>
      <c r="L11472">
        <v>0.99401980198019835</v>
      </c>
      <c r="M11472" s="2">
        <f t="shared" si="354"/>
        <v>78.21782178217822</v>
      </c>
      <c r="N11472" t="s">
        <v>2796</v>
      </c>
    </row>
    <row r="11473" spans="1:14">
      <c r="A11473">
        <v>80</v>
      </c>
      <c r="B11473" t="s">
        <v>11961</v>
      </c>
      <c r="C11473" t="s">
        <v>11962</v>
      </c>
      <c r="D11473">
        <v>47</v>
      </c>
      <c r="E11473" s="1">
        <v>0.58299999999999996</v>
      </c>
      <c r="F11473">
        <v>0.42099999999999999</v>
      </c>
      <c r="G11473">
        <v>0</v>
      </c>
      <c r="H11473">
        <v>22</v>
      </c>
      <c r="J11473">
        <v>1.2E-4</v>
      </c>
      <c r="K11473">
        <v>9.2999999999999999E-2</v>
      </c>
      <c r="L11473">
        <v>0.99401980198019835</v>
      </c>
      <c r="M11473" s="2">
        <f t="shared" si="354"/>
        <v>79.207920792079207</v>
      </c>
      <c r="N11473" t="s">
        <v>2796</v>
      </c>
    </row>
    <row r="11474" spans="1:14">
      <c r="A11474">
        <v>81</v>
      </c>
      <c r="B11474" t="s">
        <v>11933</v>
      </c>
      <c r="C11474" t="s">
        <v>11934</v>
      </c>
      <c r="D11474">
        <v>316</v>
      </c>
      <c r="E11474" s="1">
        <v>0.57799999999999996</v>
      </c>
      <c r="G11474">
        <v>6.2E-2</v>
      </c>
      <c r="H11474">
        <v>32</v>
      </c>
      <c r="I11474">
        <v>6.7</v>
      </c>
      <c r="J11474">
        <v>5.5999999999999995E-4</v>
      </c>
      <c r="L11474">
        <v>0.99401980198019835</v>
      </c>
      <c r="M11474" s="2">
        <f t="shared" si="354"/>
        <v>80.198019801980209</v>
      </c>
      <c r="N11474" t="s">
        <v>2796</v>
      </c>
    </row>
    <row r="11475" spans="1:14">
      <c r="A11475">
        <v>82</v>
      </c>
      <c r="B11475" t="s">
        <v>11971</v>
      </c>
      <c r="C11475" t="s">
        <v>11972</v>
      </c>
      <c r="D11475">
        <v>452</v>
      </c>
      <c r="E11475" s="1">
        <v>0.56200000000000006</v>
      </c>
      <c r="F11475">
        <v>0.75</v>
      </c>
      <c r="G11475">
        <v>0.20799999999999999</v>
      </c>
      <c r="H11475">
        <v>48</v>
      </c>
      <c r="I11475">
        <v>6.5</v>
      </c>
      <c r="J11475">
        <v>9.3999999999999997E-4</v>
      </c>
      <c r="K11475">
        <v>0.19900000000000001</v>
      </c>
      <c r="L11475">
        <v>0.99401980198019835</v>
      </c>
      <c r="M11475" s="2">
        <f t="shared" si="354"/>
        <v>81.188118811881196</v>
      </c>
      <c r="N11475" t="s">
        <v>2796</v>
      </c>
    </row>
    <row r="11476" spans="1:14">
      <c r="A11476">
        <v>83</v>
      </c>
      <c r="B11476" t="s">
        <v>12009</v>
      </c>
      <c r="C11476" t="s">
        <v>12010</v>
      </c>
      <c r="D11476">
        <v>843</v>
      </c>
      <c r="E11476" s="1">
        <v>0.54</v>
      </c>
      <c r="F11476">
        <v>0.622</v>
      </c>
      <c r="G11476">
        <v>0.114</v>
      </c>
      <c r="H11476">
        <v>140</v>
      </c>
      <c r="I11476">
        <v>5</v>
      </c>
      <c r="J11476">
        <v>1.4400000000000001E-3</v>
      </c>
      <c r="K11476">
        <v>0.104</v>
      </c>
      <c r="L11476">
        <v>0.99401980198019835</v>
      </c>
      <c r="M11476" s="2">
        <f t="shared" si="354"/>
        <v>82.178217821782169</v>
      </c>
      <c r="N11476" t="s">
        <v>2796</v>
      </c>
    </row>
    <row r="11477" spans="1:14">
      <c r="A11477">
        <v>84</v>
      </c>
      <c r="B11477" t="s">
        <v>11955</v>
      </c>
      <c r="C11477" t="s">
        <v>11956</v>
      </c>
      <c r="D11477">
        <v>604</v>
      </c>
      <c r="E11477" s="1">
        <v>0.51</v>
      </c>
      <c r="F11477">
        <v>1.1140000000000001</v>
      </c>
      <c r="G11477">
        <v>0.159</v>
      </c>
      <c r="H11477">
        <v>44</v>
      </c>
      <c r="I11477">
        <v>7.2</v>
      </c>
      <c r="J11477">
        <v>1.1800000000000001E-3</v>
      </c>
      <c r="K11477">
        <v>0.30599999999999999</v>
      </c>
      <c r="L11477">
        <v>0.99401980198019835</v>
      </c>
      <c r="M11477" s="2">
        <f t="shared" si="354"/>
        <v>83.168316831683171</v>
      </c>
      <c r="N11477" t="s">
        <v>2796</v>
      </c>
    </row>
    <row r="11478" spans="1:14">
      <c r="A11478">
        <v>85</v>
      </c>
      <c r="B11478" t="s">
        <v>11348</v>
      </c>
      <c r="C11478" t="s">
        <v>11349</v>
      </c>
      <c r="D11478">
        <v>249</v>
      </c>
      <c r="E11478" s="1">
        <v>0.46899999999999997</v>
      </c>
      <c r="F11478">
        <v>0.623</v>
      </c>
      <c r="G11478">
        <v>0.161</v>
      </c>
      <c r="H11478">
        <v>31</v>
      </c>
      <c r="I11478">
        <v>6.9</v>
      </c>
      <c r="J11478">
        <v>4.0999999999999999E-4</v>
      </c>
      <c r="K11478">
        <v>0.14000000000000001</v>
      </c>
      <c r="L11478">
        <v>0.99401980198019835</v>
      </c>
      <c r="M11478" s="2">
        <f t="shared" si="354"/>
        <v>84.158415841584159</v>
      </c>
      <c r="N11478" t="s">
        <v>2796</v>
      </c>
    </row>
    <row r="11479" spans="1:14">
      <c r="A11479">
        <v>86</v>
      </c>
      <c r="B11479" t="s">
        <v>11995</v>
      </c>
      <c r="C11479" t="s">
        <v>11996</v>
      </c>
      <c r="D11479">
        <v>102</v>
      </c>
      <c r="E11479" s="1">
        <v>0.46</v>
      </c>
      <c r="G11479">
        <v>0.111</v>
      </c>
      <c r="H11479">
        <v>27</v>
      </c>
      <c r="I11479">
        <v>5.4</v>
      </c>
      <c r="J11479">
        <v>1.7000000000000001E-4</v>
      </c>
      <c r="L11479">
        <v>0.99401980198019835</v>
      </c>
      <c r="M11479" s="2">
        <f t="shared" si="354"/>
        <v>85.148514851485146</v>
      </c>
      <c r="N11479" t="s">
        <v>2796</v>
      </c>
    </row>
    <row r="11480" spans="1:14">
      <c r="A11480">
        <v>87</v>
      </c>
      <c r="B11480" t="s">
        <v>11857</v>
      </c>
      <c r="C11480" t="s">
        <v>11858</v>
      </c>
      <c r="D11480">
        <v>48</v>
      </c>
      <c r="E11480" s="1">
        <v>0.44</v>
      </c>
      <c r="F11480">
        <v>0.41199999999999998</v>
      </c>
      <c r="G11480">
        <v>3.6999999999999998E-2</v>
      </c>
      <c r="H11480">
        <v>27</v>
      </c>
      <c r="J11480">
        <v>1.7000000000000001E-4</v>
      </c>
      <c r="K11480">
        <v>8.6999999999999994E-2</v>
      </c>
      <c r="L11480">
        <v>0.99401980198019835</v>
      </c>
      <c r="M11480" s="2">
        <f t="shared" si="354"/>
        <v>86.138613861386133</v>
      </c>
      <c r="N11480" t="s">
        <v>2796</v>
      </c>
    </row>
    <row r="11481" spans="1:14">
      <c r="A11481">
        <v>88</v>
      </c>
      <c r="B11481" t="s">
        <v>11883</v>
      </c>
      <c r="C11481" t="s">
        <v>11884</v>
      </c>
      <c r="D11481">
        <v>575</v>
      </c>
      <c r="E11481" s="1">
        <v>0.439</v>
      </c>
      <c r="F11481">
        <v>0.88300000000000001</v>
      </c>
      <c r="G11481">
        <v>0.46300000000000002</v>
      </c>
      <c r="H11481">
        <v>80</v>
      </c>
      <c r="I11481">
        <v>5.5</v>
      </c>
      <c r="J11481">
        <v>1.41E-3</v>
      </c>
      <c r="K11481">
        <v>0.24099999999999999</v>
      </c>
      <c r="L11481">
        <v>0.99401980198019835</v>
      </c>
      <c r="M11481" s="2">
        <f t="shared" si="354"/>
        <v>87.128712871287135</v>
      </c>
      <c r="N11481" t="s">
        <v>2796</v>
      </c>
    </row>
    <row r="11482" spans="1:14">
      <c r="A11482">
        <v>89</v>
      </c>
      <c r="B11482" t="s">
        <v>11967</v>
      </c>
      <c r="C11482" t="s">
        <v>11968</v>
      </c>
      <c r="D11482">
        <v>439</v>
      </c>
      <c r="E11482" s="1">
        <v>0.42499999999999999</v>
      </c>
      <c r="F11482">
        <v>0.60899999999999999</v>
      </c>
      <c r="G11482">
        <v>8.5000000000000006E-2</v>
      </c>
      <c r="H11482">
        <v>47</v>
      </c>
      <c r="I11482">
        <v>8.9</v>
      </c>
      <c r="J11482">
        <v>6.6E-4</v>
      </c>
      <c r="K11482">
        <v>0.17599999999999999</v>
      </c>
      <c r="L11482">
        <v>0.99401980198019835</v>
      </c>
      <c r="M11482" s="2">
        <f t="shared" si="354"/>
        <v>88.118811881188122</v>
      </c>
      <c r="N11482" t="s">
        <v>2796</v>
      </c>
    </row>
    <row r="11483" spans="1:14">
      <c r="A11483">
        <v>90</v>
      </c>
      <c r="B11483" t="s">
        <v>11859</v>
      </c>
      <c r="C11483" t="s">
        <v>11860</v>
      </c>
      <c r="D11483">
        <v>64</v>
      </c>
      <c r="E11483" s="1">
        <v>0.4</v>
      </c>
      <c r="F11483">
        <v>0.4</v>
      </c>
      <c r="G11483">
        <v>0.2</v>
      </c>
      <c r="H11483">
        <v>20</v>
      </c>
      <c r="J11483">
        <v>8.0000000000000007E-5</v>
      </c>
      <c r="K11483">
        <v>5.3999999999999999E-2</v>
      </c>
      <c r="L11483">
        <v>0.99401980198019835</v>
      </c>
      <c r="M11483" s="2">
        <f t="shared" si="354"/>
        <v>89.10891089108911</v>
      </c>
      <c r="N11483" t="s">
        <v>2796</v>
      </c>
    </row>
    <row r="11484" spans="1:14">
      <c r="A11484">
        <v>91</v>
      </c>
      <c r="B11484" t="s">
        <v>12007</v>
      </c>
      <c r="C11484" t="s">
        <v>12008</v>
      </c>
      <c r="D11484">
        <v>508</v>
      </c>
      <c r="E11484" s="1">
        <v>0.38700000000000001</v>
      </c>
      <c r="F11484">
        <v>0.51</v>
      </c>
      <c r="G11484">
        <v>3.7999999999999999E-2</v>
      </c>
      <c r="H11484">
        <v>160</v>
      </c>
      <c r="I11484">
        <v>4.4000000000000004</v>
      </c>
      <c r="J11484">
        <v>7.7999999999999999E-4</v>
      </c>
      <c r="K11484">
        <v>6.6000000000000003E-2</v>
      </c>
      <c r="L11484">
        <v>0.99401980198019835</v>
      </c>
      <c r="M11484" s="2">
        <f t="shared" si="354"/>
        <v>90.099009900990097</v>
      </c>
      <c r="N11484" t="s">
        <v>2796</v>
      </c>
    </row>
    <row r="11485" spans="1:14">
      <c r="A11485">
        <v>92</v>
      </c>
      <c r="B11485" t="s">
        <v>11897</v>
      </c>
      <c r="C11485" t="s">
        <v>11898</v>
      </c>
      <c r="D11485">
        <v>75</v>
      </c>
      <c r="E11485" s="1">
        <v>0.36099999999999999</v>
      </c>
      <c r="H11485">
        <v>0</v>
      </c>
      <c r="J11485">
        <v>1.2999999999999999E-4</v>
      </c>
      <c r="L11485">
        <v>0.99401980198019835</v>
      </c>
      <c r="M11485" s="2">
        <f t="shared" si="354"/>
        <v>91.089108910891099</v>
      </c>
      <c r="N11485" t="s">
        <v>2796</v>
      </c>
    </row>
    <row r="11486" spans="1:14">
      <c r="A11486">
        <v>93</v>
      </c>
      <c r="B11486" t="s">
        <v>9025</v>
      </c>
      <c r="C11486" t="s">
        <v>9026</v>
      </c>
      <c r="D11486">
        <v>383</v>
      </c>
      <c r="E11486" s="1">
        <v>0.34100000000000003</v>
      </c>
      <c r="G11486">
        <v>7.0999999999999994E-2</v>
      </c>
      <c r="H11486">
        <v>42</v>
      </c>
      <c r="I11486">
        <v>8.5</v>
      </c>
      <c r="J11486">
        <v>4.4000000000000002E-4</v>
      </c>
      <c r="L11486">
        <v>0.99401980198019835</v>
      </c>
      <c r="M11486" s="2">
        <f t="shared" si="354"/>
        <v>92.079207920792086</v>
      </c>
      <c r="N11486" t="s">
        <v>2796</v>
      </c>
    </row>
    <row r="11487" spans="1:14">
      <c r="A11487">
        <v>94</v>
      </c>
      <c r="B11487" t="s">
        <v>11863</v>
      </c>
      <c r="C11487" t="s">
        <v>11864</v>
      </c>
      <c r="D11487">
        <v>350</v>
      </c>
      <c r="E11487" s="1">
        <v>0.33800000000000002</v>
      </c>
      <c r="F11487">
        <v>0.69299999999999995</v>
      </c>
      <c r="G11487">
        <v>0</v>
      </c>
      <c r="H11487">
        <v>19</v>
      </c>
      <c r="I11487">
        <v>6.8</v>
      </c>
      <c r="J11487">
        <v>6.4000000000000005E-4</v>
      </c>
      <c r="K11487">
        <v>0.18</v>
      </c>
      <c r="L11487">
        <v>0.99401980198019835</v>
      </c>
      <c r="M11487" s="2">
        <f t="shared" si="354"/>
        <v>93.069306930693074</v>
      </c>
      <c r="N11487" t="s">
        <v>2796</v>
      </c>
    </row>
    <row r="11488" spans="1:14">
      <c r="A11488">
        <v>95</v>
      </c>
      <c r="B11488" t="s">
        <v>11903</v>
      </c>
      <c r="C11488" t="s">
        <v>11904</v>
      </c>
      <c r="D11488">
        <v>89</v>
      </c>
      <c r="E11488" s="1">
        <v>0.31</v>
      </c>
      <c r="F11488">
        <v>0.38500000000000001</v>
      </c>
      <c r="G11488">
        <v>0</v>
      </c>
      <c r="H11488">
        <v>14</v>
      </c>
      <c r="J11488">
        <v>1.7000000000000001E-4</v>
      </c>
      <c r="K11488">
        <v>9.4E-2</v>
      </c>
      <c r="L11488">
        <v>0.99401980198019835</v>
      </c>
      <c r="M11488" s="2">
        <f t="shared" si="354"/>
        <v>94.059405940594047</v>
      </c>
      <c r="N11488" t="s">
        <v>2796</v>
      </c>
    </row>
    <row r="11489" spans="1:14">
      <c r="A11489">
        <v>96</v>
      </c>
      <c r="B11489" t="s">
        <v>11921</v>
      </c>
      <c r="C11489" t="s">
        <v>11922</v>
      </c>
      <c r="D11489">
        <v>313</v>
      </c>
      <c r="E11489" s="1">
        <v>0.28999999999999998</v>
      </c>
      <c r="G11489">
        <v>1.7999999999999999E-2</v>
      </c>
      <c r="H11489">
        <v>111</v>
      </c>
      <c r="I11489">
        <v>5.6</v>
      </c>
      <c r="J11489">
        <v>3.4000000000000002E-4</v>
      </c>
      <c r="L11489">
        <v>0.99401980198019835</v>
      </c>
      <c r="M11489" s="2">
        <f t="shared" si="354"/>
        <v>95.049504950495049</v>
      </c>
      <c r="N11489" t="s">
        <v>2796</v>
      </c>
    </row>
    <row r="11490" spans="1:14">
      <c r="A11490">
        <v>97</v>
      </c>
      <c r="B11490" t="s">
        <v>11867</v>
      </c>
      <c r="C11490" t="s">
        <v>11868</v>
      </c>
      <c r="D11490">
        <v>32</v>
      </c>
      <c r="E11490" s="1">
        <v>0.22600000000000001</v>
      </c>
      <c r="F11490">
        <v>0.22800000000000001</v>
      </c>
      <c r="G11490">
        <v>3.7999999999999999E-2</v>
      </c>
      <c r="H11490">
        <v>26</v>
      </c>
      <c r="J11490">
        <v>6.9999999999999994E-5</v>
      </c>
      <c r="K11490">
        <v>3.4000000000000002E-2</v>
      </c>
      <c r="L11490">
        <v>0.99401980198019835</v>
      </c>
      <c r="M11490" s="2">
        <f t="shared" si="354"/>
        <v>96.039603960396036</v>
      </c>
      <c r="N11490" t="s">
        <v>2796</v>
      </c>
    </row>
    <row r="11491" spans="1:14">
      <c r="A11491">
        <v>98</v>
      </c>
      <c r="B11491" t="s">
        <v>11899</v>
      </c>
      <c r="C11491" t="s">
        <v>11900</v>
      </c>
      <c r="D11491">
        <v>16</v>
      </c>
      <c r="E11491" s="1">
        <v>0.186</v>
      </c>
      <c r="F11491">
        <v>0.16700000000000001</v>
      </c>
      <c r="G11491">
        <v>0</v>
      </c>
      <c r="H11491">
        <v>23</v>
      </c>
      <c r="J11491">
        <v>5.0000000000000002E-5</v>
      </c>
      <c r="K11491">
        <v>0.03</v>
      </c>
      <c r="L11491">
        <v>0.99401980198019835</v>
      </c>
      <c r="M11491" s="2">
        <f t="shared" si="354"/>
        <v>97.029702970297024</v>
      </c>
      <c r="N11491" t="s">
        <v>2796</v>
      </c>
    </row>
    <row r="11492" spans="1:14">
      <c r="A11492">
        <v>99</v>
      </c>
      <c r="B11492" t="s">
        <v>11845</v>
      </c>
      <c r="C11492" t="s">
        <v>11846</v>
      </c>
      <c r="D11492">
        <v>188</v>
      </c>
      <c r="E11492" s="1">
        <v>0.14199999999999999</v>
      </c>
      <c r="I11492">
        <v>4.5</v>
      </c>
      <c r="J11492">
        <v>5.9000000000000003E-4</v>
      </c>
      <c r="L11492">
        <v>0.99401980198019835</v>
      </c>
      <c r="M11492" s="2">
        <f t="shared" si="354"/>
        <v>98.019801980198025</v>
      </c>
      <c r="N11492" t="s">
        <v>2796</v>
      </c>
    </row>
    <row r="11493" spans="1:14">
      <c r="A11493">
        <v>100</v>
      </c>
      <c r="B11493" t="s">
        <v>12011</v>
      </c>
      <c r="C11493" t="s">
        <v>12012</v>
      </c>
      <c r="D11493">
        <v>254</v>
      </c>
      <c r="E11493" s="1">
        <v>0.13400000000000001</v>
      </c>
      <c r="G11493">
        <v>0</v>
      </c>
      <c r="H11493">
        <v>49</v>
      </c>
      <c r="I11493">
        <v>5</v>
      </c>
      <c r="J11493">
        <v>4.8999999999999998E-4</v>
      </c>
      <c r="L11493">
        <v>0.99401980198019835</v>
      </c>
      <c r="M11493" s="2">
        <f t="shared" si="354"/>
        <v>99.009900990099013</v>
      </c>
      <c r="N11493" t="s">
        <v>2796</v>
      </c>
    </row>
    <row r="11494" spans="1:14">
      <c r="A11494">
        <v>101</v>
      </c>
      <c r="B11494" t="s">
        <v>11853</v>
      </c>
      <c r="C11494" t="s">
        <v>11854</v>
      </c>
      <c r="D11494">
        <v>24</v>
      </c>
      <c r="E11494" s="1">
        <v>2.7E-2</v>
      </c>
      <c r="G11494">
        <v>0</v>
      </c>
      <c r="H11494">
        <v>13</v>
      </c>
      <c r="J11494">
        <v>2.0000000000000002E-5</v>
      </c>
      <c r="L11494">
        <v>0.99401980198019835</v>
      </c>
      <c r="M11494" s="2">
        <f t="shared" si="354"/>
        <v>100</v>
      </c>
      <c r="N11494" t="s">
        <v>2796</v>
      </c>
    </row>
    <row r="11495" spans="1:14" s="3" customFormat="1">
      <c r="E11495" s="4"/>
      <c r="M11495" s="5"/>
    </row>
    <row r="11496" spans="1:14" ht="15.75" customHeight="1">
      <c r="A11496">
        <v>1</v>
      </c>
      <c r="B11496" t="s">
        <v>11871</v>
      </c>
      <c r="C11496" t="s">
        <v>11872</v>
      </c>
      <c r="D11496">
        <v>1706</v>
      </c>
      <c r="E11496" s="1">
        <v>2.9260000000000002</v>
      </c>
      <c r="F11496">
        <v>3.161</v>
      </c>
      <c r="G11496">
        <v>0.14599999999999999</v>
      </c>
      <c r="H11496">
        <v>48</v>
      </c>
      <c r="I11496">
        <v>8.1</v>
      </c>
      <c r="J11496">
        <v>2.8900000000000002E-3</v>
      </c>
      <c r="K11496">
        <v>0.88500000000000001</v>
      </c>
      <c r="L11496">
        <f>AVERAGE(E11496:E11594)</f>
        <v>0.9619292929292933</v>
      </c>
      <c r="M11496" s="2">
        <f t="shared" ref="M11496:M11527" si="355">A11496/99*100</f>
        <v>1.0101010101010102</v>
      </c>
      <c r="N11496" t="s">
        <v>108</v>
      </c>
    </row>
    <row r="11497" spans="1:14" ht="15.75" customHeight="1">
      <c r="A11497">
        <v>2</v>
      </c>
      <c r="B11497" t="s">
        <v>11987</v>
      </c>
      <c r="C11497" t="s">
        <v>11988</v>
      </c>
      <c r="D11497">
        <v>2608</v>
      </c>
      <c r="E11497" s="1">
        <v>2.3929999999999998</v>
      </c>
      <c r="F11497">
        <v>2.7919999999999998</v>
      </c>
      <c r="G11497">
        <v>0.29199999999999998</v>
      </c>
      <c r="H11497">
        <v>48</v>
      </c>
      <c r="I11497">
        <v>8.3000000000000007</v>
      </c>
      <c r="J11497">
        <v>4.8700000000000002E-3</v>
      </c>
      <c r="K11497">
        <v>0.90200000000000002</v>
      </c>
      <c r="L11497">
        <v>0.9619292929292933</v>
      </c>
      <c r="M11497" s="2">
        <f t="shared" si="355"/>
        <v>2.0202020202020203</v>
      </c>
      <c r="N11497" t="s">
        <v>108</v>
      </c>
    </row>
    <row r="11498" spans="1:14" ht="15.75" customHeight="1">
      <c r="A11498">
        <v>3</v>
      </c>
      <c r="B11498" t="s">
        <v>11981</v>
      </c>
      <c r="C11498" t="s">
        <v>11982</v>
      </c>
      <c r="D11498">
        <v>727</v>
      </c>
      <c r="E11498" s="1">
        <v>2.359</v>
      </c>
      <c r="F11498">
        <v>2.0059999999999998</v>
      </c>
      <c r="G11498">
        <v>0.29399999999999998</v>
      </c>
      <c r="H11498">
        <v>51</v>
      </c>
      <c r="I11498">
        <v>6</v>
      </c>
      <c r="J11498">
        <v>1.91E-3</v>
      </c>
      <c r="K11498">
        <v>0.623</v>
      </c>
      <c r="L11498">
        <v>0.9619292929292933</v>
      </c>
      <c r="M11498" s="2">
        <f t="shared" si="355"/>
        <v>3.0303030303030303</v>
      </c>
      <c r="N11498" t="s">
        <v>108</v>
      </c>
    </row>
    <row r="11499" spans="1:14" ht="15.75" customHeight="1">
      <c r="A11499">
        <v>4</v>
      </c>
      <c r="B11499" t="s">
        <v>12003</v>
      </c>
      <c r="C11499" t="s">
        <v>12004</v>
      </c>
      <c r="D11499">
        <v>2585</v>
      </c>
      <c r="E11499" s="1">
        <v>2.181</v>
      </c>
      <c r="F11499">
        <v>2.4449999999999998</v>
      </c>
      <c r="G11499">
        <v>0.154</v>
      </c>
      <c r="H11499">
        <v>52</v>
      </c>
      <c r="I11499" t="s">
        <v>18288</v>
      </c>
      <c r="J11499">
        <v>3.1199999999999999E-3</v>
      </c>
      <c r="K11499">
        <v>0.72099999999999997</v>
      </c>
      <c r="L11499">
        <v>0.9619292929292933</v>
      </c>
      <c r="M11499" s="2">
        <f t="shared" si="355"/>
        <v>4.0404040404040407</v>
      </c>
      <c r="N11499" t="s">
        <v>108</v>
      </c>
    </row>
    <row r="11500" spans="1:14" ht="15.75" customHeight="1">
      <c r="A11500">
        <v>5</v>
      </c>
      <c r="B11500" t="s">
        <v>11895</v>
      </c>
      <c r="C11500" t="s">
        <v>11896</v>
      </c>
      <c r="D11500">
        <v>3548</v>
      </c>
      <c r="E11500" s="1">
        <v>2.0750000000000002</v>
      </c>
      <c r="F11500">
        <v>2.6379999999999999</v>
      </c>
      <c r="G11500">
        <v>0.35699999999999998</v>
      </c>
      <c r="H11500">
        <v>154</v>
      </c>
      <c r="I11500">
        <v>5.3</v>
      </c>
      <c r="J11500">
        <v>9.7800000000000005E-3</v>
      </c>
      <c r="K11500">
        <v>0.73799999999999999</v>
      </c>
      <c r="L11500">
        <v>0.9619292929292933</v>
      </c>
      <c r="M11500" s="2">
        <f t="shared" si="355"/>
        <v>5.0505050505050502</v>
      </c>
      <c r="N11500" t="s">
        <v>108</v>
      </c>
    </row>
    <row r="11501" spans="1:14" ht="15.75" customHeight="1">
      <c r="A11501">
        <v>6</v>
      </c>
      <c r="B11501" t="s">
        <v>11885</v>
      </c>
      <c r="C11501" t="s">
        <v>11886</v>
      </c>
      <c r="D11501">
        <v>626</v>
      </c>
      <c r="E11501" s="1">
        <v>2.0419999999999998</v>
      </c>
      <c r="G11501">
        <v>0.436</v>
      </c>
      <c r="H11501">
        <v>55</v>
      </c>
      <c r="I11501">
        <v>4.7</v>
      </c>
      <c r="J11501">
        <v>1.5900000000000001E-3</v>
      </c>
      <c r="L11501">
        <v>0.9619292929292933</v>
      </c>
      <c r="M11501" s="2">
        <f t="shared" si="355"/>
        <v>6.0606060606060606</v>
      </c>
      <c r="N11501" t="s">
        <v>108</v>
      </c>
    </row>
    <row r="11502" spans="1:14" ht="15.75" customHeight="1">
      <c r="A11502">
        <v>7</v>
      </c>
      <c r="B11502" t="s">
        <v>11873</v>
      </c>
      <c r="C11502" t="s">
        <v>11874</v>
      </c>
      <c r="D11502">
        <v>2133</v>
      </c>
      <c r="E11502" s="1">
        <v>1.8240000000000001</v>
      </c>
      <c r="F11502">
        <v>2.371</v>
      </c>
      <c r="G11502">
        <v>0.30599999999999999</v>
      </c>
      <c r="H11502">
        <v>85</v>
      </c>
      <c r="I11502">
        <v>7.9</v>
      </c>
      <c r="J11502">
        <v>3.8600000000000001E-3</v>
      </c>
      <c r="K11502">
        <v>0.69799999999999995</v>
      </c>
      <c r="L11502">
        <v>0.9619292929292933</v>
      </c>
      <c r="M11502" s="2">
        <f t="shared" si="355"/>
        <v>7.0707070707070701</v>
      </c>
      <c r="N11502" t="s">
        <v>108</v>
      </c>
    </row>
    <row r="11503" spans="1:14" ht="15.75" customHeight="1">
      <c r="A11503">
        <v>8</v>
      </c>
      <c r="B11503" t="s">
        <v>11937</v>
      </c>
      <c r="C11503" t="s">
        <v>11938</v>
      </c>
      <c r="D11503">
        <v>653</v>
      </c>
      <c r="E11503" s="1">
        <v>1.7629999999999999</v>
      </c>
      <c r="G11503">
        <v>0.34200000000000003</v>
      </c>
      <c r="H11503">
        <v>38</v>
      </c>
      <c r="I11503">
        <v>6.2</v>
      </c>
      <c r="J11503">
        <v>1.4599999999999999E-3</v>
      </c>
      <c r="L11503">
        <v>0.9619292929292933</v>
      </c>
      <c r="M11503" s="2">
        <f t="shared" si="355"/>
        <v>8.0808080808080813</v>
      </c>
      <c r="N11503" t="s">
        <v>108</v>
      </c>
    </row>
    <row r="11504" spans="1:14" ht="15.75" customHeight="1">
      <c r="A11504">
        <v>9</v>
      </c>
      <c r="B11504" t="s">
        <v>11991</v>
      </c>
      <c r="C11504" t="s">
        <v>11992</v>
      </c>
      <c r="D11504">
        <v>422</v>
      </c>
      <c r="E11504" s="1">
        <v>1.696</v>
      </c>
      <c r="F11504">
        <v>1.492</v>
      </c>
      <c r="G11504">
        <v>0.14299999999999999</v>
      </c>
      <c r="H11504">
        <v>21</v>
      </c>
      <c r="I11504">
        <v>6.3</v>
      </c>
      <c r="J11504">
        <v>8.8999999999999995E-4</v>
      </c>
      <c r="K11504">
        <v>0.38900000000000001</v>
      </c>
      <c r="L11504">
        <v>0.9619292929292933</v>
      </c>
      <c r="M11504" s="2">
        <f t="shared" si="355"/>
        <v>9.0909090909090917</v>
      </c>
      <c r="N11504" t="s">
        <v>108</v>
      </c>
    </row>
    <row r="11505" spans="1:14" ht="15.75" customHeight="1">
      <c r="A11505">
        <v>10</v>
      </c>
      <c r="B11505" t="s">
        <v>11887</v>
      </c>
      <c r="C11505" t="s">
        <v>11888</v>
      </c>
      <c r="D11505">
        <v>850</v>
      </c>
      <c r="E11505" s="1">
        <v>1.6850000000000001</v>
      </c>
      <c r="F11505">
        <v>1.9350000000000001</v>
      </c>
      <c r="G11505">
        <v>0.27900000000000003</v>
      </c>
      <c r="H11505">
        <v>68</v>
      </c>
      <c r="I11505">
        <v>4.9000000000000004</v>
      </c>
      <c r="J11505">
        <v>2.64E-3</v>
      </c>
      <c r="K11505">
        <v>0.54500000000000004</v>
      </c>
      <c r="L11505">
        <v>0.9619292929292933</v>
      </c>
      <c r="M11505" s="2">
        <f t="shared" si="355"/>
        <v>10.1010101010101</v>
      </c>
      <c r="N11505" t="s">
        <v>108</v>
      </c>
    </row>
    <row r="11506" spans="1:14" ht="15.75" customHeight="1">
      <c r="A11506">
        <v>11</v>
      </c>
      <c r="B11506" t="s">
        <v>11935</v>
      </c>
      <c r="C11506" t="s">
        <v>11936</v>
      </c>
      <c r="D11506">
        <v>1332</v>
      </c>
      <c r="E11506" s="1">
        <v>1.6120000000000001</v>
      </c>
      <c r="F11506">
        <v>2.0430000000000001</v>
      </c>
      <c r="G11506">
        <v>0.192</v>
      </c>
      <c r="H11506">
        <v>52</v>
      </c>
      <c r="I11506">
        <v>7.4</v>
      </c>
      <c r="J11506">
        <v>2.6900000000000001E-3</v>
      </c>
      <c r="K11506">
        <v>0.59899999999999998</v>
      </c>
      <c r="L11506">
        <v>0.9619292929292933</v>
      </c>
      <c r="M11506" s="2">
        <f t="shared" si="355"/>
        <v>11.111111111111111</v>
      </c>
      <c r="N11506" t="s">
        <v>108</v>
      </c>
    </row>
    <row r="11507" spans="1:14" ht="15.75" customHeight="1">
      <c r="A11507">
        <v>12</v>
      </c>
      <c r="B11507" t="s">
        <v>11985</v>
      </c>
      <c r="C11507" t="s">
        <v>11986</v>
      </c>
      <c r="D11507">
        <v>2947</v>
      </c>
      <c r="E11507" s="1">
        <v>1.556</v>
      </c>
      <c r="F11507">
        <v>2.105</v>
      </c>
      <c r="G11507">
        <v>0.13700000000000001</v>
      </c>
      <c r="H11507">
        <v>51</v>
      </c>
      <c r="I11507" t="s">
        <v>18288</v>
      </c>
      <c r="J11507">
        <v>3.49E-3</v>
      </c>
      <c r="K11507">
        <v>0.67700000000000005</v>
      </c>
      <c r="L11507">
        <v>0.9619292929292933</v>
      </c>
      <c r="M11507" s="2">
        <f t="shared" si="355"/>
        <v>12.121212121212121</v>
      </c>
      <c r="N11507" t="s">
        <v>108</v>
      </c>
    </row>
    <row r="11508" spans="1:14" ht="15.75" customHeight="1">
      <c r="A11508">
        <v>13</v>
      </c>
      <c r="B11508" t="s">
        <v>11865</v>
      </c>
      <c r="C11508" t="s">
        <v>11866</v>
      </c>
      <c r="D11508">
        <v>685</v>
      </c>
      <c r="E11508" s="1">
        <v>1.5449999999999999</v>
      </c>
      <c r="F11508">
        <v>1.4410000000000001</v>
      </c>
      <c r="G11508">
        <v>0.25</v>
      </c>
      <c r="H11508">
        <v>52</v>
      </c>
      <c r="I11508">
        <v>5.5</v>
      </c>
      <c r="J11508">
        <v>1.72E-3</v>
      </c>
      <c r="K11508">
        <v>0.38300000000000001</v>
      </c>
      <c r="L11508">
        <v>0.9619292929292933</v>
      </c>
      <c r="M11508" s="2">
        <f t="shared" si="355"/>
        <v>13.131313131313133</v>
      </c>
      <c r="N11508" t="s">
        <v>108</v>
      </c>
    </row>
    <row r="11509" spans="1:14" ht="15.75" customHeight="1">
      <c r="A11509">
        <v>14</v>
      </c>
      <c r="B11509" t="s">
        <v>11905</v>
      </c>
      <c r="C11509" t="s">
        <v>11906</v>
      </c>
      <c r="D11509">
        <v>10666</v>
      </c>
      <c r="E11509" s="1">
        <v>1.5269999999999999</v>
      </c>
      <c r="F11509">
        <v>2.2999999999999998</v>
      </c>
      <c r="G11509">
        <v>0.311</v>
      </c>
      <c r="H11509">
        <v>251</v>
      </c>
      <c r="I11509">
        <v>8.8000000000000007</v>
      </c>
      <c r="J11509">
        <v>1.387E-2</v>
      </c>
      <c r="K11509">
        <v>0.625</v>
      </c>
      <c r="L11509">
        <v>0.9619292929292933</v>
      </c>
      <c r="M11509" s="2">
        <f t="shared" si="355"/>
        <v>14.14141414141414</v>
      </c>
      <c r="N11509" t="s">
        <v>108</v>
      </c>
    </row>
    <row r="11510" spans="1:14" ht="15.75" customHeight="1">
      <c r="A11510">
        <v>15</v>
      </c>
      <c r="B11510" t="s">
        <v>19686</v>
      </c>
      <c r="C11510" t="s">
        <v>19687</v>
      </c>
      <c r="D11510">
        <v>702</v>
      </c>
      <c r="E11510" s="1">
        <v>1.5</v>
      </c>
      <c r="G11510">
        <v>0.186</v>
      </c>
      <c r="H11510">
        <v>43</v>
      </c>
      <c r="I11510">
        <v>5.8</v>
      </c>
      <c r="J11510">
        <v>1.57E-3</v>
      </c>
      <c r="L11510">
        <v>0.9619292929292933</v>
      </c>
      <c r="M11510" s="2">
        <f t="shared" si="355"/>
        <v>15.151515151515152</v>
      </c>
      <c r="N11510" t="s">
        <v>108</v>
      </c>
    </row>
    <row r="11511" spans="1:14" ht="15.75" customHeight="1">
      <c r="A11511">
        <v>16</v>
      </c>
      <c r="B11511" t="s">
        <v>16886</v>
      </c>
      <c r="C11511" t="s">
        <v>16887</v>
      </c>
      <c r="D11511">
        <v>907</v>
      </c>
      <c r="E11511" s="1">
        <v>1.4730000000000001</v>
      </c>
      <c r="F11511">
        <v>1.778</v>
      </c>
      <c r="G11511">
        <v>0.40799999999999997</v>
      </c>
      <c r="H11511">
        <v>49</v>
      </c>
      <c r="I11511">
        <v>4.9000000000000004</v>
      </c>
      <c r="J11511">
        <v>2.9199999999999999E-3</v>
      </c>
      <c r="K11511">
        <v>0.55100000000000005</v>
      </c>
      <c r="L11511">
        <v>0.9619292929292933</v>
      </c>
      <c r="M11511" s="2">
        <f t="shared" si="355"/>
        <v>16.161616161616163</v>
      </c>
      <c r="N11511" t="s">
        <v>108</v>
      </c>
    </row>
    <row r="11512" spans="1:14" ht="15.75" customHeight="1">
      <c r="A11512">
        <v>17</v>
      </c>
      <c r="B11512" t="s">
        <v>11931</v>
      </c>
      <c r="C11512" t="s">
        <v>11932</v>
      </c>
      <c r="D11512">
        <v>1496</v>
      </c>
      <c r="E11512" s="1">
        <v>1.454</v>
      </c>
      <c r="G11512">
        <v>0.35199999999999998</v>
      </c>
      <c r="H11512">
        <v>105</v>
      </c>
      <c r="I11512">
        <v>4.9000000000000004</v>
      </c>
      <c r="J11512">
        <v>3.8899999999999998E-3</v>
      </c>
      <c r="L11512">
        <v>0.9619292929292933</v>
      </c>
      <c r="M11512" s="2">
        <f t="shared" si="355"/>
        <v>17.171717171717169</v>
      </c>
      <c r="N11512" t="s">
        <v>108</v>
      </c>
    </row>
    <row r="11513" spans="1:14" ht="15.75" customHeight="1">
      <c r="A11513">
        <v>18</v>
      </c>
      <c r="B11513" t="s">
        <v>11849</v>
      </c>
      <c r="C11513" t="s">
        <v>11850</v>
      </c>
      <c r="D11513">
        <v>1179</v>
      </c>
      <c r="E11513" s="1">
        <v>1.389</v>
      </c>
      <c r="F11513">
        <v>1.2769999999999999</v>
      </c>
      <c r="G11513">
        <v>0.33300000000000002</v>
      </c>
      <c r="H11513">
        <v>54</v>
      </c>
      <c r="I11513">
        <v>7.3</v>
      </c>
      <c r="J11513">
        <v>2.0200000000000001E-3</v>
      </c>
      <c r="K11513">
        <v>0.35399999999999998</v>
      </c>
      <c r="L11513">
        <v>0.9619292929292933</v>
      </c>
      <c r="M11513" s="2">
        <f t="shared" si="355"/>
        <v>18.181818181818183</v>
      </c>
      <c r="N11513" t="s">
        <v>108</v>
      </c>
    </row>
    <row r="11514" spans="1:14" ht="15.75" customHeight="1">
      <c r="A11514">
        <v>19</v>
      </c>
      <c r="B11514" t="s">
        <v>12017</v>
      </c>
      <c r="C11514" t="s">
        <v>12018</v>
      </c>
      <c r="D11514">
        <v>330</v>
      </c>
      <c r="E11514" s="1">
        <v>1.349</v>
      </c>
      <c r="F11514">
        <v>1.845</v>
      </c>
      <c r="G11514">
        <v>0.52200000000000002</v>
      </c>
      <c r="H11514">
        <v>23</v>
      </c>
      <c r="I11514">
        <v>5.2</v>
      </c>
      <c r="J11514">
        <v>8.8000000000000003E-4</v>
      </c>
      <c r="K11514">
        <v>0.48499999999999999</v>
      </c>
      <c r="L11514">
        <v>0.9619292929292933</v>
      </c>
      <c r="M11514" s="2">
        <f t="shared" si="355"/>
        <v>19.19191919191919</v>
      </c>
      <c r="N11514" t="s">
        <v>108</v>
      </c>
    </row>
    <row r="11515" spans="1:14" ht="15.75" customHeight="1">
      <c r="A11515">
        <v>20</v>
      </c>
      <c r="B11515" t="s">
        <v>11925</v>
      </c>
      <c r="C11515" t="s">
        <v>11926</v>
      </c>
      <c r="D11515">
        <v>1750</v>
      </c>
      <c r="E11515" s="1">
        <v>1.329</v>
      </c>
      <c r="F11515">
        <v>1.591</v>
      </c>
      <c r="G11515">
        <v>0.22600000000000001</v>
      </c>
      <c r="H11515">
        <v>84</v>
      </c>
      <c r="I11515">
        <v>7.5</v>
      </c>
      <c r="J11515">
        <v>2.7899999999999999E-3</v>
      </c>
      <c r="K11515">
        <v>0.39900000000000002</v>
      </c>
      <c r="L11515">
        <v>0.9619292929292933</v>
      </c>
      <c r="M11515" s="2">
        <f t="shared" si="355"/>
        <v>20.202020202020201</v>
      </c>
      <c r="N11515" t="s">
        <v>108</v>
      </c>
    </row>
    <row r="11516" spans="1:14" ht="15.75" customHeight="1">
      <c r="A11516">
        <v>21</v>
      </c>
      <c r="B11516" t="s">
        <v>11909</v>
      </c>
      <c r="C11516" t="s">
        <v>11910</v>
      </c>
      <c r="D11516">
        <v>5134</v>
      </c>
      <c r="E11516" s="1">
        <v>1.3160000000000001</v>
      </c>
      <c r="F11516">
        <v>1.768</v>
      </c>
      <c r="G11516">
        <v>0.21099999999999999</v>
      </c>
      <c r="H11516">
        <v>374</v>
      </c>
      <c r="I11516">
        <v>5</v>
      </c>
      <c r="J11516">
        <v>1.3639999999999999E-2</v>
      </c>
      <c r="K11516">
        <v>0.44700000000000001</v>
      </c>
      <c r="L11516">
        <v>0.9619292929292933</v>
      </c>
      <c r="M11516" s="2">
        <f t="shared" si="355"/>
        <v>21.212121212121211</v>
      </c>
      <c r="N11516" t="s">
        <v>108</v>
      </c>
    </row>
    <row r="11517" spans="1:14" ht="15.75" customHeight="1">
      <c r="A11517">
        <v>22</v>
      </c>
      <c r="B11517" t="s">
        <v>15920</v>
      </c>
      <c r="C11517" t="s">
        <v>15921</v>
      </c>
      <c r="D11517">
        <v>1382</v>
      </c>
      <c r="E11517" s="1">
        <v>1.3080000000000001</v>
      </c>
      <c r="F11517">
        <v>1.4770000000000001</v>
      </c>
      <c r="G11517">
        <v>0.26700000000000002</v>
      </c>
      <c r="H11517">
        <v>90</v>
      </c>
      <c r="I11517">
        <v>6.1</v>
      </c>
      <c r="J11517">
        <v>3.3500000000000001E-3</v>
      </c>
      <c r="K11517">
        <v>0.43</v>
      </c>
      <c r="L11517">
        <v>0.9619292929292933</v>
      </c>
      <c r="M11517" s="2">
        <f t="shared" si="355"/>
        <v>22.222222222222221</v>
      </c>
      <c r="N11517" t="s">
        <v>108</v>
      </c>
    </row>
    <row r="11518" spans="1:14" ht="15.75" customHeight="1">
      <c r="A11518">
        <v>23</v>
      </c>
      <c r="B11518" t="s">
        <v>11889</v>
      </c>
      <c r="C11518" t="s">
        <v>11890</v>
      </c>
      <c r="D11518">
        <v>618</v>
      </c>
      <c r="E11518" s="1">
        <v>1.2869999999999999</v>
      </c>
      <c r="F11518">
        <v>1.4039999999999999</v>
      </c>
      <c r="G11518">
        <v>0.25</v>
      </c>
      <c r="H11518">
        <v>60</v>
      </c>
      <c r="I11518">
        <v>5</v>
      </c>
      <c r="J11518">
        <v>1.2999999999999999E-3</v>
      </c>
      <c r="K11518">
        <v>0.29599999999999999</v>
      </c>
      <c r="L11518">
        <v>0.9619292929292933</v>
      </c>
      <c r="M11518" s="2">
        <f t="shared" si="355"/>
        <v>23.232323232323232</v>
      </c>
      <c r="N11518" t="s">
        <v>108</v>
      </c>
    </row>
    <row r="11519" spans="1:14" ht="15.75" customHeight="1">
      <c r="A11519">
        <v>24</v>
      </c>
      <c r="B11519" t="s">
        <v>11923</v>
      </c>
      <c r="C11519" t="s">
        <v>11924</v>
      </c>
      <c r="D11519">
        <v>1004</v>
      </c>
      <c r="E11519" s="1">
        <v>1.254</v>
      </c>
      <c r="F11519">
        <v>1.52</v>
      </c>
      <c r="G11519">
        <v>0.38400000000000001</v>
      </c>
      <c r="H11519">
        <v>86</v>
      </c>
      <c r="I11519">
        <v>5.8</v>
      </c>
      <c r="J11519">
        <v>2.2399999999999998E-3</v>
      </c>
      <c r="K11519">
        <v>0.39300000000000002</v>
      </c>
      <c r="L11519">
        <v>0.9619292929292933</v>
      </c>
      <c r="M11519" s="2">
        <f t="shared" si="355"/>
        <v>24.242424242424242</v>
      </c>
      <c r="N11519" t="s">
        <v>108</v>
      </c>
    </row>
    <row r="11520" spans="1:14" ht="15.75" customHeight="1">
      <c r="A11520">
        <v>25</v>
      </c>
      <c r="B11520" t="s">
        <v>11973</v>
      </c>
      <c r="C11520" t="s">
        <v>11974</v>
      </c>
      <c r="D11520">
        <v>2018</v>
      </c>
      <c r="E11520" s="1">
        <v>1.218</v>
      </c>
      <c r="F11520">
        <v>1.399</v>
      </c>
      <c r="G11520">
        <v>0.127</v>
      </c>
      <c r="H11520">
        <v>157</v>
      </c>
      <c r="I11520">
        <v>6.9</v>
      </c>
      <c r="J11520">
        <v>3.3E-3</v>
      </c>
      <c r="K11520">
        <v>0.29499999999999998</v>
      </c>
      <c r="L11520">
        <v>0.9619292929292933</v>
      </c>
      <c r="M11520" s="2">
        <f t="shared" si="355"/>
        <v>25.252525252525253</v>
      </c>
      <c r="N11520" t="s">
        <v>108</v>
      </c>
    </row>
    <row r="11521" spans="1:14" ht="15.75" customHeight="1">
      <c r="A11521">
        <v>26</v>
      </c>
      <c r="B11521" t="s">
        <v>12013</v>
      </c>
      <c r="C11521" t="s">
        <v>12014</v>
      </c>
      <c r="D11521">
        <v>1174</v>
      </c>
      <c r="E11521" s="1">
        <v>1.2170000000000001</v>
      </c>
      <c r="F11521">
        <v>1.466</v>
      </c>
      <c r="G11521">
        <v>0.44400000000000001</v>
      </c>
      <c r="H11521">
        <v>45</v>
      </c>
      <c r="I11521">
        <v>8.6999999999999993</v>
      </c>
      <c r="J11521">
        <v>1.9400000000000001E-3</v>
      </c>
      <c r="K11521">
        <v>0.42099999999999999</v>
      </c>
      <c r="L11521">
        <v>0.9619292929292933</v>
      </c>
      <c r="M11521" s="2">
        <f t="shared" si="355"/>
        <v>26.262626262626267</v>
      </c>
      <c r="N11521" t="s">
        <v>108</v>
      </c>
    </row>
    <row r="11522" spans="1:14" ht="15.75" customHeight="1">
      <c r="A11522">
        <v>27</v>
      </c>
      <c r="B11522" t="s">
        <v>11975</v>
      </c>
      <c r="C11522" t="s">
        <v>11976</v>
      </c>
      <c r="D11522">
        <v>943</v>
      </c>
      <c r="E11522" s="1">
        <v>1.21</v>
      </c>
      <c r="F11522">
        <v>1.474</v>
      </c>
      <c r="G11522">
        <v>0.06</v>
      </c>
      <c r="H11522">
        <v>67</v>
      </c>
      <c r="I11522">
        <v>6.3</v>
      </c>
      <c r="J11522">
        <v>1.6000000000000001E-3</v>
      </c>
      <c r="K11522">
        <v>0.30199999999999999</v>
      </c>
      <c r="L11522">
        <v>0.9619292929292933</v>
      </c>
      <c r="M11522" s="2">
        <f t="shared" si="355"/>
        <v>27.27272727272727</v>
      </c>
      <c r="N11522" t="s">
        <v>108</v>
      </c>
    </row>
    <row r="11523" spans="1:14" ht="15.75" customHeight="1">
      <c r="A11523">
        <v>28</v>
      </c>
      <c r="B11523" t="s">
        <v>19766</v>
      </c>
      <c r="C11523" t="s">
        <v>19767</v>
      </c>
      <c r="D11523">
        <v>135</v>
      </c>
      <c r="E11523" s="1">
        <v>1.1759999999999999</v>
      </c>
      <c r="G11523">
        <v>0.125</v>
      </c>
      <c r="H11523">
        <v>16</v>
      </c>
      <c r="I11523">
        <v>4.7</v>
      </c>
      <c r="J11523">
        <v>3.1E-4</v>
      </c>
      <c r="L11523">
        <v>0.9619292929292933</v>
      </c>
      <c r="M11523" s="2">
        <f t="shared" si="355"/>
        <v>28.28282828282828</v>
      </c>
      <c r="N11523" t="s">
        <v>108</v>
      </c>
    </row>
    <row r="11524" spans="1:14" ht="15.75" customHeight="1">
      <c r="A11524">
        <v>29</v>
      </c>
      <c r="B11524" t="s">
        <v>11879</v>
      </c>
      <c r="C11524" t="s">
        <v>11880</v>
      </c>
      <c r="D11524">
        <v>338</v>
      </c>
      <c r="E11524" s="1">
        <v>1.1579999999999999</v>
      </c>
      <c r="F11524">
        <v>1.1040000000000001</v>
      </c>
      <c r="G11524">
        <v>0.35699999999999998</v>
      </c>
      <c r="H11524">
        <v>28</v>
      </c>
      <c r="I11524">
        <v>6</v>
      </c>
      <c r="J11524">
        <v>6.8000000000000005E-4</v>
      </c>
      <c r="K11524">
        <v>0.27100000000000002</v>
      </c>
      <c r="L11524">
        <v>0.9619292929292933</v>
      </c>
      <c r="M11524" s="2">
        <f t="shared" si="355"/>
        <v>29.292929292929294</v>
      </c>
      <c r="N11524" t="s">
        <v>108</v>
      </c>
    </row>
    <row r="11525" spans="1:14" ht="15.75" customHeight="1">
      <c r="A11525">
        <v>30</v>
      </c>
      <c r="B11525" t="s">
        <v>11929</v>
      </c>
      <c r="C11525" t="s">
        <v>11930</v>
      </c>
      <c r="D11525">
        <v>1518</v>
      </c>
      <c r="E11525" s="1">
        <v>1.133</v>
      </c>
      <c r="F11525">
        <v>1.329</v>
      </c>
      <c r="G11525">
        <v>0.17100000000000001</v>
      </c>
      <c r="H11525">
        <v>105</v>
      </c>
      <c r="I11525">
        <v>6.4</v>
      </c>
      <c r="J11525">
        <v>2.4599999999999999E-3</v>
      </c>
      <c r="K11525">
        <v>0.27300000000000002</v>
      </c>
      <c r="L11525">
        <v>0.9619292929292933</v>
      </c>
      <c r="M11525" s="2">
        <f t="shared" si="355"/>
        <v>30.303030303030305</v>
      </c>
      <c r="N11525" t="s">
        <v>108</v>
      </c>
    </row>
    <row r="11526" spans="1:14" ht="15.75" customHeight="1">
      <c r="A11526">
        <v>31</v>
      </c>
      <c r="B11526" t="s">
        <v>11941</v>
      </c>
      <c r="C11526" t="s">
        <v>11942</v>
      </c>
      <c r="D11526">
        <v>296</v>
      </c>
      <c r="E11526" s="1">
        <v>1.125</v>
      </c>
      <c r="G11526">
        <v>0.44400000000000001</v>
      </c>
      <c r="H11526">
        <v>27</v>
      </c>
      <c r="I11526">
        <v>5.3</v>
      </c>
      <c r="J11526">
        <v>5.6999999999999998E-4</v>
      </c>
      <c r="L11526">
        <v>0.9619292929292933</v>
      </c>
      <c r="M11526" s="2">
        <f t="shared" si="355"/>
        <v>31.313131313131315</v>
      </c>
      <c r="N11526" t="s">
        <v>108</v>
      </c>
    </row>
    <row r="11527" spans="1:14" ht="15.75" customHeight="1">
      <c r="A11527">
        <v>32</v>
      </c>
      <c r="B11527" t="s">
        <v>11965</v>
      </c>
      <c r="C11527" t="s">
        <v>11966</v>
      </c>
      <c r="D11527">
        <v>1187</v>
      </c>
      <c r="E11527" s="1">
        <v>1.1160000000000001</v>
      </c>
      <c r="F11527">
        <v>1.4790000000000001</v>
      </c>
      <c r="G11527">
        <v>0.188</v>
      </c>
      <c r="H11527">
        <v>112</v>
      </c>
      <c r="I11527">
        <v>5.9</v>
      </c>
      <c r="J11527">
        <v>2.47E-3</v>
      </c>
      <c r="K11527">
        <v>0.36099999999999999</v>
      </c>
      <c r="L11527">
        <v>0.9619292929292933</v>
      </c>
      <c r="M11527" s="2">
        <f t="shared" si="355"/>
        <v>32.323232323232325</v>
      </c>
      <c r="N11527" t="s">
        <v>108</v>
      </c>
    </row>
    <row r="11528" spans="1:14" ht="15.75" customHeight="1">
      <c r="A11528">
        <v>33</v>
      </c>
      <c r="B11528" t="s">
        <v>11915</v>
      </c>
      <c r="C11528" t="s">
        <v>11916</v>
      </c>
      <c r="D11528">
        <v>407</v>
      </c>
      <c r="E11528" s="1">
        <v>1.073</v>
      </c>
      <c r="F11528">
        <v>1.5229999999999999</v>
      </c>
      <c r="G11528">
        <v>0.61099999999999999</v>
      </c>
      <c r="H11528">
        <v>18</v>
      </c>
      <c r="I11528">
        <v>7.2</v>
      </c>
      <c r="J11528">
        <v>6.3000000000000003E-4</v>
      </c>
      <c r="K11528">
        <v>0.33600000000000002</v>
      </c>
      <c r="L11528">
        <v>0.9619292929292933</v>
      </c>
      <c r="M11528" s="2">
        <f t="shared" ref="M11528:M11559" si="356">A11528/99*100</f>
        <v>33.333333333333329</v>
      </c>
      <c r="N11528" t="s">
        <v>108</v>
      </c>
    </row>
    <row r="11529" spans="1:14" ht="15.75" customHeight="1">
      <c r="A11529">
        <v>34</v>
      </c>
      <c r="B11529" t="s">
        <v>11939</v>
      </c>
      <c r="C11529" t="s">
        <v>11940</v>
      </c>
      <c r="D11529">
        <v>492</v>
      </c>
      <c r="E11529" s="1">
        <v>1.044</v>
      </c>
      <c r="F11529">
        <v>1.2410000000000001</v>
      </c>
      <c r="G11529">
        <v>2.8000000000000001E-2</v>
      </c>
      <c r="H11529">
        <v>36</v>
      </c>
      <c r="I11529">
        <v>6.7</v>
      </c>
      <c r="J11529">
        <v>1.0499999999999999E-3</v>
      </c>
      <c r="K11529">
        <v>0.35099999999999998</v>
      </c>
      <c r="L11529">
        <v>0.9619292929292933</v>
      </c>
      <c r="M11529" s="2">
        <f t="shared" si="356"/>
        <v>34.343434343434339</v>
      </c>
      <c r="N11529" t="s">
        <v>108</v>
      </c>
    </row>
    <row r="11530" spans="1:14" ht="15.75" customHeight="1">
      <c r="A11530">
        <v>35</v>
      </c>
      <c r="B11530" t="s">
        <v>11993</v>
      </c>
      <c r="C11530" t="s">
        <v>11994</v>
      </c>
      <c r="D11530">
        <v>293</v>
      </c>
      <c r="E11530" s="1">
        <v>1.038</v>
      </c>
      <c r="F11530">
        <v>1.242</v>
      </c>
      <c r="G11530">
        <v>0.14299999999999999</v>
      </c>
      <c r="H11530">
        <v>28</v>
      </c>
      <c r="I11530">
        <v>5.3</v>
      </c>
      <c r="J11530">
        <v>8.0999999999999996E-4</v>
      </c>
      <c r="K11530">
        <v>0.371</v>
      </c>
      <c r="L11530">
        <v>0.9619292929292933</v>
      </c>
      <c r="M11530" s="2">
        <f t="shared" si="356"/>
        <v>35.353535353535356</v>
      </c>
      <c r="N11530" t="s">
        <v>108</v>
      </c>
    </row>
    <row r="11531" spans="1:14" ht="15.75" customHeight="1">
      <c r="A11531">
        <v>36</v>
      </c>
      <c r="B11531" t="s">
        <v>11959</v>
      </c>
      <c r="C11531" t="s">
        <v>11960</v>
      </c>
      <c r="D11531">
        <v>1452</v>
      </c>
      <c r="E11531" s="1">
        <v>1.0329999999999999</v>
      </c>
      <c r="F11531">
        <v>1.6240000000000001</v>
      </c>
      <c r="G11531">
        <v>0.11600000000000001</v>
      </c>
      <c r="H11531">
        <v>86</v>
      </c>
      <c r="I11531">
        <v>6.6</v>
      </c>
      <c r="J11531">
        <v>2.6800000000000001E-3</v>
      </c>
      <c r="K11531">
        <v>0.41299999999999998</v>
      </c>
      <c r="L11531">
        <v>0.9619292929292933</v>
      </c>
      <c r="M11531" s="2">
        <f t="shared" si="356"/>
        <v>36.363636363636367</v>
      </c>
      <c r="N11531" t="s">
        <v>108</v>
      </c>
    </row>
    <row r="11532" spans="1:14" ht="15.75" customHeight="1">
      <c r="A11532">
        <v>37</v>
      </c>
      <c r="B11532" t="s">
        <v>11979</v>
      </c>
      <c r="C11532" t="s">
        <v>11980</v>
      </c>
      <c r="D11532">
        <v>545</v>
      </c>
      <c r="E11532" s="1">
        <v>1.0289999999999999</v>
      </c>
      <c r="F11532">
        <v>1.181</v>
      </c>
      <c r="G11532">
        <v>0.28100000000000003</v>
      </c>
      <c r="H11532">
        <v>32</v>
      </c>
      <c r="I11532">
        <v>7.6</v>
      </c>
      <c r="J11532">
        <v>9.7000000000000005E-4</v>
      </c>
      <c r="K11532">
        <v>0.32400000000000001</v>
      </c>
      <c r="L11532">
        <v>0.9619292929292933</v>
      </c>
      <c r="M11532" s="2">
        <f t="shared" si="356"/>
        <v>37.373737373737377</v>
      </c>
      <c r="N11532" t="s">
        <v>108</v>
      </c>
    </row>
    <row r="11533" spans="1:14" ht="15.75" customHeight="1">
      <c r="A11533">
        <v>38</v>
      </c>
      <c r="B11533" t="s">
        <v>4029</v>
      </c>
      <c r="C11533" t="s">
        <v>4028</v>
      </c>
      <c r="D11533">
        <v>1455</v>
      </c>
      <c r="E11533" s="1">
        <v>0.96099999999999997</v>
      </c>
      <c r="F11533">
        <v>1.405</v>
      </c>
      <c r="G11533">
        <v>0.191</v>
      </c>
      <c r="H11533">
        <v>94</v>
      </c>
      <c r="I11533">
        <v>7</v>
      </c>
      <c r="J11533">
        <v>2.65E-3</v>
      </c>
      <c r="K11533">
        <v>0.35</v>
      </c>
      <c r="L11533">
        <v>0.9619292929292933</v>
      </c>
      <c r="M11533" s="2">
        <f t="shared" si="356"/>
        <v>38.383838383838381</v>
      </c>
      <c r="N11533" t="s">
        <v>108</v>
      </c>
    </row>
    <row r="11534" spans="1:14" ht="15.75" customHeight="1">
      <c r="A11534">
        <v>39</v>
      </c>
      <c r="B11534" t="s">
        <v>11861</v>
      </c>
      <c r="C11534" t="s">
        <v>11862</v>
      </c>
      <c r="D11534">
        <v>240</v>
      </c>
      <c r="E11534" s="1">
        <v>0.95299999999999996</v>
      </c>
      <c r="G11534">
        <v>0.36</v>
      </c>
      <c r="H11534">
        <v>25</v>
      </c>
      <c r="I11534">
        <v>6.3</v>
      </c>
      <c r="J11534">
        <v>3.8000000000000002E-4</v>
      </c>
      <c r="L11534">
        <v>0.9619292929292933</v>
      </c>
      <c r="M11534" s="2">
        <f t="shared" si="356"/>
        <v>39.393939393939391</v>
      </c>
      <c r="N11534" t="s">
        <v>108</v>
      </c>
    </row>
    <row r="11535" spans="1:14" ht="15.75" customHeight="1">
      <c r="A11535">
        <v>40</v>
      </c>
      <c r="B11535" t="s">
        <v>11969</v>
      </c>
      <c r="C11535" t="s">
        <v>11970</v>
      </c>
      <c r="D11535">
        <v>373</v>
      </c>
      <c r="E11535" s="1">
        <v>0.95</v>
      </c>
      <c r="G11535">
        <v>1.0429999999999999</v>
      </c>
      <c r="H11535">
        <v>46</v>
      </c>
      <c r="I11535">
        <v>4.8</v>
      </c>
      <c r="J11535">
        <v>8.5999999999999998E-4</v>
      </c>
      <c r="L11535">
        <v>0.9619292929292933</v>
      </c>
      <c r="M11535" s="2">
        <f t="shared" si="356"/>
        <v>40.404040404040401</v>
      </c>
      <c r="N11535" t="s">
        <v>108</v>
      </c>
    </row>
    <row r="11536" spans="1:14" ht="15.75" customHeight="1">
      <c r="A11536">
        <v>41</v>
      </c>
      <c r="B11536" t="s">
        <v>11901</v>
      </c>
      <c r="C11536" t="s">
        <v>11902</v>
      </c>
      <c r="D11536">
        <v>643</v>
      </c>
      <c r="E11536" s="1">
        <v>0.93899999999999995</v>
      </c>
      <c r="F11536">
        <v>1.17</v>
      </c>
      <c r="G11536">
        <v>0.13700000000000001</v>
      </c>
      <c r="H11536">
        <v>73</v>
      </c>
      <c r="I11536">
        <v>5.2</v>
      </c>
      <c r="J11536">
        <v>1.5E-3</v>
      </c>
      <c r="K11536">
        <v>0.27300000000000002</v>
      </c>
      <c r="L11536">
        <v>0.9619292929292933</v>
      </c>
      <c r="M11536" s="2">
        <f t="shared" si="356"/>
        <v>41.414141414141412</v>
      </c>
      <c r="N11536" t="s">
        <v>108</v>
      </c>
    </row>
    <row r="11537" spans="1:14" ht="15.75" customHeight="1">
      <c r="A11537">
        <v>42</v>
      </c>
      <c r="B11537" t="s">
        <v>11957</v>
      </c>
      <c r="C11537" t="s">
        <v>11958</v>
      </c>
      <c r="D11537">
        <v>638</v>
      </c>
      <c r="E11537" s="1">
        <v>0.93300000000000005</v>
      </c>
      <c r="F11537">
        <v>1.323</v>
      </c>
      <c r="G11537">
        <v>0.26200000000000001</v>
      </c>
      <c r="H11537">
        <v>65</v>
      </c>
      <c r="I11537">
        <v>5.2</v>
      </c>
      <c r="J11537">
        <v>1.34E-3</v>
      </c>
      <c r="K11537">
        <v>0.27100000000000002</v>
      </c>
      <c r="L11537">
        <v>0.9619292929292933</v>
      </c>
      <c r="M11537" s="2">
        <f t="shared" si="356"/>
        <v>42.424242424242422</v>
      </c>
      <c r="N11537" t="s">
        <v>108</v>
      </c>
    </row>
    <row r="11538" spans="1:14" ht="15.75" customHeight="1">
      <c r="A11538">
        <v>43</v>
      </c>
      <c r="B11538" t="s">
        <v>11851</v>
      </c>
      <c r="C11538" t="s">
        <v>11852</v>
      </c>
      <c r="D11538">
        <v>693</v>
      </c>
      <c r="E11538" s="1">
        <v>0.93200000000000005</v>
      </c>
      <c r="F11538">
        <v>1.208</v>
      </c>
      <c r="G11538">
        <v>9.8000000000000004E-2</v>
      </c>
      <c r="H11538">
        <v>41</v>
      </c>
      <c r="I11538">
        <v>8.6</v>
      </c>
      <c r="J11538">
        <v>1.0399999999999999E-3</v>
      </c>
      <c r="K11538">
        <v>0.34200000000000003</v>
      </c>
      <c r="L11538">
        <v>0.9619292929292933</v>
      </c>
      <c r="M11538" s="2">
        <f t="shared" si="356"/>
        <v>43.43434343434344</v>
      </c>
      <c r="N11538" t="s">
        <v>108</v>
      </c>
    </row>
    <row r="11539" spans="1:14" ht="15.75" customHeight="1">
      <c r="A11539">
        <v>44</v>
      </c>
      <c r="B11539" t="s">
        <v>11855</v>
      </c>
      <c r="C11539" t="s">
        <v>11856</v>
      </c>
      <c r="D11539">
        <v>717</v>
      </c>
      <c r="E11539" s="1">
        <v>0.92</v>
      </c>
      <c r="F11539">
        <v>1.3460000000000001</v>
      </c>
      <c r="G11539">
        <v>0.17399999999999999</v>
      </c>
      <c r="H11539">
        <v>46</v>
      </c>
      <c r="I11539">
        <v>7.3</v>
      </c>
      <c r="J11539">
        <v>1.34E-3</v>
      </c>
      <c r="K11539">
        <v>0.35699999999999998</v>
      </c>
      <c r="L11539">
        <v>0.9619292929292933</v>
      </c>
      <c r="M11539" s="2">
        <f t="shared" si="356"/>
        <v>44.444444444444443</v>
      </c>
      <c r="N11539" t="s">
        <v>108</v>
      </c>
    </row>
    <row r="11540" spans="1:14" ht="15.75" customHeight="1">
      <c r="A11540">
        <v>45</v>
      </c>
      <c r="B11540" t="s">
        <v>11875</v>
      </c>
      <c r="C11540" t="s">
        <v>11876</v>
      </c>
      <c r="D11540">
        <v>631</v>
      </c>
      <c r="E11540" s="1">
        <v>0.91</v>
      </c>
      <c r="G11540">
        <v>0.29599999999999999</v>
      </c>
      <c r="H11540">
        <v>71</v>
      </c>
      <c r="I11540">
        <v>4.7</v>
      </c>
      <c r="J11540">
        <v>2.15E-3</v>
      </c>
      <c r="L11540">
        <v>0.9619292929292933</v>
      </c>
      <c r="M11540" s="2">
        <f t="shared" si="356"/>
        <v>45.454545454545453</v>
      </c>
      <c r="N11540" t="s">
        <v>108</v>
      </c>
    </row>
    <row r="11541" spans="1:14" ht="15.75" customHeight="1">
      <c r="A11541">
        <v>46</v>
      </c>
      <c r="B11541" t="s">
        <v>19460</v>
      </c>
      <c r="C11541" t="s">
        <v>19461</v>
      </c>
      <c r="D11541">
        <v>484</v>
      </c>
      <c r="E11541" s="1">
        <v>0.89900000000000002</v>
      </c>
      <c r="F11541">
        <v>1.25</v>
      </c>
      <c r="G11541">
        <v>0.314</v>
      </c>
      <c r="H11541">
        <v>35</v>
      </c>
      <c r="I11541">
        <v>5.9</v>
      </c>
      <c r="J11541">
        <v>1.09E-3</v>
      </c>
      <c r="K11541">
        <v>0.33100000000000002</v>
      </c>
      <c r="L11541">
        <v>0.9619292929292933</v>
      </c>
      <c r="M11541" s="2">
        <f t="shared" si="356"/>
        <v>46.464646464646464</v>
      </c>
      <c r="N11541" t="s">
        <v>108</v>
      </c>
    </row>
    <row r="11542" spans="1:14" ht="15.75" customHeight="1">
      <c r="A11542">
        <v>47</v>
      </c>
      <c r="B11542" t="s">
        <v>11963</v>
      </c>
      <c r="C11542" t="s">
        <v>11964</v>
      </c>
      <c r="D11542">
        <v>585</v>
      </c>
      <c r="E11542" s="1">
        <v>0.89700000000000002</v>
      </c>
      <c r="F11542">
        <v>1.149</v>
      </c>
      <c r="G11542">
        <v>0.13</v>
      </c>
      <c r="H11542">
        <v>46</v>
      </c>
      <c r="I11542">
        <v>7.1</v>
      </c>
      <c r="J11542">
        <v>1.1299999999999999E-3</v>
      </c>
      <c r="K11542">
        <v>0.31900000000000001</v>
      </c>
      <c r="L11542">
        <v>0.9619292929292933</v>
      </c>
      <c r="M11542" s="2">
        <f t="shared" si="356"/>
        <v>47.474747474747474</v>
      </c>
      <c r="N11542" t="s">
        <v>108</v>
      </c>
    </row>
    <row r="11543" spans="1:14" ht="15.75" customHeight="1">
      <c r="A11543">
        <v>48</v>
      </c>
      <c r="B11543" t="s">
        <v>15856</v>
      </c>
      <c r="C11543" t="s">
        <v>15857</v>
      </c>
      <c r="D11543">
        <v>496</v>
      </c>
      <c r="E11543" s="1">
        <v>0.88100000000000001</v>
      </c>
      <c r="F11543">
        <v>1.238</v>
      </c>
      <c r="G11543">
        <v>0.19400000000000001</v>
      </c>
      <c r="H11543">
        <v>31</v>
      </c>
      <c r="I11543">
        <v>7.4</v>
      </c>
      <c r="J11543">
        <v>1.0200000000000001E-3</v>
      </c>
      <c r="K11543">
        <v>0.34599999999999997</v>
      </c>
      <c r="L11543">
        <v>0.9619292929292933</v>
      </c>
      <c r="M11543" s="2">
        <f t="shared" si="356"/>
        <v>48.484848484848484</v>
      </c>
      <c r="N11543" t="s">
        <v>108</v>
      </c>
    </row>
    <row r="11544" spans="1:14" ht="15.75" customHeight="1">
      <c r="A11544">
        <v>49</v>
      </c>
      <c r="B11544" t="s">
        <v>11893</v>
      </c>
      <c r="C11544" t="s">
        <v>11894</v>
      </c>
      <c r="D11544">
        <v>768</v>
      </c>
      <c r="E11544" s="1">
        <v>0.88100000000000001</v>
      </c>
      <c r="G11544">
        <v>0.128</v>
      </c>
      <c r="H11544">
        <v>86</v>
      </c>
      <c r="I11544">
        <v>6.4</v>
      </c>
      <c r="J11544">
        <v>1.5900000000000001E-3</v>
      </c>
      <c r="L11544">
        <v>0.9619292929292933</v>
      </c>
      <c r="M11544" s="2">
        <f t="shared" si="356"/>
        <v>49.494949494949495</v>
      </c>
      <c r="N11544" t="s">
        <v>108</v>
      </c>
    </row>
    <row r="11545" spans="1:14" ht="15.75" customHeight="1">
      <c r="A11545">
        <v>50</v>
      </c>
      <c r="B11545" t="s">
        <v>11983</v>
      </c>
      <c r="C11545" t="s">
        <v>11984</v>
      </c>
      <c r="D11545">
        <v>241</v>
      </c>
      <c r="E11545" s="1">
        <v>0.875</v>
      </c>
      <c r="G11545">
        <v>0.22700000000000001</v>
      </c>
      <c r="H11545">
        <v>22</v>
      </c>
      <c r="I11545">
        <v>5.5</v>
      </c>
      <c r="J11545">
        <v>4.2000000000000002E-4</v>
      </c>
      <c r="L11545">
        <v>0.9619292929292933</v>
      </c>
      <c r="M11545" s="2">
        <f t="shared" si="356"/>
        <v>50.505050505050505</v>
      </c>
      <c r="N11545" t="s">
        <v>108</v>
      </c>
    </row>
    <row r="11546" spans="1:14" ht="15.75" customHeight="1">
      <c r="A11546">
        <v>51</v>
      </c>
      <c r="B11546" t="s">
        <v>11877</v>
      </c>
      <c r="C11546" t="s">
        <v>11878</v>
      </c>
      <c r="D11546">
        <v>390</v>
      </c>
      <c r="E11546" s="1">
        <v>0.85699999999999998</v>
      </c>
      <c r="G11546">
        <v>0.185</v>
      </c>
      <c r="H11546">
        <v>27</v>
      </c>
      <c r="I11546">
        <v>9.6</v>
      </c>
      <c r="J11546">
        <v>5.5999999999999995E-4</v>
      </c>
      <c r="L11546">
        <v>0.9619292929292933</v>
      </c>
      <c r="M11546" s="2">
        <f t="shared" si="356"/>
        <v>51.515151515151516</v>
      </c>
      <c r="N11546" t="s">
        <v>108</v>
      </c>
    </row>
    <row r="11547" spans="1:14" ht="15.75" customHeight="1">
      <c r="A11547">
        <v>52</v>
      </c>
      <c r="B11547" t="s">
        <v>11843</v>
      </c>
      <c r="C11547" t="s">
        <v>11844</v>
      </c>
      <c r="D11547">
        <v>474</v>
      </c>
      <c r="E11547" s="1">
        <v>0.85599999999999998</v>
      </c>
      <c r="F11547">
        <v>0.97699999999999998</v>
      </c>
      <c r="H11547">
        <v>0</v>
      </c>
      <c r="I11547">
        <v>6.8</v>
      </c>
      <c r="J11547">
        <v>8.4000000000000003E-4</v>
      </c>
      <c r="K11547">
        <v>0.218</v>
      </c>
      <c r="L11547">
        <v>0.9619292929292933</v>
      </c>
      <c r="M11547" s="2">
        <f t="shared" si="356"/>
        <v>52.525252525252533</v>
      </c>
      <c r="N11547" t="s">
        <v>108</v>
      </c>
    </row>
    <row r="11548" spans="1:14" ht="15.75" customHeight="1">
      <c r="A11548">
        <v>53</v>
      </c>
      <c r="B11548" t="s">
        <v>11949</v>
      </c>
      <c r="C11548" t="s">
        <v>11950</v>
      </c>
      <c r="D11548">
        <v>450</v>
      </c>
      <c r="E11548" s="1">
        <v>0.82499999999999996</v>
      </c>
      <c r="F11548">
        <v>0.77500000000000002</v>
      </c>
      <c r="G11548">
        <v>0.10199999999999999</v>
      </c>
      <c r="H11548">
        <v>59</v>
      </c>
      <c r="I11548">
        <v>5.9</v>
      </c>
      <c r="J11548">
        <v>8.9999999999999998E-4</v>
      </c>
      <c r="K11548">
        <v>0.17899999999999999</v>
      </c>
      <c r="L11548">
        <v>0.9619292929292933</v>
      </c>
      <c r="M11548" s="2">
        <f t="shared" si="356"/>
        <v>53.535353535353536</v>
      </c>
      <c r="N11548" t="s">
        <v>108</v>
      </c>
    </row>
    <row r="11549" spans="1:14" ht="15.75" customHeight="1">
      <c r="A11549">
        <v>54</v>
      </c>
      <c r="B11549" t="s">
        <v>11847</v>
      </c>
      <c r="C11549" t="s">
        <v>11848</v>
      </c>
      <c r="D11549">
        <v>873</v>
      </c>
      <c r="E11549" s="1">
        <v>0.82199999999999995</v>
      </c>
      <c r="F11549">
        <v>1.1990000000000001</v>
      </c>
      <c r="G11549">
        <v>0.11899999999999999</v>
      </c>
      <c r="H11549">
        <v>42</v>
      </c>
      <c r="I11549" t="s">
        <v>18288</v>
      </c>
      <c r="J11549">
        <v>9.3000000000000005E-4</v>
      </c>
      <c r="K11549">
        <v>0.34100000000000003</v>
      </c>
      <c r="L11549">
        <v>0.9619292929292933</v>
      </c>
      <c r="M11549" s="2">
        <f t="shared" si="356"/>
        <v>54.54545454545454</v>
      </c>
      <c r="N11549" t="s">
        <v>108</v>
      </c>
    </row>
    <row r="11550" spans="1:14" ht="15.75" customHeight="1">
      <c r="A11550">
        <v>55</v>
      </c>
      <c r="B11550" t="s">
        <v>15234</v>
      </c>
      <c r="C11550" t="s">
        <v>15235</v>
      </c>
      <c r="D11550">
        <v>388</v>
      </c>
      <c r="E11550" s="1">
        <v>0.81599999999999995</v>
      </c>
      <c r="F11550">
        <v>0.94499999999999995</v>
      </c>
      <c r="G11550">
        <v>5.7000000000000002E-2</v>
      </c>
      <c r="H11550">
        <v>70</v>
      </c>
      <c r="I11550">
        <v>5</v>
      </c>
      <c r="J11550">
        <v>9.8999999999999999E-4</v>
      </c>
      <c r="K11550">
        <v>0.23899999999999999</v>
      </c>
      <c r="L11550">
        <v>0.9619292929292933</v>
      </c>
      <c r="M11550" s="2">
        <f t="shared" si="356"/>
        <v>55.555555555555557</v>
      </c>
      <c r="N11550" t="s">
        <v>108</v>
      </c>
    </row>
    <row r="11551" spans="1:14" ht="15.75" customHeight="1">
      <c r="A11551">
        <v>56</v>
      </c>
      <c r="B11551" t="s">
        <v>11943</v>
      </c>
      <c r="C11551" t="s">
        <v>11944</v>
      </c>
      <c r="D11551">
        <v>413</v>
      </c>
      <c r="E11551" s="1">
        <v>0.81100000000000005</v>
      </c>
      <c r="F11551">
        <v>1.085</v>
      </c>
      <c r="G11551">
        <v>0.24099999999999999</v>
      </c>
      <c r="H11551">
        <v>29</v>
      </c>
      <c r="I11551">
        <v>6.2</v>
      </c>
      <c r="J11551">
        <v>9.3999999999999997E-4</v>
      </c>
      <c r="K11551">
        <v>0.30599999999999999</v>
      </c>
      <c r="L11551">
        <v>0.9619292929292933</v>
      </c>
      <c r="M11551" s="2">
        <f t="shared" si="356"/>
        <v>56.56565656565656</v>
      </c>
      <c r="N11551" t="s">
        <v>108</v>
      </c>
    </row>
    <row r="11552" spans="1:14" ht="15.75" customHeight="1">
      <c r="A11552">
        <v>57</v>
      </c>
      <c r="B11552" t="s">
        <v>15880</v>
      </c>
      <c r="C11552" t="s">
        <v>15881</v>
      </c>
      <c r="D11552">
        <v>1018</v>
      </c>
      <c r="E11552" s="1">
        <v>0.80600000000000005</v>
      </c>
      <c r="F11552">
        <v>1.0309999999999999</v>
      </c>
      <c r="G11552">
        <v>0.20699999999999999</v>
      </c>
      <c r="H11552">
        <v>58</v>
      </c>
      <c r="I11552">
        <v>8.1</v>
      </c>
      <c r="J11552">
        <v>1.5399999999999999E-3</v>
      </c>
      <c r="K11552">
        <v>0.26800000000000002</v>
      </c>
      <c r="L11552">
        <v>0.9619292929292933</v>
      </c>
      <c r="M11552" s="2">
        <f t="shared" si="356"/>
        <v>57.575757575757578</v>
      </c>
      <c r="N11552" t="s">
        <v>108</v>
      </c>
    </row>
    <row r="11553" spans="1:14" ht="15.75" customHeight="1">
      <c r="A11553">
        <v>58</v>
      </c>
      <c r="B11553" t="s">
        <v>16378</v>
      </c>
      <c r="C11553" t="s">
        <v>16379</v>
      </c>
      <c r="D11553">
        <v>709</v>
      </c>
      <c r="E11553" s="1">
        <v>0.80200000000000005</v>
      </c>
      <c r="F11553">
        <v>0.68100000000000005</v>
      </c>
      <c r="G11553">
        <v>0.30499999999999999</v>
      </c>
      <c r="H11553">
        <v>59</v>
      </c>
      <c r="I11553">
        <v>6.8</v>
      </c>
      <c r="J11553">
        <v>1.1299999999999999E-3</v>
      </c>
      <c r="K11553">
        <v>0.161</v>
      </c>
      <c r="L11553">
        <v>0.9619292929292933</v>
      </c>
      <c r="M11553" s="2">
        <f t="shared" si="356"/>
        <v>58.585858585858588</v>
      </c>
      <c r="N11553" t="s">
        <v>108</v>
      </c>
    </row>
    <row r="11554" spans="1:14" ht="15.75" customHeight="1">
      <c r="A11554">
        <v>59</v>
      </c>
      <c r="B11554" t="s">
        <v>11947</v>
      </c>
      <c r="C11554" t="s">
        <v>11948</v>
      </c>
      <c r="D11554">
        <v>1328</v>
      </c>
      <c r="E11554" s="1">
        <v>0.79500000000000004</v>
      </c>
      <c r="F11554">
        <v>1.137</v>
      </c>
      <c r="G11554">
        <v>8.7999999999999995E-2</v>
      </c>
      <c r="H11554">
        <v>114</v>
      </c>
      <c r="I11554">
        <v>6.5</v>
      </c>
      <c r="J11554">
        <v>2.4599999999999999E-3</v>
      </c>
      <c r="K11554">
        <v>0.27</v>
      </c>
      <c r="L11554">
        <v>0.9619292929292933</v>
      </c>
      <c r="M11554" s="2">
        <f t="shared" si="356"/>
        <v>59.595959595959592</v>
      </c>
      <c r="N11554" t="s">
        <v>108</v>
      </c>
    </row>
    <row r="11555" spans="1:14" ht="15.75" customHeight="1">
      <c r="A11555">
        <v>60</v>
      </c>
      <c r="B11555" t="s">
        <v>11997</v>
      </c>
      <c r="C11555" t="s">
        <v>11998</v>
      </c>
      <c r="D11555">
        <v>1043</v>
      </c>
      <c r="E11555" s="1">
        <v>0.78</v>
      </c>
      <c r="F11555">
        <v>1.0649999999999999</v>
      </c>
      <c r="G11555">
        <v>0.16400000000000001</v>
      </c>
      <c r="H11555">
        <v>61</v>
      </c>
      <c r="I11555">
        <v>8.3000000000000007</v>
      </c>
      <c r="J11555">
        <v>1.5100000000000001E-3</v>
      </c>
      <c r="K11555">
        <v>0.27800000000000002</v>
      </c>
      <c r="L11555">
        <v>0.9619292929292933</v>
      </c>
      <c r="M11555" s="2">
        <f t="shared" si="356"/>
        <v>60.606060606060609</v>
      </c>
      <c r="N11555" t="s">
        <v>108</v>
      </c>
    </row>
    <row r="11556" spans="1:14" ht="15.75" customHeight="1">
      <c r="A11556">
        <v>61</v>
      </c>
      <c r="B11556" t="s">
        <v>11999</v>
      </c>
      <c r="C11556" t="s">
        <v>12000</v>
      </c>
      <c r="D11556">
        <v>424</v>
      </c>
      <c r="E11556" s="1">
        <v>0.77900000000000003</v>
      </c>
      <c r="F11556">
        <v>0.85</v>
      </c>
      <c r="G11556">
        <v>0.38500000000000001</v>
      </c>
      <c r="H11556">
        <v>39</v>
      </c>
      <c r="I11556">
        <v>8.1</v>
      </c>
      <c r="J11556">
        <v>6.2E-4</v>
      </c>
      <c r="K11556">
        <v>0.221</v>
      </c>
      <c r="L11556">
        <v>0.9619292929292933</v>
      </c>
      <c r="M11556" s="2">
        <f t="shared" si="356"/>
        <v>61.616161616161612</v>
      </c>
      <c r="N11556" t="s">
        <v>108</v>
      </c>
    </row>
    <row r="11557" spans="1:14" ht="15.75" customHeight="1">
      <c r="A11557">
        <v>62</v>
      </c>
      <c r="B11557" t="s">
        <v>11953</v>
      </c>
      <c r="C11557" t="s">
        <v>11954</v>
      </c>
      <c r="D11557">
        <v>267</v>
      </c>
      <c r="E11557" s="1">
        <v>0.77800000000000002</v>
      </c>
      <c r="F11557">
        <v>1.151</v>
      </c>
      <c r="G11557">
        <v>0.152</v>
      </c>
      <c r="H11557">
        <v>33</v>
      </c>
      <c r="I11557">
        <v>4.5999999999999996</v>
      </c>
      <c r="J11557">
        <v>8.8000000000000003E-4</v>
      </c>
      <c r="K11557">
        <v>0.316</v>
      </c>
      <c r="L11557">
        <v>0.9619292929292933</v>
      </c>
      <c r="M11557" s="2">
        <f t="shared" si="356"/>
        <v>62.62626262626263</v>
      </c>
      <c r="N11557" t="s">
        <v>108</v>
      </c>
    </row>
    <row r="11558" spans="1:14" ht="15.75" customHeight="1">
      <c r="A11558">
        <v>63</v>
      </c>
      <c r="B11558" t="s">
        <v>11927</v>
      </c>
      <c r="C11558" t="s">
        <v>11928</v>
      </c>
      <c r="D11558">
        <v>560</v>
      </c>
      <c r="E11558" s="1">
        <v>0.77</v>
      </c>
      <c r="F11558">
        <v>1.204</v>
      </c>
      <c r="G11558">
        <v>0.23499999999999999</v>
      </c>
      <c r="H11558">
        <v>51</v>
      </c>
      <c r="I11558">
        <v>6.2</v>
      </c>
      <c r="J11558">
        <v>1.2099999999999999E-3</v>
      </c>
      <c r="K11558">
        <v>0.31900000000000001</v>
      </c>
      <c r="L11558">
        <v>0.9619292929292933</v>
      </c>
      <c r="M11558" s="2">
        <f t="shared" si="356"/>
        <v>63.636363636363633</v>
      </c>
      <c r="N11558" t="s">
        <v>108</v>
      </c>
    </row>
    <row r="11559" spans="1:14" ht="15.75" customHeight="1">
      <c r="A11559">
        <v>64</v>
      </c>
      <c r="B11559" t="s">
        <v>11907</v>
      </c>
      <c r="C11559" t="s">
        <v>11908</v>
      </c>
      <c r="D11559">
        <v>326</v>
      </c>
      <c r="E11559" s="1">
        <v>0.76800000000000002</v>
      </c>
      <c r="G11559">
        <v>6.5000000000000002E-2</v>
      </c>
      <c r="H11559">
        <v>31</v>
      </c>
      <c r="I11559">
        <v>5.6</v>
      </c>
      <c r="J11559">
        <v>8.7000000000000001E-4</v>
      </c>
      <c r="L11559">
        <v>0.9619292929292933</v>
      </c>
      <c r="M11559" s="2">
        <f t="shared" si="356"/>
        <v>64.646464646464651</v>
      </c>
      <c r="N11559" t="s">
        <v>108</v>
      </c>
    </row>
    <row r="11560" spans="1:14" ht="15.75" customHeight="1">
      <c r="A11560">
        <v>65</v>
      </c>
      <c r="B11560" t="s">
        <v>14508</v>
      </c>
      <c r="C11560" t="s">
        <v>14509</v>
      </c>
      <c r="D11560">
        <v>460</v>
      </c>
      <c r="E11560" s="1">
        <v>0.75600000000000001</v>
      </c>
      <c r="G11560">
        <v>4.8000000000000001E-2</v>
      </c>
      <c r="H11560">
        <v>42</v>
      </c>
      <c r="I11560">
        <v>7</v>
      </c>
      <c r="J11560">
        <v>9.1E-4</v>
      </c>
      <c r="L11560">
        <v>0.9619292929292933</v>
      </c>
      <c r="M11560" s="2">
        <f t="shared" ref="M11560:M11594" si="357">A11560/99*100</f>
        <v>65.656565656565661</v>
      </c>
      <c r="N11560" t="s">
        <v>108</v>
      </c>
    </row>
    <row r="11561" spans="1:14" ht="15.75" customHeight="1">
      <c r="A11561">
        <v>66</v>
      </c>
      <c r="B11561" t="s">
        <v>11881</v>
      </c>
      <c r="C11561" t="s">
        <v>11882</v>
      </c>
      <c r="D11561">
        <v>190</v>
      </c>
      <c r="E11561" s="1">
        <v>0.72899999999999998</v>
      </c>
      <c r="G11561">
        <v>0.107</v>
      </c>
      <c r="H11561">
        <v>28</v>
      </c>
      <c r="I11561">
        <v>4.5999999999999996</v>
      </c>
      <c r="J11561">
        <v>5.5000000000000003E-4</v>
      </c>
      <c r="L11561">
        <v>0.9619292929292933</v>
      </c>
      <c r="M11561" s="2">
        <f t="shared" si="357"/>
        <v>66.666666666666657</v>
      </c>
      <c r="N11561" t="s">
        <v>108</v>
      </c>
    </row>
    <row r="11562" spans="1:14" ht="15.75" customHeight="1">
      <c r="A11562">
        <v>67</v>
      </c>
      <c r="B11562" t="s">
        <v>11917</v>
      </c>
      <c r="C11562" t="s">
        <v>11918</v>
      </c>
      <c r="D11562">
        <v>195</v>
      </c>
      <c r="E11562" s="1">
        <v>0.72699999999999998</v>
      </c>
      <c r="G11562">
        <v>6.6000000000000003E-2</v>
      </c>
      <c r="H11562">
        <v>61</v>
      </c>
      <c r="I11562">
        <v>5</v>
      </c>
      <c r="J11562">
        <v>4.4999999999999999E-4</v>
      </c>
      <c r="L11562">
        <v>0.9619292929292933</v>
      </c>
      <c r="M11562" s="2">
        <f t="shared" si="357"/>
        <v>67.676767676767682</v>
      </c>
      <c r="N11562" t="s">
        <v>108</v>
      </c>
    </row>
    <row r="11563" spans="1:14" ht="15.75" customHeight="1">
      <c r="A11563">
        <v>68</v>
      </c>
      <c r="B11563" t="s">
        <v>11913</v>
      </c>
      <c r="C11563" t="s">
        <v>11914</v>
      </c>
      <c r="D11563">
        <v>552</v>
      </c>
      <c r="E11563" s="1">
        <v>0.71399999999999997</v>
      </c>
      <c r="G11563">
        <v>0.14299999999999999</v>
      </c>
      <c r="H11563">
        <v>63</v>
      </c>
      <c r="I11563">
        <v>4.8</v>
      </c>
      <c r="J11563">
        <v>1.42E-3</v>
      </c>
      <c r="L11563">
        <v>0.9619292929292933</v>
      </c>
      <c r="M11563" s="2">
        <f t="shared" si="357"/>
        <v>68.686868686868678</v>
      </c>
      <c r="N11563" t="s">
        <v>108</v>
      </c>
    </row>
    <row r="11564" spans="1:14" ht="15.75" customHeight="1">
      <c r="A11564">
        <v>69</v>
      </c>
      <c r="B11564" t="s">
        <v>15964</v>
      </c>
      <c r="C11564" t="s">
        <v>15965</v>
      </c>
      <c r="D11564">
        <v>845</v>
      </c>
      <c r="E11564" s="1">
        <v>0.70899999999999996</v>
      </c>
      <c r="F11564">
        <v>1.1659999999999999</v>
      </c>
      <c r="G11564">
        <v>0.22500000000000001</v>
      </c>
      <c r="H11564">
        <v>89</v>
      </c>
      <c r="I11564">
        <v>5</v>
      </c>
      <c r="J11564">
        <v>2.3999999999999998E-3</v>
      </c>
      <c r="K11564">
        <v>0.316</v>
      </c>
      <c r="L11564">
        <v>0.9619292929292933</v>
      </c>
      <c r="M11564" s="2">
        <f t="shared" si="357"/>
        <v>69.696969696969703</v>
      </c>
      <c r="N11564" t="s">
        <v>108</v>
      </c>
    </row>
    <row r="11565" spans="1:14" ht="15.75" customHeight="1">
      <c r="A11565">
        <v>70</v>
      </c>
      <c r="B11565" t="s">
        <v>11977</v>
      </c>
      <c r="C11565" t="s">
        <v>11978</v>
      </c>
      <c r="D11565">
        <v>554</v>
      </c>
      <c r="E11565" s="1">
        <v>0.70599999999999996</v>
      </c>
      <c r="F11565">
        <v>0.93600000000000005</v>
      </c>
      <c r="G11565">
        <v>0.113</v>
      </c>
      <c r="H11565">
        <v>71</v>
      </c>
      <c r="I11565">
        <v>5.9</v>
      </c>
      <c r="J11565">
        <v>1.23E-3</v>
      </c>
      <c r="K11565">
        <v>0.23799999999999999</v>
      </c>
      <c r="L11565">
        <v>0.9619292929292933</v>
      </c>
      <c r="M11565" s="2">
        <f t="shared" si="357"/>
        <v>70.707070707070713</v>
      </c>
      <c r="N11565" t="s">
        <v>108</v>
      </c>
    </row>
    <row r="11566" spans="1:14" ht="15.75" customHeight="1">
      <c r="A11566">
        <v>71</v>
      </c>
      <c r="B11566" t="s">
        <v>11951</v>
      </c>
      <c r="C11566" t="s">
        <v>11952</v>
      </c>
      <c r="D11566">
        <v>377</v>
      </c>
      <c r="E11566" s="1">
        <v>0.69</v>
      </c>
      <c r="G11566">
        <v>0.22900000000000001</v>
      </c>
      <c r="H11566">
        <v>48</v>
      </c>
      <c r="I11566">
        <v>5.9</v>
      </c>
      <c r="J11566">
        <v>7.2999999999999996E-4</v>
      </c>
      <c r="L11566">
        <v>0.9619292929292933</v>
      </c>
      <c r="M11566" s="2">
        <f t="shared" si="357"/>
        <v>71.717171717171709</v>
      </c>
      <c r="N11566" t="s">
        <v>108</v>
      </c>
    </row>
    <row r="11567" spans="1:14" ht="15.75" customHeight="1">
      <c r="A11567">
        <v>72</v>
      </c>
      <c r="B11567" t="s">
        <v>11989</v>
      </c>
      <c r="C11567" t="s">
        <v>11990</v>
      </c>
      <c r="D11567">
        <v>401</v>
      </c>
      <c r="E11567" s="1">
        <v>0.68799999999999994</v>
      </c>
      <c r="F11567">
        <v>0.76900000000000002</v>
      </c>
      <c r="G11567">
        <v>0.107</v>
      </c>
      <c r="H11567">
        <v>28</v>
      </c>
      <c r="I11567">
        <v>7.1</v>
      </c>
      <c r="J11567">
        <v>6.7000000000000002E-4</v>
      </c>
      <c r="K11567">
        <v>0.19600000000000001</v>
      </c>
      <c r="L11567">
        <v>0.9619292929292933</v>
      </c>
      <c r="M11567" s="2">
        <f t="shared" si="357"/>
        <v>72.727272727272734</v>
      </c>
      <c r="N11567" t="s">
        <v>108</v>
      </c>
    </row>
    <row r="11568" spans="1:14" ht="15.75" customHeight="1">
      <c r="A11568">
        <v>73</v>
      </c>
      <c r="B11568" t="s">
        <v>11945</v>
      </c>
      <c r="C11568" t="s">
        <v>11946</v>
      </c>
      <c r="D11568">
        <v>747</v>
      </c>
      <c r="E11568" s="1">
        <v>0.68400000000000005</v>
      </c>
      <c r="F11568">
        <v>1.012</v>
      </c>
      <c r="G11568">
        <v>0.17</v>
      </c>
      <c r="H11568">
        <v>47</v>
      </c>
      <c r="I11568">
        <v>7.7</v>
      </c>
      <c r="J11568">
        <v>1.1299999999999999E-3</v>
      </c>
      <c r="K11568">
        <v>0.26500000000000001</v>
      </c>
      <c r="L11568">
        <v>0.9619292929292933</v>
      </c>
      <c r="M11568" s="2">
        <f t="shared" si="357"/>
        <v>73.73737373737373</v>
      </c>
      <c r="N11568" t="s">
        <v>108</v>
      </c>
    </row>
    <row r="11569" spans="1:14" ht="15.75" customHeight="1">
      <c r="A11569">
        <v>74</v>
      </c>
      <c r="B11569" t="s">
        <v>12001</v>
      </c>
      <c r="C11569" t="s">
        <v>12002</v>
      </c>
      <c r="D11569">
        <v>104</v>
      </c>
      <c r="E11569" s="1">
        <v>0.65500000000000003</v>
      </c>
      <c r="G11569">
        <v>3.5999999999999997E-2</v>
      </c>
      <c r="H11569">
        <v>28</v>
      </c>
      <c r="I11569">
        <v>3.5</v>
      </c>
      <c r="J11569">
        <v>5.5999999999999995E-4</v>
      </c>
      <c r="L11569">
        <v>0.9619292929292933</v>
      </c>
      <c r="M11569" s="2">
        <f t="shared" si="357"/>
        <v>74.747474747474755</v>
      </c>
      <c r="N11569" t="s">
        <v>108</v>
      </c>
    </row>
    <row r="11570" spans="1:14" ht="15.75" customHeight="1">
      <c r="A11570">
        <v>75</v>
      </c>
      <c r="B11570" t="s">
        <v>11911</v>
      </c>
      <c r="C11570" t="s">
        <v>11912</v>
      </c>
      <c r="D11570">
        <v>245</v>
      </c>
      <c r="E11570" s="1">
        <v>0.63400000000000001</v>
      </c>
      <c r="F11570">
        <v>0.89400000000000002</v>
      </c>
      <c r="G11570">
        <v>0.1</v>
      </c>
      <c r="H11570">
        <v>20</v>
      </c>
      <c r="I11570">
        <v>7.8</v>
      </c>
      <c r="J11570">
        <v>3.8999999999999999E-4</v>
      </c>
      <c r="K11570">
        <v>0.23899999999999999</v>
      </c>
      <c r="L11570">
        <v>0.9619292929292933</v>
      </c>
      <c r="M11570" s="2">
        <f t="shared" si="357"/>
        <v>75.757575757575751</v>
      </c>
      <c r="N11570" t="s">
        <v>108</v>
      </c>
    </row>
    <row r="11571" spans="1:14" ht="15.75" customHeight="1">
      <c r="A11571">
        <v>76</v>
      </c>
      <c r="B11571" t="s">
        <v>12005</v>
      </c>
      <c r="C11571" t="s">
        <v>12006</v>
      </c>
      <c r="D11571">
        <v>187</v>
      </c>
      <c r="E11571" s="1">
        <v>0.60599999999999998</v>
      </c>
      <c r="G11571">
        <v>7.6999999999999999E-2</v>
      </c>
      <c r="H11571">
        <v>13</v>
      </c>
      <c r="I11571">
        <v>7.4</v>
      </c>
      <c r="J11571">
        <v>3.6000000000000002E-4</v>
      </c>
      <c r="L11571">
        <v>0.9619292929292933</v>
      </c>
      <c r="M11571" s="2">
        <f t="shared" si="357"/>
        <v>76.767676767676761</v>
      </c>
      <c r="N11571" t="s">
        <v>108</v>
      </c>
    </row>
    <row r="11572" spans="1:14" ht="15.75" customHeight="1">
      <c r="A11572">
        <v>77</v>
      </c>
      <c r="B11572" t="s">
        <v>11961</v>
      </c>
      <c r="C11572" t="s">
        <v>11962</v>
      </c>
      <c r="D11572">
        <v>47</v>
      </c>
      <c r="E11572" s="1">
        <v>0.58299999999999996</v>
      </c>
      <c r="F11572">
        <v>0.42099999999999999</v>
      </c>
      <c r="G11572">
        <v>0</v>
      </c>
      <c r="H11572">
        <v>22</v>
      </c>
      <c r="J11572">
        <v>1.2E-4</v>
      </c>
      <c r="K11572">
        <v>9.2999999999999999E-2</v>
      </c>
      <c r="L11572">
        <v>0.9619292929292933</v>
      </c>
      <c r="M11572" s="2">
        <f t="shared" si="357"/>
        <v>77.777777777777786</v>
      </c>
      <c r="N11572" t="s">
        <v>108</v>
      </c>
    </row>
    <row r="11573" spans="1:14" ht="15.75" customHeight="1">
      <c r="A11573">
        <v>78</v>
      </c>
      <c r="B11573" t="s">
        <v>11933</v>
      </c>
      <c r="C11573" t="s">
        <v>11934</v>
      </c>
      <c r="D11573">
        <v>316</v>
      </c>
      <c r="E11573" s="1">
        <v>0.57799999999999996</v>
      </c>
      <c r="G11573">
        <v>6.2E-2</v>
      </c>
      <c r="H11573">
        <v>32</v>
      </c>
      <c r="I11573">
        <v>6.7</v>
      </c>
      <c r="J11573">
        <v>5.5999999999999995E-4</v>
      </c>
      <c r="L11573">
        <v>0.9619292929292933</v>
      </c>
      <c r="M11573" s="2">
        <f t="shared" si="357"/>
        <v>78.787878787878782</v>
      </c>
      <c r="N11573" t="s">
        <v>108</v>
      </c>
    </row>
    <row r="11574" spans="1:14" ht="15.75" customHeight="1">
      <c r="A11574">
        <v>79</v>
      </c>
      <c r="B11574" t="s">
        <v>11971</v>
      </c>
      <c r="C11574" t="s">
        <v>11972</v>
      </c>
      <c r="D11574">
        <v>452</v>
      </c>
      <c r="E11574" s="1">
        <v>0.56200000000000006</v>
      </c>
      <c r="F11574">
        <v>0.75</v>
      </c>
      <c r="G11574">
        <v>0.20799999999999999</v>
      </c>
      <c r="H11574">
        <v>48</v>
      </c>
      <c r="I11574">
        <v>6.5</v>
      </c>
      <c r="J11574">
        <v>9.3999999999999997E-4</v>
      </c>
      <c r="K11574">
        <v>0.19900000000000001</v>
      </c>
      <c r="L11574">
        <v>0.9619292929292933</v>
      </c>
      <c r="M11574" s="2">
        <f t="shared" si="357"/>
        <v>79.797979797979806</v>
      </c>
      <c r="N11574" t="s">
        <v>108</v>
      </c>
    </row>
    <row r="11575" spans="1:14" ht="15.75" customHeight="1">
      <c r="A11575">
        <v>80</v>
      </c>
      <c r="B11575" t="s">
        <v>12009</v>
      </c>
      <c r="C11575" t="s">
        <v>12010</v>
      </c>
      <c r="D11575">
        <v>843</v>
      </c>
      <c r="E11575" s="1">
        <v>0.54</v>
      </c>
      <c r="F11575">
        <v>0.622</v>
      </c>
      <c r="G11575">
        <v>0.114</v>
      </c>
      <c r="H11575">
        <v>140</v>
      </c>
      <c r="I11575">
        <v>5</v>
      </c>
      <c r="J11575">
        <v>1.4400000000000001E-3</v>
      </c>
      <c r="K11575">
        <v>0.104</v>
      </c>
      <c r="L11575">
        <v>0.9619292929292933</v>
      </c>
      <c r="M11575" s="2">
        <f t="shared" si="357"/>
        <v>80.808080808080803</v>
      </c>
      <c r="N11575" t="s">
        <v>108</v>
      </c>
    </row>
    <row r="11576" spans="1:14" ht="15.75" customHeight="1">
      <c r="A11576">
        <v>81</v>
      </c>
      <c r="B11576" t="s">
        <v>11955</v>
      </c>
      <c r="C11576" t="s">
        <v>11956</v>
      </c>
      <c r="D11576">
        <v>604</v>
      </c>
      <c r="E11576" s="1">
        <v>0.51</v>
      </c>
      <c r="F11576">
        <v>1.1140000000000001</v>
      </c>
      <c r="G11576">
        <v>0.159</v>
      </c>
      <c r="H11576">
        <v>44</v>
      </c>
      <c r="I11576">
        <v>7.2</v>
      </c>
      <c r="J11576">
        <v>1.1800000000000001E-3</v>
      </c>
      <c r="K11576">
        <v>0.30599999999999999</v>
      </c>
      <c r="L11576">
        <v>0.9619292929292933</v>
      </c>
      <c r="M11576" s="2">
        <f t="shared" si="357"/>
        <v>81.818181818181827</v>
      </c>
      <c r="N11576" t="s">
        <v>108</v>
      </c>
    </row>
    <row r="11577" spans="1:14" ht="15.75" customHeight="1">
      <c r="A11577">
        <v>82</v>
      </c>
      <c r="B11577" t="s">
        <v>11348</v>
      </c>
      <c r="C11577" t="s">
        <v>11349</v>
      </c>
      <c r="D11577">
        <v>249</v>
      </c>
      <c r="E11577" s="1">
        <v>0.46899999999999997</v>
      </c>
      <c r="F11577">
        <v>0.623</v>
      </c>
      <c r="G11577">
        <v>0.161</v>
      </c>
      <c r="H11577">
        <v>31</v>
      </c>
      <c r="I11577">
        <v>6.9</v>
      </c>
      <c r="J11577">
        <v>4.0999999999999999E-4</v>
      </c>
      <c r="K11577">
        <v>0.14000000000000001</v>
      </c>
      <c r="L11577">
        <v>0.9619292929292933</v>
      </c>
      <c r="M11577" s="2">
        <f t="shared" si="357"/>
        <v>82.828282828282823</v>
      </c>
      <c r="N11577" t="s">
        <v>108</v>
      </c>
    </row>
    <row r="11578" spans="1:14" ht="15.75" customHeight="1">
      <c r="A11578">
        <v>83</v>
      </c>
      <c r="B11578" t="s">
        <v>11995</v>
      </c>
      <c r="C11578" t="s">
        <v>11996</v>
      </c>
      <c r="D11578">
        <v>102</v>
      </c>
      <c r="E11578" s="1">
        <v>0.46</v>
      </c>
      <c r="G11578">
        <v>0.111</v>
      </c>
      <c r="H11578">
        <v>27</v>
      </c>
      <c r="I11578">
        <v>5.4</v>
      </c>
      <c r="J11578">
        <v>1.7000000000000001E-4</v>
      </c>
      <c r="L11578">
        <v>0.9619292929292933</v>
      </c>
      <c r="M11578" s="2">
        <f t="shared" si="357"/>
        <v>83.838383838383834</v>
      </c>
      <c r="N11578" t="s">
        <v>108</v>
      </c>
    </row>
    <row r="11579" spans="1:14" ht="15.75" customHeight="1">
      <c r="A11579">
        <v>84</v>
      </c>
      <c r="B11579" t="s">
        <v>11857</v>
      </c>
      <c r="C11579" t="s">
        <v>11858</v>
      </c>
      <c r="D11579">
        <v>48</v>
      </c>
      <c r="E11579" s="1">
        <v>0.44</v>
      </c>
      <c r="F11579">
        <v>0.41199999999999998</v>
      </c>
      <c r="G11579">
        <v>3.6999999999999998E-2</v>
      </c>
      <c r="H11579">
        <v>27</v>
      </c>
      <c r="J11579">
        <v>1.7000000000000001E-4</v>
      </c>
      <c r="K11579">
        <v>8.6999999999999994E-2</v>
      </c>
      <c r="L11579">
        <v>0.9619292929292933</v>
      </c>
      <c r="M11579" s="2">
        <f t="shared" si="357"/>
        <v>84.848484848484844</v>
      </c>
      <c r="N11579" t="s">
        <v>108</v>
      </c>
    </row>
    <row r="11580" spans="1:14" ht="15.75" customHeight="1">
      <c r="A11580">
        <v>85</v>
      </c>
      <c r="B11580" t="s">
        <v>11883</v>
      </c>
      <c r="C11580" t="s">
        <v>11884</v>
      </c>
      <c r="D11580">
        <v>575</v>
      </c>
      <c r="E11580" s="1">
        <v>0.439</v>
      </c>
      <c r="F11580">
        <v>0.88300000000000001</v>
      </c>
      <c r="G11580">
        <v>0.46300000000000002</v>
      </c>
      <c r="H11580">
        <v>80</v>
      </c>
      <c r="I11580">
        <v>5.5</v>
      </c>
      <c r="J11580">
        <v>1.41E-3</v>
      </c>
      <c r="K11580">
        <v>0.24099999999999999</v>
      </c>
      <c r="L11580">
        <v>0.9619292929292933</v>
      </c>
      <c r="M11580" s="2">
        <f t="shared" si="357"/>
        <v>85.858585858585855</v>
      </c>
      <c r="N11580" t="s">
        <v>108</v>
      </c>
    </row>
    <row r="11581" spans="1:14" ht="15.75" customHeight="1">
      <c r="A11581">
        <v>86</v>
      </c>
      <c r="B11581" t="s">
        <v>11967</v>
      </c>
      <c r="C11581" t="s">
        <v>11968</v>
      </c>
      <c r="D11581">
        <v>439</v>
      </c>
      <c r="E11581" s="1">
        <v>0.42499999999999999</v>
      </c>
      <c r="F11581">
        <v>0.60899999999999999</v>
      </c>
      <c r="G11581">
        <v>8.5000000000000006E-2</v>
      </c>
      <c r="H11581">
        <v>47</v>
      </c>
      <c r="I11581">
        <v>8.9</v>
      </c>
      <c r="J11581">
        <v>6.6E-4</v>
      </c>
      <c r="K11581">
        <v>0.17599999999999999</v>
      </c>
      <c r="L11581">
        <v>0.9619292929292933</v>
      </c>
      <c r="M11581" s="2">
        <f t="shared" si="357"/>
        <v>86.868686868686879</v>
      </c>
      <c r="N11581" t="s">
        <v>108</v>
      </c>
    </row>
    <row r="11582" spans="1:14" ht="15.75" customHeight="1">
      <c r="A11582">
        <v>87</v>
      </c>
      <c r="B11582" t="s">
        <v>11859</v>
      </c>
      <c r="C11582" t="s">
        <v>11860</v>
      </c>
      <c r="D11582">
        <v>64</v>
      </c>
      <c r="E11582" s="1">
        <v>0.4</v>
      </c>
      <c r="F11582">
        <v>0.4</v>
      </c>
      <c r="G11582">
        <v>0.2</v>
      </c>
      <c r="H11582">
        <v>20</v>
      </c>
      <c r="J11582">
        <v>8.0000000000000007E-5</v>
      </c>
      <c r="K11582">
        <v>5.3999999999999999E-2</v>
      </c>
      <c r="L11582">
        <v>0.9619292929292933</v>
      </c>
      <c r="M11582" s="2">
        <f t="shared" si="357"/>
        <v>87.878787878787875</v>
      </c>
      <c r="N11582" t="s">
        <v>108</v>
      </c>
    </row>
    <row r="11583" spans="1:14" ht="15.75" customHeight="1">
      <c r="A11583">
        <v>88</v>
      </c>
      <c r="B11583" t="s">
        <v>12007</v>
      </c>
      <c r="C11583" t="s">
        <v>12008</v>
      </c>
      <c r="D11583">
        <v>508</v>
      </c>
      <c r="E11583" s="1">
        <v>0.38700000000000001</v>
      </c>
      <c r="F11583">
        <v>0.51</v>
      </c>
      <c r="G11583">
        <v>3.7999999999999999E-2</v>
      </c>
      <c r="H11583">
        <v>160</v>
      </c>
      <c r="I11583">
        <v>4.4000000000000004</v>
      </c>
      <c r="J11583">
        <v>7.7999999999999999E-4</v>
      </c>
      <c r="K11583">
        <v>6.6000000000000003E-2</v>
      </c>
      <c r="L11583">
        <v>0.9619292929292933</v>
      </c>
      <c r="M11583" s="2">
        <f t="shared" si="357"/>
        <v>88.888888888888886</v>
      </c>
      <c r="N11583" t="s">
        <v>108</v>
      </c>
    </row>
    <row r="11584" spans="1:14" ht="15.75" customHeight="1">
      <c r="A11584">
        <v>89</v>
      </c>
      <c r="B11584" t="s">
        <v>11897</v>
      </c>
      <c r="C11584" t="s">
        <v>11898</v>
      </c>
      <c r="D11584">
        <v>75</v>
      </c>
      <c r="E11584" s="1">
        <v>0.36099999999999999</v>
      </c>
      <c r="H11584">
        <v>0</v>
      </c>
      <c r="J11584">
        <v>1.2999999999999999E-4</v>
      </c>
      <c r="L11584">
        <v>0.9619292929292933</v>
      </c>
      <c r="M11584" s="2">
        <f t="shared" si="357"/>
        <v>89.898989898989896</v>
      </c>
      <c r="N11584" t="s">
        <v>108</v>
      </c>
    </row>
    <row r="11585" spans="1:14" ht="15.75" customHeight="1">
      <c r="A11585">
        <v>90</v>
      </c>
      <c r="B11585" t="s">
        <v>9025</v>
      </c>
      <c r="C11585" t="s">
        <v>9026</v>
      </c>
      <c r="D11585">
        <v>383</v>
      </c>
      <c r="E11585" s="1">
        <v>0.34100000000000003</v>
      </c>
      <c r="G11585">
        <v>7.0999999999999994E-2</v>
      </c>
      <c r="H11585">
        <v>42</v>
      </c>
      <c r="I11585">
        <v>8.5</v>
      </c>
      <c r="J11585">
        <v>4.4000000000000002E-4</v>
      </c>
      <c r="L11585">
        <v>0.9619292929292933</v>
      </c>
      <c r="M11585" s="2">
        <f t="shared" si="357"/>
        <v>90.909090909090907</v>
      </c>
      <c r="N11585" t="s">
        <v>108</v>
      </c>
    </row>
    <row r="11586" spans="1:14" ht="15.75" customHeight="1">
      <c r="A11586">
        <v>91</v>
      </c>
      <c r="B11586" t="s">
        <v>11863</v>
      </c>
      <c r="C11586" t="s">
        <v>11864</v>
      </c>
      <c r="D11586">
        <v>350</v>
      </c>
      <c r="E11586" s="1">
        <v>0.33800000000000002</v>
      </c>
      <c r="F11586">
        <v>0.69299999999999995</v>
      </c>
      <c r="G11586">
        <v>0</v>
      </c>
      <c r="H11586">
        <v>19</v>
      </c>
      <c r="I11586">
        <v>6.8</v>
      </c>
      <c r="J11586">
        <v>6.4000000000000005E-4</v>
      </c>
      <c r="K11586">
        <v>0.18</v>
      </c>
      <c r="L11586">
        <v>0.9619292929292933</v>
      </c>
      <c r="M11586" s="2">
        <f t="shared" si="357"/>
        <v>91.919191919191917</v>
      </c>
      <c r="N11586" t="s">
        <v>108</v>
      </c>
    </row>
    <row r="11587" spans="1:14" ht="15.75" customHeight="1">
      <c r="A11587">
        <v>92</v>
      </c>
      <c r="B11587" t="s">
        <v>11903</v>
      </c>
      <c r="C11587" t="s">
        <v>11904</v>
      </c>
      <c r="D11587">
        <v>89</v>
      </c>
      <c r="E11587" s="1">
        <v>0.31</v>
      </c>
      <c r="F11587">
        <v>0.38500000000000001</v>
      </c>
      <c r="G11587">
        <v>0</v>
      </c>
      <c r="H11587">
        <v>14</v>
      </c>
      <c r="J11587">
        <v>1.7000000000000001E-4</v>
      </c>
      <c r="K11587">
        <v>9.4E-2</v>
      </c>
      <c r="L11587">
        <v>0.9619292929292933</v>
      </c>
      <c r="M11587" s="2">
        <f t="shared" si="357"/>
        <v>92.929292929292927</v>
      </c>
      <c r="N11587" t="s">
        <v>108</v>
      </c>
    </row>
    <row r="11588" spans="1:14" ht="15.75" customHeight="1">
      <c r="A11588">
        <v>93</v>
      </c>
      <c r="B11588" t="s">
        <v>11921</v>
      </c>
      <c r="C11588" t="s">
        <v>11922</v>
      </c>
      <c r="D11588">
        <v>313</v>
      </c>
      <c r="E11588" s="1">
        <v>0.28999999999999998</v>
      </c>
      <c r="G11588">
        <v>1.7999999999999999E-2</v>
      </c>
      <c r="H11588">
        <v>111</v>
      </c>
      <c r="I11588">
        <v>5.6</v>
      </c>
      <c r="J11588">
        <v>3.4000000000000002E-4</v>
      </c>
      <c r="L11588">
        <v>0.9619292929292933</v>
      </c>
      <c r="M11588" s="2">
        <f t="shared" si="357"/>
        <v>93.939393939393938</v>
      </c>
      <c r="N11588" t="s">
        <v>108</v>
      </c>
    </row>
    <row r="11589" spans="1:14" ht="15.75" customHeight="1">
      <c r="A11589">
        <v>94</v>
      </c>
      <c r="B11589" t="s">
        <v>11867</v>
      </c>
      <c r="C11589" t="s">
        <v>11868</v>
      </c>
      <c r="D11589">
        <v>32</v>
      </c>
      <c r="E11589" s="1">
        <v>0.22600000000000001</v>
      </c>
      <c r="F11589">
        <v>0.22800000000000001</v>
      </c>
      <c r="G11589">
        <v>3.7999999999999999E-2</v>
      </c>
      <c r="H11589">
        <v>26</v>
      </c>
      <c r="J11589">
        <v>6.9999999999999994E-5</v>
      </c>
      <c r="K11589">
        <v>3.4000000000000002E-2</v>
      </c>
      <c r="L11589">
        <v>0.9619292929292933</v>
      </c>
      <c r="M11589" s="2">
        <f t="shared" si="357"/>
        <v>94.949494949494948</v>
      </c>
      <c r="N11589" t="s">
        <v>108</v>
      </c>
    </row>
    <row r="11590" spans="1:14" ht="15.75" customHeight="1">
      <c r="A11590">
        <v>95</v>
      </c>
      <c r="B11590" t="s">
        <v>11899</v>
      </c>
      <c r="C11590" t="s">
        <v>11900</v>
      </c>
      <c r="D11590">
        <v>16</v>
      </c>
      <c r="E11590" s="1">
        <v>0.186</v>
      </c>
      <c r="F11590">
        <v>0.16700000000000001</v>
      </c>
      <c r="G11590">
        <v>0</v>
      </c>
      <c r="H11590">
        <v>23</v>
      </c>
      <c r="J11590">
        <v>5.0000000000000002E-5</v>
      </c>
      <c r="K11590">
        <v>0.03</v>
      </c>
      <c r="L11590">
        <v>0.9619292929292933</v>
      </c>
      <c r="M11590" s="2">
        <f t="shared" si="357"/>
        <v>95.959595959595958</v>
      </c>
      <c r="N11590" t="s">
        <v>108</v>
      </c>
    </row>
    <row r="11591" spans="1:14" ht="15.75" customHeight="1">
      <c r="A11591">
        <v>96</v>
      </c>
      <c r="B11591" t="s">
        <v>254</v>
      </c>
      <c r="C11591" t="s">
        <v>253</v>
      </c>
      <c r="D11591">
        <v>30</v>
      </c>
      <c r="E11591" s="1">
        <v>0.17599999999999999</v>
      </c>
      <c r="F11591">
        <v>0.19</v>
      </c>
      <c r="G11591">
        <v>0</v>
      </c>
      <c r="H11591">
        <v>7</v>
      </c>
      <c r="J11591">
        <v>9.0000000000000006E-5</v>
      </c>
      <c r="K11591">
        <v>0.121</v>
      </c>
      <c r="L11591">
        <v>0.9619292929292933</v>
      </c>
      <c r="M11591" s="2">
        <f t="shared" si="357"/>
        <v>96.969696969696969</v>
      </c>
      <c r="N11591" t="s">
        <v>108</v>
      </c>
    </row>
    <row r="11592" spans="1:14" ht="15.75" customHeight="1">
      <c r="A11592">
        <v>97</v>
      </c>
      <c r="B11592" t="s">
        <v>11845</v>
      </c>
      <c r="C11592" t="s">
        <v>11846</v>
      </c>
      <c r="D11592">
        <v>188</v>
      </c>
      <c r="E11592" s="1">
        <v>0.14199999999999999</v>
      </c>
      <c r="I11592">
        <v>4.5</v>
      </c>
      <c r="J11592">
        <v>5.9000000000000003E-4</v>
      </c>
      <c r="L11592">
        <v>0.9619292929292933</v>
      </c>
      <c r="M11592" s="2">
        <f t="shared" si="357"/>
        <v>97.979797979797979</v>
      </c>
      <c r="N11592" t="s">
        <v>108</v>
      </c>
    </row>
    <row r="11593" spans="1:14" ht="15.75" customHeight="1">
      <c r="A11593">
        <v>98</v>
      </c>
      <c r="B11593" t="s">
        <v>12011</v>
      </c>
      <c r="C11593" t="s">
        <v>12012</v>
      </c>
      <c r="D11593">
        <v>254</v>
      </c>
      <c r="E11593" s="1">
        <v>0.13400000000000001</v>
      </c>
      <c r="G11593">
        <v>0</v>
      </c>
      <c r="H11593">
        <v>49</v>
      </c>
      <c r="I11593">
        <v>5</v>
      </c>
      <c r="J11593">
        <v>4.8999999999999998E-4</v>
      </c>
      <c r="L11593">
        <v>0.9619292929292933</v>
      </c>
      <c r="M11593" s="2">
        <f t="shared" si="357"/>
        <v>98.98989898989899</v>
      </c>
      <c r="N11593" t="s">
        <v>108</v>
      </c>
    </row>
    <row r="11594" spans="1:14" ht="15.75" customHeight="1">
      <c r="A11594">
        <v>99</v>
      </c>
      <c r="B11594" t="s">
        <v>11853</v>
      </c>
      <c r="C11594" t="s">
        <v>11854</v>
      </c>
      <c r="D11594">
        <v>24</v>
      </c>
      <c r="E11594" s="1">
        <v>2.7E-2</v>
      </c>
      <c r="G11594">
        <v>0</v>
      </c>
      <c r="H11594">
        <v>13</v>
      </c>
      <c r="J11594">
        <v>2.0000000000000002E-5</v>
      </c>
      <c r="L11594">
        <v>0.9619292929292933</v>
      </c>
      <c r="M11594" s="2">
        <f t="shared" si="357"/>
        <v>100</v>
      </c>
      <c r="N11594" t="s">
        <v>108</v>
      </c>
    </row>
    <row r="11595" spans="1:14" s="3" customFormat="1" ht="15.75" customHeight="1">
      <c r="E11595" s="4"/>
      <c r="M11595" s="5"/>
    </row>
    <row r="11596" spans="1:14">
      <c r="A11596">
        <v>1</v>
      </c>
      <c r="B11596" t="s">
        <v>20808</v>
      </c>
      <c r="C11596" t="s">
        <v>20807</v>
      </c>
      <c r="D11596">
        <v>3893</v>
      </c>
      <c r="E11596" s="1">
        <v>10.25</v>
      </c>
      <c r="F11596">
        <v>10.69</v>
      </c>
      <c r="G11596">
        <v>1.583</v>
      </c>
      <c r="H11596">
        <v>24</v>
      </c>
      <c r="I11596">
        <v>8</v>
      </c>
      <c r="J11596">
        <v>8.2400000000000008E-3</v>
      </c>
      <c r="K11596">
        <v>3.6419999999999999</v>
      </c>
      <c r="L11596">
        <f>AVERAGE(E11596:E11670)</f>
        <v>2.4644399999999997</v>
      </c>
      <c r="M11596" s="2">
        <f t="shared" ref="M11596:M11627" si="358">A11596/75*100</f>
        <v>1.3333333333333335</v>
      </c>
      <c r="N11596" t="s">
        <v>2797</v>
      </c>
    </row>
    <row r="11597" spans="1:14">
      <c r="A11597">
        <v>2</v>
      </c>
      <c r="B11597" t="s">
        <v>12023</v>
      </c>
      <c r="C11597" t="s">
        <v>12024</v>
      </c>
      <c r="D11597">
        <v>4490</v>
      </c>
      <c r="E11597" s="1">
        <v>9.1579999999999995</v>
      </c>
      <c r="F11597">
        <v>10.188000000000001</v>
      </c>
      <c r="G11597">
        <v>0.9</v>
      </c>
      <c r="H11597">
        <v>20</v>
      </c>
      <c r="I11597" t="s">
        <v>18288</v>
      </c>
      <c r="J11597">
        <v>6.6899999999999998E-3</v>
      </c>
      <c r="K11597">
        <v>3.7749999999999999</v>
      </c>
      <c r="L11597">
        <v>2.4644399999999997</v>
      </c>
      <c r="M11597" s="2">
        <f t="shared" si="358"/>
        <v>2.666666666666667</v>
      </c>
      <c r="N11597" t="s">
        <v>2797</v>
      </c>
    </row>
    <row r="11598" spans="1:14">
      <c r="A11598">
        <v>3</v>
      </c>
      <c r="B11598" t="s">
        <v>12021</v>
      </c>
      <c r="C11598" t="s">
        <v>12022</v>
      </c>
      <c r="D11598">
        <v>48233</v>
      </c>
      <c r="E11598" s="1">
        <v>6.5039999999999996</v>
      </c>
      <c r="F11598">
        <v>7.1959999999999997</v>
      </c>
      <c r="G11598">
        <v>1.2</v>
      </c>
      <c r="H11598">
        <v>325</v>
      </c>
      <c r="I11598">
        <v>8.6</v>
      </c>
      <c r="J11598">
        <v>8.7980000000000003E-2</v>
      </c>
      <c r="K11598">
        <v>2.298</v>
      </c>
      <c r="L11598">
        <v>2.4644399999999997</v>
      </c>
      <c r="M11598" s="2">
        <f t="shared" si="358"/>
        <v>4</v>
      </c>
      <c r="N11598" t="s">
        <v>2797</v>
      </c>
    </row>
    <row r="11599" spans="1:14">
      <c r="A11599">
        <v>4</v>
      </c>
      <c r="B11599" t="s">
        <v>12093</v>
      </c>
      <c r="C11599" t="s">
        <v>12094</v>
      </c>
      <c r="D11599">
        <v>1151</v>
      </c>
      <c r="E11599" s="1">
        <v>5.5</v>
      </c>
      <c r="F11599">
        <v>5.202</v>
      </c>
      <c r="G11599">
        <v>0.11799999999999999</v>
      </c>
      <c r="H11599">
        <v>17</v>
      </c>
      <c r="I11599">
        <v>7.7</v>
      </c>
      <c r="J11599">
        <v>2.4199999999999998E-3</v>
      </c>
      <c r="K11599">
        <v>1.6459999999999999</v>
      </c>
      <c r="L11599">
        <v>2.4644399999999997</v>
      </c>
      <c r="M11599" s="2">
        <f t="shared" si="358"/>
        <v>5.3333333333333339</v>
      </c>
      <c r="N11599" t="s">
        <v>2797</v>
      </c>
    </row>
    <row r="11600" spans="1:14">
      <c r="A11600">
        <v>5</v>
      </c>
      <c r="B11600" t="s">
        <v>12714</v>
      </c>
      <c r="C11600" t="s">
        <v>12715</v>
      </c>
      <c r="D11600">
        <v>18052</v>
      </c>
      <c r="E11600" s="1">
        <v>5.2210000000000001</v>
      </c>
      <c r="F11600">
        <v>5.5220000000000002</v>
      </c>
      <c r="G11600">
        <v>1.1739999999999999</v>
      </c>
      <c r="H11600">
        <v>213</v>
      </c>
      <c r="I11600">
        <v>8</v>
      </c>
      <c r="J11600">
        <v>3.7850000000000002E-2</v>
      </c>
      <c r="K11600">
        <v>1.849</v>
      </c>
      <c r="L11600">
        <v>2.4644399999999997</v>
      </c>
      <c r="M11600" s="2">
        <f t="shared" si="358"/>
        <v>6.666666666666667</v>
      </c>
      <c r="N11600" t="s">
        <v>2797</v>
      </c>
    </row>
    <row r="11601" spans="1:14">
      <c r="A11601">
        <v>6</v>
      </c>
      <c r="B11601" t="s">
        <v>11042</v>
      </c>
      <c r="C11601" t="s">
        <v>11043</v>
      </c>
      <c r="D11601">
        <v>4667</v>
      </c>
      <c r="E11601" s="1">
        <v>4.82</v>
      </c>
      <c r="F11601">
        <v>6.2610000000000001</v>
      </c>
      <c r="G11601">
        <v>0.85099999999999998</v>
      </c>
      <c r="H11601">
        <v>67</v>
      </c>
      <c r="I11601">
        <v>8</v>
      </c>
      <c r="J11601">
        <v>7.7499999999999999E-3</v>
      </c>
      <c r="K11601">
        <v>1.673</v>
      </c>
      <c r="L11601">
        <v>2.4644399999999997</v>
      </c>
      <c r="M11601" s="2">
        <f t="shared" si="358"/>
        <v>8</v>
      </c>
      <c r="N11601" t="s">
        <v>2797</v>
      </c>
    </row>
    <row r="11602" spans="1:14">
      <c r="A11602">
        <v>7</v>
      </c>
      <c r="B11602" t="s">
        <v>12095</v>
      </c>
      <c r="C11602" t="s">
        <v>12096</v>
      </c>
      <c r="D11602">
        <v>5027</v>
      </c>
      <c r="E11602" s="1">
        <v>4.5970000000000004</v>
      </c>
      <c r="F11602">
        <v>4.702</v>
      </c>
      <c r="G11602">
        <v>0.83499999999999996</v>
      </c>
      <c r="H11602">
        <v>79</v>
      </c>
      <c r="I11602">
        <v>6.9</v>
      </c>
      <c r="J11602">
        <v>1.146E-2</v>
      </c>
      <c r="K11602">
        <v>1.43</v>
      </c>
      <c r="L11602">
        <v>2.4644399999999997</v>
      </c>
      <c r="M11602" s="2">
        <f t="shared" si="358"/>
        <v>9.3333333333333339</v>
      </c>
      <c r="N11602" t="s">
        <v>2797</v>
      </c>
    </row>
    <row r="11603" spans="1:14">
      <c r="A11603">
        <v>8</v>
      </c>
      <c r="B11603" t="s">
        <v>20710</v>
      </c>
      <c r="C11603" t="s">
        <v>20709</v>
      </c>
      <c r="D11603">
        <v>5792</v>
      </c>
      <c r="E11603" s="1">
        <v>4.5519999999999996</v>
      </c>
      <c r="F11603">
        <v>4.7240000000000002</v>
      </c>
      <c r="G11603">
        <v>0.80800000000000005</v>
      </c>
      <c r="H11603">
        <v>213</v>
      </c>
      <c r="I11603">
        <v>5.6</v>
      </c>
      <c r="J11603">
        <v>1.2120000000000001E-2</v>
      </c>
      <c r="K11603">
        <v>1.129</v>
      </c>
      <c r="L11603">
        <v>2.4644399999999997</v>
      </c>
      <c r="M11603" s="2">
        <f t="shared" si="358"/>
        <v>10.666666666666668</v>
      </c>
      <c r="N11603" t="s">
        <v>2797</v>
      </c>
    </row>
    <row r="11604" spans="1:14">
      <c r="A11604">
        <v>9</v>
      </c>
      <c r="B11604" t="s">
        <v>12636</v>
      </c>
      <c r="C11604" t="s">
        <v>12637</v>
      </c>
      <c r="D11604">
        <v>3365</v>
      </c>
      <c r="E11604" s="1">
        <v>4.5190000000000001</v>
      </c>
      <c r="F11604">
        <v>4.1829999999999998</v>
      </c>
      <c r="G11604">
        <v>0.60199999999999998</v>
      </c>
      <c r="H11604">
        <v>88</v>
      </c>
      <c r="I11604">
        <v>5</v>
      </c>
      <c r="J11604">
        <v>1.038E-2</v>
      </c>
      <c r="K11604">
        <v>1.2729999999999999</v>
      </c>
      <c r="L11604">
        <v>2.4644399999999997</v>
      </c>
      <c r="M11604" s="2">
        <f t="shared" si="358"/>
        <v>12</v>
      </c>
      <c r="N11604" t="s">
        <v>2797</v>
      </c>
    </row>
    <row r="11605" spans="1:14">
      <c r="A11605">
        <v>10</v>
      </c>
      <c r="B11605" t="s">
        <v>12067</v>
      </c>
      <c r="C11605" t="s">
        <v>12068</v>
      </c>
      <c r="D11605">
        <v>34300</v>
      </c>
      <c r="E11605" s="1">
        <v>4.1959999999999997</v>
      </c>
      <c r="F11605">
        <v>4.6859999999999999</v>
      </c>
      <c r="G11605">
        <v>0.83599999999999997</v>
      </c>
      <c r="H11605">
        <v>311</v>
      </c>
      <c r="I11605">
        <v>9.5</v>
      </c>
      <c r="J11605">
        <v>4.3790000000000003E-2</v>
      </c>
      <c r="K11605">
        <v>1.343</v>
      </c>
      <c r="L11605">
        <v>2.4644399999999997</v>
      </c>
      <c r="M11605" s="2">
        <f t="shared" si="358"/>
        <v>13.333333333333334</v>
      </c>
      <c r="N11605" t="s">
        <v>2797</v>
      </c>
    </row>
    <row r="11606" spans="1:14">
      <c r="A11606">
        <v>11</v>
      </c>
      <c r="B11606" t="s">
        <v>16928</v>
      </c>
      <c r="C11606" t="s">
        <v>16929</v>
      </c>
      <c r="D11606">
        <v>2856</v>
      </c>
      <c r="E11606" s="1">
        <v>3.9780000000000002</v>
      </c>
      <c r="F11606">
        <v>3.8279999999999998</v>
      </c>
      <c r="G11606">
        <v>0.89700000000000002</v>
      </c>
      <c r="H11606">
        <v>145</v>
      </c>
      <c r="I11606">
        <v>3.9</v>
      </c>
      <c r="J11606">
        <v>9.7699999999999992E-3</v>
      </c>
      <c r="K11606">
        <v>1.077</v>
      </c>
      <c r="L11606">
        <v>2.4644399999999997</v>
      </c>
      <c r="M11606" s="2">
        <f t="shared" si="358"/>
        <v>14.666666666666666</v>
      </c>
      <c r="N11606" t="s">
        <v>2797</v>
      </c>
    </row>
    <row r="11607" spans="1:14">
      <c r="A11607">
        <v>12</v>
      </c>
      <c r="B11607" t="s">
        <v>12780</v>
      </c>
      <c r="C11607" t="s">
        <v>12781</v>
      </c>
      <c r="D11607">
        <v>10761</v>
      </c>
      <c r="E11607" s="1">
        <v>3.9220000000000002</v>
      </c>
      <c r="F11607">
        <v>4.7240000000000002</v>
      </c>
      <c r="G11607">
        <v>0.92</v>
      </c>
      <c r="H11607">
        <v>337</v>
      </c>
      <c r="I11607">
        <v>4.0999999999999996</v>
      </c>
      <c r="J11607">
        <v>5.2789999999999997E-2</v>
      </c>
      <c r="K11607">
        <v>1.6060000000000001</v>
      </c>
      <c r="L11607">
        <v>2.4644399999999997</v>
      </c>
      <c r="M11607" s="2">
        <f t="shared" si="358"/>
        <v>16</v>
      </c>
      <c r="N11607" t="s">
        <v>2797</v>
      </c>
    </row>
    <row r="11608" spans="1:14">
      <c r="A11608">
        <v>13</v>
      </c>
      <c r="B11608" t="s">
        <v>12059</v>
      </c>
      <c r="C11608" t="s">
        <v>12060</v>
      </c>
      <c r="D11608">
        <v>9562</v>
      </c>
      <c r="E11608" s="1">
        <v>3.7970000000000002</v>
      </c>
      <c r="F11608">
        <v>4.0510000000000002</v>
      </c>
      <c r="H11608">
        <v>0</v>
      </c>
      <c r="I11608">
        <v>7.6</v>
      </c>
      <c r="J11608">
        <v>2.0039999999999999E-2</v>
      </c>
      <c r="K11608">
        <v>1.2729999999999999</v>
      </c>
      <c r="L11608">
        <v>2.4644399999999997</v>
      </c>
      <c r="M11608" s="2">
        <f t="shared" si="358"/>
        <v>17.333333333333336</v>
      </c>
      <c r="N11608" t="s">
        <v>2797</v>
      </c>
    </row>
    <row r="11609" spans="1:14">
      <c r="A11609">
        <v>14</v>
      </c>
      <c r="B11609" t="s">
        <v>12101</v>
      </c>
      <c r="C11609" t="s">
        <v>12102</v>
      </c>
      <c r="D11609">
        <v>4197</v>
      </c>
      <c r="E11609" s="1">
        <v>3.6739999999999999</v>
      </c>
      <c r="F11609">
        <v>4.26</v>
      </c>
      <c r="G11609">
        <v>1.1319999999999999</v>
      </c>
      <c r="H11609">
        <v>68</v>
      </c>
      <c r="I11609">
        <v>9</v>
      </c>
      <c r="J11609">
        <v>6.8500000000000002E-3</v>
      </c>
      <c r="K11609">
        <v>1.302</v>
      </c>
      <c r="L11609">
        <v>2.4644399999999997</v>
      </c>
      <c r="M11609" s="2">
        <f t="shared" si="358"/>
        <v>18.666666666666668</v>
      </c>
      <c r="N11609" t="s">
        <v>2797</v>
      </c>
    </row>
    <row r="11610" spans="1:14">
      <c r="A11610">
        <v>15</v>
      </c>
      <c r="B11610" t="s">
        <v>12047</v>
      </c>
      <c r="C11610" t="s">
        <v>12048</v>
      </c>
      <c r="D11610">
        <v>2551</v>
      </c>
      <c r="E11610" s="1">
        <v>3.577</v>
      </c>
      <c r="F11610">
        <v>4.4710000000000001</v>
      </c>
      <c r="G11610">
        <v>0.27</v>
      </c>
      <c r="H11610">
        <v>148</v>
      </c>
      <c r="I11610">
        <v>3.9</v>
      </c>
      <c r="J11610">
        <v>1.128E-2</v>
      </c>
      <c r="K11610">
        <v>1.423</v>
      </c>
      <c r="L11610">
        <v>2.4644399999999997</v>
      </c>
      <c r="M11610" s="2">
        <f t="shared" si="358"/>
        <v>20</v>
      </c>
      <c r="N11610" t="s">
        <v>2797</v>
      </c>
    </row>
    <row r="11611" spans="1:14">
      <c r="A11611">
        <v>16</v>
      </c>
      <c r="B11611" t="s">
        <v>21151</v>
      </c>
      <c r="C11611" t="s">
        <v>21152</v>
      </c>
      <c r="D11611">
        <v>41375</v>
      </c>
      <c r="E11611" s="1">
        <v>3.3340000000000001</v>
      </c>
      <c r="F11611">
        <v>4.0720000000000001</v>
      </c>
      <c r="G11611">
        <v>0.58899999999999997</v>
      </c>
      <c r="H11611">
        <v>1666</v>
      </c>
      <c r="I11611">
        <v>5.2</v>
      </c>
      <c r="J11611">
        <v>9.1160000000000005E-2</v>
      </c>
      <c r="K11611">
        <v>0.85399999999999998</v>
      </c>
      <c r="L11611">
        <v>2.4644399999999997</v>
      </c>
      <c r="M11611" s="2">
        <f t="shared" si="358"/>
        <v>21.333333333333336</v>
      </c>
      <c r="N11611" t="s">
        <v>2797</v>
      </c>
    </row>
    <row r="11612" spans="1:14">
      <c r="A11612">
        <v>17</v>
      </c>
      <c r="B11612" t="s">
        <v>11500</v>
      </c>
      <c r="C11612" t="s">
        <v>11501</v>
      </c>
      <c r="D11612">
        <v>606</v>
      </c>
      <c r="E11612" s="1">
        <v>3.3290000000000002</v>
      </c>
      <c r="F11612">
        <v>2.859</v>
      </c>
      <c r="G11612">
        <v>0.59599999999999997</v>
      </c>
      <c r="H11612">
        <v>52</v>
      </c>
      <c r="I11612">
        <v>3.3</v>
      </c>
      <c r="J11612">
        <v>2.4399999999999999E-3</v>
      </c>
      <c r="K11612">
        <v>0.72499999999999998</v>
      </c>
      <c r="L11612">
        <v>2.4644399999999997</v>
      </c>
      <c r="M11612" s="2">
        <f t="shared" si="358"/>
        <v>22.666666666666664</v>
      </c>
      <c r="N11612" t="s">
        <v>2797</v>
      </c>
    </row>
    <row r="11613" spans="1:14">
      <c r="A11613">
        <v>18</v>
      </c>
      <c r="B11613" t="s">
        <v>12031</v>
      </c>
      <c r="C11613" t="s">
        <v>12032</v>
      </c>
      <c r="D11613">
        <v>16968</v>
      </c>
      <c r="E11613" s="1">
        <v>3.302</v>
      </c>
      <c r="F11613">
        <v>3.5960000000000001</v>
      </c>
      <c r="G11613">
        <v>0.60599999999999998</v>
      </c>
      <c r="H11613">
        <v>528</v>
      </c>
      <c r="I11613">
        <v>6.7</v>
      </c>
      <c r="J11613">
        <v>3.6790000000000003E-2</v>
      </c>
      <c r="K11613">
        <v>0.999</v>
      </c>
      <c r="L11613">
        <v>2.4644399999999997</v>
      </c>
      <c r="M11613" s="2">
        <f t="shared" si="358"/>
        <v>24</v>
      </c>
      <c r="N11613" t="s">
        <v>2797</v>
      </c>
    </row>
    <row r="11614" spans="1:14">
      <c r="A11614">
        <v>19</v>
      </c>
      <c r="B11614" t="s">
        <v>12035</v>
      </c>
      <c r="C11614" t="s">
        <v>12036</v>
      </c>
      <c r="D11614">
        <v>5003</v>
      </c>
      <c r="E11614" s="1">
        <v>3.298</v>
      </c>
      <c r="F11614">
        <v>3.8769999999999998</v>
      </c>
      <c r="G11614">
        <v>0.621</v>
      </c>
      <c r="H11614">
        <v>140</v>
      </c>
      <c r="I11614">
        <v>6.4</v>
      </c>
      <c r="J11614">
        <v>0.01</v>
      </c>
      <c r="K11614">
        <v>1.006</v>
      </c>
      <c r="L11614">
        <v>2.4644399999999997</v>
      </c>
      <c r="M11614" s="2">
        <f t="shared" si="358"/>
        <v>25.333333333333336</v>
      </c>
      <c r="N11614" t="s">
        <v>2797</v>
      </c>
    </row>
    <row r="11615" spans="1:14">
      <c r="A11615">
        <v>20</v>
      </c>
      <c r="B11615" t="s">
        <v>12019</v>
      </c>
      <c r="C11615" t="s">
        <v>12020</v>
      </c>
      <c r="D11615">
        <v>264</v>
      </c>
      <c r="E11615" s="1">
        <v>3.2450000000000001</v>
      </c>
      <c r="F11615">
        <v>3.2639999999999998</v>
      </c>
      <c r="G11615">
        <v>1.0109999999999999</v>
      </c>
      <c r="H11615">
        <v>89</v>
      </c>
      <c r="I11615">
        <v>1.3</v>
      </c>
      <c r="J11615">
        <v>8.8999999999999995E-4</v>
      </c>
      <c r="K11615">
        <v>0.96199999999999997</v>
      </c>
      <c r="L11615">
        <v>2.4644399999999997</v>
      </c>
      <c r="M11615" s="2">
        <f t="shared" si="358"/>
        <v>26.666666666666668</v>
      </c>
      <c r="N11615" t="s">
        <v>2797</v>
      </c>
    </row>
    <row r="11616" spans="1:14">
      <c r="A11616">
        <v>21</v>
      </c>
      <c r="B11616" t="s">
        <v>12087</v>
      </c>
      <c r="C11616" t="s">
        <v>12088</v>
      </c>
      <c r="D11616">
        <v>1288</v>
      </c>
      <c r="E11616" s="1">
        <v>3.1560000000000001</v>
      </c>
      <c r="F11616">
        <v>3.0550000000000002</v>
      </c>
      <c r="G11616">
        <v>0.32100000000000001</v>
      </c>
      <c r="H11616">
        <v>112</v>
      </c>
      <c r="I11616">
        <v>3.3</v>
      </c>
      <c r="J11616">
        <v>4.3499999999999997E-3</v>
      </c>
      <c r="K11616">
        <v>0.84699999999999998</v>
      </c>
      <c r="L11616">
        <v>2.4644399999999997</v>
      </c>
      <c r="M11616" s="2">
        <f t="shared" si="358"/>
        <v>28.000000000000004</v>
      </c>
      <c r="N11616" t="s">
        <v>2797</v>
      </c>
    </row>
    <row r="11617" spans="1:14">
      <c r="A11617">
        <v>22</v>
      </c>
      <c r="B11617" t="s">
        <v>12045</v>
      </c>
      <c r="C11617" t="s">
        <v>12046</v>
      </c>
      <c r="D11617">
        <v>2183</v>
      </c>
      <c r="E11617" s="1">
        <v>3.1269999999999998</v>
      </c>
      <c r="F11617">
        <v>3.1509999999999998</v>
      </c>
      <c r="G11617">
        <v>0.71699999999999997</v>
      </c>
      <c r="H11617">
        <v>106</v>
      </c>
      <c r="I11617">
        <v>5.6</v>
      </c>
      <c r="J11617">
        <v>5.0099999999999997E-3</v>
      </c>
      <c r="K11617">
        <v>0.82899999999999996</v>
      </c>
      <c r="L11617">
        <v>2.4644399999999997</v>
      </c>
      <c r="M11617" s="2">
        <f t="shared" si="358"/>
        <v>29.333333333333332</v>
      </c>
      <c r="N11617" t="s">
        <v>2797</v>
      </c>
    </row>
    <row r="11618" spans="1:14">
      <c r="A11618">
        <v>23</v>
      </c>
      <c r="B11618" t="s">
        <v>12049</v>
      </c>
      <c r="C11618" t="s">
        <v>12050</v>
      </c>
      <c r="D11618">
        <v>6618</v>
      </c>
      <c r="E11618" s="1">
        <v>2.8769999999999998</v>
      </c>
      <c r="F11618">
        <v>3.512</v>
      </c>
      <c r="G11618">
        <v>0.49299999999999999</v>
      </c>
      <c r="H11618">
        <v>138</v>
      </c>
      <c r="I11618">
        <v>9.6999999999999993</v>
      </c>
      <c r="J11618">
        <v>9.0500000000000008E-3</v>
      </c>
      <c r="K11618">
        <v>0.95299999999999996</v>
      </c>
      <c r="L11618">
        <v>2.4644399999999997</v>
      </c>
      <c r="M11618" s="2">
        <f t="shared" si="358"/>
        <v>30.666666666666664</v>
      </c>
      <c r="N11618" t="s">
        <v>2797</v>
      </c>
    </row>
    <row r="11619" spans="1:14">
      <c r="A11619">
        <v>24</v>
      </c>
      <c r="B11619" t="s">
        <v>12099</v>
      </c>
      <c r="C11619" t="s">
        <v>12100</v>
      </c>
      <c r="D11619">
        <v>6623</v>
      </c>
      <c r="E11619" s="1">
        <v>2.859</v>
      </c>
      <c r="F11619">
        <v>3.004</v>
      </c>
      <c r="G11619">
        <v>0.60799999999999998</v>
      </c>
      <c r="H11619">
        <v>181</v>
      </c>
      <c r="I11619">
        <v>8</v>
      </c>
      <c r="J11619">
        <v>1.0580000000000001E-2</v>
      </c>
      <c r="K11619">
        <v>0.78500000000000003</v>
      </c>
      <c r="L11619">
        <v>2.4644399999999997</v>
      </c>
      <c r="M11619" s="2">
        <f t="shared" si="358"/>
        <v>32</v>
      </c>
      <c r="N11619" t="s">
        <v>2797</v>
      </c>
    </row>
    <row r="11620" spans="1:14">
      <c r="A11620">
        <v>25</v>
      </c>
      <c r="B11620" t="s">
        <v>12043</v>
      </c>
      <c r="C11620" t="s">
        <v>12044</v>
      </c>
      <c r="D11620">
        <v>9450</v>
      </c>
      <c r="E11620" s="1">
        <v>2.7559999999999998</v>
      </c>
      <c r="F11620">
        <v>2.9710000000000001</v>
      </c>
      <c r="G11620">
        <v>0.49299999999999999</v>
      </c>
      <c r="H11620">
        <v>207</v>
      </c>
      <c r="I11620">
        <v>8.5</v>
      </c>
      <c r="J11620">
        <v>1.6889999999999999E-2</v>
      </c>
      <c r="K11620">
        <v>0.90500000000000003</v>
      </c>
      <c r="L11620">
        <v>2.4644399999999997</v>
      </c>
      <c r="M11620" s="2">
        <f t="shared" si="358"/>
        <v>33.333333333333329</v>
      </c>
      <c r="N11620" t="s">
        <v>2797</v>
      </c>
    </row>
    <row r="11621" spans="1:14">
      <c r="A11621">
        <v>26</v>
      </c>
      <c r="B11621" t="s">
        <v>12077</v>
      </c>
      <c r="C11621" t="s">
        <v>12078</v>
      </c>
      <c r="D11621">
        <v>4472</v>
      </c>
      <c r="E11621" s="1">
        <v>2.6949999999999998</v>
      </c>
      <c r="F11621">
        <v>2.8879999999999999</v>
      </c>
      <c r="G11621">
        <v>0.41699999999999998</v>
      </c>
      <c r="H11621">
        <v>139</v>
      </c>
      <c r="I11621">
        <v>8.1</v>
      </c>
      <c r="J11621">
        <v>7.4099999999999999E-3</v>
      </c>
      <c r="K11621">
        <v>0.753</v>
      </c>
      <c r="L11621">
        <v>2.4644399999999997</v>
      </c>
      <c r="M11621" s="2">
        <f t="shared" si="358"/>
        <v>34.666666666666671</v>
      </c>
      <c r="N11621" t="s">
        <v>2797</v>
      </c>
    </row>
    <row r="11622" spans="1:14">
      <c r="A11622">
        <v>27</v>
      </c>
      <c r="B11622" t="s">
        <v>12085</v>
      </c>
      <c r="C11622" t="s">
        <v>12086</v>
      </c>
      <c r="D11622">
        <v>1484</v>
      </c>
      <c r="E11622" s="1">
        <v>2.6480000000000001</v>
      </c>
      <c r="F11622">
        <v>3.1160000000000001</v>
      </c>
      <c r="G11622">
        <v>0.14899999999999999</v>
      </c>
      <c r="H11622">
        <v>114</v>
      </c>
      <c r="I11622">
        <v>3.9</v>
      </c>
      <c r="J11622">
        <v>5.0400000000000002E-3</v>
      </c>
      <c r="K11622">
        <v>0.83399999999999996</v>
      </c>
      <c r="L11622">
        <v>2.4644399999999997</v>
      </c>
      <c r="M11622" s="2">
        <f t="shared" si="358"/>
        <v>36</v>
      </c>
      <c r="N11622" t="s">
        <v>2797</v>
      </c>
    </row>
    <row r="11623" spans="1:14">
      <c r="A11623">
        <v>28</v>
      </c>
      <c r="B11623" t="s">
        <v>20510</v>
      </c>
      <c r="C11623" t="s">
        <v>20509</v>
      </c>
      <c r="D11623">
        <v>6772</v>
      </c>
      <c r="E11623" s="1">
        <v>2.5569999999999999</v>
      </c>
      <c r="F11623">
        <v>2.5259999999999998</v>
      </c>
      <c r="G11623">
        <v>0.47799999999999998</v>
      </c>
      <c r="H11623">
        <v>115</v>
      </c>
      <c r="I11623" t="s">
        <v>18288</v>
      </c>
      <c r="J11623">
        <v>7.3400000000000002E-3</v>
      </c>
      <c r="K11623">
        <v>0.71299999999999997</v>
      </c>
      <c r="L11623">
        <v>2.4644399999999997</v>
      </c>
      <c r="M11623" s="2">
        <f t="shared" si="358"/>
        <v>37.333333333333336</v>
      </c>
      <c r="N11623" t="s">
        <v>2797</v>
      </c>
    </row>
    <row r="11624" spans="1:14">
      <c r="A11624">
        <v>29</v>
      </c>
      <c r="B11624" t="s">
        <v>20093</v>
      </c>
      <c r="C11624" t="s">
        <v>20094</v>
      </c>
      <c r="D11624">
        <v>6200</v>
      </c>
      <c r="E11624" s="1">
        <v>2.5409999999999999</v>
      </c>
      <c r="F11624">
        <v>3.238</v>
      </c>
      <c r="G11624">
        <v>0.36399999999999999</v>
      </c>
      <c r="H11624">
        <v>308</v>
      </c>
      <c r="I11624">
        <v>5.9</v>
      </c>
      <c r="J11624">
        <v>1.384E-2</v>
      </c>
      <c r="K11624">
        <v>0.84299999999999997</v>
      </c>
      <c r="L11624">
        <v>2.4644399999999997</v>
      </c>
      <c r="M11624" s="2">
        <f t="shared" si="358"/>
        <v>38.666666666666664</v>
      </c>
      <c r="N11624" t="s">
        <v>2797</v>
      </c>
    </row>
    <row r="11625" spans="1:14">
      <c r="A11625">
        <v>30</v>
      </c>
      <c r="B11625" t="s">
        <v>12073</v>
      </c>
      <c r="C11625" t="s">
        <v>12074</v>
      </c>
      <c r="D11625">
        <v>3161</v>
      </c>
      <c r="E11625" s="1">
        <v>2.4860000000000002</v>
      </c>
      <c r="F11625">
        <v>2.7109999999999999</v>
      </c>
      <c r="G11625">
        <v>0.96199999999999997</v>
      </c>
      <c r="H11625">
        <v>79</v>
      </c>
      <c r="I11625">
        <v>9.5</v>
      </c>
      <c r="J11625">
        <v>4.4099999999999999E-3</v>
      </c>
      <c r="K11625">
        <v>0.69299999999999995</v>
      </c>
      <c r="L11625">
        <v>2.4644399999999997</v>
      </c>
      <c r="M11625" s="2">
        <f t="shared" si="358"/>
        <v>40</v>
      </c>
      <c r="N11625" t="s">
        <v>2797</v>
      </c>
    </row>
    <row r="11626" spans="1:14">
      <c r="A11626">
        <v>31</v>
      </c>
      <c r="B11626" t="s">
        <v>15882</v>
      </c>
      <c r="C11626" t="s">
        <v>15883</v>
      </c>
      <c r="D11626">
        <v>2254</v>
      </c>
      <c r="E11626" s="1">
        <v>2.3940000000000001</v>
      </c>
      <c r="F11626">
        <v>2.8260000000000001</v>
      </c>
      <c r="G11626">
        <v>0.26100000000000001</v>
      </c>
      <c r="H11626">
        <v>142</v>
      </c>
      <c r="I11626">
        <v>3.9</v>
      </c>
      <c r="J11626">
        <v>6.94E-3</v>
      </c>
      <c r="K11626">
        <v>0.69499999999999995</v>
      </c>
      <c r="L11626">
        <v>2.4644399999999997</v>
      </c>
      <c r="M11626" s="2">
        <f t="shared" si="358"/>
        <v>41.333333333333336</v>
      </c>
      <c r="N11626" t="s">
        <v>2797</v>
      </c>
    </row>
    <row r="11627" spans="1:14">
      <c r="A11627">
        <v>32</v>
      </c>
      <c r="B11627" t="s">
        <v>21211</v>
      </c>
      <c r="C11627" t="s">
        <v>21212</v>
      </c>
      <c r="D11627">
        <v>1569</v>
      </c>
      <c r="E11627" s="1">
        <v>2.3580000000000001</v>
      </c>
      <c r="F11627">
        <v>2.762</v>
      </c>
      <c r="G11627">
        <v>0.25</v>
      </c>
      <c r="H11627">
        <v>64</v>
      </c>
      <c r="I11627">
        <v>8.1</v>
      </c>
      <c r="J11627">
        <v>2.2699999999999999E-3</v>
      </c>
      <c r="K11627">
        <v>0.56100000000000005</v>
      </c>
      <c r="L11627">
        <v>2.4644399999999997</v>
      </c>
      <c r="M11627" s="2">
        <f t="shared" si="358"/>
        <v>42.666666666666671</v>
      </c>
      <c r="N11627" t="s">
        <v>2797</v>
      </c>
    </row>
    <row r="11628" spans="1:14">
      <c r="A11628">
        <v>33</v>
      </c>
      <c r="B11628" t="s">
        <v>11054</v>
      </c>
      <c r="C11628" t="s">
        <v>11055</v>
      </c>
      <c r="D11628">
        <v>3019</v>
      </c>
      <c r="E11628" s="1">
        <v>2.266</v>
      </c>
      <c r="F11628">
        <v>2.3140000000000001</v>
      </c>
      <c r="G11628">
        <v>0.255</v>
      </c>
      <c r="H11628">
        <v>165</v>
      </c>
      <c r="I11628">
        <v>5.4</v>
      </c>
      <c r="J11628">
        <v>7.4599999999999996E-3</v>
      </c>
      <c r="K11628">
        <v>0.58399999999999996</v>
      </c>
      <c r="L11628">
        <v>2.4644399999999997</v>
      </c>
      <c r="M11628" s="2">
        <f t="shared" ref="M11628:M11659" si="359">A11628/75*100</f>
        <v>44</v>
      </c>
      <c r="N11628" t="s">
        <v>2797</v>
      </c>
    </row>
    <row r="11629" spans="1:14">
      <c r="A11629">
        <v>34</v>
      </c>
      <c r="B11629" t="s">
        <v>12105</v>
      </c>
      <c r="C11629" t="s">
        <v>12106</v>
      </c>
      <c r="D11629">
        <v>6563</v>
      </c>
      <c r="E11629" s="1">
        <v>2.25</v>
      </c>
      <c r="F11629">
        <v>2.7530000000000001</v>
      </c>
      <c r="G11629">
        <v>0.69799999999999995</v>
      </c>
      <c r="H11629">
        <v>262</v>
      </c>
      <c r="I11629">
        <v>5.8</v>
      </c>
      <c r="J11629">
        <v>1.7129999999999999E-2</v>
      </c>
      <c r="K11629">
        <v>0.82899999999999996</v>
      </c>
      <c r="L11629">
        <v>2.4644399999999997</v>
      </c>
      <c r="M11629" s="2">
        <f t="shared" si="359"/>
        <v>45.333333333333329</v>
      </c>
      <c r="N11629" t="s">
        <v>2797</v>
      </c>
    </row>
    <row r="11630" spans="1:14">
      <c r="A11630">
        <v>35</v>
      </c>
      <c r="B11630" t="s">
        <v>12061</v>
      </c>
      <c r="C11630" t="s">
        <v>12062</v>
      </c>
      <c r="D11630">
        <v>1000</v>
      </c>
      <c r="E11630" s="1">
        <v>2.2450000000000001</v>
      </c>
      <c r="F11630">
        <v>2.4</v>
      </c>
      <c r="G11630">
        <v>0.28899999999999998</v>
      </c>
      <c r="H11630">
        <v>76</v>
      </c>
      <c r="I11630">
        <v>3.6</v>
      </c>
      <c r="J11630">
        <v>3.5699999999999998E-3</v>
      </c>
      <c r="K11630">
        <v>0.56599999999999995</v>
      </c>
      <c r="L11630">
        <v>2.4644399999999997</v>
      </c>
      <c r="M11630" s="2">
        <f t="shared" si="359"/>
        <v>46.666666666666664</v>
      </c>
      <c r="N11630" t="s">
        <v>2797</v>
      </c>
    </row>
    <row r="11631" spans="1:14">
      <c r="A11631">
        <v>36</v>
      </c>
      <c r="B11631" t="s">
        <v>18345</v>
      </c>
      <c r="C11631" t="s">
        <v>18346</v>
      </c>
      <c r="D11631">
        <v>1736</v>
      </c>
      <c r="E11631" s="1">
        <v>2.2120000000000002</v>
      </c>
      <c r="F11631">
        <v>2.78</v>
      </c>
      <c r="G11631">
        <v>0.224</v>
      </c>
      <c r="H11631">
        <v>76</v>
      </c>
      <c r="I11631">
        <v>5.6</v>
      </c>
      <c r="J11631">
        <v>6.1399999999999996E-3</v>
      </c>
      <c r="K11631">
        <v>1.07</v>
      </c>
      <c r="L11631">
        <v>2.4644399999999997</v>
      </c>
      <c r="M11631" s="2">
        <f t="shared" si="359"/>
        <v>48</v>
      </c>
      <c r="N11631" t="s">
        <v>2797</v>
      </c>
    </row>
    <row r="11632" spans="1:14">
      <c r="A11632">
        <v>37</v>
      </c>
      <c r="B11632" t="s">
        <v>11398</v>
      </c>
      <c r="C11632" t="s">
        <v>11399</v>
      </c>
      <c r="D11632">
        <v>7449</v>
      </c>
      <c r="E11632" s="1">
        <v>2.1960000000000002</v>
      </c>
      <c r="F11632">
        <v>2.38</v>
      </c>
      <c r="G11632">
        <v>0.79</v>
      </c>
      <c r="H11632">
        <v>286</v>
      </c>
      <c r="I11632">
        <v>7.2</v>
      </c>
      <c r="J11632">
        <v>1.4120000000000001E-2</v>
      </c>
      <c r="K11632">
        <v>0.65700000000000003</v>
      </c>
      <c r="L11632">
        <v>2.4644399999999997</v>
      </c>
      <c r="M11632" s="2">
        <f t="shared" si="359"/>
        <v>49.333333333333336</v>
      </c>
      <c r="N11632" t="s">
        <v>2797</v>
      </c>
    </row>
    <row r="11633" spans="1:14">
      <c r="A11633">
        <v>38</v>
      </c>
      <c r="B11633" t="s">
        <v>12089</v>
      </c>
      <c r="C11633" t="s">
        <v>12090</v>
      </c>
      <c r="D11633">
        <v>3037</v>
      </c>
      <c r="E11633" s="1">
        <v>2.1419999999999999</v>
      </c>
      <c r="F11633">
        <v>2.2360000000000002</v>
      </c>
      <c r="G11633">
        <v>0.158</v>
      </c>
      <c r="H11633">
        <v>120</v>
      </c>
      <c r="I11633">
        <v>8</v>
      </c>
      <c r="J11633">
        <v>5.5399999999999998E-3</v>
      </c>
      <c r="K11633">
        <v>0.55300000000000005</v>
      </c>
      <c r="L11633">
        <v>2.4644399999999997</v>
      </c>
      <c r="M11633" s="2">
        <f t="shared" si="359"/>
        <v>50.666666666666671</v>
      </c>
      <c r="N11633" t="s">
        <v>2797</v>
      </c>
    </row>
    <row r="11634" spans="1:14">
      <c r="A11634">
        <v>39</v>
      </c>
      <c r="B11634" t="s">
        <v>12075</v>
      </c>
      <c r="C11634" t="s">
        <v>12076</v>
      </c>
      <c r="D11634">
        <v>586</v>
      </c>
      <c r="E11634" s="1">
        <v>2.1110000000000002</v>
      </c>
      <c r="F11634">
        <v>2.3919999999999999</v>
      </c>
      <c r="G11634">
        <v>0.42</v>
      </c>
      <c r="H11634">
        <v>50</v>
      </c>
      <c r="I11634">
        <v>3.8</v>
      </c>
      <c r="J11634">
        <v>2.6099999999999999E-3</v>
      </c>
      <c r="K11634">
        <v>0.78700000000000003</v>
      </c>
      <c r="L11634">
        <v>2.4644399999999997</v>
      </c>
      <c r="M11634" s="2">
        <f t="shared" si="359"/>
        <v>52</v>
      </c>
      <c r="N11634" t="s">
        <v>2797</v>
      </c>
    </row>
    <row r="11635" spans="1:14">
      <c r="A11635">
        <v>40</v>
      </c>
      <c r="B11635" t="s">
        <v>11076</v>
      </c>
      <c r="C11635" t="s">
        <v>11077</v>
      </c>
      <c r="D11635">
        <v>1740</v>
      </c>
      <c r="E11635" s="1">
        <v>2.1059999999999999</v>
      </c>
      <c r="F11635">
        <v>2.6989999999999998</v>
      </c>
      <c r="G11635">
        <v>0.95599999999999996</v>
      </c>
      <c r="H11635">
        <v>68</v>
      </c>
      <c r="I11635">
        <v>5.4</v>
      </c>
      <c r="J11635">
        <v>5.1999999999999998E-3</v>
      </c>
      <c r="K11635">
        <v>0.86599999999999999</v>
      </c>
      <c r="L11635">
        <v>2.4644399999999997</v>
      </c>
      <c r="M11635" s="2">
        <f t="shared" si="359"/>
        <v>53.333333333333336</v>
      </c>
      <c r="N11635" t="s">
        <v>2797</v>
      </c>
    </row>
    <row r="11636" spans="1:14">
      <c r="A11636">
        <v>41</v>
      </c>
      <c r="B11636" t="s">
        <v>12097</v>
      </c>
      <c r="C11636" t="s">
        <v>12098</v>
      </c>
      <c r="D11636">
        <v>330</v>
      </c>
      <c r="E11636" s="1">
        <v>2.0720000000000001</v>
      </c>
      <c r="F11636">
        <v>1.9079999999999999</v>
      </c>
      <c r="G11636">
        <v>0.13700000000000001</v>
      </c>
      <c r="H11636">
        <v>131</v>
      </c>
      <c r="I11636">
        <v>2.1</v>
      </c>
      <c r="J11636">
        <v>1.39E-3</v>
      </c>
      <c r="K11636">
        <v>0.48599999999999999</v>
      </c>
      <c r="L11636">
        <v>2.4644399999999997</v>
      </c>
      <c r="M11636" s="2">
        <f t="shared" si="359"/>
        <v>54.666666666666664</v>
      </c>
      <c r="N11636" t="s">
        <v>2797</v>
      </c>
    </row>
    <row r="11637" spans="1:14">
      <c r="A11637">
        <v>42</v>
      </c>
      <c r="B11637" t="s">
        <v>12025</v>
      </c>
      <c r="C11637" t="s">
        <v>12026</v>
      </c>
      <c r="D11637">
        <v>1830</v>
      </c>
      <c r="E11637" s="1">
        <v>2.0089999999999999</v>
      </c>
      <c r="F11637">
        <v>2.5510000000000002</v>
      </c>
      <c r="G11637">
        <v>0.39100000000000001</v>
      </c>
      <c r="H11637">
        <v>138</v>
      </c>
      <c r="I11637">
        <v>4.2</v>
      </c>
      <c r="J11637">
        <v>8.09E-3</v>
      </c>
      <c r="K11637">
        <v>0.74299999999999999</v>
      </c>
      <c r="L11637">
        <v>2.4644399999999997</v>
      </c>
      <c r="M11637" s="2">
        <f t="shared" si="359"/>
        <v>56.000000000000007</v>
      </c>
      <c r="N11637" t="s">
        <v>2797</v>
      </c>
    </row>
    <row r="11638" spans="1:14">
      <c r="A11638">
        <v>43</v>
      </c>
      <c r="B11638" t="s">
        <v>12063</v>
      </c>
      <c r="C11638" t="s">
        <v>12064</v>
      </c>
      <c r="D11638">
        <v>1280</v>
      </c>
      <c r="E11638" s="1">
        <v>1.972</v>
      </c>
      <c r="F11638">
        <v>2.0489999999999999</v>
      </c>
      <c r="G11638">
        <v>0.34899999999999998</v>
      </c>
      <c r="H11638">
        <v>63</v>
      </c>
      <c r="I11638">
        <v>5.9</v>
      </c>
      <c r="J11638">
        <v>2.9099999999999998E-3</v>
      </c>
      <c r="K11638">
        <v>0.53900000000000003</v>
      </c>
      <c r="L11638">
        <v>2.4644399999999997</v>
      </c>
      <c r="M11638" s="2">
        <f t="shared" si="359"/>
        <v>57.333333333333336</v>
      </c>
      <c r="N11638" t="s">
        <v>2797</v>
      </c>
    </row>
    <row r="11639" spans="1:14">
      <c r="A11639">
        <v>44</v>
      </c>
      <c r="B11639" t="s">
        <v>11082</v>
      </c>
      <c r="C11639" t="s">
        <v>11083</v>
      </c>
      <c r="D11639">
        <v>869</v>
      </c>
      <c r="E11639" s="1">
        <v>1.917</v>
      </c>
      <c r="F11639">
        <v>2.181</v>
      </c>
      <c r="G11639">
        <v>0.5</v>
      </c>
      <c r="H11639">
        <v>18</v>
      </c>
      <c r="I11639" t="s">
        <v>18288</v>
      </c>
      <c r="J11639">
        <v>9.7999999999999997E-4</v>
      </c>
      <c r="K11639">
        <v>0.59199999999999997</v>
      </c>
      <c r="L11639">
        <v>2.4644399999999997</v>
      </c>
      <c r="M11639" s="2">
        <f t="shared" si="359"/>
        <v>58.666666666666664</v>
      </c>
      <c r="N11639" t="s">
        <v>2797</v>
      </c>
    </row>
    <row r="11640" spans="1:14">
      <c r="A11640">
        <v>45</v>
      </c>
      <c r="B11640" t="s">
        <v>12051</v>
      </c>
      <c r="C11640" t="s">
        <v>12052</v>
      </c>
      <c r="D11640">
        <v>1301</v>
      </c>
      <c r="E11640" s="1">
        <v>1.861</v>
      </c>
      <c r="F11640">
        <v>2.0649999999999999</v>
      </c>
      <c r="G11640">
        <v>0.35199999999999998</v>
      </c>
      <c r="H11640">
        <v>54</v>
      </c>
      <c r="I11640">
        <v>7.4</v>
      </c>
      <c r="J11640">
        <v>2.4399999999999999E-3</v>
      </c>
      <c r="K11640">
        <v>0.56200000000000006</v>
      </c>
      <c r="L11640">
        <v>2.4644399999999997</v>
      </c>
      <c r="M11640" s="2">
        <f t="shared" si="359"/>
        <v>60</v>
      </c>
      <c r="N11640" t="s">
        <v>2797</v>
      </c>
    </row>
    <row r="11641" spans="1:14">
      <c r="A11641">
        <v>46</v>
      </c>
      <c r="B11641" t="s">
        <v>12065</v>
      </c>
      <c r="C11641" t="s">
        <v>12066</v>
      </c>
      <c r="D11641">
        <v>321</v>
      </c>
      <c r="E11641" s="1">
        <v>1.825</v>
      </c>
      <c r="F11641">
        <v>2.016</v>
      </c>
      <c r="G11641">
        <v>0.218</v>
      </c>
      <c r="H11641">
        <v>55</v>
      </c>
      <c r="I11641">
        <v>3.7</v>
      </c>
      <c r="J11641">
        <v>8.8000000000000003E-4</v>
      </c>
      <c r="K11641">
        <v>0.39600000000000002</v>
      </c>
      <c r="L11641">
        <v>2.4644399999999997</v>
      </c>
      <c r="M11641" s="2">
        <f t="shared" si="359"/>
        <v>61.333333333333329</v>
      </c>
      <c r="N11641" t="s">
        <v>2797</v>
      </c>
    </row>
    <row r="11642" spans="1:14">
      <c r="A11642">
        <v>47</v>
      </c>
      <c r="B11642" t="s">
        <v>12071</v>
      </c>
      <c r="C11642" t="s">
        <v>12072</v>
      </c>
      <c r="D11642">
        <v>1020</v>
      </c>
      <c r="E11642" s="1">
        <v>1.75</v>
      </c>
      <c r="F11642">
        <v>1.62</v>
      </c>
      <c r="G11642">
        <v>0.49399999999999999</v>
      </c>
      <c r="H11642">
        <v>83</v>
      </c>
      <c r="I11642">
        <v>4.9000000000000004</v>
      </c>
      <c r="J11642">
        <v>2.5799999999999998E-3</v>
      </c>
      <c r="K11642">
        <v>0.40699999999999997</v>
      </c>
      <c r="L11642">
        <v>2.4644399999999997</v>
      </c>
      <c r="M11642" s="2">
        <f t="shared" si="359"/>
        <v>62.666666666666671</v>
      </c>
      <c r="N11642" t="s">
        <v>2797</v>
      </c>
    </row>
    <row r="11643" spans="1:14">
      <c r="A11643">
        <v>48</v>
      </c>
      <c r="B11643" t="s">
        <v>12057</v>
      </c>
      <c r="C11643" t="s">
        <v>12058</v>
      </c>
      <c r="D11643">
        <v>4108</v>
      </c>
      <c r="E11643" s="1">
        <v>1.738</v>
      </c>
      <c r="F11643">
        <v>2.9729999999999999</v>
      </c>
      <c r="G11643">
        <v>0.154</v>
      </c>
      <c r="H11643">
        <v>26</v>
      </c>
      <c r="I11643">
        <v>9.1</v>
      </c>
      <c r="J11643">
        <v>5.5799999999999999E-3</v>
      </c>
      <c r="K11643">
        <v>0.85299999999999998</v>
      </c>
      <c r="L11643">
        <v>2.4644399999999997</v>
      </c>
      <c r="M11643" s="2">
        <f t="shared" si="359"/>
        <v>64</v>
      </c>
      <c r="N11643" t="s">
        <v>2797</v>
      </c>
    </row>
    <row r="11644" spans="1:14">
      <c r="A11644">
        <v>49</v>
      </c>
      <c r="B11644" t="s">
        <v>12618</v>
      </c>
      <c r="C11644" t="s">
        <v>12619</v>
      </c>
      <c r="D11644">
        <v>1892</v>
      </c>
      <c r="E11644" s="1">
        <v>1.661</v>
      </c>
      <c r="F11644">
        <v>2.3140000000000001</v>
      </c>
      <c r="G11644">
        <v>0.54100000000000004</v>
      </c>
      <c r="H11644">
        <v>85</v>
      </c>
      <c r="I11644">
        <v>5.8</v>
      </c>
      <c r="J11644">
        <v>4.5500000000000002E-3</v>
      </c>
      <c r="K11644">
        <v>0.64200000000000002</v>
      </c>
      <c r="L11644">
        <v>2.4644399999999997</v>
      </c>
      <c r="M11644" s="2">
        <f t="shared" si="359"/>
        <v>65.333333333333329</v>
      </c>
      <c r="N11644" t="s">
        <v>2797</v>
      </c>
    </row>
    <row r="11645" spans="1:14">
      <c r="A11645">
        <v>50</v>
      </c>
      <c r="B11645" t="s">
        <v>11767</v>
      </c>
      <c r="C11645" t="s">
        <v>11768</v>
      </c>
      <c r="D11645">
        <v>757</v>
      </c>
      <c r="E11645" s="1">
        <v>1.647</v>
      </c>
      <c r="F11645">
        <v>1.833</v>
      </c>
      <c r="G11645">
        <v>0.29699999999999999</v>
      </c>
      <c r="H11645">
        <v>37</v>
      </c>
      <c r="I11645">
        <v>7.1</v>
      </c>
      <c r="J11645">
        <v>1.6100000000000001E-3</v>
      </c>
      <c r="K11645">
        <v>0.52800000000000002</v>
      </c>
      <c r="L11645">
        <v>2.4644399999999997</v>
      </c>
      <c r="M11645" s="2">
        <f t="shared" si="359"/>
        <v>66.666666666666657</v>
      </c>
      <c r="N11645" t="s">
        <v>2797</v>
      </c>
    </row>
    <row r="11646" spans="1:14">
      <c r="A11646">
        <v>51</v>
      </c>
      <c r="B11646" t="s">
        <v>21355</v>
      </c>
      <c r="C11646" t="s">
        <v>21356</v>
      </c>
      <c r="D11646">
        <v>2456</v>
      </c>
      <c r="E11646" s="1">
        <v>1.6419999999999999</v>
      </c>
      <c r="F11646">
        <v>1.8540000000000001</v>
      </c>
      <c r="G11646">
        <v>0.29299999999999998</v>
      </c>
      <c r="H11646">
        <v>150</v>
      </c>
      <c r="I11646">
        <v>4.4000000000000004</v>
      </c>
      <c r="J11646">
        <v>5.8599999999999998E-3</v>
      </c>
      <c r="K11646">
        <v>0.38900000000000001</v>
      </c>
      <c r="L11646">
        <v>2.4644399999999997</v>
      </c>
      <c r="M11646" s="2">
        <f t="shared" si="359"/>
        <v>68</v>
      </c>
      <c r="N11646" t="s">
        <v>2797</v>
      </c>
    </row>
    <row r="11647" spans="1:14">
      <c r="A11647">
        <v>52</v>
      </c>
      <c r="B11647" t="s">
        <v>12782</v>
      </c>
      <c r="C11647" t="s">
        <v>12783</v>
      </c>
      <c r="D11647">
        <v>451</v>
      </c>
      <c r="E11647" s="1">
        <v>1.583</v>
      </c>
      <c r="F11647">
        <v>2.0419999999999998</v>
      </c>
      <c r="G11647">
        <v>0.22500000000000001</v>
      </c>
      <c r="H11647">
        <v>71</v>
      </c>
      <c r="I11647">
        <v>3.2</v>
      </c>
      <c r="J11647">
        <v>2.2499999999999998E-3</v>
      </c>
      <c r="K11647">
        <v>0.60599999999999998</v>
      </c>
      <c r="L11647">
        <v>2.4644399999999997</v>
      </c>
      <c r="M11647" s="2">
        <f t="shared" si="359"/>
        <v>69.333333333333343</v>
      </c>
      <c r="N11647" t="s">
        <v>2797</v>
      </c>
    </row>
    <row r="11648" spans="1:14">
      <c r="A11648">
        <v>53</v>
      </c>
      <c r="B11648" t="s">
        <v>12079</v>
      </c>
      <c r="C11648" t="s">
        <v>12080</v>
      </c>
      <c r="D11648">
        <v>1155</v>
      </c>
      <c r="E11648" s="1">
        <v>1.5780000000000001</v>
      </c>
      <c r="F11648">
        <v>1.994</v>
      </c>
      <c r="G11648">
        <v>0.50600000000000001</v>
      </c>
      <c r="H11648">
        <v>79</v>
      </c>
      <c r="I11648">
        <v>5</v>
      </c>
      <c r="J11648">
        <v>3.1099999999999999E-3</v>
      </c>
      <c r="K11648">
        <v>0.51700000000000002</v>
      </c>
      <c r="L11648">
        <v>2.4644399999999997</v>
      </c>
      <c r="M11648" s="2">
        <f t="shared" si="359"/>
        <v>70.666666666666671</v>
      </c>
      <c r="N11648" t="s">
        <v>2797</v>
      </c>
    </row>
    <row r="11649" spans="1:14">
      <c r="A11649">
        <v>54</v>
      </c>
      <c r="B11649" t="s">
        <v>16302</v>
      </c>
      <c r="C11649" t="s">
        <v>16303</v>
      </c>
      <c r="D11649">
        <v>1708</v>
      </c>
      <c r="E11649" s="1">
        <v>1.5489999999999999</v>
      </c>
      <c r="F11649">
        <v>2.359</v>
      </c>
      <c r="G11649">
        <v>0.42899999999999999</v>
      </c>
      <c r="H11649">
        <v>91</v>
      </c>
      <c r="I11649">
        <v>7</v>
      </c>
      <c r="J11649">
        <v>3.1800000000000001E-3</v>
      </c>
      <c r="K11649">
        <v>0.60799999999999998</v>
      </c>
      <c r="L11649">
        <v>2.4644399999999997</v>
      </c>
      <c r="M11649" s="2">
        <f t="shared" si="359"/>
        <v>72</v>
      </c>
      <c r="N11649" t="s">
        <v>2797</v>
      </c>
    </row>
    <row r="11650" spans="1:14">
      <c r="A11650">
        <v>55</v>
      </c>
      <c r="B11650" t="s">
        <v>7445</v>
      </c>
      <c r="C11650" t="s">
        <v>7446</v>
      </c>
      <c r="D11650">
        <v>119</v>
      </c>
      <c r="E11650" s="1">
        <v>1.474</v>
      </c>
      <c r="F11650">
        <v>1.474</v>
      </c>
      <c r="G11650">
        <v>0.20599999999999999</v>
      </c>
      <c r="H11650">
        <v>34</v>
      </c>
      <c r="I11650">
        <v>2.2000000000000002</v>
      </c>
      <c r="J11650">
        <v>5.8E-4</v>
      </c>
      <c r="K11650">
        <v>0.434</v>
      </c>
      <c r="L11650">
        <v>2.4644399999999997</v>
      </c>
      <c r="M11650" s="2">
        <f t="shared" si="359"/>
        <v>73.333333333333329</v>
      </c>
      <c r="N11650" t="s">
        <v>2797</v>
      </c>
    </row>
    <row r="11651" spans="1:14">
      <c r="A11651">
        <v>56</v>
      </c>
      <c r="B11651" t="s">
        <v>11546</v>
      </c>
      <c r="C11651" t="s">
        <v>11547</v>
      </c>
      <c r="D11651">
        <v>146</v>
      </c>
      <c r="E11651" s="1">
        <v>1.3120000000000001</v>
      </c>
      <c r="G11651">
        <v>0.17599999999999999</v>
      </c>
      <c r="H11651">
        <v>17</v>
      </c>
      <c r="I11651">
        <v>3.1</v>
      </c>
      <c r="J11651">
        <v>6.8000000000000005E-4</v>
      </c>
      <c r="L11651">
        <v>2.4644399999999997</v>
      </c>
      <c r="M11651" s="2">
        <f t="shared" si="359"/>
        <v>74.666666666666671</v>
      </c>
      <c r="N11651" t="s">
        <v>2797</v>
      </c>
    </row>
    <row r="11652" spans="1:14">
      <c r="A11652">
        <v>57</v>
      </c>
      <c r="B11652" t="s">
        <v>12083</v>
      </c>
      <c r="C11652" t="s">
        <v>12084</v>
      </c>
      <c r="D11652">
        <v>1254</v>
      </c>
      <c r="E11652" s="1">
        <v>1.3049999999999999</v>
      </c>
      <c r="F11652">
        <v>1.3069999999999999</v>
      </c>
      <c r="G11652">
        <v>0.14899999999999999</v>
      </c>
      <c r="H11652">
        <v>276</v>
      </c>
      <c r="I11652">
        <v>3.7</v>
      </c>
      <c r="J11652">
        <v>1.72E-3</v>
      </c>
      <c r="K11652">
        <v>0.152</v>
      </c>
      <c r="L11652">
        <v>2.4644399999999997</v>
      </c>
      <c r="M11652" s="2">
        <f t="shared" si="359"/>
        <v>76</v>
      </c>
      <c r="N11652" t="s">
        <v>2797</v>
      </c>
    </row>
    <row r="11653" spans="1:14">
      <c r="A11653">
        <v>58</v>
      </c>
      <c r="B11653" t="s">
        <v>12053</v>
      </c>
      <c r="C11653" t="s">
        <v>12054</v>
      </c>
      <c r="D11653">
        <v>1073</v>
      </c>
      <c r="E11653" s="1">
        <v>1.2709999999999999</v>
      </c>
      <c r="F11653">
        <v>1.2370000000000001</v>
      </c>
      <c r="G11653">
        <v>0</v>
      </c>
      <c r="H11653">
        <v>27</v>
      </c>
      <c r="I11653" t="s">
        <v>18288</v>
      </c>
      <c r="J11653">
        <v>1.41E-3</v>
      </c>
      <c r="K11653">
        <v>0.38200000000000001</v>
      </c>
      <c r="L11653">
        <v>2.4644399999999997</v>
      </c>
      <c r="M11653" s="2">
        <f t="shared" si="359"/>
        <v>77.333333333333329</v>
      </c>
      <c r="N11653" t="s">
        <v>2797</v>
      </c>
    </row>
    <row r="11654" spans="1:14">
      <c r="A11654">
        <v>59</v>
      </c>
      <c r="B11654" t="s">
        <v>11106</v>
      </c>
      <c r="C11654" t="s">
        <v>11107</v>
      </c>
      <c r="D11654">
        <v>1594</v>
      </c>
      <c r="E11654" s="1">
        <v>1.2569999999999999</v>
      </c>
      <c r="F11654">
        <v>1.252</v>
      </c>
      <c r="G11654">
        <v>0.17899999999999999</v>
      </c>
      <c r="H11654">
        <v>151</v>
      </c>
      <c r="I11654">
        <v>7</v>
      </c>
      <c r="J11654">
        <v>2.9499999999999999E-3</v>
      </c>
      <c r="K11654">
        <v>0.308</v>
      </c>
      <c r="L11654">
        <v>2.4644399999999997</v>
      </c>
      <c r="M11654" s="2">
        <f t="shared" si="359"/>
        <v>78.666666666666657</v>
      </c>
      <c r="N11654" t="s">
        <v>2797</v>
      </c>
    </row>
    <row r="11655" spans="1:14">
      <c r="A11655">
        <v>60</v>
      </c>
      <c r="B11655" t="s">
        <v>12029</v>
      </c>
      <c r="C11655" t="s">
        <v>12030</v>
      </c>
      <c r="D11655">
        <v>1972</v>
      </c>
      <c r="E11655" s="1">
        <v>1.0549999999999999</v>
      </c>
      <c r="F11655">
        <v>1.5940000000000001</v>
      </c>
      <c r="G11655">
        <v>0.185</v>
      </c>
      <c r="H11655">
        <v>81</v>
      </c>
      <c r="I11655">
        <v>5.8</v>
      </c>
      <c r="J11655">
        <v>4.7200000000000002E-3</v>
      </c>
      <c r="K11655">
        <v>0.41199999999999998</v>
      </c>
      <c r="L11655">
        <v>2.4644399999999997</v>
      </c>
      <c r="M11655" s="2">
        <f t="shared" si="359"/>
        <v>80</v>
      </c>
      <c r="N11655" t="s">
        <v>2797</v>
      </c>
    </row>
    <row r="11656" spans="1:14">
      <c r="A11656">
        <v>61</v>
      </c>
      <c r="B11656" t="s">
        <v>12069</v>
      </c>
      <c r="C11656" t="s">
        <v>12070</v>
      </c>
      <c r="D11656">
        <v>1505</v>
      </c>
      <c r="E11656" s="1">
        <v>0.99199999999999999</v>
      </c>
      <c r="F11656">
        <v>1.37</v>
      </c>
      <c r="G11656">
        <v>9.1999999999999998E-2</v>
      </c>
      <c r="H11656">
        <v>65</v>
      </c>
      <c r="I11656">
        <v>8.6</v>
      </c>
      <c r="J11656">
        <v>2.2200000000000002E-3</v>
      </c>
      <c r="K11656">
        <v>0.33500000000000002</v>
      </c>
      <c r="L11656">
        <v>2.4644399999999997</v>
      </c>
      <c r="M11656" s="2">
        <f t="shared" si="359"/>
        <v>81.333333333333329</v>
      </c>
      <c r="N11656" t="s">
        <v>2797</v>
      </c>
    </row>
    <row r="11657" spans="1:14">
      <c r="A11657">
        <v>62</v>
      </c>
      <c r="B11657" t="s">
        <v>12091</v>
      </c>
      <c r="C11657" t="s">
        <v>12092</v>
      </c>
      <c r="D11657">
        <v>299</v>
      </c>
      <c r="E11657" s="1">
        <v>0.97299999999999998</v>
      </c>
      <c r="G11657">
        <v>0.183</v>
      </c>
      <c r="H11657">
        <v>71</v>
      </c>
      <c r="I11657">
        <v>2.9</v>
      </c>
      <c r="J11657">
        <v>1.17E-3</v>
      </c>
      <c r="L11657">
        <v>2.4644399999999997</v>
      </c>
      <c r="M11657" s="2">
        <f t="shared" si="359"/>
        <v>82.666666666666671</v>
      </c>
      <c r="N11657" t="s">
        <v>2797</v>
      </c>
    </row>
    <row r="11658" spans="1:14">
      <c r="A11658">
        <v>63</v>
      </c>
      <c r="B11658" t="s">
        <v>12772</v>
      </c>
      <c r="C11658" t="s">
        <v>12773</v>
      </c>
      <c r="D11658">
        <v>26</v>
      </c>
      <c r="E11658" s="1">
        <v>0.81799999999999995</v>
      </c>
      <c r="F11658">
        <v>0.81799999999999995</v>
      </c>
      <c r="G11658">
        <v>0.16700000000000001</v>
      </c>
      <c r="H11658">
        <v>36</v>
      </c>
      <c r="J11658">
        <v>1.2E-4</v>
      </c>
      <c r="K11658">
        <v>0.30299999999999999</v>
      </c>
      <c r="L11658">
        <v>2.4644399999999997</v>
      </c>
      <c r="M11658" s="2">
        <f t="shared" si="359"/>
        <v>84</v>
      </c>
      <c r="N11658" t="s">
        <v>2797</v>
      </c>
    </row>
    <row r="11659" spans="1:14">
      <c r="A11659">
        <v>64</v>
      </c>
      <c r="B11659" t="s">
        <v>12039</v>
      </c>
      <c r="C11659" t="s">
        <v>12040</v>
      </c>
      <c r="D11659">
        <v>364</v>
      </c>
      <c r="E11659" s="1">
        <v>0.8</v>
      </c>
      <c r="F11659">
        <v>0.82299999999999995</v>
      </c>
      <c r="G11659">
        <v>0.379</v>
      </c>
      <c r="H11659">
        <v>29</v>
      </c>
      <c r="I11659">
        <v>9.3000000000000007</v>
      </c>
      <c r="J11659">
        <v>5.5999999999999995E-4</v>
      </c>
      <c r="K11659">
        <v>0.24399999999999999</v>
      </c>
      <c r="L11659">
        <v>2.4644399999999997</v>
      </c>
      <c r="M11659" s="2">
        <f t="shared" si="359"/>
        <v>85.333333333333343</v>
      </c>
      <c r="N11659" t="s">
        <v>2797</v>
      </c>
    </row>
    <row r="11660" spans="1:14">
      <c r="A11660">
        <v>65</v>
      </c>
      <c r="B11660" t="s">
        <v>12081</v>
      </c>
      <c r="C11660" t="s">
        <v>12082</v>
      </c>
      <c r="D11660">
        <v>272</v>
      </c>
      <c r="E11660" s="1">
        <v>0.67100000000000004</v>
      </c>
      <c r="F11660">
        <v>0.80900000000000005</v>
      </c>
      <c r="G11660">
        <v>0.371</v>
      </c>
      <c r="H11660">
        <v>35</v>
      </c>
      <c r="I11660">
        <v>4.8</v>
      </c>
      <c r="J11660">
        <v>7.7999999999999999E-4</v>
      </c>
      <c r="K11660">
        <v>0.19400000000000001</v>
      </c>
      <c r="L11660">
        <v>2.4644399999999997</v>
      </c>
      <c r="M11660" s="2">
        <f t="shared" ref="M11660:M11670" si="360">A11660/75*100</f>
        <v>86.666666666666671</v>
      </c>
      <c r="N11660" t="s">
        <v>2797</v>
      </c>
    </row>
    <row r="11661" spans="1:14">
      <c r="A11661">
        <v>66</v>
      </c>
      <c r="B11661" t="s">
        <v>12033</v>
      </c>
      <c r="C11661" t="s">
        <v>12034</v>
      </c>
      <c r="D11661">
        <v>232</v>
      </c>
      <c r="E11661" s="1">
        <v>0.52400000000000002</v>
      </c>
      <c r="F11661">
        <v>0.63600000000000001</v>
      </c>
      <c r="G11661">
        <v>0.161</v>
      </c>
      <c r="H11661">
        <v>31</v>
      </c>
      <c r="I11661">
        <v>6.3</v>
      </c>
      <c r="J11661">
        <v>4.0000000000000002E-4</v>
      </c>
      <c r="K11661">
        <v>0.14099999999999999</v>
      </c>
      <c r="L11661">
        <v>2.4644399999999997</v>
      </c>
      <c r="M11661" s="2">
        <f t="shared" si="360"/>
        <v>88</v>
      </c>
      <c r="N11661" t="s">
        <v>2797</v>
      </c>
    </row>
    <row r="11662" spans="1:14">
      <c r="A11662">
        <v>67</v>
      </c>
      <c r="B11662" t="s">
        <v>12776</v>
      </c>
      <c r="C11662" t="s">
        <v>12777</v>
      </c>
      <c r="D11662">
        <v>103</v>
      </c>
      <c r="E11662" s="1">
        <v>0.50600000000000001</v>
      </c>
      <c r="F11662">
        <v>0.55600000000000005</v>
      </c>
      <c r="G11662">
        <v>0.189</v>
      </c>
      <c r="H11662">
        <v>37</v>
      </c>
      <c r="I11662">
        <v>3.4</v>
      </c>
      <c r="J11662">
        <v>4.6000000000000001E-4</v>
      </c>
      <c r="K11662">
        <v>0.153</v>
      </c>
      <c r="L11662">
        <v>2.4644399999999997</v>
      </c>
      <c r="M11662" s="2">
        <f t="shared" si="360"/>
        <v>89.333333333333329</v>
      </c>
      <c r="N11662" t="s">
        <v>2797</v>
      </c>
    </row>
    <row r="11663" spans="1:14">
      <c r="A11663">
        <v>68</v>
      </c>
      <c r="B11663" t="s">
        <v>11022</v>
      </c>
      <c r="C11663" t="s">
        <v>11023</v>
      </c>
      <c r="D11663">
        <v>339</v>
      </c>
      <c r="E11663" s="1">
        <v>0.47499999999999998</v>
      </c>
      <c r="F11663">
        <v>0.45200000000000001</v>
      </c>
      <c r="G11663">
        <v>0.05</v>
      </c>
      <c r="H11663">
        <v>60</v>
      </c>
      <c r="I11663">
        <v>7.5</v>
      </c>
      <c r="J11663">
        <v>4.2999999999999999E-4</v>
      </c>
      <c r="K11663">
        <v>9.5000000000000001E-2</v>
      </c>
      <c r="L11663">
        <v>2.4644399999999997</v>
      </c>
      <c r="M11663" s="2">
        <f t="shared" si="360"/>
        <v>90.666666666666657</v>
      </c>
      <c r="N11663" t="s">
        <v>2797</v>
      </c>
    </row>
    <row r="11664" spans="1:14">
      <c r="A11664">
        <v>69</v>
      </c>
      <c r="B11664" t="s">
        <v>11070</v>
      </c>
      <c r="C11664" t="s">
        <v>11071</v>
      </c>
      <c r="D11664">
        <v>169</v>
      </c>
      <c r="E11664" s="1">
        <v>0.373</v>
      </c>
      <c r="F11664">
        <v>0.39100000000000001</v>
      </c>
      <c r="G11664">
        <v>4.4999999999999998E-2</v>
      </c>
      <c r="H11664">
        <v>22</v>
      </c>
      <c r="I11664">
        <v>7.6</v>
      </c>
      <c r="J11664">
        <v>3.8000000000000002E-4</v>
      </c>
      <c r="K11664">
        <v>0.13</v>
      </c>
      <c r="L11664">
        <v>2.4644399999999997</v>
      </c>
      <c r="M11664" s="2">
        <f t="shared" si="360"/>
        <v>92</v>
      </c>
      <c r="N11664" t="s">
        <v>2797</v>
      </c>
    </row>
    <row r="11665" spans="1:14">
      <c r="A11665">
        <v>70</v>
      </c>
      <c r="B11665" t="s">
        <v>12770</v>
      </c>
      <c r="C11665" t="s">
        <v>12771</v>
      </c>
      <c r="D11665">
        <v>70</v>
      </c>
      <c r="E11665" s="1">
        <v>0.33300000000000002</v>
      </c>
      <c r="F11665">
        <v>0.29699999999999999</v>
      </c>
      <c r="G11665">
        <v>3.1E-2</v>
      </c>
      <c r="H11665">
        <v>32</v>
      </c>
      <c r="J11665">
        <v>1.2E-4</v>
      </c>
      <c r="K11665">
        <v>4.8000000000000001E-2</v>
      </c>
      <c r="L11665">
        <v>2.4644399999999997</v>
      </c>
      <c r="M11665" s="2">
        <f t="shared" si="360"/>
        <v>93.333333333333329</v>
      </c>
      <c r="N11665" t="s">
        <v>2797</v>
      </c>
    </row>
    <row r="11666" spans="1:14">
      <c r="A11666">
        <v>71</v>
      </c>
      <c r="B11666" t="s">
        <v>12107</v>
      </c>
      <c r="C11666" t="s">
        <v>12108</v>
      </c>
      <c r="D11666">
        <v>480</v>
      </c>
      <c r="E11666" s="1">
        <v>0.28000000000000003</v>
      </c>
      <c r="F11666">
        <v>0.52100000000000002</v>
      </c>
      <c r="G11666">
        <v>3.2000000000000001E-2</v>
      </c>
      <c r="H11666">
        <v>62</v>
      </c>
      <c r="I11666">
        <v>6.7</v>
      </c>
      <c r="J11666">
        <v>5.9000000000000003E-4</v>
      </c>
      <c r="K11666">
        <v>0.09</v>
      </c>
      <c r="L11666">
        <v>2.4644399999999997</v>
      </c>
      <c r="M11666" s="2">
        <f t="shared" si="360"/>
        <v>94.666666666666671</v>
      </c>
      <c r="N11666" t="s">
        <v>2797</v>
      </c>
    </row>
    <row r="11667" spans="1:14">
      <c r="A11667">
        <v>72</v>
      </c>
      <c r="B11667" t="s">
        <v>12037</v>
      </c>
      <c r="C11667" t="s">
        <v>12038</v>
      </c>
      <c r="D11667">
        <v>87</v>
      </c>
      <c r="E11667" s="1">
        <v>0.26200000000000001</v>
      </c>
      <c r="F11667">
        <v>0.26400000000000001</v>
      </c>
      <c r="G11667">
        <v>0.57099999999999995</v>
      </c>
      <c r="H11667">
        <v>14</v>
      </c>
      <c r="J11667">
        <v>1.2999999999999999E-4</v>
      </c>
      <c r="K11667">
        <v>7.1999999999999995E-2</v>
      </c>
      <c r="L11667">
        <v>2.4644399999999997</v>
      </c>
      <c r="M11667" s="2">
        <f t="shared" si="360"/>
        <v>96</v>
      </c>
      <c r="N11667" t="s">
        <v>2797</v>
      </c>
    </row>
    <row r="11668" spans="1:14">
      <c r="A11668">
        <v>73</v>
      </c>
      <c r="B11668" t="s">
        <v>12027</v>
      </c>
      <c r="C11668" t="s">
        <v>12028</v>
      </c>
      <c r="D11668">
        <v>499</v>
      </c>
      <c r="E11668" s="1">
        <v>0.24099999999999999</v>
      </c>
      <c r="F11668">
        <v>0.55600000000000005</v>
      </c>
      <c r="I11668">
        <v>9.6999999999999993</v>
      </c>
      <c r="J11668">
        <v>5.9000000000000003E-4</v>
      </c>
      <c r="K11668">
        <v>0.123</v>
      </c>
      <c r="L11668">
        <v>2.4644399999999997</v>
      </c>
      <c r="M11668" s="2">
        <f t="shared" si="360"/>
        <v>97.333333333333343</v>
      </c>
      <c r="N11668" t="s">
        <v>2797</v>
      </c>
    </row>
    <row r="11669" spans="1:14">
      <c r="A11669">
        <v>74</v>
      </c>
      <c r="B11669" t="s">
        <v>12041</v>
      </c>
      <c r="C11669" t="s">
        <v>12042</v>
      </c>
      <c r="D11669">
        <v>127</v>
      </c>
      <c r="E11669" s="1">
        <v>0.23499999999999999</v>
      </c>
      <c r="F11669">
        <v>0.221</v>
      </c>
      <c r="G11669">
        <v>0.28299999999999997</v>
      </c>
      <c r="H11669">
        <v>46</v>
      </c>
      <c r="I11669">
        <v>4.8</v>
      </c>
      <c r="J11669">
        <v>1E-4</v>
      </c>
      <c r="K11669">
        <v>1.9E-2</v>
      </c>
      <c r="L11669">
        <v>2.4644399999999997</v>
      </c>
      <c r="M11669" s="2">
        <f t="shared" si="360"/>
        <v>98.666666666666671</v>
      </c>
      <c r="N11669" t="s">
        <v>2797</v>
      </c>
    </row>
    <row r="11670" spans="1:14">
      <c r="A11670">
        <v>75</v>
      </c>
      <c r="B11670" t="s">
        <v>12103</v>
      </c>
      <c r="C11670" t="s">
        <v>12104</v>
      </c>
      <c r="D11670">
        <v>25</v>
      </c>
      <c r="E11670" s="1">
        <v>0.11700000000000001</v>
      </c>
      <c r="F11670">
        <v>0.09</v>
      </c>
      <c r="G11670">
        <v>0</v>
      </c>
      <c r="H11670">
        <v>15</v>
      </c>
      <c r="J11670">
        <v>8.0000000000000007E-5</v>
      </c>
      <c r="K11670">
        <v>2.8000000000000001E-2</v>
      </c>
      <c r="L11670">
        <v>2.4644399999999997</v>
      </c>
      <c r="M11670" s="2">
        <f t="shared" si="360"/>
        <v>100</v>
      </c>
      <c r="N11670" t="s">
        <v>2797</v>
      </c>
    </row>
    <row r="11671" spans="1:14" s="3" customFormat="1">
      <c r="E11671" s="4"/>
      <c r="M11671" s="5"/>
    </row>
    <row r="11672" spans="1:14">
      <c r="A11672">
        <v>1</v>
      </c>
      <c r="B11672" t="s">
        <v>12171</v>
      </c>
      <c r="C11672" t="s">
        <v>12172</v>
      </c>
      <c r="D11672">
        <v>5685</v>
      </c>
      <c r="E11672" s="1">
        <v>8.8469999999999995</v>
      </c>
      <c r="F11672">
        <v>9.5120000000000005</v>
      </c>
      <c r="G11672">
        <v>1.8839999999999999</v>
      </c>
      <c r="H11672">
        <v>43</v>
      </c>
      <c r="I11672">
        <v>6.6</v>
      </c>
      <c r="J11672">
        <v>1.3599999999999999E-2</v>
      </c>
      <c r="K11672">
        <v>3.077</v>
      </c>
      <c r="L11672">
        <f>AVERAGE(E11672:E11750)</f>
        <v>2.1115128205128211</v>
      </c>
      <c r="M11672" s="2">
        <f t="shared" ref="M11672:M11703" si="361">A11672/77*100</f>
        <v>1.2987012987012987</v>
      </c>
      <c r="N11672" t="s">
        <v>2800</v>
      </c>
    </row>
    <row r="11673" spans="1:14">
      <c r="A11673">
        <v>2</v>
      </c>
      <c r="B11673" t="s">
        <v>12217</v>
      </c>
      <c r="C11673" t="s">
        <v>12218</v>
      </c>
      <c r="D11673">
        <v>25808</v>
      </c>
      <c r="E11673" s="1">
        <v>4.798</v>
      </c>
      <c r="F11673">
        <v>4.9080000000000004</v>
      </c>
      <c r="G11673">
        <v>1.081</v>
      </c>
      <c r="H11673">
        <v>307</v>
      </c>
      <c r="I11673">
        <v>8.9</v>
      </c>
      <c r="J11673">
        <v>4.9279999999999997E-2</v>
      </c>
      <c r="K11673">
        <v>1.718</v>
      </c>
      <c r="L11673">
        <v>1.9523376623376629</v>
      </c>
      <c r="M11673" s="2">
        <f t="shared" si="361"/>
        <v>2.5974025974025974</v>
      </c>
      <c r="N11673" t="s">
        <v>2800</v>
      </c>
    </row>
    <row r="11674" spans="1:14">
      <c r="A11674">
        <v>3</v>
      </c>
      <c r="B11674" t="s">
        <v>12169</v>
      </c>
      <c r="C11674" t="s">
        <v>12170</v>
      </c>
      <c r="D11674">
        <v>26733</v>
      </c>
      <c r="E11674" s="1">
        <v>4.67</v>
      </c>
      <c r="F11674">
        <v>4.5960000000000001</v>
      </c>
      <c r="G11674">
        <v>0.82499999999999996</v>
      </c>
      <c r="H11674">
        <v>424</v>
      </c>
      <c r="I11674">
        <v>8.3000000000000007</v>
      </c>
      <c r="J11674">
        <v>4.58E-2</v>
      </c>
      <c r="K11674">
        <v>1.319</v>
      </c>
      <c r="L11674">
        <v>1.9523376623376629</v>
      </c>
      <c r="M11674" s="2">
        <f t="shared" si="361"/>
        <v>3.8961038961038961</v>
      </c>
      <c r="N11674" t="s">
        <v>2800</v>
      </c>
    </row>
    <row r="11675" spans="1:14">
      <c r="A11675">
        <v>4</v>
      </c>
      <c r="B11675" t="s">
        <v>12153</v>
      </c>
      <c r="C11675" t="s">
        <v>12154</v>
      </c>
      <c r="D11675">
        <v>28243</v>
      </c>
      <c r="E11675" s="1">
        <v>4.1740000000000004</v>
      </c>
      <c r="F11675">
        <v>3.96</v>
      </c>
      <c r="G11675">
        <v>0.88500000000000001</v>
      </c>
      <c r="H11675">
        <v>469</v>
      </c>
      <c r="I11675">
        <v>7</v>
      </c>
      <c r="J11675">
        <v>5.4519999999999999E-2</v>
      </c>
      <c r="K11675">
        <v>1.024</v>
      </c>
      <c r="L11675">
        <v>1.9523376623376629</v>
      </c>
      <c r="M11675" s="2">
        <f t="shared" si="361"/>
        <v>5.1948051948051948</v>
      </c>
      <c r="N11675" t="s">
        <v>2800</v>
      </c>
    </row>
    <row r="11676" spans="1:14">
      <c r="A11676">
        <v>5</v>
      </c>
      <c r="B11676" t="s">
        <v>12165</v>
      </c>
      <c r="C11676" t="s">
        <v>12166</v>
      </c>
      <c r="D11676">
        <v>18243</v>
      </c>
      <c r="E11676" s="1">
        <v>3.9289999999999998</v>
      </c>
      <c r="F11676">
        <v>3.923</v>
      </c>
      <c r="G11676">
        <v>0.68</v>
      </c>
      <c r="H11676">
        <v>409</v>
      </c>
      <c r="I11676">
        <v>6.7</v>
      </c>
      <c r="J11676">
        <v>3.8289999999999998E-2</v>
      </c>
      <c r="K11676">
        <v>1.099</v>
      </c>
      <c r="L11676">
        <v>1.9523376623376629</v>
      </c>
      <c r="M11676" s="2">
        <f t="shared" si="361"/>
        <v>6.4935064935064926</v>
      </c>
      <c r="N11676" t="s">
        <v>2800</v>
      </c>
    </row>
    <row r="11677" spans="1:14">
      <c r="A11677">
        <v>6</v>
      </c>
      <c r="B11677" t="s">
        <v>12111</v>
      </c>
      <c r="C11677" t="s">
        <v>12112</v>
      </c>
      <c r="D11677">
        <v>33759</v>
      </c>
      <c r="E11677" s="1">
        <v>3.8769999999999998</v>
      </c>
      <c r="F11677">
        <v>3.8210000000000002</v>
      </c>
      <c r="G11677">
        <v>1.177</v>
      </c>
      <c r="H11677">
        <v>351</v>
      </c>
      <c r="I11677" t="s">
        <v>18288</v>
      </c>
      <c r="J11677">
        <v>5.1720000000000002E-2</v>
      </c>
      <c r="K11677">
        <v>1.236</v>
      </c>
      <c r="L11677">
        <v>1.9523376623376629</v>
      </c>
      <c r="M11677" s="2">
        <f t="shared" si="361"/>
        <v>7.7922077922077921</v>
      </c>
      <c r="N11677" t="s">
        <v>2800</v>
      </c>
    </row>
    <row r="11678" spans="1:14">
      <c r="A11678">
        <v>7</v>
      </c>
      <c r="B11678" t="s">
        <v>12121</v>
      </c>
      <c r="C11678" t="s">
        <v>12122</v>
      </c>
      <c r="D11678">
        <v>12405</v>
      </c>
      <c r="E11678" s="1">
        <v>3.76</v>
      </c>
      <c r="F11678">
        <v>3.754</v>
      </c>
      <c r="G11678">
        <v>1.3149999999999999</v>
      </c>
      <c r="H11678">
        <v>203</v>
      </c>
      <c r="I11678">
        <v>8.4</v>
      </c>
      <c r="J11678">
        <v>2.325E-2</v>
      </c>
      <c r="K11678">
        <v>1.24</v>
      </c>
      <c r="L11678">
        <v>1.9523376623376629</v>
      </c>
      <c r="M11678" s="2">
        <f t="shared" si="361"/>
        <v>9.0909090909090917</v>
      </c>
      <c r="N11678" t="s">
        <v>2800</v>
      </c>
    </row>
    <row r="11679" spans="1:14">
      <c r="A11679">
        <v>8</v>
      </c>
      <c r="B11679" t="s">
        <v>18341</v>
      </c>
      <c r="C11679" t="s">
        <v>18342</v>
      </c>
      <c r="D11679">
        <v>8490</v>
      </c>
      <c r="E11679" s="1">
        <v>3.5569999999999999</v>
      </c>
      <c r="F11679">
        <v>3.7080000000000002</v>
      </c>
      <c r="G11679">
        <v>0.75600000000000001</v>
      </c>
      <c r="H11679">
        <v>201</v>
      </c>
      <c r="I11679">
        <v>6.3</v>
      </c>
      <c r="J11679">
        <v>1.7610000000000001E-2</v>
      </c>
      <c r="K11679">
        <v>0.94899999999999995</v>
      </c>
      <c r="L11679">
        <v>1.9523376623376629</v>
      </c>
      <c r="M11679" s="2">
        <f t="shared" si="361"/>
        <v>10.38961038961039</v>
      </c>
      <c r="N11679" t="s">
        <v>2800</v>
      </c>
    </row>
    <row r="11680" spans="1:14">
      <c r="A11680">
        <v>9</v>
      </c>
      <c r="B11680" t="s">
        <v>12231</v>
      </c>
      <c r="C11680" t="s">
        <v>12232</v>
      </c>
      <c r="D11680">
        <v>1550</v>
      </c>
      <c r="E11680" s="1">
        <v>3.2109999999999999</v>
      </c>
      <c r="F11680">
        <v>3.8639999999999999</v>
      </c>
      <c r="G11680">
        <v>0.40699999999999997</v>
      </c>
      <c r="H11680">
        <v>54</v>
      </c>
      <c r="I11680">
        <v>4.8</v>
      </c>
      <c r="J11680">
        <v>5.5500000000000002E-3</v>
      </c>
      <c r="K11680">
        <v>1.2270000000000001</v>
      </c>
      <c r="L11680">
        <v>1.9523376623376629</v>
      </c>
      <c r="M11680" s="2">
        <f t="shared" si="361"/>
        <v>11.688311688311687</v>
      </c>
      <c r="N11680" t="s">
        <v>2800</v>
      </c>
    </row>
    <row r="11681" spans="1:14">
      <c r="A11681">
        <v>10</v>
      </c>
      <c r="B11681" t="s">
        <v>12213</v>
      </c>
      <c r="C11681" t="s">
        <v>12214</v>
      </c>
      <c r="D11681">
        <v>3749</v>
      </c>
      <c r="E11681" s="1">
        <v>3.1629999999999998</v>
      </c>
      <c r="F11681">
        <v>3.1309999999999998</v>
      </c>
      <c r="G11681">
        <v>1.006</v>
      </c>
      <c r="H11681">
        <v>167</v>
      </c>
      <c r="I11681">
        <v>4.5</v>
      </c>
      <c r="J11681">
        <v>1.0630000000000001E-2</v>
      </c>
      <c r="K11681">
        <v>0.81599999999999995</v>
      </c>
      <c r="L11681">
        <v>1.9523376623376629</v>
      </c>
      <c r="M11681" s="2">
        <f t="shared" si="361"/>
        <v>12.987012987012985</v>
      </c>
      <c r="N11681" t="s">
        <v>2800</v>
      </c>
    </row>
    <row r="11682" spans="1:14">
      <c r="A11682">
        <v>11</v>
      </c>
      <c r="B11682" t="s">
        <v>19826</v>
      </c>
      <c r="C11682" t="s">
        <v>19827</v>
      </c>
      <c r="D11682">
        <v>6187</v>
      </c>
      <c r="E11682" s="1">
        <v>3.117</v>
      </c>
      <c r="F11682">
        <v>3.1789999999999998</v>
      </c>
      <c r="G11682">
        <v>0.55100000000000005</v>
      </c>
      <c r="H11682">
        <v>178</v>
      </c>
      <c r="I11682">
        <v>6.3</v>
      </c>
      <c r="J11682">
        <v>1.304E-2</v>
      </c>
      <c r="K11682">
        <v>0.83699999999999997</v>
      </c>
      <c r="L11682">
        <v>1.9523376623376629</v>
      </c>
      <c r="M11682" s="2">
        <f t="shared" si="361"/>
        <v>14.285714285714285</v>
      </c>
      <c r="N11682" t="s">
        <v>2800</v>
      </c>
    </row>
    <row r="11683" spans="1:14">
      <c r="A11683">
        <v>12</v>
      </c>
      <c r="B11683" t="s">
        <v>12141</v>
      </c>
      <c r="C11683" t="s">
        <v>12142</v>
      </c>
      <c r="D11683">
        <v>4987</v>
      </c>
      <c r="E11683" s="1">
        <v>3.09</v>
      </c>
      <c r="F11683">
        <v>2.8370000000000002</v>
      </c>
      <c r="G11683">
        <v>0.51800000000000002</v>
      </c>
      <c r="H11683">
        <v>191</v>
      </c>
      <c r="I11683">
        <v>6.7</v>
      </c>
      <c r="J11683">
        <v>1.0749999999999999E-2</v>
      </c>
      <c r="K11683">
        <v>0.80700000000000005</v>
      </c>
      <c r="L11683">
        <v>1.9523376623376629</v>
      </c>
      <c r="M11683" s="2">
        <f t="shared" si="361"/>
        <v>15.584415584415584</v>
      </c>
      <c r="N11683" t="s">
        <v>2800</v>
      </c>
    </row>
    <row r="11684" spans="1:14">
      <c r="A11684">
        <v>13</v>
      </c>
      <c r="B11684" t="s">
        <v>11871</v>
      </c>
      <c r="C11684" t="s">
        <v>11872</v>
      </c>
      <c r="D11684">
        <v>1706</v>
      </c>
      <c r="E11684" s="1">
        <v>2.9260000000000002</v>
      </c>
      <c r="F11684">
        <v>3.161</v>
      </c>
      <c r="G11684">
        <v>0.14599999999999999</v>
      </c>
      <c r="H11684">
        <v>48</v>
      </c>
      <c r="I11684">
        <v>8.1</v>
      </c>
      <c r="J11684">
        <v>2.8900000000000002E-3</v>
      </c>
      <c r="K11684">
        <v>0.88500000000000001</v>
      </c>
      <c r="L11684">
        <v>1.9523376623376629</v>
      </c>
      <c r="M11684" s="2">
        <f t="shared" si="361"/>
        <v>16.883116883116884</v>
      </c>
      <c r="N11684" t="s">
        <v>2800</v>
      </c>
    </row>
    <row r="11685" spans="1:14">
      <c r="A11685">
        <v>14</v>
      </c>
      <c r="B11685" t="s">
        <v>15884</v>
      </c>
      <c r="C11685" t="s">
        <v>15885</v>
      </c>
      <c r="D11685">
        <v>4185</v>
      </c>
      <c r="E11685" s="1">
        <v>2.8439999999999999</v>
      </c>
      <c r="F11685">
        <v>2.6669999999999998</v>
      </c>
      <c r="G11685">
        <v>0.49099999999999999</v>
      </c>
      <c r="H11685">
        <v>173</v>
      </c>
      <c r="I11685">
        <v>5.8</v>
      </c>
      <c r="J11685">
        <v>9.5200000000000007E-3</v>
      </c>
      <c r="K11685">
        <v>0.70399999999999996</v>
      </c>
      <c r="L11685">
        <v>1.9523376623376629</v>
      </c>
      <c r="M11685" s="2">
        <f t="shared" si="361"/>
        <v>18.181818181818183</v>
      </c>
      <c r="N11685" t="s">
        <v>2800</v>
      </c>
    </row>
    <row r="11686" spans="1:14">
      <c r="A11686">
        <v>15</v>
      </c>
      <c r="B11686" t="s">
        <v>12229</v>
      </c>
      <c r="C11686" t="s">
        <v>12230</v>
      </c>
      <c r="D11686">
        <v>2024</v>
      </c>
      <c r="E11686" s="1">
        <v>2.8140000000000001</v>
      </c>
      <c r="F11686">
        <v>2.9319999999999999</v>
      </c>
      <c r="G11686">
        <v>0.28399999999999997</v>
      </c>
      <c r="H11686">
        <v>67</v>
      </c>
      <c r="I11686">
        <v>6.7</v>
      </c>
      <c r="J11686">
        <v>4.6800000000000001E-3</v>
      </c>
      <c r="K11686">
        <v>1.006</v>
      </c>
      <c r="L11686">
        <v>1.9523376623376629</v>
      </c>
      <c r="M11686" s="2">
        <f t="shared" si="361"/>
        <v>19.480519480519483</v>
      </c>
      <c r="N11686" t="s">
        <v>2800</v>
      </c>
    </row>
    <row r="11687" spans="1:14">
      <c r="A11687">
        <v>16</v>
      </c>
      <c r="B11687" t="s">
        <v>15338</v>
      </c>
      <c r="C11687" t="s">
        <v>15339</v>
      </c>
      <c r="D11687">
        <v>5218</v>
      </c>
      <c r="E11687" s="1">
        <v>2.6829999999999998</v>
      </c>
      <c r="F11687">
        <v>2.3340000000000001</v>
      </c>
      <c r="G11687">
        <v>0.56799999999999995</v>
      </c>
      <c r="H11687">
        <v>213</v>
      </c>
      <c r="I11687">
        <v>6.7</v>
      </c>
      <c r="J11687">
        <v>1.159E-2</v>
      </c>
      <c r="K11687">
        <v>0.66900000000000004</v>
      </c>
      <c r="L11687">
        <v>1.9523376623376629</v>
      </c>
      <c r="M11687" s="2">
        <f t="shared" si="361"/>
        <v>20.779220779220779</v>
      </c>
      <c r="N11687" t="s">
        <v>2800</v>
      </c>
    </row>
    <row r="11688" spans="1:14">
      <c r="A11688">
        <v>17</v>
      </c>
      <c r="B11688" t="s">
        <v>12225</v>
      </c>
      <c r="C11688" t="s">
        <v>12226</v>
      </c>
      <c r="D11688">
        <v>4776</v>
      </c>
      <c r="E11688" s="1">
        <v>2.6749999999999998</v>
      </c>
      <c r="F11688">
        <v>2.5230000000000001</v>
      </c>
      <c r="G11688">
        <v>0.71799999999999997</v>
      </c>
      <c r="H11688">
        <v>174</v>
      </c>
      <c r="I11688">
        <v>4.8</v>
      </c>
      <c r="J11688">
        <v>1.4160000000000001E-2</v>
      </c>
      <c r="K11688">
        <v>0.70199999999999996</v>
      </c>
      <c r="L11688">
        <v>1.9523376623376629</v>
      </c>
      <c r="M11688" s="2">
        <f t="shared" si="361"/>
        <v>22.077922077922079</v>
      </c>
      <c r="N11688" t="s">
        <v>2800</v>
      </c>
    </row>
    <row r="11689" spans="1:14">
      <c r="A11689">
        <v>18</v>
      </c>
      <c r="B11689" t="s">
        <v>12143</v>
      </c>
      <c r="C11689" t="s">
        <v>12144</v>
      </c>
      <c r="D11689">
        <v>1809</v>
      </c>
      <c r="E11689" s="1">
        <v>2.637</v>
      </c>
      <c r="F11689">
        <v>2.508</v>
      </c>
      <c r="G11689">
        <v>0.34799999999999998</v>
      </c>
      <c r="H11689">
        <v>66</v>
      </c>
      <c r="I11689">
        <v>5.5</v>
      </c>
      <c r="J11689">
        <v>5.7999999999999996E-3</v>
      </c>
      <c r="K11689">
        <v>0.84299999999999997</v>
      </c>
      <c r="L11689">
        <v>1.9523376623376629</v>
      </c>
      <c r="M11689" s="2">
        <f t="shared" si="361"/>
        <v>23.376623376623375</v>
      </c>
      <c r="N11689" t="s">
        <v>2800</v>
      </c>
    </row>
    <row r="11690" spans="1:14">
      <c r="A11690">
        <v>19</v>
      </c>
      <c r="B11690" t="s">
        <v>12139</v>
      </c>
      <c r="C11690" t="s">
        <v>12140</v>
      </c>
      <c r="D11690">
        <v>1566</v>
      </c>
      <c r="E11690" s="1">
        <v>2.5819999999999999</v>
      </c>
      <c r="F11690">
        <v>2.629</v>
      </c>
      <c r="G11690">
        <v>0.23300000000000001</v>
      </c>
      <c r="H11690">
        <v>60</v>
      </c>
      <c r="I11690">
        <v>6.9</v>
      </c>
      <c r="J11690">
        <v>3.9399999999999999E-3</v>
      </c>
      <c r="K11690">
        <v>0.91800000000000004</v>
      </c>
      <c r="L11690">
        <v>1.9523376623376629</v>
      </c>
      <c r="M11690" s="2">
        <f t="shared" si="361"/>
        <v>24.675324675324674</v>
      </c>
      <c r="N11690" t="s">
        <v>2800</v>
      </c>
    </row>
    <row r="11691" spans="1:14">
      <c r="A11691">
        <v>20</v>
      </c>
      <c r="B11691" t="s">
        <v>12219</v>
      </c>
      <c r="C11691" t="s">
        <v>12220</v>
      </c>
      <c r="D11691">
        <v>1955</v>
      </c>
      <c r="E11691" s="1">
        <v>2.5139999999999998</v>
      </c>
      <c r="F11691">
        <v>2.9889999999999999</v>
      </c>
      <c r="G11691">
        <v>0.16700000000000001</v>
      </c>
      <c r="H11691">
        <v>36</v>
      </c>
      <c r="I11691" t="s">
        <v>18288</v>
      </c>
      <c r="J11691">
        <v>3.0100000000000001E-3</v>
      </c>
      <c r="K11691">
        <v>0.95399999999999996</v>
      </c>
      <c r="L11691">
        <v>1.9523376623376629</v>
      </c>
      <c r="M11691" s="2">
        <f t="shared" si="361"/>
        <v>25.97402597402597</v>
      </c>
      <c r="N11691" t="s">
        <v>2800</v>
      </c>
    </row>
    <row r="11692" spans="1:14">
      <c r="A11692">
        <v>21</v>
      </c>
      <c r="B11692" t="s">
        <v>12207</v>
      </c>
      <c r="C11692" t="s">
        <v>12208</v>
      </c>
      <c r="D11692">
        <v>3544</v>
      </c>
      <c r="E11692" s="1">
        <v>2.2480000000000002</v>
      </c>
      <c r="F11692">
        <v>2.165</v>
      </c>
      <c r="G11692">
        <v>0.45800000000000002</v>
      </c>
      <c r="H11692">
        <v>155</v>
      </c>
      <c r="I11692">
        <v>6.1</v>
      </c>
      <c r="J11692">
        <v>9.7099999999999999E-3</v>
      </c>
      <c r="K11692">
        <v>0.71299999999999997</v>
      </c>
      <c r="L11692">
        <v>1.9523376623376629</v>
      </c>
      <c r="M11692" s="2">
        <f t="shared" si="361"/>
        <v>27.27272727272727</v>
      </c>
      <c r="N11692" t="s">
        <v>2800</v>
      </c>
    </row>
    <row r="11693" spans="1:14">
      <c r="A11693">
        <v>22</v>
      </c>
      <c r="B11693" t="s">
        <v>12183</v>
      </c>
      <c r="C11693" t="s">
        <v>12184</v>
      </c>
      <c r="D11693">
        <v>3956</v>
      </c>
      <c r="E11693" s="1">
        <v>2.169</v>
      </c>
      <c r="F11693">
        <v>2.0489999999999999</v>
      </c>
      <c r="G11693">
        <v>0.41</v>
      </c>
      <c r="H11693">
        <v>244</v>
      </c>
      <c r="I11693">
        <v>4.7</v>
      </c>
      <c r="J11693">
        <v>1.174E-2</v>
      </c>
      <c r="K11693">
        <v>0.55900000000000005</v>
      </c>
      <c r="L11693">
        <v>1.9523376623376629</v>
      </c>
      <c r="M11693" s="2">
        <f t="shared" si="361"/>
        <v>28.571428571428569</v>
      </c>
      <c r="N11693" t="s">
        <v>2800</v>
      </c>
    </row>
    <row r="11694" spans="1:14">
      <c r="A11694">
        <v>23</v>
      </c>
      <c r="B11694" t="s">
        <v>12221</v>
      </c>
      <c r="C11694" t="s">
        <v>12222</v>
      </c>
      <c r="D11694">
        <v>2177</v>
      </c>
      <c r="E11694" s="1">
        <v>2.157</v>
      </c>
      <c r="F11694">
        <v>2.573</v>
      </c>
      <c r="G11694">
        <v>0.54200000000000004</v>
      </c>
      <c r="H11694">
        <v>83</v>
      </c>
      <c r="I11694">
        <v>6.7</v>
      </c>
      <c r="J11694">
        <v>6.8300000000000001E-3</v>
      </c>
      <c r="K11694">
        <v>1.073</v>
      </c>
      <c r="L11694">
        <v>1.9523376623376629</v>
      </c>
      <c r="M11694" s="2">
        <f t="shared" si="361"/>
        <v>29.870129870129869</v>
      </c>
      <c r="N11694" t="s">
        <v>2800</v>
      </c>
    </row>
    <row r="11695" spans="1:14">
      <c r="A11695">
        <v>24</v>
      </c>
      <c r="B11695" t="s">
        <v>12187</v>
      </c>
      <c r="C11695" t="s">
        <v>12188</v>
      </c>
      <c r="D11695">
        <v>389</v>
      </c>
      <c r="E11695" s="1">
        <v>2.1</v>
      </c>
      <c r="F11695">
        <v>1.1539999999999999</v>
      </c>
      <c r="G11695">
        <v>1.52</v>
      </c>
      <c r="H11695">
        <v>25</v>
      </c>
      <c r="I11695">
        <v>4.8</v>
      </c>
      <c r="J11695">
        <v>8.5999999999999998E-4</v>
      </c>
      <c r="K11695">
        <v>0.30399999999999999</v>
      </c>
      <c r="L11695">
        <v>1.9523376623376629</v>
      </c>
      <c r="M11695" s="2">
        <f t="shared" si="361"/>
        <v>31.168831168831169</v>
      </c>
      <c r="N11695" t="s">
        <v>2800</v>
      </c>
    </row>
    <row r="11696" spans="1:14">
      <c r="A11696">
        <v>25</v>
      </c>
      <c r="B11696" t="s">
        <v>12227</v>
      </c>
      <c r="C11696" t="s">
        <v>12228</v>
      </c>
      <c r="D11696">
        <v>1361</v>
      </c>
      <c r="E11696" s="1">
        <v>2.0640000000000001</v>
      </c>
      <c r="F11696">
        <v>2.3199999999999998</v>
      </c>
      <c r="G11696">
        <v>0.438</v>
      </c>
      <c r="H11696">
        <v>144</v>
      </c>
      <c r="I11696">
        <v>3.3</v>
      </c>
      <c r="J11696">
        <v>6.6899999999999998E-3</v>
      </c>
      <c r="K11696">
        <v>0.68500000000000005</v>
      </c>
      <c r="L11696">
        <v>1.9523376623376629</v>
      </c>
      <c r="M11696" s="2">
        <f t="shared" si="361"/>
        <v>32.467532467532465</v>
      </c>
      <c r="N11696" t="s">
        <v>2800</v>
      </c>
    </row>
    <row r="11697" spans="1:14">
      <c r="A11697">
        <v>26</v>
      </c>
      <c r="B11697" t="s">
        <v>12145</v>
      </c>
      <c r="C11697" t="s">
        <v>12146</v>
      </c>
      <c r="D11697">
        <v>3961</v>
      </c>
      <c r="E11697" s="1">
        <v>2.02</v>
      </c>
      <c r="F11697">
        <v>2.431</v>
      </c>
      <c r="G11697">
        <v>0.35899999999999999</v>
      </c>
      <c r="H11697">
        <v>170</v>
      </c>
      <c r="I11697">
        <v>7</v>
      </c>
      <c r="J11697">
        <v>9.2599999999999991E-3</v>
      </c>
      <c r="K11697">
        <v>0.77100000000000002</v>
      </c>
      <c r="L11697">
        <v>1.9523376623376629</v>
      </c>
      <c r="M11697" s="2">
        <f t="shared" si="361"/>
        <v>33.766233766233768</v>
      </c>
      <c r="N11697" t="s">
        <v>2800</v>
      </c>
    </row>
    <row r="11698" spans="1:14">
      <c r="A11698">
        <v>27</v>
      </c>
      <c r="B11698" t="s">
        <v>12119</v>
      </c>
      <c r="C11698" t="s">
        <v>12120</v>
      </c>
      <c r="D11698">
        <v>1652</v>
      </c>
      <c r="E11698" s="1">
        <v>2.016</v>
      </c>
      <c r="F11698">
        <v>2.504</v>
      </c>
      <c r="G11698">
        <v>0.36399999999999999</v>
      </c>
      <c r="H11698">
        <v>66</v>
      </c>
      <c r="I11698">
        <v>5.8</v>
      </c>
      <c r="J11698">
        <v>4.4999999999999997E-3</v>
      </c>
      <c r="K11698">
        <v>0.76600000000000001</v>
      </c>
      <c r="L11698">
        <v>1.9523376623376629</v>
      </c>
      <c r="M11698" s="2">
        <f t="shared" si="361"/>
        <v>35.064935064935064</v>
      </c>
      <c r="N11698" t="s">
        <v>2800</v>
      </c>
    </row>
    <row r="11699" spans="1:14">
      <c r="A11699">
        <v>28</v>
      </c>
      <c r="B11699" t="s">
        <v>12133</v>
      </c>
      <c r="C11699" t="s">
        <v>12134</v>
      </c>
      <c r="D11699">
        <v>1267</v>
      </c>
      <c r="E11699" s="1">
        <v>1.9610000000000001</v>
      </c>
      <c r="F11699">
        <v>1.9950000000000001</v>
      </c>
      <c r="G11699">
        <v>0.70599999999999996</v>
      </c>
      <c r="H11699">
        <v>85</v>
      </c>
      <c r="I11699">
        <v>4.8</v>
      </c>
      <c r="J11699">
        <v>3.2599999999999999E-3</v>
      </c>
      <c r="K11699">
        <v>0.49399999999999999</v>
      </c>
      <c r="L11699">
        <v>1.9523376623376629</v>
      </c>
      <c r="M11699" s="2">
        <f t="shared" si="361"/>
        <v>36.363636363636367</v>
      </c>
      <c r="N11699" t="s">
        <v>2800</v>
      </c>
    </row>
    <row r="11700" spans="1:14">
      <c r="A11700">
        <v>29</v>
      </c>
      <c r="B11700" t="s">
        <v>12205</v>
      </c>
      <c r="C11700" t="s">
        <v>12206</v>
      </c>
      <c r="D11700">
        <v>1830</v>
      </c>
      <c r="E11700" s="1">
        <v>1.9490000000000001</v>
      </c>
      <c r="F11700">
        <v>1.8029999999999999</v>
      </c>
      <c r="G11700">
        <v>8.7999999999999995E-2</v>
      </c>
      <c r="H11700">
        <v>102</v>
      </c>
      <c r="I11700">
        <v>6.6</v>
      </c>
      <c r="J11700">
        <v>4.2700000000000004E-3</v>
      </c>
      <c r="K11700">
        <v>0.52300000000000002</v>
      </c>
      <c r="L11700">
        <v>1.9523376623376629</v>
      </c>
      <c r="M11700" s="2">
        <f t="shared" si="361"/>
        <v>37.662337662337663</v>
      </c>
      <c r="N11700" t="s">
        <v>2800</v>
      </c>
    </row>
    <row r="11701" spans="1:14">
      <c r="A11701">
        <v>30</v>
      </c>
      <c r="B11701" t="s">
        <v>12177</v>
      </c>
      <c r="C11701" t="s">
        <v>12178</v>
      </c>
      <c r="D11701">
        <v>4773</v>
      </c>
      <c r="E11701" s="1">
        <v>1.9410000000000001</v>
      </c>
      <c r="F11701">
        <v>2.1520000000000001</v>
      </c>
      <c r="G11701">
        <v>0.29899999999999999</v>
      </c>
      <c r="H11701">
        <v>254</v>
      </c>
      <c r="I11701">
        <v>5.2</v>
      </c>
      <c r="J11701">
        <v>1.409E-2</v>
      </c>
      <c r="K11701">
        <v>0.64800000000000002</v>
      </c>
      <c r="L11701">
        <v>1.9523376623376629</v>
      </c>
      <c r="M11701" s="2">
        <f t="shared" si="361"/>
        <v>38.961038961038966</v>
      </c>
      <c r="N11701" t="s">
        <v>2800</v>
      </c>
    </row>
    <row r="11702" spans="1:14">
      <c r="A11702">
        <v>31</v>
      </c>
      <c r="B11702" t="s">
        <v>12155</v>
      </c>
      <c r="C11702" t="s">
        <v>12156</v>
      </c>
      <c r="D11702">
        <v>1404</v>
      </c>
      <c r="E11702" s="1">
        <v>1.9019999999999999</v>
      </c>
      <c r="F11702">
        <v>1.2130000000000001</v>
      </c>
      <c r="G11702">
        <v>0.50600000000000001</v>
      </c>
      <c r="H11702">
        <v>81</v>
      </c>
      <c r="I11702">
        <v>5.8</v>
      </c>
      <c r="J11702">
        <v>3.5400000000000002E-3</v>
      </c>
      <c r="K11702">
        <v>0.36099999999999999</v>
      </c>
      <c r="L11702">
        <v>1.9523376623376629</v>
      </c>
      <c r="M11702" s="2">
        <f t="shared" si="361"/>
        <v>40.259740259740262</v>
      </c>
      <c r="N11702" t="s">
        <v>2800</v>
      </c>
    </row>
    <row r="11703" spans="1:14">
      <c r="A11703">
        <v>32</v>
      </c>
      <c r="B11703" t="s">
        <v>12109</v>
      </c>
      <c r="C11703" t="s">
        <v>12110</v>
      </c>
      <c r="D11703">
        <v>6053</v>
      </c>
      <c r="E11703" s="1">
        <v>1.85</v>
      </c>
      <c r="F11703">
        <v>1.9610000000000001</v>
      </c>
      <c r="G11703">
        <v>0.46200000000000002</v>
      </c>
      <c r="H11703">
        <v>210</v>
      </c>
      <c r="I11703">
        <v>8.5</v>
      </c>
      <c r="J11703">
        <v>1.1089999999999999E-2</v>
      </c>
      <c r="K11703">
        <v>0.60699999999999998</v>
      </c>
      <c r="L11703">
        <v>1.9523376623376629</v>
      </c>
      <c r="M11703" s="2">
        <f t="shared" si="361"/>
        <v>41.558441558441558</v>
      </c>
      <c r="N11703" t="s">
        <v>2800</v>
      </c>
    </row>
    <row r="11704" spans="1:14">
      <c r="A11704">
        <v>33</v>
      </c>
      <c r="B11704" t="s">
        <v>12151</v>
      </c>
      <c r="C11704" t="s">
        <v>12152</v>
      </c>
      <c r="D11704">
        <v>6310</v>
      </c>
      <c r="E11704" s="1">
        <v>1.843</v>
      </c>
      <c r="F11704">
        <v>1.839</v>
      </c>
      <c r="G11704">
        <v>0.21299999999999999</v>
      </c>
      <c r="H11704">
        <v>291</v>
      </c>
      <c r="I11704">
        <v>7.7</v>
      </c>
      <c r="J11704">
        <v>1.278E-2</v>
      </c>
      <c r="K11704">
        <v>0.55400000000000005</v>
      </c>
      <c r="L11704">
        <v>1.9523376623376629</v>
      </c>
      <c r="M11704" s="2">
        <f t="shared" ref="M11704:M11735" si="362">A11704/77*100</f>
        <v>42.857142857142854</v>
      </c>
      <c r="N11704" t="s">
        <v>2800</v>
      </c>
    </row>
    <row r="11705" spans="1:14">
      <c r="A11705">
        <v>34</v>
      </c>
      <c r="B11705" t="s">
        <v>12137</v>
      </c>
      <c r="C11705" t="s">
        <v>12138</v>
      </c>
      <c r="D11705">
        <v>2118</v>
      </c>
      <c r="E11705" s="1">
        <v>1.841</v>
      </c>
      <c r="F11705">
        <v>2.1880000000000002</v>
      </c>
      <c r="G11705">
        <v>0.28000000000000003</v>
      </c>
      <c r="H11705">
        <v>82</v>
      </c>
      <c r="I11705">
        <v>8</v>
      </c>
      <c r="J11705">
        <v>4.3499999999999997E-3</v>
      </c>
      <c r="K11705">
        <v>0.68500000000000005</v>
      </c>
      <c r="L11705">
        <v>1.9523376623376629</v>
      </c>
      <c r="M11705" s="2">
        <f t="shared" si="362"/>
        <v>44.155844155844157</v>
      </c>
      <c r="N11705" t="s">
        <v>2800</v>
      </c>
    </row>
    <row r="11706" spans="1:14">
      <c r="A11706">
        <v>35</v>
      </c>
      <c r="B11706" t="s">
        <v>12179</v>
      </c>
      <c r="C11706" t="s">
        <v>12180</v>
      </c>
      <c r="D11706">
        <v>5791</v>
      </c>
      <c r="E11706" s="1">
        <v>1.8360000000000001</v>
      </c>
      <c r="F11706">
        <v>2.1429999999999998</v>
      </c>
      <c r="G11706">
        <v>0.29899999999999999</v>
      </c>
      <c r="H11706">
        <v>284</v>
      </c>
      <c r="I11706">
        <v>6.7</v>
      </c>
      <c r="J11706">
        <v>1.372E-2</v>
      </c>
      <c r="K11706">
        <v>0.68</v>
      </c>
      <c r="L11706">
        <v>1.9523376623376629</v>
      </c>
      <c r="M11706" s="2">
        <f t="shared" si="362"/>
        <v>45.454545454545453</v>
      </c>
      <c r="N11706" t="s">
        <v>2800</v>
      </c>
    </row>
    <row r="11707" spans="1:14">
      <c r="A11707">
        <v>36</v>
      </c>
      <c r="B11707" t="s">
        <v>12129</v>
      </c>
      <c r="C11707" t="s">
        <v>12130</v>
      </c>
      <c r="D11707">
        <v>1836</v>
      </c>
      <c r="E11707" s="1">
        <v>1.831</v>
      </c>
      <c r="F11707">
        <v>1.91</v>
      </c>
      <c r="G11707">
        <v>0.21099999999999999</v>
      </c>
      <c r="H11707">
        <v>109</v>
      </c>
      <c r="I11707">
        <v>5.9</v>
      </c>
      <c r="J11707">
        <v>4.8500000000000001E-3</v>
      </c>
      <c r="K11707">
        <v>0.57699999999999996</v>
      </c>
      <c r="L11707">
        <v>1.9523376623376629</v>
      </c>
      <c r="M11707" s="2">
        <f t="shared" si="362"/>
        <v>46.753246753246749</v>
      </c>
      <c r="N11707" t="s">
        <v>2800</v>
      </c>
    </row>
    <row r="11708" spans="1:14">
      <c r="A11708">
        <v>37</v>
      </c>
      <c r="B11708" t="s">
        <v>11530</v>
      </c>
      <c r="C11708" t="s">
        <v>11531</v>
      </c>
      <c r="D11708">
        <v>1976</v>
      </c>
      <c r="E11708" s="1">
        <v>1.823</v>
      </c>
      <c r="F11708">
        <v>1.8640000000000001</v>
      </c>
      <c r="G11708">
        <v>0.218</v>
      </c>
      <c r="H11708">
        <v>202</v>
      </c>
      <c r="I11708">
        <v>5.9</v>
      </c>
      <c r="J11708">
        <v>4.4600000000000004E-3</v>
      </c>
      <c r="K11708">
        <v>0.496</v>
      </c>
      <c r="L11708">
        <v>1.9523376623376629</v>
      </c>
      <c r="M11708" s="2">
        <f t="shared" si="362"/>
        <v>48.051948051948052</v>
      </c>
      <c r="N11708" t="s">
        <v>2800</v>
      </c>
    </row>
    <row r="11709" spans="1:14">
      <c r="A11709">
        <v>38</v>
      </c>
      <c r="B11709" t="s">
        <v>12147</v>
      </c>
      <c r="C11709" t="s">
        <v>12148</v>
      </c>
      <c r="D11709">
        <v>771</v>
      </c>
      <c r="E11709" s="1">
        <v>1.8080000000000001</v>
      </c>
      <c r="F11709">
        <v>1.6359999999999999</v>
      </c>
      <c r="G11709">
        <v>0.16700000000000001</v>
      </c>
      <c r="H11709">
        <v>48</v>
      </c>
      <c r="I11709">
        <v>5</v>
      </c>
      <c r="J11709">
        <v>2.15E-3</v>
      </c>
      <c r="K11709">
        <v>0.45500000000000002</v>
      </c>
      <c r="L11709">
        <v>1.9523376623376629</v>
      </c>
      <c r="M11709" s="2">
        <f t="shared" si="362"/>
        <v>49.350649350649348</v>
      </c>
      <c r="N11709" t="s">
        <v>2800</v>
      </c>
    </row>
    <row r="11710" spans="1:14">
      <c r="A11710">
        <v>39</v>
      </c>
      <c r="B11710" t="s">
        <v>18884</v>
      </c>
      <c r="C11710" t="s">
        <v>18885</v>
      </c>
      <c r="D11710">
        <v>974</v>
      </c>
      <c r="E11710" s="1">
        <v>1.7989999999999999</v>
      </c>
      <c r="F11710">
        <v>1.651</v>
      </c>
      <c r="G11710">
        <v>0.53600000000000003</v>
      </c>
      <c r="H11710">
        <v>56</v>
      </c>
      <c r="I11710">
        <v>5.3</v>
      </c>
      <c r="J11710">
        <v>2.2699999999999999E-3</v>
      </c>
      <c r="K11710">
        <v>0.41099999999999998</v>
      </c>
      <c r="L11710">
        <v>1.9523376623376629</v>
      </c>
      <c r="M11710" s="2">
        <f t="shared" si="362"/>
        <v>50.649350649350644</v>
      </c>
      <c r="N11710" t="s">
        <v>2800</v>
      </c>
    </row>
    <row r="11711" spans="1:14">
      <c r="A11711">
        <v>40</v>
      </c>
      <c r="B11711" t="s">
        <v>12191</v>
      </c>
      <c r="C11711" t="s">
        <v>12192</v>
      </c>
      <c r="D11711">
        <v>322</v>
      </c>
      <c r="E11711" s="1">
        <v>1.73</v>
      </c>
      <c r="G11711">
        <v>0.36599999999999999</v>
      </c>
      <c r="H11711">
        <v>41</v>
      </c>
      <c r="I11711">
        <v>2.9</v>
      </c>
      <c r="J11711">
        <v>1.5299999999999999E-3</v>
      </c>
      <c r="L11711">
        <v>1.9523376623376629</v>
      </c>
      <c r="M11711" s="2">
        <f t="shared" si="362"/>
        <v>51.94805194805194</v>
      </c>
      <c r="N11711" t="s">
        <v>2800</v>
      </c>
    </row>
    <row r="11712" spans="1:14">
      <c r="A11712">
        <v>41</v>
      </c>
      <c r="B11712" t="s">
        <v>11919</v>
      </c>
      <c r="C11712" t="s">
        <v>11920</v>
      </c>
      <c r="D11712">
        <v>903</v>
      </c>
      <c r="E11712" s="1">
        <v>1.6379999999999999</v>
      </c>
      <c r="F11712">
        <v>1.6759999999999999</v>
      </c>
      <c r="G11712">
        <v>0.34499999999999997</v>
      </c>
      <c r="H11712">
        <v>55</v>
      </c>
      <c r="I11712">
        <v>8.3000000000000007</v>
      </c>
      <c r="J11712">
        <v>1.4E-3</v>
      </c>
      <c r="K11712">
        <v>0.439</v>
      </c>
      <c r="L11712">
        <v>1.9523376623376629</v>
      </c>
      <c r="M11712" s="2">
        <f t="shared" si="362"/>
        <v>53.246753246753244</v>
      </c>
      <c r="N11712" t="s">
        <v>2800</v>
      </c>
    </row>
    <row r="11713" spans="1:14">
      <c r="A11713">
        <v>42</v>
      </c>
      <c r="B11713" t="s">
        <v>15350</v>
      </c>
      <c r="C11713" t="s">
        <v>15351</v>
      </c>
      <c r="D11713">
        <v>1312</v>
      </c>
      <c r="E11713" s="1">
        <v>1.635</v>
      </c>
      <c r="F11713">
        <v>2.0129999999999999</v>
      </c>
      <c r="G11713">
        <v>0.35099999999999998</v>
      </c>
      <c r="H11713">
        <v>74</v>
      </c>
      <c r="I11713">
        <v>5.5</v>
      </c>
      <c r="J11713">
        <v>5.6899999999999997E-3</v>
      </c>
      <c r="K11713">
        <v>0.86899999999999999</v>
      </c>
      <c r="L11713">
        <v>1.9523376623376629</v>
      </c>
      <c r="M11713" s="2">
        <f t="shared" si="362"/>
        <v>54.54545454545454</v>
      </c>
      <c r="N11713" t="s">
        <v>2800</v>
      </c>
    </row>
    <row r="11714" spans="1:14">
      <c r="A11714">
        <v>43</v>
      </c>
      <c r="B11714" t="s">
        <v>12203</v>
      </c>
      <c r="C11714" t="s">
        <v>12204</v>
      </c>
      <c r="D11714">
        <v>830</v>
      </c>
      <c r="E11714" s="1">
        <v>1.63</v>
      </c>
      <c r="F11714">
        <v>1.581</v>
      </c>
      <c r="G11714">
        <v>0.32900000000000001</v>
      </c>
      <c r="H11714">
        <v>73</v>
      </c>
      <c r="I11714">
        <v>5.2</v>
      </c>
      <c r="J11714">
        <v>2.7000000000000001E-3</v>
      </c>
      <c r="K11714">
        <v>0.52100000000000002</v>
      </c>
      <c r="L11714">
        <v>1.9523376623376629</v>
      </c>
      <c r="M11714" s="2">
        <f t="shared" si="362"/>
        <v>55.844155844155843</v>
      </c>
      <c r="N11714" t="s">
        <v>2800</v>
      </c>
    </row>
    <row r="11715" spans="1:14">
      <c r="A11715">
        <v>44</v>
      </c>
      <c r="B11715" t="s">
        <v>12197</v>
      </c>
      <c r="C11715" t="s">
        <v>12198</v>
      </c>
      <c r="D11715">
        <v>1572</v>
      </c>
      <c r="E11715" s="1">
        <v>1.6080000000000001</v>
      </c>
      <c r="F11715">
        <v>1.702</v>
      </c>
      <c r="G11715">
        <v>0.215</v>
      </c>
      <c r="H11715">
        <v>135</v>
      </c>
      <c r="I11715">
        <v>4.2</v>
      </c>
      <c r="J11715">
        <v>5.9800000000000001E-3</v>
      </c>
      <c r="K11715">
        <v>0.48199999999999998</v>
      </c>
      <c r="L11715">
        <v>1.9523376623376629</v>
      </c>
      <c r="M11715" s="2">
        <f t="shared" si="362"/>
        <v>57.142857142857139</v>
      </c>
      <c r="N11715" t="s">
        <v>2800</v>
      </c>
    </row>
    <row r="11716" spans="1:14">
      <c r="A11716">
        <v>45</v>
      </c>
      <c r="B11716" t="s">
        <v>12167</v>
      </c>
      <c r="C11716" t="s">
        <v>12168</v>
      </c>
      <c r="D11716">
        <v>394</v>
      </c>
      <c r="E11716" s="1">
        <v>1.6</v>
      </c>
      <c r="G11716">
        <v>0.115</v>
      </c>
      <c r="H11716">
        <v>26</v>
      </c>
      <c r="I11716">
        <v>5.5</v>
      </c>
      <c r="J11716">
        <v>1.31E-3</v>
      </c>
      <c r="L11716">
        <v>1.9523376623376629</v>
      </c>
      <c r="M11716" s="2">
        <f t="shared" si="362"/>
        <v>58.441558441558442</v>
      </c>
      <c r="N11716" t="s">
        <v>2800</v>
      </c>
    </row>
    <row r="11717" spans="1:14">
      <c r="A11717">
        <v>46</v>
      </c>
      <c r="B11717" t="s">
        <v>12209</v>
      </c>
      <c r="C11717" t="s">
        <v>12210</v>
      </c>
      <c r="D11717">
        <v>925</v>
      </c>
      <c r="E11717" s="1">
        <v>1.59</v>
      </c>
      <c r="F11717">
        <v>1.8620000000000001</v>
      </c>
      <c r="G11717">
        <v>0</v>
      </c>
      <c r="H11717">
        <v>24</v>
      </c>
      <c r="I11717">
        <v>8.6999999999999993</v>
      </c>
      <c r="J11717">
        <v>1.67E-3</v>
      </c>
      <c r="K11717">
        <v>0.56899999999999995</v>
      </c>
      <c r="L11717">
        <v>1.9523376623376629</v>
      </c>
      <c r="M11717" s="2">
        <f t="shared" si="362"/>
        <v>59.740259740259738</v>
      </c>
      <c r="N11717" t="s">
        <v>2800</v>
      </c>
    </row>
    <row r="11718" spans="1:14">
      <c r="A11718">
        <v>47</v>
      </c>
      <c r="B11718" t="s">
        <v>12113</v>
      </c>
      <c r="C11718" t="s">
        <v>12114</v>
      </c>
      <c r="D11718">
        <v>1904</v>
      </c>
      <c r="E11718" s="1">
        <v>1.5740000000000001</v>
      </c>
      <c r="F11718">
        <v>1.4239999999999999</v>
      </c>
      <c r="G11718">
        <v>0.29899999999999999</v>
      </c>
      <c r="H11718">
        <v>117</v>
      </c>
      <c r="I11718">
        <v>7.2</v>
      </c>
      <c r="J11718">
        <v>4.45E-3</v>
      </c>
      <c r="K11718">
        <v>0.441</v>
      </c>
      <c r="L11718">
        <v>1.9523376623376629</v>
      </c>
      <c r="M11718" s="2">
        <f t="shared" si="362"/>
        <v>61.038961038961034</v>
      </c>
      <c r="N11718" t="s">
        <v>2800</v>
      </c>
    </row>
    <row r="11719" spans="1:14">
      <c r="A11719">
        <v>48</v>
      </c>
      <c r="B11719" t="s">
        <v>12195</v>
      </c>
      <c r="C11719" t="s">
        <v>12196</v>
      </c>
      <c r="D11719">
        <v>2859</v>
      </c>
      <c r="E11719" s="1">
        <v>1.518</v>
      </c>
      <c r="F11719">
        <v>1.6850000000000001</v>
      </c>
      <c r="G11719">
        <v>0.20399999999999999</v>
      </c>
      <c r="H11719">
        <v>675</v>
      </c>
      <c r="I11719">
        <v>3.8</v>
      </c>
      <c r="J11719">
        <v>8.6599999999999993E-3</v>
      </c>
      <c r="K11719">
        <v>0.44500000000000001</v>
      </c>
      <c r="L11719">
        <v>1.9523376623376629</v>
      </c>
      <c r="M11719" s="2">
        <f t="shared" si="362"/>
        <v>62.337662337662337</v>
      </c>
      <c r="N11719" t="s">
        <v>2800</v>
      </c>
    </row>
    <row r="11720" spans="1:14">
      <c r="A11720">
        <v>49</v>
      </c>
      <c r="B11720" t="s">
        <v>12123</v>
      </c>
      <c r="C11720" t="s">
        <v>12124</v>
      </c>
      <c r="D11720">
        <v>466</v>
      </c>
      <c r="E11720" s="1">
        <v>1.5049999999999999</v>
      </c>
      <c r="G11720">
        <v>4.7E-2</v>
      </c>
      <c r="H11720">
        <v>43</v>
      </c>
      <c r="I11720">
        <v>4</v>
      </c>
      <c r="J11720">
        <v>2.0100000000000001E-3</v>
      </c>
      <c r="L11720">
        <v>1.9523376623376629</v>
      </c>
      <c r="M11720" s="2">
        <f t="shared" si="362"/>
        <v>63.636363636363633</v>
      </c>
      <c r="N11720" t="s">
        <v>2800</v>
      </c>
    </row>
    <row r="11721" spans="1:14">
      <c r="A11721">
        <v>50</v>
      </c>
      <c r="B11721" t="s">
        <v>12215</v>
      </c>
      <c r="C11721" t="s">
        <v>12216</v>
      </c>
      <c r="D11721">
        <v>1015</v>
      </c>
      <c r="E11721" s="1">
        <v>1.4530000000000001</v>
      </c>
      <c r="F11721">
        <v>1.7669999999999999</v>
      </c>
      <c r="G11721">
        <v>0.10299999999999999</v>
      </c>
      <c r="H11721">
        <v>39</v>
      </c>
      <c r="I11721">
        <v>7.9</v>
      </c>
      <c r="J11721">
        <v>2.2300000000000002E-3</v>
      </c>
      <c r="K11721">
        <v>0.57099999999999995</v>
      </c>
      <c r="L11721">
        <v>1.9523376623376629</v>
      </c>
      <c r="M11721" s="2">
        <f t="shared" si="362"/>
        <v>64.935064935064929</v>
      </c>
      <c r="N11721" t="s">
        <v>2800</v>
      </c>
    </row>
    <row r="11722" spans="1:14">
      <c r="A11722">
        <v>51</v>
      </c>
      <c r="B11722" t="s">
        <v>12233</v>
      </c>
      <c r="C11722" t="s">
        <v>12234</v>
      </c>
      <c r="D11722">
        <v>647</v>
      </c>
      <c r="E11722" s="1">
        <v>1.4179999999999999</v>
      </c>
      <c r="G11722">
        <v>0.443</v>
      </c>
      <c r="H11722">
        <v>131</v>
      </c>
      <c r="I11722">
        <v>2.9</v>
      </c>
      <c r="J11722">
        <v>1.56E-3</v>
      </c>
      <c r="L11722">
        <v>1.9523376623376629</v>
      </c>
      <c r="M11722" s="2">
        <f t="shared" si="362"/>
        <v>66.233766233766232</v>
      </c>
      <c r="N11722" t="s">
        <v>2800</v>
      </c>
    </row>
    <row r="11723" spans="1:14">
      <c r="A11723">
        <v>52</v>
      </c>
      <c r="B11723" t="s">
        <v>6985</v>
      </c>
      <c r="C11723" t="s">
        <v>6986</v>
      </c>
      <c r="D11723">
        <v>2809</v>
      </c>
      <c r="E11723" s="1">
        <v>1.417</v>
      </c>
      <c r="F11723">
        <v>1.915</v>
      </c>
      <c r="G11723">
        <v>0.503</v>
      </c>
      <c r="H11723">
        <v>157</v>
      </c>
      <c r="I11723">
        <v>4.4000000000000004</v>
      </c>
      <c r="J11723">
        <v>1.098E-2</v>
      </c>
      <c r="K11723">
        <v>0.64900000000000002</v>
      </c>
      <c r="L11723">
        <v>1.9523376623376629</v>
      </c>
      <c r="M11723" s="2">
        <f t="shared" si="362"/>
        <v>67.532467532467535</v>
      </c>
      <c r="N11723" t="s">
        <v>2800</v>
      </c>
    </row>
    <row r="11724" spans="1:14">
      <c r="A11724">
        <v>53</v>
      </c>
      <c r="B11724" t="s">
        <v>12181</v>
      </c>
      <c r="C11724" t="s">
        <v>12182</v>
      </c>
      <c r="D11724">
        <v>1885</v>
      </c>
      <c r="E11724" s="1">
        <v>1.413</v>
      </c>
      <c r="F11724">
        <v>1.661</v>
      </c>
      <c r="G11724">
        <v>0.17899999999999999</v>
      </c>
      <c r="H11724">
        <v>84</v>
      </c>
      <c r="I11724">
        <v>8.5</v>
      </c>
      <c r="J11724">
        <v>3.7599999999999999E-3</v>
      </c>
      <c r="K11724">
        <v>0.501</v>
      </c>
      <c r="L11724">
        <v>1.9523376623376629</v>
      </c>
      <c r="M11724" s="2">
        <f t="shared" si="362"/>
        <v>68.831168831168839</v>
      </c>
      <c r="N11724" t="s">
        <v>2800</v>
      </c>
    </row>
    <row r="11725" spans="1:14">
      <c r="A11725">
        <v>54</v>
      </c>
      <c r="B11725" t="s">
        <v>12131</v>
      </c>
      <c r="C11725" t="s">
        <v>12132</v>
      </c>
      <c r="D11725">
        <v>428</v>
      </c>
      <c r="E11725" s="1">
        <v>1.381</v>
      </c>
      <c r="F11725">
        <v>1.988</v>
      </c>
      <c r="G11725">
        <v>0.34899999999999998</v>
      </c>
      <c r="H11725">
        <v>86</v>
      </c>
      <c r="I11725">
        <v>3.5</v>
      </c>
      <c r="J11725">
        <v>1.6100000000000001E-3</v>
      </c>
      <c r="K11725">
        <v>0.53100000000000003</v>
      </c>
      <c r="L11725">
        <v>1.9523376623376629</v>
      </c>
      <c r="M11725" s="2">
        <f t="shared" si="362"/>
        <v>70.129870129870127</v>
      </c>
      <c r="N11725" t="s">
        <v>2800</v>
      </c>
    </row>
    <row r="11726" spans="1:14">
      <c r="A11726">
        <v>55</v>
      </c>
      <c r="B11726" t="s">
        <v>12115</v>
      </c>
      <c r="C11726" t="s">
        <v>12116</v>
      </c>
      <c r="D11726">
        <v>2958</v>
      </c>
      <c r="E11726" s="1">
        <v>1.33</v>
      </c>
      <c r="F11726">
        <v>1.216</v>
      </c>
      <c r="G11726">
        <v>0.26</v>
      </c>
      <c r="H11726">
        <v>485</v>
      </c>
      <c r="I11726">
        <v>3.8</v>
      </c>
      <c r="J11726">
        <v>9.1199999999999996E-3</v>
      </c>
      <c r="K11726">
        <v>0.33300000000000002</v>
      </c>
      <c r="L11726">
        <v>1.9523376623376629</v>
      </c>
      <c r="M11726" s="2">
        <f t="shared" si="362"/>
        <v>71.428571428571431</v>
      </c>
      <c r="N11726" t="s">
        <v>2800</v>
      </c>
    </row>
    <row r="11727" spans="1:14">
      <c r="A11727">
        <v>56</v>
      </c>
      <c r="B11727" t="s">
        <v>12125</v>
      </c>
      <c r="C11727" t="s">
        <v>12126</v>
      </c>
      <c r="D11727">
        <v>861</v>
      </c>
      <c r="E11727" s="1">
        <v>1.33</v>
      </c>
      <c r="G11727">
        <v>0.53700000000000003</v>
      </c>
      <c r="H11727">
        <v>54</v>
      </c>
      <c r="I11727">
        <v>6.1</v>
      </c>
      <c r="J11727">
        <v>1.9499999999999999E-3</v>
      </c>
      <c r="L11727">
        <v>1.9523376623376629</v>
      </c>
      <c r="M11727" s="2">
        <f t="shared" si="362"/>
        <v>72.727272727272734</v>
      </c>
      <c r="N11727" t="s">
        <v>2800</v>
      </c>
    </row>
    <row r="11728" spans="1:14">
      <c r="A11728">
        <v>57</v>
      </c>
      <c r="B11728" t="s">
        <v>12702</v>
      </c>
      <c r="C11728" t="s">
        <v>12703</v>
      </c>
      <c r="D11728">
        <v>1821</v>
      </c>
      <c r="E11728" s="1">
        <v>1.3029999999999999</v>
      </c>
      <c r="F11728">
        <v>1.407</v>
      </c>
      <c r="G11728">
        <v>0.20599999999999999</v>
      </c>
      <c r="H11728">
        <v>238</v>
      </c>
      <c r="I11728">
        <v>5.0999999999999996</v>
      </c>
      <c r="J11728">
        <v>4.3699999999999998E-3</v>
      </c>
      <c r="K11728">
        <v>0.34899999999999998</v>
      </c>
      <c r="L11728">
        <v>1.9523376623376629</v>
      </c>
      <c r="M11728" s="2">
        <f t="shared" si="362"/>
        <v>74.025974025974023</v>
      </c>
      <c r="N11728" t="s">
        <v>2800</v>
      </c>
    </row>
    <row r="11729" spans="1:14">
      <c r="A11729">
        <v>58</v>
      </c>
      <c r="B11729" t="s">
        <v>12117</v>
      </c>
      <c r="C11729" t="s">
        <v>12118</v>
      </c>
      <c r="D11729">
        <v>2183</v>
      </c>
      <c r="E11729" s="1">
        <v>1.298</v>
      </c>
      <c r="F11729">
        <v>1.625</v>
      </c>
      <c r="G11729">
        <v>0.434</v>
      </c>
      <c r="H11729">
        <v>106</v>
      </c>
      <c r="I11729">
        <v>7</v>
      </c>
      <c r="J11729">
        <v>4.8700000000000002E-3</v>
      </c>
      <c r="K11729">
        <v>0.5</v>
      </c>
      <c r="L11729">
        <v>1.9523376623376629</v>
      </c>
      <c r="M11729" s="2">
        <f t="shared" si="362"/>
        <v>75.324675324675326</v>
      </c>
      <c r="N11729" t="s">
        <v>2800</v>
      </c>
    </row>
    <row r="11730" spans="1:14">
      <c r="A11730">
        <v>59</v>
      </c>
      <c r="B11730" t="s">
        <v>12193</v>
      </c>
      <c r="C11730" t="s">
        <v>12194</v>
      </c>
      <c r="D11730">
        <v>532</v>
      </c>
      <c r="E11730" s="1">
        <v>1.2070000000000001</v>
      </c>
      <c r="G11730">
        <v>0.189</v>
      </c>
      <c r="H11730">
        <v>74</v>
      </c>
      <c r="I11730">
        <v>4.9000000000000004</v>
      </c>
      <c r="J11730">
        <v>2.0899999999999998E-3</v>
      </c>
      <c r="L11730">
        <v>1.9523376623376629</v>
      </c>
      <c r="M11730" s="2">
        <f t="shared" si="362"/>
        <v>76.623376623376629</v>
      </c>
      <c r="N11730" t="s">
        <v>2800</v>
      </c>
    </row>
    <row r="11731" spans="1:14">
      <c r="A11731">
        <v>60</v>
      </c>
      <c r="B11731" t="s">
        <v>12163</v>
      </c>
      <c r="C11731" t="s">
        <v>12164</v>
      </c>
      <c r="D11731">
        <v>1778</v>
      </c>
      <c r="E11731" s="1">
        <v>1.103</v>
      </c>
      <c r="F11731">
        <v>1.153</v>
      </c>
      <c r="G11731">
        <v>0.16500000000000001</v>
      </c>
      <c r="H11731">
        <v>97</v>
      </c>
      <c r="I11731">
        <v>10</v>
      </c>
      <c r="J11731">
        <v>2.7699999999999999E-3</v>
      </c>
      <c r="K11731">
        <v>0.33600000000000002</v>
      </c>
      <c r="L11731">
        <v>1.9523376623376629</v>
      </c>
      <c r="M11731" s="2">
        <f t="shared" si="362"/>
        <v>77.922077922077932</v>
      </c>
      <c r="N11731" t="s">
        <v>2800</v>
      </c>
    </row>
    <row r="11732" spans="1:14">
      <c r="A11732">
        <v>61</v>
      </c>
      <c r="B11732" t="s">
        <v>11959</v>
      </c>
      <c r="C11732" t="s">
        <v>11960</v>
      </c>
      <c r="D11732">
        <v>1452</v>
      </c>
      <c r="E11732" s="1">
        <v>1.0329999999999999</v>
      </c>
      <c r="F11732">
        <v>1.6240000000000001</v>
      </c>
      <c r="G11732">
        <v>0.11600000000000001</v>
      </c>
      <c r="H11732">
        <v>86</v>
      </c>
      <c r="I11732">
        <v>6.6</v>
      </c>
      <c r="J11732">
        <v>2.6800000000000001E-3</v>
      </c>
      <c r="K11732">
        <v>0.41299999999999998</v>
      </c>
      <c r="L11732">
        <v>1.9523376623376629</v>
      </c>
      <c r="M11732" s="2">
        <f t="shared" si="362"/>
        <v>79.220779220779221</v>
      </c>
      <c r="N11732" t="s">
        <v>2800</v>
      </c>
    </row>
    <row r="11733" spans="1:14">
      <c r="A11733">
        <v>62</v>
      </c>
      <c r="B11733" t="s">
        <v>12173</v>
      </c>
      <c r="C11733" t="s">
        <v>12174</v>
      </c>
      <c r="D11733">
        <v>729</v>
      </c>
      <c r="E11733" s="1">
        <v>0.92800000000000005</v>
      </c>
      <c r="F11733">
        <v>1.4339999999999999</v>
      </c>
      <c r="G11733">
        <v>0.29199999999999998</v>
      </c>
      <c r="H11733">
        <v>48</v>
      </c>
      <c r="I11733">
        <v>7.4</v>
      </c>
      <c r="J11733">
        <v>1.74E-3</v>
      </c>
      <c r="K11733">
        <v>0.46700000000000003</v>
      </c>
      <c r="L11733">
        <v>1.9523376623376629</v>
      </c>
      <c r="M11733" s="2">
        <f t="shared" si="362"/>
        <v>80.519480519480524</v>
      </c>
      <c r="N11733" t="s">
        <v>2800</v>
      </c>
    </row>
    <row r="11734" spans="1:14">
      <c r="A11734">
        <v>63</v>
      </c>
      <c r="B11734" t="s">
        <v>12157</v>
      </c>
      <c r="C11734" t="s">
        <v>12158</v>
      </c>
      <c r="D11734">
        <v>567</v>
      </c>
      <c r="E11734" s="1">
        <v>0.84799999999999998</v>
      </c>
      <c r="F11734">
        <v>0.47599999999999998</v>
      </c>
      <c r="G11734">
        <v>0.32900000000000001</v>
      </c>
      <c r="H11734">
        <v>85</v>
      </c>
      <c r="I11734">
        <v>6.4</v>
      </c>
      <c r="J11734">
        <v>3.8999999999999999E-4</v>
      </c>
      <c r="K11734">
        <v>4.3999999999999997E-2</v>
      </c>
      <c r="L11734">
        <v>1.9523376623376629</v>
      </c>
      <c r="M11734" s="2">
        <f t="shared" si="362"/>
        <v>81.818181818181827</v>
      </c>
      <c r="N11734" t="s">
        <v>2800</v>
      </c>
    </row>
    <row r="11735" spans="1:14">
      <c r="A11735">
        <v>64</v>
      </c>
      <c r="B11735" t="s">
        <v>12201</v>
      </c>
      <c r="C11735" t="s">
        <v>12202</v>
      </c>
      <c r="D11735">
        <v>1584</v>
      </c>
      <c r="E11735" s="1">
        <v>0.84099999999999997</v>
      </c>
      <c r="F11735">
        <v>0.98299999999999998</v>
      </c>
      <c r="G11735">
        <v>0.2</v>
      </c>
      <c r="H11735">
        <v>225</v>
      </c>
      <c r="I11735">
        <v>4.4000000000000004</v>
      </c>
      <c r="J11735">
        <v>5.0499999999999998E-3</v>
      </c>
      <c r="K11735">
        <v>0.27700000000000002</v>
      </c>
      <c r="L11735">
        <v>1.9523376623376629</v>
      </c>
      <c r="M11735" s="2">
        <f t="shared" si="362"/>
        <v>83.116883116883116</v>
      </c>
      <c r="N11735" t="s">
        <v>2800</v>
      </c>
    </row>
    <row r="11736" spans="1:14">
      <c r="A11736">
        <v>65</v>
      </c>
      <c r="B11736" t="s">
        <v>11943</v>
      </c>
      <c r="C11736" t="s">
        <v>11944</v>
      </c>
      <c r="D11736">
        <v>413</v>
      </c>
      <c r="E11736" s="1">
        <v>0.81100000000000005</v>
      </c>
      <c r="F11736">
        <v>1.085</v>
      </c>
      <c r="G11736">
        <v>0.24099999999999999</v>
      </c>
      <c r="H11736">
        <v>29</v>
      </c>
      <c r="I11736">
        <v>6.2</v>
      </c>
      <c r="J11736">
        <v>9.3999999999999997E-4</v>
      </c>
      <c r="K11736">
        <v>0.30599999999999999</v>
      </c>
      <c r="L11736">
        <v>1.9523376623376629</v>
      </c>
      <c r="M11736" s="2">
        <f t="shared" ref="M11736:M11748" si="363">A11736/77*100</f>
        <v>84.415584415584405</v>
      </c>
      <c r="N11736" t="s">
        <v>2800</v>
      </c>
    </row>
    <row r="11737" spans="1:14">
      <c r="A11737">
        <v>66</v>
      </c>
      <c r="B11737" t="s">
        <v>12159</v>
      </c>
      <c r="C11737" t="s">
        <v>12160</v>
      </c>
      <c r="D11737">
        <v>571</v>
      </c>
      <c r="E11737" s="1">
        <v>0.78600000000000003</v>
      </c>
      <c r="G11737">
        <v>0.11899999999999999</v>
      </c>
      <c r="H11737">
        <v>143</v>
      </c>
      <c r="I11737">
        <v>4.8</v>
      </c>
      <c r="J11737">
        <v>5.9999999999999995E-4</v>
      </c>
      <c r="L11737">
        <v>1.9523376623376629</v>
      </c>
      <c r="M11737" s="2">
        <f t="shared" si="363"/>
        <v>85.714285714285708</v>
      </c>
      <c r="N11737" t="s">
        <v>2800</v>
      </c>
    </row>
    <row r="11738" spans="1:14">
      <c r="A11738">
        <v>67</v>
      </c>
      <c r="B11738" t="s">
        <v>12211</v>
      </c>
      <c r="C11738" t="s">
        <v>12212</v>
      </c>
      <c r="D11738">
        <v>2998</v>
      </c>
      <c r="E11738" s="1">
        <v>0.751</v>
      </c>
      <c r="F11738">
        <v>0.81100000000000005</v>
      </c>
      <c r="G11738">
        <v>6.3E-2</v>
      </c>
      <c r="H11738">
        <v>95</v>
      </c>
      <c r="I11738" t="s">
        <v>18288</v>
      </c>
      <c r="J11738">
        <v>3.13E-3</v>
      </c>
      <c r="K11738">
        <v>0.25800000000000001</v>
      </c>
      <c r="L11738">
        <v>1.9523376623376629</v>
      </c>
      <c r="M11738" s="2">
        <f t="shared" si="363"/>
        <v>87.012987012987011</v>
      </c>
      <c r="N11738" t="s">
        <v>2800</v>
      </c>
    </row>
    <row r="11739" spans="1:14">
      <c r="A11739">
        <v>68</v>
      </c>
      <c r="B11739" t="s">
        <v>12127</v>
      </c>
      <c r="C11739" t="s">
        <v>12128</v>
      </c>
      <c r="D11739">
        <v>209</v>
      </c>
      <c r="E11739" s="1">
        <v>0.68</v>
      </c>
      <c r="F11739">
        <v>0.67500000000000004</v>
      </c>
      <c r="G11739">
        <v>0.40300000000000002</v>
      </c>
      <c r="H11739">
        <v>62</v>
      </c>
      <c r="I11739">
        <v>2.9</v>
      </c>
      <c r="J11739">
        <v>1E-3</v>
      </c>
      <c r="K11739">
        <v>0.216</v>
      </c>
      <c r="L11739">
        <v>1.9523376623376629</v>
      </c>
      <c r="M11739" s="2">
        <f t="shared" si="363"/>
        <v>88.311688311688314</v>
      </c>
      <c r="N11739" t="s">
        <v>2800</v>
      </c>
    </row>
    <row r="11740" spans="1:14">
      <c r="A11740">
        <v>69</v>
      </c>
      <c r="B11740" t="s">
        <v>12149</v>
      </c>
      <c r="C11740" t="s">
        <v>12150</v>
      </c>
      <c r="D11740">
        <v>1222</v>
      </c>
      <c r="E11740" s="1">
        <v>0.57699999999999996</v>
      </c>
      <c r="F11740">
        <v>0.64300000000000002</v>
      </c>
      <c r="G11740">
        <v>1.9E-2</v>
      </c>
      <c r="H11740">
        <v>154</v>
      </c>
      <c r="I11740">
        <v>7.1</v>
      </c>
      <c r="J11740">
        <v>2.31E-3</v>
      </c>
      <c r="K11740">
        <v>0.16400000000000001</v>
      </c>
      <c r="L11740">
        <v>1.9523376623376629</v>
      </c>
      <c r="M11740" s="2">
        <f t="shared" si="363"/>
        <v>89.610389610389603</v>
      </c>
      <c r="N11740" t="s">
        <v>2800</v>
      </c>
    </row>
    <row r="11741" spans="1:14">
      <c r="A11741">
        <v>70</v>
      </c>
      <c r="B11741" t="s">
        <v>12235</v>
      </c>
      <c r="C11741" t="s">
        <v>12236</v>
      </c>
      <c r="D11741">
        <v>181</v>
      </c>
      <c r="E11741" s="1">
        <v>0.55600000000000005</v>
      </c>
      <c r="G11741">
        <v>6.0999999999999999E-2</v>
      </c>
      <c r="H11741">
        <v>33</v>
      </c>
      <c r="I11741">
        <v>5.2</v>
      </c>
      <c r="J11741">
        <v>4.4000000000000002E-4</v>
      </c>
      <c r="L11741">
        <v>1.9523376623376629</v>
      </c>
      <c r="M11741" s="2">
        <f t="shared" si="363"/>
        <v>90.909090909090907</v>
      </c>
      <c r="N11741" t="s">
        <v>2800</v>
      </c>
    </row>
    <row r="11742" spans="1:14">
      <c r="A11742">
        <v>71</v>
      </c>
      <c r="B11742" t="s">
        <v>12161</v>
      </c>
      <c r="C11742" t="s">
        <v>12162</v>
      </c>
      <c r="D11742">
        <v>644</v>
      </c>
      <c r="E11742" s="1">
        <v>0.55300000000000005</v>
      </c>
      <c r="F11742">
        <v>0.51600000000000001</v>
      </c>
      <c r="G11742">
        <v>0.16900000000000001</v>
      </c>
      <c r="H11742">
        <v>118</v>
      </c>
      <c r="I11742">
        <v>5.5</v>
      </c>
      <c r="J11742">
        <v>1.2999999999999999E-3</v>
      </c>
      <c r="K11742">
        <v>0.112</v>
      </c>
      <c r="L11742">
        <v>1.9523376623376629</v>
      </c>
      <c r="M11742" s="2">
        <f t="shared" si="363"/>
        <v>92.20779220779221</v>
      </c>
      <c r="N11742" t="s">
        <v>2800</v>
      </c>
    </row>
    <row r="11743" spans="1:14">
      <c r="A11743">
        <v>72</v>
      </c>
      <c r="B11743" t="s">
        <v>12199</v>
      </c>
      <c r="C11743" t="s">
        <v>12200</v>
      </c>
      <c r="D11743">
        <v>1495</v>
      </c>
      <c r="E11743" s="1">
        <v>0.54600000000000004</v>
      </c>
      <c r="F11743">
        <v>0.59399999999999997</v>
      </c>
      <c r="G11743">
        <v>6.0999999999999999E-2</v>
      </c>
      <c r="H11743">
        <v>247</v>
      </c>
      <c r="I11743">
        <v>5.6</v>
      </c>
      <c r="J11743">
        <v>4.2900000000000004E-3</v>
      </c>
      <c r="K11743">
        <v>0.184</v>
      </c>
      <c r="L11743">
        <v>1.9523376623376629</v>
      </c>
      <c r="M11743" s="2">
        <f t="shared" si="363"/>
        <v>93.506493506493499</v>
      </c>
      <c r="N11743" t="s">
        <v>2800</v>
      </c>
    </row>
    <row r="11744" spans="1:14">
      <c r="A11744">
        <v>73</v>
      </c>
      <c r="B11744" t="s">
        <v>12175</v>
      </c>
      <c r="C11744" t="s">
        <v>12176</v>
      </c>
      <c r="D11744">
        <v>77</v>
      </c>
      <c r="E11744" s="1">
        <v>0.47099999999999997</v>
      </c>
      <c r="F11744">
        <v>0.56699999999999995</v>
      </c>
      <c r="G11744">
        <v>2.4E-2</v>
      </c>
      <c r="H11744">
        <v>41</v>
      </c>
      <c r="J11744">
        <v>2.0000000000000001E-4</v>
      </c>
      <c r="K11744">
        <v>8.4000000000000005E-2</v>
      </c>
      <c r="L11744">
        <v>1.9523376623376629</v>
      </c>
      <c r="M11744" s="2">
        <f t="shared" si="363"/>
        <v>94.805194805194802</v>
      </c>
      <c r="N11744" t="s">
        <v>2800</v>
      </c>
    </row>
    <row r="11745" spans="1:14">
      <c r="A11745">
        <v>74</v>
      </c>
      <c r="B11745" t="s">
        <v>12189</v>
      </c>
      <c r="C11745" t="s">
        <v>12190</v>
      </c>
      <c r="D11745">
        <v>971</v>
      </c>
      <c r="E11745" s="1">
        <v>0.44800000000000001</v>
      </c>
      <c r="G11745">
        <v>0.45300000000000001</v>
      </c>
      <c r="H11745">
        <v>137</v>
      </c>
      <c r="I11745">
        <v>7.8</v>
      </c>
      <c r="J11745">
        <v>1.0499999999999999E-3</v>
      </c>
      <c r="L11745">
        <v>1.9523376623376629</v>
      </c>
      <c r="M11745" s="2">
        <f t="shared" si="363"/>
        <v>96.103896103896105</v>
      </c>
      <c r="N11745" t="s">
        <v>2800</v>
      </c>
    </row>
    <row r="11746" spans="1:14">
      <c r="A11746">
        <v>75</v>
      </c>
      <c r="B11746" t="s">
        <v>12135</v>
      </c>
      <c r="C11746" t="s">
        <v>12136</v>
      </c>
      <c r="D11746">
        <v>494</v>
      </c>
      <c r="E11746" s="1">
        <v>0.379</v>
      </c>
      <c r="F11746">
        <v>0.499</v>
      </c>
      <c r="G11746">
        <v>1.4E-2</v>
      </c>
      <c r="H11746">
        <v>144</v>
      </c>
      <c r="I11746">
        <v>7</v>
      </c>
      <c r="J11746">
        <v>9.3000000000000005E-4</v>
      </c>
      <c r="K11746">
        <v>0.125</v>
      </c>
      <c r="L11746">
        <v>1.9523376623376629</v>
      </c>
      <c r="M11746" s="2">
        <f t="shared" si="363"/>
        <v>97.402597402597408</v>
      </c>
      <c r="N11746" t="s">
        <v>2800</v>
      </c>
    </row>
    <row r="11747" spans="1:14">
      <c r="A11747">
        <v>76</v>
      </c>
      <c r="B11747" t="s">
        <v>12223</v>
      </c>
      <c r="C11747" t="s">
        <v>12224</v>
      </c>
      <c r="D11747">
        <v>140</v>
      </c>
      <c r="E11747" s="1">
        <v>0.22700000000000001</v>
      </c>
      <c r="F11747">
        <v>0.27600000000000002</v>
      </c>
      <c r="G11747">
        <v>2.1999999999999999E-2</v>
      </c>
      <c r="H11747">
        <v>92</v>
      </c>
      <c r="I11747">
        <v>4.7</v>
      </c>
      <c r="J11747">
        <v>5.0000000000000002E-5</v>
      </c>
      <c r="K11747">
        <v>8.9999999999999993E-3</v>
      </c>
      <c r="L11747">
        <v>1.9523376623376629</v>
      </c>
      <c r="M11747" s="2">
        <f t="shared" si="363"/>
        <v>98.701298701298697</v>
      </c>
      <c r="N11747" t="s">
        <v>2800</v>
      </c>
    </row>
    <row r="11748" spans="1:14">
      <c r="A11748">
        <v>77</v>
      </c>
      <c r="B11748" t="s">
        <v>12185</v>
      </c>
      <c r="C11748" t="s">
        <v>12186</v>
      </c>
      <c r="D11748">
        <v>78</v>
      </c>
      <c r="E11748" s="1">
        <v>0.188</v>
      </c>
      <c r="F11748">
        <v>0.34200000000000003</v>
      </c>
      <c r="G11748">
        <v>2.4E-2</v>
      </c>
      <c r="H11748">
        <v>83</v>
      </c>
      <c r="J11748">
        <v>1.3999999999999999E-4</v>
      </c>
      <c r="K11748">
        <v>4.1000000000000002E-2</v>
      </c>
      <c r="L11748">
        <v>1.9523376623376629</v>
      </c>
      <c r="M11748" s="2">
        <f t="shared" si="363"/>
        <v>100</v>
      </c>
      <c r="N11748" t="s">
        <v>2800</v>
      </c>
    </row>
    <row r="11749" spans="1:14" s="3" customFormat="1">
      <c r="E11749" s="4"/>
      <c r="M11749" s="5"/>
    </row>
    <row r="11750" spans="1:14">
      <c r="A11750">
        <v>1</v>
      </c>
      <c r="B11750" t="s">
        <v>15362</v>
      </c>
      <c r="C11750" t="s">
        <v>15363</v>
      </c>
      <c r="D11750">
        <v>1114</v>
      </c>
      <c r="E11750" s="1">
        <v>14.368</v>
      </c>
      <c r="F11750">
        <v>18.196000000000002</v>
      </c>
      <c r="G11750">
        <v>4.476</v>
      </c>
      <c r="H11750">
        <v>21</v>
      </c>
      <c r="I11750">
        <v>2.7</v>
      </c>
      <c r="J11750">
        <v>8.3499999999999998E-3</v>
      </c>
      <c r="K11750">
        <v>8.5009999999999994</v>
      </c>
      <c r="L11750">
        <f>AVERAGE(E11750:E11809)</f>
        <v>1.8750333333333331</v>
      </c>
      <c r="M11750" s="2">
        <f t="shared" ref="M11750:M11781" si="364">A11750/60*100</f>
        <v>1.6666666666666667</v>
      </c>
      <c r="N11750" t="s">
        <v>12258</v>
      </c>
    </row>
    <row r="11751" spans="1:14">
      <c r="A11751">
        <v>2</v>
      </c>
      <c r="B11751" t="s">
        <v>9167</v>
      </c>
      <c r="C11751" t="s">
        <v>9168</v>
      </c>
      <c r="D11751">
        <v>2142</v>
      </c>
      <c r="E11751" s="1">
        <v>6.9089999999999998</v>
      </c>
      <c r="F11751">
        <v>9.8789999999999996</v>
      </c>
      <c r="G11751">
        <v>0.5</v>
      </c>
      <c r="H11751">
        <v>6</v>
      </c>
      <c r="I11751" t="s">
        <v>18288</v>
      </c>
      <c r="J11751">
        <v>2.16E-3</v>
      </c>
      <c r="K11751">
        <v>3.7410000000000001</v>
      </c>
      <c r="L11751">
        <v>1.8750333333333331</v>
      </c>
      <c r="M11751" s="2">
        <f t="shared" si="364"/>
        <v>3.3333333333333335</v>
      </c>
      <c r="N11751" t="s">
        <v>12258</v>
      </c>
    </row>
    <row r="11752" spans="1:14">
      <c r="A11752">
        <v>3</v>
      </c>
      <c r="B11752" t="s">
        <v>12266</v>
      </c>
      <c r="C11752" t="s">
        <v>12267</v>
      </c>
      <c r="D11752">
        <v>5237</v>
      </c>
      <c r="E11752" s="1">
        <v>3.7080000000000002</v>
      </c>
      <c r="F11752">
        <v>4.8520000000000003</v>
      </c>
      <c r="G11752">
        <v>0.94399999999999995</v>
      </c>
      <c r="H11752">
        <v>89</v>
      </c>
      <c r="I11752">
        <v>7.1</v>
      </c>
      <c r="J11752">
        <v>1.542E-2</v>
      </c>
      <c r="K11752">
        <v>2.0640000000000001</v>
      </c>
      <c r="L11752">
        <v>1.8750333333333331</v>
      </c>
      <c r="M11752" s="2">
        <f t="shared" si="364"/>
        <v>5</v>
      </c>
      <c r="N11752" t="s">
        <v>12258</v>
      </c>
    </row>
    <row r="11753" spans="1:14">
      <c r="A11753">
        <v>4</v>
      </c>
      <c r="B11753" t="s">
        <v>9051</v>
      </c>
      <c r="C11753" t="s">
        <v>9052</v>
      </c>
      <c r="D11753">
        <v>23331</v>
      </c>
      <c r="E11753" s="1">
        <v>3.4049999999999998</v>
      </c>
      <c r="F11753">
        <v>4.125</v>
      </c>
      <c r="G11753">
        <v>0.63200000000000001</v>
      </c>
      <c r="H11753">
        <v>144</v>
      </c>
      <c r="I11753" t="s">
        <v>18288</v>
      </c>
      <c r="J11753">
        <v>3.2230000000000002E-2</v>
      </c>
      <c r="K11753">
        <v>1.6619999999999999</v>
      </c>
      <c r="L11753">
        <v>1.8750333333333331</v>
      </c>
      <c r="M11753" s="2">
        <f t="shared" si="364"/>
        <v>6.666666666666667</v>
      </c>
      <c r="N11753" t="s">
        <v>12258</v>
      </c>
    </row>
    <row r="11754" spans="1:14">
      <c r="A11754">
        <v>5</v>
      </c>
      <c r="B11754" t="s">
        <v>15792</v>
      </c>
      <c r="C11754" t="s">
        <v>15793</v>
      </c>
      <c r="D11754">
        <v>5818</v>
      </c>
      <c r="E11754" s="1">
        <v>3.2959999999999998</v>
      </c>
      <c r="F11754">
        <v>3.883</v>
      </c>
      <c r="G11754">
        <v>0.47099999999999997</v>
      </c>
      <c r="H11754">
        <v>70</v>
      </c>
      <c r="I11754">
        <v>9.1</v>
      </c>
      <c r="J11754">
        <v>1.52E-2</v>
      </c>
      <c r="K11754">
        <v>2.1040000000000001</v>
      </c>
      <c r="L11754">
        <v>1.8750333333333331</v>
      </c>
      <c r="M11754" s="2">
        <f t="shared" si="364"/>
        <v>8.3333333333333321</v>
      </c>
      <c r="N11754" t="s">
        <v>12258</v>
      </c>
    </row>
    <row r="11755" spans="1:14">
      <c r="A11755">
        <v>6</v>
      </c>
      <c r="B11755" t="s">
        <v>12252</v>
      </c>
      <c r="C11755" t="s">
        <v>12253</v>
      </c>
      <c r="D11755">
        <v>11562</v>
      </c>
      <c r="E11755" s="1">
        <v>3.1789999999999998</v>
      </c>
      <c r="F11755">
        <v>2.9510000000000001</v>
      </c>
      <c r="G11755">
        <v>0.59399999999999997</v>
      </c>
      <c r="H11755">
        <v>143</v>
      </c>
      <c r="I11755" t="s">
        <v>18288</v>
      </c>
      <c r="J11755">
        <v>2.2370000000000001E-2</v>
      </c>
      <c r="K11755">
        <v>1.4830000000000001</v>
      </c>
      <c r="L11755">
        <v>1.8750333333333331</v>
      </c>
      <c r="M11755" s="2">
        <f t="shared" si="364"/>
        <v>10</v>
      </c>
      <c r="N11755" t="s">
        <v>12258</v>
      </c>
    </row>
    <row r="11756" spans="1:14">
      <c r="A11756">
        <v>7</v>
      </c>
      <c r="B11756" t="s">
        <v>21585</v>
      </c>
      <c r="C11756" t="s">
        <v>21586</v>
      </c>
      <c r="D11756">
        <v>6872</v>
      </c>
      <c r="E11756" s="1">
        <v>3</v>
      </c>
      <c r="F11756">
        <v>3.3149999999999999</v>
      </c>
      <c r="G11756">
        <v>0.46600000000000003</v>
      </c>
      <c r="H11756">
        <v>58</v>
      </c>
      <c r="I11756" t="s">
        <v>18288</v>
      </c>
      <c r="J11756">
        <v>1.221E-2</v>
      </c>
      <c r="K11756">
        <v>1.371</v>
      </c>
      <c r="L11756">
        <v>1.8750333333333331</v>
      </c>
      <c r="M11756" s="2">
        <f t="shared" si="364"/>
        <v>11.666666666666666</v>
      </c>
      <c r="N11756" t="s">
        <v>12258</v>
      </c>
    </row>
    <row r="11757" spans="1:14">
      <c r="A11757">
        <v>8</v>
      </c>
      <c r="B11757" t="s">
        <v>12241</v>
      </c>
      <c r="C11757" t="s">
        <v>12242</v>
      </c>
      <c r="D11757">
        <v>5711</v>
      </c>
      <c r="E11757" s="1">
        <v>2.8159999999999998</v>
      </c>
      <c r="F11757">
        <v>2.9249999999999998</v>
      </c>
      <c r="G11757">
        <v>0.52800000000000002</v>
      </c>
      <c r="H11757">
        <v>123</v>
      </c>
      <c r="I11757">
        <v>9.1</v>
      </c>
      <c r="J11757">
        <v>1.474E-2</v>
      </c>
      <c r="K11757">
        <v>1.375</v>
      </c>
      <c r="L11757">
        <v>1.8750333333333331</v>
      </c>
      <c r="M11757" s="2">
        <f t="shared" si="364"/>
        <v>13.333333333333334</v>
      </c>
      <c r="N11757" t="s">
        <v>12258</v>
      </c>
    </row>
    <row r="11758" spans="1:14">
      <c r="A11758">
        <v>9</v>
      </c>
      <c r="B11758" t="s">
        <v>7415</v>
      </c>
      <c r="C11758" t="s">
        <v>7416</v>
      </c>
      <c r="D11758">
        <v>2258</v>
      </c>
      <c r="E11758" s="1">
        <v>2.7360000000000002</v>
      </c>
      <c r="F11758">
        <v>2.9780000000000002</v>
      </c>
      <c r="G11758">
        <v>0.63100000000000001</v>
      </c>
      <c r="H11758">
        <v>65</v>
      </c>
      <c r="I11758">
        <v>7.4</v>
      </c>
      <c r="J11758">
        <v>9.1400000000000006E-3</v>
      </c>
      <c r="K11758">
        <v>1.6539999999999999</v>
      </c>
      <c r="L11758">
        <v>1.8750333333333331</v>
      </c>
      <c r="M11758" s="2">
        <f t="shared" si="364"/>
        <v>15</v>
      </c>
      <c r="N11758" t="s">
        <v>12258</v>
      </c>
    </row>
    <row r="11759" spans="1:14">
      <c r="A11759">
        <v>10</v>
      </c>
      <c r="B11759" t="s">
        <v>15776</v>
      </c>
      <c r="C11759" t="s">
        <v>15777</v>
      </c>
      <c r="D11759">
        <v>9072</v>
      </c>
      <c r="E11759" s="1">
        <v>2.7320000000000002</v>
      </c>
      <c r="F11759">
        <v>2.9550000000000001</v>
      </c>
      <c r="G11759">
        <v>0.41499999999999998</v>
      </c>
      <c r="H11759">
        <v>130</v>
      </c>
      <c r="I11759" t="s">
        <v>18288</v>
      </c>
      <c r="J11759">
        <v>1.443E-2</v>
      </c>
      <c r="K11759">
        <v>1.1319999999999999</v>
      </c>
      <c r="L11759">
        <v>1.8750333333333331</v>
      </c>
      <c r="M11759" s="2">
        <f t="shared" si="364"/>
        <v>16.666666666666664</v>
      </c>
      <c r="N11759" t="s">
        <v>12258</v>
      </c>
    </row>
    <row r="11760" spans="1:14">
      <c r="A11760">
        <v>11</v>
      </c>
      <c r="B11760" t="s">
        <v>12258</v>
      </c>
      <c r="C11760" t="s">
        <v>12259</v>
      </c>
      <c r="D11760">
        <v>1863</v>
      </c>
      <c r="E11760" s="1">
        <v>2.7010000000000001</v>
      </c>
      <c r="F11760">
        <v>3.5190000000000001</v>
      </c>
      <c r="G11760">
        <v>1.5369999999999999</v>
      </c>
      <c r="H11760">
        <v>67</v>
      </c>
      <c r="I11760">
        <v>5.0999999999999996</v>
      </c>
      <c r="J11760">
        <v>9.6299999999999997E-3</v>
      </c>
      <c r="K11760">
        <v>1.738</v>
      </c>
      <c r="L11760">
        <v>1.8750333333333331</v>
      </c>
      <c r="M11760" s="2">
        <f t="shared" si="364"/>
        <v>18.333333333333332</v>
      </c>
      <c r="N11760" t="s">
        <v>12258</v>
      </c>
    </row>
    <row r="11761" spans="1:14">
      <c r="A11761">
        <v>12</v>
      </c>
      <c r="B11761" t="s">
        <v>15764</v>
      </c>
      <c r="C11761" t="s">
        <v>15765</v>
      </c>
      <c r="D11761">
        <v>4346</v>
      </c>
      <c r="E11761" s="1">
        <v>2.6549999999999998</v>
      </c>
      <c r="F11761">
        <v>2.6080000000000001</v>
      </c>
      <c r="G11761">
        <v>0.72799999999999998</v>
      </c>
      <c r="H11761">
        <v>114</v>
      </c>
      <c r="I11761">
        <v>6.4</v>
      </c>
      <c r="J11761">
        <v>1.482E-2</v>
      </c>
      <c r="K11761">
        <v>1.107</v>
      </c>
      <c r="L11761">
        <v>1.8750333333333331</v>
      </c>
      <c r="M11761" s="2">
        <f t="shared" si="364"/>
        <v>20</v>
      </c>
      <c r="N11761" t="s">
        <v>12258</v>
      </c>
    </row>
    <row r="11762" spans="1:14">
      <c r="A11762">
        <v>13</v>
      </c>
      <c r="B11762" t="s">
        <v>7405</v>
      </c>
      <c r="C11762" t="s">
        <v>7406</v>
      </c>
      <c r="D11762">
        <v>2016</v>
      </c>
      <c r="E11762" s="1">
        <v>2.6280000000000001</v>
      </c>
      <c r="F11762">
        <v>2.641</v>
      </c>
      <c r="G11762">
        <v>0.79200000000000004</v>
      </c>
      <c r="H11762">
        <v>72</v>
      </c>
      <c r="I11762">
        <v>4.9000000000000004</v>
      </c>
      <c r="J11762">
        <v>9.5700000000000004E-3</v>
      </c>
      <c r="K11762">
        <v>1.341</v>
      </c>
      <c r="L11762">
        <v>1.8750333333333331</v>
      </c>
      <c r="M11762" s="2">
        <f t="shared" si="364"/>
        <v>21.666666666666668</v>
      </c>
      <c r="N11762" t="s">
        <v>12258</v>
      </c>
    </row>
    <row r="11763" spans="1:14">
      <c r="A11763">
        <v>14</v>
      </c>
      <c r="B11763" t="s">
        <v>16204</v>
      </c>
      <c r="C11763" t="s">
        <v>16205</v>
      </c>
      <c r="D11763">
        <v>32906</v>
      </c>
      <c r="E11763" s="1">
        <v>2.5459999999999998</v>
      </c>
      <c r="F11763">
        <v>3.1579999999999999</v>
      </c>
      <c r="G11763">
        <v>0.61499999999999999</v>
      </c>
      <c r="H11763">
        <v>610</v>
      </c>
      <c r="I11763" t="s">
        <v>18288</v>
      </c>
      <c r="J11763">
        <v>5.0889999999999998E-2</v>
      </c>
      <c r="K11763">
        <v>1.0269999999999999</v>
      </c>
      <c r="L11763">
        <v>1.8750333333333331</v>
      </c>
      <c r="M11763" s="2">
        <f t="shared" si="364"/>
        <v>23.333333333333332</v>
      </c>
      <c r="N11763" t="s">
        <v>12258</v>
      </c>
    </row>
    <row r="11764" spans="1:14">
      <c r="A11764">
        <v>15</v>
      </c>
      <c r="B11764" t="s">
        <v>9151</v>
      </c>
      <c r="C11764" t="s">
        <v>9152</v>
      </c>
      <c r="D11764">
        <v>5753</v>
      </c>
      <c r="E11764" s="1">
        <v>2.4350000000000001</v>
      </c>
      <c r="F11764">
        <v>2.423</v>
      </c>
      <c r="G11764">
        <v>0.72499999999999998</v>
      </c>
      <c r="H11764">
        <v>91</v>
      </c>
      <c r="I11764" t="s">
        <v>18288</v>
      </c>
      <c r="J11764">
        <v>9.7900000000000001E-3</v>
      </c>
      <c r="K11764">
        <v>0.89500000000000002</v>
      </c>
      <c r="L11764">
        <v>1.8750333333333331</v>
      </c>
      <c r="M11764" s="2">
        <f t="shared" si="364"/>
        <v>25</v>
      </c>
      <c r="N11764" t="s">
        <v>12258</v>
      </c>
    </row>
    <row r="11765" spans="1:14">
      <c r="A11765">
        <v>16</v>
      </c>
      <c r="B11765" t="s">
        <v>9119</v>
      </c>
      <c r="C11765" t="s">
        <v>9120</v>
      </c>
      <c r="D11765">
        <v>11101</v>
      </c>
      <c r="E11765" s="1">
        <v>2.3239999999999998</v>
      </c>
      <c r="F11765">
        <v>2.8039999999999998</v>
      </c>
      <c r="G11765">
        <v>0.745</v>
      </c>
      <c r="H11765">
        <v>337</v>
      </c>
      <c r="I11765">
        <v>7</v>
      </c>
      <c r="J11765">
        <v>2.298E-2</v>
      </c>
      <c r="K11765">
        <v>0.84799999999999998</v>
      </c>
      <c r="L11765">
        <v>1.8750333333333331</v>
      </c>
      <c r="M11765" s="2">
        <f t="shared" si="364"/>
        <v>26.666666666666668</v>
      </c>
      <c r="N11765" t="s">
        <v>12258</v>
      </c>
    </row>
    <row r="11766" spans="1:14">
      <c r="A11766">
        <v>17</v>
      </c>
      <c r="B11766" t="s">
        <v>10974</v>
      </c>
      <c r="C11766" t="s">
        <v>10975</v>
      </c>
      <c r="D11766">
        <v>6932</v>
      </c>
      <c r="E11766" s="1">
        <v>2.2770000000000001</v>
      </c>
      <c r="F11766">
        <v>2.472</v>
      </c>
      <c r="G11766">
        <v>0.40200000000000002</v>
      </c>
      <c r="H11766">
        <v>189</v>
      </c>
      <c r="I11766">
        <v>7.4</v>
      </c>
      <c r="J11766">
        <v>1.5879999999999998E-2</v>
      </c>
      <c r="K11766">
        <v>0.83499999999999996</v>
      </c>
      <c r="L11766">
        <v>1.8750333333333331</v>
      </c>
      <c r="M11766" s="2">
        <f t="shared" si="364"/>
        <v>28.333333333333332</v>
      </c>
      <c r="N11766" t="s">
        <v>12258</v>
      </c>
    </row>
    <row r="11767" spans="1:14">
      <c r="A11767">
        <v>18</v>
      </c>
      <c r="B11767" t="s">
        <v>12243</v>
      </c>
      <c r="C11767" t="s">
        <v>12244</v>
      </c>
      <c r="D11767">
        <v>7614</v>
      </c>
      <c r="E11767" s="1">
        <v>2.2429999999999999</v>
      </c>
      <c r="F11767">
        <v>2.919</v>
      </c>
      <c r="G11767">
        <v>3.0670000000000002</v>
      </c>
      <c r="H11767">
        <v>90</v>
      </c>
      <c r="I11767">
        <v>7.3</v>
      </c>
      <c r="J11767">
        <v>2.239E-2</v>
      </c>
      <c r="K11767">
        <v>1.274</v>
      </c>
      <c r="L11767">
        <v>1.8750333333333331</v>
      </c>
      <c r="M11767" s="2">
        <f t="shared" si="364"/>
        <v>30</v>
      </c>
      <c r="N11767" t="s">
        <v>12258</v>
      </c>
    </row>
    <row r="11768" spans="1:14">
      <c r="A11768">
        <v>19</v>
      </c>
      <c r="B11768" t="s">
        <v>10960</v>
      </c>
      <c r="C11768" t="s">
        <v>10961</v>
      </c>
      <c r="D11768">
        <v>1769</v>
      </c>
      <c r="E11768" s="1">
        <v>2.1949999999999998</v>
      </c>
      <c r="F11768">
        <v>2.5179999999999998</v>
      </c>
      <c r="G11768">
        <v>0.25800000000000001</v>
      </c>
      <c r="H11768">
        <v>31</v>
      </c>
      <c r="I11768">
        <v>9.1999999999999993</v>
      </c>
      <c r="J11768">
        <v>3.2399999999999998E-3</v>
      </c>
      <c r="K11768">
        <v>0.96599999999999997</v>
      </c>
      <c r="L11768">
        <v>1.8750333333333331</v>
      </c>
      <c r="M11768" s="2">
        <f t="shared" si="364"/>
        <v>31.666666666666664</v>
      </c>
      <c r="N11768" t="s">
        <v>12258</v>
      </c>
    </row>
    <row r="11769" spans="1:14">
      <c r="A11769">
        <v>20</v>
      </c>
      <c r="B11769" t="s">
        <v>7407</v>
      </c>
      <c r="C11769" t="s">
        <v>7408</v>
      </c>
      <c r="D11769">
        <v>677</v>
      </c>
      <c r="E11769" s="1">
        <v>2.1640000000000001</v>
      </c>
      <c r="F11769">
        <v>2.097</v>
      </c>
      <c r="G11769">
        <v>0.25700000000000001</v>
      </c>
      <c r="H11769">
        <v>74</v>
      </c>
      <c r="I11769">
        <v>3.4</v>
      </c>
      <c r="J11769">
        <v>4.6299999999999996E-3</v>
      </c>
      <c r="K11769">
        <v>0.98599999999999999</v>
      </c>
      <c r="L11769">
        <v>1.8750333333333331</v>
      </c>
      <c r="M11769" s="2">
        <f t="shared" si="364"/>
        <v>33.333333333333329</v>
      </c>
      <c r="N11769" t="s">
        <v>12258</v>
      </c>
    </row>
    <row r="11770" spans="1:14">
      <c r="A11770">
        <v>21</v>
      </c>
      <c r="B11770" t="s">
        <v>11000</v>
      </c>
      <c r="C11770" t="s">
        <v>11001</v>
      </c>
      <c r="D11770">
        <v>3486</v>
      </c>
      <c r="E11770" s="1">
        <v>1.982</v>
      </c>
      <c r="F11770">
        <v>1.9870000000000001</v>
      </c>
      <c r="G11770">
        <v>0.51200000000000001</v>
      </c>
      <c r="H11770">
        <v>123</v>
      </c>
      <c r="I11770">
        <v>8.1999999999999993</v>
      </c>
      <c r="J11770">
        <v>6.6100000000000004E-3</v>
      </c>
      <c r="K11770">
        <v>0.60399999999999998</v>
      </c>
      <c r="L11770">
        <v>1.8750333333333331</v>
      </c>
      <c r="M11770" s="2">
        <f t="shared" si="364"/>
        <v>35</v>
      </c>
      <c r="N11770" t="s">
        <v>12258</v>
      </c>
    </row>
    <row r="11771" spans="1:14">
      <c r="A11771">
        <v>22</v>
      </c>
      <c r="B11771" t="s">
        <v>9053</v>
      </c>
      <c r="C11771" t="s">
        <v>9054</v>
      </c>
      <c r="D11771">
        <v>1262</v>
      </c>
      <c r="E11771" s="1">
        <v>1.946</v>
      </c>
      <c r="F11771">
        <v>2.4649999999999999</v>
      </c>
      <c r="G11771">
        <v>0.26100000000000001</v>
      </c>
      <c r="H11771">
        <v>88</v>
      </c>
      <c r="I11771">
        <v>4.9000000000000004</v>
      </c>
      <c r="J11771">
        <v>6.1000000000000004E-3</v>
      </c>
      <c r="K11771">
        <v>1.0940000000000001</v>
      </c>
      <c r="L11771">
        <v>1.8750333333333331</v>
      </c>
      <c r="M11771" s="2">
        <f t="shared" si="364"/>
        <v>36.666666666666664</v>
      </c>
      <c r="N11771" t="s">
        <v>12258</v>
      </c>
    </row>
    <row r="11772" spans="1:14">
      <c r="A11772">
        <v>23</v>
      </c>
      <c r="B11772" t="s">
        <v>14476</v>
      </c>
      <c r="C11772" t="s">
        <v>14477</v>
      </c>
      <c r="D11772">
        <v>454</v>
      </c>
      <c r="E11772" s="1">
        <v>1.899</v>
      </c>
      <c r="F11772">
        <v>1.59</v>
      </c>
      <c r="G11772">
        <v>0.21199999999999999</v>
      </c>
      <c r="H11772">
        <v>33</v>
      </c>
      <c r="I11772">
        <v>4.5999999999999996</v>
      </c>
      <c r="J11772">
        <v>2.4499999999999999E-3</v>
      </c>
      <c r="K11772">
        <v>0.78600000000000003</v>
      </c>
      <c r="L11772">
        <v>1.8750333333333331</v>
      </c>
      <c r="M11772" s="2">
        <f t="shared" si="364"/>
        <v>38.333333333333336</v>
      </c>
      <c r="N11772" t="s">
        <v>12258</v>
      </c>
    </row>
    <row r="11773" spans="1:14">
      <c r="A11773">
        <v>24</v>
      </c>
      <c r="B11773" t="s">
        <v>12239</v>
      </c>
      <c r="C11773" t="s">
        <v>12240</v>
      </c>
      <c r="D11773">
        <v>5968</v>
      </c>
      <c r="E11773" s="1">
        <v>1.889</v>
      </c>
      <c r="F11773">
        <v>2.2639999999999998</v>
      </c>
      <c r="G11773">
        <v>0.253</v>
      </c>
      <c r="H11773">
        <v>178</v>
      </c>
      <c r="I11773">
        <v>8.1999999999999993</v>
      </c>
      <c r="J11773">
        <v>1.4489999999999999E-2</v>
      </c>
      <c r="K11773">
        <v>0.88700000000000001</v>
      </c>
      <c r="L11773">
        <v>1.8750333333333331</v>
      </c>
      <c r="M11773" s="2">
        <f t="shared" si="364"/>
        <v>40</v>
      </c>
      <c r="N11773" t="s">
        <v>12258</v>
      </c>
    </row>
    <row r="11774" spans="1:14">
      <c r="A11774">
        <v>25</v>
      </c>
      <c r="B11774" t="s">
        <v>15694</v>
      </c>
      <c r="C11774" t="s">
        <v>15695</v>
      </c>
      <c r="D11774">
        <v>1208</v>
      </c>
      <c r="E11774" s="1">
        <v>1.8520000000000001</v>
      </c>
      <c r="F11774">
        <v>1.8720000000000001</v>
      </c>
      <c r="G11774">
        <v>1.214</v>
      </c>
      <c r="H11774">
        <v>42</v>
      </c>
      <c r="I11774">
        <v>9.5</v>
      </c>
      <c r="J11774">
        <v>2.4599999999999999E-3</v>
      </c>
      <c r="K11774">
        <v>0.71899999999999997</v>
      </c>
      <c r="L11774">
        <v>1.8750333333333331</v>
      </c>
      <c r="M11774" s="2">
        <f t="shared" si="364"/>
        <v>41.666666666666671</v>
      </c>
      <c r="N11774" t="s">
        <v>12258</v>
      </c>
    </row>
    <row r="11775" spans="1:14">
      <c r="A11775">
        <v>26</v>
      </c>
      <c r="B11775" t="s">
        <v>9153</v>
      </c>
      <c r="C11775" t="s">
        <v>9154</v>
      </c>
      <c r="D11775">
        <v>1992</v>
      </c>
      <c r="E11775" s="1">
        <v>1.829</v>
      </c>
      <c r="F11775">
        <v>2.2869999999999999</v>
      </c>
      <c r="G11775">
        <v>0.32900000000000001</v>
      </c>
      <c r="H11775">
        <v>73</v>
      </c>
      <c r="I11775">
        <v>7.4</v>
      </c>
      <c r="J11775">
        <v>4.4299999999999999E-3</v>
      </c>
      <c r="K11775">
        <v>0.72399999999999998</v>
      </c>
      <c r="L11775">
        <v>1.8750333333333331</v>
      </c>
      <c r="M11775" s="2">
        <f t="shared" si="364"/>
        <v>43.333333333333336</v>
      </c>
      <c r="N11775" t="s">
        <v>12258</v>
      </c>
    </row>
    <row r="11776" spans="1:14">
      <c r="A11776">
        <v>27</v>
      </c>
      <c r="B11776" t="s">
        <v>12256</v>
      </c>
      <c r="C11776" t="s">
        <v>12257</v>
      </c>
      <c r="D11776">
        <v>1268</v>
      </c>
      <c r="E11776" s="1">
        <v>1.7609999999999999</v>
      </c>
      <c r="F11776">
        <v>1.8460000000000001</v>
      </c>
      <c r="G11776">
        <v>0.30199999999999999</v>
      </c>
      <c r="H11776">
        <v>96</v>
      </c>
      <c r="I11776">
        <v>4.7</v>
      </c>
      <c r="J11776">
        <v>5.2599999999999999E-3</v>
      </c>
      <c r="K11776">
        <v>0.81299999999999994</v>
      </c>
      <c r="L11776">
        <v>1.8750333333333331</v>
      </c>
      <c r="M11776" s="2">
        <f t="shared" si="364"/>
        <v>45</v>
      </c>
      <c r="N11776" t="s">
        <v>12258</v>
      </c>
    </row>
    <row r="11777" spans="1:14">
      <c r="A11777">
        <v>28</v>
      </c>
      <c r="B11777" t="s">
        <v>15384</v>
      </c>
      <c r="C11777" t="s">
        <v>15385</v>
      </c>
      <c r="D11777">
        <v>722</v>
      </c>
      <c r="E11777" s="1">
        <v>1.734</v>
      </c>
      <c r="F11777">
        <v>2.1070000000000002</v>
      </c>
      <c r="G11777">
        <v>6.2E-2</v>
      </c>
      <c r="H11777">
        <v>16</v>
      </c>
      <c r="I11777">
        <v>9.8000000000000007</v>
      </c>
      <c r="J11777">
        <v>2.5000000000000001E-3</v>
      </c>
      <c r="K11777">
        <v>1.169</v>
      </c>
      <c r="L11777">
        <v>1.8750333333333331</v>
      </c>
      <c r="M11777" s="2">
        <f t="shared" si="364"/>
        <v>46.666666666666664</v>
      </c>
      <c r="N11777" t="s">
        <v>12258</v>
      </c>
    </row>
    <row r="11778" spans="1:14">
      <c r="A11778">
        <v>29</v>
      </c>
      <c r="B11778" t="s">
        <v>7357</v>
      </c>
      <c r="C11778" t="s">
        <v>7358</v>
      </c>
      <c r="D11778">
        <v>895</v>
      </c>
      <c r="E11778" s="1">
        <v>1.673</v>
      </c>
      <c r="F11778">
        <v>1.4910000000000001</v>
      </c>
      <c r="G11778">
        <v>0.217</v>
      </c>
      <c r="H11778">
        <v>46</v>
      </c>
      <c r="I11778" t="s">
        <v>18288</v>
      </c>
      <c r="J11778">
        <v>1.3699999999999999E-3</v>
      </c>
      <c r="K11778">
        <v>0.67200000000000004</v>
      </c>
      <c r="L11778">
        <v>1.8750333333333331</v>
      </c>
      <c r="M11778" s="2">
        <f t="shared" si="364"/>
        <v>48.333333333333336</v>
      </c>
      <c r="N11778" t="s">
        <v>12258</v>
      </c>
    </row>
    <row r="11779" spans="1:14">
      <c r="A11779">
        <v>30</v>
      </c>
      <c r="B11779" t="s">
        <v>16234</v>
      </c>
      <c r="C11779" t="s">
        <v>16235</v>
      </c>
      <c r="D11779">
        <v>898</v>
      </c>
      <c r="E11779" s="1">
        <v>1.6220000000000001</v>
      </c>
      <c r="F11779">
        <v>1.6870000000000001</v>
      </c>
      <c r="G11779">
        <v>0.312</v>
      </c>
      <c r="H11779">
        <v>32</v>
      </c>
      <c r="I11779" t="s">
        <v>18288</v>
      </c>
      <c r="J11779">
        <v>1.98E-3</v>
      </c>
      <c r="K11779">
        <v>0.67900000000000005</v>
      </c>
      <c r="L11779">
        <v>1.8750333333333331</v>
      </c>
      <c r="M11779" s="2">
        <f t="shared" si="364"/>
        <v>50</v>
      </c>
      <c r="N11779" t="s">
        <v>12258</v>
      </c>
    </row>
    <row r="11780" spans="1:14">
      <c r="A11780">
        <v>31</v>
      </c>
      <c r="B11780" t="s">
        <v>12254</v>
      </c>
      <c r="C11780" t="s">
        <v>12255</v>
      </c>
      <c r="D11780">
        <v>1693</v>
      </c>
      <c r="E11780" s="1">
        <v>1.597</v>
      </c>
      <c r="F11780">
        <v>1.7470000000000001</v>
      </c>
      <c r="G11780">
        <v>0.188</v>
      </c>
      <c r="H11780">
        <v>160</v>
      </c>
      <c r="I11780">
        <v>7.5</v>
      </c>
      <c r="J11780">
        <v>2.8600000000000001E-3</v>
      </c>
      <c r="K11780">
        <v>0.435</v>
      </c>
      <c r="L11780">
        <v>1.8750333333333331</v>
      </c>
      <c r="M11780" s="2">
        <f t="shared" si="364"/>
        <v>51.666666666666671</v>
      </c>
      <c r="N11780" t="s">
        <v>12258</v>
      </c>
    </row>
    <row r="11781" spans="1:14">
      <c r="A11781">
        <v>32</v>
      </c>
      <c r="B11781" t="s">
        <v>9127</v>
      </c>
      <c r="C11781" t="s">
        <v>9128</v>
      </c>
      <c r="D11781">
        <v>1317</v>
      </c>
      <c r="E11781" s="1">
        <v>1.444</v>
      </c>
      <c r="F11781">
        <v>1.6419999999999999</v>
      </c>
      <c r="G11781">
        <v>0.14499999999999999</v>
      </c>
      <c r="H11781">
        <v>55</v>
      </c>
      <c r="I11781" t="s">
        <v>18288</v>
      </c>
      <c r="J11781">
        <v>1.5499999999999999E-3</v>
      </c>
      <c r="K11781">
        <v>0.46700000000000003</v>
      </c>
      <c r="L11781">
        <v>1.8750333333333331</v>
      </c>
      <c r="M11781" s="2">
        <f t="shared" si="364"/>
        <v>53.333333333333336</v>
      </c>
      <c r="N11781" t="s">
        <v>12258</v>
      </c>
    </row>
    <row r="11782" spans="1:14">
      <c r="A11782">
        <v>33</v>
      </c>
      <c r="B11782" t="s">
        <v>15448</v>
      </c>
      <c r="C11782" t="s">
        <v>15449</v>
      </c>
      <c r="D11782">
        <v>461</v>
      </c>
      <c r="E11782" s="1">
        <v>1.407</v>
      </c>
      <c r="F11782">
        <v>1.5580000000000001</v>
      </c>
      <c r="G11782">
        <v>8.3000000000000004E-2</v>
      </c>
      <c r="H11782">
        <v>48</v>
      </c>
      <c r="I11782">
        <v>5.9</v>
      </c>
      <c r="J11782">
        <v>1.6000000000000001E-3</v>
      </c>
      <c r="K11782">
        <v>0.621</v>
      </c>
      <c r="L11782">
        <v>1.8750333333333331</v>
      </c>
      <c r="M11782" s="2">
        <f t="shared" ref="M11782:M11809" si="365">A11782/60*100</f>
        <v>55.000000000000007</v>
      </c>
      <c r="N11782" t="s">
        <v>12258</v>
      </c>
    </row>
    <row r="11783" spans="1:14">
      <c r="A11783">
        <v>34</v>
      </c>
      <c r="B11783" t="s">
        <v>7391</v>
      </c>
      <c r="C11783" t="s">
        <v>7392</v>
      </c>
      <c r="D11783">
        <v>63</v>
      </c>
      <c r="E11783" s="1">
        <v>1.353</v>
      </c>
      <c r="F11783">
        <v>1.341</v>
      </c>
      <c r="G11783">
        <v>0.66700000000000004</v>
      </c>
      <c r="H11783">
        <v>12</v>
      </c>
      <c r="J11783">
        <v>3.3E-4</v>
      </c>
      <c r="K11783">
        <v>0.45600000000000002</v>
      </c>
      <c r="L11783">
        <v>1.8750333333333331</v>
      </c>
      <c r="M11783" s="2">
        <f t="shared" si="365"/>
        <v>56.666666666666664</v>
      </c>
      <c r="N11783" t="s">
        <v>12258</v>
      </c>
    </row>
    <row r="11784" spans="1:14">
      <c r="A11784">
        <v>35</v>
      </c>
      <c r="B11784" t="s">
        <v>9101</v>
      </c>
      <c r="C11784" t="s">
        <v>9102</v>
      </c>
      <c r="D11784">
        <v>4217</v>
      </c>
      <c r="E11784" s="1">
        <v>1.2969999999999999</v>
      </c>
      <c r="F11784">
        <v>1.6950000000000001</v>
      </c>
      <c r="G11784">
        <v>1.3089999999999999</v>
      </c>
      <c r="H11784">
        <v>68</v>
      </c>
      <c r="I11784" t="s">
        <v>18288</v>
      </c>
      <c r="J11784">
        <v>2.7399999999999998E-3</v>
      </c>
      <c r="K11784">
        <v>0.54900000000000004</v>
      </c>
      <c r="L11784">
        <v>1.8750333333333331</v>
      </c>
      <c r="M11784" s="2">
        <f t="shared" si="365"/>
        <v>58.333333333333336</v>
      </c>
      <c r="N11784" t="s">
        <v>12258</v>
      </c>
    </row>
    <row r="11785" spans="1:14">
      <c r="A11785">
        <v>36</v>
      </c>
      <c r="B11785" t="s">
        <v>13321</v>
      </c>
      <c r="C11785" t="s">
        <v>13322</v>
      </c>
      <c r="D11785">
        <v>2622</v>
      </c>
      <c r="E11785" s="1">
        <v>1.161</v>
      </c>
      <c r="F11785">
        <v>1.448</v>
      </c>
      <c r="G11785">
        <v>0.12</v>
      </c>
      <c r="H11785">
        <v>200</v>
      </c>
      <c r="I11785">
        <v>6.2</v>
      </c>
      <c r="J11785">
        <v>7.43E-3</v>
      </c>
      <c r="K11785">
        <v>0.49399999999999999</v>
      </c>
      <c r="L11785">
        <v>1.8750333333333331</v>
      </c>
      <c r="M11785" s="2">
        <f t="shared" si="365"/>
        <v>60</v>
      </c>
      <c r="N11785" t="s">
        <v>12258</v>
      </c>
    </row>
    <row r="11786" spans="1:14">
      <c r="A11786">
        <v>37</v>
      </c>
      <c r="B11786" t="s">
        <v>13245</v>
      </c>
      <c r="C11786" t="s">
        <v>13246</v>
      </c>
      <c r="D11786">
        <v>2281</v>
      </c>
      <c r="E11786" s="1">
        <v>1.157</v>
      </c>
      <c r="F11786">
        <v>1.4450000000000001</v>
      </c>
      <c r="G11786">
        <v>0.17699999999999999</v>
      </c>
      <c r="H11786">
        <v>62</v>
      </c>
      <c r="I11786">
        <v>9.8000000000000007</v>
      </c>
      <c r="J11786">
        <v>3.3800000000000002E-3</v>
      </c>
      <c r="K11786">
        <v>0.59099999999999997</v>
      </c>
      <c r="L11786">
        <v>1.8750333333333331</v>
      </c>
      <c r="M11786" s="2">
        <f t="shared" si="365"/>
        <v>61.666666666666671</v>
      </c>
      <c r="N11786" t="s">
        <v>12258</v>
      </c>
    </row>
    <row r="11787" spans="1:14">
      <c r="A11787">
        <v>38</v>
      </c>
      <c r="B11787" t="s">
        <v>17987</v>
      </c>
      <c r="C11787" t="s">
        <v>17988</v>
      </c>
      <c r="D11787">
        <v>840</v>
      </c>
      <c r="E11787" s="1">
        <v>1.0720000000000001</v>
      </c>
      <c r="F11787">
        <v>1.4119999999999999</v>
      </c>
      <c r="G11787">
        <v>0.188</v>
      </c>
      <c r="H11787">
        <v>69</v>
      </c>
      <c r="I11787" t="s">
        <v>18288</v>
      </c>
      <c r="J11787">
        <v>1.74E-3</v>
      </c>
      <c r="K11787">
        <v>0.58499999999999996</v>
      </c>
      <c r="L11787">
        <v>1.8750333333333331</v>
      </c>
      <c r="M11787" s="2">
        <f t="shared" si="365"/>
        <v>63.333333333333329</v>
      </c>
      <c r="N11787" t="s">
        <v>12258</v>
      </c>
    </row>
    <row r="11788" spans="1:14">
      <c r="A11788">
        <v>39</v>
      </c>
      <c r="B11788" t="s">
        <v>15450</v>
      </c>
      <c r="C11788" t="s">
        <v>15451</v>
      </c>
      <c r="D11788">
        <v>627</v>
      </c>
      <c r="E11788" s="1">
        <v>1.0549999999999999</v>
      </c>
      <c r="F11788">
        <v>1.139</v>
      </c>
      <c r="G11788">
        <v>0.27800000000000002</v>
      </c>
      <c r="H11788">
        <v>18</v>
      </c>
      <c r="I11788" t="s">
        <v>18288</v>
      </c>
      <c r="J11788">
        <v>1.1100000000000001E-3</v>
      </c>
      <c r="K11788">
        <v>0.51700000000000002</v>
      </c>
      <c r="L11788">
        <v>1.8750333333333331</v>
      </c>
      <c r="M11788" s="2">
        <f t="shared" si="365"/>
        <v>65</v>
      </c>
      <c r="N11788" t="s">
        <v>12258</v>
      </c>
    </row>
    <row r="11789" spans="1:14">
      <c r="A11789">
        <v>40</v>
      </c>
      <c r="B11789" t="s">
        <v>12250</v>
      </c>
      <c r="C11789" t="s">
        <v>12251</v>
      </c>
      <c r="D11789">
        <v>1753</v>
      </c>
      <c r="E11789" s="1">
        <v>1.0509999999999999</v>
      </c>
      <c r="F11789">
        <v>1.5029999999999999</v>
      </c>
      <c r="G11789">
        <v>0.51400000000000001</v>
      </c>
      <c r="H11789">
        <v>74</v>
      </c>
      <c r="I11789">
        <v>8.6999999999999993</v>
      </c>
      <c r="J11789">
        <v>4.15E-3</v>
      </c>
      <c r="K11789">
        <v>0.64300000000000002</v>
      </c>
      <c r="L11789">
        <v>1.8750333333333331</v>
      </c>
      <c r="M11789" s="2">
        <f t="shared" si="365"/>
        <v>66.666666666666657</v>
      </c>
      <c r="N11789" t="s">
        <v>12258</v>
      </c>
    </row>
    <row r="11790" spans="1:14">
      <c r="A11790">
        <v>41</v>
      </c>
      <c r="B11790" t="s">
        <v>12262</v>
      </c>
      <c r="C11790" t="s">
        <v>12263</v>
      </c>
      <c r="D11790">
        <v>506</v>
      </c>
      <c r="E11790" s="1">
        <v>1.024</v>
      </c>
      <c r="F11790">
        <v>1.103</v>
      </c>
      <c r="G11790">
        <v>3.1E-2</v>
      </c>
      <c r="H11790">
        <v>32</v>
      </c>
      <c r="I11790">
        <v>7</v>
      </c>
      <c r="J11790">
        <v>9.8999999999999999E-4</v>
      </c>
      <c r="K11790">
        <v>0.32400000000000001</v>
      </c>
      <c r="L11790">
        <v>1.8750333333333331</v>
      </c>
      <c r="M11790" s="2">
        <f t="shared" si="365"/>
        <v>68.333333333333329</v>
      </c>
      <c r="N11790" t="s">
        <v>12258</v>
      </c>
    </row>
    <row r="11791" spans="1:14">
      <c r="A11791">
        <v>42</v>
      </c>
      <c r="B11791" t="s">
        <v>12248</v>
      </c>
      <c r="C11791" t="s">
        <v>12249</v>
      </c>
      <c r="D11791">
        <v>2475</v>
      </c>
      <c r="E11791" s="1">
        <v>0.98599999999999999</v>
      </c>
      <c r="F11791">
        <v>1.472</v>
      </c>
      <c r="G11791">
        <v>3.0529999999999999</v>
      </c>
      <c r="H11791">
        <v>19</v>
      </c>
      <c r="I11791" t="s">
        <v>18288</v>
      </c>
      <c r="J11791">
        <v>2.7799999999999999E-3</v>
      </c>
      <c r="K11791">
        <v>0.97199999999999998</v>
      </c>
      <c r="L11791">
        <v>1.8750333333333331</v>
      </c>
      <c r="M11791" s="2">
        <f t="shared" si="365"/>
        <v>70</v>
      </c>
      <c r="N11791" t="s">
        <v>12258</v>
      </c>
    </row>
    <row r="11792" spans="1:14">
      <c r="A11792">
        <v>43</v>
      </c>
      <c r="B11792" t="s">
        <v>11008</v>
      </c>
      <c r="C11792" t="s">
        <v>11009</v>
      </c>
      <c r="D11792">
        <v>1648</v>
      </c>
      <c r="E11792" s="1">
        <v>0.88200000000000001</v>
      </c>
      <c r="F11792">
        <v>0.98299999999999998</v>
      </c>
      <c r="G11792">
        <v>9.5000000000000001E-2</v>
      </c>
      <c r="H11792">
        <v>42</v>
      </c>
      <c r="I11792" t="s">
        <v>18288</v>
      </c>
      <c r="J11792">
        <v>1.33E-3</v>
      </c>
      <c r="K11792">
        <v>0.31900000000000001</v>
      </c>
      <c r="L11792">
        <v>1.8750333333333331</v>
      </c>
      <c r="M11792" s="2">
        <f t="shared" si="365"/>
        <v>71.666666666666671</v>
      </c>
      <c r="N11792" t="s">
        <v>12258</v>
      </c>
    </row>
    <row r="11793" spans="1:14">
      <c r="A11793">
        <v>44</v>
      </c>
      <c r="B11793" t="s">
        <v>7365</v>
      </c>
      <c r="C11793" t="s">
        <v>7366</v>
      </c>
      <c r="D11793">
        <v>114</v>
      </c>
      <c r="E11793" s="1">
        <v>0.86699999999999999</v>
      </c>
      <c r="F11793">
        <v>1.284</v>
      </c>
      <c r="G11793">
        <v>5.6000000000000001E-2</v>
      </c>
      <c r="H11793">
        <v>18</v>
      </c>
      <c r="I11793">
        <v>3.1</v>
      </c>
      <c r="J11793">
        <v>8.8000000000000003E-4</v>
      </c>
      <c r="K11793">
        <v>0.56899999999999995</v>
      </c>
      <c r="L11793">
        <v>1.8750333333333331</v>
      </c>
      <c r="M11793" s="2">
        <f t="shared" si="365"/>
        <v>73.333333333333329</v>
      </c>
      <c r="N11793" t="s">
        <v>12258</v>
      </c>
    </row>
    <row r="11794" spans="1:14">
      <c r="A11794">
        <v>45</v>
      </c>
      <c r="B11794" t="s">
        <v>7377</v>
      </c>
      <c r="C11794" t="s">
        <v>7378</v>
      </c>
      <c r="D11794">
        <v>676</v>
      </c>
      <c r="E11794" s="1">
        <v>0.72799999999999998</v>
      </c>
      <c r="F11794">
        <v>0.78100000000000003</v>
      </c>
      <c r="G11794">
        <v>7.0999999999999994E-2</v>
      </c>
      <c r="H11794">
        <v>98</v>
      </c>
      <c r="I11794">
        <v>6.2</v>
      </c>
      <c r="J11794">
        <v>1.57E-3</v>
      </c>
      <c r="K11794">
        <v>0.216</v>
      </c>
      <c r="L11794">
        <v>1.8750333333333331</v>
      </c>
      <c r="M11794" s="2">
        <f t="shared" si="365"/>
        <v>75</v>
      </c>
      <c r="N11794" t="s">
        <v>12258</v>
      </c>
    </row>
    <row r="11795" spans="1:14">
      <c r="A11795">
        <v>46</v>
      </c>
      <c r="B11795" t="s">
        <v>15810</v>
      </c>
      <c r="C11795" t="s">
        <v>15811</v>
      </c>
      <c r="D11795">
        <v>690</v>
      </c>
      <c r="E11795" s="1">
        <v>0.70499999999999996</v>
      </c>
      <c r="F11795">
        <v>0.86299999999999999</v>
      </c>
      <c r="G11795">
        <v>0.23300000000000001</v>
      </c>
      <c r="H11795">
        <v>60</v>
      </c>
      <c r="I11795">
        <v>7</v>
      </c>
      <c r="J11795">
        <v>2.15E-3</v>
      </c>
      <c r="K11795">
        <v>0.39100000000000001</v>
      </c>
      <c r="L11795">
        <v>1.8750333333333331</v>
      </c>
      <c r="M11795" s="2">
        <f t="shared" si="365"/>
        <v>76.666666666666671</v>
      </c>
      <c r="N11795" t="s">
        <v>12258</v>
      </c>
    </row>
    <row r="11796" spans="1:14">
      <c r="A11796">
        <v>47</v>
      </c>
      <c r="B11796" t="s">
        <v>17991</v>
      </c>
      <c r="C11796" t="s">
        <v>17992</v>
      </c>
      <c r="D11796">
        <v>473</v>
      </c>
      <c r="E11796" s="1">
        <v>0.67800000000000005</v>
      </c>
      <c r="F11796">
        <v>0.747</v>
      </c>
      <c r="G11796">
        <v>4.8000000000000001E-2</v>
      </c>
      <c r="H11796">
        <v>42</v>
      </c>
      <c r="I11796">
        <v>7.6</v>
      </c>
      <c r="J11796">
        <v>1.1199999999999999E-3</v>
      </c>
      <c r="K11796">
        <v>0.26400000000000001</v>
      </c>
      <c r="L11796">
        <v>1.8750333333333331</v>
      </c>
      <c r="M11796" s="2">
        <f t="shared" si="365"/>
        <v>78.333333333333329</v>
      </c>
      <c r="N11796" t="s">
        <v>12258</v>
      </c>
    </row>
    <row r="11797" spans="1:14">
      <c r="A11797">
        <v>48</v>
      </c>
      <c r="B11797" t="s">
        <v>17695</v>
      </c>
      <c r="C11797" t="s">
        <v>17696</v>
      </c>
      <c r="D11797">
        <v>487</v>
      </c>
      <c r="E11797" s="1">
        <v>0.61799999999999999</v>
      </c>
      <c r="F11797">
        <v>0.82599999999999996</v>
      </c>
      <c r="G11797">
        <v>0.156</v>
      </c>
      <c r="H11797">
        <v>45</v>
      </c>
      <c r="I11797">
        <v>7.4</v>
      </c>
      <c r="J11797">
        <v>1.2600000000000001E-3</v>
      </c>
      <c r="K11797">
        <v>0.29699999999999999</v>
      </c>
      <c r="L11797">
        <v>1.8750333333333331</v>
      </c>
      <c r="M11797" s="2">
        <f t="shared" si="365"/>
        <v>80</v>
      </c>
      <c r="N11797" t="s">
        <v>12258</v>
      </c>
    </row>
    <row r="11798" spans="1:14">
      <c r="A11798">
        <v>49</v>
      </c>
      <c r="B11798" t="s">
        <v>9175</v>
      </c>
      <c r="C11798" t="s">
        <v>9176</v>
      </c>
      <c r="D11798">
        <v>299</v>
      </c>
      <c r="E11798" s="1">
        <v>0.60399999999999998</v>
      </c>
      <c r="F11798">
        <v>0.58499999999999996</v>
      </c>
      <c r="G11798">
        <v>3.4000000000000002E-2</v>
      </c>
      <c r="H11798">
        <v>58</v>
      </c>
      <c r="I11798">
        <v>4.7</v>
      </c>
      <c r="J11798">
        <v>7.3999999999999999E-4</v>
      </c>
      <c r="K11798">
        <v>0.13600000000000001</v>
      </c>
      <c r="L11798">
        <v>1.8750333333333331</v>
      </c>
      <c r="M11798" s="2">
        <f t="shared" si="365"/>
        <v>81.666666666666671</v>
      </c>
      <c r="N11798" t="s">
        <v>12258</v>
      </c>
    </row>
    <row r="11799" spans="1:14">
      <c r="A11799">
        <v>50</v>
      </c>
      <c r="B11799" t="s">
        <v>9105</v>
      </c>
      <c r="C11799" t="s">
        <v>9106</v>
      </c>
      <c r="D11799">
        <v>250</v>
      </c>
      <c r="E11799" s="1">
        <v>0.60299999999999998</v>
      </c>
      <c r="F11799">
        <v>0.69699999999999995</v>
      </c>
      <c r="G11799">
        <v>2.4E-2</v>
      </c>
      <c r="H11799">
        <v>41</v>
      </c>
      <c r="I11799">
        <v>5.2</v>
      </c>
      <c r="J11799">
        <v>7.2999999999999996E-4</v>
      </c>
      <c r="K11799">
        <v>0.191</v>
      </c>
      <c r="L11799">
        <v>1.8750333333333331</v>
      </c>
      <c r="M11799" s="2">
        <f t="shared" si="365"/>
        <v>83.333333333333343</v>
      </c>
      <c r="N11799" t="s">
        <v>12258</v>
      </c>
    </row>
    <row r="11800" spans="1:14">
      <c r="A11800">
        <v>51</v>
      </c>
      <c r="B11800" t="s">
        <v>12237</v>
      </c>
      <c r="C11800" t="s">
        <v>12238</v>
      </c>
      <c r="D11800">
        <v>747</v>
      </c>
      <c r="E11800" s="1">
        <v>0.58299999999999996</v>
      </c>
      <c r="F11800">
        <v>0.63400000000000001</v>
      </c>
      <c r="G11800">
        <v>7.6999999999999999E-2</v>
      </c>
      <c r="H11800">
        <v>91</v>
      </c>
      <c r="I11800">
        <v>7.4</v>
      </c>
      <c r="J11800">
        <v>1.1999999999999999E-3</v>
      </c>
      <c r="K11800">
        <v>0.158</v>
      </c>
      <c r="L11800">
        <v>1.8750333333333331</v>
      </c>
      <c r="M11800" s="2">
        <f t="shared" si="365"/>
        <v>85</v>
      </c>
      <c r="N11800" t="s">
        <v>12258</v>
      </c>
    </row>
    <row r="11801" spans="1:14">
      <c r="A11801">
        <v>52</v>
      </c>
      <c r="B11801" t="s">
        <v>9039</v>
      </c>
      <c r="C11801" t="s">
        <v>9040</v>
      </c>
      <c r="D11801">
        <v>553</v>
      </c>
      <c r="E11801" s="1">
        <v>0.57699999999999996</v>
      </c>
      <c r="G11801">
        <v>0.106</v>
      </c>
      <c r="H11801">
        <v>123</v>
      </c>
      <c r="I11801">
        <v>3.9</v>
      </c>
      <c r="J11801">
        <v>1.6800000000000001E-3</v>
      </c>
      <c r="L11801">
        <v>1.8750333333333331</v>
      </c>
      <c r="M11801" s="2">
        <f t="shared" si="365"/>
        <v>86.666666666666671</v>
      </c>
      <c r="N11801" t="s">
        <v>12258</v>
      </c>
    </row>
    <row r="11802" spans="1:14">
      <c r="A11802">
        <v>53</v>
      </c>
      <c r="B11802" t="s">
        <v>12247</v>
      </c>
      <c r="C11802" t="s">
        <v>12246</v>
      </c>
      <c r="D11802">
        <v>684</v>
      </c>
      <c r="E11802" s="1">
        <v>0.56299999999999994</v>
      </c>
      <c r="F11802">
        <v>0.56200000000000006</v>
      </c>
      <c r="H11802">
        <v>0</v>
      </c>
      <c r="I11802" t="s">
        <v>18288</v>
      </c>
      <c r="J11802">
        <v>6.0999999999999997E-4</v>
      </c>
      <c r="K11802">
        <v>0.154</v>
      </c>
      <c r="L11802">
        <v>1.8750333333333331</v>
      </c>
      <c r="M11802" s="2">
        <f t="shared" si="365"/>
        <v>88.333333333333329</v>
      </c>
      <c r="N11802" t="s">
        <v>12258</v>
      </c>
    </row>
    <row r="11803" spans="1:14">
      <c r="A11803">
        <v>54</v>
      </c>
      <c r="B11803" t="s">
        <v>12264</v>
      </c>
      <c r="C11803" t="s">
        <v>12265</v>
      </c>
      <c r="D11803">
        <v>657</v>
      </c>
      <c r="E11803" s="1">
        <v>0.43</v>
      </c>
      <c r="F11803">
        <v>0.42899999999999999</v>
      </c>
      <c r="G11803">
        <v>0.11</v>
      </c>
      <c r="H11803">
        <v>82</v>
      </c>
      <c r="I11803" t="s">
        <v>18288</v>
      </c>
      <c r="J11803">
        <v>1.1999999999999999E-3</v>
      </c>
      <c r="K11803">
        <v>0.14699999999999999</v>
      </c>
      <c r="L11803">
        <v>1.8750333333333331</v>
      </c>
      <c r="M11803" s="2">
        <f t="shared" si="365"/>
        <v>90</v>
      </c>
      <c r="N11803" t="s">
        <v>12258</v>
      </c>
    </row>
    <row r="11804" spans="1:14">
      <c r="A11804">
        <v>55</v>
      </c>
      <c r="B11804" t="s">
        <v>12260</v>
      </c>
      <c r="C11804" t="s">
        <v>12261</v>
      </c>
      <c r="D11804">
        <v>200</v>
      </c>
      <c r="E11804" s="1">
        <v>0.4</v>
      </c>
      <c r="G11804">
        <v>2.4E-2</v>
      </c>
      <c r="H11804">
        <v>42</v>
      </c>
      <c r="I11804">
        <v>5.0999999999999996</v>
      </c>
      <c r="J11804">
        <v>5.0000000000000001E-4</v>
      </c>
      <c r="L11804">
        <v>1.8750333333333331</v>
      </c>
      <c r="M11804" s="2">
        <f t="shared" si="365"/>
        <v>91.666666666666657</v>
      </c>
      <c r="N11804" t="s">
        <v>12258</v>
      </c>
    </row>
    <row r="11805" spans="1:14">
      <c r="A11805">
        <v>56</v>
      </c>
      <c r="B11805" t="s">
        <v>17565</v>
      </c>
      <c r="C11805" t="s">
        <v>17566</v>
      </c>
      <c r="D11805">
        <v>125</v>
      </c>
      <c r="E11805" s="1">
        <v>0.375</v>
      </c>
      <c r="F11805">
        <v>0.46200000000000002</v>
      </c>
      <c r="G11805">
        <v>4.2999999999999997E-2</v>
      </c>
      <c r="H11805">
        <v>23</v>
      </c>
      <c r="I11805">
        <v>7.8</v>
      </c>
      <c r="J11805">
        <v>3.8000000000000002E-4</v>
      </c>
      <c r="K11805">
        <v>0.20399999999999999</v>
      </c>
      <c r="L11805">
        <v>1.8750333333333331</v>
      </c>
      <c r="M11805" s="2">
        <f t="shared" si="365"/>
        <v>93.333333333333329</v>
      </c>
      <c r="N11805" t="s">
        <v>12258</v>
      </c>
    </row>
    <row r="11806" spans="1:14">
      <c r="A11806">
        <v>57</v>
      </c>
      <c r="B11806" t="s">
        <v>9181</v>
      </c>
      <c r="C11806" t="s">
        <v>9182</v>
      </c>
      <c r="D11806">
        <v>77</v>
      </c>
      <c r="E11806" s="1">
        <v>0.36799999999999999</v>
      </c>
      <c r="G11806">
        <v>9.0999999999999998E-2</v>
      </c>
      <c r="H11806">
        <v>11</v>
      </c>
      <c r="J11806">
        <v>9.0000000000000006E-5</v>
      </c>
      <c r="L11806">
        <v>1.8750333333333331</v>
      </c>
      <c r="M11806" s="2">
        <f t="shared" si="365"/>
        <v>95</v>
      </c>
      <c r="N11806" t="s">
        <v>12258</v>
      </c>
    </row>
    <row r="11807" spans="1:14">
      <c r="A11807">
        <v>58</v>
      </c>
      <c r="B11807" t="s">
        <v>12245</v>
      </c>
      <c r="C11807" t="s">
        <v>12246</v>
      </c>
      <c r="D11807">
        <v>27</v>
      </c>
      <c r="E11807" s="1">
        <v>0.183</v>
      </c>
      <c r="F11807">
        <v>0.21099999999999999</v>
      </c>
      <c r="G11807">
        <v>2.7E-2</v>
      </c>
      <c r="H11807">
        <v>73</v>
      </c>
      <c r="J11807">
        <v>5.0000000000000002E-5</v>
      </c>
      <c r="K11807">
        <v>2.7E-2</v>
      </c>
      <c r="L11807">
        <v>1.8750333333333331</v>
      </c>
      <c r="M11807" s="2">
        <f t="shared" si="365"/>
        <v>96.666666666666671</v>
      </c>
      <c r="N11807" t="s">
        <v>12258</v>
      </c>
    </row>
    <row r="11808" spans="1:14">
      <c r="A11808">
        <v>59</v>
      </c>
      <c r="B11808" t="s">
        <v>17697</v>
      </c>
      <c r="C11808" t="s">
        <v>17698</v>
      </c>
      <c r="D11808">
        <v>117</v>
      </c>
      <c r="E11808" s="1">
        <v>0.125</v>
      </c>
      <c r="F11808">
        <v>0.27200000000000002</v>
      </c>
      <c r="H11808">
        <v>0</v>
      </c>
      <c r="I11808" t="s">
        <v>18288</v>
      </c>
      <c r="J11808">
        <v>2.3000000000000001E-4</v>
      </c>
      <c r="K11808">
        <v>0.16300000000000001</v>
      </c>
      <c r="L11808">
        <v>1.8750333333333331</v>
      </c>
      <c r="M11808" s="2">
        <f t="shared" si="365"/>
        <v>98.333333333333329</v>
      </c>
      <c r="N11808" t="s">
        <v>12258</v>
      </c>
    </row>
    <row r="11809" spans="1:14">
      <c r="A11809">
        <v>60</v>
      </c>
      <c r="B11809" t="s">
        <v>13319</v>
      </c>
      <c r="C11809" t="s">
        <v>13320</v>
      </c>
      <c r="D11809">
        <v>138</v>
      </c>
      <c r="E11809" s="1">
        <v>0.105</v>
      </c>
      <c r="F11809">
        <v>0.13700000000000001</v>
      </c>
      <c r="G11809">
        <v>4.7E-2</v>
      </c>
      <c r="H11809">
        <v>43</v>
      </c>
      <c r="I11809" t="s">
        <v>18288</v>
      </c>
      <c r="J11809">
        <v>2.0000000000000001E-4</v>
      </c>
      <c r="K11809">
        <v>6.8000000000000005E-2</v>
      </c>
      <c r="L11809">
        <v>1.8750333333333331</v>
      </c>
      <c r="M11809" s="2">
        <f t="shared" si="365"/>
        <v>100</v>
      </c>
      <c r="N11809" t="s">
        <v>12258</v>
      </c>
    </row>
    <row r="11810" spans="1:14" s="3" customFormat="1">
      <c r="E11810" s="4"/>
      <c r="M11810" s="5"/>
    </row>
    <row r="11811" spans="1:14">
      <c r="A11811">
        <v>1</v>
      </c>
      <c r="B11811" t="s">
        <v>12300</v>
      </c>
      <c r="C11811" t="s">
        <v>12301</v>
      </c>
      <c r="D11811">
        <v>13722</v>
      </c>
      <c r="E11811" s="1">
        <v>153.459</v>
      </c>
      <c r="F11811">
        <v>88.55</v>
      </c>
      <c r="G11811">
        <v>27.04</v>
      </c>
      <c r="H11811">
        <v>25</v>
      </c>
      <c r="I11811">
        <v>3.3</v>
      </c>
      <c r="J11811">
        <v>5.1700000000000003E-2</v>
      </c>
      <c r="K11811">
        <v>29.478000000000002</v>
      </c>
      <c r="L11811">
        <f>AVERAGE(E11811:E12006)</f>
        <v>4.3528622448979615</v>
      </c>
      <c r="M11811" s="2">
        <f t="shared" ref="M11811:M11842" si="366">A11811/196*100</f>
        <v>0.51020408163265307</v>
      </c>
      <c r="N11811" t="s">
        <v>2801</v>
      </c>
    </row>
    <row r="11812" spans="1:14">
      <c r="A11812">
        <v>2</v>
      </c>
      <c r="B11812" t="s">
        <v>8626</v>
      </c>
      <c r="C11812" t="s">
        <v>8627</v>
      </c>
      <c r="D11812">
        <v>32628</v>
      </c>
      <c r="E11812" s="1">
        <v>35</v>
      </c>
      <c r="F11812">
        <v>39.360999999999997</v>
      </c>
      <c r="G11812">
        <v>6.3330000000000002</v>
      </c>
      <c r="H11812">
        <v>69</v>
      </c>
      <c r="I11812">
        <v>6.3</v>
      </c>
      <c r="J11812">
        <v>0.11405</v>
      </c>
      <c r="K11812">
        <v>17.53</v>
      </c>
      <c r="L11812">
        <v>4.3528622448979615</v>
      </c>
      <c r="M11812" s="2">
        <f t="shared" si="366"/>
        <v>1.0204081632653061</v>
      </c>
      <c r="N11812" t="s">
        <v>2801</v>
      </c>
    </row>
    <row r="11813" spans="1:14">
      <c r="A11813">
        <v>3</v>
      </c>
      <c r="B11813" t="s">
        <v>8614</v>
      </c>
      <c r="C11813" t="s">
        <v>8615</v>
      </c>
      <c r="D11813">
        <v>17005</v>
      </c>
      <c r="E11813" s="1">
        <v>25.117000000000001</v>
      </c>
      <c r="F11813">
        <v>21.856000000000002</v>
      </c>
      <c r="G11813">
        <v>6.5359999999999996</v>
      </c>
      <c r="H11813">
        <v>153</v>
      </c>
      <c r="I11813">
        <v>3.7</v>
      </c>
      <c r="J11813">
        <v>7.8140000000000001E-2</v>
      </c>
      <c r="K11813">
        <v>8.5359999999999996</v>
      </c>
      <c r="L11813">
        <v>4.3528622448979615</v>
      </c>
      <c r="M11813" s="2">
        <f t="shared" si="366"/>
        <v>1.5306122448979591</v>
      </c>
      <c r="N11813" t="s">
        <v>2801</v>
      </c>
    </row>
    <row r="11814" spans="1:14">
      <c r="A11814">
        <v>4</v>
      </c>
      <c r="B11814" t="s">
        <v>17018</v>
      </c>
      <c r="C11814" t="s">
        <v>17019</v>
      </c>
      <c r="D11814">
        <v>22200</v>
      </c>
      <c r="E11814" s="1">
        <v>24.754999999999999</v>
      </c>
      <c r="F11814">
        <v>27.059000000000001</v>
      </c>
      <c r="G11814">
        <v>4.4649999999999999</v>
      </c>
      <c r="H11814">
        <v>114</v>
      </c>
      <c r="I11814">
        <v>5.4</v>
      </c>
      <c r="J11814">
        <v>0.10904</v>
      </c>
      <c r="K11814">
        <v>14.067</v>
      </c>
      <c r="L11814">
        <v>4.3528622448979615</v>
      </c>
      <c r="M11814" s="2">
        <f t="shared" si="366"/>
        <v>2.0408163265306123</v>
      </c>
      <c r="N11814" t="s">
        <v>2801</v>
      </c>
    </row>
    <row r="11815" spans="1:14">
      <c r="A11815">
        <v>5</v>
      </c>
      <c r="B11815" t="s">
        <v>8598</v>
      </c>
      <c r="C11815" t="s">
        <v>8599</v>
      </c>
      <c r="D11815">
        <v>128679</v>
      </c>
      <c r="E11815" s="1">
        <v>18.038</v>
      </c>
      <c r="F11815">
        <v>17.254999999999999</v>
      </c>
      <c r="G11815">
        <v>4.8360000000000003</v>
      </c>
      <c r="H11815">
        <v>597</v>
      </c>
      <c r="I11815">
        <v>5.5</v>
      </c>
      <c r="J11815">
        <v>0.40050999999999998</v>
      </c>
      <c r="K11815">
        <v>5.9089999999999998</v>
      </c>
      <c r="L11815">
        <v>4.3528622448979615</v>
      </c>
      <c r="M11815" s="2">
        <f t="shared" si="366"/>
        <v>2.5510204081632653</v>
      </c>
      <c r="N11815" t="s">
        <v>2801</v>
      </c>
    </row>
    <row r="11816" spans="1:14">
      <c r="A11816">
        <v>6</v>
      </c>
      <c r="B11816" t="s">
        <v>8628</v>
      </c>
      <c r="C11816" t="s">
        <v>8629</v>
      </c>
      <c r="D11816">
        <v>2768</v>
      </c>
      <c r="E11816" s="1">
        <v>15.031000000000001</v>
      </c>
      <c r="F11816">
        <v>14.930999999999999</v>
      </c>
      <c r="G11816">
        <v>2.6</v>
      </c>
      <c r="H11816">
        <v>60</v>
      </c>
      <c r="I11816">
        <v>2.2000000000000002</v>
      </c>
      <c r="J11816">
        <v>1.839E-2</v>
      </c>
      <c r="K11816">
        <v>6.0270000000000001</v>
      </c>
      <c r="L11816">
        <v>4.3528622448979615</v>
      </c>
      <c r="M11816" s="2">
        <f t="shared" si="366"/>
        <v>3.0612244897959182</v>
      </c>
      <c r="N11816" t="s">
        <v>2801</v>
      </c>
    </row>
    <row r="11817" spans="1:14">
      <c r="A11817">
        <v>7</v>
      </c>
      <c r="B11817" t="s">
        <v>8610</v>
      </c>
      <c r="C11817" t="s">
        <v>8611</v>
      </c>
      <c r="D11817">
        <v>37424</v>
      </c>
      <c r="E11817" s="1">
        <v>14.336</v>
      </c>
      <c r="F11817">
        <v>14.794</v>
      </c>
      <c r="G11817">
        <v>3.677</v>
      </c>
      <c r="H11817">
        <v>124</v>
      </c>
      <c r="I11817">
        <v>9.8000000000000007</v>
      </c>
      <c r="J11817">
        <v>7.7380000000000004E-2</v>
      </c>
      <c r="K11817">
        <v>6.4409999999999998</v>
      </c>
      <c r="L11817">
        <v>4.3528622448979615</v>
      </c>
      <c r="M11817" s="2">
        <f t="shared" si="366"/>
        <v>3.5714285714285712</v>
      </c>
      <c r="N11817" t="s">
        <v>2801</v>
      </c>
    </row>
    <row r="11818" spans="1:14">
      <c r="A11818">
        <v>8</v>
      </c>
      <c r="B11818" t="s">
        <v>16110</v>
      </c>
      <c r="C11818" t="s">
        <v>16111</v>
      </c>
      <c r="D11818">
        <v>18259</v>
      </c>
      <c r="E11818" s="1">
        <v>10.164</v>
      </c>
      <c r="F11818">
        <v>8.6920000000000002</v>
      </c>
      <c r="G11818">
        <v>2.4009999999999998</v>
      </c>
      <c r="H11818">
        <v>242</v>
      </c>
      <c r="I11818">
        <v>5.6</v>
      </c>
      <c r="J11818">
        <v>6.028E-2</v>
      </c>
      <c r="K11818">
        <v>3.2120000000000002</v>
      </c>
      <c r="L11818">
        <v>4.3528622448979615</v>
      </c>
      <c r="M11818" s="2">
        <f t="shared" si="366"/>
        <v>4.0816326530612246</v>
      </c>
      <c r="N11818" t="s">
        <v>2801</v>
      </c>
    </row>
    <row r="11819" spans="1:14">
      <c r="A11819">
        <v>9</v>
      </c>
      <c r="B11819" t="s">
        <v>12316</v>
      </c>
      <c r="C11819" t="s">
        <v>12317</v>
      </c>
      <c r="D11819">
        <v>639</v>
      </c>
      <c r="E11819" s="1">
        <v>10.143000000000001</v>
      </c>
      <c r="F11819">
        <v>10.143000000000001</v>
      </c>
      <c r="G11819">
        <v>2.972</v>
      </c>
      <c r="H11819">
        <v>71</v>
      </c>
      <c r="I11819">
        <v>1.3</v>
      </c>
      <c r="J11819">
        <v>4.5599999999999998E-3</v>
      </c>
      <c r="K11819">
        <v>6.1959999999999997</v>
      </c>
      <c r="L11819">
        <v>4.3528622448979615</v>
      </c>
      <c r="M11819" s="2">
        <f t="shared" si="366"/>
        <v>4.591836734693878</v>
      </c>
      <c r="N11819" t="s">
        <v>2801</v>
      </c>
    </row>
    <row r="11820" spans="1:14">
      <c r="A11820">
        <v>10</v>
      </c>
      <c r="B11820" t="s">
        <v>20794</v>
      </c>
      <c r="C11820" t="s">
        <v>20793</v>
      </c>
      <c r="D11820">
        <v>3334</v>
      </c>
      <c r="E11820" s="1">
        <v>9.0329999999999995</v>
      </c>
      <c r="F11820">
        <v>10.118</v>
      </c>
      <c r="G11820">
        <v>1.75</v>
      </c>
      <c r="H11820">
        <v>60</v>
      </c>
      <c r="I11820">
        <v>5.0999999999999996</v>
      </c>
      <c r="J11820">
        <v>1.141E-2</v>
      </c>
      <c r="K11820">
        <v>3.4780000000000002</v>
      </c>
      <c r="L11820">
        <v>4.3528622448979615</v>
      </c>
      <c r="M11820" s="2">
        <f t="shared" si="366"/>
        <v>5.1020408163265305</v>
      </c>
      <c r="N11820" t="s">
        <v>2801</v>
      </c>
    </row>
    <row r="11821" spans="1:14">
      <c r="A11821">
        <v>11</v>
      </c>
      <c r="B11821" t="s">
        <v>12336</v>
      </c>
      <c r="C11821" t="s">
        <v>12337</v>
      </c>
      <c r="D11821">
        <v>143522</v>
      </c>
      <c r="E11821" s="1">
        <v>8.65</v>
      </c>
      <c r="F11821">
        <v>8.5760000000000005</v>
      </c>
      <c r="G11821">
        <v>1.5389999999999999</v>
      </c>
      <c r="H11821">
        <v>625</v>
      </c>
      <c r="I11821">
        <v>8</v>
      </c>
      <c r="J11821">
        <v>0.30486999999999997</v>
      </c>
      <c r="K11821">
        <v>3.0840000000000001</v>
      </c>
      <c r="L11821">
        <v>4.3528622448979615</v>
      </c>
      <c r="M11821" s="2">
        <f t="shared" si="366"/>
        <v>5.6122448979591839</v>
      </c>
      <c r="N11821" t="s">
        <v>2801</v>
      </c>
    </row>
    <row r="11822" spans="1:14">
      <c r="A11822">
        <v>12</v>
      </c>
      <c r="B11822" t="s">
        <v>12354</v>
      </c>
      <c r="C11822" t="s">
        <v>12355</v>
      </c>
      <c r="D11822">
        <v>65704</v>
      </c>
      <c r="E11822" s="1">
        <v>7.8369999999999997</v>
      </c>
      <c r="F11822">
        <v>7.827</v>
      </c>
      <c r="G11822">
        <v>1.8140000000000001</v>
      </c>
      <c r="H11822">
        <v>665</v>
      </c>
      <c r="I11822">
        <v>5.8</v>
      </c>
      <c r="J11822">
        <v>0.20005999999999999</v>
      </c>
      <c r="K11822">
        <v>2.6869999999999998</v>
      </c>
      <c r="L11822">
        <v>4.3528622448979615</v>
      </c>
      <c r="M11822" s="2">
        <f t="shared" si="366"/>
        <v>6.1224489795918364</v>
      </c>
      <c r="N11822" t="s">
        <v>2801</v>
      </c>
    </row>
    <row r="11823" spans="1:14">
      <c r="A11823">
        <v>13</v>
      </c>
      <c r="B11823" t="s">
        <v>12330</v>
      </c>
      <c r="C11823" t="s">
        <v>12331</v>
      </c>
      <c r="D11823">
        <v>5016</v>
      </c>
      <c r="E11823" s="1">
        <v>7.7869999999999999</v>
      </c>
      <c r="F11823">
        <v>10.087999999999999</v>
      </c>
      <c r="G11823">
        <v>0.85299999999999998</v>
      </c>
      <c r="H11823">
        <v>68</v>
      </c>
      <c r="I11823">
        <v>5.9</v>
      </c>
      <c r="J11823">
        <v>1.5100000000000001E-2</v>
      </c>
      <c r="K11823">
        <v>3.4580000000000002</v>
      </c>
      <c r="L11823">
        <v>4.3528622448979615</v>
      </c>
      <c r="M11823" s="2">
        <f t="shared" si="366"/>
        <v>6.6326530612244898</v>
      </c>
      <c r="N11823" t="s">
        <v>2801</v>
      </c>
    </row>
    <row r="11824" spans="1:14">
      <c r="A11824">
        <v>14</v>
      </c>
      <c r="B11824" t="s">
        <v>16708</v>
      </c>
      <c r="C11824" t="s">
        <v>16709</v>
      </c>
      <c r="D11824">
        <v>18253</v>
      </c>
      <c r="E11824" s="1">
        <v>7.7009999999999996</v>
      </c>
      <c r="F11824">
        <v>8.3680000000000003</v>
      </c>
      <c r="G11824">
        <v>1.2969999999999999</v>
      </c>
      <c r="H11824">
        <v>269</v>
      </c>
      <c r="I11824">
        <v>5</v>
      </c>
      <c r="J11824">
        <v>6.7909999999999998E-2</v>
      </c>
      <c r="K11824">
        <v>2.7440000000000002</v>
      </c>
      <c r="L11824">
        <v>4.3528622448979615</v>
      </c>
      <c r="M11824" s="2">
        <f t="shared" si="366"/>
        <v>7.1428571428571423</v>
      </c>
      <c r="N11824" t="s">
        <v>2801</v>
      </c>
    </row>
    <row r="11825" spans="1:14">
      <c r="A11825">
        <v>15</v>
      </c>
      <c r="B11825" t="s">
        <v>8604</v>
      </c>
      <c r="C11825" t="s">
        <v>8605</v>
      </c>
      <c r="D11825">
        <v>14468</v>
      </c>
      <c r="E11825" s="1">
        <v>7.585</v>
      </c>
      <c r="F11825">
        <v>6.9279999999999999</v>
      </c>
      <c r="G11825">
        <v>2.3759999999999999</v>
      </c>
      <c r="H11825">
        <v>173</v>
      </c>
      <c r="I11825">
        <v>7.4</v>
      </c>
      <c r="J11825">
        <v>3.474E-2</v>
      </c>
      <c r="K11825">
        <v>2.427</v>
      </c>
      <c r="L11825">
        <v>4.3528622448979615</v>
      </c>
      <c r="M11825" s="2">
        <f t="shared" si="366"/>
        <v>7.6530612244897958</v>
      </c>
      <c r="N11825" t="s">
        <v>2801</v>
      </c>
    </row>
    <row r="11826" spans="1:14">
      <c r="A11826">
        <v>16</v>
      </c>
      <c r="B11826" t="s">
        <v>12740</v>
      </c>
      <c r="C11826" t="s">
        <v>12741</v>
      </c>
      <c r="D11826">
        <v>2120</v>
      </c>
      <c r="E11826" s="1">
        <v>7.524</v>
      </c>
      <c r="F11826">
        <v>5.8380000000000001</v>
      </c>
      <c r="G11826">
        <v>1.2</v>
      </c>
      <c r="H11826">
        <v>25</v>
      </c>
      <c r="I11826">
        <v>7.3</v>
      </c>
      <c r="J11826">
        <v>5.3E-3</v>
      </c>
      <c r="K11826">
        <v>1.962</v>
      </c>
      <c r="L11826">
        <v>4.3528622448979615</v>
      </c>
      <c r="M11826" s="2">
        <f t="shared" si="366"/>
        <v>8.1632653061224492</v>
      </c>
      <c r="N11826" t="s">
        <v>2801</v>
      </c>
    </row>
    <row r="11827" spans="1:14">
      <c r="A11827">
        <v>17</v>
      </c>
      <c r="B11827" t="s">
        <v>8670</v>
      </c>
      <c r="C11827" t="s">
        <v>8671</v>
      </c>
      <c r="D11827">
        <v>4299</v>
      </c>
      <c r="E11827" s="1">
        <v>7.4359999999999999</v>
      </c>
      <c r="F11827">
        <v>7.1070000000000002</v>
      </c>
      <c r="G11827">
        <v>2.226</v>
      </c>
      <c r="H11827">
        <v>53</v>
      </c>
      <c r="I11827">
        <v>6.7</v>
      </c>
      <c r="J11827">
        <v>1.0959999999999999E-2</v>
      </c>
      <c r="K11827">
        <v>2.5840000000000001</v>
      </c>
      <c r="L11827">
        <v>4.3528622448979615</v>
      </c>
      <c r="M11827" s="2">
        <f t="shared" si="366"/>
        <v>8.6734693877551017</v>
      </c>
      <c r="N11827" t="s">
        <v>2801</v>
      </c>
    </row>
    <row r="11828" spans="1:14">
      <c r="A11828">
        <v>18</v>
      </c>
      <c r="B11828" t="s">
        <v>12274</v>
      </c>
      <c r="C11828" t="s">
        <v>12275</v>
      </c>
      <c r="D11828">
        <v>22805</v>
      </c>
      <c r="E11828" s="1">
        <v>7.3840000000000003</v>
      </c>
      <c r="F11828">
        <v>6.4729999999999999</v>
      </c>
      <c r="G11828">
        <v>1.214</v>
      </c>
      <c r="H11828">
        <v>541</v>
      </c>
      <c r="I11828">
        <v>5</v>
      </c>
      <c r="J11828">
        <v>7.238E-2</v>
      </c>
      <c r="K11828">
        <v>2.0920000000000001</v>
      </c>
      <c r="L11828">
        <v>4.3528622448979615</v>
      </c>
      <c r="M11828" s="2">
        <f t="shared" si="366"/>
        <v>9.183673469387756</v>
      </c>
      <c r="N11828" t="s">
        <v>2801</v>
      </c>
    </row>
    <row r="11829" spans="1:14">
      <c r="A11829">
        <v>19</v>
      </c>
      <c r="B11829" t="s">
        <v>20776</v>
      </c>
      <c r="C11829" t="s">
        <v>20775</v>
      </c>
      <c r="D11829">
        <v>60526</v>
      </c>
      <c r="E11829" s="1">
        <v>7.3570000000000002</v>
      </c>
      <c r="F11829">
        <v>7.18</v>
      </c>
      <c r="G11829">
        <v>2.218</v>
      </c>
      <c r="H11829">
        <v>458</v>
      </c>
      <c r="I11829">
        <v>7.7</v>
      </c>
      <c r="J11829">
        <v>0.14510999999999999</v>
      </c>
      <c r="K11829">
        <v>2.7669999999999999</v>
      </c>
      <c r="L11829">
        <v>4.3528622448979615</v>
      </c>
      <c r="M11829" s="2">
        <f t="shared" si="366"/>
        <v>9.6938775510204085</v>
      </c>
      <c r="N11829" t="s">
        <v>2801</v>
      </c>
    </row>
    <row r="11830" spans="1:14">
      <c r="A11830">
        <v>20</v>
      </c>
      <c r="B11830" t="s">
        <v>8624</v>
      </c>
      <c r="C11830" t="s">
        <v>8625</v>
      </c>
      <c r="D11830">
        <v>1193</v>
      </c>
      <c r="E11830" s="1">
        <v>6.7009999999999996</v>
      </c>
      <c r="F11830">
        <v>6.3789999999999996</v>
      </c>
      <c r="G11830">
        <v>0.91700000000000004</v>
      </c>
      <c r="H11830">
        <v>60</v>
      </c>
      <c r="I11830">
        <v>2.9</v>
      </c>
      <c r="J11830">
        <v>7.3499999999999998E-3</v>
      </c>
      <c r="K11830">
        <v>2.3690000000000002</v>
      </c>
      <c r="L11830">
        <v>4.3528622448979615</v>
      </c>
      <c r="M11830" s="2">
        <f t="shared" si="366"/>
        <v>10.204081632653061</v>
      </c>
      <c r="N11830" t="s">
        <v>2801</v>
      </c>
    </row>
    <row r="11831" spans="1:14">
      <c r="A11831">
        <v>21</v>
      </c>
      <c r="B11831" t="s">
        <v>17172</v>
      </c>
      <c r="C11831" t="s">
        <v>17173</v>
      </c>
      <c r="D11831">
        <v>1450</v>
      </c>
      <c r="E11831" s="1">
        <v>6.6360000000000001</v>
      </c>
      <c r="F11831">
        <v>6.6360000000000001</v>
      </c>
      <c r="G11831">
        <v>1.3160000000000001</v>
      </c>
      <c r="H11831">
        <v>114</v>
      </c>
      <c r="I11831">
        <v>1.8</v>
      </c>
      <c r="J11831">
        <v>6.4900000000000001E-3</v>
      </c>
      <c r="K11831">
        <v>1.897</v>
      </c>
      <c r="L11831">
        <v>4.3528622448979615</v>
      </c>
      <c r="M11831" s="2">
        <f t="shared" si="366"/>
        <v>10.714285714285714</v>
      </c>
      <c r="N11831" t="s">
        <v>2801</v>
      </c>
    </row>
    <row r="11832" spans="1:14">
      <c r="A11832">
        <v>22</v>
      </c>
      <c r="B11832" t="s">
        <v>12270</v>
      </c>
      <c r="C11832" t="s">
        <v>12271</v>
      </c>
      <c r="D11832">
        <v>1890</v>
      </c>
      <c r="E11832" s="1">
        <v>6.351</v>
      </c>
      <c r="F11832">
        <v>5.5119999999999996</v>
      </c>
      <c r="G11832">
        <v>0.57099999999999995</v>
      </c>
      <c r="H11832">
        <v>21</v>
      </c>
      <c r="I11832">
        <v>9.6</v>
      </c>
      <c r="J11832">
        <v>4.4000000000000003E-3</v>
      </c>
      <c r="K11832">
        <v>2.0750000000000002</v>
      </c>
      <c r="L11832">
        <v>4.3528622448979615</v>
      </c>
      <c r="M11832" s="2">
        <f t="shared" si="366"/>
        <v>11.224489795918368</v>
      </c>
      <c r="N11832" t="s">
        <v>2801</v>
      </c>
    </row>
    <row r="11833" spans="1:14">
      <c r="A11833">
        <v>23</v>
      </c>
      <c r="B11833" t="s">
        <v>12396</v>
      </c>
      <c r="C11833" t="s">
        <v>12397</v>
      </c>
      <c r="D11833">
        <v>44529</v>
      </c>
      <c r="E11833" s="1">
        <v>6.1980000000000004</v>
      </c>
      <c r="F11833">
        <v>5.4740000000000002</v>
      </c>
      <c r="G11833">
        <v>1.39</v>
      </c>
      <c r="H11833">
        <v>738</v>
      </c>
      <c r="I11833">
        <v>6.7</v>
      </c>
      <c r="J11833">
        <v>0.10757</v>
      </c>
      <c r="K11833">
        <v>1.79</v>
      </c>
      <c r="L11833">
        <v>4.3528622448979615</v>
      </c>
      <c r="M11833" s="2">
        <f t="shared" si="366"/>
        <v>11.73469387755102</v>
      </c>
      <c r="N11833" t="s">
        <v>2801</v>
      </c>
    </row>
    <row r="11834" spans="1:14">
      <c r="A11834">
        <v>24</v>
      </c>
      <c r="B11834" t="s">
        <v>14552</v>
      </c>
      <c r="C11834" t="s">
        <v>14553</v>
      </c>
      <c r="D11834">
        <v>3845</v>
      </c>
      <c r="E11834" s="1">
        <v>6.18</v>
      </c>
      <c r="F11834">
        <v>5.9470000000000001</v>
      </c>
      <c r="G11834">
        <v>0.69399999999999995</v>
      </c>
      <c r="H11834">
        <v>157</v>
      </c>
      <c r="I11834">
        <v>3.4</v>
      </c>
      <c r="J11834">
        <v>1.4800000000000001E-2</v>
      </c>
      <c r="K11834">
        <v>1.8580000000000001</v>
      </c>
      <c r="L11834">
        <v>4.3528622448979615</v>
      </c>
      <c r="M11834" s="2">
        <f t="shared" si="366"/>
        <v>12.244897959183673</v>
      </c>
      <c r="N11834" t="s">
        <v>2801</v>
      </c>
    </row>
    <row r="11835" spans="1:14">
      <c r="A11835">
        <v>25</v>
      </c>
      <c r="B11835" t="s">
        <v>12342</v>
      </c>
      <c r="C11835" t="s">
        <v>12343</v>
      </c>
      <c r="D11835">
        <v>4233</v>
      </c>
      <c r="E11835" s="1">
        <v>6.024</v>
      </c>
      <c r="F11835">
        <v>6.2460000000000004</v>
      </c>
      <c r="G11835">
        <v>1.458</v>
      </c>
      <c r="H11835">
        <v>107</v>
      </c>
      <c r="I11835">
        <v>4.5999999999999996</v>
      </c>
      <c r="J11835">
        <v>1.325E-2</v>
      </c>
      <c r="K11835">
        <v>1.8979999999999999</v>
      </c>
      <c r="L11835">
        <v>4.3528622448979615</v>
      </c>
      <c r="M11835" s="2">
        <f t="shared" si="366"/>
        <v>12.755102040816327</v>
      </c>
      <c r="N11835" t="s">
        <v>2801</v>
      </c>
    </row>
    <row r="11836" spans="1:14">
      <c r="A11836">
        <v>26</v>
      </c>
      <c r="B11836" t="s">
        <v>12294</v>
      </c>
      <c r="C11836" t="s">
        <v>12295</v>
      </c>
      <c r="D11836">
        <v>7547</v>
      </c>
      <c r="E11836" s="1">
        <v>5.8719999999999999</v>
      </c>
      <c r="F11836">
        <v>6.2640000000000002</v>
      </c>
      <c r="G11836">
        <v>0.82</v>
      </c>
      <c r="H11836">
        <v>172</v>
      </c>
      <c r="I11836">
        <v>4.8</v>
      </c>
      <c r="J11836">
        <v>2.8369999999999999E-2</v>
      </c>
      <c r="K11836">
        <v>2.21</v>
      </c>
      <c r="L11836">
        <v>4.3528622448979615</v>
      </c>
      <c r="M11836" s="2">
        <f t="shared" si="366"/>
        <v>13.26530612244898</v>
      </c>
      <c r="N11836" t="s">
        <v>2801</v>
      </c>
    </row>
    <row r="11837" spans="1:14">
      <c r="A11837">
        <v>27</v>
      </c>
      <c r="B11837" t="s">
        <v>17180</v>
      </c>
      <c r="C11837" t="s">
        <v>17181</v>
      </c>
      <c r="D11837">
        <v>3385</v>
      </c>
      <c r="E11837" s="1">
        <v>5.8390000000000004</v>
      </c>
      <c r="F11837">
        <v>5.4340000000000002</v>
      </c>
      <c r="G11837">
        <v>1.397</v>
      </c>
      <c r="H11837">
        <v>68</v>
      </c>
      <c r="I11837">
        <v>6.2</v>
      </c>
      <c r="J11837">
        <v>1.0030000000000001E-2</v>
      </c>
      <c r="K11837">
        <v>2</v>
      </c>
      <c r="L11837">
        <v>4.3528622448979615</v>
      </c>
      <c r="M11837" s="2">
        <f t="shared" si="366"/>
        <v>13.77551020408163</v>
      </c>
      <c r="N11837" t="s">
        <v>2801</v>
      </c>
    </row>
    <row r="11838" spans="1:14">
      <c r="A11838">
        <v>28</v>
      </c>
      <c r="B11838" t="s">
        <v>12346</v>
      </c>
      <c r="C11838" t="s">
        <v>12347</v>
      </c>
      <c r="D11838">
        <v>21223</v>
      </c>
      <c r="E11838" s="1">
        <v>5.6349999999999998</v>
      </c>
      <c r="F11838">
        <v>5.5570000000000004</v>
      </c>
      <c r="G11838">
        <v>0.95499999999999996</v>
      </c>
      <c r="H11838">
        <v>310</v>
      </c>
      <c r="I11838">
        <v>7.8</v>
      </c>
      <c r="J11838">
        <v>4.2759999999999999E-2</v>
      </c>
      <c r="K11838">
        <v>1.6950000000000001</v>
      </c>
      <c r="L11838">
        <v>4.3528622448979615</v>
      </c>
      <c r="M11838" s="2">
        <f t="shared" si="366"/>
        <v>14.285714285714285</v>
      </c>
      <c r="N11838" t="s">
        <v>2801</v>
      </c>
    </row>
    <row r="11839" spans="1:14">
      <c r="A11839">
        <v>29</v>
      </c>
      <c r="B11839" t="s">
        <v>8622</v>
      </c>
      <c r="C11839" t="s">
        <v>8623</v>
      </c>
      <c r="D11839">
        <v>14654</v>
      </c>
      <c r="E11839" s="1">
        <v>5.5990000000000002</v>
      </c>
      <c r="F11839">
        <v>5.72</v>
      </c>
      <c r="G11839">
        <v>1.2010000000000001</v>
      </c>
      <c r="H11839">
        <v>259</v>
      </c>
      <c r="I11839">
        <v>4.9000000000000004</v>
      </c>
      <c r="J11839">
        <v>5.2319999999999998E-2</v>
      </c>
      <c r="K11839">
        <v>1.843</v>
      </c>
      <c r="L11839">
        <v>4.3528622448979615</v>
      </c>
      <c r="M11839" s="2">
        <f t="shared" si="366"/>
        <v>14.795918367346939</v>
      </c>
      <c r="N11839" t="s">
        <v>2801</v>
      </c>
    </row>
    <row r="11840" spans="1:14">
      <c r="A11840">
        <v>30</v>
      </c>
      <c r="B11840" t="s">
        <v>8630</v>
      </c>
      <c r="C11840" t="s">
        <v>8631</v>
      </c>
      <c r="D11840">
        <v>5715</v>
      </c>
      <c r="E11840" s="1">
        <v>5.47</v>
      </c>
      <c r="F11840">
        <v>5.077</v>
      </c>
      <c r="G11840">
        <v>1.208</v>
      </c>
      <c r="H11840">
        <v>120</v>
      </c>
      <c r="I11840">
        <v>5</v>
      </c>
      <c r="J11840">
        <v>1.8190000000000001E-2</v>
      </c>
      <c r="K11840">
        <v>1.6539999999999999</v>
      </c>
      <c r="L11840">
        <v>4.3528622448979615</v>
      </c>
      <c r="M11840" s="2">
        <f t="shared" si="366"/>
        <v>15.306122448979592</v>
      </c>
      <c r="N11840" t="s">
        <v>2801</v>
      </c>
    </row>
    <row r="11841" spans="1:14">
      <c r="A11841">
        <v>31</v>
      </c>
      <c r="B11841" t="s">
        <v>12678</v>
      </c>
      <c r="C11841" t="s">
        <v>12679</v>
      </c>
      <c r="D11841">
        <v>4611</v>
      </c>
      <c r="E11841" s="1">
        <v>5.2610000000000001</v>
      </c>
      <c r="F11841">
        <v>5.1719999999999997</v>
      </c>
      <c r="G11841">
        <v>0.73399999999999999</v>
      </c>
      <c r="H11841">
        <v>94</v>
      </c>
      <c r="I11841">
        <v>5.6</v>
      </c>
      <c r="J11841">
        <v>1.4489999999999999E-2</v>
      </c>
      <c r="K11841">
        <v>1.75</v>
      </c>
      <c r="L11841">
        <v>4.3528622448979615</v>
      </c>
      <c r="M11841" s="2">
        <f t="shared" si="366"/>
        <v>15.816326530612246</v>
      </c>
      <c r="N11841" t="s">
        <v>2801</v>
      </c>
    </row>
    <row r="11842" spans="1:14">
      <c r="A11842">
        <v>32</v>
      </c>
      <c r="B11842" t="s">
        <v>12344</v>
      </c>
      <c r="C11842" t="s">
        <v>12345</v>
      </c>
      <c r="D11842">
        <v>62757</v>
      </c>
      <c r="E11842" s="1">
        <v>5.2009999999999996</v>
      </c>
      <c r="F11842">
        <v>5.6929999999999996</v>
      </c>
      <c r="G11842">
        <v>1.1080000000000001</v>
      </c>
      <c r="H11842">
        <v>674</v>
      </c>
      <c r="I11842" t="s">
        <v>18288</v>
      </c>
      <c r="J11842">
        <v>0.11364</v>
      </c>
      <c r="K11842">
        <v>2.0750000000000002</v>
      </c>
      <c r="L11842">
        <v>4.3528622448979615</v>
      </c>
      <c r="M11842" s="2">
        <f t="shared" si="366"/>
        <v>16.326530612244898</v>
      </c>
      <c r="N11842" t="s">
        <v>2801</v>
      </c>
    </row>
    <row r="11843" spans="1:14">
      <c r="A11843">
        <v>33</v>
      </c>
      <c r="B11843" t="s">
        <v>20732</v>
      </c>
      <c r="C11843" t="s">
        <v>20731</v>
      </c>
      <c r="D11843">
        <v>4995</v>
      </c>
      <c r="E11843" s="1">
        <v>5.1340000000000003</v>
      </c>
      <c r="F11843">
        <v>5.0970000000000004</v>
      </c>
      <c r="G11843">
        <v>0.36</v>
      </c>
      <c r="H11843">
        <v>86</v>
      </c>
      <c r="I11843">
        <v>3.1</v>
      </c>
      <c r="J11843">
        <v>2.155E-2</v>
      </c>
      <c r="K11843">
        <v>1.5940000000000001</v>
      </c>
      <c r="L11843">
        <v>4.3528622448979615</v>
      </c>
      <c r="M11843" s="2">
        <f t="shared" ref="M11843:M11874" si="367">A11843/196*100</f>
        <v>16.836734693877549</v>
      </c>
      <c r="N11843" t="s">
        <v>2801</v>
      </c>
    </row>
    <row r="11844" spans="1:14">
      <c r="A11844">
        <v>34</v>
      </c>
      <c r="B11844" t="s">
        <v>8602</v>
      </c>
      <c r="C11844" t="s">
        <v>8603</v>
      </c>
      <c r="D11844">
        <v>1890</v>
      </c>
      <c r="E11844" s="1">
        <v>5.1120000000000001</v>
      </c>
      <c r="G11844">
        <v>0.52200000000000002</v>
      </c>
      <c r="H11844">
        <v>115</v>
      </c>
      <c r="I11844">
        <v>3.1</v>
      </c>
      <c r="J11844">
        <v>1.197E-2</v>
      </c>
      <c r="L11844">
        <v>4.3528622448979615</v>
      </c>
      <c r="M11844" s="2">
        <f t="shared" si="367"/>
        <v>17.346938775510203</v>
      </c>
      <c r="N11844" t="s">
        <v>2801</v>
      </c>
    </row>
    <row r="11845" spans="1:14">
      <c r="A11845">
        <v>35</v>
      </c>
      <c r="B11845" t="s">
        <v>12298</v>
      </c>
      <c r="C11845" t="s">
        <v>12299</v>
      </c>
      <c r="D11845">
        <v>38414</v>
      </c>
      <c r="E11845" s="1">
        <v>5.0819999999999999</v>
      </c>
      <c r="F11845">
        <v>5.2060000000000004</v>
      </c>
      <c r="G11845">
        <v>0.82699999999999996</v>
      </c>
      <c r="H11845">
        <v>561</v>
      </c>
      <c r="I11845">
        <v>7.8</v>
      </c>
      <c r="J11845">
        <v>8.2100000000000006E-2</v>
      </c>
      <c r="K11845">
        <v>1.71</v>
      </c>
      <c r="L11845">
        <v>4.3528622448979615</v>
      </c>
      <c r="M11845" s="2">
        <f t="shared" si="367"/>
        <v>17.857142857142858</v>
      </c>
      <c r="N11845" t="s">
        <v>2801</v>
      </c>
    </row>
    <row r="11846" spans="1:14">
      <c r="A11846">
        <v>36</v>
      </c>
      <c r="B11846" t="s">
        <v>12382</v>
      </c>
      <c r="C11846" t="s">
        <v>12383</v>
      </c>
      <c r="D11846">
        <v>21316</v>
      </c>
      <c r="E11846" s="1">
        <v>5.0609999999999999</v>
      </c>
      <c r="F11846">
        <v>5.2569999999999997</v>
      </c>
      <c r="G11846">
        <v>0.99099999999999999</v>
      </c>
      <c r="H11846">
        <v>343</v>
      </c>
      <c r="I11846">
        <v>6.7</v>
      </c>
      <c r="J11846">
        <v>5.4440000000000002E-2</v>
      </c>
      <c r="K11846">
        <v>1.776</v>
      </c>
      <c r="L11846">
        <v>4.3528622448979615</v>
      </c>
      <c r="M11846" s="2">
        <f t="shared" si="367"/>
        <v>18.367346938775512</v>
      </c>
      <c r="N11846" t="s">
        <v>2801</v>
      </c>
    </row>
    <row r="11847" spans="1:14">
      <c r="A11847">
        <v>37</v>
      </c>
      <c r="B11847" t="s">
        <v>12332</v>
      </c>
      <c r="C11847" t="s">
        <v>12333</v>
      </c>
      <c r="D11847">
        <v>3114</v>
      </c>
      <c r="E11847" s="1">
        <v>4.891</v>
      </c>
      <c r="F11847">
        <v>5.1260000000000003</v>
      </c>
      <c r="G11847">
        <v>1.401</v>
      </c>
      <c r="H11847">
        <v>142</v>
      </c>
      <c r="I11847">
        <v>2.4</v>
      </c>
      <c r="J11847">
        <v>1.6289999999999999E-2</v>
      </c>
      <c r="K11847">
        <v>1.6439999999999999</v>
      </c>
      <c r="L11847">
        <v>4.3528622448979615</v>
      </c>
      <c r="M11847" s="2">
        <f t="shared" si="367"/>
        <v>18.877551020408163</v>
      </c>
      <c r="N11847" t="s">
        <v>2801</v>
      </c>
    </row>
    <row r="11848" spans="1:14">
      <c r="A11848">
        <v>38</v>
      </c>
      <c r="B11848" t="s">
        <v>16068</v>
      </c>
      <c r="C11848" t="s">
        <v>16069</v>
      </c>
      <c r="D11848">
        <v>4618</v>
      </c>
      <c r="E11848" s="1">
        <v>4.6369999999999996</v>
      </c>
      <c r="F11848">
        <v>4.5620000000000003</v>
      </c>
      <c r="G11848">
        <v>0.90800000000000003</v>
      </c>
      <c r="H11848">
        <v>119</v>
      </c>
      <c r="I11848">
        <v>6.2</v>
      </c>
      <c r="J11848">
        <v>1.149E-2</v>
      </c>
      <c r="K11848">
        <v>1.393</v>
      </c>
      <c r="L11848">
        <v>4.3528622448979615</v>
      </c>
      <c r="M11848" s="2">
        <f t="shared" si="367"/>
        <v>19.387755102040817</v>
      </c>
      <c r="N11848" t="s">
        <v>2801</v>
      </c>
    </row>
    <row r="11849" spans="1:14">
      <c r="A11849">
        <v>39</v>
      </c>
      <c r="B11849" t="s">
        <v>12318</v>
      </c>
      <c r="C11849" t="s">
        <v>12319</v>
      </c>
      <c r="D11849">
        <v>20067</v>
      </c>
      <c r="E11849" s="1">
        <v>4.5590000000000002</v>
      </c>
      <c r="F11849">
        <v>4.7030000000000003</v>
      </c>
      <c r="G11849">
        <v>0.81200000000000006</v>
      </c>
      <c r="H11849">
        <v>260</v>
      </c>
      <c r="I11849">
        <v>6.2</v>
      </c>
      <c r="J11849">
        <v>5.883E-2</v>
      </c>
      <c r="K11849">
        <v>1.6850000000000001</v>
      </c>
      <c r="L11849">
        <v>4.3528622448979615</v>
      </c>
      <c r="M11849" s="2">
        <f t="shared" si="367"/>
        <v>19.897959183673468</v>
      </c>
      <c r="N11849" t="s">
        <v>2801</v>
      </c>
    </row>
    <row r="11850" spans="1:14">
      <c r="A11850">
        <v>40</v>
      </c>
      <c r="B11850" t="s">
        <v>12406</v>
      </c>
      <c r="C11850" t="s">
        <v>12407</v>
      </c>
      <c r="D11850">
        <v>40406</v>
      </c>
      <c r="E11850" s="1">
        <v>4.524</v>
      </c>
      <c r="F11850">
        <v>4.7640000000000002</v>
      </c>
      <c r="G11850">
        <v>0.93899999999999995</v>
      </c>
      <c r="H11850">
        <v>928</v>
      </c>
      <c r="I11850">
        <v>7.2</v>
      </c>
      <c r="J11850">
        <v>7.4319999999999997E-2</v>
      </c>
      <c r="K11850">
        <v>1.2769999999999999</v>
      </c>
      <c r="L11850">
        <v>4.3528622448979615</v>
      </c>
      <c r="M11850" s="2">
        <f t="shared" si="367"/>
        <v>20.408163265306122</v>
      </c>
      <c r="N11850" t="s">
        <v>2801</v>
      </c>
    </row>
    <row r="11851" spans="1:14">
      <c r="A11851">
        <v>41</v>
      </c>
      <c r="B11851" t="s">
        <v>8666</v>
      </c>
      <c r="C11851" t="s">
        <v>8667</v>
      </c>
      <c r="D11851">
        <v>11425</v>
      </c>
      <c r="E11851" s="1">
        <v>4.5199999999999996</v>
      </c>
      <c r="F11851">
        <v>4.42</v>
      </c>
      <c r="G11851">
        <v>0.93200000000000005</v>
      </c>
      <c r="H11851">
        <v>263</v>
      </c>
      <c r="I11851">
        <v>5.6</v>
      </c>
      <c r="J11851">
        <v>2.7550000000000002E-2</v>
      </c>
      <c r="K11851">
        <v>1.206</v>
      </c>
      <c r="L11851">
        <v>4.3528622448979615</v>
      </c>
      <c r="M11851" s="2">
        <f t="shared" si="367"/>
        <v>20.918367346938776</v>
      </c>
      <c r="N11851" t="s">
        <v>2801</v>
      </c>
    </row>
    <row r="11852" spans="1:14">
      <c r="A11852">
        <v>42</v>
      </c>
      <c r="B11852" t="s">
        <v>8608</v>
      </c>
      <c r="C11852" t="s">
        <v>8609</v>
      </c>
      <c r="D11852">
        <v>6478</v>
      </c>
      <c r="E11852" s="1">
        <v>4.4729999999999999</v>
      </c>
      <c r="F11852">
        <v>4.4580000000000002</v>
      </c>
      <c r="G11852">
        <v>1.147</v>
      </c>
      <c r="H11852">
        <v>258</v>
      </c>
      <c r="I11852">
        <v>3</v>
      </c>
      <c r="J11852">
        <v>3.2599999999999997E-2</v>
      </c>
      <c r="K11852">
        <v>1.4239999999999999</v>
      </c>
      <c r="L11852">
        <v>4.3528622448979615</v>
      </c>
      <c r="M11852" s="2">
        <f t="shared" si="367"/>
        <v>21.428571428571427</v>
      </c>
      <c r="N11852" t="s">
        <v>2801</v>
      </c>
    </row>
    <row r="11853" spans="1:14">
      <c r="A11853">
        <v>43</v>
      </c>
      <c r="B11853" t="s">
        <v>12296</v>
      </c>
      <c r="C11853" t="s">
        <v>12297</v>
      </c>
      <c r="D11853">
        <v>14934</v>
      </c>
      <c r="E11853" s="1">
        <v>4.4690000000000003</v>
      </c>
      <c r="F11853">
        <v>4.4669999999999996</v>
      </c>
      <c r="G11853">
        <v>0.85299999999999998</v>
      </c>
      <c r="H11853">
        <v>640</v>
      </c>
      <c r="I11853">
        <v>4.0999999999999996</v>
      </c>
      <c r="J11853">
        <v>5.2429999999999997E-2</v>
      </c>
      <c r="K11853">
        <v>1.4510000000000001</v>
      </c>
      <c r="L11853">
        <v>4.3528622448979615</v>
      </c>
      <c r="M11853" s="2">
        <f t="shared" si="367"/>
        <v>21.938775510204081</v>
      </c>
      <c r="N11853" t="s">
        <v>2801</v>
      </c>
    </row>
    <row r="11854" spans="1:14">
      <c r="A11854">
        <v>44</v>
      </c>
      <c r="B11854" t="s">
        <v>16102</v>
      </c>
      <c r="C11854" t="s">
        <v>16103</v>
      </c>
      <c r="D11854">
        <v>738</v>
      </c>
      <c r="E11854" s="1">
        <v>4.4580000000000002</v>
      </c>
      <c r="F11854">
        <v>4.0990000000000002</v>
      </c>
      <c r="G11854">
        <v>0.46400000000000002</v>
      </c>
      <c r="H11854">
        <v>69</v>
      </c>
      <c r="I11854">
        <v>2.6</v>
      </c>
      <c r="J11854">
        <v>2.99E-3</v>
      </c>
      <c r="K11854">
        <v>0.99099999999999999</v>
      </c>
      <c r="L11854">
        <v>4.3528622448979615</v>
      </c>
      <c r="M11854" s="2">
        <f t="shared" si="367"/>
        <v>22.448979591836736</v>
      </c>
      <c r="N11854" t="s">
        <v>2801</v>
      </c>
    </row>
    <row r="11855" spans="1:14">
      <c r="A11855">
        <v>45</v>
      </c>
      <c r="B11855" t="s">
        <v>12314</v>
      </c>
      <c r="C11855" t="s">
        <v>12315</v>
      </c>
      <c r="D11855">
        <v>1768</v>
      </c>
      <c r="E11855" s="1">
        <v>4.4340000000000002</v>
      </c>
      <c r="F11855">
        <v>3.8570000000000002</v>
      </c>
      <c r="G11855">
        <v>0.71399999999999997</v>
      </c>
      <c r="H11855">
        <v>42</v>
      </c>
      <c r="I11855">
        <v>5.8</v>
      </c>
      <c r="J11855">
        <v>4.28E-3</v>
      </c>
      <c r="K11855">
        <v>1.0620000000000001</v>
      </c>
      <c r="L11855">
        <v>4.3528622448979615</v>
      </c>
      <c r="M11855" s="2">
        <f t="shared" si="367"/>
        <v>22.95918367346939</v>
      </c>
      <c r="N11855" t="s">
        <v>2801</v>
      </c>
    </row>
    <row r="11856" spans="1:14">
      <c r="A11856">
        <v>46</v>
      </c>
      <c r="B11856" t="s">
        <v>17160</v>
      </c>
      <c r="C11856" t="s">
        <v>17161</v>
      </c>
      <c r="D11856">
        <v>5607</v>
      </c>
      <c r="E11856" s="1">
        <v>4.3529999999999998</v>
      </c>
      <c r="F11856">
        <v>4.9370000000000003</v>
      </c>
      <c r="G11856">
        <v>0.78600000000000003</v>
      </c>
      <c r="H11856">
        <v>140</v>
      </c>
      <c r="I11856">
        <v>4.4000000000000004</v>
      </c>
      <c r="J11856">
        <v>2.4920000000000001E-2</v>
      </c>
      <c r="K11856">
        <v>1.788</v>
      </c>
      <c r="L11856">
        <v>4.3528622448979615</v>
      </c>
      <c r="M11856" s="2">
        <f t="shared" si="367"/>
        <v>23.469387755102041</v>
      </c>
      <c r="N11856" t="s">
        <v>2801</v>
      </c>
    </row>
    <row r="11857" spans="1:14">
      <c r="A11857">
        <v>47</v>
      </c>
      <c r="B11857" t="s">
        <v>8672</v>
      </c>
      <c r="C11857" t="s">
        <v>8673</v>
      </c>
      <c r="D11857">
        <v>5319</v>
      </c>
      <c r="E11857" s="1">
        <v>4.327</v>
      </c>
      <c r="F11857">
        <v>3.56</v>
      </c>
      <c r="G11857">
        <v>0.56100000000000005</v>
      </c>
      <c r="H11857">
        <v>66</v>
      </c>
      <c r="I11857">
        <v>9.8000000000000007</v>
      </c>
      <c r="J11857">
        <v>9.4299999999999991E-3</v>
      </c>
      <c r="K11857">
        <v>1.3680000000000001</v>
      </c>
      <c r="L11857">
        <v>4.3528622448979615</v>
      </c>
      <c r="M11857" s="2">
        <f t="shared" si="367"/>
        <v>23.979591836734691</v>
      </c>
      <c r="N11857" t="s">
        <v>2801</v>
      </c>
    </row>
    <row r="11858" spans="1:14">
      <c r="A11858">
        <v>48</v>
      </c>
      <c r="B11858" t="s">
        <v>20694</v>
      </c>
      <c r="C11858" t="s">
        <v>20693</v>
      </c>
      <c r="D11858">
        <v>3611</v>
      </c>
      <c r="E11858" s="1">
        <v>4.2690000000000001</v>
      </c>
      <c r="F11858">
        <v>3.464</v>
      </c>
      <c r="G11858">
        <v>1.3089999999999999</v>
      </c>
      <c r="H11858">
        <v>110</v>
      </c>
      <c r="I11858">
        <v>5.6</v>
      </c>
      <c r="J11858">
        <v>9.1599999999999997E-3</v>
      </c>
      <c r="K11858">
        <v>1.01</v>
      </c>
      <c r="L11858">
        <v>4.3528622448979615</v>
      </c>
      <c r="M11858" s="2">
        <f t="shared" si="367"/>
        <v>24.489795918367346</v>
      </c>
      <c r="N11858" t="s">
        <v>2801</v>
      </c>
    </row>
    <row r="11859" spans="1:14">
      <c r="A11859">
        <v>49</v>
      </c>
      <c r="B11859" t="s">
        <v>12328</v>
      </c>
      <c r="C11859" t="s">
        <v>12329</v>
      </c>
      <c r="D11859">
        <v>19352</v>
      </c>
      <c r="E11859" s="1">
        <v>4.258</v>
      </c>
      <c r="F11859">
        <v>4.5439999999999996</v>
      </c>
      <c r="G11859">
        <v>1.1060000000000001</v>
      </c>
      <c r="H11859">
        <v>348</v>
      </c>
      <c r="I11859">
        <v>6</v>
      </c>
      <c r="J11859">
        <v>4.4339999999999997E-2</v>
      </c>
      <c r="K11859">
        <v>1.2310000000000001</v>
      </c>
      <c r="L11859">
        <v>4.3528622448979615</v>
      </c>
      <c r="M11859" s="2">
        <f t="shared" si="367"/>
        <v>25</v>
      </c>
      <c r="N11859" t="s">
        <v>2801</v>
      </c>
    </row>
    <row r="11860" spans="1:14">
      <c r="A11860">
        <v>50</v>
      </c>
      <c r="B11860" t="s">
        <v>8676</v>
      </c>
      <c r="C11860" t="s">
        <v>8677</v>
      </c>
      <c r="D11860">
        <v>2485</v>
      </c>
      <c r="E11860" s="1">
        <v>4.1630000000000003</v>
      </c>
      <c r="F11860">
        <v>2.75</v>
      </c>
      <c r="G11860">
        <v>0.44</v>
      </c>
      <c r="H11860">
        <v>150</v>
      </c>
      <c r="I11860">
        <v>5.2</v>
      </c>
      <c r="J11860">
        <v>3.8E-3</v>
      </c>
      <c r="K11860">
        <v>0.46</v>
      </c>
      <c r="L11860">
        <v>4.3528622448979615</v>
      </c>
      <c r="M11860" s="2">
        <f t="shared" si="367"/>
        <v>25.510204081632654</v>
      </c>
      <c r="N11860" t="s">
        <v>2801</v>
      </c>
    </row>
    <row r="11861" spans="1:14">
      <c r="A11861">
        <v>51</v>
      </c>
      <c r="B11861" t="s">
        <v>12276</v>
      </c>
      <c r="C11861" t="s">
        <v>12277</v>
      </c>
      <c r="D11861">
        <v>14447</v>
      </c>
      <c r="E11861" s="1">
        <v>4.12</v>
      </c>
      <c r="F11861">
        <v>4.3079999999999998</v>
      </c>
      <c r="G11861">
        <v>0.73099999999999998</v>
      </c>
      <c r="H11861">
        <v>599</v>
      </c>
      <c r="I11861">
        <v>4.5999999999999996</v>
      </c>
      <c r="J11861">
        <v>5.2209999999999999E-2</v>
      </c>
      <c r="K11861">
        <v>1.367</v>
      </c>
      <c r="L11861">
        <v>4.3528622448979615</v>
      </c>
      <c r="M11861" s="2">
        <f t="shared" si="367"/>
        <v>26.020408163265309</v>
      </c>
      <c r="N11861" t="s">
        <v>2801</v>
      </c>
    </row>
    <row r="11862" spans="1:14">
      <c r="A11862">
        <v>52</v>
      </c>
      <c r="B11862" t="s">
        <v>8642</v>
      </c>
      <c r="C11862" t="s">
        <v>8643</v>
      </c>
      <c r="D11862">
        <v>7190</v>
      </c>
      <c r="E11862" s="1">
        <v>4.0949999999999998</v>
      </c>
      <c r="F11862">
        <v>5.2450000000000001</v>
      </c>
      <c r="G11862">
        <v>0.8</v>
      </c>
      <c r="H11862">
        <v>175</v>
      </c>
      <c r="I11862">
        <v>5.0999999999999996</v>
      </c>
      <c r="J11862">
        <v>2.53E-2</v>
      </c>
      <c r="K11862">
        <v>1.7509999999999999</v>
      </c>
      <c r="L11862">
        <v>4.3528622448979615</v>
      </c>
      <c r="M11862" s="2">
        <f t="shared" si="367"/>
        <v>26.530612244897959</v>
      </c>
      <c r="N11862" t="s">
        <v>2801</v>
      </c>
    </row>
    <row r="11863" spans="1:14">
      <c r="A11863">
        <v>53</v>
      </c>
      <c r="B11863" t="s">
        <v>12374</v>
      </c>
      <c r="C11863" t="s">
        <v>12375</v>
      </c>
      <c r="D11863">
        <v>2770</v>
      </c>
      <c r="E11863" s="1">
        <v>4.0270000000000001</v>
      </c>
      <c r="F11863">
        <v>3.5750000000000002</v>
      </c>
      <c r="G11863">
        <v>1.05</v>
      </c>
      <c r="H11863">
        <v>101</v>
      </c>
      <c r="I11863">
        <v>4.7</v>
      </c>
      <c r="J11863">
        <v>1.0070000000000001E-2</v>
      </c>
      <c r="K11863">
        <v>1.2909999999999999</v>
      </c>
      <c r="L11863">
        <v>4.3528622448979615</v>
      </c>
      <c r="M11863" s="2">
        <f t="shared" si="367"/>
        <v>27.040816326530614</v>
      </c>
      <c r="N11863" t="s">
        <v>2801</v>
      </c>
    </row>
    <row r="11864" spans="1:14">
      <c r="A11864">
        <v>54</v>
      </c>
      <c r="B11864" t="s">
        <v>12368</v>
      </c>
      <c r="C11864" t="s">
        <v>12369</v>
      </c>
      <c r="D11864">
        <v>2521</v>
      </c>
      <c r="E11864" s="1">
        <v>4</v>
      </c>
      <c r="F11864">
        <v>4.4119999999999999</v>
      </c>
      <c r="G11864">
        <v>0.60699999999999998</v>
      </c>
      <c r="H11864">
        <v>84</v>
      </c>
      <c r="I11864">
        <v>4.4000000000000004</v>
      </c>
      <c r="J11864">
        <v>8.3400000000000002E-3</v>
      </c>
      <c r="K11864">
        <v>1.2549999999999999</v>
      </c>
      <c r="L11864">
        <v>4.3528622448979615</v>
      </c>
      <c r="M11864" s="2">
        <f t="shared" si="367"/>
        <v>27.551020408163261</v>
      </c>
      <c r="N11864" t="s">
        <v>2801</v>
      </c>
    </row>
    <row r="11865" spans="1:14">
      <c r="A11865">
        <v>55</v>
      </c>
      <c r="B11865" t="s">
        <v>11338</v>
      </c>
      <c r="C11865" t="s">
        <v>11339</v>
      </c>
      <c r="D11865">
        <v>1747</v>
      </c>
      <c r="E11865" s="1">
        <v>3.9889999999999999</v>
      </c>
      <c r="F11865">
        <v>3.6150000000000002</v>
      </c>
      <c r="G11865">
        <v>0.44600000000000001</v>
      </c>
      <c r="H11865">
        <v>74</v>
      </c>
      <c r="I11865">
        <v>6.7</v>
      </c>
      <c r="J11865">
        <v>3.3600000000000001E-3</v>
      </c>
      <c r="K11865">
        <v>0.95699999999999996</v>
      </c>
      <c r="L11865">
        <v>4.3528622448979615</v>
      </c>
      <c r="M11865" s="2">
        <f t="shared" si="367"/>
        <v>28.061224489795915</v>
      </c>
      <c r="N11865" t="s">
        <v>2801</v>
      </c>
    </row>
    <row r="11866" spans="1:14">
      <c r="A11866">
        <v>56</v>
      </c>
      <c r="B11866" t="s">
        <v>8674</v>
      </c>
      <c r="C11866" t="s">
        <v>8675</v>
      </c>
      <c r="D11866">
        <v>1808</v>
      </c>
      <c r="E11866" s="1">
        <v>3.9710000000000001</v>
      </c>
      <c r="F11866">
        <v>4.3010000000000002</v>
      </c>
      <c r="G11866">
        <v>1.0880000000000001</v>
      </c>
      <c r="H11866">
        <v>34</v>
      </c>
      <c r="I11866">
        <v>7.7</v>
      </c>
      <c r="J11866">
        <v>4.3699999999999998E-3</v>
      </c>
      <c r="K11866">
        <v>1.5009999999999999</v>
      </c>
      <c r="L11866">
        <v>4.3528622448979615</v>
      </c>
      <c r="M11866" s="2">
        <f t="shared" si="367"/>
        <v>28.571428571428569</v>
      </c>
      <c r="N11866" t="s">
        <v>2801</v>
      </c>
    </row>
    <row r="11867" spans="1:14">
      <c r="A11867">
        <v>57</v>
      </c>
      <c r="B11867" t="s">
        <v>12165</v>
      </c>
      <c r="C11867" t="s">
        <v>12166</v>
      </c>
      <c r="D11867">
        <v>18243</v>
      </c>
      <c r="E11867" s="1">
        <v>3.9289999999999998</v>
      </c>
      <c r="F11867">
        <v>3.923</v>
      </c>
      <c r="G11867">
        <v>0.68</v>
      </c>
      <c r="H11867">
        <v>409</v>
      </c>
      <c r="I11867">
        <v>6.7</v>
      </c>
      <c r="J11867">
        <v>3.8289999999999998E-2</v>
      </c>
      <c r="K11867">
        <v>1.099</v>
      </c>
      <c r="L11867">
        <v>4.3528622448979615</v>
      </c>
      <c r="M11867" s="2">
        <f t="shared" si="367"/>
        <v>29.081632653061224</v>
      </c>
      <c r="N11867" t="s">
        <v>2801</v>
      </c>
    </row>
    <row r="11868" spans="1:14">
      <c r="A11868">
        <v>58</v>
      </c>
      <c r="B11868" t="s">
        <v>12326</v>
      </c>
      <c r="C11868" t="s">
        <v>12327</v>
      </c>
      <c r="D11868">
        <v>2087</v>
      </c>
      <c r="E11868" s="1">
        <v>3.6619999999999999</v>
      </c>
      <c r="F11868">
        <v>3.246</v>
      </c>
      <c r="G11868">
        <v>0.60499999999999998</v>
      </c>
      <c r="H11868">
        <v>86</v>
      </c>
      <c r="I11868">
        <v>4.9000000000000004</v>
      </c>
      <c r="J11868">
        <v>7.8600000000000007E-3</v>
      </c>
      <c r="K11868">
        <v>1.2989999999999999</v>
      </c>
      <c r="L11868">
        <v>4.3528622448979615</v>
      </c>
      <c r="M11868" s="2">
        <f t="shared" si="367"/>
        <v>29.591836734693878</v>
      </c>
      <c r="N11868" t="s">
        <v>2801</v>
      </c>
    </row>
    <row r="11869" spans="1:14">
      <c r="A11869">
        <v>59</v>
      </c>
      <c r="B11869" t="s">
        <v>8696</v>
      </c>
      <c r="C11869" t="s">
        <v>8697</v>
      </c>
      <c r="D11869">
        <v>2140</v>
      </c>
      <c r="E11869" s="1">
        <v>3.6469999999999998</v>
      </c>
      <c r="F11869">
        <v>3.0819999999999999</v>
      </c>
      <c r="G11869">
        <v>0.49</v>
      </c>
      <c r="H11869">
        <v>143</v>
      </c>
      <c r="I11869">
        <v>3.6</v>
      </c>
      <c r="J11869">
        <v>8.2900000000000005E-3</v>
      </c>
      <c r="K11869">
        <v>0.94899999999999995</v>
      </c>
      <c r="L11869">
        <v>4.3528622448979615</v>
      </c>
      <c r="M11869" s="2">
        <f t="shared" si="367"/>
        <v>30.102040816326532</v>
      </c>
      <c r="N11869" t="s">
        <v>2801</v>
      </c>
    </row>
    <row r="11870" spans="1:14">
      <c r="A11870">
        <v>60</v>
      </c>
      <c r="B11870" t="s">
        <v>12531</v>
      </c>
      <c r="C11870" t="s">
        <v>12532</v>
      </c>
      <c r="D11870">
        <v>5317</v>
      </c>
      <c r="E11870" s="1">
        <v>3.637</v>
      </c>
      <c r="F11870">
        <v>3.5539999999999998</v>
      </c>
      <c r="G11870">
        <v>0.84699999999999998</v>
      </c>
      <c r="H11870">
        <v>209</v>
      </c>
      <c r="I11870">
        <v>4.9000000000000004</v>
      </c>
      <c r="J11870">
        <v>1.6289999999999999E-2</v>
      </c>
      <c r="K11870">
        <v>1.0860000000000001</v>
      </c>
      <c r="L11870">
        <v>4.3528622448979615</v>
      </c>
      <c r="M11870" s="2">
        <f t="shared" si="367"/>
        <v>30.612244897959183</v>
      </c>
      <c r="N11870" t="s">
        <v>2801</v>
      </c>
    </row>
    <row r="11871" spans="1:14">
      <c r="A11871">
        <v>61</v>
      </c>
      <c r="B11871" t="s">
        <v>12312</v>
      </c>
      <c r="C11871" t="s">
        <v>12313</v>
      </c>
      <c r="D11871">
        <v>1325</v>
      </c>
      <c r="E11871" s="1">
        <v>3.593</v>
      </c>
      <c r="G11871">
        <v>0.312</v>
      </c>
      <c r="H11871">
        <v>32</v>
      </c>
      <c r="I11871">
        <v>6.4</v>
      </c>
      <c r="J11871">
        <v>3.32E-3</v>
      </c>
      <c r="L11871">
        <v>4.3528622448979615</v>
      </c>
      <c r="M11871" s="2">
        <f t="shared" si="367"/>
        <v>31.122448979591837</v>
      </c>
      <c r="N11871" t="s">
        <v>2801</v>
      </c>
    </row>
    <row r="11872" spans="1:14">
      <c r="A11872">
        <v>62</v>
      </c>
      <c r="B11872" t="s">
        <v>12418</v>
      </c>
      <c r="C11872" t="s">
        <v>8595</v>
      </c>
      <c r="D11872">
        <v>632</v>
      </c>
      <c r="E11872" s="1">
        <v>3.57</v>
      </c>
      <c r="G11872">
        <v>0.23400000000000001</v>
      </c>
      <c r="H11872">
        <v>47</v>
      </c>
      <c r="I11872">
        <v>3</v>
      </c>
      <c r="J11872">
        <v>4.7299999999999998E-3</v>
      </c>
      <c r="L11872">
        <v>4.3528622448979615</v>
      </c>
      <c r="M11872" s="2">
        <f t="shared" si="367"/>
        <v>31.632653061224492</v>
      </c>
      <c r="N11872" t="s">
        <v>2801</v>
      </c>
    </row>
    <row r="11873" spans="1:14">
      <c r="A11873">
        <v>63</v>
      </c>
      <c r="B11873" t="s">
        <v>10798</v>
      </c>
      <c r="C11873" t="s">
        <v>10799</v>
      </c>
      <c r="D11873">
        <v>457</v>
      </c>
      <c r="E11873" s="1">
        <v>3.5649999999999999</v>
      </c>
      <c r="F11873">
        <v>5.6609999999999996</v>
      </c>
      <c r="G11873">
        <v>0.16700000000000001</v>
      </c>
      <c r="H11873">
        <v>12</v>
      </c>
      <c r="I11873">
        <v>4.5</v>
      </c>
      <c r="J11873">
        <v>1.5200000000000001E-3</v>
      </c>
      <c r="K11873">
        <v>1.464</v>
      </c>
      <c r="L11873">
        <v>4.3528622448979615</v>
      </c>
      <c r="M11873" s="2">
        <f t="shared" si="367"/>
        <v>32.142857142857146</v>
      </c>
      <c r="N11873" t="s">
        <v>2801</v>
      </c>
    </row>
    <row r="11874" spans="1:14">
      <c r="A11874">
        <v>64</v>
      </c>
      <c r="B11874" t="s">
        <v>17096</v>
      </c>
      <c r="C11874" t="s">
        <v>17097</v>
      </c>
      <c r="D11874">
        <v>19730</v>
      </c>
      <c r="E11874" s="1">
        <v>3.5569999999999999</v>
      </c>
      <c r="F11874">
        <v>3.6030000000000002</v>
      </c>
      <c r="G11874">
        <v>0.66</v>
      </c>
      <c r="H11874">
        <v>259</v>
      </c>
      <c r="I11874">
        <v>9.3000000000000007</v>
      </c>
      <c r="J11874">
        <v>3.5920000000000001E-2</v>
      </c>
      <c r="K11874">
        <v>1.286</v>
      </c>
      <c r="L11874">
        <v>4.3528622448979615</v>
      </c>
      <c r="M11874" s="2">
        <f t="shared" si="367"/>
        <v>32.653061224489797</v>
      </c>
      <c r="N11874" t="s">
        <v>2801</v>
      </c>
    </row>
    <row r="11875" spans="1:14">
      <c r="A11875">
        <v>65</v>
      </c>
      <c r="B11875" t="s">
        <v>11496</v>
      </c>
      <c r="C11875" t="s">
        <v>11497</v>
      </c>
      <c r="D11875">
        <v>4898</v>
      </c>
      <c r="E11875" s="1">
        <v>3.5459999999999998</v>
      </c>
      <c r="F11875">
        <v>3.5880000000000001</v>
      </c>
      <c r="G11875">
        <v>1.109</v>
      </c>
      <c r="H11875">
        <v>110</v>
      </c>
      <c r="I11875">
        <v>7.4</v>
      </c>
      <c r="J11875">
        <v>1.2370000000000001E-2</v>
      </c>
      <c r="K11875">
        <v>1.351</v>
      </c>
      <c r="L11875">
        <v>4.3528622448979615</v>
      </c>
      <c r="M11875" s="2">
        <f t="shared" ref="M11875:M11906" si="368">A11875/196*100</f>
        <v>33.163265306122447</v>
      </c>
      <c r="N11875" t="s">
        <v>2801</v>
      </c>
    </row>
    <row r="11876" spans="1:14">
      <c r="A11876">
        <v>66</v>
      </c>
      <c r="B11876" t="s">
        <v>16060</v>
      </c>
      <c r="C11876" t="s">
        <v>16061</v>
      </c>
      <c r="D11876">
        <v>10690</v>
      </c>
      <c r="E11876" s="1">
        <v>3.5409999999999999</v>
      </c>
      <c r="F11876">
        <v>3.3879999999999999</v>
      </c>
      <c r="G11876">
        <v>1</v>
      </c>
      <c r="H11876">
        <v>195</v>
      </c>
      <c r="I11876">
        <v>7.8</v>
      </c>
      <c r="J11876">
        <v>2.07E-2</v>
      </c>
      <c r="K11876">
        <v>1.032</v>
      </c>
      <c r="L11876">
        <v>4.3528622448979615</v>
      </c>
      <c r="M11876" s="2">
        <f t="shared" si="368"/>
        <v>33.673469387755098</v>
      </c>
      <c r="N11876" t="s">
        <v>2801</v>
      </c>
    </row>
    <row r="11877" spans="1:14">
      <c r="A11877">
        <v>67</v>
      </c>
      <c r="B11877" t="s">
        <v>8660</v>
      </c>
      <c r="C11877" t="s">
        <v>8661</v>
      </c>
      <c r="D11877">
        <v>6022</v>
      </c>
      <c r="E11877" s="1">
        <v>3.5059999999999998</v>
      </c>
      <c r="F11877">
        <v>4.16</v>
      </c>
      <c r="G11877">
        <v>0.46500000000000002</v>
      </c>
      <c r="H11877">
        <v>159</v>
      </c>
      <c r="I11877">
        <v>5.9</v>
      </c>
      <c r="J11877">
        <v>1.813E-2</v>
      </c>
      <c r="K11877">
        <v>1.4359999999999999</v>
      </c>
      <c r="L11877">
        <v>4.3528622448979615</v>
      </c>
      <c r="M11877" s="2">
        <f t="shared" si="368"/>
        <v>34.183673469387756</v>
      </c>
      <c r="N11877" t="s">
        <v>2801</v>
      </c>
    </row>
    <row r="11878" spans="1:14">
      <c r="A11878">
        <v>68</v>
      </c>
      <c r="B11878" t="s">
        <v>12408</v>
      </c>
      <c r="C11878" t="s">
        <v>12409</v>
      </c>
      <c r="D11878">
        <v>2888</v>
      </c>
      <c r="E11878" s="1">
        <v>3.4980000000000002</v>
      </c>
      <c r="F11878">
        <v>3.262</v>
      </c>
      <c r="G11878">
        <v>0.77</v>
      </c>
      <c r="H11878">
        <v>278</v>
      </c>
      <c r="I11878">
        <v>4</v>
      </c>
      <c r="J11878">
        <v>7.7299999999999999E-3</v>
      </c>
      <c r="K11878">
        <v>0.88100000000000001</v>
      </c>
      <c r="L11878">
        <v>4.3528622448979615</v>
      </c>
      <c r="M11878" s="2">
        <f t="shared" si="368"/>
        <v>34.693877551020407</v>
      </c>
      <c r="N11878" t="s">
        <v>2801</v>
      </c>
    </row>
    <row r="11879" spans="1:14">
      <c r="A11879">
        <v>69</v>
      </c>
      <c r="B11879" t="s">
        <v>12340</v>
      </c>
      <c r="C11879" t="s">
        <v>12341</v>
      </c>
      <c r="D11879">
        <v>8711</v>
      </c>
      <c r="E11879" s="1">
        <v>3.4790000000000001</v>
      </c>
      <c r="F11879">
        <v>3.9009999999999998</v>
      </c>
      <c r="G11879">
        <v>0.51700000000000002</v>
      </c>
      <c r="H11879">
        <v>298</v>
      </c>
      <c r="I11879">
        <v>4.2</v>
      </c>
      <c r="J11879">
        <v>3.4369999999999998E-2</v>
      </c>
      <c r="K11879">
        <v>1.1859999999999999</v>
      </c>
      <c r="L11879">
        <v>4.3528622448979615</v>
      </c>
      <c r="M11879" s="2">
        <f t="shared" si="368"/>
        <v>35.204081632653065</v>
      </c>
      <c r="N11879" t="s">
        <v>2801</v>
      </c>
    </row>
    <row r="11880" spans="1:14">
      <c r="A11880">
        <v>70</v>
      </c>
      <c r="B11880" t="s">
        <v>8797</v>
      </c>
      <c r="C11880" t="s">
        <v>8798</v>
      </c>
      <c r="D11880">
        <v>2518</v>
      </c>
      <c r="E11880" s="1">
        <v>3.4630000000000001</v>
      </c>
      <c r="F11880">
        <v>3.14</v>
      </c>
      <c r="G11880">
        <v>0.74</v>
      </c>
      <c r="H11880">
        <v>77</v>
      </c>
      <c r="I11880">
        <v>5.3</v>
      </c>
      <c r="J11880">
        <v>8.1899999999999994E-3</v>
      </c>
      <c r="K11880">
        <v>1.052</v>
      </c>
      <c r="L11880">
        <v>4.3528622448979615</v>
      </c>
      <c r="M11880" s="2">
        <f t="shared" si="368"/>
        <v>35.714285714285715</v>
      </c>
      <c r="N11880" t="s">
        <v>2801</v>
      </c>
    </row>
    <row r="11881" spans="1:14">
      <c r="A11881">
        <v>71</v>
      </c>
      <c r="B11881" t="s">
        <v>12358</v>
      </c>
      <c r="C11881" t="s">
        <v>12359</v>
      </c>
      <c r="D11881">
        <v>3312</v>
      </c>
      <c r="E11881" s="1">
        <v>3.46</v>
      </c>
      <c r="F11881">
        <v>4.29</v>
      </c>
      <c r="G11881">
        <v>0.64700000000000002</v>
      </c>
      <c r="H11881">
        <v>85</v>
      </c>
      <c r="I11881">
        <v>6.4</v>
      </c>
      <c r="J11881">
        <v>8.4200000000000004E-3</v>
      </c>
      <c r="K11881">
        <v>1.3380000000000001</v>
      </c>
      <c r="L11881">
        <v>4.3528622448979615</v>
      </c>
      <c r="M11881" s="2">
        <f t="shared" si="368"/>
        <v>36.224489795918366</v>
      </c>
      <c r="N11881" t="s">
        <v>2801</v>
      </c>
    </row>
    <row r="11882" spans="1:14">
      <c r="A11882">
        <v>72</v>
      </c>
      <c r="B11882" t="s">
        <v>8616</v>
      </c>
      <c r="C11882" t="s">
        <v>8617</v>
      </c>
      <c r="D11882">
        <v>7698</v>
      </c>
      <c r="E11882" s="1">
        <v>3.3919999999999999</v>
      </c>
      <c r="F11882">
        <v>3.4569999999999999</v>
      </c>
      <c r="G11882">
        <v>0.81200000000000006</v>
      </c>
      <c r="H11882">
        <v>282</v>
      </c>
      <c r="I11882">
        <v>5.3</v>
      </c>
      <c r="J11882">
        <v>2.077E-2</v>
      </c>
      <c r="K11882">
        <v>0.98199999999999998</v>
      </c>
      <c r="L11882">
        <v>4.3528622448979615</v>
      </c>
      <c r="M11882" s="2">
        <f t="shared" si="368"/>
        <v>36.734693877551024</v>
      </c>
      <c r="N11882" t="s">
        <v>2801</v>
      </c>
    </row>
    <row r="11883" spans="1:14">
      <c r="A11883">
        <v>73</v>
      </c>
      <c r="B11883" t="s">
        <v>12290</v>
      </c>
      <c r="C11883" t="s">
        <v>12291</v>
      </c>
      <c r="D11883">
        <v>10306</v>
      </c>
      <c r="E11883" s="1">
        <v>3.3330000000000002</v>
      </c>
      <c r="F11883">
        <v>3.5910000000000002</v>
      </c>
      <c r="G11883">
        <v>0.32600000000000001</v>
      </c>
      <c r="H11883">
        <v>620</v>
      </c>
      <c r="I11883">
        <v>3.5</v>
      </c>
      <c r="J11883">
        <v>4.3110000000000002E-2</v>
      </c>
      <c r="K11883">
        <v>1.071</v>
      </c>
      <c r="L11883">
        <v>4.3528622448979615</v>
      </c>
      <c r="M11883" s="2">
        <f t="shared" si="368"/>
        <v>37.244897959183675</v>
      </c>
      <c r="N11883" t="s">
        <v>2801</v>
      </c>
    </row>
    <row r="11884" spans="1:14">
      <c r="A11884">
        <v>74</v>
      </c>
      <c r="B11884" t="s">
        <v>12372</v>
      </c>
      <c r="C11884" t="s">
        <v>12373</v>
      </c>
      <c r="D11884">
        <v>1061</v>
      </c>
      <c r="E11884" s="1">
        <v>3.327</v>
      </c>
      <c r="G11884">
        <v>0.58599999999999997</v>
      </c>
      <c r="H11884">
        <v>70</v>
      </c>
      <c r="I11884">
        <v>3.8</v>
      </c>
      <c r="J11884">
        <v>4.0899999999999999E-3</v>
      </c>
      <c r="L11884">
        <v>4.3528622448979615</v>
      </c>
      <c r="M11884" s="2">
        <f t="shared" si="368"/>
        <v>37.755102040816325</v>
      </c>
      <c r="N11884" t="s">
        <v>2801</v>
      </c>
    </row>
    <row r="11885" spans="1:14">
      <c r="A11885">
        <v>75</v>
      </c>
      <c r="B11885" t="s">
        <v>12302</v>
      </c>
      <c r="C11885" t="s">
        <v>12303</v>
      </c>
      <c r="D11885">
        <v>6270</v>
      </c>
      <c r="E11885" s="1">
        <v>3.2869999999999999</v>
      </c>
      <c r="F11885">
        <v>3.33</v>
      </c>
      <c r="G11885">
        <v>0.38600000000000001</v>
      </c>
      <c r="H11885">
        <v>166</v>
      </c>
      <c r="I11885">
        <v>4.7</v>
      </c>
      <c r="J11885">
        <v>2.1440000000000001E-2</v>
      </c>
      <c r="K11885">
        <v>1.002</v>
      </c>
      <c r="L11885">
        <v>4.3528622448979615</v>
      </c>
      <c r="M11885" s="2">
        <f t="shared" si="368"/>
        <v>38.265306122448976</v>
      </c>
      <c r="N11885" t="s">
        <v>2801</v>
      </c>
    </row>
    <row r="11886" spans="1:14">
      <c r="A11886">
        <v>76</v>
      </c>
      <c r="B11886" t="s">
        <v>12390</v>
      </c>
      <c r="C11886" t="s">
        <v>12391</v>
      </c>
      <c r="D11886">
        <v>1706</v>
      </c>
      <c r="E11886" s="1">
        <v>3.202</v>
      </c>
      <c r="G11886">
        <v>0.29299999999999998</v>
      </c>
      <c r="H11886">
        <v>123</v>
      </c>
      <c r="I11886">
        <v>3.1</v>
      </c>
      <c r="J11886">
        <v>8.2299999999999995E-3</v>
      </c>
      <c r="L11886">
        <v>4.3528622448979615</v>
      </c>
      <c r="M11886" s="2">
        <f t="shared" si="368"/>
        <v>38.775510204081634</v>
      </c>
      <c r="N11886" t="s">
        <v>2801</v>
      </c>
    </row>
    <row r="11887" spans="1:14">
      <c r="A11887">
        <v>77</v>
      </c>
      <c r="B11887" t="s">
        <v>12306</v>
      </c>
      <c r="C11887" t="s">
        <v>12307</v>
      </c>
      <c r="D11887">
        <v>7164</v>
      </c>
      <c r="E11887" s="1">
        <v>3.2</v>
      </c>
      <c r="F11887">
        <v>3.4740000000000002</v>
      </c>
      <c r="G11887">
        <v>0.61399999999999999</v>
      </c>
      <c r="H11887">
        <v>215</v>
      </c>
      <c r="I11887">
        <v>6.9</v>
      </c>
      <c r="J11887">
        <v>1.9820000000000001E-2</v>
      </c>
      <c r="K11887">
        <v>1.3109999999999999</v>
      </c>
      <c r="L11887">
        <v>4.3528622448979615</v>
      </c>
      <c r="M11887" s="2">
        <f t="shared" si="368"/>
        <v>39.285714285714285</v>
      </c>
      <c r="N11887" t="s">
        <v>2801</v>
      </c>
    </row>
    <row r="11888" spans="1:14">
      <c r="A11888">
        <v>78</v>
      </c>
      <c r="B11888" t="s">
        <v>8646</v>
      </c>
      <c r="C11888" t="s">
        <v>8647</v>
      </c>
      <c r="D11888">
        <v>2057</v>
      </c>
      <c r="E11888" s="1">
        <v>3.1880000000000002</v>
      </c>
      <c r="F11888">
        <v>2.516</v>
      </c>
      <c r="G11888">
        <v>0.49099999999999999</v>
      </c>
      <c r="H11888">
        <v>53</v>
      </c>
      <c r="I11888">
        <v>7.9</v>
      </c>
      <c r="J11888">
        <v>4.4400000000000004E-3</v>
      </c>
      <c r="K11888">
        <v>0.78600000000000003</v>
      </c>
      <c r="L11888">
        <v>4.3528622448979615</v>
      </c>
      <c r="M11888" s="2">
        <f t="shared" si="368"/>
        <v>39.795918367346935</v>
      </c>
      <c r="N11888" t="s">
        <v>2801</v>
      </c>
    </row>
    <row r="11889" spans="1:14">
      <c r="A11889">
        <v>79</v>
      </c>
      <c r="B11889" t="s">
        <v>18252</v>
      </c>
      <c r="C11889" t="s">
        <v>18253</v>
      </c>
      <c r="D11889">
        <v>7895</v>
      </c>
      <c r="E11889" s="1">
        <v>3.1150000000000002</v>
      </c>
      <c r="F11889">
        <v>3.194</v>
      </c>
      <c r="G11889">
        <v>0.78200000000000003</v>
      </c>
      <c r="H11889">
        <v>317</v>
      </c>
      <c r="I11889">
        <v>5.3</v>
      </c>
      <c r="J11889">
        <v>2.043E-2</v>
      </c>
      <c r="K11889">
        <v>0.89200000000000002</v>
      </c>
      <c r="L11889">
        <v>4.3528622448979615</v>
      </c>
      <c r="M11889" s="2">
        <f t="shared" si="368"/>
        <v>40.306122448979593</v>
      </c>
      <c r="N11889" t="s">
        <v>2801</v>
      </c>
    </row>
    <row r="11890" spans="1:14">
      <c r="A11890">
        <v>80</v>
      </c>
      <c r="B11890" t="s">
        <v>8600</v>
      </c>
      <c r="C11890" t="s">
        <v>8601</v>
      </c>
      <c r="D11890">
        <v>2263</v>
      </c>
      <c r="E11890" s="1">
        <v>3.0659999999999998</v>
      </c>
      <c r="F11890">
        <v>2.6520000000000001</v>
      </c>
      <c r="G11890">
        <v>0.36</v>
      </c>
      <c r="H11890">
        <v>100</v>
      </c>
      <c r="I11890">
        <v>3.5</v>
      </c>
      <c r="J11890">
        <v>7.2300000000000003E-3</v>
      </c>
      <c r="K11890">
        <v>0.67700000000000005</v>
      </c>
      <c r="L11890">
        <v>4.3528622448979615</v>
      </c>
      <c r="M11890" s="2">
        <f t="shared" si="368"/>
        <v>40.816326530612244</v>
      </c>
      <c r="N11890" t="s">
        <v>2801</v>
      </c>
    </row>
    <row r="11891" spans="1:14">
      <c r="A11891">
        <v>81</v>
      </c>
      <c r="B11891" t="s">
        <v>12384</v>
      </c>
      <c r="C11891" t="s">
        <v>12385</v>
      </c>
      <c r="D11891">
        <v>2348</v>
      </c>
      <c r="E11891" s="1">
        <v>2.9740000000000002</v>
      </c>
      <c r="F11891">
        <v>2.77</v>
      </c>
      <c r="G11891">
        <v>0.71399999999999997</v>
      </c>
      <c r="H11891">
        <v>77</v>
      </c>
      <c r="I11891">
        <v>6.7</v>
      </c>
      <c r="J11891">
        <v>4.2300000000000003E-3</v>
      </c>
      <c r="K11891">
        <v>0.63700000000000001</v>
      </c>
      <c r="L11891">
        <v>4.3528622448979615</v>
      </c>
      <c r="M11891" s="2">
        <f t="shared" si="368"/>
        <v>41.326530612244902</v>
      </c>
      <c r="N11891" t="s">
        <v>2801</v>
      </c>
    </row>
    <row r="11892" spans="1:14">
      <c r="A11892">
        <v>82</v>
      </c>
      <c r="B11892" t="s">
        <v>16544</v>
      </c>
      <c r="C11892" t="s">
        <v>16545</v>
      </c>
      <c r="D11892">
        <v>2700</v>
      </c>
      <c r="E11892" s="1">
        <v>2.9449999999999998</v>
      </c>
      <c r="F11892">
        <v>2.8050000000000002</v>
      </c>
      <c r="G11892">
        <v>0.42499999999999999</v>
      </c>
      <c r="H11892">
        <v>106</v>
      </c>
      <c r="I11892">
        <v>6.1</v>
      </c>
      <c r="J11892">
        <v>6.1199999999999996E-3</v>
      </c>
      <c r="K11892">
        <v>0.76600000000000001</v>
      </c>
      <c r="L11892">
        <v>4.3528622448979615</v>
      </c>
      <c r="M11892" s="2">
        <f t="shared" si="368"/>
        <v>41.836734693877553</v>
      </c>
      <c r="N11892" t="s">
        <v>2801</v>
      </c>
    </row>
    <row r="11893" spans="1:14">
      <c r="A11893">
        <v>83</v>
      </c>
      <c r="B11893" t="s">
        <v>8688</v>
      </c>
      <c r="C11893" t="s">
        <v>8689</v>
      </c>
      <c r="D11893">
        <v>502</v>
      </c>
      <c r="E11893" s="1">
        <v>2.9430000000000001</v>
      </c>
      <c r="G11893">
        <v>0.29499999999999998</v>
      </c>
      <c r="H11893">
        <v>61</v>
      </c>
      <c r="I11893">
        <v>2.9</v>
      </c>
      <c r="J11893">
        <v>2.64E-3</v>
      </c>
      <c r="L11893">
        <v>4.3528622448979615</v>
      </c>
      <c r="M11893" s="2">
        <f t="shared" si="368"/>
        <v>42.346938775510203</v>
      </c>
      <c r="N11893" t="s">
        <v>2801</v>
      </c>
    </row>
    <row r="11894" spans="1:14">
      <c r="A11894">
        <v>84</v>
      </c>
      <c r="B11894" t="s">
        <v>12414</v>
      </c>
      <c r="C11894" t="s">
        <v>12415</v>
      </c>
      <c r="D11894">
        <v>4912</v>
      </c>
      <c r="E11894" s="1">
        <v>2.9140000000000001</v>
      </c>
      <c r="F11894">
        <v>2.7450000000000001</v>
      </c>
      <c r="G11894">
        <v>0.45100000000000001</v>
      </c>
      <c r="H11894">
        <v>233</v>
      </c>
      <c r="I11894">
        <v>5.6</v>
      </c>
      <c r="J11894">
        <v>1.141E-2</v>
      </c>
      <c r="K11894">
        <v>0.72799999999999998</v>
      </c>
      <c r="L11894">
        <v>4.3528622448979615</v>
      </c>
      <c r="M11894" s="2">
        <f t="shared" si="368"/>
        <v>42.857142857142854</v>
      </c>
      <c r="N11894" t="s">
        <v>2801</v>
      </c>
    </row>
    <row r="11895" spans="1:14">
      <c r="A11895">
        <v>85</v>
      </c>
      <c r="B11895" t="s">
        <v>12268</v>
      </c>
      <c r="C11895" t="s">
        <v>12269</v>
      </c>
      <c r="D11895">
        <v>4416</v>
      </c>
      <c r="E11895" s="1">
        <v>2.867</v>
      </c>
      <c r="F11895">
        <v>2.8959999999999999</v>
      </c>
      <c r="G11895">
        <v>0.63200000000000001</v>
      </c>
      <c r="H11895">
        <v>117</v>
      </c>
      <c r="I11895">
        <v>6</v>
      </c>
      <c r="J11895">
        <v>1.21E-2</v>
      </c>
      <c r="K11895">
        <v>0.94199999999999995</v>
      </c>
      <c r="L11895">
        <v>4.3528622448979615</v>
      </c>
      <c r="M11895" s="2">
        <f t="shared" si="368"/>
        <v>43.367346938775512</v>
      </c>
      <c r="N11895" t="s">
        <v>2801</v>
      </c>
    </row>
    <row r="11896" spans="1:14">
      <c r="A11896">
        <v>86</v>
      </c>
      <c r="B11896" t="s">
        <v>12364</v>
      </c>
      <c r="C11896" t="s">
        <v>12365</v>
      </c>
      <c r="D11896">
        <v>2216</v>
      </c>
      <c r="E11896" s="1">
        <v>2.8580000000000001</v>
      </c>
      <c r="F11896">
        <v>2.6349999999999998</v>
      </c>
      <c r="G11896">
        <v>0.98199999999999998</v>
      </c>
      <c r="H11896">
        <v>56</v>
      </c>
      <c r="I11896">
        <v>5.6</v>
      </c>
      <c r="J11896">
        <v>6.8999999999999999E-3</v>
      </c>
      <c r="K11896">
        <v>0.88700000000000001</v>
      </c>
      <c r="L11896">
        <v>4.3528622448979615</v>
      </c>
      <c r="M11896" s="2">
        <f t="shared" si="368"/>
        <v>43.877551020408163</v>
      </c>
      <c r="N11896" t="s">
        <v>2801</v>
      </c>
    </row>
    <row r="11897" spans="1:14">
      <c r="A11897">
        <v>87</v>
      </c>
      <c r="B11897" t="s">
        <v>8656</v>
      </c>
      <c r="C11897" t="s">
        <v>8657</v>
      </c>
      <c r="D11897">
        <v>1175</v>
      </c>
      <c r="E11897" s="1">
        <v>2.8109999999999999</v>
      </c>
      <c r="F11897">
        <v>2.2589999999999999</v>
      </c>
      <c r="G11897">
        <v>0.48299999999999998</v>
      </c>
      <c r="H11897">
        <v>58</v>
      </c>
      <c r="I11897">
        <v>5.0999999999999996</v>
      </c>
      <c r="J11897">
        <v>3.9699999999999996E-3</v>
      </c>
      <c r="K11897">
        <v>0.77300000000000002</v>
      </c>
      <c r="L11897">
        <v>4.3528622448979615</v>
      </c>
      <c r="M11897" s="2">
        <f t="shared" si="368"/>
        <v>44.387755102040813</v>
      </c>
      <c r="N11897" t="s">
        <v>2801</v>
      </c>
    </row>
    <row r="11898" spans="1:14">
      <c r="A11898">
        <v>88</v>
      </c>
      <c r="B11898" t="s">
        <v>12525</v>
      </c>
      <c r="C11898" t="s">
        <v>12526</v>
      </c>
      <c r="D11898">
        <v>1041</v>
      </c>
      <c r="E11898" s="1">
        <v>2.8090000000000002</v>
      </c>
      <c r="F11898">
        <v>3.2120000000000002</v>
      </c>
      <c r="G11898">
        <v>0.60499999999999998</v>
      </c>
      <c r="H11898">
        <v>38</v>
      </c>
      <c r="I11898">
        <v>4.7</v>
      </c>
      <c r="J11898">
        <v>3.1800000000000001E-3</v>
      </c>
      <c r="K11898">
        <v>0.89300000000000002</v>
      </c>
      <c r="L11898">
        <v>4.3528622448979615</v>
      </c>
      <c r="M11898" s="2">
        <f t="shared" si="368"/>
        <v>44.897959183673471</v>
      </c>
      <c r="N11898" t="s">
        <v>2801</v>
      </c>
    </row>
    <row r="11899" spans="1:14">
      <c r="A11899">
        <v>89</v>
      </c>
      <c r="B11899" t="s">
        <v>12310</v>
      </c>
      <c r="C11899" t="s">
        <v>12311</v>
      </c>
      <c r="D11899">
        <v>7899</v>
      </c>
      <c r="E11899" s="1">
        <v>2.7949999999999999</v>
      </c>
      <c r="F11899">
        <v>2.7930000000000001</v>
      </c>
      <c r="G11899">
        <v>0.61399999999999999</v>
      </c>
      <c r="H11899">
        <v>280</v>
      </c>
      <c r="I11899">
        <v>6.1</v>
      </c>
      <c r="J11899">
        <v>1.7049999999999999E-2</v>
      </c>
      <c r="K11899">
        <v>0.72499999999999998</v>
      </c>
      <c r="L11899">
        <v>4.3528622448979615</v>
      </c>
      <c r="M11899" s="2">
        <f t="shared" si="368"/>
        <v>45.408163265306122</v>
      </c>
      <c r="N11899" t="s">
        <v>2801</v>
      </c>
    </row>
    <row r="11900" spans="1:14">
      <c r="A11900">
        <v>90</v>
      </c>
      <c r="B11900" t="s">
        <v>16114</v>
      </c>
      <c r="C11900" t="s">
        <v>16115</v>
      </c>
      <c r="D11900">
        <v>5654</v>
      </c>
      <c r="E11900" s="1">
        <v>2.7639999999999998</v>
      </c>
      <c r="F11900">
        <v>2.5870000000000002</v>
      </c>
      <c r="G11900">
        <v>0.65400000000000003</v>
      </c>
      <c r="H11900">
        <v>240</v>
      </c>
      <c r="I11900">
        <v>4.9000000000000004</v>
      </c>
      <c r="J11900">
        <v>1.6719999999999999E-2</v>
      </c>
      <c r="K11900">
        <v>0.78200000000000003</v>
      </c>
      <c r="L11900">
        <v>4.3528622448979615</v>
      </c>
      <c r="M11900" s="2">
        <f t="shared" si="368"/>
        <v>45.91836734693878</v>
      </c>
      <c r="N11900" t="s">
        <v>2801</v>
      </c>
    </row>
    <row r="11901" spans="1:14">
      <c r="A11901">
        <v>91</v>
      </c>
      <c r="B11901" t="s">
        <v>8682</v>
      </c>
      <c r="C11901" t="s">
        <v>8683</v>
      </c>
      <c r="D11901">
        <v>298</v>
      </c>
      <c r="E11901" s="1">
        <v>2.7639999999999998</v>
      </c>
      <c r="F11901">
        <v>1.978</v>
      </c>
      <c r="G11901">
        <v>0.64700000000000002</v>
      </c>
      <c r="H11901">
        <v>34</v>
      </c>
      <c r="I11901">
        <v>2.7</v>
      </c>
      <c r="J11901">
        <v>1.66E-3</v>
      </c>
      <c r="K11901">
        <v>0.69</v>
      </c>
      <c r="L11901">
        <v>4.3528622448979615</v>
      </c>
      <c r="M11901" s="2">
        <f t="shared" si="368"/>
        <v>46.428571428571431</v>
      </c>
      <c r="N11901" t="s">
        <v>2801</v>
      </c>
    </row>
    <row r="11902" spans="1:14">
      <c r="A11902">
        <v>92</v>
      </c>
      <c r="B11902" t="s">
        <v>8668</v>
      </c>
      <c r="C11902" t="s">
        <v>8669</v>
      </c>
      <c r="D11902">
        <v>413</v>
      </c>
      <c r="E11902" s="1">
        <v>2.7</v>
      </c>
      <c r="F11902">
        <v>2.4750000000000001</v>
      </c>
      <c r="G11902">
        <v>0.95199999999999996</v>
      </c>
      <c r="H11902">
        <v>21</v>
      </c>
      <c r="I11902">
        <v>3.7</v>
      </c>
      <c r="J11902">
        <v>1.3600000000000001E-3</v>
      </c>
      <c r="K11902">
        <v>0.63500000000000001</v>
      </c>
      <c r="L11902">
        <v>4.3528622448979615</v>
      </c>
      <c r="M11902" s="2">
        <f t="shared" si="368"/>
        <v>46.938775510204081</v>
      </c>
      <c r="N11902" t="s">
        <v>2801</v>
      </c>
    </row>
    <row r="11903" spans="1:14">
      <c r="A11903">
        <v>93</v>
      </c>
      <c r="B11903" t="s">
        <v>12077</v>
      </c>
      <c r="C11903" t="s">
        <v>12078</v>
      </c>
      <c r="D11903">
        <v>4472</v>
      </c>
      <c r="E11903" s="1">
        <v>2.6949999999999998</v>
      </c>
      <c r="F11903">
        <v>2.8879999999999999</v>
      </c>
      <c r="G11903">
        <v>0.41699999999999998</v>
      </c>
      <c r="H11903">
        <v>139</v>
      </c>
      <c r="I11903">
        <v>8.1</v>
      </c>
      <c r="J11903">
        <v>7.4099999999999999E-3</v>
      </c>
      <c r="K11903">
        <v>0.753</v>
      </c>
      <c r="L11903">
        <v>4.3528622448979615</v>
      </c>
      <c r="M11903" s="2">
        <f t="shared" si="368"/>
        <v>47.448979591836739</v>
      </c>
      <c r="N11903" t="s">
        <v>2801</v>
      </c>
    </row>
    <row r="11904" spans="1:14">
      <c r="A11904">
        <v>94</v>
      </c>
      <c r="B11904" t="s">
        <v>19666</v>
      </c>
      <c r="C11904" t="s">
        <v>19667</v>
      </c>
      <c r="D11904">
        <v>5280</v>
      </c>
      <c r="E11904" s="1">
        <v>2.6949999999999998</v>
      </c>
      <c r="F11904">
        <v>3.278</v>
      </c>
      <c r="G11904">
        <v>0.375</v>
      </c>
      <c r="H11904">
        <v>192</v>
      </c>
      <c r="I11904">
        <v>5.4</v>
      </c>
      <c r="J11904">
        <v>1.3140000000000001E-2</v>
      </c>
      <c r="K11904">
        <v>0.879</v>
      </c>
      <c r="L11904">
        <v>4.3528622448979615</v>
      </c>
      <c r="M11904" s="2">
        <f t="shared" si="368"/>
        <v>47.959183673469383</v>
      </c>
      <c r="N11904" t="s">
        <v>2801</v>
      </c>
    </row>
    <row r="11905" spans="1:14">
      <c r="A11905">
        <v>95</v>
      </c>
      <c r="B11905" t="s">
        <v>12404</v>
      </c>
      <c r="C11905" t="s">
        <v>12405</v>
      </c>
      <c r="D11905">
        <v>9530</v>
      </c>
      <c r="E11905" s="1">
        <v>2.657</v>
      </c>
      <c r="F11905">
        <v>2.7970000000000002</v>
      </c>
      <c r="G11905">
        <v>0.58599999999999997</v>
      </c>
      <c r="H11905">
        <v>497</v>
      </c>
      <c r="I11905">
        <v>5.7</v>
      </c>
      <c r="J11905">
        <v>2.2169999999999999E-2</v>
      </c>
      <c r="K11905">
        <v>0.75</v>
      </c>
      <c r="L11905">
        <v>4.3528622448979615</v>
      </c>
      <c r="M11905" s="2">
        <f t="shared" si="368"/>
        <v>48.469387755102041</v>
      </c>
      <c r="N11905" t="s">
        <v>2801</v>
      </c>
    </row>
    <row r="11906" spans="1:14">
      <c r="A11906">
        <v>96</v>
      </c>
      <c r="B11906" t="s">
        <v>16030</v>
      </c>
      <c r="C11906" t="s">
        <v>16031</v>
      </c>
      <c r="D11906">
        <v>4807</v>
      </c>
      <c r="E11906" s="1">
        <v>2.649</v>
      </c>
      <c r="F11906">
        <v>2.8319999999999999</v>
      </c>
      <c r="G11906">
        <v>0.40300000000000002</v>
      </c>
      <c r="H11906">
        <v>390</v>
      </c>
      <c r="I11906">
        <v>5.4</v>
      </c>
      <c r="J11906">
        <v>1.4489999999999999E-2</v>
      </c>
      <c r="K11906">
        <v>0.92800000000000005</v>
      </c>
      <c r="L11906">
        <v>4.3528622448979615</v>
      </c>
      <c r="M11906" s="2">
        <f t="shared" si="368"/>
        <v>48.979591836734691</v>
      </c>
      <c r="N11906" t="s">
        <v>2801</v>
      </c>
    </row>
    <row r="11907" spans="1:14">
      <c r="A11907">
        <v>97</v>
      </c>
      <c r="B11907" t="s">
        <v>8606</v>
      </c>
      <c r="C11907" t="s">
        <v>8607</v>
      </c>
      <c r="D11907">
        <v>6793</v>
      </c>
      <c r="E11907" s="1">
        <v>2.6440000000000001</v>
      </c>
      <c r="F11907">
        <v>2.71</v>
      </c>
      <c r="G11907">
        <v>0.497</v>
      </c>
      <c r="H11907">
        <v>296</v>
      </c>
      <c r="I11907">
        <v>6.2</v>
      </c>
      <c r="J11907">
        <v>1.711E-2</v>
      </c>
      <c r="K11907">
        <v>0.83499999999999996</v>
      </c>
      <c r="L11907">
        <v>4.3528622448979615</v>
      </c>
      <c r="M11907" s="2">
        <f t="shared" ref="M11907:M11938" si="369">A11907/196*100</f>
        <v>49.489795918367349</v>
      </c>
      <c r="N11907" t="s">
        <v>2801</v>
      </c>
    </row>
    <row r="11908" spans="1:14">
      <c r="A11908">
        <v>98</v>
      </c>
      <c r="B11908" t="s">
        <v>12380</v>
      </c>
      <c r="C11908" t="s">
        <v>12381</v>
      </c>
      <c r="D11908">
        <v>5179</v>
      </c>
      <c r="E11908" s="1">
        <v>2.6139999999999999</v>
      </c>
      <c r="F11908">
        <v>2.7080000000000002</v>
      </c>
      <c r="G11908">
        <v>0.497</v>
      </c>
      <c r="H11908">
        <v>143</v>
      </c>
      <c r="I11908">
        <v>6</v>
      </c>
      <c r="J11908">
        <v>1.359E-2</v>
      </c>
      <c r="K11908">
        <v>0.83</v>
      </c>
      <c r="L11908">
        <v>4.3528622448979615</v>
      </c>
      <c r="M11908" s="2">
        <f t="shared" si="369"/>
        <v>50</v>
      </c>
      <c r="N11908" t="s">
        <v>2801</v>
      </c>
    </row>
    <row r="11909" spans="1:14">
      <c r="A11909">
        <v>99</v>
      </c>
      <c r="B11909" t="s">
        <v>21313</v>
      </c>
      <c r="C11909" t="s">
        <v>21314</v>
      </c>
      <c r="D11909">
        <v>1386</v>
      </c>
      <c r="E11909" s="1">
        <v>2.61</v>
      </c>
      <c r="G11909">
        <v>0.23899999999999999</v>
      </c>
      <c r="H11909">
        <v>109</v>
      </c>
      <c r="I11909">
        <v>3.7</v>
      </c>
      <c r="J11909">
        <v>5.6299999999999996E-3</v>
      </c>
      <c r="L11909">
        <v>4.3528622448979615</v>
      </c>
      <c r="M11909" s="2">
        <f t="shared" si="369"/>
        <v>50.510204081632651</v>
      </c>
      <c r="N11909" t="s">
        <v>2801</v>
      </c>
    </row>
    <row r="11910" spans="1:14">
      <c r="A11910">
        <v>100</v>
      </c>
      <c r="B11910" t="s">
        <v>12402</v>
      </c>
      <c r="C11910" t="s">
        <v>12403</v>
      </c>
      <c r="D11910">
        <v>2039</v>
      </c>
      <c r="E11910" s="1">
        <v>2.5910000000000002</v>
      </c>
      <c r="F11910">
        <v>2.7280000000000002</v>
      </c>
      <c r="G11910">
        <v>0.48099999999999998</v>
      </c>
      <c r="H11910">
        <v>81</v>
      </c>
      <c r="I11910">
        <v>6.7</v>
      </c>
      <c r="J11910">
        <v>3.4399999999999999E-3</v>
      </c>
      <c r="K11910">
        <v>0.58499999999999996</v>
      </c>
      <c r="L11910">
        <v>4.3528622448979615</v>
      </c>
      <c r="M11910" s="2">
        <f t="shared" si="369"/>
        <v>51.020408163265309</v>
      </c>
      <c r="N11910" t="s">
        <v>2801</v>
      </c>
    </row>
    <row r="11911" spans="1:14">
      <c r="A11911">
        <v>101</v>
      </c>
      <c r="B11911" t="s">
        <v>12272</v>
      </c>
      <c r="C11911" t="s">
        <v>12273</v>
      </c>
      <c r="D11911">
        <v>3213</v>
      </c>
      <c r="E11911" s="1">
        <v>2.552</v>
      </c>
      <c r="F11911">
        <v>2.246</v>
      </c>
      <c r="G11911">
        <v>0.44</v>
      </c>
      <c r="H11911">
        <v>100</v>
      </c>
      <c r="I11911">
        <v>8</v>
      </c>
      <c r="J11911">
        <v>6.9199999999999999E-3</v>
      </c>
      <c r="K11911">
        <v>0.747</v>
      </c>
      <c r="L11911">
        <v>4.3528622448979615</v>
      </c>
      <c r="M11911" s="2">
        <f t="shared" si="369"/>
        <v>51.530612244897952</v>
      </c>
      <c r="N11911" t="s">
        <v>2801</v>
      </c>
    </row>
    <row r="11912" spans="1:14">
      <c r="A11912">
        <v>102</v>
      </c>
      <c r="B11912" t="s">
        <v>19770</v>
      </c>
      <c r="C11912" t="s">
        <v>19771</v>
      </c>
      <c r="D11912">
        <v>1786</v>
      </c>
      <c r="E11912" s="1">
        <v>2.5179999999999998</v>
      </c>
      <c r="F11912">
        <v>2.3090000000000002</v>
      </c>
      <c r="G11912">
        <v>0.371</v>
      </c>
      <c r="H11912">
        <v>62</v>
      </c>
      <c r="I11912">
        <v>7.3</v>
      </c>
      <c r="J11912">
        <v>3.9899999999999996E-3</v>
      </c>
      <c r="K11912">
        <v>0.74</v>
      </c>
      <c r="L11912">
        <v>4.3528622448979615</v>
      </c>
      <c r="M11912" s="2">
        <f t="shared" si="369"/>
        <v>52.040816326530617</v>
      </c>
      <c r="N11912" t="s">
        <v>2801</v>
      </c>
    </row>
    <row r="11913" spans="1:14">
      <c r="A11913">
        <v>103</v>
      </c>
      <c r="B11913" t="s">
        <v>8690</v>
      </c>
      <c r="C11913" t="s">
        <v>8691</v>
      </c>
      <c r="D11913">
        <v>1658</v>
      </c>
      <c r="E11913" s="1">
        <v>2.5179999999999998</v>
      </c>
      <c r="F11913">
        <v>2.3159999999999998</v>
      </c>
      <c r="G11913">
        <v>0.504</v>
      </c>
      <c r="H11913">
        <v>260</v>
      </c>
      <c r="I11913">
        <v>5.0999999999999996</v>
      </c>
      <c r="J11913">
        <v>3.5200000000000001E-3</v>
      </c>
      <c r="K11913">
        <v>0.59899999999999998</v>
      </c>
      <c r="L11913">
        <v>4.3528622448979615</v>
      </c>
      <c r="M11913" s="2">
        <f t="shared" si="369"/>
        <v>52.551020408163261</v>
      </c>
      <c r="N11913" t="s">
        <v>2801</v>
      </c>
    </row>
    <row r="11914" spans="1:14">
      <c r="A11914">
        <v>104</v>
      </c>
      <c r="B11914" t="s">
        <v>12352</v>
      </c>
      <c r="C11914" t="s">
        <v>12353</v>
      </c>
      <c r="D11914">
        <v>1261</v>
      </c>
      <c r="E11914" s="1">
        <v>2.4220000000000002</v>
      </c>
      <c r="F11914">
        <v>2.339</v>
      </c>
      <c r="G11914">
        <v>0.30399999999999999</v>
      </c>
      <c r="H11914">
        <v>69</v>
      </c>
      <c r="I11914">
        <v>4.8</v>
      </c>
      <c r="J11914">
        <v>4.0000000000000001E-3</v>
      </c>
      <c r="K11914">
        <v>0.73699999999999999</v>
      </c>
      <c r="L11914">
        <v>4.3528622448979615</v>
      </c>
      <c r="M11914" s="2">
        <f t="shared" si="369"/>
        <v>53.061224489795919</v>
      </c>
      <c r="N11914" t="s">
        <v>2801</v>
      </c>
    </row>
    <row r="11915" spans="1:14">
      <c r="A11915">
        <v>105</v>
      </c>
      <c r="B11915" t="s">
        <v>12378</v>
      </c>
      <c r="C11915" t="s">
        <v>12379</v>
      </c>
      <c r="D11915">
        <v>700</v>
      </c>
      <c r="E11915" s="1">
        <v>2.4220000000000002</v>
      </c>
      <c r="G11915">
        <v>0.46300000000000002</v>
      </c>
      <c r="H11915">
        <v>41</v>
      </c>
      <c r="I11915">
        <v>6</v>
      </c>
      <c r="J11915">
        <v>1.72E-3</v>
      </c>
      <c r="L11915">
        <v>4.3528622448979615</v>
      </c>
      <c r="M11915" s="2">
        <f t="shared" si="369"/>
        <v>53.571428571428569</v>
      </c>
      <c r="N11915" t="s">
        <v>2801</v>
      </c>
    </row>
    <row r="11916" spans="1:14">
      <c r="A11916">
        <v>106</v>
      </c>
      <c r="B11916" t="s">
        <v>17046</v>
      </c>
      <c r="C11916" t="s">
        <v>17047</v>
      </c>
      <c r="D11916">
        <v>620</v>
      </c>
      <c r="E11916" s="1">
        <v>2.4</v>
      </c>
      <c r="F11916">
        <v>2.774</v>
      </c>
      <c r="G11916">
        <v>0.378</v>
      </c>
      <c r="H11916">
        <v>45</v>
      </c>
      <c r="I11916">
        <v>4</v>
      </c>
      <c r="J11916">
        <v>2.5300000000000001E-3</v>
      </c>
      <c r="K11916">
        <v>0.85799999999999998</v>
      </c>
      <c r="L11916">
        <v>4.3528622448979615</v>
      </c>
      <c r="M11916" s="2">
        <f t="shared" si="369"/>
        <v>54.081632653061227</v>
      </c>
      <c r="N11916" t="s">
        <v>2801</v>
      </c>
    </row>
    <row r="11917" spans="1:14">
      <c r="A11917">
        <v>107</v>
      </c>
      <c r="B11917" t="s">
        <v>11987</v>
      </c>
      <c r="C11917" t="s">
        <v>11988</v>
      </c>
      <c r="D11917">
        <v>2608</v>
      </c>
      <c r="E11917" s="1">
        <v>2.3929999999999998</v>
      </c>
      <c r="F11917">
        <v>2.7919999999999998</v>
      </c>
      <c r="G11917">
        <v>0.29199999999999998</v>
      </c>
      <c r="H11917">
        <v>48</v>
      </c>
      <c r="I11917">
        <v>8.3000000000000007</v>
      </c>
      <c r="J11917">
        <v>4.8700000000000002E-3</v>
      </c>
      <c r="K11917">
        <v>0.90200000000000002</v>
      </c>
      <c r="L11917">
        <v>4.3528622448979615</v>
      </c>
      <c r="M11917" s="2">
        <f t="shared" si="369"/>
        <v>54.591836734693878</v>
      </c>
      <c r="N11917" t="s">
        <v>2801</v>
      </c>
    </row>
    <row r="11918" spans="1:14">
      <c r="A11918">
        <v>108</v>
      </c>
      <c r="B11918" t="s">
        <v>9029</v>
      </c>
      <c r="C11918" t="s">
        <v>9030</v>
      </c>
      <c r="D11918">
        <v>869</v>
      </c>
      <c r="E11918" s="1">
        <v>2.3540000000000001</v>
      </c>
      <c r="F11918">
        <v>2.78</v>
      </c>
      <c r="G11918">
        <v>0.371</v>
      </c>
      <c r="H11918">
        <v>35</v>
      </c>
      <c r="I11918">
        <v>5.2</v>
      </c>
      <c r="J11918">
        <v>2.0899999999999998E-3</v>
      </c>
      <c r="K11918">
        <v>0.623</v>
      </c>
      <c r="L11918">
        <v>4.3528622448979615</v>
      </c>
      <c r="M11918" s="2">
        <f t="shared" si="369"/>
        <v>55.102040816326522</v>
      </c>
      <c r="N11918" t="s">
        <v>2801</v>
      </c>
    </row>
    <row r="11919" spans="1:14">
      <c r="A11919">
        <v>109</v>
      </c>
      <c r="B11919" t="s">
        <v>16120</v>
      </c>
      <c r="C11919" t="s">
        <v>16121</v>
      </c>
      <c r="D11919">
        <v>5772</v>
      </c>
      <c r="E11919" s="1">
        <v>2.3530000000000002</v>
      </c>
      <c r="F11919">
        <v>2.347</v>
      </c>
      <c r="G11919">
        <v>0.504</v>
      </c>
      <c r="H11919">
        <v>387</v>
      </c>
      <c r="I11919">
        <v>4.0999999999999996</v>
      </c>
      <c r="J11919">
        <v>2.579E-2</v>
      </c>
      <c r="K11919">
        <v>0.77900000000000003</v>
      </c>
      <c r="L11919">
        <v>4.3528622448979615</v>
      </c>
      <c r="M11919" s="2">
        <f t="shared" si="369"/>
        <v>55.612244897959187</v>
      </c>
      <c r="N11919" t="s">
        <v>2801</v>
      </c>
    </row>
    <row r="11920" spans="1:14">
      <c r="A11920">
        <v>110</v>
      </c>
      <c r="B11920" t="s">
        <v>16112</v>
      </c>
      <c r="C11920" t="s">
        <v>16113</v>
      </c>
      <c r="D11920">
        <v>5921</v>
      </c>
      <c r="E11920" s="1">
        <v>2.3010000000000002</v>
      </c>
      <c r="F11920">
        <v>2.3639999999999999</v>
      </c>
      <c r="G11920">
        <v>0.871</v>
      </c>
      <c r="H11920">
        <v>271</v>
      </c>
      <c r="I11920">
        <v>5.9</v>
      </c>
      <c r="J11920">
        <v>1.6E-2</v>
      </c>
      <c r="K11920">
        <v>0.77</v>
      </c>
      <c r="L11920">
        <v>4.3528622448979615</v>
      </c>
      <c r="M11920" s="2">
        <f t="shared" si="369"/>
        <v>56.12244897959183</v>
      </c>
      <c r="N11920" t="s">
        <v>2801</v>
      </c>
    </row>
    <row r="11921" spans="1:14">
      <c r="A11921">
        <v>111</v>
      </c>
      <c r="B11921" t="s">
        <v>8636</v>
      </c>
      <c r="C11921" t="s">
        <v>8637</v>
      </c>
      <c r="D11921">
        <v>7576</v>
      </c>
      <c r="E11921" s="1">
        <v>2.2970000000000002</v>
      </c>
      <c r="F11921">
        <v>2.08</v>
      </c>
      <c r="G11921">
        <v>0.41899999999999998</v>
      </c>
      <c r="H11921">
        <v>611</v>
      </c>
      <c r="I11921">
        <v>4.8</v>
      </c>
      <c r="J11921">
        <v>1.9939999999999999E-2</v>
      </c>
      <c r="K11921">
        <v>0.52700000000000002</v>
      </c>
      <c r="L11921">
        <v>4.3528622448979615</v>
      </c>
      <c r="M11921" s="2">
        <f t="shared" si="369"/>
        <v>56.632653061224488</v>
      </c>
      <c r="N11921" t="s">
        <v>2801</v>
      </c>
    </row>
    <row r="11922" spans="1:14">
      <c r="A11922">
        <v>112</v>
      </c>
      <c r="B11922" t="s">
        <v>8654</v>
      </c>
      <c r="C11922" t="s">
        <v>8655</v>
      </c>
      <c r="D11922">
        <v>624</v>
      </c>
      <c r="E11922" s="1">
        <v>2.2429999999999999</v>
      </c>
      <c r="F11922">
        <v>2.2629999999999999</v>
      </c>
      <c r="G11922">
        <v>0.216</v>
      </c>
      <c r="H11922">
        <v>51</v>
      </c>
      <c r="I11922">
        <v>4.4000000000000004</v>
      </c>
      <c r="J11922">
        <v>1.34E-3</v>
      </c>
      <c r="K11922">
        <v>0.44800000000000001</v>
      </c>
      <c r="L11922">
        <v>4.3528622448979615</v>
      </c>
      <c r="M11922" s="2">
        <f t="shared" si="369"/>
        <v>57.142857142857139</v>
      </c>
      <c r="N11922" t="s">
        <v>2801</v>
      </c>
    </row>
    <row r="11923" spans="1:14">
      <c r="A11923">
        <v>113</v>
      </c>
      <c r="B11923" t="s">
        <v>12398</v>
      </c>
      <c r="C11923" t="s">
        <v>12399</v>
      </c>
      <c r="D11923">
        <v>722</v>
      </c>
      <c r="E11923" s="1">
        <v>2.242</v>
      </c>
      <c r="F11923">
        <v>2.2490000000000001</v>
      </c>
      <c r="G11923">
        <v>0.11700000000000001</v>
      </c>
      <c r="H11923">
        <v>137</v>
      </c>
      <c r="I11923">
        <v>2.7</v>
      </c>
      <c r="J11923">
        <v>3.5200000000000001E-3</v>
      </c>
      <c r="K11923">
        <v>0.64200000000000002</v>
      </c>
      <c r="L11923">
        <v>4.3528622448979615</v>
      </c>
      <c r="M11923" s="2">
        <f t="shared" si="369"/>
        <v>57.653061224489797</v>
      </c>
      <c r="N11923" t="s">
        <v>2801</v>
      </c>
    </row>
    <row r="11924" spans="1:14">
      <c r="A11924">
        <v>114</v>
      </c>
      <c r="B11924" t="s">
        <v>12324</v>
      </c>
      <c r="C11924" t="s">
        <v>12325</v>
      </c>
      <c r="D11924">
        <v>2734</v>
      </c>
      <c r="E11924" s="1">
        <v>2.238</v>
      </c>
      <c r="F11924">
        <v>2.2690000000000001</v>
      </c>
      <c r="G11924">
        <v>0.185</v>
      </c>
      <c r="H11924">
        <v>92</v>
      </c>
      <c r="I11924">
        <v>5.9</v>
      </c>
      <c r="J11924">
        <v>7.1300000000000001E-3</v>
      </c>
      <c r="K11924">
        <v>0.67100000000000004</v>
      </c>
      <c r="L11924">
        <v>4.3528622448979615</v>
      </c>
      <c r="M11924" s="2">
        <f t="shared" si="369"/>
        <v>58.163265306122447</v>
      </c>
      <c r="N11924" t="s">
        <v>2801</v>
      </c>
    </row>
    <row r="11925" spans="1:14">
      <c r="A11925">
        <v>115</v>
      </c>
      <c r="B11925" t="s">
        <v>12278</v>
      </c>
      <c r="C11925" t="s">
        <v>12279</v>
      </c>
      <c r="D11925">
        <v>3499</v>
      </c>
      <c r="E11925" s="1">
        <v>2.2320000000000002</v>
      </c>
      <c r="F11925">
        <v>2.2629999999999999</v>
      </c>
      <c r="G11925">
        <v>0.371</v>
      </c>
      <c r="H11925">
        <v>132</v>
      </c>
      <c r="I11925">
        <v>6.8</v>
      </c>
      <c r="J11925">
        <v>6.7799999999999996E-3</v>
      </c>
      <c r="K11925">
        <v>0.59099999999999997</v>
      </c>
      <c r="L11925">
        <v>4.3528622448979615</v>
      </c>
      <c r="M11925" s="2">
        <f t="shared" si="369"/>
        <v>58.673469387755105</v>
      </c>
      <c r="N11925" t="s">
        <v>2801</v>
      </c>
    </row>
    <row r="11926" spans="1:14">
      <c r="A11926">
        <v>116</v>
      </c>
      <c r="B11926" t="s">
        <v>12320</v>
      </c>
      <c r="C11926" t="s">
        <v>12321</v>
      </c>
      <c r="D11926">
        <v>800</v>
      </c>
      <c r="E11926" s="1">
        <v>2.2320000000000002</v>
      </c>
      <c r="F11926">
        <v>2.38</v>
      </c>
      <c r="G11926">
        <v>0.55900000000000005</v>
      </c>
      <c r="H11926">
        <v>152</v>
      </c>
      <c r="I11926">
        <v>2.4</v>
      </c>
      <c r="J11926">
        <v>4.0499999999999998E-3</v>
      </c>
      <c r="K11926">
        <v>0.77700000000000002</v>
      </c>
      <c r="L11926">
        <v>4.3528622448979615</v>
      </c>
      <c r="M11926" s="2">
        <f t="shared" si="369"/>
        <v>59.183673469387756</v>
      </c>
      <c r="N11926" t="s">
        <v>2801</v>
      </c>
    </row>
    <row r="11927" spans="1:14">
      <c r="A11927">
        <v>117</v>
      </c>
      <c r="B11927" t="s">
        <v>8644</v>
      </c>
      <c r="C11927" t="s">
        <v>8645</v>
      </c>
      <c r="D11927">
        <v>3740</v>
      </c>
      <c r="E11927" s="1">
        <v>2.165</v>
      </c>
      <c r="F11927">
        <v>2.4630000000000001</v>
      </c>
      <c r="G11927">
        <v>0.33300000000000002</v>
      </c>
      <c r="H11927">
        <v>93</v>
      </c>
      <c r="I11927">
        <v>7.2</v>
      </c>
      <c r="J11927">
        <v>7.7400000000000004E-3</v>
      </c>
      <c r="K11927">
        <v>0.71</v>
      </c>
      <c r="L11927">
        <v>4.3528622448979615</v>
      </c>
      <c r="M11927" s="2">
        <f t="shared" si="369"/>
        <v>59.693877551020414</v>
      </c>
      <c r="N11927" t="s">
        <v>2801</v>
      </c>
    </row>
    <row r="11928" spans="1:14">
      <c r="A11928">
        <v>118</v>
      </c>
      <c r="B11928" t="s">
        <v>8620</v>
      </c>
      <c r="C11928" t="s">
        <v>8621</v>
      </c>
      <c r="D11928">
        <v>2287</v>
      </c>
      <c r="E11928" s="1">
        <v>2.1469999999999998</v>
      </c>
      <c r="F11928">
        <v>1.96</v>
      </c>
      <c r="G11928">
        <v>0.35599999999999998</v>
      </c>
      <c r="H11928">
        <v>497</v>
      </c>
      <c r="I11928">
        <v>2.5</v>
      </c>
      <c r="J11928">
        <v>7.0699999999999999E-3</v>
      </c>
      <c r="K11928">
        <v>0.499</v>
      </c>
      <c r="L11928">
        <v>4.3528622448979615</v>
      </c>
      <c r="M11928" s="2">
        <f t="shared" si="369"/>
        <v>60.204081632653065</v>
      </c>
      <c r="N11928" t="s">
        <v>2801</v>
      </c>
    </row>
    <row r="11929" spans="1:14">
      <c r="A11929">
        <v>119</v>
      </c>
      <c r="B11929" t="s">
        <v>8678</v>
      </c>
      <c r="C11929" t="s">
        <v>8679</v>
      </c>
      <c r="D11929">
        <v>1126</v>
      </c>
      <c r="E11929" s="1">
        <v>2.1360000000000001</v>
      </c>
      <c r="F11929">
        <v>2.0939999999999999</v>
      </c>
      <c r="G11929">
        <v>0.36399999999999999</v>
      </c>
      <c r="H11929">
        <v>66</v>
      </c>
      <c r="I11929">
        <v>5.9</v>
      </c>
      <c r="J11929">
        <v>2.7699999999999999E-3</v>
      </c>
      <c r="K11929">
        <v>0.59499999999999997</v>
      </c>
      <c r="L11929">
        <v>4.3528622448979615</v>
      </c>
      <c r="M11929" s="2">
        <f t="shared" si="369"/>
        <v>60.714285714285708</v>
      </c>
      <c r="N11929" t="s">
        <v>2801</v>
      </c>
    </row>
    <row r="11930" spans="1:14">
      <c r="A11930">
        <v>120</v>
      </c>
      <c r="B11930" t="s">
        <v>8662</v>
      </c>
      <c r="C11930" t="s">
        <v>8663</v>
      </c>
      <c r="D11930">
        <v>1273</v>
      </c>
      <c r="E11930" s="1">
        <v>2.1070000000000002</v>
      </c>
      <c r="F11930">
        <v>2.4860000000000002</v>
      </c>
      <c r="G11930">
        <v>0.223</v>
      </c>
      <c r="H11930">
        <v>224</v>
      </c>
      <c r="I11930">
        <v>2.9</v>
      </c>
      <c r="J11930">
        <v>5.79E-3</v>
      </c>
      <c r="K11930">
        <v>0.72599999999999998</v>
      </c>
      <c r="L11930">
        <v>4.3528622448979615</v>
      </c>
      <c r="M11930" s="2">
        <f t="shared" si="369"/>
        <v>61.224489795918366</v>
      </c>
      <c r="N11930" t="s">
        <v>2801</v>
      </c>
    </row>
    <row r="11931" spans="1:14">
      <c r="A11931">
        <v>121</v>
      </c>
      <c r="B11931" t="s">
        <v>12308</v>
      </c>
      <c r="C11931" t="s">
        <v>12309</v>
      </c>
      <c r="D11931">
        <v>577</v>
      </c>
      <c r="E11931" s="1">
        <v>2.093</v>
      </c>
      <c r="F11931">
        <v>2.4710000000000001</v>
      </c>
      <c r="G11931">
        <v>0.192</v>
      </c>
      <c r="H11931">
        <v>52</v>
      </c>
      <c r="I11931">
        <v>4.0999999999999996</v>
      </c>
      <c r="J11931">
        <v>1.72E-3</v>
      </c>
      <c r="K11931">
        <v>0.64</v>
      </c>
      <c r="L11931">
        <v>4.3528622448979615</v>
      </c>
      <c r="M11931" s="2">
        <f t="shared" si="369"/>
        <v>61.734693877551017</v>
      </c>
      <c r="N11931" t="s">
        <v>2801</v>
      </c>
    </row>
    <row r="11932" spans="1:14">
      <c r="A11932">
        <v>122</v>
      </c>
      <c r="B11932" t="s">
        <v>16090</v>
      </c>
      <c r="C11932" t="s">
        <v>16091</v>
      </c>
      <c r="D11932">
        <v>1831</v>
      </c>
      <c r="E11932" s="1">
        <v>2.0840000000000001</v>
      </c>
      <c r="F11932">
        <v>2.3690000000000002</v>
      </c>
      <c r="G11932">
        <v>0.11899999999999999</v>
      </c>
      <c r="H11932">
        <v>67</v>
      </c>
      <c r="I11932">
        <v>6.6</v>
      </c>
      <c r="J11932">
        <v>5.5100000000000001E-3</v>
      </c>
      <c r="K11932">
        <v>0.85799999999999998</v>
      </c>
      <c r="L11932">
        <v>4.3528622448979615</v>
      </c>
      <c r="M11932" s="2">
        <f t="shared" si="369"/>
        <v>62.244897959183675</v>
      </c>
      <c r="N11932" t="s">
        <v>2801</v>
      </c>
    </row>
    <row r="11933" spans="1:14">
      <c r="A11933">
        <v>123</v>
      </c>
      <c r="B11933" t="s">
        <v>16688</v>
      </c>
      <c r="C11933" t="s">
        <v>16689</v>
      </c>
      <c r="D11933">
        <v>115</v>
      </c>
      <c r="E11933" s="1">
        <v>2.073</v>
      </c>
      <c r="F11933">
        <v>1.427</v>
      </c>
      <c r="G11933">
        <v>0.14799999999999999</v>
      </c>
      <c r="H11933">
        <v>54</v>
      </c>
      <c r="I11933">
        <v>2.4</v>
      </c>
      <c r="J11933">
        <v>5.4000000000000001E-4</v>
      </c>
      <c r="K11933">
        <v>0.41399999999999998</v>
      </c>
      <c r="L11933">
        <v>4.3528622448979615</v>
      </c>
      <c r="M11933" s="2">
        <f t="shared" si="369"/>
        <v>62.755102040816325</v>
      </c>
      <c r="N11933" t="s">
        <v>2801</v>
      </c>
    </row>
    <row r="11934" spans="1:14">
      <c r="A11934">
        <v>124</v>
      </c>
      <c r="B11934" t="s">
        <v>12348</v>
      </c>
      <c r="C11934" t="s">
        <v>12349</v>
      </c>
      <c r="D11934">
        <v>1415</v>
      </c>
      <c r="E11934" s="1">
        <v>2.0659999999999998</v>
      </c>
      <c r="F11934">
        <v>1.76</v>
      </c>
      <c r="G11934">
        <v>0.14000000000000001</v>
      </c>
      <c r="H11934">
        <v>57</v>
      </c>
      <c r="I11934">
        <v>7.3</v>
      </c>
      <c r="J11934">
        <v>2.33E-3</v>
      </c>
      <c r="K11934">
        <v>0.38400000000000001</v>
      </c>
      <c r="L11934">
        <v>4.3528622448979615</v>
      </c>
      <c r="M11934" s="2">
        <f t="shared" si="369"/>
        <v>63.265306122448983</v>
      </c>
      <c r="N11934" t="s">
        <v>2801</v>
      </c>
    </row>
    <row r="11935" spans="1:14">
      <c r="A11935">
        <v>125</v>
      </c>
      <c r="B11935" t="s">
        <v>12388</v>
      </c>
      <c r="C11935" t="s">
        <v>12389</v>
      </c>
      <c r="D11935">
        <v>2049</v>
      </c>
      <c r="E11935" s="1">
        <v>2.0659999999999998</v>
      </c>
      <c r="F11935">
        <v>2.0550000000000002</v>
      </c>
      <c r="G11935">
        <v>0.31900000000000001</v>
      </c>
      <c r="H11935">
        <v>135</v>
      </c>
      <c r="I11935">
        <v>3.9</v>
      </c>
      <c r="J11935">
        <v>7.9600000000000001E-3</v>
      </c>
      <c r="K11935">
        <v>0.60599999999999998</v>
      </c>
      <c r="L11935">
        <v>4.3528622448979615</v>
      </c>
      <c r="M11935" s="2">
        <f t="shared" si="369"/>
        <v>63.775510204081634</v>
      </c>
      <c r="N11935" t="s">
        <v>2801</v>
      </c>
    </row>
    <row r="11936" spans="1:14">
      <c r="A11936">
        <v>126</v>
      </c>
      <c r="B11936" t="s">
        <v>12362</v>
      </c>
      <c r="C11936" t="s">
        <v>12363</v>
      </c>
      <c r="D11936">
        <v>1016</v>
      </c>
      <c r="E11936" s="1">
        <v>2.0379999999999998</v>
      </c>
      <c r="F11936">
        <v>2.3119999999999998</v>
      </c>
      <c r="G11936">
        <v>0.73399999999999999</v>
      </c>
      <c r="H11936">
        <v>64</v>
      </c>
      <c r="I11936">
        <v>4</v>
      </c>
      <c r="J11936">
        <v>3.2799999999999999E-3</v>
      </c>
      <c r="K11936">
        <v>0.69499999999999995</v>
      </c>
      <c r="L11936">
        <v>4.3528622448979615</v>
      </c>
      <c r="M11936" s="2">
        <f t="shared" si="369"/>
        <v>64.285714285714292</v>
      </c>
      <c r="N11936" t="s">
        <v>2801</v>
      </c>
    </row>
    <row r="11937" spans="1:14">
      <c r="A11937">
        <v>127</v>
      </c>
      <c r="B11937" t="s">
        <v>16088</v>
      </c>
      <c r="C11937" t="s">
        <v>16089</v>
      </c>
      <c r="D11937">
        <v>604</v>
      </c>
      <c r="E11937" s="1">
        <v>2.036</v>
      </c>
      <c r="F11937">
        <v>2.16</v>
      </c>
      <c r="G11937">
        <v>0.26500000000000001</v>
      </c>
      <c r="H11937">
        <v>34</v>
      </c>
      <c r="I11937">
        <v>5.3</v>
      </c>
      <c r="J11937">
        <v>2.0500000000000002E-3</v>
      </c>
      <c r="K11937">
        <v>0.77800000000000002</v>
      </c>
      <c r="L11937">
        <v>4.3528622448979615</v>
      </c>
      <c r="M11937" s="2">
        <f t="shared" si="369"/>
        <v>64.795918367346943</v>
      </c>
      <c r="N11937" t="s">
        <v>2801</v>
      </c>
    </row>
    <row r="11938" spans="1:14">
      <c r="A11938">
        <v>128</v>
      </c>
      <c r="B11938" t="s">
        <v>11448</v>
      </c>
      <c r="C11938" t="s">
        <v>11449</v>
      </c>
      <c r="D11938">
        <v>717</v>
      </c>
      <c r="E11938" s="1">
        <v>1.9710000000000001</v>
      </c>
      <c r="F11938">
        <v>2.464</v>
      </c>
      <c r="G11938">
        <v>0.122</v>
      </c>
      <c r="H11938">
        <v>49</v>
      </c>
      <c r="I11938">
        <v>4.4000000000000004</v>
      </c>
      <c r="J11938">
        <v>2.5300000000000001E-3</v>
      </c>
      <c r="K11938">
        <v>0.69699999999999995</v>
      </c>
      <c r="L11938">
        <v>4.3528622448979615</v>
      </c>
      <c r="M11938" s="2">
        <f t="shared" si="369"/>
        <v>65.306122448979593</v>
      </c>
      <c r="N11938" t="s">
        <v>2801</v>
      </c>
    </row>
    <row r="11939" spans="1:14">
      <c r="A11939">
        <v>129</v>
      </c>
      <c r="B11939" t="s">
        <v>12338</v>
      </c>
      <c r="C11939" t="s">
        <v>12339</v>
      </c>
      <c r="D11939">
        <v>489</v>
      </c>
      <c r="E11939" s="1">
        <v>1.962</v>
      </c>
      <c r="G11939">
        <v>0.38500000000000001</v>
      </c>
      <c r="H11939">
        <v>39</v>
      </c>
      <c r="I11939">
        <v>3.8</v>
      </c>
      <c r="J11939">
        <v>1.57E-3</v>
      </c>
      <c r="L11939">
        <v>4.3528622448979615</v>
      </c>
      <c r="M11939" s="2">
        <f t="shared" ref="M11939:M11970" si="370">A11939/196*100</f>
        <v>65.816326530612244</v>
      </c>
      <c r="N11939" t="s">
        <v>2801</v>
      </c>
    </row>
    <row r="11940" spans="1:14">
      <c r="A11940">
        <v>130</v>
      </c>
      <c r="B11940" t="s">
        <v>8684</v>
      </c>
      <c r="C11940" t="s">
        <v>8685</v>
      </c>
      <c r="D11940">
        <v>1217</v>
      </c>
      <c r="E11940" s="1">
        <v>1.9430000000000001</v>
      </c>
      <c r="F11940">
        <v>2.09</v>
      </c>
      <c r="G11940">
        <v>0.41899999999999998</v>
      </c>
      <c r="H11940">
        <v>62</v>
      </c>
      <c r="I11940">
        <v>5.7</v>
      </c>
      <c r="J11940">
        <v>3.2399999999999998E-3</v>
      </c>
      <c r="K11940">
        <v>0.59299999999999997</v>
      </c>
      <c r="L11940">
        <v>4.3528622448979615</v>
      </c>
      <c r="M11940" s="2">
        <f t="shared" si="370"/>
        <v>66.326530612244895</v>
      </c>
      <c r="N11940" t="s">
        <v>2801</v>
      </c>
    </row>
    <row r="11941" spans="1:14">
      <c r="A11941">
        <v>131</v>
      </c>
      <c r="B11941" t="s">
        <v>12177</v>
      </c>
      <c r="C11941" t="s">
        <v>12178</v>
      </c>
      <c r="D11941">
        <v>4773</v>
      </c>
      <c r="E11941" s="1">
        <v>1.9410000000000001</v>
      </c>
      <c r="F11941">
        <v>2.1520000000000001</v>
      </c>
      <c r="G11941">
        <v>0.29899999999999999</v>
      </c>
      <c r="H11941">
        <v>254</v>
      </c>
      <c r="I11941">
        <v>5.2</v>
      </c>
      <c r="J11941">
        <v>1.409E-2</v>
      </c>
      <c r="K11941">
        <v>0.64800000000000002</v>
      </c>
      <c r="L11941">
        <v>4.3528622448979615</v>
      </c>
      <c r="M11941" s="2">
        <f t="shared" si="370"/>
        <v>66.83673469387756</v>
      </c>
      <c r="N11941" t="s">
        <v>2801</v>
      </c>
    </row>
    <row r="11942" spans="1:14">
      <c r="A11942">
        <v>132</v>
      </c>
      <c r="B11942" t="s">
        <v>11484</v>
      </c>
      <c r="C11942" t="s">
        <v>11485</v>
      </c>
      <c r="D11942">
        <v>1039</v>
      </c>
      <c r="E11942" s="1">
        <v>1.9350000000000001</v>
      </c>
      <c r="F11942">
        <v>1.9219999999999999</v>
      </c>
      <c r="G11942">
        <v>0.26100000000000001</v>
      </c>
      <c r="H11942">
        <v>88</v>
      </c>
      <c r="I11942">
        <v>3.9</v>
      </c>
      <c r="J11942">
        <v>3.8700000000000002E-3</v>
      </c>
      <c r="K11942">
        <v>0.61899999999999999</v>
      </c>
      <c r="L11942">
        <v>4.3528622448979615</v>
      </c>
      <c r="M11942" s="2">
        <f t="shared" si="370"/>
        <v>67.346938775510196</v>
      </c>
      <c r="N11942" t="s">
        <v>2801</v>
      </c>
    </row>
    <row r="11943" spans="1:14">
      <c r="A11943">
        <v>133</v>
      </c>
      <c r="B11943" t="s">
        <v>11456</v>
      </c>
      <c r="C11943" t="s">
        <v>11457</v>
      </c>
      <c r="D11943">
        <v>3601</v>
      </c>
      <c r="E11943" s="1">
        <v>1.929</v>
      </c>
      <c r="F11943">
        <v>1.536</v>
      </c>
      <c r="H11943">
        <v>0</v>
      </c>
      <c r="I11943">
        <v>8.6999999999999993</v>
      </c>
      <c r="J11943">
        <v>6.11E-3</v>
      </c>
      <c r="K11943">
        <v>0.47599999999999998</v>
      </c>
      <c r="L11943">
        <v>4.3528622448979615</v>
      </c>
      <c r="M11943" s="2">
        <f t="shared" si="370"/>
        <v>67.857142857142861</v>
      </c>
      <c r="N11943" t="s">
        <v>2801</v>
      </c>
    </row>
    <row r="11944" spans="1:14">
      <c r="A11944">
        <v>134</v>
      </c>
      <c r="B11944" t="s">
        <v>11458</v>
      </c>
      <c r="C11944" t="s">
        <v>11459</v>
      </c>
      <c r="D11944">
        <v>174</v>
      </c>
      <c r="E11944" s="1">
        <v>1.915</v>
      </c>
      <c r="F11944">
        <v>1.915</v>
      </c>
      <c r="G11944">
        <v>0.246</v>
      </c>
      <c r="H11944">
        <v>69</v>
      </c>
      <c r="I11944">
        <v>1.4</v>
      </c>
      <c r="J11944">
        <v>1.06E-3</v>
      </c>
      <c r="K11944">
        <v>0.73599999999999999</v>
      </c>
      <c r="L11944">
        <v>4.3528622448979615</v>
      </c>
      <c r="M11944" s="2">
        <f t="shared" si="370"/>
        <v>68.367346938775512</v>
      </c>
      <c r="N11944" t="s">
        <v>2801</v>
      </c>
    </row>
    <row r="11945" spans="1:14">
      <c r="A11945">
        <v>135</v>
      </c>
      <c r="B11945" t="s">
        <v>8612</v>
      </c>
      <c r="C11945" t="s">
        <v>8613</v>
      </c>
      <c r="D11945">
        <v>3309</v>
      </c>
      <c r="E11945" s="1">
        <v>1.8979999999999999</v>
      </c>
      <c r="F11945">
        <v>2.0630000000000002</v>
      </c>
      <c r="G11945">
        <v>0.20799999999999999</v>
      </c>
      <c r="H11945">
        <v>178</v>
      </c>
      <c r="I11945">
        <v>5.7</v>
      </c>
      <c r="J11945">
        <v>8.0800000000000004E-3</v>
      </c>
      <c r="K11945">
        <v>0.56200000000000006</v>
      </c>
      <c r="L11945">
        <v>4.3528622448979615</v>
      </c>
      <c r="M11945" s="2">
        <f t="shared" si="370"/>
        <v>68.877551020408163</v>
      </c>
      <c r="N11945" t="s">
        <v>2801</v>
      </c>
    </row>
    <row r="11946" spans="1:14">
      <c r="A11946">
        <v>136</v>
      </c>
      <c r="B11946" t="s">
        <v>16070</v>
      </c>
      <c r="C11946" t="s">
        <v>16071</v>
      </c>
      <c r="D11946">
        <v>222</v>
      </c>
      <c r="E11946" s="1">
        <v>1.8520000000000001</v>
      </c>
      <c r="G11946">
        <v>0.625</v>
      </c>
      <c r="H11946">
        <v>40</v>
      </c>
      <c r="I11946">
        <v>2.6</v>
      </c>
      <c r="J11946">
        <v>1.0399999999999999E-3</v>
      </c>
      <c r="L11946">
        <v>4.3528622448979615</v>
      </c>
      <c r="M11946" s="2">
        <f t="shared" si="370"/>
        <v>69.387755102040813</v>
      </c>
      <c r="N11946" t="s">
        <v>2801</v>
      </c>
    </row>
    <row r="11947" spans="1:14">
      <c r="A11947">
        <v>137</v>
      </c>
      <c r="B11947" t="s">
        <v>12129</v>
      </c>
      <c r="C11947" t="s">
        <v>12130</v>
      </c>
      <c r="D11947">
        <v>1836</v>
      </c>
      <c r="E11947" s="1">
        <v>1.831</v>
      </c>
      <c r="F11947">
        <v>1.91</v>
      </c>
      <c r="G11947">
        <v>0.21099999999999999</v>
      </c>
      <c r="H11947">
        <v>109</v>
      </c>
      <c r="I11947">
        <v>5.9</v>
      </c>
      <c r="J11947">
        <v>4.8500000000000001E-3</v>
      </c>
      <c r="K11947">
        <v>0.57699999999999996</v>
      </c>
      <c r="L11947">
        <v>4.3528622448979615</v>
      </c>
      <c r="M11947" s="2">
        <f t="shared" si="370"/>
        <v>69.897959183673478</v>
      </c>
      <c r="N11947" t="s">
        <v>2801</v>
      </c>
    </row>
    <row r="11948" spans="1:14">
      <c r="A11948">
        <v>138</v>
      </c>
      <c r="B11948" t="s">
        <v>11873</v>
      </c>
      <c r="C11948" t="s">
        <v>11874</v>
      </c>
      <c r="D11948">
        <v>2133</v>
      </c>
      <c r="E11948" s="1">
        <v>1.8240000000000001</v>
      </c>
      <c r="F11948">
        <v>2.371</v>
      </c>
      <c r="G11948">
        <v>0.30599999999999999</v>
      </c>
      <c r="H11948">
        <v>85</v>
      </c>
      <c r="I11948">
        <v>7.9</v>
      </c>
      <c r="J11948">
        <v>3.8600000000000001E-3</v>
      </c>
      <c r="K11948">
        <v>0.69799999999999995</v>
      </c>
      <c r="L11948">
        <v>4.3528622448979615</v>
      </c>
      <c r="M11948" s="2">
        <f t="shared" si="370"/>
        <v>70.408163265306129</v>
      </c>
      <c r="N11948" t="s">
        <v>2801</v>
      </c>
    </row>
    <row r="11949" spans="1:14">
      <c r="A11949">
        <v>139</v>
      </c>
      <c r="B11949" t="s">
        <v>12356</v>
      </c>
      <c r="C11949" t="s">
        <v>12357</v>
      </c>
      <c r="D11949">
        <v>695</v>
      </c>
      <c r="E11949" s="1">
        <v>1.8</v>
      </c>
      <c r="F11949">
        <v>1.84</v>
      </c>
      <c r="G11949">
        <v>0.65</v>
      </c>
      <c r="H11949">
        <v>40</v>
      </c>
      <c r="I11949">
        <v>4.7</v>
      </c>
      <c r="J11949">
        <v>2.14E-3</v>
      </c>
      <c r="K11949">
        <v>0.59299999999999997</v>
      </c>
      <c r="L11949">
        <v>4.3528622448979615</v>
      </c>
      <c r="M11949" s="2">
        <f t="shared" si="370"/>
        <v>70.918367346938766</v>
      </c>
      <c r="N11949" t="s">
        <v>2801</v>
      </c>
    </row>
    <row r="11950" spans="1:14">
      <c r="A11950">
        <v>140</v>
      </c>
      <c r="B11950" t="s">
        <v>16996</v>
      </c>
      <c r="C11950" t="s">
        <v>16997</v>
      </c>
      <c r="D11950">
        <v>305</v>
      </c>
      <c r="E11950" s="1">
        <v>1.7709999999999999</v>
      </c>
      <c r="F11950">
        <v>1.7709999999999999</v>
      </c>
      <c r="G11950">
        <v>0.34200000000000003</v>
      </c>
      <c r="H11950">
        <v>38</v>
      </c>
      <c r="I11950" t="s">
        <v>18288</v>
      </c>
      <c r="J11950">
        <v>4.4000000000000002E-4</v>
      </c>
      <c r="K11950">
        <v>0.52600000000000002</v>
      </c>
      <c r="L11950">
        <v>4.3528622448979615</v>
      </c>
      <c r="M11950" s="2">
        <f t="shared" si="370"/>
        <v>71.428571428571431</v>
      </c>
      <c r="N11950" t="s">
        <v>2801</v>
      </c>
    </row>
    <row r="11951" spans="1:14">
      <c r="A11951">
        <v>141</v>
      </c>
      <c r="B11951" t="s">
        <v>7165</v>
      </c>
      <c r="C11951" t="s">
        <v>7166</v>
      </c>
      <c r="D11951">
        <v>1292</v>
      </c>
      <c r="E11951" s="1">
        <v>1.738</v>
      </c>
      <c r="F11951">
        <v>1.6850000000000001</v>
      </c>
      <c r="G11951">
        <v>0.17399999999999999</v>
      </c>
      <c r="H11951">
        <v>92</v>
      </c>
      <c r="I11951">
        <v>5</v>
      </c>
      <c r="J11951">
        <v>3.6099999999999999E-3</v>
      </c>
      <c r="K11951">
        <v>0.47599999999999998</v>
      </c>
      <c r="L11951">
        <v>4.3528622448979615</v>
      </c>
      <c r="M11951" s="2">
        <f t="shared" si="370"/>
        <v>71.938775510204081</v>
      </c>
      <c r="N11951" t="s">
        <v>2801</v>
      </c>
    </row>
    <row r="11952" spans="1:14">
      <c r="A11952">
        <v>142</v>
      </c>
      <c r="B11952" t="s">
        <v>12191</v>
      </c>
      <c r="C11952" t="s">
        <v>12192</v>
      </c>
      <c r="D11952">
        <v>322</v>
      </c>
      <c r="E11952" s="1">
        <v>1.73</v>
      </c>
      <c r="G11952">
        <v>0.36599999999999999</v>
      </c>
      <c r="H11952">
        <v>41</v>
      </c>
      <c r="I11952">
        <v>2.9</v>
      </c>
      <c r="J11952">
        <v>1.5299999999999999E-3</v>
      </c>
      <c r="L11952">
        <v>4.3528622448979615</v>
      </c>
      <c r="M11952" s="2">
        <f t="shared" si="370"/>
        <v>72.448979591836732</v>
      </c>
      <c r="N11952" t="s">
        <v>2801</v>
      </c>
    </row>
    <row r="11953" spans="1:14">
      <c r="A11953">
        <v>143</v>
      </c>
      <c r="B11953" t="s">
        <v>12400</v>
      </c>
      <c r="C11953" t="s">
        <v>12401</v>
      </c>
      <c r="D11953">
        <v>1376</v>
      </c>
      <c r="E11953" s="1">
        <v>1.7270000000000001</v>
      </c>
      <c r="F11953">
        <v>1.6859999999999999</v>
      </c>
      <c r="G11953">
        <v>0.46700000000000003</v>
      </c>
      <c r="H11953">
        <v>90</v>
      </c>
      <c r="I11953">
        <v>4.5</v>
      </c>
      <c r="J11953">
        <v>4.3600000000000002E-3</v>
      </c>
      <c r="K11953">
        <v>0.47599999999999998</v>
      </c>
      <c r="L11953">
        <v>4.3528622448979615</v>
      </c>
      <c r="M11953" s="2">
        <f t="shared" si="370"/>
        <v>72.959183673469383</v>
      </c>
      <c r="N11953" t="s">
        <v>2801</v>
      </c>
    </row>
    <row r="11954" spans="1:14">
      <c r="A11954">
        <v>144</v>
      </c>
      <c r="B11954" t="s">
        <v>12392</v>
      </c>
      <c r="C11954" t="s">
        <v>12393</v>
      </c>
      <c r="D11954">
        <v>100</v>
      </c>
      <c r="E11954" s="1">
        <v>1.714</v>
      </c>
      <c r="F11954">
        <v>0.97</v>
      </c>
      <c r="G11954">
        <v>5.8999999999999997E-2</v>
      </c>
      <c r="H11954">
        <v>17</v>
      </c>
      <c r="I11954">
        <v>3.7</v>
      </c>
      <c r="J11954">
        <v>2.9999999999999997E-4</v>
      </c>
      <c r="K11954">
        <v>0.26</v>
      </c>
      <c r="L11954">
        <v>4.3528622448979615</v>
      </c>
      <c r="M11954" s="2">
        <f t="shared" si="370"/>
        <v>73.469387755102048</v>
      </c>
      <c r="N11954" t="s">
        <v>2801</v>
      </c>
    </row>
    <row r="11955" spans="1:14">
      <c r="A11955">
        <v>145</v>
      </c>
      <c r="B11955" t="s">
        <v>12280</v>
      </c>
      <c r="C11955" t="s">
        <v>12281</v>
      </c>
      <c r="D11955">
        <v>14011</v>
      </c>
      <c r="E11955" s="1">
        <v>1.7130000000000001</v>
      </c>
      <c r="F11955">
        <v>1.7749999999999999</v>
      </c>
      <c r="G11955">
        <v>0.27800000000000002</v>
      </c>
      <c r="H11955">
        <v>730</v>
      </c>
      <c r="I11955">
        <v>7</v>
      </c>
      <c r="J11955">
        <v>2.521E-2</v>
      </c>
      <c r="K11955">
        <v>0.437</v>
      </c>
      <c r="L11955">
        <v>4.3528622448979615</v>
      </c>
      <c r="M11955" s="2">
        <f t="shared" si="370"/>
        <v>73.979591836734699</v>
      </c>
      <c r="N11955" t="s">
        <v>2801</v>
      </c>
    </row>
    <row r="11956" spans="1:14">
      <c r="A11956">
        <v>146</v>
      </c>
      <c r="B11956" t="s">
        <v>11887</v>
      </c>
      <c r="C11956" t="s">
        <v>11888</v>
      </c>
      <c r="D11956">
        <v>850</v>
      </c>
      <c r="E11956" s="1">
        <v>1.6850000000000001</v>
      </c>
      <c r="F11956">
        <v>1.9350000000000001</v>
      </c>
      <c r="G11956">
        <v>0.27900000000000003</v>
      </c>
      <c r="H11956">
        <v>68</v>
      </c>
      <c r="I11956">
        <v>4.9000000000000004</v>
      </c>
      <c r="J11956">
        <v>2.64E-3</v>
      </c>
      <c r="K11956">
        <v>0.54500000000000004</v>
      </c>
      <c r="L11956">
        <v>4.3528622448979615</v>
      </c>
      <c r="M11956" s="2">
        <f t="shared" si="370"/>
        <v>74.489795918367349</v>
      </c>
      <c r="N11956" t="s">
        <v>2801</v>
      </c>
    </row>
    <row r="11957" spans="1:14">
      <c r="A11957">
        <v>147</v>
      </c>
      <c r="B11957" t="s">
        <v>16064</v>
      </c>
      <c r="C11957" t="s">
        <v>16065</v>
      </c>
      <c r="D11957">
        <v>782</v>
      </c>
      <c r="E11957" s="1">
        <v>1.667</v>
      </c>
      <c r="F11957">
        <v>1.5369999999999999</v>
      </c>
      <c r="G11957">
        <v>0.254</v>
      </c>
      <c r="H11957">
        <v>71</v>
      </c>
      <c r="I11957">
        <v>3.3</v>
      </c>
      <c r="J11957">
        <v>4.2500000000000003E-3</v>
      </c>
      <c r="K11957">
        <v>0.56599999999999995</v>
      </c>
      <c r="L11957">
        <v>4.3528622448979615</v>
      </c>
      <c r="M11957" s="2">
        <f t="shared" si="370"/>
        <v>75</v>
      </c>
      <c r="N11957" t="s">
        <v>2801</v>
      </c>
    </row>
    <row r="11958" spans="1:14">
      <c r="A11958">
        <v>148</v>
      </c>
      <c r="B11958" t="s">
        <v>8638</v>
      </c>
      <c r="C11958" t="s">
        <v>8639</v>
      </c>
      <c r="D11958">
        <v>955</v>
      </c>
      <c r="E11958" s="1">
        <v>1.6339999999999999</v>
      </c>
      <c r="F11958">
        <v>1.673</v>
      </c>
      <c r="G11958">
        <v>0</v>
      </c>
      <c r="H11958">
        <v>21</v>
      </c>
      <c r="I11958">
        <v>8.4</v>
      </c>
      <c r="J11958">
        <v>1.57E-3</v>
      </c>
      <c r="K11958">
        <v>0.40100000000000002</v>
      </c>
      <c r="L11958">
        <v>4.3528622448979615</v>
      </c>
      <c r="M11958" s="2">
        <f t="shared" si="370"/>
        <v>75.510204081632651</v>
      </c>
      <c r="N11958" t="s">
        <v>2801</v>
      </c>
    </row>
    <row r="11959" spans="1:14">
      <c r="A11959">
        <v>149</v>
      </c>
      <c r="B11959" t="s">
        <v>12370</v>
      </c>
      <c r="C11959" t="s">
        <v>12371</v>
      </c>
      <c r="D11959">
        <v>657</v>
      </c>
      <c r="E11959" s="1">
        <v>1.625</v>
      </c>
      <c r="G11959">
        <v>0.22900000000000001</v>
      </c>
      <c r="H11959">
        <v>105</v>
      </c>
      <c r="I11959">
        <v>3.4</v>
      </c>
      <c r="J11959">
        <v>3.3400000000000001E-3</v>
      </c>
      <c r="L11959">
        <v>4.3528622448979615</v>
      </c>
      <c r="M11959" s="2">
        <f t="shared" si="370"/>
        <v>76.020408163265301</v>
      </c>
      <c r="N11959" t="s">
        <v>2801</v>
      </c>
    </row>
    <row r="11960" spans="1:14">
      <c r="A11960">
        <v>150</v>
      </c>
      <c r="B11960" t="s">
        <v>8664</v>
      </c>
      <c r="C11960" t="s">
        <v>8665</v>
      </c>
      <c r="D11960">
        <v>263</v>
      </c>
      <c r="E11960" s="1">
        <v>1.6020000000000001</v>
      </c>
      <c r="G11960">
        <v>0.39600000000000002</v>
      </c>
      <c r="H11960">
        <v>48</v>
      </c>
      <c r="I11960">
        <v>2.6</v>
      </c>
      <c r="J11960">
        <v>3.8000000000000002E-4</v>
      </c>
      <c r="L11960">
        <v>4.3528622448979615</v>
      </c>
      <c r="M11960" s="2">
        <f t="shared" si="370"/>
        <v>76.530612244897952</v>
      </c>
      <c r="N11960" t="s">
        <v>2801</v>
      </c>
    </row>
    <row r="11961" spans="1:14">
      <c r="A11961">
        <v>151</v>
      </c>
      <c r="B11961" t="s">
        <v>12322</v>
      </c>
      <c r="C11961" t="s">
        <v>12323</v>
      </c>
      <c r="D11961">
        <v>479</v>
      </c>
      <c r="E11961" s="1">
        <v>1.5940000000000001</v>
      </c>
      <c r="G11961">
        <v>0.152</v>
      </c>
      <c r="H11961">
        <v>33</v>
      </c>
      <c r="I11961">
        <v>5.0999999999999996</v>
      </c>
      <c r="J11961">
        <v>1.5499999999999999E-3</v>
      </c>
      <c r="L11961">
        <v>4.3528622448979615</v>
      </c>
      <c r="M11961" s="2">
        <f t="shared" si="370"/>
        <v>77.040816326530617</v>
      </c>
      <c r="N11961" t="s">
        <v>2801</v>
      </c>
    </row>
    <row r="11962" spans="1:14">
      <c r="A11962">
        <v>152</v>
      </c>
      <c r="B11962" t="s">
        <v>16612</v>
      </c>
      <c r="C11962" t="s">
        <v>16613</v>
      </c>
      <c r="D11962">
        <v>634</v>
      </c>
      <c r="E11962" s="1">
        <v>1.5920000000000001</v>
      </c>
      <c r="F11962">
        <v>1.43</v>
      </c>
      <c r="I11962">
        <v>6.9</v>
      </c>
      <c r="J11962">
        <v>1.1900000000000001E-3</v>
      </c>
      <c r="K11962">
        <v>0.35099999999999998</v>
      </c>
      <c r="L11962">
        <v>4.3528622448979615</v>
      </c>
      <c r="M11962" s="2">
        <f t="shared" si="370"/>
        <v>77.551020408163268</v>
      </c>
      <c r="N11962" t="s">
        <v>2801</v>
      </c>
    </row>
    <row r="11963" spans="1:14">
      <c r="A11963">
        <v>153</v>
      </c>
      <c r="B11963" t="s">
        <v>18134</v>
      </c>
      <c r="C11963" t="s">
        <v>18135</v>
      </c>
      <c r="D11963">
        <v>369</v>
      </c>
      <c r="E11963" s="1">
        <v>1.583</v>
      </c>
      <c r="F11963">
        <v>1.6020000000000001</v>
      </c>
      <c r="G11963">
        <v>0.54100000000000004</v>
      </c>
      <c r="H11963">
        <v>37</v>
      </c>
      <c r="I11963">
        <v>4.9000000000000004</v>
      </c>
      <c r="J11963">
        <v>8.7000000000000001E-4</v>
      </c>
      <c r="K11963">
        <v>0.42099999999999999</v>
      </c>
      <c r="L11963">
        <v>4.3528622448979615</v>
      </c>
      <c r="M11963" s="2">
        <f t="shared" si="370"/>
        <v>78.061224489795919</v>
      </c>
      <c r="N11963" t="s">
        <v>2801</v>
      </c>
    </row>
    <row r="11964" spans="1:14">
      <c r="A11964">
        <v>154</v>
      </c>
      <c r="B11964" t="s">
        <v>8632</v>
      </c>
      <c r="C11964" t="s">
        <v>8633</v>
      </c>
      <c r="D11964">
        <v>1259</v>
      </c>
      <c r="E11964" s="1">
        <v>1.5740000000000001</v>
      </c>
      <c r="F11964">
        <v>1.446</v>
      </c>
      <c r="G11964">
        <v>0.35799999999999998</v>
      </c>
      <c r="H11964">
        <v>95</v>
      </c>
      <c r="I11964">
        <v>6</v>
      </c>
      <c r="J11964">
        <v>2.8400000000000001E-3</v>
      </c>
      <c r="K11964">
        <v>0.39300000000000002</v>
      </c>
      <c r="L11964">
        <v>4.3528622448979615</v>
      </c>
      <c r="M11964" s="2">
        <f t="shared" si="370"/>
        <v>78.571428571428569</v>
      </c>
      <c r="N11964" t="s">
        <v>2801</v>
      </c>
    </row>
    <row r="11965" spans="1:14">
      <c r="A11965">
        <v>155</v>
      </c>
      <c r="B11965" t="s">
        <v>12376</v>
      </c>
      <c r="C11965" t="s">
        <v>12377</v>
      </c>
      <c r="D11965">
        <v>270</v>
      </c>
      <c r="E11965" s="1">
        <v>1.5620000000000001</v>
      </c>
      <c r="F11965">
        <v>2.464</v>
      </c>
      <c r="G11965">
        <v>0.14299999999999999</v>
      </c>
      <c r="H11965">
        <v>14</v>
      </c>
      <c r="I11965">
        <v>5.9</v>
      </c>
      <c r="J11965">
        <v>7.2000000000000005E-4</v>
      </c>
      <c r="K11965">
        <v>0.73</v>
      </c>
      <c r="L11965">
        <v>4.3528622448979615</v>
      </c>
      <c r="M11965" s="2">
        <f t="shared" si="370"/>
        <v>79.081632653061234</v>
      </c>
      <c r="N11965" t="s">
        <v>2801</v>
      </c>
    </row>
    <row r="11966" spans="1:14">
      <c r="A11966">
        <v>156</v>
      </c>
      <c r="B11966" t="s">
        <v>8652</v>
      </c>
      <c r="C11966" t="s">
        <v>8653</v>
      </c>
      <c r="D11966">
        <v>1232</v>
      </c>
      <c r="E11966" s="1">
        <v>1.5549999999999999</v>
      </c>
      <c r="F11966">
        <v>1.641</v>
      </c>
      <c r="G11966">
        <v>0.45</v>
      </c>
      <c r="H11966">
        <v>140</v>
      </c>
      <c r="I11966">
        <v>4.0999999999999996</v>
      </c>
      <c r="J11966">
        <v>3.6099999999999999E-3</v>
      </c>
      <c r="K11966">
        <v>0.45700000000000002</v>
      </c>
      <c r="L11966">
        <v>4.3528622448979615</v>
      </c>
      <c r="M11966" s="2">
        <f t="shared" si="370"/>
        <v>79.591836734693871</v>
      </c>
      <c r="N11966" t="s">
        <v>2801</v>
      </c>
    </row>
    <row r="11967" spans="1:14">
      <c r="A11967">
        <v>157</v>
      </c>
      <c r="B11967" t="s">
        <v>12334</v>
      </c>
      <c r="C11967" t="s">
        <v>12335</v>
      </c>
      <c r="D11967">
        <v>795</v>
      </c>
      <c r="E11967" s="1">
        <v>1.4770000000000001</v>
      </c>
      <c r="F11967">
        <v>1.18</v>
      </c>
      <c r="G11967">
        <v>0.25</v>
      </c>
      <c r="H11967">
        <v>104</v>
      </c>
      <c r="I11967">
        <v>3.7</v>
      </c>
      <c r="J11967">
        <v>1.1800000000000001E-3</v>
      </c>
      <c r="K11967">
        <v>0.14899999999999999</v>
      </c>
      <c r="L11967">
        <v>4.3528622448979615</v>
      </c>
      <c r="M11967" s="2">
        <f t="shared" si="370"/>
        <v>80.102040816326522</v>
      </c>
      <c r="N11967" t="s">
        <v>2801</v>
      </c>
    </row>
    <row r="11968" spans="1:14">
      <c r="A11968">
        <v>158</v>
      </c>
      <c r="B11968" t="s">
        <v>12360</v>
      </c>
      <c r="C11968" t="s">
        <v>12361</v>
      </c>
      <c r="D11968">
        <v>338</v>
      </c>
      <c r="E11968" s="1">
        <v>1.429</v>
      </c>
      <c r="F11968">
        <v>2.1850000000000001</v>
      </c>
      <c r="G11968">
        <v>0.25</v>
      </c>
      <c r="H11968">
        <v>52</v>
      </c>
      <c r="I11968">
        <v>4.4000000000000004</v>
      </c>
      <c r="J11968">
        <v>1.72E-3</v>
      </c>
      <c r="K11968">
        <v>0.82599999999999996</v>
      </c>
      <c r="L11968">
        <v>4.3528622448979615</v>
      </c>
      <c r="M11968" s="2">
        <f t="shared" si="370"/>
        <v>80.612244897959187</v>
      </c>
      <c r="N11968" t="s">
        <v>2801</v>
      </c>
    </row>
    <row r="11969" spans="1:14">
      <c r="A11969">
        <v>159</v>
      </c>
      <c r="B11969" t="s">
        <v>12288</v>
      </c>
      <c r="C11969" t="s">
        <v>12289</v>
      </c>
      <c r="D11969">
        <v>51</v>
      </c>
      <c r="E11969" s="1">
        <v>1.4</v>
      </c>
      <c r="F11969">
        <v>1.4</v>
      </c>
      <c r="G11969">
        <v>0.23100000000000001</v>
      </c>
      <c r="H11969">
        <v>39</v>
      </c>
      <c r="J11969">
        <v>2.4000000000000001E-4</v>
      </c>
      <c r="K11969">
        <v>0.46300000000000002</v>
      </c>
      <c r="L11969">
        <v>4.3528622448979615</v>
      </c>
      <c r="M11969" s="2">
        <f t="shared" si="370"/>
        <v>81.122448979591837</v>
      </c>
      <c r="N11969" t="s">
        <v>2801</v>
      </c>
    </row>
    <row r="11970" spans="1:14">
      <c r="A11970">
        <v>160</v>
      </c>
      <c r="B11970" t="s">
        <v>12125</v>
      </c>
      <c r="C11970" t="s">
        <v>12126</v>
      </c>
      <c r="D11970">
        <v>861</v>
      </c>
      <c r="E11970" s="1">
        <v>1.33</v>
      </c>
      <c r="G11970">
        <v>0.53700000000000003</v>
      </c>
      <c r="H11970">
        <v>54</v>
      </c>
      <c r="I11970">
        <v>6.1</v>
      </c>
      <c r="J11970">
        <v>1.9499999999999999E-3</v>
      </c>
      <c r="L11970">
        <v>4.3528622448979615</v>
      </c>
      <c r="M11970" s="2">
        <f t="shared" si="370"/>
        <v>81.632653061224488</v>
      </c>
      <c r="N11970" t="s">
        <v>2801</v>
      </c>
    </row>
    <row r="11971" spans="1:14">
      <c r="A11971">
        <v>161</v>
      </c>
      <c r="B11971" t="s">
        <v>15920</v>
      </c>
      <c r="C11971" t="s">
        <v>15921</v>
      </c>
      <c r="D11971">
        <v>1382</v>
      </c>
      <c r="E11971" s="1">
        <v>1.3080000000000001</v>
      </c>
      <c r="F11971">
        <v>1.4770000000000001</v>
      </c>
      <c r="G11971">
        <v>0.26700000000000002</v>
      </c>
      <c r="H11971">
        <v>90</v>
      </c>
      <c r="I11971">
        <v>6.1</v>
      </c>
      <c r="J11971">
        <v>3.3500000000000001E-3</v>
      </c>
      <c r="K11971">
        <v>0.43</v>
      </c>
      <c r="L11971">
        <v>4.3528622448979615</v>
      </c>
      <c r="M11971" s="2">
        <f t="shared" ref="M11971:M12006" si="371">A11971/196*100</f>
        <v>82.142857142857139</v>
      </c>
      <c r="N11971" t="s">
        <v>2801</v>
      </c>
    </row>
    <row r="11972" spans="1:14">
      <c r="A11972">
        <v>162</v>
      </c>
      <c r="B11972" t="s">
        <v>12366</v>
      </c>
      <c r="C11972" t="s">
        <v>12367</v>
      </c>
      <c r="D11972">
        <v>986</v>
      </c>
      <c r="E11972" s="1">
        <v>1.276</v>
      </c>
      <c r="F11972">
        <v>1.3160000000000001</v>
      </c>
      <c r="G11972">
        <v>0.32500000000000001</v>
      </c>
      <c r="H11972">
        <v>123</v>
      </c>
      <c r="I11972">
        <v>3.8</v>
      </c>
      <c r="J11972">
        <v>3.8899999999999998E-3</v>
      </c>
      <c r="K11972">
        <v>0.36299999999999999</v>
      </c>
      <c r="L11972">
        <v>4.3528622448979615</v>
      </c>
      <c r="M11972" s="2">
        <f t="shared" si="371"/>
        <v>82.653061224489804</v>
      </c>
      <c r="N11972" t="s">
        <v>2801</v>
      </c>
    </row>
    <row r="11973" spans="1:14">
      <c r="A11973">
        <v>163</v>
      </c>
      <c r="B11973" t="s">
        <v>12284</v>
      </c>
      <c r="C11973" t="s">
        <v>12285</v>
      </c>
      <c r="D11973">
        <v>2789</v>
      </c>
      <c r="E11973" s="1">
        <v>1.2709999999999999</v>
      </c>
      <c r="F11973">
        <v>1.3340000000000001</v>
      </c>
      <c r="G11973">
        <v>0.24099999999999999</v>
      </c>
      <c r="H11973">
        <v>1014</v>
      </c>
      <c r="I11973">
        <v>2.9</v>
      </c>
      <c r="J11973">
        <v>4.7000000000000002E-3</v>
      </c>
      <c r="K11973">
        <v>0.186</v>
      </c>
      <c r="L11973">
        <v>4.3528622448979615</v>
      </c>
      <c r="M11973" s="2">
        <f t="shared" si="371"/>
        <v>83.16326530612244</v>
      </c>
      <c r="N11973" t="s">
        <v>2801</v>
      </c>
    </row>
    <row r="11974" spans="1:14">
      <c r="A11974">
        <v>164</v>
      </c>
      <c r="B11974" t="s">
        <v>8680</v>
      </c>
      <c r="C11974" t="s">
        <v>8681</v>
      </c>
      <c r="D11974">
        <v>827</v>
      </c>
      <c r="E11974" s="1">
        <v>1.222</v>
      </c>
      <c r="F11974">
        <v>1.1619999999999999</v>
      </c>
      <c r="G11974">
        <v>0.34799999999999998</v>
      </c>
      <c r="H11974">
        <v>46</v>
      </c>
      <c r="I11974">
        <v>8.6</v>
      </c>
      <c r="J11974">
        <v>1.4599999999999999E-3</v>
      </c>
      <c r="K11974">
        <v>0.33700000000000002</v>
      </c>
      <c r="L11974">
        <v>4.3528622448979615</v>
      </c>
      <c r="M11974" s="2">
        <f t="shared" si="371"/>
        <v>83.673469387755105</v>
      </c>
      <c r="N11974" t="s">
        <v>2801</v>
      </c>
    </row>
    <row r="11975" spans="1:14">
      <c r="A11975">
        <v>165</v>
      </c>
      <c r="B11975" t="s">
        <v>12292</v>
      </c>
      <c r="C11975" t="s">
        <v>12293</v>
      </c>
      <c r="D11975">
        <v>651</v>
      </c>
      <c r="E11975" s="1">
        <v>1.22</v>
      </c>
      <c r="F11975">
        <v>1.49</v>
      </c>
      <c r="G11975">
        <v>0.44</v>
      </c>
      <c r="H11975">
        <v>75</v>
      </c>
      <c r="I11975">
        <v>4.7</v>
      </c>
      <c r="J11975">
        <v>1.7899999999999999E-3</v>
      </c>
      <c r="K11975">
        <v>0.40100000000000002</v>
      </c>
      <c r="L11975">
        <v>4.3528622448979615</v>
      </c>
      <c r="M11975" s="2">
        <f t="shared" si="371"/>
        <v>84.183673469387756</v>
      </c>
      <c r="N11975" t="s">
        <v>2801</v>
      </c>
    </row>
    <row r="11976" spans="1:14">
      <c r="A11976">
        <v>166</v>
      </c>
      <c r="B11976" t="s">
        <v>20997</v>
      </c>
      <c r="C11976" t="s">
        <v>20998</v>
      </c>
      <c r="D11976">
        <v>459</v>
      </c>
      <c r="E11976" s="1">
        <v>1.2190000000000001</v>
      </c>
      <c r="F11976">
        <v>1.2969999999999999</v>
      </c>
      <c r="G11976">
        <v>5.6000000000000001E-2</v>
      </c>
      <c r="H11976">
        <v>72</v>
      </c>
      <c r="I11976">
        <v>6</v>
      </c>
      <c r="J11976">
        <v>9.6000000000000002E-4</v>
      </c>
      <c r="K11976">
        <v>0.313</v>
      </c>
      <c r="L11976">
        <v>4.3528622448979615</v>
      </c>
      <c r="M11976" s="2">
        <f t="shared" si="371"/>
        <v>84.693877551020407</v>
      </c>
      <c r="N11976" t="s">
        <v>2801</v>
      </c>
    </row>
    <row r="11977" spans="1:14">
      <c r="A11977">
        <v>167</v>
      </c>
      <c r="B11977" t="s">
        <v>7235</v>
      </c>
      <c r="C11977" t="s">
        <v>7236</v>
      </c>
      <c r="D11977">
        <v>784</v>
      </c>
      <c r="E11977" s="1">
        <v>1.17</v>
      </c>
      <c r="F11977">
        <v>0.96</v>
      </c>
      <c r="G11977">
        <v>0.25700000000000001</v>
      </c>
      <c r="H11977">
        <v>534</v>
      </c>
      <c r="I11977">
        <v>1.9</v>
      </c>
      <c r="J11977">
        <v>2.5400000000000002E-3</v>
      </c>
      <c r="K11977">
        <v>0.216</v>
      </c>
      <c r="L11977">
        <v>4.3528622448979615</v>
      </c>
      <c r="M11977" s="2">
        <f t="shared" si="371"/>
        <v>85.204081632653057</v>
      </c>
      <c r="N11977" t="s">
        <v>2801</v>
      </c>
    </row>
    <row r="11978" spans="1:14">
      <c r="A11978">
        <v>168</v>
      </c>
      <c r="B11978" t="s">
        <v>12394</v>
      </c>
      <c r="C11978" t="s">
        <v>12395</v>
      </c>
      <c r="D11978">
        <v>452</v>
      </c>
      <c r="E11978" s="1">
        <v>1.131</v>
      </c>
      <c r="G11978">
        <v>0</v>
      </c>
      <c r="H11978">
        <v>27</v>
      </c>
      <c r="I11978">
        <v>5</v>
      </c>
      <c r="J11978">
        <v>1.0300000000000001E-3</v>
      </c>
      <c r="L11978">
        <v>4.3528622448979615</v>
      </c>
      <c r="M11978" s="2">
        <f t="shared" si="371"/>
        <v>85.714285714285708</v>
      </c>
      <c r="N11978" t="s">
        <v>2801</v>
      </c>
    </row>
    <row r="11979" spans="1:14">
      <c r="A11979">
        <v>169</v>
      </c>
      <c r="B11979" t="s">
        <v>15872</v>
      </c>
      <c r="C11979" t="s">
        <v>15873</v>
      </c>
      <c r="D11979">
        <v>70</v>
      </c>
      <c r="E11979" s="1">
        <v>1.1180000000000001</v>
      </c>
      <c r="F11979">
        <v>1.137</v>
      </c>
      <c r="G11979">
        <v>0.26700000000000002</v>
      </c>
      <c r="H11979">
        <v>45</v>
      </c>
      <c r="J11979">
        <v>3.3E-4</v>
      </c>
      <c r="K11979">
        <v>0.372</v>
      </c>
      <c r="L11979">
        <v>4.3528622448979615</v>
      </c>
      <c r="M11979" s="2">
        <f t="shared" si="371"/>
        <v>86.224489795918373</v>
      </c>
      <c r="N11979" t="s">
        <v>2801</v>
      </c>
    </row>
    <row r="11980" spans="1:14">
      <c r="A11980">
        <v>170</v>
      </c>
      <c r="B11980" t="s">
        <v>8698</v>
      </c>
      <c r="C11980" t="s">
        <v>8699</v>
      </c>
      <c r="D11980">
        <v>1131</v>
      </c>
      <c r="E11980" s="1">
        <v>1.0920000000000001</v>
      </c>
      <c r="G11980">
        <v>8.6999999999999994E-2</v>
      </c>
      <c r="H11980">
        <v>275</v>
      </c>
      <c r="I11980">
        <v>4.4000000000000004</v>
      </c>
      <c r="J11980">
        <v>3.9399999999999999E-3</v>
      </c>
      <c r="L11980">
        <v>4.3528622448979615</v>
      </c>
      <c r="M11980" s="2">
        <f t="shared" si="371"/>
        <v>86.734693877551024</v>
      </c>
      <c r="N11980" t="s">
        <v>2801</v>
      </c>
    </row>
    <row r="11981" spans="1:14">
      <c r="A11981">
        <v>171</v>
      </c>
      <c r="B11981" t="s">
        <v>11939</v>
      </c>
      <c r="C11981" t="s">
        <v>11940</v>
      </c>
      <c r="D11981">
        <v>492</v>
      </c>
      <c r="E11981" s="1">
        <v>1.044</v>
      </c>
      <c r="F11981">
        <v>1.2410000000000001</v>
      </c>
      <c r="G11981">
        <v>2.8000000000000001E-2</v>
      </c>
      <c r="H11981">
        <v>36</v>
      </c>
      <c r="I11981">
        <v>6.7</v>
      </c>
      <c r="J11981">
        <v>1.0499999999999999E-3</v>
      </c>
      <c r="K11981">
        <v>0.35099999999999998</v>
      </c>
      <c r="L11981">
        <v>4.3528622448979615</v>
      </c>
      <c r="M11981" s="2">
        <f t="shared" si="371"/>
        <v>87.244897959183675</v>
      </c>
      <c r="N11981" t="s">
        <v>2801</v>
      </c>
    </row>
    <row r="11982" spans="1:14">
      <c r="A11982">
        <v>172</v>
      </c>
      <c r="B11982" t="s">
        <v>8618</v>
      </c>
      <c r="C11982" t="s">
        <v>8619</v>
      </c>
      <c r="D11982">
        <v>544</v>
      </c>
      <c r="E11982" s="1">
        <v>1.0089999999999999</v>
      </c>
      <c r="F11982">
        <v>1.0920000000000001</v>
      </c>
      <c r="G11982">
        <v>0.13200000000000001</v>
      </c>
      <c r="H11982">
        <v>76</v>
      </c>
      <c r="I11982">
        <v>6</v>
      </c>
      <c r="J11982">
        <v>1.4300000000000001E-3</v>
      </c>
      <c r="K11982">
        <v>0.34</v>
      </c>
      <c r="L11982">
        <v>4.3528622448979615</v>
      </c>
      <c r="M11982" s="2">
        <f t="shared" si="371"/>
        <v>87.755102040816325</v>
      </c>
      <c r="N11982" t="s">
        <v>2801</v>
      </c>
    </row>
    <row r="11983" spans="1:14">
      <c r="A11983">
        <v>173</v>
      </c>
      <c r="B11983" t="s">
        <v>8650</v>
      </c>
      <c r="C11983" t="s">
        <v>8651</v>
      </c>
      <c r="D11983">
        <v>932</v>
      </c>
      <c r="E11983" s="1">
        <v>1</v>
      </c>
      <c r="F11983">
        <v>1.0309999999999999</v>
      </c>
      <c r="G11983">
        <v>0.16500000000000001</v>
      </c>
      <c r="H11983">
        <v>115</v>
      </c>
      <c r="I11983">
        <v>5</v>
      </c>
      <c r="J11983">
        <v>2.2699999999999999E-3</v>
      </c>
      <c r="K11983">
        <v>0.252</v>
      </c>
      <c r="L11983">
        <v>4.3528622448979615</v>
      </c>
      <c r="M11983" s="2">
        <f t="shared" si="371"/>
        <v>88.265306122448976</v>
      </c>
      <c r="N11983" t="s">
        <v>2801</v>
      </c>
    </row>
    <row r="11984" spans="1:14">
      <c r="A11984">
        <v>174</v>
      </c>
      <c r="B11984" t="s">
        <v>16104</v>
      </c>
      <c r="C11984" t="s">
        <v>16105</v>
      </c>
      <c r="D11984">
        <v>2803</v>
      </c>
      <c r="E11984" s="1">
        <v>0.97299999999999998</v>
      </c>
      <c r="F11984">
        <v>1.1619999999999999</v>
      </c>
      <c r="G11984">
        <v>0.14699999999999999</v>
      </c>
      <c r="H11984">
        <v>238</v>
      </c>
      <c r="I11984">
        <v>6.9</v>
      </c>
      <c r="J11984">
        <v>6.3600000000000002E-3</v>
      </c>
      <c r="K11984">
        <v>0.35599999999999998</v>
      </c>
      <c r="L11984">
        <v>4.3528622448979615</v>
      </c>
      <c r="M11984" s="2">
        <f t="shared" si="371"/>
        <v>88.775510204081627</v>
      </c>
      <c r="N11984" t="s">
        <v>2801</v>
      </c>
    </row>
    <row r="11985" spans="1:14">
      <c r="A11985">
        <v>175</v>
      </c>
      <c r="B11985" t="s">
        <v>12304</v>
      </c>
      <c r="C11985" t="s">
        <v>12305</v>
      </c>
      <c r="D11985">
        <v>411</v>
      </c>
      <c r="E11985" s="1">
        <v>0.97199999999999998</v>
      </c>
      <c r="G11985">
        <v>7.6999999999999999E-2</v>
      </c>
      <c r="H11985">
        <v>39</v>
      </c>
      <c r="I11985">
        <v>3.9</v>
      </c>
      <c r="J11985">
        <v>1.5499999999999999E-3</v>
      </c>
      <c r="L11985">
        <v>4.3528622448979615</v>
      </c>
      <c r="M11985" s="2">
        <f t="shared" si="371"/>
        <v>89.285714285714292</v>
      </c>
      <c r="N11985" t="s">
        <v>2801</v>
      </c>
    </row>
    <row r="11986" spans="1:14">
      <c r="A11986">
        <v>176</v>
      </c>
      <c r="B11986" t="s">
        <v>8692</v>
      </c>
      <c r="C11986" t="s">
        <v>8693</v>
      </c>
      <c r="D11986">
        <v>1675</v>
      </c>
      <c r="E11986" s="1">
        <v>0.92200000000000004</v>
      </c>
      <c r="F11986">
        <v>0.996</v>
      </c>
      <c r="G11986">
        <v>8.3000000000000004E-2</v>
      </c>
      <c r="H11986">
        <v>96</v>
      </c>
      <c r="I11986">
        <v>7.2</v>
      </c>
      <c r="J11986">
        <v>3.5000000000000001E-3</v>
      </c>
      <c r="K11986">
        <v>0.27700000000000002</v>
      </c>
      <c r="L11986">
        <v>4.3528622448979615</v>
      </c>
      <c r="M11986" s="2">
        <f t="shared" si="371"/>
        <v>89.795918367346943</v>
      </c>
      <c r="N11986" t="s">
        <v>2801</v>
      </c>
    </row>
    <row r="11987" spans="1:14">
      <c r="A11987">
        <v>177</v>
      </c>
      <c r="B11987" t="s">
        <v>11875</v>
      </c>
      <c r="C11987" t="s">
        <v>11876</v>
      </c>
      <c r="D11987">
        <v>631</v>
      </c>
      <c r="E11987" s="1">
        <v>0.91</v>
      </c>
      <c r="G11987">
        <v>0.29599999999999999</v>
      </c>
      <c r="H11987">
        <v>71</v>
      </c>
      <c r="I11987">
        <v>4.7</v>
      </c>
      <c r="J11987">
        <v>2.15E-3</v>
      </c>
      <c r="L11987">
        <v>4.3528622448979615</v>
      </c>
      <c r="M11987" s="2">
        <f t="shared" si="371"/>
        <v>90.306122448979593</v>
      </c>
      <c r="N11987" t="s">
        <v>2801</v>
      </c>
    </row>
    <row r="11988" spans="1:14">
      <c r="A11988">
        <v>178</v>
      </c>
      <c r="B11988" t="s">
        <v>12282</v>
      </c>
      <c r="C11988" t="s">
        <v>12283</v>
      </c>
      <c r="D11988">
        <v>143</v>
      </c>
      <c r="E11988" s="1">
        <v>0.90700000000000003</v>
      </c>
      <c r="F11988">
        <v>0.61699999999999999</v>
      </c>
      <c r="G11988">
        <v>0.17699999999999999</v>
      </c>
      <c r="H11988">
        <v>62</v>
      </c>
      <c r="I11988">
        <v>2.2999999999999998</v>
      </c>
      <c r="J11988">
        <v>5.9999999999999995E-4</v>
      </c>
      <c r="K11988">
        <v>0.16300000000000001</v>
      </c>
      <c r="L11988">
        <v>4.3528622448979615</v>
      </c>
      <c r="M11988" s="2">
        <f t="shared" si="371"/>
        <v>90.816326530612244</v>
      </c>
      <c r="N11988" t="s">
        <v>2801</v>
      </c>
    </row>
    <row r="11989" spans="1:14">
      <c r="A11989">
        <v>179</v>
      </c>
      <c r="B11989" t="s">
        <v>16122</v>
      </c>
      <c r="C11989" t="s">
        <v>16123</v>
      </c>
      <c r="D11989">
        <v>962</v>
      </c>
      <c r="E11989" s="1">
        <v>0.89500000000000002</v>
      </c>
      <c r="F11989">
        <v>0.90700000000000003</v>
      </c>
      <c r="G11989">
        <v>0.15</v>
      </c>
      <c r="H11989">
        <v>80</v>
      </c>
      <c r="I11989">
        <v>7.9</v>
      </c>
      <c r="J11989">
        <v>1.83E-3</v>
      </c>
      <c r="K11989">
        <v>0.27600000000000002</v>
      </c>
      <c r="L11989">
        <v>4.3528622448979615</v>
      </c>
      <c r="M11989" s="2">
        <f t="shared" si="371"/>
        <v>91.326530612244895</v>
      </c>
      <c r="N11989" t="s">
        <v>2801</v>
      </c>
    </row>
    <row r="11990" spans="1:14">
      <c r="A11990">
        <v>180</v>
      </c>
      <c r="B11990" t="s">
        <v>16294</v>
      </c>
      <c r="C11990" t="s">
        <v>16295</v>
      </c>
      <c r="D11990">
        <v>752</v>
      </c>
      <c r="E11990" s="1">
        <v>0.88</v>
      </c>
      <c r="F11990">
        <v>0.90600000000000003</v>
      </c>
      <c r="G11990">
        <v>0.161</v>
      </c>
      <c r="H11990">
        <v>118</v>
      </c>
      <c r="I11990">
        <v>6</v>
      </c>
      <c r="J11990">
        <v>1.7600000000000001E-3</v>
      </c>
      <c r="K11990">
        <v>0.25600000000000001</v>
      </c>
      <c r="L11990">
        <v>4.3528622448979615</v>
      </c>
      <c r="M11990" s="2">
        <f t="shared" si="371"/>
        <v>91.83673469387756</v>
      </c>
      <c r="N11990" t="s">
        <v>2801</v>
      </c>
    </row>
    <row r="11991" spans="1:14">
      <c r="A11991">
        <v>181</v>
      </c>
      <c r="B11991" t="s">
        <v>8596</v>
      </c>
      <c r="C11991" t="s">
        <v>8597</v>
      </c>
      <c r="D11991">
        <v>1178</v>
      </c>
      <c r="E11991" s="1">
        <v>0.82499999999999996</v>
      </c>
      <c r="F11991">
        <v>1.0409999999999999</v>
      </c>
      <c r="G11991">
        <v>6.7000000000000004E-2</v>
      </c>
      <c r="H11991">
        <v>60</v>
      </c>
      <c r="I11991">
        <v>7.5</v>
      </c>
      <c r="J11991">
        <v>2.3999999999999998E-3</v>
      </c>
      <c r="K11991">
        <v>0.29399999999999998</v>
      </c>
      <c r="L11991">
        <v>4.3528622448979615</v>
      </c>
      <c r="M11991" s="2">
        <f t="shared" si="371"/>
        <v>92.346938775510196</v>
      </c>
      <c r="N11991" t="s">
        <v>2801</v>
      </c>
    </row>
    <row r="11992" spans="1:14">
      <c r="A11992">
        <v>182</v>
      </c>
      <c r="B11992" t="s">
        <v>12410</v>
      </c>
      <c r="C11992" t="s">
        <v>12411</v>
      </c>
      <c r="D11992">
        <v>153</v>
      </c>
      <c r="E11992" s="1">
        <v>0.77300000000000002</v>
      </c>
      <c r="F11992">
        <v>0.504</v>
      </c>
      <c r="G11992">
        <v>5.3999999999999999E-2</v>
      </c>
      <c r="H11992">
        <v>74</v>
      </c>
      <c r="I11992">
        <v>2</v>
      </c>
      <c r="J11992">
        <v>4.2000000000000002E-4</v>
      </c>
      <c r="K11992">
        <v>9.4E-2</v>
      </c>
      <c r="L11992">
        <v>4.3528622448979615</v>
      </c>
      <c r="M11992" s="2">
        <f t="shared" si="371"/>
        <v>92.857142857142861</v>
      </c>
      <c r="N11992" t="s">
        <v>2801</v>
      </c>
    </row>
    <row r="11993" spans="1:14">
      <c r="A11993">
        <v>183</v>
      </c>
      <c r="B11993" t="s">
        <v>12412</v>
      </c>
      <c r="C11993" t="s">
        <v>12413</v>
      </c>
      <c r="D11993">
        <v>444</v>
      </c>
      <c r="E11993" s="1">
        <v>0.76100000000000001</v>
      </c>
      <c r="F11993">
        <v>0.65300000000000002</v>
      </c>
      <c r="G11993">
        <v>9.1999999999999998E-2</v>
      </c>
      <c r="H11993">
        <v>120</v>
      </c>
      <c r="I11993">
        <v>3.3</v>
      </c>
      <c r="J11993">
        <v>1.2099999999999999E-3</v>
      </c>
      <c r="K11993">
        <v>0.126</v>
      </c>
      <c r="L11993">
        <v>4.3528622448979615</v>
      </c>
      <c r="M11993" s="2">
        <f t="shared" si="371"/>
        <v>93.367346938775512</v>
      </c>
      <c r="N11993" t="s">
        <v>2801</v>
      </c>
    </row>
    <row r="11994" spans="1:14">
      <c r="A11994">
        <v>184</v>
      </c>
      <c r="B11994" t="s">
        <v>12416</v>
      </c>
      <c r="C11994" t="s">
        <v>12417</v>
      </c>
      <c r="D11994">
        <v>415</v>
      </c>
      <c r="E11994" s="1">
        <v>0.76100000000000001</v>
      </c>
      <c r="G11994">
        <v>0.10299999999999999</v>
      </c>
      <c r="H11994">
        <v>97</v>
      </c>
      <c r="I11994">
        <v>3.3</v>
      </c>
      <c r="J11994">
        <v>1.58E-3</v>
      </c>
      <c r="L11994">
        <v>4.3528622448979615</v>
      </c>
      <c r="M11994" s="2">
        <f t="shared" si="371"/>
        <v>93.877551020408163</v>
      </c>
      <c r="N11994" t="s">
        <v>2801</v>
      </c>
    </row>
    <row r="11995" spans="1:14">
      <c r="A11995">
        <v>185</v>
      </c>
      <c r="B11995" t="s">
        <v>12386</v>
      </c>
      <c r="C11995" t="s">
        <v>12387</v>
      </c>
      <c r="D11995">
        <v>83</v>
      </c>
      <c r="E11995" s="1">
        <v>0.75</v>
      </c>
      <c r="F11995">
        <v>0.45200000000000001</v>
      </c>
      <c r="G11995">
        <v>0.182</v>
      </c>
      <c r="H11995">
        <v>11</v>
      </c>
      <c r="J11995">
        <v>2.1000000000000001E-4</v>
      </c>
      <c r="K11995">
        <v>0.128</v>
      </c>
      <c r="L11995">
        <v>4.3528622448979615</v>
      </c>
      <c r="M11995" s="2">
        <f t="shared" si="371"/>
        <v>94.387755102040813</v>
      </c>
      <c r="N11995" t="s">
        <v>2801</v>
      </c>
    </row>
    <row r="11996" spans="1:14">
      <c r="A11996">
        <v>186</v>
      </c>
      <c r="B11996" t="s">
        <v>12127</v>
      </c>
      <c r="C11996" t="s">
        <v>12128</v>
      </c>
      <c r="D11996">
        <v>209</v>
      </c>
      <c r="E11996" s="1">
        <v>0.68</v>
      </c>
      <c r="F11996">
        <v>0.67500000000000004</v>
      </c>
      <c r="G11996">
        <v>0.40300000000000002</v>
      </c>
      <c r="H11996">
        <v>62</v>
      </c>
      <c r="I11996">
        <v>2.9</v>
      </c>
      <c r="J11996">
        <v>1E-3</v>
      </c>
      <c r="K11996">
        <v>0.216</v>
      </c>
      <c r="L11996">
        <v>4.3528622448979615</v>
      </c>
      <c r="M11996" s="2">
        <f t="shared" si="371"/>
        <v>94.897959183673478</v>
      </c>
      <c r="N11996" t="s">
        <v>2801</v>
      </c>
    </row>
    <row r="11997" spans="1:14">
      <c r="A11997">
        <v>187</v>
      </c>
      <c r="B11997" t="s">
        <v>8686</v>
      </c>
      <c r="C11997" t="s">
        <v>8687</v>
      </c>
      <c r="D11997">
        <v>45</v>
      </c>
      <c r="E11997" s="1">
        <v>0.65</v>
      </c>
      <c r="F11997">
        <v>0.65</v>
      </c>
      <c r="G11997">
        <v>9.2999999999999999E-2</v>
      </c>
      <c r="H11997">
        <v>54</v>
      </c>
      <c r="J11997">
        <v>6.0000000000000002E-5</v>
      </c>
      <c r="K11997">
        <v>5.3999999999999999E-2</v>
      </c>
      <c r="L11997">
        <v>4.3528622448979615</v>
      </c>
      <c r="M11997" s="2">
        <f t="shared" si="371"/>
        <v>95.408163265306129</v>
      </c>
      <c r="N11997" t="s">
        <v>2801</v>
      </c>
    </row>
    <row r="11998" spans="1:14">
      <c r="A11998">
        <v>188</v>
      </c>
      <c r="B11998" t="s">
        <v>12286</v>
      </c>
      <c r="C11998" t="s">
        <v>12287</v>
      </c>
      <c r="D11998">
        <v>988</v>
      </c>
      <c r="E11998" s="1">
        <v>0.60499999999999998</v>
      </c>
      <c r="F11998">
        <v>0.53700000000000003</v>
      </c>
      <c r="G11998">
        <v>0.159</v>
      </c>
      <c r="H11998">
        <v>145</v>
      </c>
      <c r="I11998">
        <v>6.6</v>
      </c>
      <c r="J11998">
        <v>1.3799999999999999E-3</v>
      </c>
      <c r="K11998">
        <v>9.9000000000000005E-2</v>
      </c>
      <c r="L11998">
        <v>4.3528622448979615</v>
      </c>
      <c r="M11998" s="2">
        <f t="shared" si="371"/>
        <v>95.918367346938766</v>
      </c>
      <c r="N11998" t="s">
        <v>2801</v>
      </c>
    </row>
    <row r="11999" spans="1:14">
      <c r="A11999">
        <v>189</v>
      </c>
      <c r="B11999" t="s">
        <v>12149</v>
      </c>
      <c r="C11999" t="s">
        <v>12150</v>
      </c>
      <c r="D11999">
        <v>1222</v>
      </c>
      <c r="E11999" s="1">
        <v>0.57699999999999996</v>
      </c>
      <c r="F11999">
        <v>0.64300000000000002</v>
      </c>
      <c r="G11999">
        <v>1.9E-2</v>
      </c>
      <c r="H11999">
        <v>154</v>
      </c>
      <c r="I11999">
        <v>7.1</v>
      </c>
      <c r="J11999">
        <v>2.31E-3</v>
      </c>
      <c r="K11999">
        <v>0.16400000000000001</v>
      </c>
      <c r="L11999">
        <v>4.3528622448979615</v>
      </c>
      <c r="M11999" s="2">
        <f t="shared" si="371"/>
        <v>96.428571428571431</v>
      </c>
      <c r="N11999" t="s">
        <v>2801</v>
      </c>
    </row>
    <row r="12000" spans="1:14">
      <c r="A12000">
        <v>190</v>
      </c>
      <c r="B12000" t="s">
        <v>12350</v>
      </c>
      <c r="C12000" t="s">
        <v>12351</v>
      </c>
      <c r="D12000">
        <v>110</v>
      </c>
      <c r="E12000" s="1">
        <v>0.44800000000000001</v>
      </c>
      <c r="F12000">
        <v>0.28799999999999998</v>
      </c>
      <c r="G12000">
        <v>4.9000000000000002E-2</v>
      </c>
      <c r="H12000">
        <v>61</v>
      </c>
      <c r="I12000">
        <v>3.3</v>
      </c>
      <c r="J12000">
        <v>2.7E-4</v>
      </c>
      <c r="K12000">
        <v>5.6000000000000001E-2</v>
      </c>
      <c r="L12000">
        <v>4.3528622448979615</v>
      </c>
      <c r="M12000" s="2">
        <f t="shared" si="371"/>
        <v>96.938775510204081</v>
      </c>
      <c r="N12000" t="s">
        <v>2801</v>
      </c>
    </row>
    <row r="12001" spans="1:14">
      <c r="A12001">
        <v>191</v>
      </c>
      <c r="B12001" t="s">
        <v>8694</v>
      </c>
      <c r="C12001" t="s">
        <v>8695</v>
      </c>
      <c r="D12001">
        <v>73</v>
      </c>
      <c r="E12001" s="1">
        <v>0.34699999999999998</v>
      </c>
      <c r="G12001">
        <v>2.1999999999999999E-2</v>
      </c>
      <c r="H12001">
        <v>45</v>
      </c>
      <c r="J12001">
        <v>1E-4</v>
      </c>
      <c r="L12001">
        <v>4.3528622448979615</v>
      </c>
      <c r="M12001" s="2">
        <f t="shared" si="371"/>
        <v>97.448979591836732</v>
      </c>
      <c r="N12001" t="s">
        <v>2801</v>
      </c>
    </row>
    <row r="12002" spans="1:14">
      <c r="A12002">
        <v>192</v>
      </c>
      <c r="B12002" t="s">
        <v>8658</v>
      </c>
      <c r="C12002" t="s">
        <v>8659</v>
      </c>
      <c r="D12002">
        <v>41</v>
      </c>
      <c r="E12002" s="1">
        <v>0.24299999999999999</v>
      </c>
      <c r="F12002">
        <v>0.22900000000000001</v>
      </c>
      <c r="G12002">
        <v>0</v>
      </c>
      <c r="H12002">
        <v>31</v>
      </c>
      <c r="J12002">
        <v>4.0000000000000003E-5</v>
      </c>
      <c r="K12002">
        <v>1.2999999999999999E-2</v>
      </c>
      <c r="L12002">
        <v>4.3528622448979615</v>
      </c>
      <c r="M12002" s="2">
        <f t="shared" si="371"/>
        <v>97.959183673469383</v>
      </c>
      <c r="N12002" t="s">
        <v>2801</v>
      </c>
    </row>
    <row r="12003" spans="1:14">
      <c r="A12003">
        <v>193</v>
      </c>
      <c r="B12003" t="s">
        <v>8634</v>
      </c>
      <c r="C12003" t="s">
        <v>8635</v>
      </c>
      <c r="D12003">
        <v>137</v>
      </c>
      <c r="E12003" s="1">
        <v>0.23699999999999999</v>
      </c>
      <c r="F12003">
        <v>0.23699999999999999</v>
      </c>
      <c r="G12003">
        <v>7.2999999999999995E-2</v>
      </c>
      <c r="H12003">
        <v>524</v>
      </c>
      <c r="I12003">
        <v>1.6</v>
      </c>
      <c r="J12003">
        <v>3.3E-4</v>
      </c>
      <c r="K12003">
        <v>4.5999999999999999E-2</v>
      </c>
      <c r="L12003">
        <v>4.3528622448979615</v>
      </c>
      <c r="M12003" s="2">
        <f t="shared" si="371"/>
        <v>98.469387755102048</v>
      </c>
      <c r="N12003" t="s">
        <v>2801</v>
      </c>
    </row>
    <row r="12004" spans="1:14">
      <c r="A12004">
        <v>194</v>
      </c>
      <c r="B12004" t="s">
        <v>8700</v>
      </c>
      <c r="C12004" t="s">
        <v>8701</v>
      </c>
      <c r="D12004">
        <v>100</v>
      </c>
      <c r="E12004" s="1">
        <v>0.21099999999999999</v>
      </c>
      <c r="F12004">
        <v>0.157</v>
      </c>
      <c r="G12004">
        <v>8.9999999999999993E-3</v>
      </c>
      <c r="H12004">
        <v>107</v>
      </c>
      <c r="I12004">
        <v>5.3</v>
      </c>
      <c r="J12004">
        <v>6.0000000000000002E-5</v>
      </c>
      <c r="K12004">
        <v>8.9999999999999993E-3</v>
      </c>
      <c r="L12004">
        <v>4.3528622448979615</v>
      </c>
      <c r="M12004" s="2">
        <f t="shared" si="371"/>
        <v>98.979591836734699</v>
      </c>
      <c r="N12004" t="s">
        <v>2801</v>
      </c>
    </row>
    <row r="12005" spans="1:14">
      <c r="A12005">
        <v>195</v>
      </c>
      <c r="B12005" t="s">
        <v>8648</v>
      </c>
      <c r="C12005" t="s">
        <v>8649</v>
      </c>
      <c r="D12005">
        <v>103</v>
      </c>
      <c r="E12005" s="1">
        <v>0.13400000000000001</v>
      </c>
      <c r="F12005">
        <v>9.4E-2</v>
      </c>
      <c r="G12005">
        <v>3.7999999999999999E-2</v>
      </c>
      <c r="H12005">
        <v>104</v>
      </c>
      <c r="I12005">
        <v>5.0999999999999996</v>
      </c>
      <c r="J12005">
        <v>1.7000000000000001E-4</v>
      </c>
      <c r="K12005">
        <v>1.6E-2</v>
      </c>
      <c r="L12005">
        <v>4.3528622448979615</v>
      </c>
      <c r="M12005" s="2">
        <f t="shared" si="371"/>
        <v>99.489795918367349</v>
      </c>
      <c r="N12005" t="s">
        <v>2801</v>
      </c>
    </row>
    <row r="12006" spans="1:14">
      <c r="A12006">
        <v>196</v>
      </c>
      <c r="B12006" t="s">
        <v>8640</v>
      </c>
      <c r="C12006" t="s">
        <v>8641</v>
      </c>
      <c r="D12006">
        <v>62</v>
      </c>
      <c r="E12006" s="1">
        <v>9.7000000000000003E-2</v>
      </c>
      <c r="F12006">
        <v>9.6000000000000002E-2</v>
      </c>
      <c r="G12006">
        <v>2.4E-2</v>
      </c>
      <c r="H12006">
        <v>84</v>
      </c>
      <c r="J12006">
        <v>2.7E-4</v>
      </c>
      <c r="K12006">
        <v>0.03</v>
      </c>
      <c r="L12006">
        <v>4.3528622448979615</v>
      </c>
      <c r="M12006" s="2">
        <f t="shared" si="371"/>
        <v>100</v>
      </c>
      <c r="N12006" t="s">
        <v>2801</v>
      </c>
    </row>
    <row r="12007" spans="1:14" s="3" customFormat="1">
      <c r="E12007" s="4"/>
      <c r="M12007" s="5"/>
    </row>
    <row r="12008" spans="1:14">
      <c r="A12008">
        <v>1</v>
      </c>
      <c r="B12008" t="s">
        <v>8716</v>
      </c>
      <c r="C12008" t="s">
        <v>8717</v>
      </c>
      <c r="D12008">
        <v>4825</v>
      </c>
      <c r="E12008" s="1">
        <v>4.4000000000000004</v>
      </c>
      <c r="F12008">
        <v>7.13</v>
      </c>
      <c r="G12008">
        <v>0.35099999999999998</v>
      </c>
      <c r="H12008">
        <v>37</v>
      </c>
      <c r="I12008">
        <v>8</v>
      </c>
      <c r="J12008">
        <v>9.8799999999999999E-3</v>
      </c>
      <c r="K12008">
        <v>2.282</v>
      </c>
      <c r="L12008">
        <f>AVERAGE(E12008:E12087)</f>
        <v>1.2583164556962028</v>
      </c>
      <c r="M12008" s="2">
        <f t="shared" ref="M12008:M12039" si="372">A12008/78*100</f>
        <v>1.2820512820512819</v>
      </c>
      <c r="N12008" t="s">
        <v>2802</v>
      </c>
    </row>
    <row r="12009" spans="1:14">
      <c r="A12009">
        <v>2</v>
      </c>
      <c r="B12009" t="s">
        <v>17647</v>
      </c>
      <c r="C12009" t="s">
        <v>17648</v>
      </c>
      <c r="D12009">
        <v>2536</v>
      </c>
      <c r="E12009" s="1">
        <v>3.177</v>
      </c>
      <c r="F12009">
        <v>3.4489999999999998</v>
      </c>
      <c r="G12009">
        <v>0.59599999999999997</v>
      </c>
      <c r="H12009">
        <v>52</v>
      </c>
      <c r="I12009">
        <v>6.5</v>
      </c>
      <c r="J12009">
        <v>4.0299999999999997E-3</v>
      </c>
      <c r="K12009">
        <v>0.72699999999999998</v>
      </c>
      <c r="L12009">
        <v>1.1534358974358976</v>
      </c>
      <c r="M12009" s="2">
        <f t="shared" si="372"/>
        <v>2.5641025641025639</v>
      </c>
      <c r="N12009" t="s">
        <v>2802</v>
      </c>
    </row>
    <row r="12010" spans="1:14">
      <c r="A12010">
        <v>3</v>
      </c>
      <c r="B12010" t="s">
        <v>8732</v>
      </c>
      <c r="C12010" t="s">
        <v>8733</v>
      </c>
      <c r="D12010">
        <v>3316</v>
      </c>
      <c r="E12010" s="1">
        <v>3.024</v>
      </c>
      <c r="F12010">
        <v>3.4740000000000002</v>
      </c>
      <c r="G12010">
        <v>1.135</v>
      </c>
      <c r="H12010">
        <v>89</v>
      </c>
      <c r="I12010">
        <v>7.3</v>
      </c>
      <c r="J12010">
        <v>6.8300000000000001E-3</v>
      </c>
      <c r="K12010">
        <v>1.0489999999999999</v>
      </c>
      <c r="L12010">
        <v>1.1534358974358976</v>
      </c>
      <c r="M12010" s="2">
        <f t="shared" si="372"/>
        <v>3.8461538461538463</v>
      </c>
      <c r="N12010" t="s">
        <v>2802</v>
      </c>
    </row>
    <row r="12011" spans="1:14">
      <c r="A12011">
        <v>4</v>
      </c>
      <c r="B12011" t="s">
        <v>13359</v>
      </c>
      <c r="C12011" t="s">
        <v>13360</v>
      </c>
      <c r="D12011">
        <v>4064</v>
      </c>
      <c r="E12011" s="1">
        <v>2.944</v>
      </c>
      <c r="F12011">
        <v>3.52</v>
      </c>
      <c r="G12011">
        <v>0.34699999999999998</v>
      </c>
      <c r="H12011">
        <v>101</v>
      </c>
      <c r="I12011">
        <v>9.4</v>
      </c>
      <c r="J12011">
        <v>9.58E-3</v>
      </c>
      <c r="K12011">
        <v>1.488</v>
      </c>
      <c r="L12011">
        <v>1.1534358974358976</v>
      </c>
      <c r="M12011" s="2">
        <f t="shared" si="372"/>
        <v>5.1282051282051277</v>
      </c>
      <c r="N12011" t="s">
        <v>2802</v>
      </c>
    </row>
    <row r="12012" spans="1:14">
      <c r="A12012">
        <v>5</v>
      </c>
      <c r="B12012" t="s">
        <v>13361</v>
      </c>
      <c r="C12012" t="s">
        <v>13362</v>
      </c>
      <c r="D12012">
        <v>1751</v>
      </c>
      <c r="E12012" s="1">
        <v>2.2719999999999998</v>
      </c>
      <c r="F12012">
        <v>2.7639999999999998</v>
      </c>
      <c r="G12012">
        <v>0.41899999999999998</v>
      </c>
      <c r="H12012">
        <v>86</v>
      </c>
      <c r="I12012">
        <v>5.0999999999999996</v>
      </c>
      <c r="J12012">
        <v>6.96E-3</v>
      </c>
      <c r="K12012">
        <v>1.0780000000000001</v>
      </c>
      <c r="L12012">
        <v>1.1534358974358976</v>
      </c>
      <c r="M12012" s="2">
        <f t="shared" si="372"/>
        <v>6.4102564102564097</v>
      </c>
      <c r="N12012" t="s">
        <v>2802</v>
      </c>
    </row>
    <row r="12013" spans="1:14">
      <c r="A12013">
        <v>6</v>
      </c>
      <c r="B12013" t="s">
        <v>14738</v>
      </c>
      <c r="C12013" t="s">
        <v>14739</v>
      </c>
      <c r="D12013">
        <v>3895</v>
      </c>
      <c r="E12013" s="1">
        <v>2.2010000000000001</v>
      </c>
      <c r="F12013">
        <v>3.0369999999999999</v>
      </c>
      <c r="G12013">
        <v>0.19600000000000001</v>
      </c>
      <c r="H12013">
        <v>209</v>
      </c>
      <c r="I12013">
        <v>5.9</v>
      </c>
      <c r="J12013">
        <v>9.9399999999999992E-3</v>
      </c>
      <c r="K12013">
        <v>0.86399999999999999</v>
      </c>
      <c r="L12013">
        <v>1.1534358974358976</v>
      </c>
      <c r="M12013" s="2">
        <f t="shared" si="372"/>
        <v>7.6923076923076925</v>
      </c>
      <c r="N12013" t="s">
        <v>2802</v>
      </c>
    </row>
    <row r="12014" spans="1:14">
      <c r="A12014">
        <v>7</v>
      </c>
      <c r="B12014" t="s">
        <v>19222</v>
      </c>
      <c r="C12014" t="s">
        <v>19223</v>
      </c>
      <c r="D12014">
        <v>5751</v>
      </c>
      <c r="E12014" s="1">
        <v>2.09</v>
      </c>
      <c r="F12014">
        <v>2.351</v>
      </c>
      <c r="G12014">
        <v>0.255</v>
      </c>
      <c r="H12014">
        <v>106</v>
      </c>
      <c r="I12014" t="s">
        <v>18288</v>
      </c>
      <c r="J12014">
        <v>1.4030000000000001E-2</v>
      </c>
      <c r="K12014">
        <v>2.0670000000000002</v>
      </c>
      <c r="L12014">
        <v>1.1534358974358976</v>
      </c>
      <c r="M12014" s="2">
        <f t="shared" si="372"/>
        <v>8.9743589743589745</v>
      </c>
      <c r="N12014" t="s">
        <v>2802</v>
      </c>
    </row>
    <row r="12015" spans="1:14">
      <c r="A12015">
        <v>8</v>
      </c>
      <c r="B12015" t="s">
        <v>17603</v>
      </c>
      <c r="C12015" t="s">
        <v>17604</v>
      </c>
      <c r="D12015">
        <v>8186</v>
      </c>
      <c r="E12015" s="1">
        <v>2.081</v>
      </c>
      <c r="F12015">
        <v>2.5939999999999999</v>
      </c>
      <c r="G12015">
        <v>0.58499999999999996</v>
      </c>
      <c r="H12015">
        <v>347</v>
      </c>
      <c r="I12015">
        <v>6.2</v>
      </c>
      <c r="J12015">
        <v>1.7500000000000002E-2</v>
      </c>
      <c r="K12015">
        <v>0.69699999999999995</v>
      </c>
      <c r="L12015">
        <v>1.1534358974358976</v>
      </c>
      <c r="M12015" s="2">
        <f t="shared" si="372"/>
        <v>10.256410256410255</v>
      </c>
      <c r="N12015" t="s">
        <v>2802</v>
      </c>
    </row>
    <row r="12016" spans="1:14">
      <c r="A12016">
        <v>9</v>
      </c>
      <c r="B12016" t="s">
        <v>8710</v>
      </c>
      <c r="C12016" t="s">
        <v>8711</v>
      </c>
      <c r="D12016">
        <v>23560</v>
      </c>
      <c r="E12016" s="1">
        <v>2.0379999999999998</v>
      </c>
      <c r="F12016">
        <v>2.524</v>
      </c>
      <c r="G12016">
        <v>0.311</v>
      </c>
      <c r="H12016">
        <v>589</v>
      </c>
      <c r="I12016">
        <v>8.1</v>
      </c>
      <c r="J12016">
        <v>5.8020000000000002E-2</v>
      </c>
      <c r="K12016">
        <v>0.97199999999999998</v>
      </c>
      <c r="L12016">
        <v>1.1534358974358976</v>
      </c>
      <c r="M12016" s="2">
        <f t="shared" si="372"/>
        <v>11.538461538461538</v>
      </c>
      <c r="N12016" t="s">
        <v>2802</v>
      </c>
    </row>
    <row r="12017" spans="1:14">
      <c r="A12017">
        <v>10</v>
      </c>
      <c r="B12017" t="s">
        <v>15266</v>
      </c>
      <c r="C12017" t="s">
        <v>15267</v>
      </c>
      <c r="D12017">
        <v>5810</v>
      </c>
      <c r="E12017" s="1">
        <v>1.909</v>
      </c>
      <c r="F12017">
        <v>2.3740000000000001</v>
      </c>
      <c r="G12017">
        <v>0.35</v>
      </c>
      <c r="H12017">
        <v>314</v>
      </c>
      <c r="I12017">
        <v>6.2</v>
      </c>
      <c r="J12017">
        <v>2.036E-2</v>
      </c>
      <c r="K12017">
        <v>1.0209999999999999</v>
      </c>
      <c r="L12017">
        <v>1.1534358974358976</v>
      </c>
      <c r="M12017" s="2">
        <f t="shared" si="372"/>
        <v>12.820512820512819</v>
      </c>
      <c r="N12017" t="s">
        <v>2802</v>
      </c>
    </row>
    <row r="12018" spans="1:14">
      <c r="A12018">
        <v>11</v>
      </c>
      <c r="B12018" t="s">
        <v>17635</v>
      </c>
      <c r="C12018" t="s">
        <v>17636</v>
      </c>
      <c r="D12018">
        <v>4783</v>
      </c>
      <c r="E12018" s="1">
        <v>1.901</v>
      </c>
      <c r="F12018">
        <v>2.4409999999999998</v>
      </c>
      <c r="G12018">
        <v>0.41099999999999998</v>
      </c>
      <c r="H12018">
        <v>151</v>
      </c>
      <c r="I12018">
        <v>6.6</v>
      </c>
      <c r="J12018">
        <v>1.2699999999999999E-2</v>
      </c>
      <c r="K12018">
        <v>0.873</v>
      </c>
      <c r="L12018">
        <v>1.1534358974358976</v>
      </c>
      <c r="M12018" s="2">
        <f t="shared" si="372"/>
        <v>14.102564102564102</v>
      </c>
      <c r="N12018" t="s">
        <v>2802</v>
      </c>
    </row>
    <row r="12019" spans="1:14">
      <c r="A12019">
        <v>12</v>
      </c>
      <c r="B12019" t="s">
        <v>8724</v>
      </c>
      <c r="C12019" t="s">
        <v>8725</v>
      </c>
      <c r="D12019">
        <v>18351</v>
      </c>
      <c r="E12019" s="1">
        <v>1.859</v>
      </c>
      <c r="F12019">
        <v>3.0569999999999999</v>
      </c>
      <c r="G12019">
        <v>0.374</v>
      </c>
      <c r="H12019">
        <v>139</v>
      </c>
      <c r="I12019" t="s">
        <v>18288</v>
      </c>
      <c r="J12019">
        <v>2.9049999999999999E-2</v>
      </c>
      <c r="K12019">
        <v>2.37</v>
      </c>
      <c r="L12019">
        <v>1.1534358974358976</v>
      </c>
      <c r="M12019" s="2">
        <f t="shared" si="372"/>
        <v>15.384615384615385</v>
      </c>
      <c r="N12019" t="s">
        <v>2802</v>
      </c>
    </row>
    <row r="12020" spans="1:14">
      <c r="A12020">
        <v>13</v>
      </c>
      <c r="B12020" t="s">
        <v>14744</v>
      </c>
      <c r="C12020" t="s">
        <v>14745</v>
      </c>
      <c r="D12020">
        <v>13933</v>
      </c>
      <c r="E12020" s="1">
        <v>1.8540000000000001</v>
      </c>
      <c r="F12020">
        <v>2.339</v>
      </c>
      <c r="G12020">
        <v>0.40100000000000002</v>
      </c>
      <c r="H12020">
        <v>1363</v>
      </c>
      <c r="I12020">
        <v>3.3</v>
      </c>
      <c r="J12020">
        <v>4.2229999999999997E-2</v>
      </c>
      <c r="K12020">
        <v>0.497</v>
      </c>
      <c r="L12020">
        <v>1.1534358974358976</v>
      </c>
      <c r="M12020" s="2">
        <f t="shared" si="372"/>
        <v>16.666666666666664</v>
      </c>
      <c r="N12020" t="s">
        <v>2802</v>
      </c>
    </row>
    <row r="12021" spans="1:14">
      <c r="A12021">
        <v>14</v>
      </c>
      <c r="B12021" t="s">
        <v>8746</v>
      </c>
      <c r="C12021" t="s">
        <v>8747</v>
      </c>
      <c r="D12021">
        <v>2642</v>
      </c>
      <c r="E12021" s="1">
        <v>1.8140000000000001</v>
      </c>
      <c r="F12021">
        <v>2.6230000000000002</v>
      </c>
      <c r="G12021">
        <v>0.182</v>
      </c>
      <c r="H12021">
        <v>33</v>
      </c>
      <c r="I12021" t="s">
        <v>18288</v>
      </c>
      <c r="J12021">
        <v>4.79E-3</v>
      </c>
      <c r="K12021">
        <v>1.56</v>
      </c>
      <c r="L12021">
        <v>1.1534358974358976</v>
      </c>
      <c r="M12021" s="2">
        <f t="shared" si="372"/>
        <v>17.948717948717949</v>
      </c>
      <c r="N12021" t="s">
        <v>2802</v>
      </c>
    </row>
    <row r="12022" spans="1:14">
      <c r="A12022">
        <v>15</v>
      </c>
      <c r="B12022" t="s">
        <v>8734</v>
      </c>
      <c r="C12022" t="s">
        <v>8735</v>
      </c>
      <c r="D12022">
        <v>8311</v>
      </c>
      <c r="E12022" s="1">
        <v>1.786</v>
      </c>
      <c r="F12022">
        <v>2.484</v>
      </c>
      <c r="G12022">
        <v>0.20799999999999999</v>
      </c>
      <c r="H12022">
        <v>106</v>
      </c>
      <c r="I12022" t="s">
        <v>18288</v>
      </c>
      <c r="J12022">
        <v>1.883E-2</v>
      </c>
      <c r="K12022">
        <v>1.966</v>
      </c>
      <c r="L12022">
        <v>1.1534358974358976</v>
      </c>
      <c r="M12022" s="2">
        <f t="shared" si="372"/>
        <v>19.230769230769234</v>
      </c>
      <c r="N12022" t="s">
        <v>2802</v>
      </c>
    </row>
    <row r="12023" spans="1:14">
      <c r="A12023">
        <v>16</v>
      </c>
      <c r="B12023" t="s">
        <v>8722</v>
      </c>
      <c r="C12023" t="s">
        <v>8723</v>
      </c>
      <c r="D12023">
        <v>1064</v>
      </c>
      <c r="E12023" s="1">
        <v>1.712</v>
      </c>
      <c r="F12023">
        <v>2.5609999999999999</v>
      </c>
      <c r="G12023">
        <v>0.24399999999999999</v>
      </c>
      <c r="H12023">
        <v>45</v>
      </c>
      <c r="I12023">
        <v>6.5</v>
      </c>
      <c r="J12023">
        <v>6.7099999999999998E-3</v>
      </c>
      <c r="K12023">
        <v>2.0249999999999999</v>
      </c>
      <c r="L12023">
        <v>1.1534358974358976</v>
      </c>
      <c r="M12023" s="2">
        <f t="shared" si="372"/>
        <v>20.512820512820511</v>
      </c>
      <c r="N12023" t="s">
        <v>2802</v>
      </c>
    </row>
    <row r="12024" spans="1:14">
      <c r="A12024">
        <v>17</v>
      </c>
      <c r="B12024" t="s">
        <v>19102</v>
      </c>
      <c r="C12024" t="s">
        <v>19103</v>
      </c>
      <c r="D12024">
        <v>4239</v>
      </c>
      <c r="E12024" s="1">
        <v>1.667</v>
      </c>
      <c r="F12024">
        <v>2.0539999999999998</v>
      </c>
      <c r="G12024">
        <v>0.218</v>
      </c>
      <c r="H12024">
        <v>170</v>
      </c>
      <c r="I12024">
        <v>9.6999999999999993</v>
      </c>
      <c r="J12024">
        <v>1.0869999999999999E-2</v>
      </c>
      <c r="K12024">
        <v>1.0469999999999999</v>
      </c>
      <c r="L12024">
        <v>1.1534358974358976</v>
      </c>
      <c r="M12024" s="2">
        <f t="shared" si="372"/>
        <v>21.794871794871796</v>
      </c>
      <c r="N12024" t="s">
        <v>2802</v>
      </c>
    </row>
    <row r="12025" spans="1:14">
      <c r="A12025">
        <v>18</v>
      </c>
      <c r="B12025" t="s">
        <v>14171</v>
      </c>
      <c r="C12025" t="s">
        <v>14172</v>
      </c>
      <c r="D12025">
        <v>437</v>
      </c>
      <c r="E12025" s="1">
        <v>1.6539999999999999</v>
      </c>
      <c r="F12025">
        <v>1.6020000000000001</v>
      </c>
      <c r="G12025">
        <v>0.192</v>
      </c>
      <c r="H12025">
        <v>120</v>
      </c>
      <c r="I12025">
        <v>3.2</v>
      </c>
      <c r="J12025">
        <v>3.46E-3</v>
      </c>
      <c r="K12025">
        <v>0.81799999999999995</v>
      </c>
      <c r="L12025">
        <v>1.1534358974358976</v>
      </c>
      <c r="M12025" s="2">
        <f t="shared" si="372"/>
        <v>23.076923076923077</v>
      </c>
      <c r="N12025" t="s">
        <v>2802</v>
      </c>
    </row>
    <row r="12026" spans="1:14">
      <c r="A12026">
        <v>19</v>
      </c>
      <c r="B12026" t="s">
        <v>17591</v>
      </c>
      <c r="C12026" t="s">
        <v>17592</v>
      </c>
      <c r="D12026">
        <v>165</v>
      </c>
      <c r="E12026" s="1">
        <v>1.5960000000000001</v>
      </c>
      <c r="F12026">
        <v>1.39</v>
      </c>
      <c r="G12026">
        <v>2.8000000000000001E-2</v>
      </c>
      <c r="H12026">
        <v>36</v>
      </c>
      <c r="I12026">
        <v>3.2</v>
      </c>
      <c r="J12026">
        <v>8.8000000000000003E-4</v>
      </c>
      <c r="K12026">
        <v>0.42399999999999999</v>
      </c>
      <c r="L12026">
        <v>1.1534358974358976</v>
      </c>
      <c r="M12026" s="2">
        <f t="shared" si="372"/>
        <v>24.358974358974358</v>
      </c>
      <c r="N12026" t="s">
        <v>2802</v>
      </c>
    </row>
    <row r="12027" spans="1:14">
      <c r="A12027">
        <v>20</v>
      </c>
      <c r="B12027" t="s">
        <v>17619</v>
      </c>
      <c r="C12027" t="s">
        <v>17620</v>
      </c>
      <c r="D12027">
        <v>1900</v>
      </c>
      <c r="E12027" s="1">
        <v>1.52</v>
      </c>
      <c r="F12027">
        <v>1.65</v>
      </c>
      <c r="G12027">
        <v>0.16700000000000001</v>
      </c>
      <c r="H12027">
        <v>24</v>
      </c>
      <c r="I12027" t="s">
        <v>18288</v>
      </c>
      <c r="J12027">
        <v>1.9300000000000001E-3</v>
      </c>
      <c r="K12027">
        <v>0.80400000000000005</v>
      </c>
      <c r="L12027">
        <v>1.1534358974358976</v>
      </c>
      <c r="M12027" s="2">
        <f t="shared" si="372"/>
        <v>25.641025641025639</v>
      </c>
      <c r="N12027" t="s">
        <v>2802</v>
      </c>
    </row>
    <row r="12028" spans="1:14">
      <c r="A12028">
        <v>21</v>
      </c>
      <c r="B12028" t="s">
        <v>14746</v>
      </c>
      <c r="C12028" t="s">
        <v>14747</v>
      </c>
      <c r="D12028">
        <v>295</v>
      </c>
      <c r="E12028" s="1">
        <v>1.488</v>
      </c>
      <c r="F12028">
        <v>1.8140000000000001</v>
      </c>
      <c r="G12028">
        <v>0.13600000000000001</v>
      </c>
      <c r="H12028">
        <v>22</v>
      </c>
      <c r="I12028">
        <v>4.5999999999999996</v>
      </c>
      <c r="J12028">
        <v>1.23E-3</v>
      </c>
      <c r="K12028">
        <v>0.623</v>
      </c>
      <c r="L12028">
        <v>1.1534358974358976</v>
      </c>
      <c r="M12028" s="2">
        <f t="shared" si="372"/>
        <v>26.923076923076923</v>
      </c>
      <c r="N12028" t="s">
        <v>2802</v>
      </c>
    </row>
    <row r="12029" spans="1:14">
      <c r="A12029">
        <v>22</v>
      </c>
      <c r="B12029" t="s">
        <v>17605</v>
      </c>
      <c r="C12029" t="s">
        <v>17606</v>
      </c>
      <c r="D12029">
        <v>7730</v>
      </c>
      <c r="E12029" s="1">
        <v>1.46</v>
      </c>
      <c r="F12029">
        <v>1.7330000000000001</v>
      </c>
      <c r="G12029">
        <v>0.04</v>
      </c>
      <c r="H12029">
        <v>478</v>
      </c>
      <c r="I12029">
        <v>8</v>
      </c>
      <c r="J12029">
        <v>1.154E-2</v>
      </c>
      <c r="K12029">
        <v>0.39500000000000002</v>
      </c>
      <c r="L12029">
        <v>1.1534358974358976</v>
      </c>
      <c r="M12029" s="2">
        <f t="shared" si="372"/>
        <v>28.205128205128204</v>
      </c>
      <c r="N12029" t="s">
        <v>2802</v>
      </c>
    </row>
    <row r="12030" spans="1:14">
      <c r="A12030">
        <v>23</v>
      </c>
      <c r="B12030" t="s">
        <v>14133</v>
      </c>
      <c r="C12030" t="s">
        <v>14134</v>
      </c>
      <c r="D12030">
        <v>4369</v>
      </c>
      <c r="E12030" s="1">
        <v>1.423</v>
      </c>
      <c r="F12030">
        <v>1.4750000000000001</v>
      </c>
      <c r="G12030">
        <v>0.20499999999999999</v>
      </c>
      <c r="H12030">
        <v>210</v>
      </c>
      <c r="I12030" t="s">
        <v>18288</v>
      </c>
      <c r="J12030">
        <v>9.9500000000000005E-3</v>
      </c>
      <c r="K12030">
        <v>0.79700000000000004</v>
      </c>
      <c r="L12030">
        <v>1.1534358974358976</v>
      </c>
      <c r="M12030" s="2">
        <f t="shared" si="372"/>
        <v>29.487179487179489</v>
      </c>
      <c r="N12030" t="s">
        <v>2802</v>
      </c>
    </row>
    <row r="12031" spans="1:14">
      <c r="A12031">
        <v>24</v>
      </c>
      <c r="B12031" t="s">
        <v>8738</v>
      </c>
      <c r="C12031" t="s">
        <v>8739</v>
      </c>
      <c r="D12031">
        <v>850</v>
      </c>
      <c r="E12031" s="1">
        <v>1.41</v>
      </c>
      <c r="F12031">
        <v>1.984</v>
      </c>
      <c r="G12031">
        <v>0.25</v>
      </c>
      <c r="H12031">
        <v>40</v>
      </c>
      <c r="I12031">
        <v>6.7</v>
      </c>
      <c r="J12031">
        <v>3.0799999999999998E-3</v>
      </c>
      <c r="K12031">
        <v>0.95899999999999996</v>
      </c>
      <c r="L12031">
        <v>1.1534358974358976</v>
      </c>
      <c r="M12031" s="2">
        <f t="shared" si="372"/>
        <v>30.76923076923077</v>
      </c>
      <c r="N12031" t="s">
        <v>2802</v>
      </c>
    </row>
    <row r="12032" spans="1:14">
      <c r="A12032">
        <v>25</v>
      </c>
      <c r="B12032" t="s">
        <v>15298</v>
      </c>
      <c r="C12032" t="s">
        <v>15299</v>
      </c>
      <c r="D12032">
        <v>1060</v>
      </c>
      <c r="E12032" s="1">
        <v>1.37</v>
      </c>
      <c r="F12032">
        <v>1.819</v>
      </c>
      <c r="G12032">
        <v>0.152</v>
      </c>
      <c r="H12032">
        <v>46</v>
      </c>
      <c r="I12032">
        <v>7.5</v>
      </c>
      <c r="J12032">
        <v>5.4000000000000003E-3</v>
      </c>
      <c r="K12032">
        <v>1.2410000000000001</v>
      </c>
      <c r="L12032">
        <v>1.1534358974358976</v>
      </c>
      <c r="M12032" s="2">
        <f t="shared" si="372"/>
        <v>32.051282051282051</v>
      </c>
      <c r="N12032" t="s">
        <v>2802</v>
      </c>
    </row>
    <row r="12033" spans="1:14">
      <c r="A12033">
        <v>26</v>
      </c>
      <c r="B12033" t="s">
        <v>17643</v>
      </c>
      <c r="C12033" t="s">
        <v>17644</v>
      </c>
      <c r="D12033">
        <v>2393</v>
      </c>
      <c r="E12033" s="1">
        <v>1.359</v>
      </c>
      <c r="F12033">
        <v>1.7849999999999999</v>
      </c>
      <c r="G12033">
        <v>0.27600000000000002</v>
      </c>
      <c r="H12033">
        <v>246</v>
      </c>
      <c r="I12033">
        <v>5.7</v>
      </c>
      <c r="J12033">
        <v>6.5500000000000003E-3</v>
      </c>
      <c r="K12033">
        <v>0.56999999999999995</v>
      </c>
      <c r="L12033">
        <v>1.1534358974358976</v>
      </c>
      <c r="M12033" s="2">
        <f t="shared" si="372"/>
        <v>33.333333333333329</v>
      </c>
      <c r="N12033" t="s">
        <v>2802</v>
      </c>
    </row>
    <row r="12034" spans="1:14">
      <c r="A12034">
        <v>27</v>
      </c>
      <c r="B12034" t="s">
        <v>17685</v>
      </c>
      <c r="C12034" t="s">
        <v>17686</v>
      </c>
      <c r="D12034">
        <v>1794</v>
      </c>
      <c r="E12034" s="1">
        <v>1.3149999999999999</v>
      </c>
      <c r="F12034">
        <v>2.3159999999999998</v>
      </c>
      <c r="G12034">
        <v>0.129</v>
      </c>
      <c r="H12034">
        <v>70</v>
      </c>
      <c r="I12034">
        <v>7.6</v>
      </c>
      <c r="J12034">
        <v>5.45E-3</v>
      </c>
      <c r="K12034">
        <v>1.2150000000000001</v>
      </c>
      <c r="L12034">
        <v>1.1534358974358976</v>
      </c>
      <c r="M12034" s="2">
        <f t="shared" si="372"/>
        <v>34.615384615384613</v>
      </c>
      <c r="N12034" t="s">
        <v>2802</v>
      </c>
    </row>
    <row r="12035" spans="1:14">
      <c r="A12035">
        <v>28</v>
      </c>
      <c r="B12035" t="s">
        <v>14127</v>
      </c>
      <c r="C12035" t="s">
        <v>14128</v>
      </c>
      <c r="D12035">
        <v>2999</v>
      </c>
      <c r="E12035" s="1">
        <v>1.3069999999999999</v>
      </c>
      <c r="F12035">
        <v>1.665</v>
      </c>
      <c r="G12035">
        <v>0.189</v>
      </c>
      <c r="H12035">
        <v>143</v>
      </c>
      <c r="I12035">
        <v>9.1999999999999993</v>
      </c>
      <c r="J12035">
        <v>8.7299999999999999E-3</v>
      </c>
      <c r="K12035">
        <v>0.83</v>
      </c>
      <c r="L12035">
        <v>1.1534358974358976</v>
      </c>
      <c r="M12035" s="2">
        <f t="shared" si="372"/>
        <v>35.897435897435898</v>
      </c>
      <c r="N12035" t="s">
        <v>2802</v>
      </c>
    </row>
    <row r="12036" spans="1:14">
      <c r="A12036">
        <v>29</v>
      </c>
      <c r="B12036" t="s">
        <v>19112</v>
      </c>
      <c r="C12036" t="s">
        <v>19113</v>
      </c>
      <c r="D12036">
        <v>1996</v>
      </c>
      <c r="E12036" s="1">
        <v>1.3049999999999999</v>
      </c>
      <c r="F12036">
        <v>1.504</v>
      </c>
      <c r="G12036">
        <v>0.246</v>
      </c>
      <c r="H12036">
        <v>195</v>
      </c>
      <c r="I12036">
        <v>6.5</v>
      </c>
      <c r="J12036">
        <v>4.2900000000000004E-3</v>
      </c>
      <c r="K12036">
        <v>0.40899999999999997</v>
      </c>
      <c r="L12036">
        <v>1.1534358974358976</v>
      </c>
      <c r="M12036" s="2">
        <f t="shared" si="372"/>
        <v>37.179487179487182</v>
      </c>
      <c r="N12036" t="s">
        <v>2802</v>
      </c>
    </row>
    <row r="12037" spans="1:14">
      <c r="A12037">
        <v>30</v>
      </c>
      <c r="B12037" t="s">
        <v>17595</v>
      </c>
      <c r="C12037" t="s">
        <v>17596</v>
      </c>
      <c r="D12037">
        <v>2979</v>
      </c>
      <c r="E12037" s="1">
        <v>1.2869999999999999</v>
      </c>
      <c r="F12037">
        <v>1.647</v>
      </c>
      <c r="G12037">
        <v>0.182</v>
      </c>
      <c r="H12037">
        <v>77</v>
      </c>
      <c r="I12037" t="s">
        <v>18288</v>
      </c>
      <c r="J12037">
        <v>5.7200000000000003E-3</v>
      </c>
      <c r="K12037">
        <v>0.83399999999999996</v>
      </c>
      <c r="L12037">
        <v>1.1534358974358976</v>
      </c>
      <c r="M12037" s="2">
        <f t="shared" si="372"/>
        <v>38.461538461538467</v>
      </c>
      <c r="N12037" t="s">
        <v>2802</v>
      </c>
    </row>
    <row r="12038" spans="1:14">
      <c r="A12038">
        <v>31</v>
      </c>
      <c r="B12038" t="s">
        <v>14083</v>
      </c>
      <c r="C12038" t="s">
        <v>14084</v>
      </c>
      <c r="D12038">
        <v>1320</v>
      </c>
      <c r="E12038" s="1">
        <v>1.278</v>
      </c>
      <c r="F12038">
        <v>1.56</v>
      </c>
      <c r="G12038">
        <v>0.21099999999999999</v>
      </c>
      <c r="H12038">
        <v>133</v>
      </c>
      <c r="I12038">
        <v>7.5</v>
      </c>
      <c r="J12038">
        <v>5.8500000000000002E-3</v>
      </c>
      <c r="K12038">
        <v>1.006</v>
      </c>
      <c r="L12038">
        <v>1.1534358974358976</v>
      </c>
      <c r="M12038" s="2">
        <f t="shared" si="372"/>
        <v>39.743589743589745</v>
      </c>
      <c r="N12038" t="s">
        <v>2802</v>
      </c>
    </row>
    <row r="12039" spans="1:14">
      <c r="A12039">
        <v>32</v>
      </c>
      <c r="B12039" t="s">
        <v>15078</v>
      </c>
      <c r="C12039" t="s">
        <v>15079</v>
      </c>
      <c r="D12039">
        <v>285</v>
      </c>
      <c r="E12039" s="1">
        <v>1.27</v>
      </c>
      <c r="F12039">
        <v>1.234</v>
      </c>
      <c r="G12039">
        <v>0.13400000000000001</v>
      </c>
      <c r="H12039">
        <v>67</v>
      </c>
      <c r="I12039">
        <v>2.9</v>
      </c>
      <c r="J12039">
        <v>1.73E-3</v>
      </c>
      <c r="K12039">
        <v>0.44500000000000001</v>
      </c>
      <c r="L12039">
        <v>1.1534358974358976</v>
      </c>
      <c r="M12039" s="2">
        <f t="shared" si="372"/>
        <v>41.025641025641022</v>
      </c>
      <c r="N12039" t="s">
        <v>2802</v>
      </c>
    </row>
    <row r="12040" spans="1:14">
      <c r="A12040">
        <v>33</v>
      </c>
      <c r="B12040" t="s">
        <v>8730</v>
      </c>
      <c r="C12040" t="s">
        <v>8731</v>
      </c>
      <c r="D12040">
        <v>409</v>
      </c>
      <c r="E12040" s="1">
        <v>1.226</v>
      </c>
      <c r="F12040">
        <v>1.5609999999999999</v>
      </c>
      <c r="G12040">
        <v>0</v>
      </c>
      <c r="H12040">
        <v>27</v>
      </c>
      <c r="I12040">
        <v>6</v>
      </c>
      <c r="J12040">
        <v>1.6900000000000001E-3</v>
      </c>
      <c r="K12040">
        <v>0.73</v>
      </c>
      <c r="L12040">
        <v>1.1534358974358976</v>
      </c>
      <c r="M12040" s="2">
        <f t="shared" ref="M12040:M12071" si="373">A12040/78*100</f>
        <v>42.307692307692307</v>
      </c>
      <c r="N12040" t="s">
        <v>2802</v>
      </c>
    </row>
    <row r="12041" spans="1:14">
      <c r="A12041">
        <v>34</v>
      </c>
      <c r="B12041" t="s">
        <v>17613</v>
      </c>
      <c r="C12041" t="s">
        <v>17614</v>
      </c>
      <c r="D12041">
        <v>609</v>
      </c>
      <c r="E12041" s="1">
        <v>1.07</v>
      </c>
      <c r="F12041">
        <v>1.0720000000000001</v>
      </c>
      <c r="G12041">
        <v>0.125</v>
      </c>
      <c r="H12041">
        <v>48</v>
      </c>
      <c r="I12041" t="s">
        <v>18288</v>
      </c>
      <c r="J12041">
        <v>3.8000000000000002E-4</v>
      </c>
      <c r="K12041">
        <v>0.22600000000000001</v>
      </c>
      <c r="L12041">
        <v>1.1534358974358976</v>
      </c>
      <c r="M12041" s="2">
        <f t="shared" si="373"/>
        <v>43.589743589743591</v>
      </c>
      <c r="N12041" t="s">
        <v>2802</v>
      </c>
    </row>
    <row r="12042" spans="1:14">
      <c r="A12042">
        <v>35</v>
      </c>
      <c r="B12042" t="s">
        <v>19987</v>
      </c>
      <c r="C12042" t="s">
        <v>19988</v>
      </c>
      <c r="D12042">
        <v>411</v>
      </c>
      <c r="E12042" s="1">
        <v>1.0620000000000001</v>
      </c>
      <c r="F12042">
        <v>1.0740000000000001</v>
      </c>
      <c r="G12042">
        <v>0.11600000000000001</v>
      </c>
      <c r="H12042">
        <v>43</v>
      </c>
      <c r="I12042">
        <v>7.1</v>
      </c>
      <c r="J12042">
        <v>1.1000000000000001E-3</v>
      </c>
      <c r="K12042">
        <v>0.38800000000000001</v>
      </c>
      <c r="L12042">
        <v>1.1534358974358976</v>
      </c>
      <c r="M12042" s="2">
        <f t="shared" si="373"/>
        <v>44.871794871794876</v>
      </c>
      <c r="N12042" t="s">
        <v>2802</v>
      </c>
    </row>
    <row r="12043" spans="1:14">
      <c r="A12043">
        <v>36</v>
      </c>
      <c r="B12043" t="s">
        <v>8704</v>
      </c>
      <c r="C12043" t="s">
        <v>8705</v>
      </c>
      <c r="D12043">
        <v>3253</v>
      </c>
      <c r="E12043" s="1">
        <v>1.0289999999999999</v>
      </c>
      <c r="F12043">
        <v>1.2430000000000001</v>
      </c>
      <c r="G12043">
        <v>0.17599999999999999</v>
      </c>
      <c r="H12043">
        <v>187</v>
      </c>
      <c r="I12043" t="s">
        <v>18288</v>
      </c>
      <c r="J12043">
        <v>8.3099999999999997E-3</v>
      </c>
      <c r="K12043">
        <v>0.72</v>
      </c>
      <c r="L12043">
        <v>1.1534358974358976</v>
      </c>
      <c r="M12043" s="2">
        <f t="shared" si="373"/>
        <v>46.153846153846153</v>
      </c>
      <c r="N12043" t="s">
        <v>2802</v>
      </c>
    </row>
    <row r="12044" spans="1:14">
      <c r="A12044">
        <v>37</v>
      </c>
      <c r="B12044" t="s">
        <v>8718</v>
      </c>
      <c r="C12044" t="s">
        <v>8719</v>
      </c>
      <c r="D12044">
        <v>4574</v>
      </c>
      <c r="E12044" s="1">
        <v>0.98899999999999999</v>
      </c>
      <c r="F12044">
        <v>1.282</v>
      </c>
      <c r="G12044">
        <v>0.11600000000000001</v>
      </c>
      <c r="H12044">
        <v>146</v>
      </c>
      <c r="I12044" t="s">
        <v>18288</v>
      </c>
      <c r="J12044">
        <v>9.0200000000000002E-3</v>
      </c>
      <c r="K12044">
        <v>0.60199999999999998</v>
      </c>
      <c r="L12044">
        <v>1.1534358974358976</v>
      </c>
      <c r="M12044" s="2">
        <f t="shared" si="373"/>
        <v>47.435897435897431</v>
      </c>
      <c r="N12044" t="s">
        <v>2802</v>
      </c>
    </row>
    <row r="12045" spans="1:14">
      <c r="A12045">
        <v>38</v>
      </c>
      <c r="B12045" t="s">
        <v>17895</v>
      </c>
      <c r="C12045" t="s">
        <v>17896</v>
      </c>
      <c r="D12045">
        <v>891</v>
      </c>
      <c r="E12045" s="1">
        <v>0.96199999999999997</v>
      </c>
      <c r="F12045">
        <v>1.161</v>
      </c>
      <c r="G12045">
        <v>0.108</v>
      </c>
      <c r="H12045">
        <v>83</v>
      </c>
      <c r="I12045">
        <v>6.8</v>
      </c>
      <c r="J12045">
        <v>2.3500000000000001E-3</v>
      </c>
      <c r="K12045">
        <v>0.43099999999999999</v>
      </c>
      <c r="L12045">
        <v>1.1534358974358976</v>
      </c>
      <c r="M12045" s="2">
        <f t="shared" si="373"/>
        <v>48.717948717948715</v>
      </c>
      <c r="N12045" t="s">
        <v>2802</v>
      </c>
    </row>
    <row r="12046" spans="1:14">
      <c r="A12046">
        <v>39</v>
      </c>
      <c r="B12046" t="s">
        <v>15300</v>
      </c>
      <c r="C12046" t="s">
        <v>15301</v>
      </c>
      <c r="D12046">
        <v>770</v>
      </c>
      <c r="E12046" s="1">
        <v>0.94399999999999995</v>
      </c>
      <c r="F12046">
        <v>1.1200000000000001</v>
      </c>
      <c r="G12046">
        <v>6.2E-2</v>
      </c>
      <c r="H12046">
        <v>80</v>
      </c>
      <c r="I12046">
        <v>5.5</v>
      </c>
      <c r="J12046">
        <v>1.58E-3</v>
      </c>
      <c r="K12046">
        <v>0.23899999999999999</v>
      </c>
      <c r="L12046">
        <v>1.1534358974358976</v>
      </c>
      <c r="M12046" s="2">
        <f t="shared" si="373"/>
        <v>50</v>
      </c>
      <c r="N12046" t="s">
        <v>2802</v>
      </c>
    </row>
    <row r="12047" spans="1:14">
      <c r="A12047">
        <v>40</v>
      </c>
      <c r="B12047" t="s">
        <v>17671</v>
      </c>
      <c r="C12047" t="s">
        <v>17672</v>
      </c>
      <c r="D12047">
        <v>740</v>
      </c>
      <c r="E12047" s="1">
        <v>0.94099999999999995</v>
      </c>
      <c r="F12047">
        <v>1.7370000000000001</v>
      </c>
      <c r="G12047">
        <v>0.121</v>
      </c>
      <c r="H12047">
        <v>58</v>
      </c>
      <c r="I12047">
        <v>6.5</v>
      </c>
      <c r="J12047">
        <v>3.13E-3</v>
      </c>
      <c r="K12047">
        <v>0.93899999999999995</v>
      </c>
      <c r="L12047">
        <v>1.1534358974358976</v>
      </c>
      <c r="M12047" s="2">
        <f t="shared" si="373"/>
        <v>51.282051282051277</v>
      </c>
      <c r="N12047" t="s">
        <v>2802</v>
      </c>
    </row>
    <row r="12048" spans="1:14">
      <c r="A12048">
        <v>41</v>
      </c>
      <c r="B12048" t="s">
        <v>14149</v>
      </c>
      <c r="C12048" t="s">
        <v>14150</v>
      </c>
      <c r="D12048">
        <v>2486</v>
      </c>
      <c r="E12048" s="1">
        <v>0.89900000000000002</v>
      </c>
      <c r="F12048">
        <v>1.264</v>
      </c>
      <c r="G12048">
        <v>0.29699999999999999</v>
      </c>
      <c r="H12048">
        <v>37</v>
      </c>
      <c r="I12048" t="s">
        <v>18288</v>
      </c>
      <c r="J12048">
        <v>7.28E-3</v>
      </c>
      <c r="K12048">
        <v>1.59</v>
      </c>
      <c r="L12048">
        <v>1.1534358974358976</v>
      </c>
      <c r="M12048" s="2">
        <f t="shared" si="373"/>
        <v>52.564102564102569</v>
      </c>
      <c r="N12048" t="s">
        <v>2802</v>
      </c>
    </row>
    <row r="12049" spans="1:14">
      <c r="A12049">
        <v>42</v>
      </c>
      <c r="B12049" t="s">
        <v>17655</v>
      </c>
      <c r="C12049" t="s">
        <v>17656</v>
      </c>
      <c r="D12049">
        <v>45</v>
      </c>
      <c r="E12049" s="1">
        <v>0.85699999999999998</v>
      </c>
      <c r="F12049">
        <v>1.026</v>
      </c>
      <c r="G12049">
        <v>0.13</v>
      </c>
      <c r="H12049">
        <v>23</v>
      </c>
      <c r="J12049">
        <v>4.4999999999999999E-4</v>
      </c>
      <c r="K12049">
        <v>0.67700000000000005</v>
      </c>
      <c r="L12049">
        <v>1.1534358974358976</v>
      </c>
      <c r="M12049" s="2">
        <f t="shared" si="373"/>
        <v>53.846153846153847</v>
      </c>
      <c r="N12049" t="s">
        <v>2802</v>
      </c>
    </row>
    <row r="12050" spans="1:14">
      <c r="A12050">
        <v>43</v>
      </c>
      <c r="B12050" t="s">
        <v>8714</v>
      </c>
      <c r="C12050" t="s">
        <v>8715</v>
      </c>
      <c r="D12050">
        <v>1200</v>
      </c>
      <c r="E12050" s="1">
        <v>0.84499999999999997</v>
      </c>
      <c r="F12050">
        <v>1.016</v>
      </c>
      <c r="G12050">
        <v>0.41499999999999998</v>
      </c>
      <c r="H12050">
        <v>41</v>
      </c>
      <c r="I12050" t="s">
        <v>18288</v>
      </c>
      <c r="J12050">
        <v>1.72E-3</v>
      </c>
      <c r="K12050">
        <v>0.54</v>
      </c>
      <c r="L12050">
        <v>1.1534358974358976</v>
      </c>
      <c r="M12050" s="2">
        <f t="shared" si="373"/>
        <v>55.128205128205131</v>
      </c>
      <c r="N12050" t="s">
        <v>2802</v>
      </c>
    </row>
    <row r="12051" spans="1:14">
      <c r="A12051">
        <v>44</v>
      </c>
      <c r="B12051" t="s">
        <v>8744</v>
      </c>
      <c r="C12051" t="s">
        <v>8745</v>
      </c>
      <c r="D12051">
        <v>209</v>
      </c>
      <c r="E12051" s="1">
        <v>0.84299999999999997</v>
      </c>
      <c r="F12051">
        <v>1.0449999999999999</v>
      </c>
      <c r="G12051">
        <v>7.4999999999999997E-2</v>
      </c>
      <c r="H12051">
        <v>40</v>
      </c>
      <c r="I12051">
        <v>5.6</v>
      </c>
      <c r="J12051">
        <v>1.32E-3</v>
      </c>
      <c r="K12051">
        <v>0.67300000000000004</v>
      </c>
      <c r="L12051">
        <v>1.1534358974358976</v>
      </c>
      <c r="M12051" s="2">
        <f t="shared" si="373"/>
        <v>56.410256410256409</v>
      </c>
      <c r="N12051" t="s">
        <v>2802</v>
      </c>
    </row>
    <row r="12052" spans="1:14">
      <c r="A12052">
        <v>45</v>
      </c>
      <c r="B12052" t="s">
        <v>17961</v>
      </c>
      <c r="C12052" t="s">
        <v>17962</v>
      </c>
      <c r="D12052">
        <v>349</v>
      </c>
      <c r="E12052" s="1">
        <v>0.82499999999999996</v>
      </c>
      <c r="F12052">
        <v>1.2090000000000001</v>
      </c>
      <c r="G12052">
        <v>0.219</v>
      </c>
      <c r="H12052">
        <v>32</v>
      </c>
      <c r="I12052">
        <v>6.3</v>
      </c>
      <c r="J12052">
        <v>1.74E-3</v>
      </c>
      <c r="K12052">
        <v>0.74</v>
      </c>
      <c r="L12052">
        <v>1.1534358974358976</v>
      </c>
      <c r="M12052" s="2">
        <f t="shared" si="373"/>
        <v>57.692307692307686</v>
      </c>
      <c r="N12052" t="s">
        <v>2802</v>
      </c>
    </row>
    <row r="12053" spans="1:14">
      <c r="A12053">
        <v>46</v>
      </c>
      <c r="B12053" t="s">
        <v>8702</v>
      </c>
      <c r="C12053" t="s">
        <v>8703</v>
      </c>
      <c r="D12053">
        <v>270</v>
      </c>
      <c r="E12053" s="1">
        <v>0.73</v>
      </c>
      <c r="F12053">
        <v>1.137</v>
      </c>
      <c r="G12053">
        <v>0.03</v>
      </c>
      <c r="H12053">
        <v>33</v>
      </c>
      <c r="I12053">
        <v>5.4</v>
      </c>
      <c r="J12053">
        <v>1.6299999999999999E-3</v>
      </c>
      <c r="K12053">
        <v>0.63500000000000001</v>
      </c>
      <c r="L12053">
        <v>1.1534358974358976</v>
      </c>
      <c r="M12053" s="2">
        <f t="shared" si="373"/>
        <v>58.974358974358978</v>
      </c>
      <c r="N12053" t="s">
        <v>2802</v>
      </c>
    </row>
    <row r="12054" spans="1:14">
      <c r="A12054">
        <v>47</v>
      </c>
      <c r="B12054" t="s">
        <v>20003</v>
      </c>
      <c r="C12054" t="s">
        <v>20004</v>
      </c>
      <c r="D12054">
        <v>292</v>
      </c>
      <c r="E12054" s="1">
        <v>0.71099999999999997</v>
      </c>
      <c r="F12054">
        <v>0.99</v>
      </c>
      <c r="G12054">
        <v>0.15</v>
      </c>
      <c r="H12054">
        <v>20</v>
      </c>
      <c r="I12054">
        <v>9</v>
      </c>
      <c r="J12054">
        <v>1.4300000000000001E-3</v>
      </c>
      <c r="K12054">
        <v>0.84899999999999998</v>
      </c>
      <c r="L12054">
        <v>1.1534358974358976</v>
      </c>
      <c r="M12054" s="2">
        <f t="shared" si="373"/>
        <v>60.256410256410255</v>
      </c>
      <c r="N12054" t="s">
        <v>2802</v>
      </c>
    </row>
    <row r="12055" spans="1:14">
      <c r="A12055">
        <v>48</v>
      </c>
      <c r="B12055" t="s">
        <v>14173</v>
      </c>
      <c r="C12055" t="s">
        <v>14174</v>
      </c>
      <c r="D12055">
        <v>810</v>
      </c>
      <c r="E12055" s="1">
        <v>0.70699999999999996</v>
      </c>
      <c r="F12055">
        <v>0.70099999999999996</v>
      </c>
      <c r="G12055">
        <v>0.108</v>
      </c>
      <c r="H12055">
        <v>83</v>
      </c>
      <c r="I12055">
        <v>9.5</v>
      </c>
      <c r="J12055">
        <v>2.7599999999999999E-3</v>
      </c>
      <c r="K12055">
        <v>0.47</v>
      </c>
      <c r="L12055">
        <v>1.1534358974358976</v>
      </c>
      <c r="M12055" s="2">
        <f t="shared" si="373"/>
        <v>61.53846153846154</v>
      </c>
      <c r="N12055" t="s">
        <v>2802</v>
      </c>
    </row>
    <row r="12056" spans="1:14">
      <c r="A12056">
        <v>49</v>
      </c>
      <c r="B12056" t="s">
        <v>14175</v>
      </c>
      <c r="C12056" t="s">
        <v>14176</v>
      </c>
      <c r="D12056">
        <v>206</v>
      </c>
      <c r="E12056" s="1">
        <v>0.69699999999999995</v>
      </c>
      <c r="G12056">
        <v>0.128</v>
      </c>
      <c r="H12056">
        <v>47</v>
      </c>
      <c r="I12056">
        <v>4.9000000000000004</v>
      </c>
      <c r="J12056">
        <v>1.89E-3</v>
      </c>
      <c r="L12056">
        <v>1.1534358974358976</v>
      </c>
      <c r="M12056" s="2">
        <f t="shared" si="373"/>
        <v>62.820512820512818</v>
      </c>
      <c r="N12056" t="s">
        <v>2802</v>
      </c>
    </row>
    <row r="12057" spans="1:14">
      <c r="A12057">
        <v>50</v>
      </c>
      <c r="B12057" t="s">
        <v>8728</v>
      </c>
      <c r="C12057" t="s">
        <v>8729</v>
      </c>
      <c r="D12057">
        <v>2203</v>
      </c>
      <c r="E12057" s="1">
        <v>0.69199999999999995</v>
      </c>
      <c r="F12057">
        <v>1.24</v>
      </c>
      <c r="G12057">
        <v>8.5000000000000006E-2</v>
      </c>
      <c r="H12057">
        <v>47</v>
      </c>
      <c r="I12057" t="s">
        <v>18288</v>
      </c>
      <c r="J12057">
        <v>4.5300000000000002E-3</v>
      </c>
      <c r="K12057">
        <v>0.88500000000000001</v>
      </c>
      <c r="L12057">
        <v>1.1534358974358976</v>
      </c>
      <c r="M12057" s="2">
        <f t="shared" si="373"/>
        <v>64.102564102564102</v>
      </c>
      <c r="N12057" t="s">
        <v>2802</v>
      </c>
    </row>
    <row r="12058" spans="1:14">
      <c r="A12058">
        <v>51</v>
      </c>
      <c r="B12058" t="s">
        <v>19224</v>
      </c>
      <c r="C12058" t="s">
        <v>19225</v>
      </c>
      <c r="D12058">
        <v>944</v>
      </c>
      <c r="E12058" s="1">
        <v>0.68300000000000005</v>
      </c>
      <c r="F12058">
        <v>1.0109999999999999</v>
      </c>
      <c r="G12058">
        <v>0.32800000000000001</v>
      </c>
      <c r="H12058">
        <v>58</v>
      </c>
      <c r="I12058" t="s">
        <v>18288</v>
      </c>
      <c r="J12058">
        <v>3.5400000000000002E-3</v>
      </c>
      <c r="K12058">
        <v>0.753</v>
      </c>
      <c r="L12058">
        <v>1.1534358974358976</v>
      </c>
      <c r="M12058" s="2">
        <f t="shared" si="373"/>
        <v>65.384615384615387</v>
      </c>
      <c r="N12058" t="s">
        <v>2802</v>
      </c>
    </row>
    <row r="12059" spans="1:14">
      <c r="A12059">
        <v>52</v>
      </c>
      <c r="B12059" t="s">
        <v>17629</v>
      </c>
      <c r="C12059" t="s">
        <v>17630</v>
      </c>
      <c r="D12059">
        <v>761</v>
      </c>
      <c r="E12059" s="1">
        <v>0.68</v>
      </c>
      <c r="F12059">
        <v>0.99199999999999999</v>
      </c>
      <c r="G12059">
        <v>7.3999999999999996E-2</v>
      </c>
      <c r="H12059">
        <v>81</v>
      </c>
      <c r="I12059">
        <v>6.1</v>
      </c>
      <c r="J12059">
        <v>2.48E-3</v>
      </c>
      <c r="K12059">
        <v>0.38300000000000001</v>
      </c>
      <c r="L12059">
        <v>1.1534358974358976</v>
      </c>
      <c r="M12059" s="2">
        <f t="shared" si="373"/>
        <v>66.666666666666657</v>
      </c>
      <c r="N12059" t="s">
        <v>2802</v>
      </c>
    </row>
    <row r="12060" spans="1:14">
      <c r="A12060">
        <v>53</v>
      </c>
      <c r="B12060" t="s">
        <v>14089</v>
      </c>
      <c r="C12060" t="s">
        <v>14090</v>
      </c>
      <c r="D12060">
        <v>245</v>
      </c>
      <c r="E12060" s="1">
        <v>0.66700000000000004</v>
      </c>
      <c r="F12060">
        <v>0.89600000000000002</v>
      </c>
      <c r="G12060">
        <v>3.7999999999999999E-2</v>
      </c>
      <c r="H12060">
        <v>26</v>
      </c>
      <c r="I12060">
        <v>4.7</v>
      </c>
      <c r="J12060">
        <v>2.5600000000000002E-3</v>
      </c>
      <c r="K12060">
        <v>0.75600000000000001</v>
      </c>
      <c r="L12060">
        <v>1.1534358974358976</v>
      </c>
      <c r="M12060" s="2">
        <f t="shared" si="373"/>
        <v>67.948717948717956</v>
      </c>
      <c r="N12060" t="s">
        <v>2802</v>
      </c>
    </row>
    <row r="12061" spans="1:14">
      <c r="A12061">
        <v>54</v>
      </c>
      <c r="B12061" t="s">
        <v>17645</v>
      </c>
      <c r="C12061" t="s">
        <v>17646</v>
      </c>
      <c r="D12061">
        <v>280</v>
      </c>
      <c r="E12061" s="1">
        <v>0.65600000000000003</v>
      </c>
      <c r="F12061">
        <v>1.04</v>
      </c>
      <c r="G12061">
        <v>8.5999999999999993E-2</v>
      </c>
      <c r="H12061">
        <v>35</v>
      </c>
      <c r="I12061">
        <v>6.2</v>
      </c>
      <c r="J12061">
        <v>5.2999999999999998E-4</v>
      </c>
      <c r="K12061">
        <v>0.24199999999999999</v>
      </c>
      <c r="L12061">
        <v>1.1534358974358976</v>
      </c>
      <c r="M12061" s="2">
        <f t="shared" si="373"/>
        <v>69.230769230769226</v>
      </c>
      <c r="N12061" t="s">
        <v>2802</v>
      </c>
    </row>
    <row r="12062" spans="1:14">
      <c r="A12062">
        <v>55</v>
      </c>
      <c r="B12062" t="s">
        <v>15008</v>
      </c>
      <c r="C12062" t="s">
        <v>15009</v>
      </c>
      <c r="D12062">
        <v>1429</v>
      </c>
      <c r="E12062" s="1">
        <v>0.64500000000000002</v>
      </c>
      <c r="F12062">
        <v>0.94899999999999995</v>
      </c>
      <c r="G12062">
        <v>0.36399999999999999</v>
      </c>
      <c r="H12062">
        <v>55</v>
      </c>
      <c r="I12062" t="s">
        <v>18288</v>
      </c>
      <c r="J12062">
        <v>3.82E-3</v>
      </c>
      <c r="K12062">
        <v>0.747</v>
      </c>
      <c r="L12062">
        <v>1.1534358974358976</v>
      </c>
      <c r="M12062" s="2">
        <f t="shared" si="373"/>
        <v>70.512820512820511</v>
      </c>
      <c r="N12062" t="s">
        <v>2802</v>
      </c>
    </row>
    <row r="12063" spans="1:14">
      <c r="A12063">
        <v>56</v>
      </c>
      <c r="B12063" t="s">
        <v>8720</v>
      </c>
      <c r="C12063" t="s">
        <v>8721</v>
      </c>
      <c r="D12063">
        <v>181</v>
      </c>
      <c r="E12063" s="1">
        <v>0.63200000000000001</v>
      </c>
      <c r="F12063">
        <v>0.74299999999999999</v>
      </c>
      <c r="G12063">
        <v>0.04</v>
      </c>
      <c r="H12063">
        <v>25</v>
      </c>
      <c r="I12063">
        <v>5.4</v>
      </c>
      <c r="J12063">
        <v>6.8000000000000005E-4</v>
      </c>
      <c r="K12063">
        <v>0.27</v>
      </c>
      <c r="L12063">
        <v>1.1534358974358976</v>
      </c>
      <c r="M12063" s="2">
        <f t="shared" si="373"/>
        <v>71.794871794871796</v>
      </c>
      <c r="N12063" t="s">
        <v>2802</v>
      </c>
    </row>
    <row r="12064" spans="1:14">
      <c r="A12064">
        <v>57</v>
      </c>
      <c r="B12064" t="s">
        <v>8708</v>
      </c>
      <c r="C12064" t="s">
        <v>8709</v>
      </c>
      <c r="D12064">
        <v>185</v>
      </c>
      <c r="E12064" s="1">
        <v>0.629</v>
      </c>
      <c r="F12064">
        <v>0.67800000000000005</v>
      </c>
      <c r="G12064">
        <v>0.38500000000000001</v>
      </c>
      <c r="H12064">
        <v>39</v>
      </c>
      <c r="I12064">
        <v>4.7</v>
      </c>
      <c r="J12064">
        <v>7.2999999999999996E-4</v>
      </c>
      <c r="K12064">
        <v>0.28000000000000003</v>
      </c>
      <c r="L12064">
        <v>1.1534358974358976</v>
      </c>
      <c r="M12064" s="2">
        <f t="shared" si="373"/>
        <v>73.076923076923066</v>
      </c>
      <c r="N12064" t="s">
        <v>2802</v>
      </c>
    </row>
    <row r="12065" spans="1:14">
      <c r="A12065">
        <v>58</v>
      </c>
      <c r="B12065" t="s">
        <v>17621</v>
      </c>
      <c r="C12065" t="s">
        <v>17622</v>
      </c>
      <c r="D12065">
        <v>154</v>
      </c>
      <c r="E12065" s="1">
        <v>0.621</v>
      </c>
      <c r="G12065">
        <v>5.8000000000000003E-2</v>
      </c>
      <c r="H12065">
        <v>52</v>
      </c>
      <c r="I12065">
        <v>3.9</v>
      </c>
      <c r="J12065">
        <v>8.7000000000000001E-4</v>
      </c>
      <c r="L12065">
        <v>1.1534358974358976</v>
      </c>
      <c r="M12065" s="2">
        <f t="shared" si="373"/>
        <v>74.358974358974365</v>
      </c>
      <c r="N12065" t="s">
        <v>2802</v>
      </c>
    </row>
    <row r="12066" spans="1:14">
      <c r="A12066">
        <v>59</v>
      </c>
      <c r="B12066" t="s">
        <v>17625</v>
      </c>
      <c r="C12066" t="s">
        <v>17626</v>
      </c>
      <c r="D12066">
        <v>1053</v>
      </c>
      <c r="E12066" s="1">
        <v>0.6</v>
      </c>
      <c r="F12066">
        <v>1.032</v>
      </c>
      <c r="G12066">
        <v>0.16400000000000001</v>
      </c>
      <c r="H12066">
        <v>61</v>
      </c>
      <c r="I12066">
        <v>9</v>
      </c>
      <c r="J12066">
        <v>1.4300000000000001E-3</v>
      </c>
      <c r="K12066">
        <v>0.28699999999999998</v>
      </c>
      <c r="L12066">
        <v>1.1534358974358976</v>
      </c>
      <c r="M12066" s="2">
        <f t="shared" si="373"/>
        <v>75.641025641025635</v>
      </c>
      <c r="N12066" t="s">
        <v>2802</v>
      </c>
    </row>
    <row r="12067" spans="1:14">
      <c r="A12067">
        <v>60</v>
      </c>
      <c r="B12067" t="s">
        <v>17945</v>
      </c>
      <c r="C12067" t="s">
        <v>17946</v>
      </c>
      <c r="D12067">
        <v>270</v>
      </c>
      <c r="E12067" s="1">
        <v>0.59799999999999998</v>
      </c>
      <c r="F12067">
        <v>0.746</v>
      </c>
      <c r="G12067">
        <v>4.7E-2</v>
      </c>
      <c r="H12067">
        <v>64</v>
      </c>
      <c r="I12067">
        <v>4.3</v>
      </c>
      <c r="J12067">
        <v>1.6900000000000001E-3</v>
      </c>
      <c r="K12067">
        <v>0.33500000000000002</v>
      </c>
      <c r="L12067">
        <v>1.1534358974358976</v>
      </c>
      <c r="M12067" s="2">
        <f t="shared" si="373"/>
        <v>76.923076923076934</v>
      </c>
      <c r="N12067" t="s">
        <v>2802</v>
      </c>
    </row>
    <row r="12068" spans="1:14">
      <c r="A12068">
        <v>61</v>
      </c>
      <c r="B12068" t="s">
        <v>14265</v>
      </c>
      <c r="C12068" t="s">
        <v>14266</v>
      </c>
      <c r="D12068">
        <v>206</v>
      </c>
      <c r="E12068" s="1">
        <v>0.59299999999999997</v>
      </c>
      <c r="G12068">
        <v>8.6999999999999994E-2</v>
      </c>
      <c r="H12068">
        <v>23</v>
      </c>
      <c r="I12068">
        <v>6.7</v>
      </c>
      <c r="J12068">
        <v>7.6000000000000004E-4</v>
      </c>
      <c r="L12068">
        <v>1.1534358974358976</v>
      </c>
      <c r="M12068" s="2">
        <f t="shared" si="373"/>
        <v>78.205128205128204</v>
      </c>
      <c r="N12068" t="s">
        <v>2802</v>
      </c>
    </row>
    <row r="12069" spans="1:14">
      <c r="A12069">
        <v>62</v>
      </c>
      <c r="B12069" t="s">
        <v>8712</v>
      </c>
      <c r="C12069" t="s">
        <v>8713</v>
      </c>
      <c r="D12069">
        <v>514</v>
      </c>
      <c r="E12069" s="1">
        <v>0.58799999999999997</v>
      </c>
      <c r="G12069">
        <v>9.2999999999999999E-2</v>
      </c>
      <c r="H12069">
        <v>43</v>
      </c>
      <c r="I12069">
        <v>9.4</v>
      </c>
      <c r="J12069">
        <v>1.5299999999999999E-3</v>
      </c>
      <c r="L12069">
        <v>1.1534358974358976</v>
      </c>
      <c r="M12069" s="2">
        <f t="shared" si="373"/>
        <v>79.487179487179489</v>
      </c>
      <c r="N12069" t="s">
        <v>2802</v>
      </c>
    </row>
    <row r="12070" spans="1:14">
      <c r="A12070">
        <v>63</v>
      </c>
      <c r="B12070" t="s">
        <v>17919</v>
      </c>
      <c r="C12070" t="s">
        <v>17920</v>
      </c>
      <c r="D12070">
        <v>788</v>
      </c>
      <c r="E12070" s="1">
        <v>0.56399999999999995</v>
      </c>
      <c r="F12070">
        <v>0.63600000000000001</v>
      </c>
      <c r="G12070">
        <v>3.5999999999999997E-2</v>
      </c>
      <c r="H12070">
        <v>56</v>
      </c>
      <c r="I12070">
        <v>8.3000000000000007</v>
      </c>
      <c r="J12070">
        <v>1.34E-3</v>
      </c>
      <c r="K12070">
        <v>0.17399999999999999</v>
      </c>
      <c r="L12070">
        <v>1.1534358974358976</v>
      </c>
      <c r="M12070" s="2">
        <f t="shared" si="373"/>
        <v>80.769230769230774</v>
      </c>
      <c r="N12070" t="s">
        <v>2802</v>
      </c>
    </row>
    <row r="12071" spans="1:14">
      <c r="A12071">
        <v>64</v>
      </c>
      <c r="B12071" t="s">
        <v>20013</v>
      </c>
      <c r="C12071" t="s">
        <v>20014</v>
      </c>
      <c r="D12071">
        <v>145</v>
      </c>
      <c r="E12071" s="1">
        <v>0.55400000000000005</v>
      </c>
      <c r="G12071">
        <v>0.14899999999999999</v>
      </c>
      <c r="H12071">
        <v>47</v>
      </c>
      <c r="I12071">
        <v>3.8</v>
      </c>
      <c r="J12071">
        <v>1.8000000000000001E-4</v>
      </c>
      <c r="L12071">
        <v>1.1534358974358976</v>
      </c>
      <c r="M12071" s="2">
        <f t="shared" si="373"/>
        <v>82.051282051282044</v>
      </c>
      <c r="N12071" t="s">
        <v>2802</v>
      </c>
    </row>
    <row r="12072" spans="1:14">
      <c r="A12072">
        <v>65</v>
      </c>
      <c r="B12072" t="s">
        <v>14225</v>
      </c>
      <c r="C12072" t="s">
        <v>14226</v>
      </c>
      <c r="D12072">
        <v>355</v>
      </c>
      <c r="E12072" s="1">
        <v>0.54400000000000004</v>
      </c>
      <c r="F12072">
        <v>0.78600000000000003</v>
      </c>
      <c r="G12072">
        <v>0.111</v>
      </c>
      <c r="H12072">
        <v>45</v>
      </c>
      <c r="I12072">
        <v>6.6</v>
      </c>
      <c r="J12072">
        <v>1.99E-3</v>
      </c>
      <c r="K12072">
        <v>0.55000000000000004</v>
      </c>
      <c r="L12072">
        <v>1.1534358974358976</v>
      </c>
      <c r="M12072" s="2">
        <f t="shared" ref="M12072:M12085" si="374">A12072/78*100</f>
        <v>83.333333333333343</v>
      </c>
      <c r="N12072" t="s">
        <v>2802</v>
      </c>
    </row>
    <row r="12073" spans="1:14">
      <c r="A12073">
        <v>66</v>
      </c>
      <c r="B12073" t="s">
        <v>15282</v>
      </c>
      <c r="C12073" t="s">
        <v>15283</v>
      </c>
      <c r="D12073">
        <v>298</v>
      </c>
      <c r="E12073" s="1">
        <v>0.54200000000000004</v>
      </c>
      <c r="F12073">
        <v>0.82499999999999996</v>
      </c>
      <c r="G12073">
        <v>0</v>
      </c>
      <c r="H12073">
        <v>24</v>
      </c>
      <c r="I12073">
        <v>7.4</v>
      </c>
      <c r="J12073">
        <v>5.6999999999999998E-4</v>
      </c>
      <c r="K12073">
        <v>0.27200000000000002</v>
      </c>
      <c r="L12073">
        <v>1.1534358974358976</v>
      </c>
      <c r="M12073" s="2">
        <f t="shared" si="374"/>
        <v>84.615384615384613</v>
      </c>
      <c r="N12073" t="s">
        <v>2802</v>
      </c>
    </row>
    <row r="12074" spans="1:14">
      <c r="A12074">
        <v>67</v>
      </c>
      <c r="B12074" t="s">
        <v>8736</v>
      </c>
      <c r="C12074" t="s">
        <v>8737</v>
      </c>
      <c r="D12074">
        <v>1835</v>
      </c>
      <c r="E12074" s="1">
        <v>0.51900000000000002</v>
      </c>
      <c r="F12074">
        <v>0.82099999999999995</v>
      </c>
      <c r="G12074">
        <v>6.4000000000000001E-2</v>
      </c>
      <c r="H12074">
        <v>110</v>
      </c>
      <c r="I12074" t="s">
        <v>18288</v>
      </c>
      <c r="J12074">
        <v>6.3499999999999997E-3</v>
      </c>
      <c r="K12074">
        <v>0.63600000000000001</v>
      </c>
      <c r="L12074">
        <v>1.1534358974358976</v>
      </c>
      <c r="M12074" s="2">
        <f t="shared" si="374"/>
        <v>85.897435897435898</v>
      </c>
      <c r="N12074" t="s">
        <v>2802</v>
      </c>
    </row>
    <row r="12075" spans="1:14">
      <c r="A12075">
        <v>68</v>
      </c>
      <c r="B12075" t="s">
        <v>8742</v>
      </c>
      <c r="C12075" t="s">
        <v>8743</v>
      </c>
      <c r="D12075">
        <v>36</v>
      </c>
      <c r="E12075" s="1">
        <v>0.46200000000000002</v>
      </c>
      <c r="F12075">
        <v>0.47299999999999998</v>
      </c>
      <c r="G12075">
        <v>9.0999999999999998E-2</v>
      </c>
      <c r="H12075">
        <v>11</v>
      </c>
      <c r="J12075">
        <v>3.4000000000000002E-4</v>
      </c>
      <c r="K12075">
        <v>0.34899999999999998</v>
      </c>
      <c r="L12075">
        <v>1.1534358974358976</v>
      </c>
      <c r="M12075" s="2">
        <f t="shared" si="374"/>
        <v>87.179487179487182</v>
      </c>
      <c r="N12075" t="s">
        <v>2802</v>
      </c>
    </row>
    <row r="12076" spans="1:14">
      <c r="A12076">
        <v>69</v>
      </c>
      <c r="B12076" t="s">
        <v>17623</v>
      </c>
      <c r="C12076" t="s">
        <v>17624</v>
      </c>
      <c r="D12076">
        <v>399</v>
      </c>
      <c r="E12076" s="1">
        <v>0.45300000000000001</v>
      </c>
      <c r="F12076">
        <v>0.63900000000000001</v>
      </c>
      <c r="G12076">
        <v>0.21199999999999999</v>
      </c>
      <c r="H12076">
        <v>33</v>
      </c>
      <c r="I12076">
        <v>8.8000000000000007</v>
      </c>
      <c r="J12076">
        <v>1.33E-3</v>
      </c>
      <c r="K12076">
        <v>0.44700000000000001</v>
      </c>
      <c r="L12076">
        <v>1.1534358974358976</v>
      </c>
      <c r="M12076" s="2">
        <f t="shared" si="374"/>
        <v>88.461538461538453</v>
      </c>
      <c r="N12076" t="s">
        <v>2802</v>
      </c>
    </row>
    <row r="12077" spans="1:14">
      <c r="A12077">
        <v>70</v>
      </c>
      <c r="B12077" t="s">
        <v>19126</v>
      </c>
      <c r="C12077" t="s">
        <v>19127</v>
      </c>
      <c r="D12077">
        <v>955</v>
      </c>
      <c r="E12077" s="1">
        <v>0.438</v>
      </c>
      <c r="F12077">
        <v>0.624</v>
      </c>
      <c r="G12077">
        <v>6.8000000000000005E-2</v>
      </c>
      <c r="H12077">
        <v>44</v>
      </c>
      <c r="I12077" t="s">
        <v>18288</v>
      </c>
      <c r="J12077">
        <v>2.0400000000000001E-3</v>
      </c>
      <c r="K12077">
        <v>0.47499999999999998</v>
      </c>
      <c r="L12077">
        <v>1.1534358974358976</v>
      </c>
      <c r="M12077" s="2">
        <f t="shared" si="374"/>
        <v>89.743589743589752</v>
      </c>
      <c r="N12077" t="s">
        <v>2802</v>
      </c>
    </row>
    <row r="12078" spans="1:14">
      <c r="A12078">
        <v>71</v>
      </c>
      <c r="B12078" t="s">
        <v>15094</v>
      </c>
      <c r="C12078" t="s">
        <v>15095</v>
      </c>
      <c r="D12078">
        <v>325</v>
      </c>
      <c r="E12078" s="1">
        <v>0.39500000000000002</v>
      </c>
      <c r="F12078">
        <v>0.58499999999999996</v>
      </c>
      <c r="G12078">
        <v>0</v>
      </c>
      <c r="H12078">
        <v>9</v>
      </c>
      <c r="I12078" t="s">
        <v>18288</v>
      </c>
      <c r="J12078">
        <v>6.2E-4</v>
      </c>
      <c r="K12078">
        <v>0.33200000000000002</v>
      </c>
      <c r="L12078">
        <v>1.1534358974358976</v>
      </c>
      <c r="M12078" s="2">
        <f t="shared" si="374"/>
        <v>91.025641025641022</v>
      </c>
      <c r="N12078" t="s">
        <v>2802</v>
      </c>
    </row>
    <row r="12079" spans="1:14">
      <c r="A12079">
        <v>72</v>
      </c>
      <c r="B12079" t="s">
        <v>20023</v>
      </c>
      <c r="C12079" t="s">
        <v>20024</v>
      </c>
      <c r="D12079">
        <v>357</v>
      </c>
      <c r="E12079" s="1">
        <v>0.38400000000000001</v>
      </c>
      <c r="F12079">
        <v>0.34399999999999997</v>
      </c>
      <c r="G12079">
        <v>3.4000000000000002E-2</v>
      </c>
      <c r="H12079">
        <v>116</v>
      </c>
      <c r="I12079">
        <v>3.9</v>
      </c>
      <c r="J12079">
        <v>1.2199999999999999E-3</v>
      </c>
      <c r="K12079">
        <v>8.3000000000000004E-2</v>
      </c>
      <c r="L12079">
        <v>1.1534358974358976</v>
      </c>
      <c r="M12079" s="2">
        <f t="shared" si="374"/>
        <v>92.307692307692307</v>
      </c>
      <c r="N12079" t="s">
        <v>2802</v>
      </c>
    </row>
    <row r="12080" spans="1:14">
      <c r="A12080">
        <v>73</v>
      </c>
      <c r="B12080" t="s">
        <v>17587</v>
      </c>
      <c r="C12080" t="s">
        <v>17588</v>
      </c>
      <c r="D12080">
        <v>218</v>
      </c>
      <c r="E12080" s="1">
        <v>0.371</v>
      </c>
      <c r="G12080">
        <v>0</v>
      </c>
      <c r="H12080">
        <v>17</v>
      </c>
      <c r="I12080">
        <v>9.1999999999999993</v>
      </c>
      <c r="J12080">
        <v>2.5999999999999998E-4</v>
      </c>
      <c r="L12080">
        <v>1.1534358974358976</v>
      </c>
      <c r="M12080" s="2">
        <f t="shared" si="374"/>
        <v>93.589743589743591</v>
      </c>
      <c r="N12080" t="s">
        <v>2802</v>
      </c>
    </row>
    <row r="12081" spans="1:14">
      <c r="A12081">
        <v>74</v>
      </c>
      <c r="B12081" t="s">
        <v>14145</v>
      </c>
      <c r="C12081" t="s">
        <v>14146</v>
      </c>
      <c r="D12081">
        <v>655</v>
      </c>
      <c r="E12081" s="1">
        <v>0.314</v>
      </c>
      <c r="F12081">
        <v>0.76400000000000001</v>
      </c>
      <c r="G12081">
        <v>0</v>
      </c>
      <c r="H12081">
        <v>34</v>
      </c>
      <c r="I12081">
        <v>8.8000000000000007</v>
      </c>
      <c r="J12081">
        <v>2.8500000000000001E-3</v>
      </c>
      <c r="K12081">
        <v>0.628</v>
      </c>
      <c r="L12081">
        <v>1.1534358974358976</v>
      </c>
      <c r="M12081" s="2">
        <f t="shared" si="374"/>
        <v>94.871794871794862</v>
      </c>
      <c r="N12081" t="s">
        <v>2802</v>
      </c>
    </row>
    <row r="12082" spans="1:14">
      <c r="A12082">
        <v>75</v>
      </c>
      <c r="B12082" t="s">
        <v>8706</v>
      </c>
      <c r="C12082" t="s">
        <v>8707</v>
      </c>
      <c r="D12082">
        <v>211</v>
      </c>
      <c r="E12082" s="1">
        <v>0.30299999999999999</v>
      </c>
      <c r="F12082">
        <v>0.45100000000000001</v>
      </c>
      <c r="G12082">
        <v>0</v>
      </c>
      <c r="H12082">
        <v>47</v>
      </c>
      <c r="I12082">
        <v>6.2</v>
      </c>
      <c r="J12082">
        <v>9.6000000000000002E-4</v>
      </c>
      <c r="K12082">
        <v>0.24099999999999999</v>
      </c>
      <c r="L12082">
        <v>1.1534358974358976</v>
      </c>
      <c r="M12082" s="2">
        <f t="shared" si="374"/>
        <v>96.15384615384616</v>
      </c>
      <c r="N12082" t="s">
        <v>2802</v>
      </c>
    </row>
    <row r="12083" spans="1:14">
      <c r="A12083">
        <v>76</v>
      </c>
      <c r="B12083" t="s">
        <v>8726</v>
      </c>
      <c r="C12083" t="s">
        <v>8727</v>
      </c>
      <c r="D12083">
        <v>79</v>
      </c>
      <c r="E12083" s="1">
        <v>0.30299999999999999</v>
      </c>
      <c r="F12083">
        <v>0.36399999999999999</v>
      </c>
      <c r="G12083">
        <v>6.7000000000000004E-2</v>
      </c>
      <c r="H12083">
        <v>15</v>
      </c>
      <c r="J12083">
        <v>5.0000000000000001E-4</v>
      </c>
      <c r="K12083">
        <v>0.32600000000000001</v>
      </c>
      <c r="L12083">
        <v>1.1534358974358976</v>
      </c>
      <c r="M12083" s="2">
        <f t="shared" si="374"/>
        <v>97.435897435897431</v>
      </c>
      <c r="N12083" t="s">
        <v>2802</v>
      </c>
    </row>
    <row r="12084" spans="1:14">
      <c r="A12084">
        <v>77</v>
      </c>
      <c r="B12084" t="s">
        <v>8740</v>
      </c>
      <c r="C12084" t="s">
        <v>8741</v>
      </c>
      <c r="D12084">
        <v>168</v>
      </c>
      <c r="E12084" s="1">
        <v>0.23699999999999999</v>
      </c>
      <c r="F12084">
        <v>0.40699999999999997</v>
      </c>
      <c r="G12084">
        <v>0</v>
      </c>
      <c r="H12084">
        <v>17</v>
      </c>
      <c r="I12084" t="s">
        <v>18288</v>
      </c>
      <c r="J12084">
        <v>5.9000000000000003E-4</v>
      </c>
      <c r="K12084">
        <v>0.27300000000000002</v>
      </c>
      <c r="L12084">
        <v>1.1534358974358976</v>
      </c>
      <c r="M12084" s="2">
        <f t="shared" si="374"/>
        <v>98.71794871794873</v>
      </c>
      <c r="N12084" t="s">
        <v>2802</v>
      </c>
    </row>
    <row r="12085" spans="1:14">
      <c r="A12085">
        <v>78</v>
      </c>
      <c r="B12085" t="s">
        <v>17631</v>
      </c>
      <c r="C12085" t="s">
        <v>17632</v>
      </c>
      <c r="D12085">
        <v>35</v>
      </c>
      <c r="E12085" s="1">
        <v>0.193</v>
      </c>
      <c r="G12085">
        <v>7.0999999999999994E-2</v>
      </c>
      <c r="H12085">
        <v>28</v>
      </c>
      <c r="J12085">
        <v>2.3000000000000001E-4</v>
      </c>
      <c r="L12085">
        <v>1.1534358974358976</v>
      </c>
      <c r="M12085" s="2">
        <f t="shared" si="374"/>
        <v>100</v>
      </c>
      <c r="N12085" t="s">
        <v>2802</v>
      </c>
    </row>
    <row r="12086" spans="1:14" s="3" customFormat="1">
      <c r="E12086" s="4"/>
      <c r="M12086" s="5"/>
    </row>
    <row r="12087" spans="1:14">
      <c r="A12087">
        <v>1</v>
      </c>
      <c r="B12087" t="s">
        <v>4954</v>
      </c>
      <c r="C12087" t="s">
        <v>4955</v>
      </c>
      <c r="D12087">
        <v>3544</v>
      </c>
      <c r="E12087" s="1">
        <v>9.4390000000000001</v>
      </c>
      <c r="F12087">
        <v>10.188000000000001</v>
      </c>
      <c r="G12087">
        <v>1.5760000000000001</v>
      </c>
      <c r="H12087">
        <v>33</v>
      </c>
      <c r="I12087">
        <v>7.5</v>
      </c>
      <c r="J12087">
        <v>8.5199999999999998E-3</v>
      </c>
      <c r="K12087">
        <v>3.6520000000000001</v>
      </c>
      <c r="L12087">
        <f>AVERAGE(E12087:E12144)</f>
        <v>1.7872931034482753</v>
      </c>
      <c r="M12087" s="2">
        <f t="shared" ref="M12087:M12118" si="375">A12087/58*100</f>
        <v>1.7241379310344827</v>
      </c>
      <c r="N12087" t="s">
        <v>4948</v>
      </c>
    </row>
    <row r="12088" spans="1:14">
      <c r="A12088">
        <v>2</v>
      </c>
      <c r="B12088" t="s">
        <v>4948</v>
      </c>
      <c r="C12088" t="s">
        <v>4949</v>
      </c>
      <c r="D12088">
        <v>26007</v>
      </c>
      <c r="E12088" s="1">
        <v>5.5629999999999997</v>
      </c>
      <c r="F12088">
        <v>5.7770000000000001</v>
      </c>
      <c r="G12088">
        <v>1.0649999999999999</v>
      </c>
      <c r="H12088">
        <v>354</v>
      </c>
      <c r="I12088">
        <v>8.4</v>
      </c>
      <c r="J12088">
        <v>6.0019999999999997E-2</v>
      </c>
      <c r="K12088">
        <v>2.0910000000000002</v>
      </c>
      <c r="L12088">
        <v>1.7872931034482753</v>
      </c>
      <c r="M12088" s="2">
        <f t="shared" si="375"/>
        <v>3.4482758620689653</v>
      </c>
      <c r="N12088" t="s">
        <v>4948</v>
      </c>
    </row>
    <row r="12089" spans="1:14">
      <c r="A12089">
        <v>3</v>
      </c>
      <c r="B12089" t="s">
        <v>8752</v>
      </c>
      <c r="C12089" t="s">
        <v>8753</v>
      </c>
      <c r="D12089">
        <v>18355</v>
      </c>
      <c r="E12089" s="1">
        <v>3.8260000000000001</v>
      </c>
      <c r="F12089">
        <v>4.16</v>
      </c>
      <c r="G12089">
        <v>0.94299999999999995</v>
      </c>
      <c r="H12089">
        <v>158</v>
      </c>
      <c r="I12089" t="s">
        <v>18288</v>
      </c>
      <c r="J12089">
        <v>2.639E-2</v>
      </c>
      <c r="K12089">
        <v>1.5640000000000001</v>
      </c>
      <c r="L12089">
        <v>1.7872931034482753</v>
      </c>
      <c r="M12089" s="2">
        <f t="shared" si="375"/>
        <v>5.1724137931034484</v>
      </c>
      <c r="N12089" t="s">
        <v>4948</v>
      </c>
    </row>
    <row r="12090" spans="1:14">
      <c r="A12090">
        <v>4</v>
      </c>
      <c r="B12090" t="s">
        <v>8750</v>
      </c>
      <c r="C12090" t="s">
        <v>8751</v>
      </c>
      <c r="D12090">
        <v>19058</v>
      </c>
      <c r="E12090" s="1">
        <v>3.6309999999999998</v>
      </c>
      <c r="F12090">
        <v>4.2919999999999998</v>
      </c>
      <c r="G12090">
        <v>0.93600000000000005</v>
      </c>
      <c r="H12090">
        <v>265</v>
      </c>
      <c r="I12090">
        <v>8.9</v>
      </c>
      <c r="J12090">
        <v>3.9449999999999999E-2</v>
      </c>
      <c r="K12090">
        <v>1.593</v>
      </c>
      <c r="L12090">
        <v>1.7872931034482753</v>
      </c>
      <c r="M12090" s="2">
        <f t="shared" si="375"/>
        <v>6.8965517241379306</v>
      </c>
      <c r="N12090" t="s">
        <v>4948</v>
      </c>
    </row>
    <row r="12091" spans="1:14">
      <c r="A12091">
        <v>5</v>
      </c>
      <c r="B12091" t="s">
        <v>8790</v>
      </c>
      <c r="C12091" t="s">
        <v>8791</v>
      </c>
      <c r="D12091">
        <v>40182</v>
      </c>
      <c r="E12091" s="1">
        <v>3.4409999999999998</v>
      </c>
      <c r="F12091">
        <v>3.73</v>
      </c>
      <c r="G12091">
        <v>0.57099999999999995</v>
      </c>
      <c r="H12091">
        <v>1002</v>
      </c>
      <c r="I12091">
        <v>7.4</v>
      </c>
      <c r="J12091">
        <v>8.3570000000000005E-2</v>
      </c>
      <c r="K12091">
        <v>1.113</v>
      </c>
      <c r="L12091">
        <v>1.7872931034482753</v>
      </c>
      <c r="M12091" s="2">
        <f t="shared" si="375"/>
        <v>8.6206896551724146</v>
      </c>
      <c r="N12091" t="s">
        <v>4948</v>
      </c>
    </row>
    <row r="12092" spans="1:14">
      <c r="A12092">
        <v>6</v>
      </c>
      <c r="B12092" t="s">
        <v>8780</v>
      </c>
      <c r="C12092" t="s">
        <v>8781</v>
      </c>
      <c r="D12092">
        <v>9051</v>
      </c>
      <c r="E12092" s="1">
        <v>3.0259999999999998</v>
      </c>
      <c r="F12092">
        <v>3.1389999999999998</v>
      </c>
      <c r="G12092">
        <v>0.48</v>
      </c>
      <c r="H12092">
        <v>173</v>
      </c>
      <c r="I12092">
        <v>7.8</v>
      </c>
      <c r="J12092">
        <v>1.7309999999999999E-2</v>
      </c>
      <c r="K12092">
        <v>0.96</v>
      </c>
      <c r="L12092">
        <v>1.7872931034482753</v>
      </c>
      <c r="M12092" s="2">
        <f t="shared" si="375"/>
        <v>10.344827586206897</v>
      </c>
      <c r="N12092" t="s">
        <v>4948</v>
      </c>
    </row>
    <row r="12093" spans="1:14">
      <c r="A12093">
        <v>7</v>
      </c>
      <c r="B12093" t="s">
        <v>4964</v>
      </c>
      <c r="C12093" t="s">
        <v>4965</v>
      </c>
      <c r="D12093">
        <v>3878</v>
      </c>
      <c r="E12093" s="1">
        <v>2.859</v>
      </c>
      <c r="F12093">
        <v>3.532</v>
      </c>
      <c r="G12093">
        <v>0.75</v>
      </c>
      <c r="H12093">
        <v>36</v>
      </c>
      <c r="I12093" t="s">
        <v>18288</v>
      </c>
      <c r="J12093">
        <v>5.6800000000000002E-3</v>
      </c>
      <c r="K12093">
        <v>1.2949999999999999</v>
      </c>
      <c r="L12093">
        <v>1.7872931034482753</v>
      </c>
      <c r="M12093" s="2">
        <f t="shared" si="375"/>
        <v>12.068965517241379</v>
      </c>
      <c r="N12093" t="s">
        <v>4948</v>
      </c>
    </row>
    <row r="12094" spans="1:14">
      <c r="A12094">
        <v>8</v>
      </c>
      <c r="B12094" t="s">
        <v>4956</v>
      </c>
      <c r="C12094" t="s">
        <v>4957</v>
      </c>
      <c r="D12094">
        <v>5828</v>
      </c>
      <c r="E12094" s="1">
        <v>2.8250000000000002</v>
      </c>
      <c r="F12094">
        <v>2.7610000000000001</v>
      </c>
      <c r="G12094">
        <v>0.51900000000000002</v>
      </c>
      <c r="H12094">
        <v>258</v>
      </c>
      <c r="I12094">
        <v>5.4</v>
      </c>
      <c r="J12094">
        <v>1.8169999999999999E-2</v>
      </c>
      <c r="K12094">
        <v>0.92700000000000005</v>
      </c>
      <c r="L12094">
        <v>1.7872931034482753</v>
      </c>
      <c r="M12094" s="2">
        <f t="shared" si="375"/>
        <v>13.793103448275861</v>
      </c>
      <c r="N12094" t="s">
        <v>4948</v>
      </c>
    </row>
    <row r="12095" spans="1:14">
      <c r="A12095">
        <v>9</v>
      </c>
      <c r="B12095" t="s">
        <v>8758</v>
      </c>
      <c r="C12095" t="s">
        <v>8759</v>
      </c>
      <c r="D12095">
        <v>15316</v>
      </c>
      <c r="E12095" s="1">
        <v>2.7250000000000001</v>
      </c>
      <c r="F12095">
        <v>3.0230000000000001</v>
      </c>
      <c r="G12095">
        <v>0.81899999999999995</v>
      </c>
      <c r="H12095">
        <v>287</v>
      </c>
      <c r="I12095">
        <v>8.9</v>
      </c>
      <c r="J12095">
        <v>3.1E-2</v>
      </c>
      <c r="K12095">
        <v>1.083</v>
      </c>
      <c r="L12095">
        <v>1.7872931034482753</v>
      </c>
      <c r="M12095" s="2">
        <f t="shared" si="375"/>
        <v>15.517241379310345</v>
      </c>
      <c r="N12095" t="s">
        <v>4948</v>
      </c>
    </row>
    <row r="12096" spans="1:14">
      <c r="A12096">
        <v>10</v>
      </c>
      <c r="B12096" t="s">
        <v>4932</v>
      </c>
      <c r="C12096" t="s">
        <v>4933</v>
      </c>
      <c r="D12096">
        <v>650</v>
      </c>
      <c r="E12096" s="1">
        <v>2.6429999999999998</v>
      </c>
      <c r="F12096">
        <v>5.4560000000000004</v>
      </c>
      <c r="G12096">
        <v>0.57899999999999996</v>
      </c>
      <c r="H12096">
        <v>19</v>
      </c>
      <c r="I12096">
        <v>5.6</v>
      </c>
      <c r="J12096">
        <v>2.64E-3</v>
      </c>
      <c r="K12096">
        <v>1.9079999999999999</v>
      </c>
      <c r="L12096">
        <v>1.7872931034482753</v>
      </c>
      <c r="M12096" s="2">
        <f t="shared" si="375"/>
        <v>17.241379310344829</v>
      </c>
      <c r="N12096" t="s">
        <v>4948</v>
      </c>
    </row>
    <row r="12097" spans="1:14">
      <c r="A12097">
        <v>11</v>
      </c>
      <c r="B12097" t="s">
        <v>8772</v>
      </c>
      <c r="C12097" t="s">
        <v>8773</v>
      </c>
      <c r="D12097">
        <v>2248</v>
      </c>
      <c r="E12097" s="1">
        <v>2.5569999999999999</v>
      </c>
      <c r="F12097">
        <v>2.9169999999999998</v>
      </c>
      <c r="G12097">
        <v>0.316</v>
      </c>
      <c r="H12097">
        <v>76</v>
      </c>
      <c r="I12097">
        <v>6</v>
      </c>
      <c r="J12097">
        <v>7.1000000000000004E-3</v>
      </c>
      <c r="K12097">
        <v>1.0820000000000001</v>
      </c>
      <c r="L12097">
        <v>1.7872931034482753</v>
      </c>
      <c r="M12097" s="2">
        <f t="shared" si="375"/>
        <v>18.96551724137931</v>
      </c>
      <c r="N12097" t="s">
        <v>4948</v>
      </c>
    </row>
    <row r="12098" spans="1:14">
      <c r="A12098">
        <v>12</v>
      </c>
      <c r="B12098" t="s">
        <v>4912</v>
      </c>
      <c r="C12098" t="s">
        <v>4913</v>
      </c>
      <c r="D12098">
        <v>10108</v>
      </c>
      <c r="E12098" s="1">
        <v>2.5270000000000001</v>
      </c>
      <c r="F12098">
        <v>2.6680000000000001</v>
      </c>
      <c r="G12098">
        <v>0.44800000000000001</v>
      </c>
      <c r="H12098">
        <v>297</v>
      </c>
      <c r="I12098">
        <v>6.6</v>
      </c>
      <c r="J12098">
        <v>2.2700000000000001E-2</v>
      </c>
      <c r="K12098">
        <v>0.78300000000000003</v>
      </c>
      <c r="L12098">
        <v>1.7872931034482753</v>
      </c>
      <c r="M12098" s="2">
        <f t="shared" si="375"/>
        <v>20.689655172413794</v>
      </c>
      <c r="N12098" t="s">
        <v>4948</v>
      </c>
    </row>
    <row r="12099" spans="1:14">
      <c r="A12099">
        <v>13</v>
      </c>
      <c r="B12099" t="s">
        <v>4924</v>
      </c>
      <c r="C12099" t="s">
        <v>4925</v>
      </c>
      <c r="D12099">
        <v>5907</v>
      </c>
      <c r="E12099" s="1">
        <v>2.4790000000000001</v>
      </c>
      <c r="F12099">
        <v>2.9980000000000002</v>
      </c>
      <c r="G12099">
        <v>0.48</v>
      </c>
      <c r="H12099">
        <v>244</v>
      </c>
      <c r="I12099">
        <v>4.3</v>
      </c>
      <c r="J12099">
        <v>3.0089999999999999E-2</v>
      </c>
      <c r="K12099">
        <v>1.214</v>
      </c>
      <c r="L12099">
        <v>1.7872931034482753</v>
      </c>
      <c r="M12099" s="2">
        <f t="shared" si="375"/>
        <v>22.413793103448278</v>
      </c>
      <c r="N12099" t="s">
        <v>4948</v>
      </c>
    </row>
    <row r="12100" spans="1:14">
      <c r="A12100">
        <v>14</v>
      </c>
      <c r="B12100" t="s">
        <v>4922</v>
      </c>
      <c r="C12100" t="s">
        <v>4923</v>
      </c>
      <c r="D12100">
        <v>3223</v>
      </c>
      <c r="E12100" s="1">
        <v>2.4740000000000002</v>
      </c>
      <c r="F12100">
        <v>2.6059999999999999</v>
      </c>
      <c r="G12100">
        <v>0.66900000000000004</v>
      </c>
      <c r="H12100">
        <v>118</v>
      </c>
      <c r="I12100">
        <v>5.4</v>
      </c>
      <c r="J12100">
        <v>1.025E-2</v>
      </c>
      <c r="K12100">
        <v>0.88800000000000001</v>
      </c>
      <c r="L12100">
        <v>1.7872931034482753</v>
      </c>
      <c r="M12100" s="2">
        <f t="shared" si="375"/>
        <v>24.137931034482758</v>
      </c>
      <c r="N12100" t="s">
        <v>4948</v>
      </c>
    </row>
    <row r="12101" spans="1:14">
      <c r="A12101">
        <v>15</v>
      </c>
      <c r="B12101" t="s">
        <v>8748</v>
      </c>
      <c r="C12101" t="s">
        <v>8749</v>
      </c>
      <c r="D12101">
        <v>4978</v>
      </c>
      <c r="E12101" s="1">
        <v>2.3450000000000002</v>
      </c>
      <c r="F12101">
        <v>2.4279999999999999</v>
      </c>
      <c r="G12101">
        <v>0.42499999999999999</v>
      </c>
      <c r="H12101">
        <v>212</v>
      </c>
      <c r="I12101">
        <v>8.1999999999999993</v>
      </c>
      <c r="J12101">
        <v>1.099E-2</v>
      </c>
      <c r="K12101">
        <v>0.76200000000000001</v>
      </c>
      <c r="L12101">
        <v>1.7872931034482753</v>
      </c>
      <c r="M12101" s="2">
        <f t="shared" si="375"/>
        <v>25.862068965517242</v>
      </c>
      <c r="N12101" t="s">
        <v>4948</v>
      </c>
    </row>
    <row r="12102" spans="1:14">
      <c r="A12102">
        <v>16</v>
      </c>
      <c r="B12102" t="s">
        <v>4934</v>
      </c>
      <c r="C12102" t="s">
        <v>4935</v>
      </c>
      <c r="D12102">
        <v>1175</v>
      </c>
      <c r="E12102" s="1">
        <v>2.1819999999999999</v>
      </c>
      <c r="F12102">
        <v>2.2959999999999998</v>
      </c>
      <c r="G12102">
        <v>0.373</v>
      </c>
      <c r="H12102">
        <v>59</v>
      </c>
      <c r="I12102">
        <v>5.9</v>
      </c>
      <c r="J12102">
        <v>3.7799999999999999E-3</v>
      </c>
      <c r="K12102">
        <v>0.85099999999999998</v>
      </c>
      <c r="L12102">
        <v>1.7872931034482753</v>
      </c>
      <c r="M12102" s="2">
        <f t="shared" si="375"/>
        <v>27.586206896551722</v>
      </c>
      <c r="N12102" t="s">
        <v>4948</v>
      </c>
    </row>
    <row r="12103" spans="1:14">
      <c r="A12103">
        <v>17</v>
      </c>
      <c r="B12103" t="s">
        <v>11797</v>
      </c>
      <c r="C12103" t="s">
        <v>11798</v>
      </c>
      <c r="D12103">
        <v>15840</v>
      </c>
      <c r="E12103" s="1">
        <v>2.137</v>
      </c>
      <c r="F12103">
        <v>2.3450000000000002</v>
      </c>
      <c r="G12103">
        <v>0.36299999999999999</v>
      </c>
      <c r="H12103">
        <v>223</v>
      </c>
      <c r="I12103" t="s">
        <v>18288</v>
      </c>
      <c r="J12103">
        <v>2.4910000000000002E-2</v>
      </c>
      <c r="K12103">
        <v>1.0029999999999999</v>
      </c>
      <c r="L12103">
        <v>1.7872931034482753</v>
      </c>
      <c r="M12103" s="2">
        <f t="shared" si="375"/>
        <v>29.310344827586203</v>
      </c>
      <c r="N12103" t="s">
        <v>4948</v>
      </c>
    </row>
    <row r="12104" spans="1:14">
      <c r="A12104">
        <v>18</v>
      </c>
      <c r="B12104" t="s">
        <v>20438</v>
      </c>
      <c r="C12104" t="s">
        <v>20437</v>
      </c>
      <c r="D12104">
        <v>5160</v>
      </c>
      <c r="E12104" s="1">
        <v>1.9870000000000001</v>
      </c>
      <c r="F12104">
        <v>2.3109999999999999</v>
      </c>
      <c r="G12104">
        <v>0.17499999999999999</v>
      </c>
      <c r="H12104">
        <v>314</v>
      </c>
      <c r="I12104">
        <v>4.5</v>
      </c>
      <c r="J12104">
        <v>1.6789999999999999E-2</v>
      </c>
      <c r="K12104">
        <v>0.624</v>
      </c>
      <c r="L12104">
        <v>1.7872931034482753</v>
      </c>
      <c r="M12104" s="2">
        <f t="shared" si="375"/>
        <v>31.03448275862069</v>
      </c>
      <c r="N12104" t="s">
        <v>4948</v>
      </c>
    </row>
    <row r="12105" spans="1:14">
      <c r="A12105">
        <v>19</v>
      </c>
      <c r="B12105" t="s">
        <v>8762</v>
      </c>
      <c r="C12105" t="s">
        <v>8763</v>
      </c>
      <c r="D12105">
        <v>2110</v>
      </c>
      <c r="E12105" s="1">
        <v>1.964</v>
      </c>
      <c r="F12105">
        <v>2.0470000000000002</v>
      </c>
      <c r="G12105">
        <v>0.58099999999999996</v>
      </c>
      <c r="H12105">
        <v>129</v>
      </c>
      <c r="I12105">
        <v>5.0999999999999996</v>
      </c>
      <c r="J12105">
        <v>7.3499999999999998E-3</v>
      </c>
      <c r="K12105">
        <v>0.73399999999999999</v>
      </c>
      <c r="L12105">
        <v>1.7872931034482753</v>
      </c>
      <c r="M12105" s="2">
        <f t="shared" si="375"/>
        <v>32.758620689655174</v>
      </c>
      <c r="N12105" t="s">
        <v>4948</v>
      </c>
    </row>
    <row r="12106" spans="1:14">
      <c r="A12106">
        <v>20</v>
      </c>
      <c r="B12106" t="s">
        <v>8786</v>
      </c>
      <c r="C12106" t="s">
        <v>8787</v>
      </c>
      <c r="D12106">
        <v>5616</v>
      </c>
      <c r="E12106" s="1">
        <v>1.9319999999999999</v>
      </c>
      <c r="F12106">
        <v>2.0369999999999999</v>
      </c>
      <c r="G12106">
        <v>0.33900000000000002</v>
      </c>
      <c r="H12106">
        <v>221</v>
      </c>
      <c r="I12106">
        <v>7.1</v>
      </c>
      <c r="J12106">
        <v>1.3679999999999999E-2</v>
      </c>
      <c r="K12106">
        <v>0.67900000000000005</v>
      </c>
      <c r="L12106">
        <v>1.7872931034482753</v>
      </c>
      <c r="M12106" s="2">
        <f t="shared" si="375"/>
        <v>34.482758620689658</v>
      </c>
      <c r="N12106" t="s">
        <v>4948</v>
      </c>
    </row>
    <row r="12107" spans="1:14">
      <c r="A12107">
        <v>21</v>
      </c>
      <c r="B12107" t="s">
        <v>4952</v>
      </c>
      <c r="C12107" t="s">
        <v>4953</v>
      </c>
      <c r="D12107">
        <v>4034</v>
      </c>
      <c r="E12107" s="1">
        <v>1.895</v>
      </c>
      <c r="F12107">
        <v>2.117</v>
      </c>
      <c r="G12107">
        <v>0.61899999999999999</v>
      </c>
      <c r="H12107">
        <v>210</v>
      </c>
      <c r="I12107">
        <v>7.6</v>
      </c>
      <c r="J12107">
        <v>8.4899999999999993E-3</v>
      </c>
      <c r="K12107">
        <v>0.65700000000000003</v>
      </c>
      <c r="L12107">
        <v>1.7872931034482753</v>
      </c>
      <c r="M12107" s="2">
        <f t="shared" si="375"/>
        <v>36.206896551724135</v>
      </c>
      <c r="N12107" t="s">
        <v>4948</v>
      </c>
    </row>
    <row r="12108" spans="1:14">
      <c r="A12108">
        <v>22</v>
      </c>
      <c r="B12108" t="s">
        <v>4916</v>
      </c>
      <c r="C12108" t="s">
        <v>4917</v>
      </c>
      <c r="D12108">
        <v>2569</v>
      </c>
      <c r="E12108" s="1">
        <v>1.865</v>
      </c>
      <c r="F12108">
        <v>2.0459999999999998</v>
      </c>
      <c r="G12108">
        <v>0.495</v>
      </c>
      <c r="H12108">
        <v>101</v>
      </c>
      <c r="I12108">
        <v>6.2</v>
      </c>
      <c r="J12108">
        <v>7.0299999999999998E-3</v>
      </c>
      <c r="K12108">
        <v>0.68600000000000005</v>
      </c>
      <c r="L12108">
        <v>1.7872931034482753</v>
      </c>
      <c r="M12108" s="2">
        <f t="shared" si="375"/>
        <v>37.931034482758619</v>
      </c>
      <c r="N12108" t="s">
        <v>4948</v>
      </c>
    </row>
    <row r="12109" spans="1:14">
      <c r="A12109">
        <v>23</v>
      </c>
      <c r="B12109" t="s">
        <v>8782</v>
      </c>
      <c r="C12109" t="s">
        <v>8783</v>
      </c>
      <c r="D12109">
        <v>5169</v>
      </c>
      <c r="E12109" s="1">
        <v>1.8180000000000001</v>
      </c>
      <c r="F12109">
        <v>1.883</v>
      </c>
      <c r="G12109">
        <v>0.5</v>
      </c>
      <c r="H12109">
        <v>206</v>
      </c>
      <c r="I12109">
        <v>6.3</v>
      </c>
      <c r="J12109">
        <v>1.4489999999999999E-2</v>
      </c>
      <c r="K12109">
        <v>0.65900000000000003</v>
      </c>
      <c r="L12109">
        <v>1.7872931034482753</v>
      </c>
      <c r="M12109" s="2">
        <f t="shared" si="375"/>
        <v>39.655172413793103</v>
      </c>
      <c r="N12109" t="s">
        <v>4948</v>
      </c>
    </row>
    <row r="12110" spans="1:14">
      <c r="A12110">
        <v>24</v>
      </c>
      <c r="B12110" t="s">
        <v>8768</v>
      </c>
      <c r="C12110" t="s">
        <v>8769</v>
      </c>
      <c r="D12110">
        <v>6807</v>
      </c>
      <c r="E12110" s="1">
        <v>1.746</v>
      </c>
      <c r="F12110">
        <v>2.0630000000000002</v>
      </c>
      <c r="G12110">
        <v>0.372</v>
      </c>
      <c r="H12110">
        <v>266</v>
      </c>
      <c r="I12110">
        <v>6.6</v>
      </c>
      <c r="J12110">
        <v>1.6889999999999999E-2</v>
      </c>
      <c r="K12110">
        <v>0.68400000000000005</v>
      </c>
      <c r="L12110">
        <v>1.7872931034482753</v>
      </c>
      <c r="M12110" s="2">
        <f t="shared" si="375"/>
        <v>41.379310344827587</v>
      </c>
      <c r="N12110" t="s">
        <v>4948</v>
      </c>
    </row>
    <row r="12111" spans="1:14">
      <c r="A12111">
        <v>25</v>
      </c>
      <c r="B12111" t="s">
        <v>4936</v>
      </c>
      <c r="C12111" t="s">
        <v>4937</v>
      </c>
      <c r="D12111">
        <v>1845</v>
      </c>
      <c r="E12111" s="1">
        <v>1.7350000000000001</v>
      </c>
      <c r="F12111">
        <v>1.5549999999999999</v>
      </c>
      <c r="G12111">
        <v>0.78700000000000003</v>
      </c>
      <c r="H12111">
        <v>61</v>
      </c>
      <c r="I12111">
        <v>8.8000000000000007</v>
      </c>
      <c r="J12111">
        <v>3.31E-3</v>
      </c>
      <c r="K12111">
        <v>0.49199999999999999</v>
      </c>
      <c r="L12111">
        <v>1.7872931034482753</v>
      </c>
      <c r="M12111" s="2">
        <f t="shared" si="375"/>
        <v>43.103448275862064</v>
      </c>
      <c r="N12111" t="s">
        <v>4948</v>
      </c>
    </row>
    <row r="12112" spans="1:14">
      <c r="A12112">
        <v>26</v>
      </c>
      <c r="B12112" t="s">
        <v>8770</v>
      </c>
      <c r="C12112" t="s">
        <v>8771</v>
      </c>
      <c r="D12112">
        <v>3740</v>
      </c>
      <c r="E12112" s="1">
        <v>1.71</v>
      </c>
      <c r="F12112">
        <v>1.702</v>
      </c>
      <c r="G12112">
        <v>0.30399999999999999</v>
      </c>
      <c r="H12112">
        <v>158</v>
      </c>
      <c r="I12112">
        <v>9.8000000000000007</v>
      </c>
      <c r="J12112">
        <v>5.8700000000000002E-3</v>
      </c>
      <c r="K12112">
        <v>0.51500000000000001</v>
      </c>
      <c r="L12112">
        <v>1.7872931034482753</v>
      </c>
      <c r="M12112" s="2">
        <f t="shared" si="375"/>
        <v>44.827586206896555</v>
      </c>
      <c r="N12112" t="s">
        <v>4948</v>
      </c>
    </row>
    <row r="12113" spans="1:14">
      <c r="A12113">
        <v>27</v>
      </c>
      <c r="B12113" t="s">
        <v>18254</v>
      </c>
      <c r="C12113" t="s">
        <v>18255</v>
      </c>
      <c r="D12113">
        <v>916</v>
      </c>
      <c r="E12113" s="1">
        <v>1.6279999999999999</v>
      </c>
      <c r="F12113">
        <v>1.492</v>
      </c>
      <c r="G12113">
        <v>0.58499999999999996</v>
      </c>
      <c r="H12113">
        <v>53</v>
      </c>
      <c r="I12113">
        <v>6.5</v>
      </c>
      <c r="J12113">
        <v>1.9499999999999999E-3</v>
      </c>
      <c r="K12113">
        <v>0.42299999999999999</v>
      </c>
      <c r="L12113">
        <v>1.7872931034482753</v>
      </c>
      <c r="M12113" s="2">
        <f t="shared" si="375"/>
        <v>46.551724137931032</v>
      </c>
      <c r="N12113" t="s">
        <v>4948</v>
      </c>
    </row>
    <row r="12114" spans="1:14">
      <c r="A12114">
        <v>28</v>
      </c>
      <c r="B12114" t="s">
        <v>4942</v>
      </c>
      <c r="C12114" t="s">
        <v>4943</v>
      </c>
      <c r="D12114">
        <v>770</v>
      </c>
      <c r="E12114" s="1">
        <v>1.5620000000000001</v>
      </c>
      <c r="F12114">
        <v>1.0680000000000001</v>
      </c>
      <c r="G12114">
        <v>0.222</v>
      </c>
      <c r="H12114">
        <v>72</v>
      </c>
      <c r="I12114" t="s">
        <v>18288</v>
      </c>
      <c r="J12114">
        <v>1.73E-3</v>
      </c>
      <c r="K12114">
        <v>0.33300000000000002</v>
      </c>
      <c r="L12114">
        <v>1.7872931034482753</v>
      </c>
      <c r="M12114" s="2">
        <f t="shared" si="375"/>
        <v>48.275862068965516</v>
      </c>
      <c r="N12114" t="s">
        <v>4948</v>
      </c>
    </row>
    <row r="12115" spans="1:14">
      <c r="A12115">
        <v>29</v>
      </c>
      <c r="B12115" t="s">
        <v>8776</v>
      </c>
      <c r="C12115" t="s">
        <v>8777</v>
      </c>
      <c r="D12115">
        <v>1521</v>
      </c>
      <c r="E12115" s="1">
        <v>1.542</v>
      </c>
      <c r="F12115">
        <v>2.1589999999999998</v>
      </c>
      <c r="G12115">
        <v>0.26500000000000001</v>
      </c>
      <c r="H12115">
        <v>49</v>
      </c>
      <c r="I12115">
        <v>9.3000000000000007</v>
      </c>
      <c r="J12115">
        <v>2.8800000000000002E-3</v>
      </c>
      <c r="K12115">
        <v>0.68799999999999994</v>
      </c>
      <c r="L12115">
        <v>1.7872931034482753</v>
      </c>
      <c r="M12115" s="2">
        <f t="shared" si="375"/>
        <v>50</v>
      </c>
      <c r="N12115" t="s">
        <v>4948</v>
      </c>
    </row>
    <row r="12116" spans="1:14">
      <c r="A12116">
        <v>30</v>
      </c>
      <c r="B12116" t="s">
        <v>8766</v>
      </c>
      <c r="C12116" t="s">
        <v>8767</v>
      </c>
      <c r="D12116">
        <v>583</v>
      </c>
      <c r="E12116" s="1">
        <v>1.5</v>
      </c>
      <c r="G12116">
        <v>0.34</v>
      </c>
      <c r="H12116">
        <v>47</v>
      </c>
      <c r="I12116">
        <v>5.0999999999999996</v>
      </c>
      <c r="J12116">
        <v>1.58E-3</v>
      </c>
      <c r="L12116">
        <v>1.7872931034482753</v>
      </c>
      <c r="M12116" s="2">
        <f t="shared" si="375"/>
        <v>51.724137931034484</v>
      </c>
      <c r="N12116" t="s">
        <v>4948</v>
      </c>
    </row>
    <row r="12117" spans="1:14">
      <c r="A12117">
        <v>31</v>
      </c>
      <c r="B12117" t="s">
        <v>11799</v>
      </c>
      <c r="C12117" t="s">
        <v>11800</v>
      </c>
      <c r="D12117">
        <v>2631</v>
      </c>
      <c r="E12117" s="1">
        <v>1.4750000000000001</v>
      </c>
      <c r="F12117">
        <v>1.647</v>
      </c>
      <c r="G12117">
        <v>0.24099999999999999</v>
      </c>
      <c r="H12117">
        <v>29</v>
      </c>
      <c r="I12117" t="s">
        <v>18288</v>
      </c>
      <c r="J12117">
        <v>3.3300000000000001E-3</v>
      </c>
      <c r="K12117">
        <v>0.74399999999999999</v>
      </c>
      <c r="L12117">
        <v>1.7872931034482753</v>
      </c>
      <c r="M12117" s="2">
        <f t="shared" si="375"/>
        <v>53.448275862068961</v>
      </c>
      <c r="N12117" t="s">
        <v>4948</v>
      </c>
    </row>
    <row r="12118" spans="1:14">
      <c r="A12118">
        <v>32</v>
      </c>
      <c r="B12118" t="s">
        <v>4940</v>
      </c>
      <c r="C12118" t="s">
        <v>4941</v>
      </c>
      <c r="D12118">
        <v>1787</v>
      </c>
      <c r="E12118" s="1">
        <v>1.464</v>
      </c>
      <c r="F12118">
        <v>0.92200000000000004</v>
      </c>
      <c r="G12118">
        <v>0.184</v>
      </c>
      <c r="H12118">
        <v>76</v>
      </c>
      <c r="I12118" t="s">
        <v>18288</v>
      </c>
      <c r="J12118">
        <v>3.3E-3</v>
      </c>
      <c r="K12118">
        <v>0.34799999999999998</v>
      </c>
      <c r="L12118">
        <v>1.7872931034482753</v>
      </c>
      <c r="M12118" s="2">
        <f t="shared" si="375"/>
        <v>55.172413793103445</v>
      </c>
      <c r="N12118" t="s">
        <v>4948</v>
      </c>
    </row>
    <row r="12119" spans="1:14">
      <c r="A12119">
        <v>33</v>
      </c>
      <c r="B12119" t="s">
        <v>8784</v>
      </c>
      <c r="C12119" t="s">
        <v>8785</v>
      </c>
      <c r="D12119">
        <v>934</v>
      </c>
      <c r="E12119" s="1">
        <v>1.4610000000000001</v>
      </c>
      <c r="G12119">
        <v>0.30399999999999999</v>
      </c>
      <c r="H12119">
        <v>69</v>
      </c>
      <c r="I12119">
        <v>5.3</v>
      </c>
      <c r="J12119">
        <v>2.65E-3</v>
      </c>
      <c r="L12119">
        <v>1.7872931034482753</v>
      </c>
      <c r="M12119" s="2">
        <f t="shared" ref="M12119:M12144" si="376">A12119/58*100</f>
        <v>56.896551724137936</v>
      </c>
      <c r="N12119" t="s">
        <v>4948</v>
      </c>
    </row>
    <row r="12120" spans="1:14">
      <c r="A12120">
        <v>34</v>
      </c>
      <c r="B12120" t="s">
        <v>8756</v>
      </c>
      <c r="C12120" t="s">
        <v>8757</v>
      </c>
      <c r="D12120">
        <v>366</v>
      </c>
      <c r="E12120" s="1">
        <v>1.444</v>
      </c>
      <c r="G12120">
        <v>6.2E-2</v>
      </c>
      <c r="H12120">
        <v>65</v>
      </c>
      <c r="I12120">
        <v>4.5999999999999996</v>
      </c>
      <c r="J12120">
        <v>1.5399999999999999E-3</v>
      </c>
      <c r="L12120">
        <v>1.7872931034482753</v>
      </c>
      <c r="M12120" s="2">
        <f t="shared" si="376"/>
        <v>58.620689655172406</v>
      </c>
      <c r="N12120" t="s">
        <v>4948</v>
      </c>
    </row>
    <row r="12121" spans="1:14">
      <c r="A12121">
        <v>35</v>
      </c>
      <c r="B12121" t="s">
        <v>4946</v>
      </c>
      <c r="C12121" t="s">
        <v>4947</v>
      </c>
      <c r="D12121">
        <v>1533</v>
      </c>
      <c r="E12121" s="1">
        <v>1.4119999999999999</v>
      </c>
      <c r="F12121">
        <v>1.236</v>
      </c>
      <c r="G12121">
        <v>0.26900000000000002</v>
      </c>
      <c r="H12121">
        <v>67</v>
      </c>
      <c r="I12121" t="s">
        <v>18288</v>
      </c>
      <c r="J12121">
        <v>2.5799999999999998E-3</v>
      </c>
      <c r="K12121">
        <v>0.42299999999999999</v>
      </c>
      <c r="L12121">
        <v>1.7872931034482753</v>
      </c>
      <c r="M12121" s="2">
        <f t="shared" si="376"/>
        <v>60.344827586206897</v>
      </c>
      <c r="N12121" t="s">
        <v>4948</v>
      </c>
    </row>
    <row r="12122" spans="1:14">
      <c r="A12122">
        <v>36</v>
      </c>
      <c r="B12122" t="s">
        <v>7211</v>
      </c>
      <c r="C12122" t="s">
        <v>7212</v>
      </c>
      <c r="D12122">
        <v>145</v>
      </c>
      <c r="E12122" s="1">
        <v>1.3680000000000001</v>
      </c>
      <c r="F12122">
        <v>1.28</v>
      </c>
      <c r="G12122">
        <v>0.27600000000000002</v>
      </c>
      <c r="H12122">
        <v>76</v>
      </c>
      <c r="I12122">
        <v>1.7</v>
      </c>
      <c r="J12122">
        <v>7.2000000000000005E-4</v>
      </c>
      <c r="K12122">
        <v>0.44</v>
      </c>
      <c r="L12122">
        <v>1.7872931034482753</v>
      </c>
      <c r="M12122" s="2">
        <f t="shared" si="376"/>
        <v>62.068965517241381</v>
      </c>
      <c r="N12122" t="s">
        <v>4948</v>
      </c>
    </row>
    <row r="12123" spans="1:14">
      <c r="A12123">
        <v>37</v>
      </c>
      <c r="B12123" t="s">
        <v>4918</v>
      </c>
      <c r="C12123" t="s">
        <v>4919</v>
      </c>
      <c r="D12123">
        <v>1177</v>
      </c>
      <c r="E12123" s="1">
        <v>1.2929999999999999</v>
      </c>
      <c r="F12123">
        <v>1.3240000000000001</v>
      </c>
      <c r="G12123">
        <v>0.13900000000000001</v>
      </c>
      <c r="H12123">
        <v>101</v>
      </c>
      <c r="I12123">
        <v>6.2</v>
      </c>
      <c r="J12123">
        <v>2.6700000000000001E-3</v>
      </c>
      <c r="K12123">
        <v>0.36</v>
      </c>
      <c r="L12123">
        <v>1.7872931034482753</v>
      </c>
      <c r="M12123" s="2">
        <f t="shared" si="376"/>
        <v>63.793103448275865</v>
      </c>
      <c r="N12123" t="s">
        <v>4948</v>
      </c>
    </row>
    <row r="12124" spans="1:14">
      <c r="A12124">
        <v>38</v>
      </c>
      <c r="B12124" t="s">
        <v>4926</v>
      </c>
      <c r="C12124" t="s">
        <v>4927</v>
      </c>
      <c r="D12124">
        <v>1586</v>
      </c>
      <c r="E12124" s="1">
        <v>1.274</v>
      </c>
      <c r="F12124">
        <v>1.488</v>
      </c>
      <c r="G12124">
        <v>0.161</v>
      </c>
      <c r="H12124">
        <v>93</v>
      </c>
      <c r="I12124">
        <v>7.8</v>
      </c>
      <c r="J12124">
        <v>3.7299999999999998E-3</v>
      </c>
      <c r="K12124">
        <v>0.51600000000000001</v>
      </c>
      <c r="L12124">
        <v>1.7872931034482753</v>
      </c>
      <c r="M12124" s="2">
        <f t="shared" si="376"/>
        <v>65.517241379310349</v>
      </c>
      <c r="N12124" t="s">
        <v>4948</v>
      </c>
    </row>
    <row r="12125" spans="1:14">
      <c r="A12125">
        <v>39</v>
      </c>
      <c r="B12125" t="s">
        <v>8760</v>
      </c>
      <c r="C12125" t="s">
        <v>8761</v>
      </c>
      <c r="D12125">
        <v>1209</v>
      </c>
      <c r="E12125" s="1">
        <v>1.145</v>
      </c>
      <c r="F12125">
        <v>1.32</v>
      </c>
      <c r="G12125">
        <v>0.17799999999999999</v>
      </c>
      <c r="H12125">
        <v>73</v>
      </c>
      <c r="I12125">
        <v>6.1</v>
      </c>
      <c r="J12125">
        <v>3.5500000000000002E-3</v>
      </c>
      <c r="K12125">
        <v>0.46100000000000002</v>
      </c>
      <c r="L12125">
        <v>1.7872931034482753</v>
      </c>
      <c r="M12125" s="2">
        <f t="shared" si="376"/>
        <v>67.241379310344826</v>
      </c>
      <c r="N12125" t="s">
        <v>4948</v>
      </c>
    </row>
    <row r="12126" spans="1:14">
      <c r="A12126">
        <v>40</v>
      </c>
      <c r="B12126" t="s">
        <v>4960</v>
      </c>
      <c r="C12126" t="s">
        <v>4961</v>
      </c>
      <c r="D12126">
        <v>595</v>
      </c>
      <c r="E12126" s="1">
        <v>1.085</v>
      </c>
      <c r="G12126">
        <v>0</v>
      </c>
      <c r="H12126">
        <v>49</v>
      </c>
      <c r="I12126">
        <v>6</v>
      </c>
      <c r="J12126">
        <v>1.8500000000000001E-3</v>
      </c>
      <c r="L12126">
        <v>1.7872931034482753</v>
      </c>
      <c r="M12126" s="2">
        <f t="shared" si="376"/>
        <v>68.965517241379317</v>
      </c>
      <c r="N12126" t="s">
        <v>4948</v>
      </c>
    </row>
    <row r="12127" spans="1:14">
      <c r="A12127">
        <v>41</v>
      </c>
      <c r="B12127" t="s">
        <v>4930</v>
      </c>
      <c r="C12127" t="s">
        <v>4931</v>
      </c>
      <c r="D12127">
        <v>777</v>
      </c>
      <c r="E12127" s="1">
        <v>1.0820000000000001</v>
      </c>
      <c r="F12127">
        <v>1.1379999999999999</v>
      </c>
      <c r="G12127">
        <v>0.45300000000000001</v>
      </c>
      <c r="H12127">
        <v>53</v>
      </c>
      <c r="I12127">
        <v>5.3</v>
      </c>
      <c r="J12127">
        <v>2.1700000000000001E-3</v>
      </c>
      <c r="K12127">
        <v>0.34</v>
      </c>
      <c r="L12127">
        <v>1.7872931034482753</v>
      </c>
      <c r="M12127" s="2">
        <f t="shared" si="376"/>
        <v>70.689655172413794</v>
      </c>
      <c r="N12127" t="s">
        <v>4948</v>
      </c>
    </row>
    <row r="12128" spans="1:14">
      <c r="A12128">
        <v>42</v>
      </c>
      <c r="B12128" t="s">
        <v>11564</v>
      </c>
      <c r="C12128" t="s">
        <v>11565</v>
      </c>
      <c r="D12128">
        <v>425</v>
      </c>
      <c r="E12128" s="1">
        <v>1.07</v>
      </c>
      <c r="F12128">
        <v>1.1619999999999999</v>
      </c>
      <c r="G12128">
        <v>0.42199999999999999</v>
      </c>
      <c r="H12128">
        <v>45</v>
      </c>
      <c r="I12128">
        <v>5.3</v>
      </c>
      <c r="J12128">
        <v>1.47E-3</v>
      </c>
      <c r="K12128">
        <v>0.44</v>
      </c>
      <c r="L12128">
        <v>1.7872931034482753</v>
      </c>
      <c r="M12128" s="2">
        <f t="shared" si="376"/>
        <v>72.41379310344827</v>
      </c>
      <c r="N12128" t="s">
        <v>4948</v>
      </c>
    </row>
    <row r="12129" spans="1:14">
      <c r="A12129">
        <v>43</v>
      </c>
      <c r="B12129" t="s">
        <v>8774</v>
      </c>
      <c r="C12129" t="s">
        <v>8775</v>
      </c>
      <c r="D12129">
        <v>247</v>
      </c>
      <c r="E12129" s="1">
        <v>1.044</v>
      </c>
      <c r="F12129">
        <v>1.024</v>
      </c>
      <c r="G12129">
        <v>8.3000000000000004E-2</v>
      </c>
      <c r="H12129">
        <v>60</v>
      </c>
      <c r="I12129">
        <v>3</v>
      </c>
      <c r="J12129">
        <v>9.3000000000000005E-4</v>
      </c>
      <c r="K12129">
        <v>0.251</v>
      </c>
      <c r="L12129">
        <v>1.7872931034482753</v>
      </c>
      <c r="M12129" s="2">
        <f t="shared" si="376"/>
        <v>74.137931034482762</v>
      </c>
      <c r="N12129" t="s">
        <v>4948</v>
      </c>
    </row>
    <row r="12130" spans="1:14">
      <c r="A12130">
        <v>44</v>
      </c>
      <c r="B12130" t="s">
        <v>8764</v>
      </c>
      <c r="C12130" t="s">
        <v>8765</v>
      </c>
      <c r="D12130">
        <v>767</v>
      </c>
      <c r="E12130" s="1">
        <v>0.91600000000000004</v>
      </c>
      <c r="F12130">
        <v>1.129</v>
      </c>
      <c r="G12130">
        <v>0.40400000000000003</v>
      </c>
      <c r="H12130">
        <v>94</v>
      </c>
      <c r="I12130">
        <v>5.9</v>
      </c>
      <c r="J12130">
        <v>2.0400000000000001E-3</v>
      </c>
      <c r="K12130">
        <v>0.375</v>
      </c>
      <c r="L12130">
        <v>1.7872931034482753</v>
      </c>
      <c r="M12130" s="2">
        <f t="shared" si="376"/>
        <v>75.862068965517238</v>
      </c>
      <c r="N12130" t="s">
        <v>4948</v>
      </c>
    </row>
    <row r="12131" spans="1:14">
      <c r="A12131">
        <v>45</v>
      </c>
      <c r="B12131" t="s">
        <v>8778</v>
      </c>
      <c r="C12131" t="s">
        <v>8779</v>
      </c>
      <c r="D12131">
        <v>1579</v>
      </c>
      <c r="E12131" s="1">
        <v>0.91200000000000003</v>
      </c>
      <c r="F12131">
        <v>0.96299999999999997</v>
      </c>
      <c r="G12131">
        <v>0.16200000000000001</v>
      </c>
      <c r="H12131">
        <v>179</v>
      </c>
      <c r="I12131">
        <v>5.3</v>
      </c>
      <c r="J12131">
        <v>5.1000000000000004E-3</v>
      </c>
      <c r="K12131">
        <v>0.32600000000000001</v>
      </c>
      <c r="L12131">
        <v>1.7872931034482753</v>
      </c>
      <c r="M12131" s="2">
        <f t="shared" si="376"/>
        <v>77.58620689655173</v>
      </c>
      <c r="N12131" t="s">
        <v>4948</v>
      </c>
    </row>
    <row r="12132" spans="1:14">
      <c r="A12132">
        <v>46</v>
      </c>
      <c r="B12132" t="s">
        <v>4920</v>
      </c>
      <c r="C12132" t="s">
        <v>4921</v>
      </c>
      <c r="D12132">
        <v>974</v>
      </c>
      <c r="E12132" s="1">
        <v>0.86099999999999999</v>
      </c>
      <c r="F12132">
        <v>0.77900000000000003</v>
      </c>
      <c r="G12132">
        <v>0.14599999999999999</v>
      </c>
      <c r="H12132">
        <v>48</v>
      </c>
      <c r="I12132" t="s">
        <v>18288</v>
      </c>
      <c r="J12132">
        <v>1.2899999999999999E-3</v>
      </c>
      <c r="K12132">
        <v>0.28499999999999998</v>
      </c>
      <c r="L12132">
        <v>1.7872931034482753</v>
      </c>
      <c r="M12132" s="2">
        <f t="shared" si="376"/>
        <v>79.310344827586206</v>
      </c>
      <c r="N12132" t="s">
        <v>4948</v>
      </c>
    </row>
    <row r="12133" spans="1:14">
      <c r="A12133">
        <v>47</v>
      </c>
      <c r="B12133" t="s">
        <v>8794</v>
      </c>
      <c r="C12133" t="s">
        <v>8795</v>
      </c>
      <c r="D12133">
        <v>1419</v>
      </c>
      <c r="E12133" s="1">
        <v>0.73099999999999998</v>
      </c>
      <c r="F12133">
        <v>0.98599999999999999</v>
      </c>
      <c r="G12133">
        <v>0.182</v>
      </c>
      <c r="H12133">
        <v>132</v>
      </c>
      <c r="I12133">
        <v>6</v>
      </c>
      <c r="J12133">
        <v>4.1099999999999999E-3</v>
      </c>
      <c r="K12133">
        <v>0.33500000000000002</v>
      </c>
      <c r="L12133">
        <v>1.7872931034482753</v>
      </c>
      <c r="M12133" s="2">
        <f t="shared" si="376"/>
        <v>81.034482758620683</v>
      </c>
      <c r="N12133" t="s">
        <v>4948</v>
      </c>
    </row>
    <row r="12134" spans="1:14">
      <c r="A12134">
        <v>48</v>
      </c>
      <c r="B12134" t="s">
        <v>4928</v>
      </c>
      <c r="C12134" t="s">
        <v>4929</v>
      </c>
      <c r="D12134">
        <v>1228</v>
      </c>
      <c r="E12134" s="1">
        <v>0.69899999999999995</v>
      </c>
      <c r="F12134">
        <v>0.47299999999999998</v>
      </c>
      <c r="G12134">
        <v>0.17699999999999999</v>
      </c>
      <c r="H12134">
        <v>124</v>
      </c>
      <c r="I12134" t="s">
        <v>18288</v>
      </c>
      <c r="J12134">
        <v>1.66E-3</v>
      </c>
      <c r="K12134">
        <v>0.122</v>
      </c>
      <c r="L12134">
        <v>1.7872931034482753</v>
      </c>
      <c r="M12134" s="2">
        <f t="shared" si="376"/>
        <v>82.758620689655174</v>
      </c>
      <c r="N12134" t="s">
        <v>4948</v>
      </c>
    </row>
    <row r="12135" spans="1:14">
      <c r="A12135">
        <v>49</v>
      </c>
      <c r="B12135" t="s">
        <v>4938</v>
      </c>
      <c r="C12135" t="s">
        <v>4939</v>
      </c>
      <c r="D12135">
        <v>1696</v>
      </c>
      <c r="E12135" s="1">
        <v>0.67100000000000004</v>
      </c>
      <c r="F12135">
        <v>0.79100000000000004</v>
      </c>
      <c r="G12135">
        <v>0.28499999999999998</v>
      </c>
      <c r="H12135">
        <v>158</v>
      </c>
      <c r="I12135">
        <v>7.1</v>
      </c>
      <c r="J12135">
        <v>3.15E-3</v>
      </c>
      <c r="K12135">
        <v>0.219</v>
      </c>
      <c r="L12135">
        <v>1.7872931034482753</v>
      </c>
      <c r="M12135" s="2">
        <f t="shared" si="376"/>
        <v>84.482758620689651</v>
      </c>
      <c r="N12135" t="s">
        <v>4948</v>
      </c>
    </row>
    <row r="12136" spans="1:14">
      <c r="A12136">
        <v>50</v>
      </c>
      <c r="B12136" t="s">
        <v>4950</v>
      </c>
      <c r="C12136" t="s">
        <v>4951</v>
      </c>
      <c r="D12136">
        <v>412</v>
      </c>
      <c r="E12136" s="1">
        <v>0.621</v>
      </c>
      <c r="G12136">
        <v>0.5</v>
      </c>
      <c r="H12136">
        <v>4</v>
      </c>
      <c r="I12136">
        <v>5.9</v>
      </c>
      <c r="J12136">
        <v>1.06E-3</v>
      </c>
      <c r="L12136">
        <v>1.7872931034482753</v>
      </c>
      <c r="M12136" s="2">
        <f t="shared" si="376"/>
        <v>86.206896551724128</v>
      </c>
      <c r="N12136" t="s">
        <v>4948</v>
      </c>
    </row>
    <row r="12137" spans="1:14">
      <c r="A12137">
        <v>51</v>
      </c>
      <c r="B12137" t="s">
        <v>4944</v>
      </c>
      <c r="C12137" t="s">
        <v>4945</v>
      </c>
      <c r="D12137">
        <v>1098</v>
      </c>
      <c r="E12137" s="1">
        <v>0.52900000000000003</v>
      </c>
      <c r="F12137">
        <v>0.68100000000000005</v>
      </c>
      <c r="G12137">
        <v>0.14899999999999999</v>
      </c>
      <c r="H12137">
        <v>148</v>
      </c>
      <c r="I12137">
        <v>6.4</v>
      </c>
      <c r="J12137">
        <v>2.49E-3</v>
      </c>
      <c r="K12137">
        <v>0.19600000000000001</v>
      </c>
      <c r="L12137">
        <v>1.7872931034482753</v>
      </c>
      <c r="M12137" s="2">
        <f t="shared" si="376"/>
        <v>87.931034482758619</v>
      </c>
      <c r="N12137" t="s">
        <v>4948</v>
      </c>
    </row>
    <row r="12138" spans="1:14">
      <c r="A12138">
        <v>52</v>
      </c>
      <c r="B12138" t="s">
        <v>4914</v>
      </c>
      <c r="C12138" t="s">
        <v>4915</v>
      </c>
      <c r="D12138">
        <v>808</v>
      </c>
      <c r="E12138" s="1">
        <v>0.438</v>
      </c>
      <c r="F12138">
        <v>0.443</v>
      </c>
      <c r="G12138">
        <v>2.1999999999999999E-2</v>
      </c>
      <c r="H12138">
        <v>137</v>
      </c>
      <c r="I12138">
        <v>7.7</v>
      </c>
      <c r="J12138">
        <v>1.16E-3</v>
      </c>
      <c r="K12138">
        <v>0.104</v>
      </c>
      <c r="L12138">
        <v>1.7872931034482753</v>
      </c>
      <c r="M12138" s="2">
        <f t="shared" si="376"/>
        <v>89.65517241379311</v>
      </c>
      <c r="N12138" t="s">
        <v>4948</v>
      </c>
    </row>
    <row r="12139" spans="1:14">
      <c r="A12139">
        <v>53</v>
      </c>
      <c r="B12139" t="s">
        <v>8754</v>
      </c>
      <c r="C12139" t="s">
        <v>8755</v>
      </c>
      <c r="D12139">
        <v>512</v>
      </c>
      <c r="E12139" s="1">
        <v>0.379</v>
      </c>
      <c r="G12139">
        <v>0</v>
      </c>
      <c r="H12139">
        <v>60</v>
      </c>
      <c r="I12139">
        <v>5.4</v>
      </c>
      <c r="J12139">
        <v>1.39E-3</v>
      </c>
      <c r="L12139">
        <v>1.7872931034482753</v>
      </c>
      <c r="M12139" s="2">
        <f t="shared" si="376"/>
        <v>91.379310344827587</v>
      </c>
      <c r="N12139" t="s">
        <v>4948</v>
      </c>
    </row>
    <row r="12140" spans="1:14">
      <c r="A12140">
        <v>54</v>
      </c>
      <c r="B12140" t="s">
        <v>14554</v>
      </c>
      <c r="C12140" t="s">
        <v>14555</v>
      </c>
      <c r="D12140">
        <v>146</v>
      </c>
      <c r="E12140" s="1">
        <v>0.184</v>
      </c>
      <c r="F12140">
        <v>0.16200000000000001</v>
      </c>
      <c r="G12140">
        <v>4.2999999999999997E-2</v>
      </c>
      <c r="H12140">
        <v>46</v>
      </c>
      <c r="I12140" t="s">
        <v>18288</v>
      </c>
      <c r="J12140">
        <v>1.4999999999999999E-4</v>
      </c>
      <c r="K12140">
        <v>3.5999999999999997E-2</v>
      </c>
      <c r="L12140">
        <v>1.7872931034482753</v>
      </c>
      <c r="M12140" s="2">
        <f t="shared" si="376"/>
        <v>93.103448275862064</v>
      </c>
      <c r="N12140" t="s">
        <v>4948</v>
      </c>
    </row>
    <row r="12141" spans="1:14">
      <c r="A12141">
        <v>55</v>
      </c>
      <c r="B12141" t="s">
        <v>4962</v>
      </c>
      <c r="C12141" t="s">
        <v>4963</v>
      </c>
      <c r="D12141">
        <v>54</v>
      </c>
      <c r="E12141" s="1">
        <v>0.17699999999999999</v>
      </c>
      <c r="F12141">
        <v>0.17399999999999999</v>
      </c>
      <c r="G12141">
        <v>2.4E-2</v>
      </c>
      <c r="H12141">
        <v>42</v>
      </c>
      <c r="J12141">
        <v>1.7000000000000001E-4</v>
      </c>
      <c r="K12141">
        <v>4.7E-2</v>
      </c>
      <c r="L12141">
        <v>1.7872931034482753</v>
      </c>
      <c r="M12141" s="2">
        <f t="shared" si="376"/>
        <v>94.827586206896555</v>
      </c>
      <c r="N12141" t="s">
        <v>4948</v>
      </c>
    </row>
    <row r="12142" spans="1:14">
      <c r="A12142">
        <v>56</v>
      </c>
      <c r="B12142" t="s">
        <v>4958</v>
      </c>
      <c r="C12142" t="s">
        <v>4959</v>
      </c>
      <c r="D12142">
        <v>103</v>
      </c>
      <c r="E12142" s="1">
        <v>0.16</v>
      </c>
      <c r="G12142">
        <v>2.8000000000000001E-2</v>
      </c>
      <c r="H12142">
        <v>71</v>
      </c>
      <c r="I12142">
        <v>7.5</v>
      </c>
      <c r="J12142">
        <v>9.0000000000000006E-5</v>
      </c>
      <c r="L12142">
        <v>1.7872931034482753</v>
      </c>
      <c r="M12142" s="2">
        <f t="shared" si="376"/>
        <v>96.551724137931032</v>
      </c>
      <c r="N12142" t="s">
        <v>4948</v>
      </c>
    </row>
    <row r="12143" spans="1:14">
      <c r="A12143">
        <v>57</v>
      </c>
      <c r="B12143" t="s">
        <v>8788</v>
      </c>
      <c r="C12143" t="s">
        <v>8789</v>
      </c>
      <c r="D12143">
        <v>41</v>
      </c>
      <c r="E12143" s="1">
        <v>0.11899999999999999</v>
      </c>
      <c r="F12143">
        <v>8.4000000000000005E-2</v>
      </c>
      <c r="G12143">
        <v>4.8000000000000001E-2</v>
      </c>
      <c r="H12143">
        <v>145</v>
      </c>
      <c r="J12143">
        <v>6.0000000000000002E-5</v>
      </c>
      <c r="K12143">
        <v>8.0000000000000002E-3</v>
      </c>
      <c r="L12143">
        <v>1.7872931034482753</v>
      </c>
      <c r="M12143" s="2">
        <f t="shared" si="376"/>
        <v>98.275862068965509</v>
      </c>
      <c r="N12143" t="s">
        <v>4948</v>
      </c>
    </row>
    <row r="12144" spans="1:14">
      <c r="A12144">
        <v>58</v>
      </c>
      <c r="B12144" t="s">
        <v>8792</v>
      </c>
      <c r="C12144" t="s">
        <v>8793</v>
      </c>
      <c r="D12144">
        <v>12</v>
      </c>
      <c r="E12144" s="1">
        <v>8.5999999999999993E-2</v>
      </c>
      <c r="J12144">
        <v>8.0000000000000007E-5</v>
      </c>
      <c r="L12144">
        <v>1.7872931034482753</v>
      </c>
      <c r="M12144" s="2">
        <f t="shared" si="376"/>
        <v>100</v>
      </c>
      <c r="N12144" t="s">
        <v>4948</v>
      </c>
    </row>
    <row r="12145" spans="1:14" s="3" customFormat="1">
      <c r="E12145" s="4"/>
      <c r="M12145" s="5"/>
    </row>
    <row r="12146" spans="1:14">
      <c r="A12146">
        <v>1</v>
      </c>
      <c r="B12146" t="s">
        <v>5010</v>
      </c>
      <c r="C12146" t="s">
        <v>5011</v>
      </c>
      <c r="D12146">
        <v>13993</v>
      </c>
      <c r="E12146" s="1">
        <v>27.254000000000001</v>
      </c>
      <c r="F12146">
        <v>31.567</v>
      </c>
      <c r="G12146">
        <v>7.492</v>
      </c>
      <c r="H12146">
        <v>120</v>
      </c>
      <c r="I12146">
        <v>3.2</v>
      </c>
      <c r="J12146">
        <v>0.11458</v>
      </c>
      <c r="K12146">
        <v>15.819000000000001</v>
      </c>
      <c r="L12146">
        <f>AVERAGE(E12146:E12224)</f>
        <v>1.7831392405063298</v>
      </c>
      <c r="M12146" s="2">
        <f t="shared" ref="M12146:M12177" si="377">A12146/79*100</f>
        <v>1.2658227848101267</v>
      </c>
      <c r="N12146" t="s">
        <v>2803</v>
      </c>
    </row>
    <row r="12147" spans="1:14">
      <c r="A12147">
        <v>2</v>
      </c>
      <c r="B12147" t="s">
        <v>5006</v>
      </c>
      <c r="C12147" t="s">
        <v>5007</v>
      </c>
      <c r="D12147">
        <v>1549</v>
      </c>
      <c r="E12147" s="1">
        <v>7.976</v>
      </c>
      <c r="F12147">
        <v>8.7789999999999999</v>
      </c>
      <c r="G12147">
        <v>2.4420000000000002</v>
      </c>
      <c r="H12147">
        <v>43</v>
      </c>
      <c r="I12147">
        <v>3</v>
      </c>
      <c r="J12147">
        <v>1.0749999999999999E-2</v>
      </c>
      <c r="K12147">
        <v>3.762</v>
      </c>
      <c r="L12147">
        <v>1.7831392405063298</v>
      </c>
      <c r="M12147" s="2">
        <f t="shared" si="377"/>
        <v>2.5316455696202533</v>
      </c>
      <c r="N12147" t="s">
        <v>2803</v>
      </c>
    </row>
    <row r="12148" spans="1:14">
      <c r="A12148">
        <v>3</v>
      </c>
      <c r="B12148" t="s">
        <v>13443</v>
      </c>
      <c r="C12148" t="s">
        <v>13444</v>
      </c>
      <c r="D12148">
        <v>7262</v>
      </c>
      <c r="E12148" s="1">
        <v>4.0780000000000003</v>
      </c>
      <c r="F12148">
        <v>3.6059999999999999</v>
      </c>
      <c r="G12148">
        <v>0.94599999999999995</v>
      </c>
      <c r="H12148">
        <v>186</v>
      </c>
      <c r="I12148">
        <v>5.9</v>
      </c>
      <c r="J12148">
        <v>2.4250000000000001E-2</v>
      </c>
      <c r="K12148">
        <v>1.429</v>
      </c>
      <c r="L12148">
        <v>1.7831392405063298</v>
      </c>
      <c r="M12148" s="2">
        <f t="shared" si="377"/>
        <v>3.79746835443038</v>
      </c>
      <c r="N12148" t="s">
        <v>2803</v>
      </c>
    </row>
    <row r="12149" spans="1:14">
      <c r="A12149">
        <v>4</v>
      </c>
      <c r="B12149" t="s">
        <v>5018</v>
      </c>
      <c r="C12149" t="s">
        <v>5019</v>
      </c>
      <c r="D12149">
        <v>62765</v>
      </c>
      <c r="E12149" s="1">
        <v>3.5459999999999998</v>
      </c>
      <c r="F12149">
        <v>3.5790000000000002</v>
      </c>
      <c r="G12149">
        <v>0.8</v>
      </c>
      <c r="H12149">
        <v>3172</v>
      </c>
      <c r="I12149">
        <v>3.8</v>
      </c>
      <c r="J12149">
        <v>0.25327</v>
      </c>
      <c r="K12149">
        <v>1.1319999999999999</v>
      </c>
      <c r="L12149">
        <v>1.7831392405063298</v>
      </c>
      <c r="M12149" s="2">
        <f t="shared" si="377"/>
        <v>5.0632911392405067</v>
      </c>
      <c r="N12149" t="s">
        <v>2803</v>
      </c>
    </row>
    <row r="12150" spans="1:14">
      <c r="A12150">
        <v>5</v>
      </c>
      <c r="B12150" t="s">
        <v>5024</v>
      </c>
      <c r="C12150" t="s">
        <v>5025</v>
      </c>
      <c r="D12150">
        <v>48455</v>
      </c>
      <c r="E12150" s="1">
        <v>3.3849999999999998</v>
      </c>
      <c r="F12150">
        <v>3.3</v>
      </c>
      <c r="G12150">
        <v>0.71199999999999997</v>
      </c>
      <c r="H12150">
        <v>1755</v>
      </c>
      <c r="I12150">
        <v>6.5</v>
      </c>
      <c r="J12150">
        <v>0.13067000000000001</v>
      </c>
      <c r="K12150">
        <v>1.151</v>
      </c>
      <c r="L12150">
        <v>1.7831392405063298</v>
      </c>
      <c r="M12150" s="2">
        <f t="shared" si="377"/>
        <v>6.3291139240506329</v>
      </c>
      <c r="N12150" t="s">
        <v>2803</v>
      </c>
    </row>
    <row r="12151" spans="1:14">
      <c r="A12151">
        <v>6</v>
      </c>
      <c r="B12151" t="s">
        <v>20185</v>
      </c>
      <c r="C12151" t="s">
        <v>20186</v>
      </c>
      <c r="D12151">
        <v>1552</v>
      </c>
      <c r="E12151" s="1">
        <v>3.1760000000000002</v>
      </c>
      <c r="F12151">
        <v>3.1789999999999998</v>
      </c>
      <c r="G12151">
        <v>0.69399999999999995</v>
      </c>
      <c r="H12151">
        <v>278</v>
      </c>
      <c r="I12151">
        <v>1.6</v>
      </c>
      <c r="J12151">
        <v>7.1599999999999997E-3</v>
      </c>
      <c r="K12151">
        <v>0.96</v>
      </c>
      <c r="L12151">
        <v>1.7831392405063298</v>
      </c>
      <c r="M12151" s="2">
        <f t="shared" si="377"/>
        <v>7.59493670886076</v>
      </c>
      <c r="N12151" t="s">
        <v>2803</v>
      </c>
    </row>
    <row r="12152" spans="1:14">
      <c r="A12152">
        <v>7</v>
      </c>
      <c r="B12152" t="s">
        <v>5034</v>
      </c>
      <c r="C12152" t="s">
        <v>5035</v>
      </c>
      <c r="D12152">
        <v>95193</v>
      </c>
      <c r="E12152" s="1">
        <v>3.0419999999999998</v>
      </c>
      <c r="F12152">
        <v>2.766</v>
      </c>
      <c r="G12152">
        <v>0.875</v>
      </c>
      <c r="H12152">
        <v>2759</v>
      </c>
      <c r="I12152">
        <v>8.1999999999999993</v>
      </c>
      <c r="J12152">
        <v>0.24110999999999999</v>
      </c>
      <c r="K12152">
        <v>1.0680000000000001</v>
      </c>
      <c r="L12152">
        <v>1.7831392405063298</v>
      </c>
      <c r="M12152" s="2">
        <f t="shared" si="377"/>
        <v>8.8607594936708853</v>
      </c>
      <c r="N12152" t="s">
        <v>2803</v>
      </c>
    </row>
    <row r="12153" spans="1:14">
      <c r="A12153">
        <v>8</v>
      </c>
      <c r="B12153" t="s">
        <v>20193</v>
      </c>
      <c r="C12153" t="s">
        <v>20194</v>
      </c>
      <c r="D12153">
        <v>9022</v>
      </c>
      <c r="E12153" s="1">
        <v>2.8809999999999998</v>
      </c>
      <c r="F12153">
        <v>3.145</v>
      </c>
      <c r="G12153">
        <v>0.44800000000000001</v>
      </c>
      <c r="H12153">
        <v>533</v>
      </c>
      <c r="I12153">
        <v>4.5999999999999996</v>
      </c>
      <c r="J12153">
        <v>2.4170000000000001E-2</v>
      </c>
      <c r="K12153">
        <v>0.76500000000000001</v>
      </c>
      <c r="L12153">
        <v>1.7831392405063298</v>
      </c>
      <c r="M12153" s="2">
        <f t="shared" si="377"/>
        <v>10.126582278481013</v>
      </c>
      <c r="N12153" t="s">
        <v>2803</v>
      </c>
    </row>
    <row r="12154" spans="1:14">
      <c r="A12154">
        <v>9</v>
      </c>
      <c r="B12154" t="s">
        <v>21813</v>
      </c>
      <c r="C12154" t="s">
        <v>21814</v>
      </c>
      <c r="D12154">
        <v>945</v>
      </c>
      <c r="E12154" s="1">
        <v>2.6629999999999998</v>
      </c>
      <c r="F12154">
        <v>2.2400000000000002</v>
      </c>
      <c r="G12154">
        <v>0.67100000000000004</v>
      </c>
      <c r="H12154">
        <v>328</v>
      </c>
      <c r="I12154">
        <v>3</v>
      </c>
      <c r="J12154">
        <v>1.39E-3</v>
      </c>
      <c r="K12154">
        <v>0.38100000000000001</v>
      </c>
      <c r="L12154">
        <v>1.7831392405063298</v>
      </c>
      <c r="M12154" s="2">
        <f t="shared" si="377"/>
        <v>11.39240506329114</v>
      </c>
      <c r="N12154" t="s">
        <v>2803</v>
      </c>
    </row>
    <row r="12155" spans="1:14">
      <c r="A12155">
        <v>10</v>
      </c>
      <c r="B12155" t="s">
        <v>9531</v>
      </c>
      <c r="C12155" t="s">
        <v>9532</v>
      </c>
      <c r="D12155">
        <v>593</v>
      </c>
      <c r="E12155" s="1">
        <v>2.6160000000000001</v>
      </c>
      <c r="F12155">
        <v>2.6219999999999999</v>
      </c>
      <c r="G12155">
        <v>0.81499999999999995</v>
      </c>
      <c r="H12155">
        <v>200</v>
      </c>
      <c r="I12155">
        <v>1.3</v>
      </c>
      <c r="J12155">
        <v>2.4599999999999999E-3</v>
      </c>
      <c r="K12155">
        <v>0.85599999999999998</v>
      </c>
      <c r="L12155">
        <v>1.7831392405063298</v>
      </c>
      <c r="M12155" s="2">
        <f t="shared" si="377"/>
        <v>12.658227848101266</v>
      </c>
      <c r="N12155" t="s">
        <v>2803</v>
      </c>
    </row>
    <row r="12156" spans="1:14">
      <c r="A12156">
        <v>11</v>
      </c>
      <c r="B12156" t="s">
        <v>17407</v>
      </c>
      <c r="C12156" t="s">
        <v>17408</v>
      </c>
      <c r="D12156">
        <v>14008</v>
      </c>
      <c r="E12156" s="1">
        <v>2.5550000000000002</v>
      </c>
      <c r="F12156">
        <v>2.319</v>
      </c>
      <c r="G12156">
        <v>0.78800000000000003</v>
      </c>
      <c r="H12156">
        <v>452</v>
      </c>
      <c r="I12156">
        <v>6.8</v>
      </c>
      <c r="J12156">
        <v>3.4979999999999997E-2</v>
      </c>
      <c r="K12156">
        <v>0.82799999999999996</v>
      </c>
      <c r="L12156">
        <v>1.7831392405063298</v>
      </c>
      <c r="M12156" s="2">
        <f t="shared" si="377"/>
        <v>13.924050632911392</v>
      </c>
      <c r="N12156" t="s">
        <v>2803</v>
      </c>
    </row>
    <row r="12157" spans="1:14">
      <c r="A12157">
        <v>12</v>
      </c>
      <c r="B12157" t="s">
        <v>5008</v>
      </c>
      <c r="C12157" t="s">
        <v>5009</v>
      </c>
      <c r="D12157">
        <v>3766</v>
      </c>
      <c r="E12157" s="1">
        <v>2.5449999999999999</v>
      </c>
      <c r="F12157">
        <v>1.7909999999999999</v>
      </c>
      <c r="G12157">
        <v>0.21099999999999999</v>
      </c>
      <c r="H12157">
        <v>336</v>
      </c>
      <c r="I12157">
        <v>2.9</v>
      </c>
      <c r="J12157">
        <v>9.3399999999999993E-3</v>
      </c>
      <c r="K12157">
        <v>0.33700000000000002</v>
      </c>
      <c r="L12157">
        <v>1.7831392405063298</v>
      </c>
      <c r="M12157" s="2">
        <f t="shared" si="377"/>
        <v>15.18987341772152</v>
      </c>
      <c r="N12157" t="s">
        <v>2803</v>
      </c>
    </row>
    <row r="12158" spans="1:14">
      <c r="A12158">
        <v>13</v>
      </c>
      <c r="B12158" t="s">
        <v>5036</v>
      </c>
      <c r="C12158" t="s">
        <v>5037</v>
      </c>
      <c r="D12158">
        <v>874</v>
      </c>
      <c r="E12158" s="1">
        <v>2.4380000000000002</v>
      </c>
      <c r="F12158">
        <v>4.6100000000000003</v>
      </c>
      <c r="I12158" t="s">
        <v>18288</v>
      </c>
      <c r="J12158">
        <v>1.9300000000000001E-3</v>
      </c>
      <c r="K12158">
        <v>2.6840000000000002</v>
      </c>
      <c r="L12158">
        <v>1.7831392405063298</v>
      </c>
      <c r="M12158" s="2">
        <f t="shared" si="377"/>
        <v>16.455696202531644</v>
      </c>
      <c r="N12158" t="s">
        <v>2803</v>
      </c>
    </row>
    <row r="12159" spans="1:14">
      <c r="A12159">
        <v>14</v>
      </c>
      <c r="B12159" t="s">
        <v>13455</v>
      </c>
      <c r="C12159" t="s">
        <v>13456</v>
      </c>
      <c r="D12159">
        <v>821</v>
      </c>
      <c r="E12159" s="1">
        <v>2.3559999999999999</v>
      </c>
      <c r="F12159">
        <v>2.5230000000000001</v>
      </c>
      <c r="G12159">
        <v>0.436</v>
      </c>
      <c r="H12159">
        <v>264</v>
      </c>
      <c r="I12159">
        <v>1.9</v>
      </c>
      <c r="J12159">
        <v>4.4600000000000004E-3</v>
      </c>
      <c r="K12159">
        <v>0.91100000000000003</v>
      </c>
      <c r="L12159">
        <v>1.7831392405063298</v>
      </c>
      <c r="M12159" s="2">
        <f t="shared" si="377"/>
        <v>17.721518987341771</v>
      </c>
      <c r="N12159" t="s">
        <v>2803</v>
      </c>
    </row>
    <row r="12160" spans="1:14">
      <c r="A12160">
        <v>15</v>
      </c>
      <c r="B12160" t="s">
        <v>4992</v>
      </c>
      <c r="C12160" t="s">
        <v>4993</v>
      </c>
      <c r="D12160">
        <v>11342</v>
      </c>
      <c r="E12160" s="1">
        <v>2.21</v>
      </c>
      <c r="F12160">
        <v>2.0169999999999999</v>
      </c>
      <c r="G12160">
        <v>0.497</v>
      </c>
      <c r="H12160">
        <v>487</v>
      </c>
      <c r="I12160">
        <v>9.1999999999999993</v>
      </c>
      <c r="J12160">
        <v>2.6460000000000001E-2</v>
      </c>
      <c r="K12160">
        <v>0.77100000000000002</v>
      </c>
      <c r="L12160">
        <v>1.7831392405063298</v>
      </c>
      <c r="M12160" s="2">
        <f t="shared" si="377"/>
        <v>18.9873417721519</v>
      </c>
      <c r="N12160" t="s">
        <v>2803</v>
      </c>
    </row>
    <row r="12161" spans="1:14">
      <c r="A12161">
        <v>16</v>
      </c>
      <c r="B12161" t="s">
        <v>8967</v>
      </c>
      <c r="C12161" t="s">
        <v>8968</v>
      </c>
      <c r="D12161">
        <v>3589</v>
      </c>
      <c r="E12161" s="1">
        <v>2.1859999999999999</v>
      </c>
      <c r="F12161">
        <v>2.2290000000000001</v>
      </c>
      <c r="G12161">
        <v>0.83299999999999996</v>
      </c>
      <c r="H12161">
        <v>144</v>
      </c>
      <c r="I12161">
        <v>7.5</v>
      </c>
      <c r="J12161">
        <v>1.0189999999999999E-2</v>
      </c>
      <c r="K12161">
        <v>1.0900000000000001</v>
      </c>
      <c r="L12161">
        <v>1.7831392405063298</v>
      </c>
      <c r="M12161" s="2">
        <f t="shared" si="377"/>
        <v>20.253164556962027</v>
      </c>
      <c r="N12161" t="s">
        <v>2803</v>
      </c>
    </row>
    <row r="12162" spans="1:14">
      <c r="A12162">
        <v>17</v>
      </c>
      <c r="B12162" t="s">
        <v>4984</v>
      </c>
      <c r="C12162" t="s">
        <v>4985</v>
      </c>
      <c r="D12162">
        <v>9585</v>
      </c>
      <c r="E12162" s="1">
        <v>2.1440000000000001</v>
      </c>
      <c r="F12162">
        <v>1.9530000000000001</v>
      </c>
      <c r="G12162">
        <v>0.56399999999999995</v>
      </c>
      <c r="H12162">
        <v>528</v>
      </c>
      <c r="I12162">
        <v>5.9</v>
      </c>
      <c r="J12162">
        <v>2.0539999999999999E-2</v>
      </c>
      <c r="K12162">
        <v>0.496</v>
      </c>
      <c r="L12162">
        <v>1.7831392405063298</v>
      </c>
      <c r="M12162" s="2">
        <f t="shared" si="377"/>
        <v>21.518987341772153</v>
      </c>
      <c r="N12162" t="s">
        <v>2803</v>
      </c>
    </row>
    <row r="12163" spans="1:14">
      <c r="A12163">
        <v>18</v>
      </c>
      <c r="B12163" t="s">
        <v>13453</v>
      </c>
      <c r="C12163" t="s">
        <v>13454</v>
      </c>
      <c r="D12163">
        <v>13343</v>
      </c>
      <c r="E12163" s="1">
        <v>2.0379999999999998</v>
      </c>
      <c r="F12163">
        <v>1.774</v>
      </c>
      <c r="G12163">
        <v>0.55300000000000005</v>
      </c>
      <c r="H12163">
        <v>684</v>
      </c>
      <c r="I12163">
        <v>6.7</v>
      </c>
      <c r="J12163">
        <v>3.2849999999999997E-2</v>
      </c>
      <c r="K12163">
        <v>0.59799999999999998</v>
      </c>
      <c r="L12163">
        <v>1.7831392405063298</v>
      </c>
      <c r="M12163" s="2">
        <f t="shared" si="377"/>
        <v>22.784810126582279</v>
      </c>
      <c r="N12163" t="s">
        <v>2803</v>
      </c>
    </row>
    <row r="12164" spans="1:14">
      <c r="A12164">
        <v>19</v>
      </c>
      <c r="B12164" t="s">
        <v>5000</v>
      </c>
      <c r="C12164" t="s">
        <v>5001</v>
      </c>
      <c r="D12164">
        <v>14302</v>
      </c>
      <c r="E12164" s="1">
        <v>2.0310000000000001</v>
      </c>
      <c r="F12164">
        <v>1.8640000000000001</v>
      </c>
      <c r="G12164">
        <v>0.63500000000000001</v>
      </c>
      <c r="H12164">
        <v>414</v>
      </c>
      <c r="I12164">
        <v>9.5</v>
      </c>
      <c r="J12164">
        <v>3.252E-2</v>
      </c>
      <c r="K12164">
        <v>0.74199999999999999</v>
      </c>
      <c r="L12164">
        <v>1.7831392405063298</v>
      </c>
      <c r="M12164" s="2">
        <f t="shared" si="377"/>
        <v>24.050632911392405</v>
      </c>
      <c r="N12164" t="s">
        <v>2803</v>
      </c>
    </row>
    <row r="12165" spans="1:14">
      <c r="A12165">
        <v>20</v>
      </c>
      <c r="B12165" t="s">
        <v>4966</v>
      </c>
      <c r="C12165" t="s">
        <v>4967</v>
      </c>
      <c r="D12165">
        <v>813</v>
      </c>
      <c r="E12165" s="1">
        <v>2</v>
      </c>
      <c r="F12165">
        <v>3.1</v>
      </c>
      <c r="G12165">
        <v>0.5</v>
      </c>
      <c r="H12165">
        <v>10</v>
      </c>
      <c r="I12165" t="s">
        <v>18288</v>
      </c>
      <c r="J12165">
        <v>1.6000000000000001E-3</v>
      </c>
      <c r="K12165">
        <v>1.8220000000000001</v>
      </c>
      <c r="L12165">
        <v>1.7831392405063298</v>
      </c>
      <c r="M12165" s="2">
        <f t="shared" si="377"/>
        <v>25.316455696202532</v>
      </c>
      <c r="N12165" t="s">
        <v>2803</v>
      </c>
    </row>
    <row r="12166" spans="1:14">
      <c r="A12166">
        <v>21</v>
      </c>
      <c r="B12166" t="s">
        <v>4998</v>
      </c>
      <c r="C12166" t="s">
        <v>4999</v>
      </c>
      <c r="D12166">
        <v>1259</v>
      </c>
      <c r="E12166" s="1">
        <v>1.99</v>
      </c>
      <c r="F12166">
        <v>1.99</v>
      </c>
      <c r="G12166">
        <v>0.48899999999999999</v>
      </c>
      <c r="H12166">
        <v>233</v>
      </c>
      <c r="I12166">
        <v>2</v>
      </c>
      <c r="J12166">
        <v>8.0199999999999994E-3</v>
      </c>
      <c r="K12166">
        <v>0.79500000000000004</v>
      </c>
      <c r="L12166">
        <v>1.7831392405063298</v>
      </c>
      <c r="M12166" s="2">
        <f t="shared" si="377"/>
        <v>26.582278481012654</v>
      </c>
      <c r="N12166" t="s">
        <v>2803</v>
      </c>
    </row>
    <row r="12167" spans="1:14">
      <c r="A12167">
        <v>22</v>
      </c>
      <c r="B12167" t="s">
        <v>14774</v>
      </c>
      <c r="C12167" t="s">
        <v>14775</v>
      </c>
      <c r="D12167">
        <v>3572</v>
      </c>
      <c r="E12167" s="1">
        <v>1.9590000000000001</v>
      </c>
      <c r="F12167">
        <v>1.952</v>
      </c>
      <c r="G12167">
        <v>7.6999999999999999E-2</v>
      </c>
      <c r="H12167">
        <v>91</v>
      </c>
      <c r="I12167">
        <v>8</v>
      </c>
      <c r="J12167">
        <v>1.0240000000000001E-2</v>
      </c>
      <c r="K12167">
        <v>0.85099999999999998</v>
      </c>
      <c r="L12167">
        <v>1.7831392405063298</v>
      </c>
      <c r="M12167" s="2">
        <f t="shared" si="377"/>
        <v>27.848101265822784</v>
      </c>
      <c r="N12167" t="s">
        <v>2803</v>
      </c>
    </row>
    <row r="12168" spans="1:14">
      <c r="A12168">
        <v>23</v>
      </c>
      <c r="B12168" t="s">
        <v>9529</v>
      </c>
      <c r="C12168" t="s">
        <v>9530</v>
      </c>
      <c r="D12168">
        <v>6542</v>
      </c>
      <c r="E12168" s="1">
        <v>1.9179999999999999</v>
      </c>
      <c r="F12168">
        <v>1.972</v>
      </c>
      <c r="G12168">
        <v>0.316</v>
      </c>
      <c r="H12168">
        <v>345</v>
      </c>
      <c r="I12168">
        <v>5.6</v>
      </c>
      <c r="J12168">
        <v>1.6670000000000001E-2</v>
      </c>
      <c r="K12168">
        <v>0.54300000000000004</v>
      </c>
      <c r="L12168">
        <v>1.7831392405063298</v>
      </c>
      <c r="M12168" s="2">
        <f t="shared" si="377"/>
        <v>29.11392405063291</v>
      </c>
      <c r="N12168" t="s">
        <v>2803</v>
      </c>
    </row>
    <row r="12169" spans="1:14">
      <c r="A12169">
        <v>24</v>
      </c>
      <c r="B12169" t="s">
        <v>5020</v>
      </c>
      <c r="C12169" t="s">
        <v>5021</v>
      </c>
      <c r="D12169">
        <v>2773</v>
      </c>
      <c r="E12169" s="1">
        <v>1.9159999999999999</v>
      </c>
      <c r="F12169">
        <v>1.837</v>
      </c>
      <c r="G12169">
        <v>0.53900000000000003</v>
      </c>
      <c r="H12169">
        <v>241</v>
      </c>
      <c r="I12169">
        <v>4.5</v>
      </c>
      <c r="J12169">
        <v>7.4599999999999996E-3</v>
      </c>
      <c r="K12169">
        <v>0.5</v>
      </c>
      <c r="L12169">
        <v>1.7831392405063298</v>
      </c>
      <c r="M12169" s="2">
        <f t="shared" si="377"/>
        <v>30.37974683544304</v>
      </c>
      <c r="N12169" t="s">
        <v>2803</v>
      </c>
    </row>
    <row r="12170" spans="1:14">
      <c r="A12170">
        <v>25</v>
      </c>
      <c r="B12170" t="s">
        <v>13439</v>
      </c>
      <c r="C12170" t="s">
        <v>13440</v>
      </c>
      <c r="D12170">
        <v>9642</v>
      </c>
      <c r="E12170" s="1">
        <v>1.83</v>
      </c>
      <c r="F12170">
        <v>1.8440000000000001</v>
      </c>
      <c r="G12170">
        <v>0.71699999999999997</v>
      </c>
      <c r="H12170">
        <v>180</v>
      </c>
      <c r="I12170" t="s">
        <v>18288</v>
      </c>
      <c r="J12170">
        <v>1.112E-2</v>
      </c>
      <c r="K12170">
        <v>0.65700000000000003</v>
      </c>
      <c r="L12170">
        <v>1.7831392405063298</v>
      </c>
      <c r="M12170" s="2">
        <f t="shared" si="377"/>
        <v>31.645569620253166</v>
      </c>
      <c r="N12170" t="s">
        <v>2803</v>
      </c>
    </row>
    <row r="12171" spans="1:14">
      <c r="A12171">
        <v>26</v>
      </c>
      <c r="B12171" t="s">
        <v>9541</v>
      </c>
      <c r="C12171" t="s">
        <v>9542</v>
      </c>
      <c r="D12171">
        <v>487</v>
      </c>
      <c r="E12171" s="1">
        <v>1.792</v>
      </c>
      <c r="F12171">
        <v>1.881</v>
      </c>
      <c r="G12171">
        <v>0.38800000000000001</v>
      </c>
      <c r="H12171">
        <v>85</v>
      </c>
      <c r="I12171">
        <v>3.9</v>
      </c>
      <c r="J12171">
        <v>2.0400000000000001E-3</v>
      </c>
      <c r="K12171">
        <v>0.627</v>
      </c>
      <c r="L12171">
        <v>1.7831392405063298</v>
      </c>
      <c r="M12171" s="2">
        <f t="shared" si="377"/>
        <v>32.911392405063289</v>
      </c>
      <c r="N12171" t="s">
        <v>2803</v>
      </c>
    </row>
    <row r="12172" spans="1:14">
      <c r="A12172">
        <v>27</v>
      </c>
      <c r="B12172" t="s">
        <v>4970</v>
      </c>
      <c r="C12172" t="s">
        <v>4971</v>
      </c>
      <c r="D12172">
        <v>9597</v>
      </c>
      <c r="E12172" s="1">
        <v>1.782</v>
      </c>
      <c r="F12172">
        <v>1.9179999999999999</v>
      </c>
      <c r="G12172">
        <v>0.39500000000000002</v>
      </c>
      <c r="H12172">
        <v>501</v>
      </c>
      <c r="I12172">
        <v>6.5</v>
      </c>
      <c r="J12172">
        <v>2.5600000000000001E-2</v>
      </c>
      <c r="K12172">
        <v>0.65800000000000003</v>
      </c>
      <c r="L12172">
        <v>1.7831392405063298</v>
      </c>
      <c r="M12172" s="2">
        <f t="shared" si="377"/>
        <v>34.177215189873415</v>
      </c>
      <c r="N12172" t="s">
        <v>2803</v>
      </c>
    </row>
    <row r="12173" spans="1:14">
      <c r="A12173">
        <v>28</v>
      </c>
      <c r="B12173" t="s">
        <v>4968</v>
      </c>
      <c r="C12173" t="s">
        <v>4969</v>
      </c>
      <c r="D12173">
        <v>34848</v>
      </c>
      <c r="E12173" s="1">
        <v>1.6890000000000001</v>
      </c>
      <c r="F12173">
        <v>1.7010000000000001</v>
      </c>
      <c r="G12173">
        <v>0.33</v>
      </c>
      <c r="H12173">
        <v>1185</v>
      </c>
      <c r="I12173" t="s">
        <v>18288</v>
      </c>
      <c r="J12173">
        <v>4.5560000000000003E-2</v>
      </c>
      <c r="K12173">
        <v>0.502</v>
      </c>
      <c r="L12173">
        <v>1.7831392405063298</v>
      </c>
      <c r="M12173" s="2">
        <f t="shared" si="377"/>
        <v>35.443037974683541</v>
      </c>
      <c r="N12173" t="s">
        <v>2803</v>
      </c>
    </row>
    <row r="12174" spans="1:14">
      <c r="A12174">
        <v>29</v>
      </c>
      <c r="B12174" t="s">
        <v>4990</v>
      </c>
      <c r="C12174" t="s">
        <v>4991</v>
      </c>
      <c r="D12174">
        <v>12708</v>
      </c>
      <c r="E12174" s="1">
        <v>1.665</v>
      </c>
      <c r="F12174">
        <v>1.698</v>
      </c>
      <c r="G12174">
        <v>0.39100000000000001</v>
      </c>
      <c r="H12174">
        <v>350</v>
      </c>
      <c r="I12174" t="s">
        <v>18288</v>
      </c>
      <c r="J12174">
        <v>1.8929999999999999E-2</v>
      </c>
      <c r="K12174">
        <v>0.623</v>
      </c>
      <c r="L12174">
        <v>1.7831392405063298</v>
      </c>
      <c r="M12174" s="2">
        <f t="shared" si="377"/>
        <v>36.708860759493675</v>
      </c>
      <c r="N12174" t="s">
        <v>2803</v>
      </c>
    </row>
    <row r="12175" spans="1:14">
      <c r="A12175">
        <v>30</v>
      </c>
      <c r="B12175" t="s">
        <v>17387</v>
      </c>
      <c r="C12175" t="s">
        <v>17388</v>
      </c>
      <c r="D12175">
        <v>1075</v>
      </c>
      <c r="E12175" s="1">
        <v>1.663</v>
      </c>
      <c r="F12175">
        <v>2.0510000000000002</v>
      </c>
      <c r="G12175">
        <v>0.38300000000000001</v>
      </c>
      <c r="H12175">
        <v>107</v>
      </c>
      <c r="I12175">
        <v>3.9</v>
      </c>
      <c r="J12175">
        <v>5.2500000000000003E-3</v>
      </c>
      <c r="K12175">
        <v>0.76800000000000002</v>
      </c>
      <c r="L12175">
        <v>1.7831392405063298</v>
      </c>
      <c r="M12175" s="2">
        <f t="shared" si="377"/>
        <v>37.974683544303801</v>
      </c>
      <c r="N12175" t="s">
        <v>2803</v>
      </c>
    </row>
    <row r="12176" spans="1:14">
      <c r="A12176">
        <v>31</v>
      </c>
      <c r="B12176" t="s">
        <v>7683</v>
      </c>
      <c r="C12176" t="s">
        <v>7684</v>
      </c>
      <c r="D12176">
        <v>479</v>
      </c>
      <c r="E12176" s="1">
        <v>1.6439999999999999</v>
      </c>
      <c r="F12176">
        <v>1.5660000000000001</v>
      </c>
      <c r="G12176">
        <v>0.33700000000000002</v>
      </c>
      <c r="H12176">
        <v>83</v>
      </c>
      <c r="I12176">
        <v>2.7</v>
      </c>
      <c r="J12176">
        <v>2.5699999999999998E-3</v>
      </c>
      <c r="K12176">
        <v>0.50900000000000001</v>
      </c>
      <c r="L12176">
        <v>1.7831392405063298</v>
      </c>
      <c r="M12176" s="2">
        <f t="shared" si="377"/>
        <v>39.24050632911392</v>
      </c>
      <c r="N12176" t="s">
        <v>2803</v>
      </c>
    </row>
    <row r="12177" spans="1:14">
      <c r="A12177">
        <v>32</v>
      </c>
      <c r="B12177" t="s">
        <v>4974</v>
      </c>
      <c r="C12177" t="s">
        <v>4975</v>
      </c>
      <c r="D12177">
        <v>4312</v>
      </c>
      <c r="E12177" s="1">
        <v>1.5129999999999999</v>
      </c>
      <c r="F12177">
        <v>1.3660000000000001</v>
      </c>
      <c r="G12177">
        <v>0.30099999999999999</v>
      </c>
      <c r="H12177">
        <v>322</v>
      </c>
      <c r="I12177">
        <v>5.6</v>
      </c>
      <c r="J12177">
        <v>1.6910000000000001E-2</v>
      </c>
      <c r="K12177">
        <v>0.59699999999999998</v>
      </c>
      <c r="L12177">
        <v>1.7831392405063298</v>
      </c>
      <c r="M12177" s="2">
        <f t="shared" si="377"/>
        <v>40.506329113924053</v>
      </c>
      <c r="N12177" t="s">
        <v>2803</v>
      </c>
    </row>
    <row r="12178" spans="1:14">
      <c r="A12178">
        <v>33</v>
      </c>
      <c r="B12178" t="s">
        <v>5014</v>
      </c>
      <c r="C12178" t="s">
        <v>5015</v>
      </c>
      <c r="D12178">
        <v>16532</v>
      </c>
      <c r="E12178" s="1">
        <v>1.4379999999999999</v>
      </c>
      <c r="F12178">
        <v>1.323</v>
      </c>
      <c r="G12178">
        <v>0.371</v>
      </c>
      <c r="H12178">
        <v>986</v>
      </c>
      <c r="I12178">
        <v>7.8</v>
      </c>
      <c r="J12178">
        <v>3.2289999999999999E-2</v>
      </c>
      <c r="K12178">
        <v>0.38700000000000001</v>
      </c>
      <c r="L12178">
        <v>1.7831392405063298</v>
      </c>
      <c r="M12178" s="2">
        <f t="shared" ref="M12178:M12209" si="378">A12178/79*100</f>
        <v>41.77215189873418</v>
      </c>
      <c r="N12178" t="s">
        <v>2803</v>
      </c>
    </row>
    <row r="12179" spans="1:14">
      <c r="A12179">
        <v>34</v>
      </c>
      <c r="B12179" t="s">
        <v>14998</v>
      </c>
      <c r="C12179" t="s">
        <v>14999</v>
      </c>
      <c r="D12179">
        <v>530</v>
      </c>
      <c r="E12179" s="1">
        <v>1.4330000000000001</v>
      </c>
      <c r="F12179">
        <v>1.6879999999999999</v>
      </c>
      <c r="G12179">
        <v>0.224</v>
      </c>
      <c r="H12179">
        <v>134</v>
      </c>
      <c r="I12179">
        <v>2.7</v>
      </c>
      <c r="J12179">
        <v>3.5300000000000002E-3</v>
      </c>
      <c r="K12179">
        <v>0.68300000000000005</v>
      </c>
      <c r="L12179">
        <v>1.7831392405063298</v>
      </c>
      <c r="M12179" s="2">
        <f t="shared" si="378"/>
        <v>43.037974683544306</v>
      </c>
      <c r="N12179" t="s">
        <v>2803</v>
      </c>
    </row>
    <row r="12180" spans="1:14">
      <c r="A12180">
        <v>35</v>
      </c>
      <c r="B12180" t="s">
        <v>5022</v>
      </c>
      <c r="C12180" t="s">
        <v>5023</v>
      </c>
      <c r="D12180">
        <v>2271</v>
      </c>
      <c r="E12180" s="1">
        <v>1.365</v>
      </c>
      <c r="F12180">
        <v>1.296</v>
      </c>
      <c r="G12180">
        <v>0.443</v>
      </c>
      <c r="H12180">
        <v>393</v>
      </c>
      <c r="I12180">
        <v>4.5999999999999996</v>
      </c>
      <c r="J12180">
        <v>6.28E-3</v>
      </c>
      <c r="K12180">
        <v>0.34799999999999998</v>
      </c>
      <c r="L12180">
        <v>1.7831392405063298</v>
      </c>
      <c r="M12180" s="2">
        <f t="shared" si="378"/>
        <v>44.303797468354425</v>
      </c>
      <c r="N12180" t="s">
        <v>2803</v>
      </c>
    </row>
    <row r="12181" spans="1:14">
      <c r="A12181">
        <v>36</v>
      </c>
      <c r="B12181" t="s">
        <v>8961</v>
      </c>
      <c r="C12181" t="s">
        <v>8962</v>
      </c>
      <c r="D12181">
        <v>1419</v>
      </c>
      <c r="E12181" s="1">
        <v>1.3640000000000001</v>
      </c>
      <c r="F12181">
        <v>1.165</v>
      </c>
      <c r="G12181">
        <v>0.31</v>
      </c>
      <c r="H12181">
        <v>84</v>
      </c>
      <c r="I12181">
        <v>8.4</v>
      </c>
      <c r="J12181">
        <v>1.99E-3</v>
      </c>
      <c r="K12181">
        <v>0.27800000000000002</v>
      </c>
      <c r="L12181">
        <v>1.7831392405063298</v>
      </c>
      <c r="M12181" s="2">
        <f t="shared" si="378"/>
        <v>45.569620253164558</v>
      </c>
      <c r="N12181" t="s">
        <v>2803</v>
      </c>
    </row>
    <row r="12182" spans="1:14">
      <c r="A12182">
        <v>37</v>
      </c>
      <c r="B12182" t="s">
        <v>17431</v>
      </c>
      <c r="C12182" t="s">
        <v>17432</v>
      </c>
      <c r="D12182">
        <v>6638</v>
      </c>
      <c r="E12182" s="1">
        <v>1.224</v>
      </c>
      <c r="F12182">
        <v>1.2829999999999999</v>
      </c>
      <c r="G12182">
        <v>0.24099999999999999</v>
      </c>
      <c r="H12182">
        <v>486</v>
      </c>
      <c r="I12182">
        <v>5.0999999999999996</v>
      </c>
      <c r="J12182">
        <v>2.078E-2</v>
      </c>
      <c r="K12182">
        <v>0.40400000000000003</v>
      </c>
      <c r="L12182">
        <v>1.7831392405063298</v>
      </c>
      <c r="M12182" s="2">
        <f t="shared" si="378"/>
        <v>46.835443037974684</v>
      </c>
      <c r="N12182" t="s">
        <v>2803</v>
      </c>
    </row>
    <row r="12183" spans="1:14">
      <c r="A12183">
        <v>38</v>
      </c>
      <c r="B12183" t="s">
        <v>19410</v>
      </c>
      <c r="C12183" t="s">
        <v>19411</v>
      </c>
      <c r="D12183">
        <v>498</v>
      </c>
      <c r="E12183" s="1">
        <v>1.1970000000000001</v>
      </c>
      <c r="F12183">
        <v>1.3360000000000001</v>
      </c>
      <c r="G12183">
        <v>0.14299999999999999</v>
      </c>
      <c r="H12183">
        <v>35</v>
      </c>
      <c r="I12183">
        <v>8.9</v>
      </c>
      <c r="J12183">
        <v>8.0000000000000004E-4</v>
      </c>
      <c r="K12183">
        <v>0.36399999999999999</v>
      </c>
      <c r="L12183">
        <v>1.7831392405063298</v>
      </c>
      <c r="M12183" s="2">
        <f t="shared" si="378"/>
        <v>48.101265822784811</v>
      </c>
      <c r="N12183" t="s">
        <v>2803</v>
      </c>
    </row>
    <row r="12184" spans="1:14">
      <c r="A12184">
        <v>39</v>
      </c>
      <c r="B12184" t="s">
        <v>17447</v>
      </c>
      <c r="C12184" t="s">
        <v>17448</v>
      </c>
      <c r="D12184">
        <v>781</v>
      </c>
      <c r="E12184" s="1">
        <v>1.1870000000000001</v>
      </c>
      <c r="F12184">
        <v>1.1459999999999999</v>
      </c>
      <c r="G12184">
        <v>0.17899999999999999</v>
      </c>
      <c r="H12184">
        <v>78</v>
      </c>
      <c r="I12184">
        <v>6</v>
      </c>
      <c r="J12184">
        <v>2E-3</v>
      </c>
      <c r="K12184">
        <v>0.34699999999999998</v>
      </c>
      <c r="L12184">
        <v>1.7831392405063298</v>
      </c>
      <c r="M12184" s="2">
        <f t="shared" si="378"/>
        <v>49.367088607594937</v>
      </c>
      <c r="N12184" t="s">
        <v>2803</v>
      </c>
    </row>
    <row r="12185" spans="1:14">
      <c r="A12185">
        <v>40</v>
      </c>
      <c r="B12185" t="s">
        <v>4986</v>
      </c>
      <c r="C12185" t="s">
        <v>4987</v>
      </c>
      <c r="D12185">
        <v>3524</v>
      </c>
      <c r="E12185" s="1">
        <v>1.163</v>
      </c>
      <c r="F12185">
        <v>0.91800000000000004</v>
      </c>
      <c r="G12185">
        <v>0.31900000000000001</v>
      </c>
      <c r="H12185">
        <v>216</v>
      </c>
      <c r="I12185">
        <v>9.5</v>
      </c>
      <c r="J12185">
        <v>8.8800000000000007E-3</v>
      </c>
      <c r="K12185">
        <v>0.4</v>
      </c>
      <c r="L12185">
        <v>1.7831392405063298</v>
      </c>
      <c r="M12185" s="2">
        <f t="shared" si="378"/>
        <v>50.632911392405063</v>
      </c>
      <c r="N12185" t="s">
        <v>2803</v>
      </c>
    </row>
    <row r="12186" spans="1:14">
      <c r="A12186">
        <v>41</v>
      </c>
      <c r="B12186" t="s">
        <v>17411</v>
      </c>
      <c r="C12186" t="s">
        <v>17412</v>
      </c>
      <c r="D12186">
        <v>449</v>
      </c>
      <c r="E12186" s="1">
        <v>1.1479999999999999</v>
      </c>
      <c r="F12186">
        <v>0.97499999999999998</v>
      </c>
      <c r="G12186">
        <v>0.17699999999999999</v>
      </c>
      <c r="H12186">
        <v>96</v>
      </c>
      <c r="I12186">
        <v>3</v>
      </c>
      <c r="J12186">
        <v>1.73E-3</v>
      </c>
      <c r="K12186">
        <v>0.22600000000000001</v>
      </c>
      <c r="L12186">
        <v>1.7831392405063298</v>
      </c>
      <c r="M12186" s="2">
        <f t="shared" si="378"/>
        <v>51.898734177215189</v>
      </c>
      <c r="N12186" t="s">
        <v>2803</v>
      </c>
    </row>
    <row r="12187" spans="1:14">
      <c r="A12187">
        <v>42</v>
      </c>
      <c r="B12187" t="s">
        <v>17405</v>
      </c>
      <c r="C12187" t="s">
        <v>17406</v>
      </c>
      <c r="D12187">
        <v>496</v>
      </c>
      <c r="E12187" s="1">
        <v>1.1200000000000001</v>
      </c>
      <c r="F12187">
        <v>1.1020000000000001</v>
      </c>
      <c r="G12187">
        <v>0.42399999999999999</v>
      </c>
      <c r="H12187">
        <v>99</v>
      </c>
      <c r="I12187">
        <v>2.2999999999999998</v>
      </c>
      <c r="J12187">
        <v>2.7399999999999998E-3</v>
      </c>
      <c r="K12187">
        <v>0.38</v>
      </c>
      <c r="L12187">
        <v>1.7831392405063298</v>
      </c>
      <c r="M12187" s="2">
        <f t="shared" si="378"/>
        <v>53.164556962025308</v>
      </c>
      <c r="N12187" t="s">
        <v>2803</v>
      </c>
    </row>
    <row r="12188" spans="1:14">
      <c r="A12188">
        <v>43</v>
      </c>
      <c r="B12188" t="s">
        <v>14952</v>
      </c>
      <c r="C12188" t="s">
        <v>14953</v>
      </c>
      <c r="D12188">
        <v>784</v>
      </c>
      <c r="E12188" s="1">
        <v>1.101</v>
      </c>
      <c r="F12188">
        <v>1.36</v>
      </c>
      <c r="G12188">
        <v>6.0999999999999999E-2</v>
      </c>
      <c r="H12188">
        <v>33</v>
      </c>
      <c r="I12188">
        <v>7.4</v>
      </c>
      <c r="J12188">
        <v>1.6999999999999999E-3</v>
      </c>
      <c r="K12188">
        <v>0.45800000000000002</v>
      </c>
      <c r="L12188">
        <v>1.7831392405063298</v>
      </c>
      <c r="M12188" s="2">
        <f t="shared" si="378"/>
        <v>54.430379746835442</v>
      </c>
      <c r="N12188" t="s">
        <v>2803</v>
      </c>
    </row>
    <row r="12189" spans="1:14">
      <c r="A12189">
        <v>44</v>
      </c>
      <c r="B12189" t="s">
        <v>8969</v>
      </c>
      <c r="C12189" t="s">
        <v>8970</v>
      </c>
      <c r="D12189">
        <v>323</v>
      </c>
      <c r="E12189" s="1">
        <v>1.0900000000000001</v>
      </c>
      <c r="F12189">
        <v>1.1379999999999999</v>
      </c>
      <c r="G12189">
        <v>0.2</v>
      </c>
      <c r="H12189">
        <v>40</v>
      </c>
      <c r="I12189">
        <v>4.7</v>
      </c>
      <c r="J12189">
        <v>6.3000000000000003E-4</v>
      </c>
      <c r="K12189">
        <v>0.247</v>
      </c>
      <c r="L12189">
        <v>1.7831392405063298</v>
      </c>
      <c r="M12189" s="2">
        <f t="shared" si="378"/>
        <v>55.696202531645568</v>
      </c>
      <c r="N12189" t="s">
        <v>2803</v>
      </c>
    </row>
    <row r="12190" spans="1:14">
      <c r="A12190">
        <v>45</v>
      </c>
      <c r="B12190" t="s">
        <v>17393</v>
      </c>
      <c r="C12190" t="s">
        <v>17394</v>
      </c>
      <c r="D12190">
        <v>1040</v>
      </c>
      <c r="E12190" s="1">
        <v>1.0609999999999999</v>
      </c>
      <c r="F12190">
        <v>0.90800000000000003</v>
      </c>
      <c r="G12190">
        <v>0.109</v>
      </c>
      <c r="H12190">
        <v>129</v>
      </c>
      <c r="I12190">
        <v>8.1</v>
      </c>
      <c r="J12190">
        <v>2.3900000000000002E-3</v>
      </c>
      <c r="K12190">
        <v>0.32100000000000001</v>
      </c>
      <c r="L12190">
        <v>1.7831392405063298</v>
      </c>
      <c r="M12190" s="2">
        <f t="shared" si="378"/>
        <v>56.962025316455701</v>
      </c>
      <c r="N12190" t="s">
        <v>2803</v>
      </c>
    </row>
    <row r="12191" spans="1:14">
      <c r="A12191">
        <v>46</v>
      </c>
      <c r="B12191" t="s">
        <v>4994</v>
      </c>
      <c r="C12191" t="s">
        <v>4995</v>
      </c>
      <c r="D12191">
        <v>278</v>
      </c>
      <c r="E12191" s="1">
        <v>1.022</v>
      </c>
      <c r="F12191">
        <v>0.754</v>
      </c>
      <c r="G12191">
        <v>9.7000000000000003E-2</v>
      </c>
      <c r="H12191">
        <v>72</v>
      </c>
      <c r="I12191">
        <v>2.9</v>
      </c>
      <c r="J12191">
        <v>8.3000000000000001E-4</v>
      </c>
      <c r="K12191">
        <v>0.153</v>
      </c>
      <c r="L12191">
        <v>1.7831392405063298</v>
      </c>
      <c r="M12191" s="2">
        <f t="shared" si="378"/>
        <v>58.22784810126582</v>
      </c>
      <c r="N12191" t="s">
        <v>2803</v>
      </c>
    </row>
    <row r="12192" spans="1:14">
      <c r="A12192">
        <v>47</v>
      </c>
      <c r="B12192" t="s">
        <v>9427</v>
      </c>
      <c r="C12192" t="s">
        <v>9428</v>
      </c>
      <c r="D12192">
        <v>79</v>
      </c>
      <c r="E12192" s="1">
        <v>1</v>
      </c>
      <c r="F12192">
        <v>1</v>
      </c>
      <c r="G12192">
        <v>0.33300000000000002</v>
      </c>
      <c r="H12192">
        <v>42</v>
      </c>
      <c r="J12192">
        <v>2.7999999999999998E-4</v>
      </c>
      <c r="K12192">
        <v>0.247</v>
      </c>
      <c r="L12192">
        <v>1.7831392405063298</v>
      </c>
      <c r="M12192" s="2">
        <f t="shared" si="378"/>
        <v>59.493670886075947</v>
      </c>
      <c r="N12192" t="s">
        <v>2803</v>
      </c>
    </row>
    <row r="12193" spans="1:14">
      <c r="A12193">
        <v>48</v>
      </c>
      <c r="B12193" t="s">
        <v>17449</v>
      </c>
      <c r="C12193" t="s">
        <v>17450</v>
      </c>
      <c r="D12193">
        <v>1188</v>
      </c>
      <c r="E12193" s="1">
        <v>0.98699999999999999</v>
      </c>
      <c r="F12193">
        <v>0.73899999999999999</v>
      </c>
      <c r="G12193">
        <v>0.115</v>
      </c>
      <c r="H12193">
        <v>96</v>
      </c>
      <c r="I12193" t="s">
        <v>18288</v>
      </c>
      <c r="J12193">
        <v>1.89E-3</v>
      </c>
      <c r="K12193">
        <v>0.254</v>
      </c>
      <c r="L12193">
        <v>1.7831392405063298</v>
      </c>
      <c r="M12193" s="2">
        <f t="shared" si="378"/>
        <v>60.75949367088608</v>
      </c>
      <c r="N12193" t="s">
        <v>2803</v>
      </c>
    </row>
    <row r="12194" spans="1:14">
      <c r="A12194">
        <v>49</v>
      </c>
      <c r="B12194" t="s">
        <v>4972</v>
      </c>
      <c r="C12194" t="s">
        <v>4973</v>
      </c>
      <c r="D12194">
        <v>1256</v>
      </c>
      <c r="E12194" s="1">
        <v>0.96799999999999997</v>
      </c>
      <c r="F12194">
        <v>0.68899999999999995</v>
      </c>
      <c r="G12194">
        <v>0.152</v>
      </c>
      <c r="H12194">
        <v>277</v>
      </c>
      <c r="I12194">
        <v>3</v>
      </c>
      <c r="J12194">
        <v>3.4499999999999999E-3</v>
      </c>
      <c r="K12194">
        <v>0.13600000000000001</v>
      </c>
      <c r="L12194">
        <v>1.7831392405063298</v>
      </c>
      <c r="M12194" s="2">
        <f t="shared" si="378"/>
        <v>62.025316455696199</v>
      </c>
      <c r="N12194" t="s">
        <v>2803</v>
      </c>
    </row>
    <row r="12195" spans="1:14">
      <c r="A12195">
        <v>50</v>
      </c>
      <c r="B12195" t="s">
        <v>4978</v>
      </c>
      <c r="C12195" t="s">
        <v>4979</v>
      </c>
      <c r="D12195">
        <v>264</v>
      </c>
      <c r="E12195" s="1">
        <v>0.93</v>
      </c>
      <c r="F12195">
        <v>1.03</v>
      </c>
      <c r="G12195">
        <v>0.17</v>
      </c>
      <c r="H12195">
        <v>53</v>
      </c>
      <c r="I12195">
        <v>3.3</v>
      </c>
      <c r="J12195">
        <v>1.5E-3</v>
      </c>
      <c r="K12195">
        <v>0.36199999999999999</v>
      </c>
      <c r="L12195">
        <v>1.7831392405063298</v>
      </c>
      <c r="M12195" s="2">
        <f t="shared" si="378"/>
        <v>63.291139240506332</v>
      </c>
      <c r="N12195" t="s">
        <v>2803</v>
      </c>
    </row>
    <row r="12196" spans="1:14">
      <c r="A12196">
        <v>51</v>
      </c>
      <c r="B12196" t="s">
        <v>17451</v>
      </c>
      <c r="C12196" t="s">
        <v>17452</v>
      </c>
      <c r="D12196">
        <v>589</v>
      </c>
      <c r="E12196" s="1">
        <v>0.92300000000000004</v>
      </c>
      <c r="F12196">
        <v>0.94899999999999995</v>
      </c>
      <c r="G12196">
        <v>0.311</v>
      </c>
      <c r="H12196">
        <v>45</v>
      </c>
      <c r="I12196">
        <v>6.3</v>
      </c>
      <c r="J12196">
        <v>1.2600000000000001E-3</v>
      </c>
      <c r="K12196">
        <v>0.25900000000000001</v>
      </c>
      <c r="L12196">
        <v>1.7831392405063298</v>
      </c>
      <c r="M12196" s="2">
        <f t="shared" si="378"/>
        <v>64.556962025316452</v>
      </c>
      <c r="N12196" t="s">
        <v>2803</v>
      </c>
    </row>
    <row r="12197" spans="1:14">
      <c r="A12197">
        <v>52</v>
      </c>
      <c r="B12197" t="s">
        <v>9401</v>
      </c>
      <c r="C12197" t="s">
        <v>9402</v>
      </c>
      <c r="D12197">
        <v>259</v>
      </c>
      <c r="E12197" s="1">
        <v>0.91300000000000003</v>
      </c>
      <c r="F12197">
        <v>0.92300000000000004</v>
      </c>
      <c r="G12197">
        <v>0.11799999999999999</v>
      </c>
      <c r="H12197">
        <v>68</v>
      </c>
      <c r="I12197">
        <v>3.7</v>
      </c>
      <c r="J12197">
        <v>8.9999999999999998E-4</v>
      </c>
      <c r="K12197">
        <v>0.22</v>
      </c>
      <c r="L12197">
        <v>1.7831392405063298</v>
      </c>
      <c r="M12197" s="2">
        <f t="shared" si="378"/>
        <v>65.822784810126578</v>
      </c>
      <c r="N12197" t="s">
        <v>2803</v>
      </c>
    </row>
    <row r="12198" spans="1:14">
      <c r="A12198">
        <v>53</v>
      </c>
      <c r="B12198" t="s">
        <v>5016</v>
      </c>
      <c r="C12198" t="s">
        <v>5017</v>
      </c>
      <c r="D12198">
        <v>6213</v>
      </c>
      <c r="E12198" s="1">
        <v>0.88</v>
      </c>
      <c r="F12198">
        <v>0.78300000000000003</v>
      </c>
      <c r="G12198">
        <v>0.17799999999999999</v>
      </c>
      <c r="H12198">
        <v>678</v>
      </c>
      <c r="I12198">
        <v>9.6</v>
      </c>
      <c r="J12198">
        <v>8.6199999999999992E-3</v>
      </c>
      <c r="K12198">
        <v>0.21299999999999999</v>
      </c>
      <c r="L12198">
        <v>1.7831392405063298</v>
      </c>
      <c r="M12198" s="2">
        <f t="shared" si="378"/>
        <v>67.088607594936718</v>
      </c>
      <c r="N12198" t="s">
        <v>2803</v>
      </c>
    </row>
    <row r="12199" spans="1:14">
      <c r="A12199">
        <v>54</v>
      </c>
      <c r="B12199" t="s">
        <v>17345</v>
      </c>
      <c r="C12199" t="s">
        <v>17346</v>
      </c>
      <c r="D12199">
        <v>168</v>
      </c>
      <c r="E12199" s="1">
        <v>0.84899999999999998</v>
      </c>
      <c r="F12199">
        <v>0.81499999999999995</v>
      </c>
      <c r="G12199">
        <v>0.114</v>
      </c>
      <c r="H12199">
        <v>44</v>
      </c>
      <c r="I12199">
        <v>3.3</v>
      </c>
      <c r="J12199">
        <v>1.0200000000000001E-3</v>
      </c>
      <c r="K12199">
        <v>0.28999999999999998</v>
      </c>
      <c r="L12199">
        <v>1.7831392405063298</v>
      </c>
      <c r="M12199" s="2">
        <f t="shared" si="378"/>
        <v>68.35443037974683</v>
      </c>
      <c r="N12199" t="s">
        <v>2803</v>
      </c>
    </row>
    <row r="12200" spans="1:14">
      <c r="A12200">
        <v>55</v>
      </c>
      <c r="B12200" t="s">
        <v>17423</v>
      </c>
      <c r="C12200" t="s">
        <v>17424</v>
      </c>
      <c r="D12200">
        <v>864</v>
      </c>
      <c r="E12200" s="1">
        <v>0.77900000000000003</v>
      </c>
      <c r="F12200">
        <v>0.754</v>
      </c>
      <c r="G12200">
        <v>0.112</v>
      </c>
      <c r="H12200">
        <v>80</v>
      </c>
      <c r="I12200">
        <v>4.7</v>
      </c>
      <c r="J12200">
        <v>3.15E-3</v>
      </c>
      <c r="K12200">
        <v>0.251</v>
      </c>
      <c r="L12200">
        <v>1.7831392405063298</v>
      </c>
      <c r="M12200" s="2">
        <f t="shared" si="378"/>
        <v>69.620253164556971</v>
      </c>
      <c r="N12200" t="s">
        <v>2803</v>
      </c>
    </row>
    <row r="12201" spans="1:14">
      <c r="A12201">
        <v>56</v>
      </c>
      <c r="B12201" t="s">
        <v>15196</v>
      </c>
      <c r="C12201" t="s">
        <v>15197</v>
      </c>
      <c r="D12201">
        <v>113</v>
      </c>
      <c r="E12201" s="1">
        <v>0.71699999999999997</v>
      </c>
      <c r="G12201">
        <v>6.9000000000000006E-2</v>
      </c>
      <c r="H12201">
        <v>29</v>
      </c>
      <c r="I12201">
        <v>3.6</v>
      </c>
      <c r="J12201">
        <v>7.9000000000000001E-4</v>
      </c>
      <c r="L12201">
        <v>1.7831392405063298</v>
      </c>
      <c r="M12201" s="2">
        <f t="shared" si="378"/>
        <v>70.886075949367083</v>
      </c>
      <c r="N12201" t="s">
        <v>2803</v>
      </c>
    </row>
    <row r="12202" spans="1:14">
      <c r="A12202">
        <v>57</v>
      </c>
      <c r="B12202" t="s">
        <v>5002</v>
      </c>
      <c r="C12202" t="s">
        <v>5003</v>
      </c>
      <c r="D12202">
        <v>292</v>
      </c>
      <c r="E12202" s="1">
        <v>0.71299999999999997</v>
      </c>
      <c r="F12202">
        <v>0.53900000000000003</v>
      </c>
      <c r="G12202">
        <v>0.17199999999999999</v>
      </c>
      <c r="H12202">
        <v>64</v>
      </c>
      <c r="I12202">
        <v>4.7</v>
      </c>
      <c r="J12202">
        <v>8.0000000000000004E-4</v>
      </c>
      <c r="K12202">
        <v>0.154</v>
      </c>
      <c r="L12202">
        <v>1.7831392405063298</v>
      </c>
      <c r="M12202" s="2">
        <f t="shared" si="378"/>
        <v>72.151898734177209</v>
      </c>
      <c r="N12202" t="s">
        <v>2803</v>
      </c>
    </row>
    <row r="12203" spans="1:14">
      <c r="A12203">
        <v>58</v>
      </c>
      <c r="B12203" t="s">
        <v>5038</v>
      </c>
      <c r="C12203" t="s">
        <v>5039</v>
      </c>
      <c r="D12203">
        <v>87</v>
      </c>
      <c r="E12203" s="1">
        <v>0.70399999999999996</v>
      </c>
      <c r="G12203">
        <v>0.14799999999999999</v>
      </c>
      <c r="H12203">
        <v>27</v>
      </c>
      <c r="J12203">
        <v>3.2000000000000003E-4</v>
      </c>
      <c r="L12203">
        <v>1.7831392405063298</v>
      </c>
      <c r="M12203" s="2">
        <f t="shared" si="378"/>
        <v>73.417721518987349</v>
      </c>
      <c r="N12203" t="s">
        <v>2803</v>
      </c>
    </row>
    <row r="12204" spans="1:14">
      <c r="A12204">
        <v>59</v>
      </c>
      <c r="B12204" t="s">
        <v>5026</v>
      </c>
      <c r="C12204" t="s">
        <v>5027</v>
      </c>
      <c r="D12204">
        <v>651</v>
      </c>
      <c r="E12204" s="1">
        <v>0.70199999999999996</v>
      </c>
      <c r="F12204">
        <v>0.66400000000000003</v>
      </c>
      <c r="G12204">
        <v>5.2999999999999999E-2</v>
      </c>
      <c r="H12204">
        <v>76</v>
      </c>
      <c r="I12204">
        <v>7</v>
      </c>
      <c r="J12204">
        <v>1.47E-3</v>
      </c>
      <c r="K12204">
        <v>0.19600000000000001</v>
      </c>
      <c r="L12204">
        <v>1.7831392405063298</v>
      </c>
      <c r="M12204" s="2">
        <f t="shared" si="378"/>
        <v>74.683544303797461</v>
      </c>
      <c r="N12204" t="s">
        <v>2803</v>
      </c>
    </row>
    <row r="12205" spans="1:14">
      <c r="A12205">
        <v>60</v>
      </c>
      <c r="B12205" t="s">
        <v>17371</v>
      </c>
      <c r="C12205" t="s">
        <v>17372</v>
      </c>
      <c r="D12205">
        <v>477</v>
      </c>
      <c r="E12205" s="1">
        <v>0.63900000000000001</v>
      </c>
      <c r="F12205">
        <v>0.73899999999999999</v>
      </c>
      <c r="G12205">
        <v>0.161</v>
      </c>
      <c r="H12205">
        <v>31</v>
      </c>
      <c r="I12205">
        <v>8.8000000000000007</v>
      </c>
      <c r="J12205">
        <v>1.0200000000000001E-3</v>
      </c>
      <c r="K12205">
        <v>0.29299999999999998</v>
      </c>
      <c r="L12205">
        <v>1.7831392405063298</v>
      </c>
      <c r="M12205" s="2">
        <f t="shared" si="378"/>
        <v>75.949367088607602</v>
      </c>
      <c r="N12205" t="s">
        <v>2803</v>
      </c>
    </row>
    <row r="12206" spans="1:14">
      <c r="A12206">
        <v>61</v>
      </c>
      <c r="B12206" t="s">
        <v>4982</v>
      </c>
      <c r="C12206" t="s">
        <v>4983</v>
      </c>
      <c r="D12206">
        <v>97</v>
      </c>
      <c r="E12206" s="1">
        <v>0.63200000000000001</v>
      </c>
      <c r="F12206">
        <v>0.63</v>
      </c>
      <c r="G12206">
        <v>0</v>
      </c>
      <c r="H12206">
        <v>13</v>
      </c>
      <c r="J12206">
        <v>5.1000000000000004E-4</v>
      </c>
      <c r="K12206">
        <v>0.187</v>
      </c>
      <c r="L12206">
        <v>1.7831392405063298</v>
      </c>
      <c r="M12206" s="2">
        <f t="shared" si="378"/>
        <v>77.215189873417728</v>
      </c>
      <c r="N12206" t="s">
        <v>2803</v>
      </c>
    </row>
    <row r="12207" spans="1:14">
      <c r="A12207">
        <v>62</v>
      </c>
      <c r="B12207" t="s">
        <v>17441</v>
      </c>
      <c r="C12207" t="s">
        <v>17442</v>
      </c>
      <c r="D12207">
        <v>4379</v>
      </c>
      <c r="E12207" s="1">
        <v>0.58499999999999996</v>
      </c>
      <c r="F12207">
        <v>0.52200000000000002</v>
      </c>
      <c r="G12207">
        <v>0.11</v>
      </c>
      <c r="H12207">
        <v>763</v>
      </c>
      <c r="I12207">
        <v>5.6</v>
      </c>
      <c r="J12207">
        <v>1.112E-2</v>
      </c>
      <c r="K12207">
        <v>0.14699999999999999</v>
      </c>
      <c r="L12207">
        <v>1.7831392405063298</v>
      </c>
      <c r="M12207" s="2">
        <f t="shared" si="378"/>
        <v>78.48101265822784</v>
      </c>
      <c r="N12207" t="s">
        <v>2803</v>
      </c>
    </row>
    <row r="12208" spans="1:14">
      <c r="A12208">
        <v>63</v>
      </c>
      <c r="B12208" t="s">
        <v>9399</v>
      </c>
      <c r="C12208" t="s">
        <v>9400</v>
      </c>
      <c r="D12208">
        <v>343</v>
      </c>
      <c r="E12208" s="1">
        <v>0.57399999999999995</v>
      </c>
      <c r="F12208">
        <v>0.503</v>
      </c>
      <c r="G12208">
        <v>0.24399999999999999</v>
      </c>
      <c r="H12208">
        <v>41</v>
      </c>
      <c r="I12208">
        <v>9.1999999999999993</v>
      </c>
      <c r="J12208">
        <v>3.8999999999999999E-4</v>
      </c>
      <c r="K12208">
        <v>0.14799999999999999</v>
      </c>
      <c r="L12208">
        <v>1.7831392405063298</v>
      </c>
      <c r="M12208" s="2">
        <f t="shared" si="378"/>
        <v>79.74683544303798</v>
      </c>
      <c r="N12208" t="s">
        <v>2803</v>
      </c>
    </row>
    <row r="12209" spans="1:14">
      <c r="A12209">
        <v>64</v>
      </c>
      <c r="B12209" t="s">
        <v>5028</v>
      </c>
      <c r="C12209" t="s">
        <v>5029</v>
      </c>
      <c r="D12209">
        <v>2408</v>
      </c>
      <c r="E12209" s="1">
        <v>0.55900000000000005</v>
      </c>
      <c r="F12209">
        <v>0.51600000000000001</v>
      </c>
      <c r="G12209">
        <v>0.17199999999999999</v>
      </c>
      <c r="H12209">
        <v>233</v>
      </c>
      <c r="I12209" t="s">
        <v>18288</v>
      </c>
      <c r="J12209">
        <v>3.9199999999999999E-3</v>
      </c>
      <c r="K12209">
        <v>0.158</v>
      </c>
      <c r="L12209">
        <v>1.7831392405063298</v>
      </c>
      <c r="M12209" s="2">
        <f t="shared" si="378"/>
        <v>81.012658227848107</v>
      </c>
      <c r="N12209" t="s">
        <v>2803</v>
      </c>
    </row>
    <row r="12210" spans="1:14">
      <c r="A12210">
        <v>65</v>
      </c>
      <c r="B12210" t="s">
        <v>5012</v>
      </c>
      <c r="C12210" t="s">
        <v>5013</v>
      </c>
      <c r="D12210">
        <v>391</v>
      </c>
      <c r="E12210" s="1">
        <v>0.54100000000000004</v>
      </c>
      <c r="F12210">
        <v>0.48899999999999999</v>
      </c>
      <c r="G12210">
        <v>0.18</v>
      </c>
      <c r="H12210">
        <v>61</v>
      </c>
      <c r="I12210">
        <v>5.0999999999999996</v>
      </c>
      <c r="J12210">
        <v>8.9999999999999998E-4</v>
      </c>
      <c r="K12210">
        <v>0.124</v>
      </c>
      <c r="L12210">
        <v>1.7831392405063298</v>
      </c>
      <c r="M12210" s="2">
        <f t="shared" ref="M12210:M12224" si="379">A12210/79*100</f>
        <v>82.278481012658233</v>
      </c>
      <c r="N12210" t="s">
        <v>2803</v>
      </c>
    </row>
    <row r="12211" spans="1:14">
      <c r="A12211">
        <v>66</v>
      </c>
      <c r="B12211" t="s">
        <v>5030</v>
      </c>
      <c r="C12211" t="s">
        <v>5031</v>
      </c>
      <c r="D12211">
        <v>1593</v>
      </c>
      <c r="E12211" s="1">
        <v>0.52400000000000002</v>
      </c>
      <c r="F12211">
        <v>0.51900000000000002</v>
      </c>
      <c r="G12211">
        <v>9.6000000000000002E-2</v>
      </c>
      <c r="H12211">
        <v>478</v>
      </c>
      <c r="I12211">
        <v>7.4</v>
      </c>
      <c r="J12211">
        <v>2.7000000000000001E-3</v>
      </c>
      <c r="K12211">
        <v>0.11700000000000001</v>
      </c>
      <c r="L12211">
        <v>1.7831392405063298</v>
      </c>
      <c r="M12211" s="2">
        <f t="shared" si="379"/>
        <v>83.544303797468359</v>
      </c>
      <c r="N12211" t="s">
        <v>2803</v>
      </c>
    </row>
    <row r="12212" spans="1:14">
      <c r="A12212">
        <v>67</v>
      </c>
      <c r="B12212" t="s">
        <v>9425</v>
      </c>
      <c r="C12212" t="s">
        <v>9426</v>
      </c>
      <c r="D12212">
        <v>2203</v>
      </c>
      <c r="E12212" s="1">
        <v>0.51600000000000001</v>
      </c>
      <c r="F12212">
        <v>0.436</v>
      </c>
      <c r="G12212">
        <v>0.11</v>
      </c>
      <c r="H12212">
        <v>163</v>
      </c>
      <c r="I12212">
        <v>5.9</v>
      </c>
      <c r="J12212">
        <v>4.64E-3</v>
      </c>
      <c r="K12212">
        <v>0.10299999999999999</v>
      </c>
      <c r="L12212">
        <v>1.7831392405063298</v>
      </c>
      <c r="M12212" s="2">
        <f t="shared" si="379"/>
        <v>84.810126582278471</v>
      </c>
      <c r="N12212" t="s">
        <v>2803</v>
      </c>
    </row>
    <row r="12213" spans="1:14">
      <c r="A12213">
        <v>68</v>
      </c>
      <c r="B12213" t="s">
        <v>4988</v>
      </c>
      <c r="C12213" t="s">
        <v>4989</v>
      </c>
      <c r="D12213">
        <v>284</v>
      </c>
      <c r="E12213" s="1">
        <v>0.48099999999999998</v>
      </c>
      <c r="F12213">
        <v>0.443</v>
      </c>
      <c r="G12213">
        <v>3.6999999999999998E-2</v>
      </c>
      <c r="H12213">
        <v>54</v>
      </c>
      <c r="I12213">
        <v>7.8</v>
      </c>
      <c r="J12213">
        <v>6.7000000000000002E-4</v>
      </c>
      <c r="K12213">
        <v>0.14199999999999999</v>
      </c>
      <c r="L12213">
        <v>1.7831392405063298</v>
      </c>
      <c r="M12213" s="2">
        <f t="shared" si="379"/>
        <v>86.075949367088612</v>
      </c>
      <c r="N12213" t="s">
        <v>2803</v>
      </c>
    </row>
    <row r="12214" spans="1:14">
      <c r="A12214">
        <v>69</v>
      </c>
      <c r="B12214" t="s">
        <v>9439</v>
      </c>
      <c r="C12214" t="s">
        <v>9440</v>
      </c>
      <c r="D12214">
        <v>115</v>
      </c>
      <c r="E12214" s="1">
        <v>0.46899999999999997</v>
      </c>
      <c r="F12214">
        <v>0.36599999999999999</v>
      </c>
      <c r="G12214">
        <v>3.2000000000000001E-2</v>
      </c>
      <c r="H12214">
        <v>63</v>
      </c>
      <c r="I12214">
        <v>5.6</v>
      </c>
      <c r="J12214">
        <v>2.7999999999999998E-4</v>
      </c>
      <c r="K12214">
        <v>0.1</v>
      </c>
      <c r="L12214">
        <v>1.7831392405063298</v>
      </c>
      <c r="M12214" s="2">
        <f t="shared" si="379"/>
        <v>87.341772151898738</v>
      </c>
      <c r="N12214" t="s">
        <v>2803</v>
      </c>
    </row>
    <row r="12215" spans="1:14">
      <c r="A12215">
        <v>70</v>
      </c>
      <c r="B12215" t="s">
        <v>15204</v>
      </c>
      <c r="C12215" t="s">
        <v>15205</v>
      </c>
      <c r="D12215">
        <v>246</v>
      </c>
      <c r="E12215" s="1">
        <v>0.44800000000000001</v>
      </c>
      <c r="F12215">
        <v>0.43</v>
      </c>
      <c r="G12215">
        <v>5.6000000000000001E-2</v>
      </c>
      <c r="H12215">
        <v>54</v>
      </c>
      <c r="I12215">
        <v>5.2</v>
      </c>
      <c r="J12215">
        <v>7.6999999999999996E-4</v>
      </c>
      <c r="K12215">
        <v>0.14199999999999999</v>
      </c>
      <c r="L12215">
        <v>1.7831392405063298</v>
      </c>
      <c r="M12215" s="2">
        <f t="shared" si="379"/>
        <v>88.60759493670885</v>
      </c>
      <c r="N12215" t="s">
        <v>2803</v>
      </c>
    </row>
    <row r="12216" spans="1:14">
      <c r="A12216">
        <v>71</v>
      </c>
      <c r="B12216" t="s">
        <v>17377</v>
      </c>
      <c r="C12216" t="s">
        <v>17378</v>
      </c>
      <c r="D12216">
        <v>73</v>
      </c>
      <c r="E12216" s="1">
        <v>0.42899999999999999</v>
      </c>
      <c r="F12216">
        <v>0.61499999999999999</v>
      </c>
      <c r="G12216">
        <v>4.2999999999999997E-2</v>
      </c>
      <c r="H12216">
        <v>23</v>
      </c>
      <c r="J12216">
        <v>4.4999999999999999E-4</v>
      </c>
      <c r="K12216">
        <v>0.221</v>
      </c>
      <c r="L12216">
        <v>1.7831392405063298</v>
      </c>
      <c r="M12216" s="2">
        <f t="shared" si="379"/>
        <v>89.87341772151899</v>
      </c>
      <c r="N12216" t="s">
        <v>2803</v>
      </c>
    </row>
    <row r="12217" spans="1:14">
      <c r="A12217">
        <v>72</v>
      </c>
      <c r="B12217" t="s">
        <v>19408</v>
      </c>
      <c r="C12217" t="s">
        <v>19409</v>
      </c>
      <c r="D12217">
        <v>63</v>
      </c>
      <c r="E12217" s="1">
        <v>0.40600000000000003</v>
      </c>
      <c r="F12217">
        <v>0.45900000000000002</v>
      </c>
      <c r="G12217">
        <v>8.3000000000000004E-2</v>
      </c>
      <c r="H12217">
        <v>12</v>
      </c>
      <c r="J12217">
        <v>2.4000000000000001E-4</v>
      </c>
      <c r="K12217">
        <v>0.189</v>
      </c>
      <c r="L12217">
        <v>1.7831392405063298</v>
      </c>
      <c r="M12217" s="2">
        <f t="shared" si="379"/>
        <v>91.139240506329116</v>
      </c>
      <c r="N12217" t="s">
        <v>2803</v>
      </c>
    </row>
    <row r="12218" spans="1:14">
      <c r="A12218">
        <v>73</v>
      </c>
      <c r="B12218" t="s">
        <v>9533</v>
      </c>
      <c r="C12218" t="s">
        <v>9534</v>
      </c>
      <c r="D12218">
        <v>519</v>
      </c>
      <c r="E12218" s="1">
        <v>0.40200000000000002</v>
      </c>
      <c r="F12218">
        <v>0.34100000000000003</v>
      </c>
      <c r="G12218">
        <v>0.13600000000000001</v>
      </c>
      <c r="H12218">
        <v>258</v>
      </c>
      <c r="I12218">
        <v>2.4</v>
      </c>
      <c r="J12218">
        <v>1.72E-3</v>
      </c>
      <c r="K12218">
        <v>6.9000000000000006E-2</v>
      </c>
      <c r="L12218">
        <v>1.7831392405063298</v>
      </c>
      <c r="M12218" s="2">
        <f t="shared" si="379"/>
        <v>92.405063291139243</v>
      </c>
      <c r="N12218" t="s">
        <v>2803</v>
      </c>
    </row>
    <row r="12219" spans="1:14">
      <c r="A12219">
        <v>74</v>
      </c>
      <c r="B12219" t="s">
        <v>4980</v>
      </c>
      <c r="C12219" t="s">
        <v>4981</v>
      </c>
      <c r="D12219">
        <v>306</v>
      </c>
      <c r="E12219" s="1">
        <v>0.29199999999999998</v>
      </c>
      <c r="F12219">
        <v>0.312</v>
      </c>
      <c r="G12219">
        <v>0.104</v>
      </c>
      <c r="H12219">
        <v>106</v>
      </c>
      <c r="I12219">
        <v>5.2</v>
      </c>
      <c r="J12219">
        <v>5.1000000000000004E-4</v>
      </c>
      <c r="K12219">
        <v>5.3999999999999999E-2</v>
      </c>
      <c r="L12219">
        <v>1.7831392405063298</v>
      </c>
      <c r="M12219" s="2">
        <f t="shared" si="379"/>
        <v>93.670886075949369</v>
      </c>
      <c r="N12219" t="s">
        <v>2803</v>
      </c>
    </row>
    <row r="12220" spans="1:14">
      <c r="A12220">
        <v>75</v>
      </c>
      <c r="B12220" t="s">
        <v>4976</v>
      </c>
      <c r="C12220" t="s">
        <v>4977</v>
      </c>
      <c r="D12220">
        <v>197</v>
      </c>
      <c r="E12220" s="1">
        <v>0.27900000000000003</v>
      </c>
      <c r="F12220">
        <v>0.40200000000000002</v>
      </c>
      <c r="G12220">
        <v>0</v>
      </c>
      <c r="H12220">
        <v>30</v>
      </c>
      <c r="I12220">
        <v>8</v>
      </c>
      <c r="J12220">
        <v>4.2000000000000002E-4</v>
      </c>
      <c r="K12220">
        <v>0.13600000000000001</v>
      </c>
      <c r="L12220">
        <v>1.7831392405063298</v>
      </c>
      <c r="M12220" s="2">
        <f t="shared" si="379"/>
        <v>94.936708860759495</v>
      </c>
      <c r="N12220" t="s">
        <v>2803</v>
      </c>
    </row>
    <row r="12221" spans="1:14">
      <c r="A12221">
        <v>76</v>
      </c>
      <c r="B12221" t="s">
        <v>4996</v>
      </c>
      <c r="C12221" t="s">
        <v>4997</v>
      </c>
      <c r="D12221">
        <v>444</v>
      </c>
      <c r="E12221" s="1">
        <v>0.245</v>
      </c>
      <c r="F12221">
        <v>0.26400000000000001</v>
      </c>
      <c r="G12221">
        <v>0.06</v>
      </c>
      <c r="H12221">
        <v>167</v>
      </c>
      <c r="I12221">
        <v>5.8</v>
      </c>
      <c r="J12221">
        <v>1.1800000000000001E-3</v>
      </c>
      <c r="K12221">
        <v>8.1000000000000003E-2</v>
      </c>
      <c r="L12221">
        <v>1.7831392405063298</v>
      </c>
      <c r="M12221" s="2">
        <f t="shared" si="379"/>
        <v>96.202531645569621</v>
      </c>
      <c r="N12221" t="s">
        <v>2803</v>
      </c>
    </row>
    <row r="12222" spans="1:14">
      <c r="A12222">
        <v>77</v>
      </c>
      <c r="B12222" t="s">
        <v>5004</v>
      </c>
      <c r="C12222" t="s">
        <v>5005</v>
      </c>
      <c r="D12222">
        <v>190</v>
      </c>
      <c r="E12222" s="1">
        <v>0.215</v>
      </c>
      <c r="F12222">
        <v>0.16400000000000001</v>
      </c>
      <c r="G12222">
        <v>0.06</v>
      </c>
      <c r="H12222">
        <v>84</v>
      </c>
      <c r="I12222">
        <v>7.7</v>
      </c>
      <c r="J12222">
        <v>3.3E-4</v>
      </c>
      <c r="K12222">
        <v>4.3999999999999997E-2</v>
      </c>
      <c r="L12222">
        <v>1.7831392405063298</v>
      </c>
      <c r="M12222" s="2">
        <f t="shared" si="379"/>
        <v>97.468354430379748</v>
      </c>
      <c r="N12222" t="s">
        <v>2803</v>
      </c>
    </row>
    <row r="12223" spans="1:14">
      <c r="A12223">
        <v>78</v>
      </c>
      <c r="B12223" t="s">
        <v>17427</v>
      </c>
      <c r="C12223" t="s">
        <v>17428</v>
      </c>
      <c r="D12223">
        <v>22</v>
      </c>
      <c r="E12223" s="1">
        <v>9.8000000000000004E-2</v>
      </c>
      <c r="G12223">
        <v>0</v>
      </c>
      <c r="H12223">
        <v>37</v>
      </c>
      <c r="J12223">
        <v>1.1E-4</v>
      </c>
      <c r="L12223">
        <v>1.7831392405063298</v>
      </c>
      <c r="M12223" s="2">
        <f t="shared" si="379"/>
        <v>98.734177215189874</v>
      </c>
      <c r="N12223" t="s">
        <v>2803</v>
      </c>
    </row>
    <row r="12224" spans="1:14">
      <c r="A12224">
        <v>79</v>
      </c>
      <c r="B12224" t="s">
        <v>5032</v>
      </c>
      <c r="C12224" t="s">
        <v>5033</v>
      </c>
      <c r="D12224">
        <v>124</v>
      </c>
      <c r="E12224" s="1">
        <v>7.4999999999999997E-2</v>
      </c>
      <c r="F12224">
        <v>7.8E-2</v>
      </c>
      <c r="G12224">
        <v>6.2E-2</v>
      </c>
      <c r="H12224">
        <v>65</v>
      </c>
      <c r="I12224">
        <v>6.9</v>
      </c>
      <c r="J12224">
        <v>2.7999999999999998E-4</v>
      </c>
      <c r="K12224">
        <v>2.7E-2</v>
      </c>
      <c r="L12224">
        <v>1.7831392405063298</v>
      </c>
      <c r="M12224" s="2">
        <f t="shared" si="379"/>
        <v>100</v>
      </c>
      <c r="N12224" t="s">
        <v>2803</v>
      </c>
    </row>
    <row r="12225" spans="1:14" s="3" customFormat="1">
      <c r="E12225" s="4"/>
      <c r="M12225" s="5"/>
    </row>
    <row r="12226" spans="1:14">
      <c r="A12226">
        <v>1</v>
      </c>
      <c r="B12226" t="s">
        <v>5046</v>
      </c>
      <c r="C12226" t="s">
        <v>5047</v>
      </c>
      <c r="D12226">
        <v>6099</v>
      </c>
      <c r="E12226" s="1">
        <v>2.4039999999999999</v>
      </c>
      <c r="F12226">
        <v>2.3340000000000001</v>
      </c>
      <c r="G12226">
        <v>0.31</v>
      </c>
      <c r="H12226">
        <v>71</v>
      </c>
      <c r="I12226" t="s">
        <v>18288</v>
      </c>
      <c r="J12226">
        <v>6.3200000000000001E-3</v>
      </c>
      <c r="K12226">
        <v>0.80800000000000005</v>
      </c>
      <c r="L12226">
        <f>AVERAGE(E12226:E12249)</f>
        <v>1.1333913043478261</v>
      </c>
      <c r="M12226" s="2">
        <f t="shared" ref="M12226:M12247" si="380">A12226/22*100</f>
        <v>4.5454545454545459</v>
      </c>
      <c r="N12226" t="s">
        <v>2804</v>
      </c>
    </row>
    <row r="12227" spans="1:14">
      <c r="A12227">
        <v>2</v>
      </c>
      <c r="B12227" t="s">
        <v>5058</v>
      </c>
      <c r="C12227" t="s">
        <v>5059</v>
      </c>
      <c r="D12227">
        <v>4158</v>
      </c>
      <c r="E12227" s="1">
        <v>2.3610000000000002</v>
      </c>
      <c r="F12227">
        <v>2.488</v>
      </c>
      <c r="G12227">
        <v>0.45700000000000002</v>
      </c>
      <c r="H12227">
        <v>81</v>
      </c>
      <c r="I12227" t="s">
        <v>18288</v>
      </c>
      <c r="J12227">
        <v>6.4999999999999997E-3</v>
      </c>
      <c r="K12227">
        <v>0.81799999999999995</v>
      </c>
      <c r="L12227">
        <v>1.0605454545454547</v>
      </c>
      <c r="M12227" s="2">
        <f t="shared" si="380"/>
        <v>9.0909090909090917</v>
      </c>
      <c r="N12227" t="s">
        <v>2804</v>
      </c>
    </row>
    <row r="12228" spans="1:14">
      <c r="A12228">
        <v>3</v>
      </c>
      <c r="B12228" t="s">
        <v>5060</v>
      </c>
      <c r="C12228" t="s">
        <v>5061</v>
      </c>
      <c r="D12228">
        <v>2599</v>
      </c>
      <c r="E12228" s="1">
        <v>2.02</v>
      </c>
      <c r="F12228">
        <v>2.44</v>
      </c>
      <c r="G12228">
        <v>0.22700000000000001</v>
      </c>
      <c r="H12228">
        <v>66</v>
      </c>
      <c r="I12228">
        <v>7.9</v>
      </c>
      <c r="J12228">
        <v>6.0400000000000002E-3</v>
      </c>
      <c r="K12228">
        <v>0.84599999999999997</v>
      </c>
      <c r="L12228">
        <v>1.0605454545454547</v>
      </c>
      <c r="M12228" s="2">
        <f t="shared" si="380"/>
        <v>13.636363636363635</v>
      </c>
      <c r="N12228" t="s">
        <v>2804</v>
      </c>
    </row>
    <row r="12229" spans="1:14">
      <c r="A12229">
        <v>4</v>
      </c>
      <c r="B12229" t="s">
        <v>5054</v>
      </c>
      <c r="C12229" t="s">
        <v>5055</v>
      </c>
      <c r="D12229">
        <v>869</v>
      </c>
      <c r="E12229" s="1">
        <v>1.895</v>
      </c>
      <c r="F12229">
        <v>1.4039999999999999</v>
      </c>
      <c r="G12229">
        <v>0.34899999999999998</v>
      </c>
      <c r="H12229">
        <v>43</v>
      </c>
      <c r="I12229">
        <v>10</v>
      </c>
      <c r="J12229">
        <v>1.6000000000000001E-3</v>
      </c>
      <c r="K12229">
        <v>0.437</v>
      </c>
      <c r="L12229">
        <v>1.0605454545454547</v>
      </c>
      <c r="M12229" s="2">
        <f t="shared" si="380"/>
        <v>18.181818181818183</v>
      </c>
      <c r="N12229" t="s">
        <v>2804</v>
      </c>
    </row>
    <row r="12230" spans="1:14">
      <c r="A12230">
        <v>5</v>
      </c>
      <c r="B12230" t="s">
        <v>5040</v>
      </c>
      <c r="C12230" t="s">
        <v>5041</v>
      </c>
      <c r="D12230">
        <v>343</v>
      </c>
      <c r="E12230" s="1">
        <v>1.681</v>
      </c>
      <c r="F12230">
        <v>1.367</v>
      </c>
      <c r="G12230">
        <v>8.6999999999999994E-2</v>
      </c>
      <c r="H12230">
        <v>23</v>
      </c>
      <c r="I12230">
        <v>5.8</v>
      </c>
      <c r="J12230">
        <v>8.0999999999999996E-4</v>
      </c>
      <c r="K12230">
        <v>0.35899999999999999</v>
      </c>
      <c r="L12230">
        <v>1.0605454545454547</v>
      </c>
      <c r="M12230" s="2">
        <f t="shared" si="380"/>
        <v>22.727272727272727</v>
      </c>
      <c r="N12230" t="s">
        <v>2804</v>
      </c>
    </row>
    <row r="12231" spans="1:14">
      <c r="A12231">
        <v>6</v>
      </c>
      <c r="B12231" t="s">
        <v>5064</v>
      </c>
      <c r="C12231" t="s">
        <v>5065</v>
      </c>
      <c r="D12231">
        <v>1767</v>
      </c>
      <c r="E12231" s="1">
        <v>1.6319999999999999</v>
      </c>
      <c r="F12231">
        <v>1.744</v>
      </c>
      <c r="G12231">
        <v>0.28799999999999998</v>
      </c>
      <c r="H12231">
        <v>177</v>
      </c>
      <c r="I12231">
        <v>5.5</v>
      </c>
      <c r="J12231">
        <v>5.8300000000000001E-3</v>
      </c>
      <c r="K12231">
        <v>0.59499999999999997</v>
      </c>
      <c r="L12231">
        <v>1.0605454545454547</v>
      </c>
      <c r="M12231" s="2">
        <f t="shared" si="380"/>
        <v>27.27272727272727</v>
      </c>
      <c r="N12231" t="s">
        <v>2804</v>
      </c>
    </row>
    <row r="12232" spans="1:14">
      <c r="A12232">
        <v>7</v>
      </c>
      <c r="B12232" t="s">
        <v>5052</v>
      </c>
      <c r="C12232" t="s">
        <v>5053</v>
      </c>
      <c r="D12232">
        <v>4830</v>
      </c>
      <c r="E12232" s="1">
        <v>1.37</v>
      </c>
      <c r="F12232">
        <v>1.69</v>
      </c>
      <c r="G12232">
        <v>0.125</v>
      </c>
      <c r="H12232">
        <v>88</v>
      </c>
      <c r="I12232" t="s">
        <v>18288</v>
      </c>
      <c r="J12232">
        <v>4.5900000000000003E-3</v>
      </c>
      <c r="K12232">
        <v>0.58399999999999996</v>
      </c>
      <c r="L12232">
        <v>1.0605454545454547</v>
      </c>
      <c r="M12232" s="2">
        <f t="shared" si="380"/>
        <v>31.818181818181817</v>
      </c>
      <c r="N12232" t="s">
        <v>2804</v>
      </c>
    </row>
    <row r="12233" spans="1:14">
      <c r="A12233">
        <v>8</v>
      </c>
      <c r="B12233" t="s">
        <v>5062</v>
      </c>
      <c r="C12233" t="s">
        <v>5063</v>
      </c>
      <c r="D12233">
        <v>1291</v>
      </c>
      <c r="E12233" s="1">
        <v>1.101</v>
      </c>
      <c r="F12233">
        <v>1.2230000000000001</v>
      </c>
      <c r="G12233">
        <v>2.4E-2</v>
      </c>
      <c r="H12233">
        <v>41</v>
      </c>
      <c r="I12233" t="s">
        <v>18288</v>
      </c>
      <c r="J12233">
        <v>1.91E-3</v>
      </c>
      <c r="K12233">
        <v>0.44</v>
      </c>
      <c r="L12233">
        <v>1.0605454545454547</v>
      </c>
      <c r="M12233" s="2">
        <f t="shared" si="380"/>
        <v>36.363636363636367</v>
      </c>
      <c r="N12233" t="s">
        <v>2804</v>
      </c>
    </row>
    <row r="12234" spans="1:14">
      <c r="A12234">
        <v>9</v>
      </c>
      <c r="B12234" t="s">
        <v>5048</v>
      </c>
      <c r="C12234" t="s">
        <v>5049</v>
      </c>
      <c r="D12234">
        <v>484</v>
      </c>
      <c r="E12234" s="1">
        <v>1.0740000000000001</v>
      </c>
      <c r="F12234">
        <v>1.135</v>
      </c>
      <c r="G12234">
        <v>0.58499999999999996</v>
      </c>
      <c r="H12234">
        <v>41</v>
      </c>
      <c r="I12234">
        <v>6</v>
      </c>
      <c r="J12234">
        <v>1.5200000000000001E-3</v>
      </c>
      <c r="K12234">
        <v>0.45200000000000001</v>
      </c>
      <c r="L12234">
        <v>1.0605454545454547</v>
      </c>
      <c r="M12234" s="2">
        <f t="shared" si="380"/>
        <v>40.909090909090914</v>
      </c>
      <c r="N12234" t="s">
        <v>2804</v>
      </c>
    </row>
    <row r="12235" spans="1:14">
      <c r="A12235">
        <v>10</v>
      </c>
      <c r="B12235" t="s">
        <v>5050</v>
      </c>
      <c r="C12235" t="s">
        <v>5051</v>
      </c>
      <c r="D12235">
        <v>1371</v>
      </c>
      <c r="E12235" s="1">
        <v>1.0169999999999999</v>
      </c>
      <c r="F12235">
        <v>1.0349999999999999</v>
      </c>
      <c r="G12235">
        <v>0.18</v>
      </c>
      <c r="H12235">
        <v>61</v>
      </c>
      <c r="I12235" t="s">
        <v>18288</v>
      </c>
      <c r="J12235">
        <v>1.34E-3</v>
      </c>
      <c r="K12235">
        <v>0.30099999999999999</v>
      </c>
      <c r="L12235">
        <v>1.0605454545454547</v>
      </c>
      <c r="M12235" s="2">
        <f t="shared" si="380"/>
        <v>45.454545454545453</v>
      </c>
      <c r="N12235" t="s">
        <v>2804</v>
      </c>
    </row>
    <row r="12236" spans="1:14">
      <c r="A12236">
        <v>11</v>
      </c>
      <c r="B12236" t="s">
        <v>5078</v>
      </c>
      <c r="C12236" t="s">
        <v>5079</v>
      </c>
      <c r="D12236">
        <v>882</v>
      </c>
      <c r="E12236" s="1">
        <v>0.91900000000000004</v>
      </c>
      <c r="F12236">
        <v>0.878</v>
      </c>
      <c r="G12236">
        <v>0.56200000000000006</v>
      </c>
      <c r="H12236">
        <v>64</v>
      </c>
      <c r="I12236">
        <v>6.6</v>
      </c>
      <c r="J12236">
        <v>1.9499999999999999E-3</v>
      </c>
      <c r="K12236">
        <v>0.26100000000000001</v>
      </c>
      <c r="L12236">
        <v>1.0605454545454547</v>
      </c>
      <c r="M12236" s="2">
        <f t="shared" si="380"/>
        <v>50</v>
      </c>
      <c r="N12236" t="s">
        <v>2804</v>
      </c>
    </row>
    <row r="12237" spans="1:14">
      <c r="A12237">
        <v>12</v>
      </c>
      <c r="B12237" t="s">
        <v>5042</v>
      </c>
      <c r="C12237" t="s">
        <v>5043</v>
      </c>
      <c r="D12237">
        <v>1097</v>
      </c>
      <c r="E12237" s="1">
        <v>0.88600000000000001</v>
      </c>
      <c r="F12237">
        <v>0.95299999999999996</v>
      </c>
      <c r="G12237">
        <v>0.08</v>
      </c>
      <c r="H12237">
        <v>25</v>
      </c>
      <c r="I12237" t="s">
        <v>18288</v>
      </c>
      <c r="J12237">
        <v>1.0200000000000001E-3</v>
      </c>
      <c r="K12237">
        <v>0.3</v>
      </c>
      <c r="L12237">
        <v>1.0605454545454547</v>
      </c>
      <c r="M12237" s="2">
        <f t="shared" si="380"/>
        <v>54.54545454545454</v>
      </c>
      <c r="N12237" t="s">
        <v>2804</v>
      </c>
    </row>
    <row r="12238" spans="1:14">
      <c r="A12238">
        <v>13</v>
      </c>
      <c r="B12238" t="s">
        <v>5044</v>
      </c>
      <c r="C12238" t="s">
        <v>5045</v>
      </c>
      <c r="D12238">
        <v>318</v>
      </c>
      <c r="E12238" s="1">
        <v>0.82099999999999995</v>
      </c>
      <c r="F12238">
        <v>0.82599999999999996</v>
      </c>
      <c r="G12238">
        <v>9.5000000000000001E-2</v>
      </c>
      <c r="H12238">
        <v>21</v>
      </c>
      <c r="I12238">
        <v>8.6</v>
      </c>
      <c r="J12238">
        <v>5.5000000000000003E-4</v>
      </c>
      <c r="K12238">
        <v>0.23699999999999999</v>
      </c>
      <c r="L12238">
        <v>1.0605454545454547</v>
      </c>
      <c r="M12238" s="2">
        <f t="shared" si="380"/>
        <v>59.090909090909093</v>
      </c>
      <c r="N12238" t="s">
        <v>2804</v>
      </c>
    </row>
    <row r="12239" spans="1:14">
      <c r="A12239">
        <v>14</v>
      </c>
      <c r="B12239" t="s">
        <v>5066</v>
      </c>
      <c r="C12239" t="s">
        <v>5067</v>
      </c>
      <c r="D12239">
        <v>608</v>
      </c>
      <c r="E12239" s="1">
        <v>0.72799999999999998</v>
      </c>
      <c r="F12239">
        <v>0.71199999999999997</v>
      </c>
      <c r="G12239">
        <v>0.182</v>
      </c>
      <c r="H12239">
        <v>44</v>
      </c>
      <c r="I12239" t="s">
        <v>18288</v>
      </c>
      <c r="J12239">
        <v>6.3000000000000003E-4</v>
      </c>
      <c r="K12239">
        <v>0.16900000000000001</v>
      </c>
      <c r="L12239">
        <v>1.0605454545454547</v>
      </c>
      <c r="M12239" s="2">
        <f t="shared" si="380"/>
        <v>63.636363636363633</v>
      </c>
      <c r="N12239" t="s">
        <v>2804</v>
      </c>
    </row>
    <row r="12240" spans="1:14">
      <c r="A12240">
        <v>15</v>
      </c>
      <c r="B12240" t="s">
        <v>5068</v>
      </c>
      <c r="C12240" t="s">
        <v>5069</v>
      </c>
      <c r="D12240">
        <v>376</v>
      </c>
      <c r="E12240" s="1">
        <v>0.63800000000000001</v>
      </c>
      <c r="F12240">
        <v>0.92200000000000004</v>
      </c>
      <c r="G12240">
        <v>0.17899999999999999</v>
      </c>
      <c r="H12240">
        <v>28</v>
      </c>
      <c r="I12240" t="s">
        <v>18288</v>
      </c>
      <c r="J12240">
        <v>4.8999999999999998E-4</v>
      </c>
      <c r="K12240">
        <v>0.27600000000000002</v>
      </c>
      <c r="L12240">
        <v>1.0605454545454547</v>
      </c>
      <c r="M12240" s="2">
        <f t="shared" si="380"/>
        <v>68.181818181818173</v>
      </c>
      <c r="N12240" t="s">
        <v>2804</v>
      </c>
    </row>
    <row r="12241" spans="1:14">
      <c r="A12241">
        <v>16</v>
      </c>
      <c r="B12241" t="s">
        <v>5070</v>
      </c>
      <c r="C12241" t="s">
        <v>5071</v>
      </c>
      <c r="D12241">
        <v>123</v>
      </c>
      <c r="E12241" s="1">
        <v>0.61799999999999999</v>
      </c>
      <c r="G12241">
        <v>0</v>
      </c>
      <c r="H12241">
        <v>16</v>
      </c>
      <c r="I12241">
        <v>6.6</v>
      </c>
      <c r="J12241">
        <v>3.1E-4</v>
      </c>
      <c r="L12241">
        <v>1.0605454545454547</v>
      </c>
      <c r="M12241" s="2">
        <f t="shared" si="380"/>
        <v>72.727272727272734</v>
      </c>
      <c r="N12241" t="s">
        <v>2804</v>
      </c>
    </row>
    <row r="12242" spans="1:14">
      <c r="A12242">
        <v>17</v>
      </c>
      <c r="B12242" t="s">
        <v>5080</v>
      </c>
      <c r="C12242" t="s">
        <v>5081</v>
      </c>
      <c r="D12242">
        <v>400</v>
      </c>
      <c r="E12242" s="1">
        <v>0.51900000000000002</v>
      </c>
      <c r="F12242">
        <v>0.57199999999999995</v>
      </c>
      <c r="G12242">
        <v>3.4000000000000002E-2</v>
      </c>
      <c r="H12242">
        <v>118</v>
      </c>
      <c r="I12242">
        <v>3.9</v>
      </c>
      <c r="J12242">
        <v>2.1900000000000001E-3</v>
      </c>
      <c r="K12242">
        <v>0.20200000000000001</v>
      </c>
      <c r="L12242">
        <v>1.0605454545454547</v>
      </c>
      <c r="M12242" s="2">
        <f t="shared" si="380"/>
        <v>77.272727272727266</v>
      </c>
      <c r="N12242" t="s">
        <v>2804</v>
      </c>
    </row>
    <row r="12243" spans="1:14">
      <c r="A12243">
        <v>18</v>
      </c>
      <c r="B12243" t="s">
        <v>5074</v>
      </c>
      <c r="C12243" t="s">
        <v>5075</v>
      </c>
      <c r="D12243">
        <v>363</v>
      </c>
      <c r="E12243" s="1">
        <v>0.46800000000000003</v>
      </c>
      <c r="F12243">
        <v>0.42299999999999999</v>
      </c>
      <c r="G12243">
        <v>0.08</v>
      </c>
      <c r="H12243">
        <v>25</v>
      </c>
      <c r="I12243" t="s">
        <v>18288</v>
      </c>
      <c r="J12243">
        <v>5.5000000000000003E-4</v>
      </c>
      <c r="K12243">
        <v>0.13</v>
      </c>
      <c r="L12243">
        <v>1.0605454545454547</v>
      </c>
      <c r="M12243" s="2">
        <f t="shared" si="380"/>
        <v>81.818181818181827</v>
      </c>
      <c r="N12243" t="s">
        <v>2804</v>
      </c>
    </row>
    <row r="12244" spans="1:14">
      <c r="A12244">
        <v>19</v>
      </c>
      <c r="B12244" t="s">
        <v>20891</v>
      </c>
      <c r="C12244" t="s">
        <v>20892</v>
      </c>
      <c r="D12244">
        <v>42</v>
      </c>
      <c r="E12244" s="1">
        <v>0.46700000000000003</v>
      </c>
      <c r="F12244">
        <v>0.52100000000000002</v>
      </c>
      <c r="G12244">
        <v>8.3000000000000004E-2</v>
      </c>
      <c r="H12244">
        <v>12</v>
      </c>
      <c r="J12244">
        <v>2.2000000000000001E-4</v>
      </c>
      <c r="K12244">
        <v>0.17699999999999999</v>
      </c>
      <c r="L12244">
        <v>1.0605454545454547</v>
      </c>
      <c r="M12244" s="2">
        <f t="shared" si="380"/>
        <v>86.36363636363636</v>
      </c>
      <c r="N12244" t="s">
        <v>2804</v>
      </c>
    </row>
    <row r="12245" spans="1:14">
      <c r="A12245">
        <v>20</v>
      </c>
      <c r="B12245" t="s">
        <v>5072</v>
      </c>
      <c r="C12245" t="s">
        <v>5073</v>
      </c>
      <c r="D12245">
        <v>378</v>
      </c>
      <c r="E12245" s="1">
        <v>0.26100000000000001</v>
      </c>
      <c r="F12245">
        <v>0.39100000000000001</v>
      </c>
      <c r="G12245">
        <v>0.14299999999999999</v>
      </c>
      <c r="H12245">
        <v>14</v>
      </c>
      <c r="I12245">
        <v>7.2</v>
      </c>
      <c r="J12245">
        <v>8.9999999999999998E-4</v>
      </c>
      <c r="K12245">
        <v>0.14199999999999999</v>
      </c>
      <c r="L12245">
        <v>1.0605454545454547</v>
      </c>
      <c r="M12245" s="2">
        <f t="shared" si="380"/>
        <v>90.909090909090907</v>
      </c>
      <c r="N12245" t="s">
        <v>2804</v>
      </c>
    </row>
    <row r="12246" spans="1:14">
      <c r="A12246">
        <v>21</v>
      </c>
      <c r="B12246" t="s">
        <v>5056</v>
      </c>
      <c r="C12246" t="s">
        <v>5057</v>
      </c>
      <c r="D12246">
        <v>101</v>
      </c>
      <c r="E12246" s="1">
        <v>0.25</v>
      </c>
      <c r="G12246">
        <v>0</v>
      </c>
      <c r="H12246">
        <v>18</v>
      </c>
      <c r="I12246">
        <v>9.3000000000000007</v>
      </c>
      <c r="J12246">
        <v>1E-4</v>
      </c>
      <c r="L12246">
        <v>1.0605454545454547</v>
      </c>
      <c r="M12246" s="2">
        <f t="shared" si="380"/>
        <v>95.454545454545453</v>
      </c>
      <c r="N12246" t="s">
        <v>2804</v>
      </c>
    </row>
    <row r="12247" spans="1:14">
      <c r="A12247">
        <v>22</v>
      </c>
      <c r="B12247" t="s">
        <v>5076</v>
      </c>
      <c r="C12247" t="s">
        <v>5077</v>
      </c>
      <c r="D12247">
        <v>142</v>
      </c>
      <c r="E12247" s="1">
        <v>0.20200000000000001</v>
      </c>
      <c r="F12247">
        <v>0.30199999999999999</v>
      </c>
      <c r="G12247">
        <v>6.2E-2</v>
      </c>
      <c r="H12247">
        <v>16</v>
      </c>
      <c r="I12247">
        <v>5.5</v>
      </c>
      <c r="J12247">
        <v>5.0000000000000001E-4</v>
      </c>
      <c r="K12247">
        <v>9.4E-2</v>
      </c>
      <c r="L12247">
        <v>1.0605454545454547</v>
      </c>
      <c r="M12247" s="2">
        <f t="shared" si="380"/>
        <v>100</v>
      </c>
      <c r="N12247" t="s">
        <v>2804</v>
      </c>
    </row>
    <row r="12248" spans="1:14" s="3" customFormat="1">
      <c r="E12248" s="4"/>
      <c r="M12248" s="5"/>
    </row>
    <row r="12249" spans="1:14">
      <c r="A12249">
        <v>10</v>
      </c>
      <c r="B12249" t="s">
        <v>5082</v>
      </c>
      <c r="C12249" t="s">
        <v>5083</v>
      </c>
      <c r="D12249">
        <v>6772</v>
      </c>
      <c r="E12249" s="1">
        <v>2.7360000000000002</v>
      </c>
      <c r="F12249">
        <v>2.7890000000000001</v>
      </c>
      <c r="G12249">
        <v>0.28799999999999998</v>
      </c>
      <c r="H12249">
        <v>111</v>
      </c>
      <c r="I12249" t="s">
        <v>18288</v>
      </c>
      <c r="J12249">
        <v>1.1010000000000001E-2</v>
      </c>
      <c r="K12249">
        <v>0.98299999999999998</v>
      </c>
      <c r="L12249">
        <v>1.5539999999999998</v>
      </c>
      <c r="M12249" s="2">
        <f t="shared" ref="M12249:M12280" si="381">A12249/63*100</f>
        <v>15.873015873015872</v>
      </c>
      <c r="N12249" t="s">
        <v>5170</v>
      </c>
    </row>
    <row r="12250" spans="1:14">
      <c r="A12250">
        <v>1</v>
      </c>
      <c r="B12250" t="s">
        <v>5088</v>
      </c>
      <c r="C12250" t="s">
        <v>5089</v>
      </c>
      <c r="D12250">
        <v>18067</v>
      </c>
      <c r="E12250" s="1">
        <v>4.4390000000000001</v>
      </c>
      <c r="F12250">
        <v>4.9370000000000003</v>
      </c>
      <c r="G12250">
        <v>0.58199999999999996</v>
      </c>
      <c r="H12250">
        <v>318</v>
      </c>
      <c r="I12250">
        <v>7.7</v>
      </c>
      <c r="J12250">
        <v>3.8129999999999997E-2</v>
      </c>
      <c r="K12250">
        <v>1.57</v>
      </c>
      <c r="L12250">
        <f>AVERAGE(E12250:E12336)</f>
        <v>1.6187906976744184</v>
      </c>
      <c r="M12250" s="2">
        <f t="shared" si="381"/>
        <v>1.5873015873015872</v>
      </c>
      <c r="N12250" t="s">
        <v>5170</v>
      </c>
    </row>
    <row r="12251" spans="1:14">
      <c r="A12251">
        <v>2</v>
      </c>
      <c r="B12251" t="s">
        <v>5172</v>
      </c>
      <c r="C12251" t="s">
        <v>5173</v>
      </c>
      <c r="D12251">
        <v>8166</v>
      </c>
      <c r="E12251" s="1">
        <v>4.2619999999999996</v>
      </c>
      <c r="F12251">
        <v>4.2480000000000002</v>
      </c>
      <c r="G12251">
        <v>0.57599999999999996</v>
      </c>
      <c r="H12251">
        <v>198</v>
      </c>
      <c r="I12251">
        <v>5.7</v>
      </c>
      <c r="J12251">
        <v>2.2440000000000002E-2</v>
      </c>
      <c r="K12251">
        <v>1.29</v>
      </c>
      <c r="L12251">
        <v>1.5539999999999998</v>
      </c>
      <c r="M12251" s="2">
        <f t="shared" si="381"/>
        <v>3.1746031746031744</v>
      </c>
      <c r="N12251" t="s">
        <v>5170</v>
      </c>
    </row>
    <row r="12252" spans="1:14">
      <c r="A12252">
        <v>3</v>
      </c>
      <c r="B12252" t="s">
        <v>14668</v>
      </c>
      <c r="C12252" t="s">
        <v>14669</v>
      </c>
      <c r="D12252">
        <v>3547</v>
      </c>
      <c r="E12252" s="1">
        <v>3.355</v>
      </c>
      <c r="G12252">
        <v>0.86599999999999999</v>
      </c>
      <c r="H12252">
        <v>134</v>
      </c>
      <c r="I12252">
        <v>4.5999999999999996</v>
      </c>
      <c r="J12252">
        <v>1.3599999999999999E-2</v>
      </c>
      <c r="L12252">
        <v>1.5539999999999998</v>
      </c>
      <c r="M12252" s="2">
        <f t="shared" si="381"/>
        <v>4.7619047619047619</v>
      </c>
      <c r="N12252" t="s">
        <v>5170</v>
      </c>
    </row>
    <row r="12253" spans="1:14">
      <c r="A12253">
        <v>4</v>
      </c>
      <c r="B12253" t="s">
        <v>5122</v>
      </c>
      <c r="C12253" t="s">
        <v>5123</v>
      </c>
      <c r="D12253">
        <v>34843</v>
      </c>
      <c r="E12253" s="1">
        <v>3.234</v>
      </c>
      <c r="F12253">
        <v>4.1760000000000002</v>
      </c>
      <c r="G12253">
        <v>0.38200000000000001</v>
      </c>
      <c r="H12253">
        <v>272</v>
      </c>
      <c r="I12253" t="s">
        <v>18288</v>
      </c>
      <c r="J12253">
        <v>2.104E-2</v>
      </c>
      <c r="K12253">
        <v>0.63100000000000001</v>
      </c>
      <c r="L12253">
        <v>1.5539999999999998</v>
      </c>
      <c r="M12253" s="2">
        <f t="shared" si="381"/>
        <v>6.3492063492063489</v>
      </c>
      <c r="N12253" t="s">
        <v>5170</v>
      </c>
    </row>
    <row r="12254" spans="1:14">
      <c r="A12254">
        <v>5</v>
      </c>
      <c r="B12254" t="s">
        <v>5092</v>
      </c>
      <c r="C12254" t="s">
        <v>5093</v>
      </c>
      <c r="D12254">
        <v>10247</v>
      </c>
      <c r="E12254" s="1">
        <v>3.1030000000000002</v>
      </c>
      <c r="F12254">
        <v>3.5110000000000001</v>
      </c>
      <c r="G12254">
        <v>0.67100000000000004</v>
      </c>
      <c r="H12254">
        <v>222</v>
      </c>
      <c r="I12254">
        <v>7.2</v>
      </c>
      <c r="J12254">
        <v>2.1600000000000001E-2</v>
      </c>
      <c r="K12254">
        <v>1.099</v>
      </c>
      <c r="L12254">
        <v>1.5539999999999998</v>
      </c>
      <c r="M12254" s="2">
        <f t="shared" si="381"/>
        <v>7.9365079365079358</v>
      </c>
      <c r="N12254" t="s">
        <v>5170</v>
      </c>
    </row>
    <row r="12255" spans="1:14">
      <c r="A12255">
        <v>6</v>
      </c>
      <c r="B12255" t="s">
        <v>5140</v>
      </c>
      <c r="C12255" t="s">
        <v>5141</v>
      </c>
      <c r="D12255">
        <v>3792</v>
      </c>
      <c r="E12255" s="1">
        <v>2.9470000000000001</v>
      </c>
      <c r="F12255">
        <v>3.4390000000000001</v>
      </c>
      <c r="G12255">
        <v>0.495</v>
      </c>
      <c r="H12255">
        <v>93</v>
      </c>
      <c r="I12255">
        <v>7.8</v>
      </c>
      <c r="J12255">
        <v>6.94E-3</v>
      </c>
      <c r="K12255">
        <v>0.96499999999999997</v>
      </c>
      <c r="L12255">
        <v>1.5539999999999998</v>
      </c>
      <c r="M12255" s="2">
        <f t="shared" si="381"/>
        <v>9.5238095238095237</v>
      </c>
      <c r="N12255" t="s">
        <v>5170</v>
      </c>
    </row>
    <row r="12256" spans="1:14">
      <c r="A12256">
        <v>7</v>
      </c>
      <c r="B12256" t="s">
        <v>5136</v>
      </c>
      <c r="C12256" t="s">
        <v>5137</v>
      </c>
      <c r="D12256">
        <v>11439</v>
      </c>
      <c r="E12256" s="1">
        <v>2.875</v>
      </c>
      <c r="F12256">
        <v>3.3359999999999999</v>
      </c>
      <c r="G12256">
        <v>0.54400000000000004</v>
      </c>
      <c r="H12256">
        <v>281</v>
      </c>
      <c r="I12256">
        <v>8.4</v>
      </c>
      <c r="J12256">
        <v>2.1690000000000001E-2</v>
      </c>
      <c r="K12256">
        <v>1.0509999999999999</v>
      </c>
      <c r="L12256">
        <v>1.5539999999999998</v>
      </c>
      <c r="M12256" s="2">
        <f t="shared" si="381"/>
        <v>11.111111111111111</v>
      </c>
      <c r="N12256" t="s">
        <v>5170</v>
      </c>
    </row>
    <row r="12257" spans="1:14">
      <c r="A12257">
        <v>8</v>
      </c>
      <c r="B12257" t="s">
        <v>5098</v>
      </c>
      <c r="C12257" t="s">
        <v>5099</v>
      </c>
      <c r="D12257">
        <v>30998</v>
      </c>
      <c r="E12257" s="1">
        <v>2.7869999999999999</v>
      </c>
      <c r="F12257">
        <v>2.9169999999999998</v>
      </c>
      <c r="G12257">
        <v>0.41499999999999998</v>
      </c>
      <c r="H12257">
        <v>422</v>
      </c>
      <c r="I12257" t="s">
        <v>18288</v>
      </c>
      <c r="J12257">
        <v>3.6499999999999998E-2</v>
      </c>
      <c r="K12257">
        <v>0.998</v>
      </c>
      <c r="L12257">
        <v>1.5539999999999998</v>
      </c>
      <c r="M12257" s="2">
        <f t="shared" si="381"/>
        <v>12.698412698412698</v>
      </c>
      <c r="N12257" t="s">
        <v>5170</v>
      </c>
    </row>
    <row r="12258" spans="1:14">
      <c r="A12258">
        <v>9</v>
      </c>
      <c r="B12258" t="s">
        <v>5176</v>
      </c>
      <c r="C12258" t="s">
        <v>5177</v>
      </c>
      <c r="D12258">
        <v>7611</v>
      </c>
      <c r="E12258" s="1">
        <v>2.778</v>
      </c>
      <c r="F12258">
        <v>3.36</v>
      </c>
      <c r="G12258">
        <v>0.58599999999999997</v>
      </c>
      <c r="H12258">
        <v>116</v>
      </c>
      <c r="I12258" t="s">
        <v>18288</v>
      </c>
      <c r="J12258">
        <v>1.1310000000000001E-2</v>
      </c>
      <c r="K12258">
        <v>1.014</v>
      </c>
      <c r="L12258">
        <v>1.5539999999999998</v>
      </c>
      <c r="M12258" s="2">
        <f t="shared" si="381"/>
        <v>14.285714285714285</v>
      </c>
      <c r="N12258" t="s">
        <v>5170</v>
      </c>
    </row>
    <row r="12259" spans="1:14">
      <c r="A12259">
        <v>11</v>
      </c>
      <c r="B12259" t="s">
        <v>5124</v>
      </c>
      <c r="C12259" t="s">
        <v>5125</v>
      </c>
      <c r="D12259">
        <v>18505</v>
      </c>
      <c r="E12259" s="1">
        <v>2.6890000000000001</v>
      </c>
      <c r="F12259">
        <v>3.3530000000000002</v>
      </c>
      <c r="G12259">
        <v>0.29599999999999999</v>
      </c>
      <c r="H12259">
        <v>311</v>
      </c>
      <c r="I12259" t="s">
        <v>18288</v>
      </c>
      <c r="J12259">
        <v>9.7599999999999996E-3</v>
      </c>
      <c r="K12259">
        <v>0.38300000000000001</v>
      </c>
      <c r="L12259">
        <v>1.5539999999999998</v>
      </c>
      <c r="M12259" s="2">
        <f t="shared" si="381"/>
        <v>17.460317460317459</v>
      </c>
      <c r="N12259" t="s">
        <v>5170</v>
      </c>
    </row>
    <row r="12260" spans="1:14">
      <c r="A12260">
        <v>12</v>
      </c>
      <c r="B12260" t="s">
        <v>5158</v>
      </c>
      <c r="C12260" t="s">
        <v>5159</v>
      </c>
      <c r="D12260">
        <v>5580</v>
      </c>
      <c r="E12260" s="1">
        <v>2.6760000000000002</v>
      </c>
      <c r="F12260">
        <v>2.569</v>
      </c>
      <c r="G12260">
        <v>0.36699999999999999</v>
      </c>
      <c r="H12260">
        <v>354</v>
      </c>
      <c r="I12260">
        <v>4.9000000000000004</v>
      </c>
      <c r="J12260">
        <v>1.6910000000000001E-2</v>
      </c>
      <c r="K12260">
        <v>0.75800000000000001</v>
      </c>
      <c r="L12260">
        <v>1.5539999999999998</v>
      </c>
      <c r="M12260" s="2">
        <f t="shared" si="381"/>
        <v>19.047619047619047</v>
      </c>
      <c r="N12260" t="s">
        <v>5170</v>
      </c>
    </row>
    <row r="12261" spans="1:14">
      <c r="A12261">
        <v>13</v>
      </c>
      <c r="B12261" t="s">
        <v>5114</v>
      </c>
      <c r="C12261" t="s">
        <v>5115</v>
      </c>
      <c r="D12261">
        <v>2804</v>
      </c>
      <c r="E12261" s="1">
        <v>2.4550000000000001</v>
      </c>
      <c r="F12261">
        <v>2.8809999999999998</v>
      </c>
      <c r="G12261">
        <v>0.186</v>
      </c>
      <c r="H12261">
        <v>102</v>
      </c>
      <c r="I12261">
        <v>6.6</v>
      </c>
      <c r="J12261">
        <v>8.3899999999999999E-3</v>
      </c>
      <c r="K12261">
        <v>1.117</v>
      </c>
      <c r="L12261">
        <v>1.5539999999999998</v>
      </c>
      <c r="M12261" s="2">
        <f t="shared" si="381"/>
        <v>20.634920634920633</v>
      </c>
      <c r="N12261" t="s">
        <v>5170</v>
      </c>
    </row>
    <row r="12262" spans="1:14">
      <c r="A12262">
        <v>14</v>
      </c>
      <c r="B12262" t="s">
        <v>5112</v>
      </c>
      <c r="C12262" t="s">
        <v>5113</v>
      </c>
      <c r="D12262">
        <v>4072</v>
      </c>
      <c r="E12262" s="1">
        <v>2.319</v>
      </c>
      <c r="F12262">
        <v>2.2650000000000001</v>
      </c>
      <c r="G12262">
        <v>0.51200000000000001</v>
      </c>
      <c r="H12262">
        <v>367</v>
      </c>
      <c r="I12262">
        <v>4.7</v>
      </c>
      <c r="J12262">
        <v>1.234E-2</v>
      </c>
      <c r="K12262">
        <v>0.69899999999999995</v>
      </c>
      <c r="L12262">
        <v>1.5539999999999998</v>
      </c>
      <c r="M12262" s="2">
        <f t="shared" si="381"/>
        <v>22.222222222222221</v>
      </c>
      <c r="N12262" t="s">
        <v>5170</v>
      </c>
    </row>
    <row r="12263" spans="1:14">
      <c r="A12263">
        <v>15</v>
      </c>
      <c r="B12263" t="s">
        <v>5154</v>
      </c>
      <c r="C12263" t="s">
        <v>5155</v>
      </c>
      <c r="D12263">
        <v>5817</v>
      </c>
      <c r="E12263" s="1">
        <v>2.319</v>
      </c>
      <c r="F12263">
        <v>2.746</v>
      </c>
      <c r="G12263">
        <v>0.30199999999999999</v>
      </c>
      <c r="H12263">
        <v>285</v>
      </c>
      <c r="I12263">
        <v>6.8</v>
      </c>
      <c r="J12263">
        <v>1.3010000000000001E-2</v>
      </c>
      <c r="K12263">
        <v>0.80400000000000005</v>
      </c>
      <c r="L12263">
        <v>1.5539999999999998</v>
      </c>
      <c r="M12263" s="2">
        <f t="shared" si="381"/>
        <v>23.809523809523807</v>
      </c>
      <c r="N12263" t="s">
        <v>5170</v>
      </c>
    </row>
    <row r="12264" spans="1:14">
      <c r="A12264">
        <v>16</v>
      </c>
      <c r="B12264" t="s">
        <v>5150</v>
      </c>
      <c r="C12264" t="s">
        <v>5151</v>
      </c>
      <c r="D12264">
        <v>120</v>
      </c>
      <c r="E12264" s="1">
        <v>2.2549999999999999</v>
      </c>
      <c r="F12264">
        <v>2.298</v>
      </c>
      <c r="G12264">
        <v>0.33300000000000002</v>
      </c>
      <c r="H12264">
        <v>24</v>
      </c>
      <c r="I12264">
        <v>2</v>
      </c>
      <c r="J12264">
        <v>4.4000000000000002E-4</v>
      </c>
      <c r="K12264">
        <v>0.53</v>
      </c>
      <c r="L12264">
        <v>1.5539999999999998</v>
      </c>
      <c r="M12264" s="2">
        <f t="shared" si="381"/>
        <v>25.396825396825395</v>
      </c>
      <c r="N12264" t="s">
        <v>5170</v>
      </c>
    </row>
    <row r="12265" spans="1:14">
      <c r="A12265">
        <v>17</v>
      </c>
      <c r="B12265" t="s">
        <v>14666</v>
      </c>
      <c r="C12265" t="s">
        <v>14667</v>
      </c>
      <c r="D12265">
        <v>34698</v>
      </c>
      <c r="E12265" s="1">
        <v>2.1589999999999998</v>
      </c>
      <c r="F12265">
        <v>3</v>
      </c>
      <c r="G12265">
        <v>0.40600000000000003</v>
      </c>
      <c r="H12265">
        <v>557</v>
      </c>
      <c r="I12265">
        <v>9.9</v>
      </c>
      <c r="J12265">
        <v>4.8349999999999997E-2</v>
      </c>
      <c r="K12265">
        <v>0.90400000000000003</v>
      </c>
      <c r="L12265">
        <v>1.5539999999999998</v>
      </c>
      <c r="M12265" s="2">
        <f t="shared" si="381"/>
        <v>26.984126984126984</v>
      </c>
      <c r="N12265" t="s">
        <v>5170</v>
      </c>
    </row>
    <row r="12266" spans="1:14">
      <c r="A12266">
        <v>18</v>
      </c>
      <c r="B12266" t="s">
        <v>18208</v>
      </c>
      <c r="C12266" t="s">
        <v>18209</v>
      </c>
      <c r="D12266">
        <v>7009</v>
      </c>
      <c r="E12266" s="1">
        <v>2.133</v>
      </c>
      <c r="F12266">
        <v>2.5419999999999998</v>
      </c>
      <c r="G12266">
        <v>0.32900000000000001</v>
      </c>
      <c r="H12266">
        <v>313</v>
      </c>
      <c r="I12266">
        <v>5.7</v>
      </c>
      <c r="J12266">
        <v>2.1569999999999999E-2</v>
      </c>
      <c r="K12266">
        <v>0.85399999999999998</v>
      </c>
      <c r="L12266">
        <v>1.5539999999999998</v>
      </c>
      <c r="M12266" s="2">
        <f t="shared" si="381"/>
        <v>28.571428571428569</v>
      </c>
      <c r="N12266" t="s">
        <v>5170</v>
      </c>
    </row>
    <row r="12267" spans="1:14">
      <c r="A12267">
        <v>19</v>
      </c>
      <c r="B12267" t="s">
        <v>5118</v>
      </c>
      <c r="C12267" t="s">
        <v>5119</v>
      </c>
      <c r="D12267">
        <v>8390</v>
      </c>
      <c r="E12267" s="1">
        <v>2.11</v>
      </c>
      <c r="F12267">
        <v>2.6080000000000001</v>
      </c>
      <c r="G12267">
        <v>0.318</v>
      </c>
      <c r="H12267">
        <v>321</v>
      </c>
      <c r="I12267">
        <v>7.7</v>
      </c>
      <c r="J12267">
        <v>1.7899999999999999E-2</v>
      </c>
      <c r="K12267">
        <v>0.82399999999999995</v>
      </c>
      <c r="L12267">
        <v>1.5539999999999998</v>
      </c>
      <c r="M12267" s="2">
        <f t="shared" si="381"/>
        <v>30.158730158730158</v>
      </c>
      <c r="N12267" t="s">
        <v>5170</v>
      </c>
    </row>
    <row r="12268" spans="1:14">
      <c r="A12268">
        <v>20</v>
      </c>
      <c r="B12268" t="s">
        <v>5156</v>
      </c>
      <c r="C12268" t="s">
        <v>5157</v>
      </c>
      <c r="D12268">
        <v>2117</v>
      </c>
      <c r="E12268" s="1">
        <v>2.0099999999999998</v>
      </c>
      <c r="F12268">
        <v>2.1579999999999999</v>
      </c>
      <c r="G12268">
        <v>0.27600000000000002</v>
      </c>
      <c r="H12268">
        <v>185</v>
      </c>
      <c r="I12268">
        <v>5.8</v>
      </c>
      <c r="J12268">
        <v>6.2399999999999999E-3</v>
      </c>
      <c r="K12268">
        <v>0.73</v>
      </c>
      <c r="L12268">
        <v>1.5539999999999998</v>
      </c>
      <c r="M12268" s="2">
        <f t="shared" si="381"/>
        <v>31.746031746031743</v>
      </c>
      <c r="N12268" t="s">
        <v>5170</v>
      </c>
    </row>
    <row r="12269" spans="1:14">
      <c r="A12269">
        <v>21</v>
      </c>
      <c r="B12269" t="s">
        <v>11637</v>
      </c>
      <c r="C12269" t="s">
        <v>11638</v>
      </c>
      <c r="D12269">
        <v>5631</v>
      </c>
      <c r="E12269" s="1">
        <v>1.9690000000000001</v>
      </c>
      <c r="F12269">
        <v>2.6320000000000001</v>
      </c>
      <c r="G12269">
        <v>0.47399999999999998</v>
      </c>
      <c r="H12269">
        <v>194</v>
      </c>
      <c r="I12269">
        <v>5.8</v>
      </c>
      <c r="J12269">
        <v>1.4970000000000001E-2</v>
      </c>
      <c r="K12269">
        <v>0.79</v>
      </c>
      <c r="L12269">
        <v>1.5539999999999998</v>
      </c>
      <c r="M12269" s="2">
        <f t="shared" si="381"/>
        <v>33.333333333333329</v>
      </c>
      <c r="N12269" t="s">
        <v>5170</v>
      </c>
    </row>
    <row r="12270" spans="1:14">
      <c r="A12270">
        <v>22</v>
      </c>
      <c r="B12270" t="s">
        <v>19466</v>
      </c>
      <c r="C12270" t="s">
        <v>19467</v>
      </c>
      <c r="D12270">
        <v>7389</v>
      </c>
      <c r="E12270" s="1">
        <v>1.931</v>
      </c>
      <c r="F12270">
        <v>2.3479999999999999</v>
      </c>
      <c r="G12270">
        <v>0.33200000000000002</v>
      </c>
      <c r="H12270">
        <v>367</v>
      </c>
      <c r="I12270">
        <v>6.7</v>
      </c>
      <c r="J12270">
        <v>1.6369999999999999E-2</v>
      </c>
      <c r="K12270">
        <v>0.67600000000000005</v>
      </c>
      <c r="L12270">
        <v>1.5539999999999998</v>
      </c>
      <c r="M12270" s="2">
        <f t="shared" si="381"/>
        <v>34.920634920634917</v>
      </c>
      <c r="N12270" t="s">
        <v>5170</v>
      </c>
    </row>
    <row r="12271" spans="1:14">
      <c r="A12271">
        <v>23</v>
      </c>
      <c r="B12271" t="s">
        <v>5094</v>
      </c>
      <c r="C12271" t="s">
        <v>5095</v>
      </c>
      <c r="D12271">
        <v>3196</v>
      </c>
      <c r="E12271" s="1">
        <v>1.875</v>
      </c>
      <c r="F12271">
        <v>2.3050000000000002</v>
      </c>
      <c r="G12271">
        <v>0.14899999999999999</v>
      </c>
      <c r="H12271">
        <v>261</v>
      </c>
      <c r="I12271">
        <v>4.0999999999999996</v>
      </c>
      <c r="J12271">
        <v>1.3650000000000001E-2</v>
      </c>
      <c r="K12271">
        <v>0.75</v>
      </c>
      <c r="L12271">
        <v>1.5539999999999998</v>
      </c>
      <c r="M12271" s="2">
        <f t="shared" si="381"/>
        <v>36.507936507936506</v>
      </c>
      <c r="N12271" t="s">
        <v>5170</v>
      </c>
    </row>
    <row r="12272" spans="1:14">
      <c r="A12272">
        <v>24</v>
      </c>
      <c r="B12272" t="s">
        <v>13013</v>
      </c>
      <c r="C12272" t="s">
        <v>13014</v>
      </c>
      <c r="D12272">
        <v>5651</v>
      </c>
      <c r="E12272" s="1">
        <v>1.869</v>
      </c>
      <c r="F12272">
        <v>2.5139999999999998</v>
      </c>
      <c r="G12272">
        <v>0.182</v>
      </c>
      <c r="H12272">
        <v>170</v>
      </c>
      <c r="I12272">
        <v>8</v>
      </c>
      <c r="J12272">
        <v>1.174E-2</v>
      </c>
      <c r="K12272">
        <v>0.874</v>
      </c>
      <c r="L12272">
        <v>1.5539999999999998</v>
      </c>
      <c r="M12272" s="2">
        <f t="shared" si="381"/>
        <v>38.095238095238095</v>
      </c>
      <c r="N12272" t="s">
        <v>5170</v>
      </c>
    </row>
    <row r="12273" spans="1:14">
      <c r="A12273">
        <v>25</v>
      </c>
      <c r="B12273" t="s">
        <v>17066</v>
      </c>
      <c r="C12273" t="s">
        <v>17067</v>
      </c>
      <c r="D12273">
        <v>1734</v>
      </c>
      <c r="E12273" s="1">
        <v>1.788</v>
      </c>
      <c r="F12273">
        <v>1.8540000000000001</v>
      </c>
      <c r="G12273">
        <v>0.27900000000000003</v>
      </c>
      <c r="H12273">
        <v>61</v>
      </c>
      <c r="I12273" t="s">
        <v>18288</v>
      </c>
      <c r="J12273">
        <v>2.5899999999999999E-3</v>
      </c>
      <c r="K12273">
        <v>0.58399999999999996</v>
      </c>
      <c r="L12273">
        <v>1.5539999999999998</v>
      </c>
      <c r="M12273" s="2">
        <f t="shared" si="381"/>
        <v>39.682539682539684</v>
      </c>
      <c r="N12273" t="s">
        <v>5170</v>
      </c>
    </row>
    <row r="12274" spans="1:14">
      <c r="A12274">
        <v>26</v>
      </c>
      <c r="B12274" t="s">
        <v>14532</v>
      </c>
      <c r="C12274" t="s">
        <v>14533</v>
      </c>
      <c r="D12274">
        <v>3147</v>
      </c>
      <c r="E12274" s="1">
        <v>1.7669999999999999</v>
      </c>
      <c r="F12274">
        <v>1.8580000000000001</v>
      </c>
      <c r="G12274">
        <v>0.44600000000000001</v>
      </c>
      <c r="H12274">
        <v>112</v>
      </c>
      <c r="I12274">
        <v>8.6</v>
      </c>
      <c r="J12274">
        <v>6.79E-3</v>
      </c>
      <c r="K12274">
        <v>0.752</v>
      </c>
      <c r="L12274">
        <v>1.5539999999999998</v>
      </c>
      <c r="M12274" s="2">
        <f t="shared" si="381"/>
        <v>41.269841269841265</v>
      </c>
      <c r="N12274" t="s">
        <v>5170</v>
      </c>
    </row>
    <row r="12275" spans="1:14">
      <c r="A12275">
        <v>27</v>
      </c>
      <c r="B12275" t="s">
        <v>5144</v>
      </c>
      <c r="C12275" t="s">
        <v>5145</v>
      </c>
      <c r="D12275">
        <v>5036</v>
      </c>
      <c r="E12275" s="1">
        <v>1.7509999999999999</v>
      </c>
      <c r="F12275">
        <v>2.4169999999999998</v>
      </c>
      <c r="G12275">
        <v>0.41699999999999998</v>
      </c>
      <c r="H12275">
        <v>163</v>
      </c>
      <c r="I12275">
        <v>8.1</v>
      </c>
      <c r="J12275">
        <v>9.2200000000000008E-3</v>
      </c>
      <c r="K12275">
        <v>0.72099999999999997</v>
      </c>
      <c r="L12275">
        <v>1.5539999999999998</v>
      </c>
      <c r="M12275" s="2">
        <f t="shared" si="381"/>
        <v>42.857142857142854</v>
      </c>
      <c r="N12275" t="s">
        <v>5170</v>
      </c>
    </row>
    <row r="12276" spans="1:14">
      <c r="A12276">
        <v>28</v>
      </c>
      <c r="B12276" t="s">
        <v>5096</v>
      </c>
      <c r="C12276" t="s">
        <v>5097</v>
      </c>
      <c r="D12276">
        <v>2446</v>
      </c>
      <c r="E12276" s="1">
        <v>1.6</v>
      </c>
      <c r="F12276">
        <v>2.0609999999999999</v>
      </c>
      <c r="G12276">
        <v>0.44900000000000001</v>
      </c>
      <c r="H12276">
        <v>78</v>
      </c>
      <c r="I12276">
        <v>7.4</v>
      </c>
      <c r="J12276">
        <v>5.0499999999999998E-3</v>
      </c>
      <c r="K12276">
        <v>0.68</v>
      </c>
      <c r="L12276">
        <v>1.5539999999999998</v>
      </c>
      <c r="M12276" s="2">
        <f t="shared" si="381"/>
        <v>44.444444444444443</v>
      </c>
      <c r="N12276" t="s">
        <v>5170</v>
      </c>
    </row>
    <row r="12277" spans="1:14">
      <c r="A12277">
        <v>29</v>
      </c>
      <c r="B12277" t="s">
        <v>5130</v>
      </c>
      <c r="C12277" t="s">
        <v>5131</v>
      </c>
      <c r="D12277">
        <v>8159</v>
      </c>
      <c r="E12277" s="1">
        <v>1.5720000000000001</v>
      </c>
      <c r="F12277">
        <v>1.7330000000000001</v>
      </c>
      <c r="G12277">
        <v>0.25</v>
      </c>
      <c r="H12277">
        <v>316</v>
      </c>
      <c r="I12277" t="s">
        <v>18288</v>
      </c>
      <c r="J12277">
        <v>1.1560000000000001E-2</v>
      </c>
      <c r="K12277">
        <v>0.501</v>
      </c>
      <c r="L12277">
        <v>1.5539999999999998</v>
      </c>
      <c r="M12277" s="2">
        <f t="shared" si="381"/>
        <v>46.031746031746032</v>
      </c>
      <c r="N12277" t="s">
        <v>5170</v>
      </c>
    </row>
    <row r="12278" spans="1:14">
      <c r="A12278">
        <v>30</v>
      </c>
      <c r="B12278" t="s">
        <v>5106</v>
      </c>
      <c r="C12278" t="s">
        <v>5107</v>
      </c>
      <c r="D12278">
        <v>5331</v>
      </c>
      <c r="E12278" s="1">
        <v>1.474</v>
      </c>
      <c r="F12278">
        <v>1.5669999999999999</v>
      </c>
      <c r="G12278">
        <v>0.11799999999999999</v>
      </c>
      <c r="H12278">
        <v>169</v>
      </c>
      <c r="I12278">
        <v>9.9</v>
      </c>
      <c r="J12278">
        <v>6.2700000000000004E-3</v>
      </c>
      <c r="K12278">
        <v>0.375</v>
      </c>
      <c r="L12278">
        <v>1.5539999999999998</v>
      </c>
      <c r="M12278" s="2">
        <f t="shared" si="381"/>
        <v>47.619047619047613</v>
      </c>
      <c r="N12278" t="s">
        <v>5170</v>
      </c>
    </row>
    <row r="12279" spans="1:14">
      <c r="A12279">
        <v>31</v>
      </c>
      <c r="B12279" t="s">
        <v>5126</v>
      </c>
      <c r="C12279" t="s">
        <v>5127</v>
      </c>
      <c r="D12279">
        <v>204</v>
      </c>
      <c r="E12279" s="1">
        <v>1.466</v>
      </c>
      <c r="F12279">
        <v>1.8680000000000001</v>
      </c>
      <c r="G12279">
        <v>0.188</v>
      </c>
      <c r="H12279">
        <v>32</v>
      </c>
      <c r="I12279">
        <v>3.2</v>
      </c>
      <c r="J12279">
        <v>1.17E-3</v>
      </c>
      <c r="K12279">
        <v>0.627</v>
      </c>
      <c r="L12279">
        <v>1.5539999999999998</v>
      </c>
      <c r="M12279" s="2">
        <f t="shared" si="381"/>
        <v>49.206349206349202</v>
      </c>
      <c r="N12279" t="s">
        <v>5170</v>
      </c>
    </row>
    <row r="12280" spans="1:14">
      <c r="A12280">
        <v>32</v>
      </c>
      <c r="B12280" t="s">
        <v>5090</v>
      </c>
      <c r="C12280" t="s">
        <v>5091</v>
      </c>
      <c r="D12280">
        <v>3686</v>
      </c>
      <c r="E12280" s="1">
        <v>1.3580000000000001</v>
      </c>
      <c r="F12280">
        <v>1.444</v>
      </c>
      <c r="G12280">
        <v>0.183</v>
      </c>
      <c r="H12280">
        <v>235</v>
      </c>
      <c r="I12280">
        <v>7.1</v>
      </c>
      <c r="J12280">
        <v>9.5700000000000004E-3</v>
      </c>
      <c r="K12280">
        <v>0.48</v>
      </c>
      <c r="L12280">
        <v>1.5539999999999998</v>
      </c>
      <c r="M12280" s="2">
        <f t="shared" si="381"/>
        <v>50.793650793650791</v>
      </c>
      <c r="N12280" t="s">
        <v>5170</v>
      </c>
    </row>
    <row r="12281" spans="1:14">
      <c r="A12281">
        <v>33</v>
      </c>
      <c r="B12281" t="s">
        <v>5178</v>
      </c>
      <c r="C12281" t="s">
        <v>5179</v>
      </c>
      <c r="D12281">
        <v>654</v>
      </c>
      <c r="E12281" s="1">
        <v>1.3440000000000001</v>
      </c>
      <c r="G12281">
        <v>8.3000000000000004E-2</v>
      </c>
      <c r="H12281">
        <v>12</v>
      </c>
      <c r="I12281" t="s">
        <v>18288</v>
      </c>
      <c r="J12281">
        <v>1.47E-3</v>
      </c>
      <c r="L12281">
        <v>1.5539999999999998</v>
      </c>
      <c r="M12281" s="2">
        <f t="shared" ref="M12281:M12311" si="382">A12281/63*100</f>
        <v>52.380952380952387</v>
      </c>
      <c r="N12281" t="s">
        <v>5170</v>
      </c>
    </row>
    <row r="12282" spans="1:14">
      <c r="A12282">
        <v>34</v>
      </c>
      <c r="B12282" t="s">
        <v>5132</v>
      </c>
      <c r="C12282" t="s">
        <v>5133</v>
      </c>
      <c r="D12282">
        <v>3385</v>
      </c>
      <c r="E12282" s="1">
        <v>1.2230000000000001</v>
      </c>
      <c r="F12282">
        <v>1.2809999999999999</v>
      </c>
      <c r="G12282">
        <v>0.38200000000000001</v>
      </c>
      <c r="H12282">
        <v>102</v>
      </c>
      <c r="I12282" t="s">
        <v>18288</v>
      </c>
      <c r="J12282">
        <v>4.1799999999999997E-3</v>
      </c>
      <c r="K12282">
        <v>0.433</v>
      </c>
      <c r="L12282">
        <v>1.5539999999999998</v>
      </c>
      <c r="M12282" s="2">
        <f t="shared" si="382"/>
        <v>53.968253968253968</v>
      </c>
      <c r="N12282" t="s">
        <v>5170</v>
      </c>
    </row>
    <row r="12283" spans="1:14">
      <c r="A12283">
        <v>35</v>
      </c>
      <c r="B12283" t="s">
        <v>5134</v>
      </c>
      <c r="C12283" t="s">
        <v>5135</v>
      </c>
      <c r="D12283">
        <v>899</v>
      </c>
      <c r="E12283" s="1">
        <v>1.169</v>
      </c>
      <c r="F12283">
        <v>1.5720000000000001</v>
      </c>
      <c r="G12283">
        <v>0.222</v>
      </c>
      <c r="H12283">
        <v>27</v>
      </c>
      <c r="I12283">
        <v>8.3000000000000007</v>
      </c>
      <c r="J12283">
        <v>1.2099999999999999E-3</v>
      </c>
      <c r="K12283">
        <v>0.41599999999999998</v>
      </c>
      <c r="L12283">
        <v>1.5539999999999998</v>
      </c>
      <c r="M12283" s="2">
        <f t="shared" si="382"/>
        <v>55.555555555555557</v>
      </c>
      <c r="N12283" t="s">
        <v>5170</v>
      </c>
    </row>
    <row r="12284" spans="1:14">
      <c r="A12284">
        <v>36</v>
      </c>
      <c r="B12284" t="s">
        <v>5148</v>
      </c>
      <c r="C12284" t="s">
        <v>5149</v>
      </c>
      <c r="D12284">
        <v>4633</v>
      </c>
      <c r="E12284" s="1">
        <v>1.163</v>
      </c>
      <c r="F12284">
        <v>1.446</v>
      </c>
      <c r="G12284">
        <v>5.8000000000000003E-2</v>
      </c>
      <c r="H12284">
        <v>155</v>
      </c>
      <c r="I12284" t="s">
        <v>18288</v>
      </c>
      <c r="J12284">
        <v>6.9499999999999996E-3</v>
      </c>
      <c r="K12284">
        <v>0.46899999999999997</v>
      </c>
      <c r="L12284">
        <v>1.5539999999999998</v>
      </c>
      <c r="M12284" s="2">
        <f t="shared" si="382"/>
        <v>57.142857142857139</v>
      </c>
      <c r="N12284" t="s">
        <v>5170</v>
      </c>
    </row>
    <row r="12285" spans="1:14">
      <c r="A12285">
        <v>37</v>
      </c>
      <c r="B12285" t="s">
        <v>5166</v>
      </c>
      <c r="C12285" t="s">
        <v>5167</v>
      </c>
      <c r="D12285">
        <v>561</v>
      </c>
      <c r="E12285" s="1">
        <v>1.0609999999999999</v>
      </c>
      <c r="F12285">
        <v>1.2889999999999999</v>
      </c>
      <c r="G12285">
        <v>0.11799999999999999</v>
      </c>
      <c r="H12285">
        <v>170</v>
      </c>
      <c r="I12285">
        <v>2.7</v>
      </c>
      <c r="J12285">
        <v>3.0500000000000002E-3</v>
      </c>
      <c r="K12285">
        <v>0.41499999999999998</v>
      </c>
      <c r="L12285">
        <v>1.5539999999999998</v>
      </c>
      <c r="M12285" s="2">
        <f t="shared" si="382"/>
        <v>58.730158730158735</v>
      </c>
      <c r="N12285" t="s">
        <v>5170</v>
      </c>
    </row>
    <row r="12286" spans="1:14">
      <c r="A12286">
        <v>38</v>
      </c>
      <c r="B12286" t="s">
        <v>5170</v>
      </c>
      <c r="C12286" t="s">
        <v>5171</v>
      </c>
      <c r="D12286">
        <v>3133</v>
      </c>
      <c r="E12286" s="1">
        <v>1.054</v>
      </c>
      <c r="F12286">
        <v>1.204</v>
      </c>
      <c r="G12286">
        <v>9.1999999999999998E-2</v>
      </c>
      <c r="H12286">
        <v>370</v>
      </c>
      <c r="I12286">
        <v>7.9</v>
      </c>
      <c r="J12286">
        <v>7.9600000000000001E-3</v>
      </c>
      <c r="K12286">
        <v>0.437</v>
      </c>
      <c r="L12286">
        <v>1.5539999999999998</v>
      </c>
      <c r="M12286" s="2">
        <f t="shared" si="382"/>
        <v>60.317460317460316</v>
      </c>
      <c r="N12286" t="s">
        <v>5170</v>
      </c>
    </row>
    <row r="12287" spans="1:14">
      <c r="A12287">
        <v>39</v>
      </c>
      <c r="B12287" t="s">
        <v>5142</v>
      </c>
      <c r="C12287" t="s">
        <v>5143</v>
      </c>
      <c r="D12287">
        <v>337</v>
      </c>
      <c r="E12287" s="1">
        <v>1.0129999999999999</v>
      </c>
      <c r="G12287">
        <v>7.4999999999999997E-2</v>
      </c>
      <c r="H12287">
        <v>40</v>
      </c>
      <c r="I12287">
        <v>3.1</v>
      </c>
      <c r="J12287">
        <v>1.91E-3</v>
      </c>
      <c r="L12287">
        <v>1.5539999999999998</v>
      </c>
      <c r="M12287" s="2">
        <f t="shared" si="382"/>
        <v>61.904761904761905</v>
      </c>
      <c r="N12287" t="s">
        <v>5170</v>
      </c>
    </row>
    <row r="12288" spans="1:14">
      <c r="A12288">
        <v>40</v>
      </c>
      <c r="B12288" t="s">
        <v>5182</v>
      </c>
      <c r="C12288" t="s">
        <v>5183</v>
      </c>
      <c r="D12288">
        <v>560</v>
      </c>
      <c r="E12288" s="1">
        <v>1</v>
      </c>
      <c r="F12288">
        <v>0.98299999999999998</v>
      </c>
      <c r="G12288">
        <v>1.4E-2</v>
      </c>
      <c r="H12288">
        <v>72</v>
      </c>
      <c r="I12288">
        <v>4.9000000000000004</v>
      </c>
      <c r="J12288">
        <v>1.15E-3</v>
      </c>
      <c r="K12288">
        <v>0.183</v>
      </c>
      <c r="L12288">
        <v>1.5539999999999998</v>
      </c>
      <c r="M12288" s="2">
        <f t="shared" si="382"/>
        <v>63.492063492063487</v>
      </c>
      <c r="N12288" t="s">
        <v>5170</v>
      </c>
    </row>
    <row r="12289" spans="1:14">
      <c r="A12289">
        <v>41</v>
      </c>
      <c r="B12289" t="s">
        <v>5138</v>
      </c>
      <c r="C12289" t="s">
        <v>5139</v>
      </c>
      <c r="D12289">
        <v>1619</v>
      </c>
      <c r="E12289" s="1">
        <v>0.96</v>
      </c>
      <c r="F12289">
        <v>1.25</v>
      </c>
      <c r="G12289">
        <v>9.7000000000000003E-2</v>
      </c>
      <c r="H12289">
        <v>124</v>
      </c>
      <c r="I12289">
        <v>6.9</v>
      </c>
      <c r="J12289">
        <v>4.1099999999999999E-3</v>
      </c>
      <c r="K12289">
        <v>0.42499999999999999</v>
      </c>
      <c r="L12289">
        <v>1.5539999999999998</v>
      </c>
      <c r="M12289" s="2">
        <f t="shared" si="382"/>
        <v>65.079365079365076</v>
      </c>
      <c r="N12289" t="s">
        <v>5170</v>
      </c>
    </row>
    <row r="12290" spans="1:14">
      <c r="A12290">
        <v>42</v>
      </c>
      <c r="B12290" t="s">
        <v>5108</v>
      </c>
      <c r="C12290" t="s">
        <v>5109</v>
      </c>
      <c r="D12290">
        <v>1194</v>
      </c>
      <c r="E12290" s="1">
        <v>0.94599999999999995</v>
      </c>
      <c r="F12290">
        <v>1.0920000000000001</v>
      </c>
      <c r="G12290">
        <v>1.9E-2</v>
      </c>
      <c r="H12290">
        <v>54</v>
      </c>
      <c r="I12290" t="s">
        <v>18288</v>
      </c>
      <c r="J12290">
        <v>1.66E-3</v>
      </c>
      <c r="K12290">
        <v>0.39500000000000002</v>
      </c>
      <c r="L12290">
        <v>1.5539999999999998</v>
      </c>
      <c r="M12290" s="2">
        <f t="shared" si="382"/>
        <v>66.666666666666657</v>
      </c>
      <c r="N12290" t="s">
        <v>5170</v>
      </c>
    </row>
    <row r="12291" spans="1:14">
      <c r="A12291">
        <v>43</v>
      </c>
      <c r="B12291" t="s">
        <v>5104</v>
      </c>
      <c r="C12291" t="s">
        <v>5105</v>
      </c>
      <c r="D12291">
        <v>868</v>
      </c>
      <c r="E12291" s="1">
        <v>0.89900000000000002</v>
      </c>
      <c r="G12291">
        <v>0.188</v>
      </c>
      <c r="H12291">
        <v>48</v>
      </c>
      <c r="I12291">
        <v>7.3</v>
      </c>
      <c r="J12291">
        <v>1.31E-3</v>
      </c>
      <c r="L12291">
        <v>1.5539999999999998</v>
      </c>
      <c r="M12291" s="2">
        <f t="shared" si="382"/>
        <v>68.253968253968253</v>
      </c>
      <c r="N12291" t="s">
        <v>5170</v>
      </c>
    </row>
    <row r="12292" spans="1:14">
      <c r="A12292">
        <v>44</v>
      </c>
      <c r="B12292" t="s">
        <v>5128</v>
      </c>
      <c r="C12292" t="s">
        <v>5129</v>
      </c>
      <c r="D12292">
        <v>1467</v>
      </c>
      <c r="E12292" s="1">
        <v>0.86</v>
      </c>
      <c r="G12292">
        <v>0.17199999999999999</v>
      </c>
      <c r="H12292">
        <v>174</v>
      </c>
      <c r="I12292">
        <v>7.3</v>
      </c>
      <c r="J12292">
        <v>2.5999999999999999E-3</v>
      </c>
      <c r="L12292">
        <v>1.5539999999999998</v>
      </c>
      <c r="M12292" s="2">
        <f t="shared" si="382"/>
        <v>69.841269841269835</v>
      </c>
      <c r="N12292" t="s">
        <v>5170</v>
      </c>
    </row>
    <row r="12293" spans="1:14">
      <c r="A12293">
        <v>45</v>
      </c>
      <c r="B12293" t="s">
        <v>5116</v>
      </c>
      <c r="C12293" t="s">
        <v>5117</v>
      </c>
      <c r="D12293">
        <v>1157</v>
      </c>
      <c r="E12293" s="1">
        <v>0.76800000000000002</v>
      </c>
      <c r="F12293">
        <v>0.84699999999999998</v>
      </c>
      <c r="G12293">
        <v>0.13200000000000001</v>
      </c>
      <c r="H12293">
        <v>76</v>
      </c>
      <c r="I12293" t="s">
        <v>18288</v>
      </c>
      <c r="J12293">
        <v>1.7099999999999999E-3</v>
      </c>
      <c r="K12293">
        <v>0.27600000000000002</v>
      </c>
      <c r="L12293">
        <v>1.5539999999999998</v>
      </c>
      <c r="M12293" s="2">
        <f t="shared" si="382"/>
        <v>71.428571428571431</v>
      </c>
      <c r="N12293" t="s">
        <v>5170</v>
      </c>
    </row>
    <row r="12294" spans="1:14">
      <c r="A12294">
        <v>46</v>
      </c>
      <c r="B12294" t="s">
        <v>5110</v>
      </c>
      <c r="C12294" t="s">
        <v>5111</v>
      </c>
      <c r="D12294">
        <v>322</v>
      </c>
      <c r="E12294" s="1">
        <v>0.73699999999999999</v>
      </c>
      <c r="G12294">
        <v>0.17599999999999999</v>
      </c>
      <c r="H12294">
        <v>119</v>
      </c>
      <c r="I12294">
        <v>3.2</v>
      </c>
      <c r="J12294">
        <v>1.2800000000000001E-3</v>
      </c>
      <c r="L12294">
        <v>1.5539999999999998</v>
      </c>
      <c r="M12294" s="2">
        <f t="shared" si="382"/>
        <v>73.015873015873012</v>
      </c>
      <c r="N12294" t="s">
        <v>5170</v>
      </c>
    </row>
    <row r="12295" spans="1:14">
      <c r="A12295">
        <v>47</v>
      </c>
      <c r="B12295" t="s">
        <v>11989</v>
      </c>
      <c r="C12295" t="s">
        <v>11990</v>
      </c>
      <c r="D12295">
        <v>401</v>
      </c>
      <c r="E12295" s="1">
        <v>0.68799999999999994</v>
      </c>
      <c r="F12295">
        <v>0.76900000000000002</v>
      </c>
      <c r="G12295">
        <v>0.107</v>
      </c>
      <c r="H12295">
        <v>28</v>
      </c>
      <c r="I12295">
        <v>7.1</v>
      </c>
      <c r="J12295">
        <v>6.7000000000000002E-4</v>
      </c>
      <c r="K12295">
        <v>0.19600000000000001</v>
      </c>
      <c r="L12295">
        <v>1.5539999999999998</v>
      </c>
      <c r="M12295" s="2">
        <f t="shared" si="382"/>
        <v>74.603174603174608</v>
      </c>
      <c r="N12295" t="s">
        <v>5170</v>
      </c>
    </row>
    <row r="12296" spans="1:14">
      <c r="A12296">
        <v>48</v>
      </c>
      <c r="B12296" t="s">
        <v>5100</v>
      </c>
      <c r="C12296" t="s">
        <v>5101</v>
      </c>
      <c r="D12296">
        <v>134</v>
      </c>
      <c r="E12296" s="1">
        <v>0.65600000000000003</v>
      </c>
      <c r="F12296">
        <v>0.59699999999999998</v>
      </c>
      <c r="G12296">
        <v>5.6000000000000001E-2</v>
      </c>
      <c r="H12296">
        <v>36</v>
      </c>
      <c r="I12296">
        <v>4.3</v>
      </c>
      <c r="J12296">
        <v>2.4000000000000001E-4</v>
      </c>
      <c r="K12296">
        <v>9.7000000000000003E-2</v>
      </c>
      <c r="L12296">
        <v>1.5539999999999998</v>
      </c>
      <c r="M12296" s="2">
        <f t="shared" si="382"/>
        <v>76.19047619047619</v>
      </c>
      <c r="N12296" t="s">
        <v>5170</v>
      </c>
    </row>
    <row r="12297" spans="1:14">
      <c r="A12297">
        <v>49</v>
      </c>
      <c r="B12297" t="s">
        <v>5186</v>
      </c>
      <c r="C12297" t="s">
        <v>5187</v>
      </c>
      <c r="D12297">
        <v>262</v>
      </c>
      <c r="E12297" s="1">
        <v>0.65200000000000002</v>
      </c>
      <c r="F12297">
        <v>0.55100000000000005</v>
      </c>
      <c r="G12297">
        <v>0.10299999999999999</v>
      </c>
      <c r="H12297">
        <v>78</v>
      </c>
      <c r="I12297">
        <v>3.3</v>
      </c>
      <c r="J12297">
        <v>1.17E-3</v>
      </c>
      <c r="K12297">
        <v>0.14599999999999999</v>
      </c>
      <c r="L12297">
        <v>1.5539999999999998</v>
      </c>
      <c r="M12297" s="2">
        <f t="shared" si="382"/>
        <v>77.777777777777786</v>
      </c>
      <c r="N12297" t="s">
        <v>5170</v>
      </c>
    </row>
    <row r="12298" spans="1:14">
      <c r="A12298">
        <v>50</v>
      </c>
      <c r="B12298" t="s">
        <v>5084</v>
      </c>
      <c r="C12298" t="s">
        <v>5085</v>
      </c>
      <c r="D12298">
        <v>1382</v>
      </c>
      <c r="E12298" s="1">
        <v>0.629</v>
      </c>
      <c r="F12298">
        <v>0.76100000000000001</v>
      </c>
      <c r="G12298">
        <v>5.0999999999999997E-2</v>
      </c>
      <c r="H12298">
        <v>136</v>
      </c>
      <c r="I12298">
        <v>7.3</v>
      </c>
      <c r="J12298">
        <v>3.4199999999999999E-3</v>
      </c>
      <c r="K12298">
        <v>0.27300000000000002</v>
      </c>
      <c r="L12298">
        <v>1.5539999999999998</v>
      </c>
      <c r="M12298" s="2">
        <f t="shared" si="382"/>
        <v>79.365079365079367</v>
      </c>
      <c r="N12298" t="s">
        <v>5170</v>
      </c>
    </row>
    <row r="12299" spans="1:14">
      <c r="A12299">
        <v>51</v>
      </c>
      <c r="B12299" t="s">
        <v>5180</v>
      </c>
      <c r="C12299" t="s">
        <v>5181</v>
      </c>
      <c r="D12299">
        <v>666</v>
      </c>
      <c r="E12299" s="1">
        <v>0.624</v>
      </c>
      <c r="F12299">
        <v>0.88300000000000001</v>
      </c>
      <c r="G12299">
        <v>0.182</v>
      </c>
      <c r="H12299">
        <v>55</v>
      </c>
      <c r="I12299" t="s">
        <v>18288</v>
      </c>
      <c r="J12299">
        <v>8.7000000000000001E-4</v>
      </c>
      <c r="K12299">
        <v>0.24099999999999999</v>
      </c>
      <c r="L12299">
        <v>1.5539999999999998</v>
      </c>
      <c r="M12299" s="2">
        <f t="shared" si="382"/>
        <v>80.952380952380949</v>
      </c>
      <c r="N12299" t="s">
        <v>5170</v>
      </c>
    </row>
    <row r="12300" spans="1:14">
      <c r="A12300">
        <v>52</v>
      </c>
      <c r="B12300" t="s">
        <v>5120</v>
      </c>
      <c r="C12300" t="s">
        <v>5121</v>
      </c>
      <c r="D12300">
        <v>178</v>
      </c>
      <c r="E12300" s="1">
        <v>0.61299999999999999</v>
      </c>
      <c r="F12300">
        <v>0.73099999999999998</v>
      </c>
      <c r="G12300">
        <v>0.15</v>
      </c>
      <c r="H12300">
        <v>40</v>
      </c>
      <c r="I12300">
        <v>4</v>
      </c>
      <c r="J12300">
        <v>5.8E-4</v>
      </c>
      <c r="K12300">
        <v>0.20499999999999999</v>
      </c>
      <c r="L12300">
        <v>1.5539999999999998</v>
      </c>
      <c r="M12300" s="2">
        <f t="shared" si="382"/>
        <v>82.539682539682531</v>
      </c>
      <c r="N12300" t="s">
        <v>5170</v>
      </c>
    </row>
    <row r="12301" spans="1:14">
      <c r="A12301">
        <v>53</v>
      </c>
      <c r="B12301" t="s">
        <v>13039</v>
      </c>
      <c r="C12301" t="s">
        <v>13040</v>
      </c>
      <c r="D12301">
        <v>288</v>
      </c>
      <c r="E12301" s="1">
        <v>0.60899999999999999</v>
      </c>
      <c r="F12301">
        <v>0.70899999999999996</v>
      </c>
      <c r="G12301">
        <v>0.105</v>
      </c>
      <c r="H12301">
        <v>38</v>
      </c>
      <c r="I12301">
        <v>7</v>
      </c>
      <c r="J12301">
        <v>4.0999999999999999E-4</v>
      </c>
      <c r="K12301">
        <v>0.13600000000000001</v>
      </c>
      <c r="L12301">
        <v>1.5539999999999998</v>
      </c>
      <c r="M12301" s="2">
        <f t="shared" si="382"/>
        <v>84.126984126984127</v>
      </c>
      <c r="N12301" t="s">
        <v>5170</v>
      </c>
    </row>
    <row r="12302" spans="1:14">
      <c r="A12302">
        <v>54</v>
      </c>
      <c r="B12302" t="s">
        <v>5086</v>
      </c>
      <c r="C12302" t="s">
        <v>5087</v>
      </c>
      <c r="D12302">
        <v>358</v>
      </c>
      <c r="E12302" s="1">
        <v>0.59699999999999998</v>
      </c>
      <c r="G12302">
        <v>0.13300000000000001</v>
      </c>
      <c r="H12302">
        <v>15</v>
      </c>
      <c r="I12302">
        <v>4.9000000000000004</v>
      </c>
      <c r="J12302">
        <v>1.2600000000000001E-3</v>
      </c>
      <c r="L12302">
        <v>1.5539999999999998</v>
      </c>
      <c r="M12302" s="2">
        <f t="shared" si="382"/>
        <v>85.714285714285708</v>
      </c>
      <c r="N12302" t="s">
        <v>5170</v>
      </c>
    </row>
    <row r="12303" spans="1:14">
      <c r="A12303">
        <v>55</v>
      </c>
      <c r="B12303" t="s">
        <v>5146</v>
      </c>
      <c r="C12303" t="s">
        <v>5147</v>
      </c>
      <c r="D12303">
        <v>942</v>
      </c>
      <c r="E12303" s="1">
        <v>0.53200000000000003</v>
      </c>
      <c r="F12303">
        <v>0.629</v>
      </c>
      <c r="G12303">
        <v>6.0999999999999999E-2</v>
      </c>
      <c r="H12303">
        <v>114</v>
      </c>
      <c r="I12303">
        <v>8.5</v>
      </c>
      <c r="J12303">
        <v>1.73E-3</v>
      </c>
      <c r="K12303">
        <v>0.23499999999999999</v>
      </c>
      <c r="L12303">
        <v>1.5539999999999998</v>
      </c>
      <c r="M12303" s="2">
        <f t="shared" si="382"/>
        <v>87.301587301587304</v>
      </c>
      <c r="N12303" t="s">
        <v>5170</v>
      </c>
    </row>
    <row r="12304" spans="1:14">
      <c r="A12304">
        <v>56</v>
      </c>
      <c r="B12304" t="s">
        <v>5168</v>
      </c>
      <c r="C12304" t="s">
        <v>5169</v>
      </c>
      <c r="D12304">
        <v>1155</v>
      </c>
      <c r="E12304" s="1">
        <v>0.50600000000000001</v>
      </c>
      <c r="F12304">
        <v>0.63400000000000001</v>
      </c>
      <c r="G12304">
        <v>6.0999999999999999E-2</v>
      </c>
      <c r="H12304">
        <v>98</v>
      </c>
      <c r="I12304">
        <v>7.6</v>
      </c>
      <c r="J12304">
        <v>1.66E-3</v>
      </c>
      <c r="K12304">
        <v>0.151</v>
      </c>
      <c r="L12304">
        <v>1.5539999999999998</v>
      </c>
      <c r="M12304" s="2">
        <f t="shared" si="382"/>
        <v>88.888888888888886</v>
      </c>
      <c r="N12304" t="s">
        <v>5170</v>
      </c>
    </row>
    <row r="12305" spans="1:14">
      <c r="A12305">
        <v>57</v>
      </c>
      <c r="B12305" t="s">
        <v>5164</v>
      </c>
      <c r="C12305" t="s">
        <v>5165</v>
      </c>
      <c r="D12305">
        <v>268</v>
      </c>
      <c r="E12305" s="1">
        <v>0.47399999999999998</v>
      </c>
      <c r="G12305">
        <v>2.1000000000000001E-2</v>
      </c>
      <c r="H12305">
        <v>47</v>
      </c>
      <c r="I12305">
        <v>5.5</v>
      </c>
      <c r="J12305">
        <v>7.6999999999999996E-4</v>
      </c>
      <c r="L12305">
        <v>1.5539999999999998</v>
      </c>
      <c r="M12305" s="2">
        <f t="shared" si="382"/>
        <v>90.476190476190482</v>
      </c>
      <c r="N12305" t="s">
        <v>5170</v>
      </c>
    </row>
    <row r="12306" spans="1:14">
      <c r="A12306">
        <v>58</v>
      </c>
      <c r="B12306" t="s">
        <v>5184</v>
      </c>
      <c r="C12306" t="s">
        <v>5185</v>
      </c>
      <c r="D12306">
        <v>153</v>
      </c>
      <c r="E12306" s="1">
        <v>0.45800000000000002</v>
      </c>
      <c r="F12306">
        <v>0.38800000000000001</v>
      </c>
      <c r="G12306">
        <v>0.05</v>
      </c>
      <c r="H12306">
        <v>20</v>
      </c>
      <c r="I12306">
        <v>9.4</v>
      </c>
      <c r="J12306">
        <v>2.0000000000000001E-4</v>
      </c>
      <c r="K12306">
        <v>9.9000000000000005E-2</v>
      </c>
      <c r="L12306">
        <v>1.5539999999999998</v>
      </c>
      <c r="M12306" s="2">
        <f t="shared" si="382"/>
        <v>92.063492063492063</v>
      </c>
      <c r="N12306" t="s">
        <v>5170</v>
      </c>
    </row>
    <row r="12307" spans="1:14">
      <c r="A12307">
        <v>59</v>
      </c>
      <c r="B12307" t="s">
        <v>5174</v>
      </c>
      <c r="C12307" t="s">
        <v>5175</v>
      </c>
      <c r="D12307">
        <v>58</v>
      </c>
      <c r="E12307" s="1">
        <v>0.247</v>
      </c>
      <c r="F12307">
        <v>0.25</v>
      </c>
      <c r="G12307">
        <v>0.13300000000000001</v>
      </c>
      <c r="H12307">
        <v>30</v>
      </c>
      <c r="J12307">
        <v>8.0000000000000007E-5</v>
      </c>
      <c r="K12307">
        <v>2.5999999999999999E-2</v>
      </c>
      <c r="L12307">
        <v>1.5539999999999998</v>
      </c>
      <c r="M12307" s="2">
        <f t="shared" si="382"/>
        <v>93.650793650793645</v>
      </c>
      <c r="N12307" t="s">
        <v>5170</v>
      </c>
    </row>
    <row r="12308" spans="1:14">
      <c r="A12308">
        <v>60</v>
      </c>
      <c r="B12308" t="s">
        <v>5102</v>
      </c>
      <c r="C12308" t="s">
        <v>5103</v>
      </c>
      <c r="D12308">
        <v>145</v>
      </c>
      <c r="E12308" s="1">
        <v>0.18099999999999999</v>
      </c>
      <c r="F12308">
        <v>0.154</v>
      </c>
      <c r="G12308">
        <v>4.8000000000000001E-2</v>
      </c>
      <c r="H12308">
        <v>166</v>
      </c>
      <c r="I12308">
        <v>4.9000000000000004</v>
      </c>
      <c r="J12308">
        <v>5.1000000000000004E-4</v>
      </c>
      <c r="K12308">
        <v>5.3999999999999999E-2</v>
      </c>
      <c r="L12308">
        <v>1.5539999999999998</v>
      </c>
      <c r="M12308" s="2">
        <f t="shared" si="382"/>
        <v>95.238095238095227</v>
      </c>
      <c r="N12308" t="s">
        <v>5170</v>
      </c>
    </row>
    <row r="12309" spans="1:14">
      <c r="A12309">
        <v>61</v>
      </c>
      <c r="B12309" t="s">
        <v>5152</v>
      </c>
      <c r="C12309" t="s">
        <v>5153</v>
      </c>
      <c r="D12309">
        <v>10</v>
      </c>
      <c r="E12309" s="1">
        <v>7.8E-2</v>
      </c>
      <c r="F12309">
        <v>7.8E-2</v>
      </c>
      <c r="G12309">
        <v>1.0999999999999999E-2</v>
      </c>
      <c r="H12309">
        <v>91</v>
      </c>
      <c r="J12309">
        <v>5.0000000000000002E-5</v>
      </c>
      <c r="K12309">
        <v>2.1999999999999999E-2</v>
      </c>
      <c r="L12309">
        <v>1.5539999999999998</v>
      </c>
      <c r="M12309" s="2">
        <f t="shared" si="382"/>
        <v>96.825396825396822</v>
      </c>
      <c r="N12309" t="s">
        <v>5170</v>
      </c>
    </row>
    <row r="12310" spans="1:14">
      <c r="A12310">
        <v>62</v>
      </c>
      <c r="B12310" t="s">
        <v>5160</v>
      </c>
      <c r="C12310" t="s">
        <v>5161</v>
      </c>
      <c r="D12310">
        <v>20</v>
      </c>
      <c r="E12310" s="1">
        <v>5.7000000000000002E-2</v>
      </c>
      <c r="F12310">
        <v>0.03</v>
      </c>
      <c r="G12310">
        <v>0</v>
      </c>
      <c r="H12310">
        <v>15</v>
      </c>
      <c r="J12310">
        <v>0</v>
      </c>
      <c r="K12310">
        <v>2E-3</v>
      </c>
      <c r="L12310">
        <v>1.5539999999999998</v>
      </c>
      <c r="M12310" s="2">
        <f t="shared" si="382"/>
        <v>98.412698412698404</v>
      </c>
      <c r="N12310" t="s">
        <v>5170</v>
      </c>
    </row>
    <row r="12311" spans="1:14">
      <c r="A12311">
        <v>63</v>
      </c>
      <c r="B12311" t="s">
        <v>5162</v>
      </c>
      <c r="C12311" t="s">
        <v>5163</v>
      </c>
      <c r="D12311">
        <v>19</v>
      </c>
      <c r="E12311" s="1">
        <v>4.2999999999999997E-2</v>
      </c>
      <c r="G12311">
        <v>0</v>
      </c>
      <c r="H12311">
        <v>46</v>
      </c>
      <c r="J12311">
        <v>4.0000000000000003E-5</v>
      </c>
      <c r="L12311">
        <v>1.5539999999999998</v>
      </c>
      <c r="M12311" s="2">
        <f t="shared" si="382"/>
        <v>100</v>
      </c>
      <c r="N12311" t="s">
        <v>5170</v>
      </c>
    </row>
    <row r="12312" spans="1:14" s="3" customFormat="1">
      <c r="E12312" s="4"/>
      <c r="M12312" s="5"/>
    </row>
    <row r="12313" spans="1:14">
      <c r="A12313">
        <v>1</v>
      </c>
      <c r="B12313" t="s">
        <v>19026</v>
      </c>
      <c r="C12313" t="s">
        <v>19027</v>
      </c>
      <c r="D12313">
        <v>3754</v>
      </c>
      <c r="E12313" s="1">
        <v>3.262</v>
      </c>
      <c r="F12313">
        <v>3.2709999999999999</v>
      </c>
      <c r="G12313">
        <v>0.66700000000000004</v>
      </c>
      <c r="H12313">
        <v>78</v>
      </c>
      <c r="I12313">
        <v>8.1</v>
      </c>
      <c r="J12313">
        <v>9.1500000000000001E-3</v>
      </c>
      <c r="K12313">
        <v>1.2609999999999999</v>
      </c>
      <c r="L12313">
        <f>AVERAGE(E12313:E12357)</f>
        <v>1.3739545454545454</v>
      </c>
      <c r="M12313" s="2">
        <f t="shared" ref="M12313:M12355" si="383">A12313/43*100</f>
        <v>2.3255813953488373</v>
      </c>
      <c r="N12313" t="s">
        <v>2805</v>
      </c>
    </row>
    <row r="12314" spans="1:14">
      <c r="A12314">
        <v>2</v>
      </c>
      <c r="B12314" t="s">
        <v>11697</v>
      </c>
      <c r="C12314" t="s">
        <v>11698</v>
      </c>
      <c r="D12314">
        <v>1395</v>
      </c>
      <c r="E12314" s="1">
        <v>2.952</v>
      </c>
      <c r="F12314">
        <v>3.2440000000000002</v>
      </c>
      <c r="G12314">
        <v>0.51600000000000001</v>
      </c>
      <c r="H12314">
        <v>62</v>
      </c>
      <c r="I12314">
        <v>5.6</v>
      </c>
      <c r="J12314">
        <v>5.3E-3</v>
      </c>
      <c r="K12314">
        <v>1.343</v>
      </c>
      <c r="L12314">
        <v>1.3292558139534885</v>
      </c>
      <c r="M12314" s="2">
        <f t="shared" si="383"/>
        <v>4.6511627906976747</v>
      </c>
      <c r="N12314" t="s">
        <v>2805</v>
      </c>
    </row>
    <row r="12315" spans="1:14">
      <c r="A12315">
        <v>3</v>
      </c>
      <c r="B12315" t="s">
        <v>5218</v>
      </c>
      <c r="C12315" t="s">
        <v>5219</v>
      </c>
      <c r="D12315">
        <v>6976</v>
      </c>
      <c r="E12315" s="1">
        <v>2.8330000000000002</v>
      </c>
      <c r="F12315">
        <v>2.806</v>
      </c>
      <c r="G12315">
        <v>0.61199999999999999</v>
      </c>
      <c r="H12315">
        <v>263</v>
      </c>
      <c r="I12315">
        <v>7.1</v>
      </c>
      <c r="J12315">
        <v>1.5630000000000002E-2</v>
      </c>
      <c r="K12315">
        <v>0.85399999999999998</v>
      </c>
      <c r="L12315">
        <v>1.3292558139534885</v>
      </c>
      <c r="M12315" s="2">
        <f t="shared" si="383"/>
        <v>6.9767441860465116</v>
      </c>
      <c r="N12315" t="s">
        <v>2805</v>
      </c>
    </row>
    <row r="12316" spans="1:14">
      <c r="A12316">
        <v>4</v>
      </c>
      <c r="B12316" t="s">
        <v>19028</v>
      </c>
      <c r="C12316" t="s">
        <v>19029</v>
      </c>
      <c r="D12316">
        <v>7746</v>
      </c>
      <c r="E12316" s="1">
        <v>2.5369999999999999</v>
      </c>
      <c r="F12316">
        <v>2.7429999999999999</v>
      </c>
      <c r="G12316">
        <v>0.61499999999999999</v>
      </c>
      <c r="H12316">
        <v>122</v>
      </c>
      <c r="I12316" t="s">
        <v>18288</v>
      </c>
      <c r="J12316">
        <v>1.413E-2</v>
      </c>
      <c r="K12316">
        <v>0.99099999999999999</v>
      </c>
      <c r="L12316">
        <v>1.3292558139534885</v>
      </c>
      <c r="M12316" s="2">
        <f t="shared" si="383"/>
        <v>9.3023255813953494</v>
      </c>
      <c r="N12316" t="s">
        <v>2805</v>
      </c>
    </row>
    <row r="12317" spans="1:14">
      <c r="A12317">
        <v>5</v>
      </c>
      <c r="B12317" t="s">
        <v>19032</v>
      </c>
      <c r="C12317" t="s">
        <v>19033</v>
      </c>
      <c r="D12317">
        <v>1407</v>
      </c>
      <c r="E12317" s="1">
        <v>2.3180000000000001</v>
      </c>
      <c r="F12317">
        <v>2.4489999999999998</v>
      </c>
      <c r="G12317">
        <v>0.38600000000000001</v>
      </c>
      <c r="H12317">
        <v>44</v>
      </c>
      <c r="I12317">
        <v>6.8</v>
      </c>
      <c r="J12317">
        <v>3.8600000000000001E-3</v>
      </c>
      <c r="K12317">
        <v>0.94099999999999995</v>
      </c>
      <c r="L12317">
        <v>1.3292558139534885</v>
      </c>
      <c r="M12317" s="2">
        <f t="shared" si="383"/>
        <v>11.627906976744185</v>
      </c>
      <c r="N12317" t="s">
        <v>2805</v>
      </c>
    </row>
    <row r="12318" spans="1:14">
      <c r="A12318">
        <v>6</v>
      </c>
      <c r="B12318" t="s">
        <v>14626</v>
      </c>
      <c r="C12318" t="s">
        <v>14627</v>
      </c>
      <c r="D12318">
        <v>4452</v>
      </c>
      <c r="E12318" s="1">
        <v>2.0139999999999998</v>
      </c>
      <c r="F12318">
        <v>2.2090000000000001</v>
      </c>
      <c r="G12318">
        <v>0.20799999999999999</v>
      </c>
      <c r="H12318">
        <v>265</v>
      </c>
      <c r="I12318">
        <v>5.5</v>
      </c>
      <c r="J12318">
        <v>1.1939999999999999E-2</v>
      </c>
      <c r="K12318">
        <v>0.63800000000000001</v>
      </c>
      <c r="L12318">
        <v>1.3292558139534885</v>
      </c>
      <c r="M12318" s="2">
        <f t="shared" si="383"/>
        <v>13.953488372093023</v>
      </c>
      <c r="N12318" t="s">
        <v>2805</v>
      </c>
    </row>
    <row r="12319" spans="1:14">
      <c r="A12319">
        <v>7</v>
      </c>
      <c r="B12319" t="s">
        <v>7219</v>
      </c>
      <c r="C12319" t="s">
        <v>7220</v>
      </c>
      <c r="D12319">
        <v>15973</v>
      </c>
      <c r="E12319" s="1">
        <v>1.9790000000000001</v>
      </c>
      <c r="F12319">
        <v>2.2690000000000001</v>
      </c>
      <c r="G12319">
        <v>0.29399999999999998</v>
      </c>
      <c r="H12319">
        <v>494</v>
      </c>
      <c r="I12319">
        <v>9.3000000000000007</v>
      </c>
      <c r="J12319">
        <v>2.477E-2</v>
      </c>
      <c r="K12319">
        <v>0.68899999999999995</v>
      </c>
      <c r="L12319">
        <v>1.3292558139534885</v>
      </c>
      <c r="M12319" s="2">
        <f t="shared" si="383"/>
        <v>16.279069767441861</v>
      </c>
      <c r="N12319" t="s">
        <v>2805</v>
      </c>
    </row>
    <row r="12320" spans="1:14">
      <c r="A12320">
        <v>8</v>
      </c>
      <c r="B12320" t="s">
        <v>5212</v>
      </c>
      <c r="C12320" t="s">
        <v>5213</v>
      </c>
      <c r="D12320">
        <v>1817</v>
      </c>
      <c r="E12320" s="1">
        <v>1.9379999999999999</v>
      </c>
      <c r="F12320">
        <v>2.165</v>
      </c>
      <c r="G12320">
        <v>0.22600000000000001</v>
      </c>
      <c r="H12320">
        <v>62</v>
      </c>
      <c r="I12320" t="s">
        <v>18288</v>
      </c>
      <c r="J12320">
        <v>2.6700000000000001E-3</v>
      </c>
      <c r="K12320">
        <v>0.61299999999999999</v>
      </c>
      <c r="L12320">
        <v>1.3292558139534885</v>
      </c>
      <c r="M12320" s="2">
        <f t="shared" si="383"/>
        <v>18.604651162790699</v>
      </c>
      <c r="N12320" t="s">
        <v>2805</v>
      </c>
    </row>
    <row r="12321" spans="1:14">
      <c r="A12321">
        <v>9</v>
      </c>
      <c r="B12321" t="s">
        <v>5208</v>
      </c>
      <c r="C12321" t="s">
        <v>5209</v>
      </c>
      <c r="D12321">
        <v>2344</v>
      </c>
      <c r="E12321" s="1">
        <v>1.869</v>
      </c>
      <c r="F12321">
        <v>2.1360000000000001</v>
      </c>
      <c r="G12321">
        <v>0.56799999999999995</v>
      </c>
      <c r="H12321">
        <v>37</v>
      </c>
      <c r="I12321" t="s">
        <v>18288</v>
      </c>
      <c r="J12321">
        <v>2.98E-3</v>
      </c>
      <c r="K12321">
        <v>0.64300000000000002</v>
      </c>
      <c r="L12321">
        <v>1.3292558139534885</v>
      </c>
      <c r="M12321" s="2">
        <f t="shared" si="383"/>
        <v>20.930232558139537</v>
      </c>
      <c r="N12321" t="s">
        <v>2805</v>
      </c>
    </row>
    <row r="12322" spans="1:14">
      <c r="A12322">
        <v>10</v>
      </c>
      <c r="B12322" t="s">
        <v>5198</v>
      </c>
      <c r="C12322" t="s">
        <v>5199</v>
      </c>
      <c r="D12322">
        <v>9208</v>
      </c>
      <c r="E12322" s="1">
        <v>1.7789999999999999</v>
      </c>
      <c r="F12322">
        <v>2.1859999999999999</v>
      </c>
      <c r="G12322">
        <v>0.19</v>
      </c>
      <c r="H12322">
        <v>153</v>
      </c>
      <c r="I12322" t="s">
        <v>18288</v>
      </c>
      <c r="J12322">
        <v>1.1140000000000001E-2</v>
      </c>
      <c r="K12322">
        <v>0.71099999999999997</v>
      </c>
      <c r="L12322">
        <v>1.3292558139534885</v>
      </c>
      <c r="M12322" s="2">
        <f t="shared" si="383"/>
        <v>23.255813953488371</v>
      </c>
      <c r="N12322" t="s">
        <v>2805</v>
      </c>
    </row>
    <row r="12323" spans="1:14">
      <c r="A12323">
        <v>11</v>
      </c>
      <c r="B12323" t="s">
        <v>5194</v>
      </c>
      <c r="C12323" t="s">
        <v>5195</v>
      </c>
      <c r="D12323">
        <v>2463</v>
      </c>
      <c r="E12323" s="1">
        <v>1.744</v>
      </c>
      <c r="F12323">
        <v>2.0609999999999999</v>
      </c>
      <c r="G12323">
        <v>0.108</v>
      </c>
      <c r="H12323">
        <v>111</v>
      </c>
      <c r="I12323">
        <v>5.4</v>
      </c>
      <c r="J12323">
        <v>5.4299999999999999E-3</v>
      </c>
      <c r="K12323">
        <v>0.47</v>
      </c>
      <c r="L12323">
        <v>1.3292558139534885</v>
      </c>
      <c r="M12323" s="2">
        <f t="shared" si="383"/>
        <v>25.581395348837212</v>
      </c>
      <c r="N12323" t="s">
        <v>2805</v>
      </c>
    </row>
    <row r="12324" spans="1:14">
      <c r="A12324">
        <v>12</v>
      </c>
      <c r="B12324" t="s">
        <v>5210</v>
      </c>
      <c r="C12324" t="s">
        <v>5211</v>
      </c>
      <c r="D12324">
        <v>1436</v>
      </c>
      <c r="E12324" s="1">
        <v>1.7310000000000001</v>
      </c>
      <c r="G12324">
        <v>0.14099999999999999</v>
      </c>
      <c r="H12324">
        <v>78</v>
      </c>
      <c r="I12324">
        <v>5.2</v>
      </c>
      <c r="J12324">
        <v>4.96E-3</v>
      </c>
      <c r="L12324">
        <v>1.3292558139534885</v>
      </c>
      <c r="M12324" s="2">
        <f t="shared" si="383"/>
        <v>27.906976744186046</v>
      </c>
      <c r="N12324" t="s">
        <v>2805</v>
      </c>
    </row>
    <row r="12325" spans="1:14">
      <c r="A12325">
        <v>13</v>
      </c>
      <c r="B12325" t="s">
        <v>5242</v>
      </c>
      <c r="C12325" t="s">
        <v>5243</v>
      </c>
      <c r="D12325">
        <v>1685</v>
      </c>
      <c r="E12325" s="1">
        <v>1.72</v>
      </c>
      <c r="F12325">
        <v>1.895</v>
      </c>
      <c r="G12325">
        <v>0.76300000000000001</v>
      </c>
      <c r="H12325">
        <v>59</v>
      </c>
      <c r="I12325">
        <v>6.8</v>
      </c>
      <c r="J12325">
        <v>3.1800000000000001E-3</v>
      </c>
      <c r="K12325">
        <v>0.47599999999999998</v>
      </c>
      <c r="L12325">
        <v>1.3292558139534885</v>
      </c>
      <c r="M12325" s="2">
        <f t="shared" si="383"/>
        <v>30.232558139534881</v>
      </c>
      <c r="N12325" t="s">
        <v>2805</v>
      </c>
    </row>
    <row r="12326" spans="1:14">
      <c r="A12326">
        <v>14</v>
      </c>
      <c r="B12326" t="s">
        <v>19040</v>
      </c>
      <c r="C12326" t="s">
        <v>19041</v>
      </c>
      <c r="D12326">
        <v>1804</v>
      </c>
      <c r="E12326" s="1">
        <v>1.6319999999999999</v>
      </c>
      <c r="F12326">
        <v>1.915</v>
      </c>
      <c r="G12326">
        <v>0.28199999999999997</v>
      </c>
      <c r="H12326">
        <v>117</v>
      </c>
      <c r="I12326">
        <v>5.5</v>
      </c>
      <c r="J12326">
        <v>5.9100000000000003E-3</v>
      </c>
      <c r="K12326">
        <v>0.68</v>
      </c>
      <c r="L12326">
        <v>1.3292558139534885</v>
      </c>
      <c r="M12326" s="2">
        <f t="shared" si="383"/>
        <v>32.558139534883722</v>
      </c>
      <c r="N12326" t="s">
        <v>2805</v>
      </c>
    </row>
    <row r="12327" spans="1:14">
      <c r="A12327">
        <v>15</v>
      </c>
      <c r="B12327" t="s">
        <v>19042</v>
      </c>
      <c r="C12327" t="s">
        <v>19043</v>
      </c>
      <c r="D12327">
        <v>1418</v>
      </c>
      <c r="E12327" s="1">
        <v>1.63</v>
      </c>
      <c r="F12327">
        <v>1.738</v>
      </c>
      <c r="G12327">
        <v>0.23799999999999999</v>
      </c>
      <c r="H12327">
        <v>63</v>
      </c>
      <c r="I12327">
        <v>7.8</v>
      </c>
      <c r="J12327">
        <v>3.2599999999999999E-3</v>
      </c>
      <c r="K12327">
        <v>0.65</v>
      </c>
      <c r="L12327">
        <v>1.3292558139534885</v>
      </c>
      <c r="M12327" s="2">
        <f t="shared" si="383"/>
        <v>34.883720930232556</v>
      </c>
      <c r="N12327" t="s">
        <v>2805</v>
      </c>
    </row>
    <row r="12328" spans="1:14">
      <c r="A12328">
        <v>16</v>
      </c>
      <c r="B12328" t="s">
        <v>5240</v>
      </c>
      <c r="C12328" t="s">
        <v>5241</v>
      </c>
      <c r="D12328">
        <v>9550</v>
      </c>
      <c r="E12328" s="1">
        <v>1.625</v>
      </c>
      <c r="F12328">
        <v>1.8080000000000001</v>
      </c>
      <c r="G12328">
        <v>0.30099999999999999</v>
      </c>
      <c r="H12328">
        <v>365</v>
      </c>
      <c r="I12328">
        <v>8.5</v>
      </c>
      <c r="J12328">
        <v>1.7100000000000001E-2</v>
      </c>
      <c r="K12328">
        <v>0.56599999999999995</v>
      </c>
      <c r="L12328">
        <v>1.3292558139534885</v>
      </c>
      <c r="M12328" s="2">
        <f t="shared" si="383"/>
        <v>37.209302325581397</v>
      </c>
      <c r="N12328" t="s">
        <v>2805</v>
      </c>
    </row>
    <row r="12329" spans="1:14">
      <c r="A12329">
        <v>17</v>
      </c>
      <c r="B12329" t="s">
        <v>5232</v>
      </c>
      <c r="C12329" t="s">
        <v>5233</v>
      </c>
      <c r="D12329">
        <v>2760</v>
      </c>
      <c r="E12329" s="1">
        <v>1.55</v>
      </c>
      <c r="F12329">
        <v>1.7410000000000001</v>
      </c>
      <c r="G12329">
        <v>0.14799999999999999</v>
      </c>
      <c r="H12329">
        <v>209</v>
      </c>
      <c r="I12329">
        <v>9.3000000000000007</v>
      </c>
      <c r="J12329">
        <v>3.82E-3</v>
      </c>
      <c r="K12329">
        <v>0.42799999999999999</v>
      </c>
      <c r="L12329">
        <v>1.3292558139534885</v>
      </c>
      <c r="M12329" s="2">
        <f t="shared" si="383"/>
        <v>39.534883720930232</v>
      </c>
      <c r="N12329" t="s">
        <v>2805</v>
      </c>
    </row>
    <row r="12330" spans="1:14">
      <c r="A12330">
        <v>18</v>
      </c>
      <c r="B12330" t="s">
        <v>5216</v>
      </c>
      <c r="C12330" t="s">
        <v>5217</v>
      </c>
      <c r="D12330">
        <v>3646</v>
      </c>
      <c r="E12330" s="1">
        <v>1.458</v>
      </c>
      <c r="F12330">
        <v>1.4890000000000001</v>
      </c>
      <c r="G12330">
        <v>0.25</v>
      </c>
      <c r="H12330">
        <v>348</v>
      </c>
      <c r="I12330">
        <v>5.3</v>
      </c>
      <c r="J12330">
        <v>1.021E-2</v>
      </c>
      <c r="K12330">
        <v>0.435</v>
      </c>
      <c r="L12330">
        <v>1.3292558139534885</v>
      </c>
      <c r="M12330" s="2">
        <f t="shared" si="383"/>
        <v>41.860465116279073</v>
      </c>
      <c r="N12330" t="s">
        <v>2805</v>
      </c>
    </row>
    <row r="12331" spans="1:14">
      <c r="A12331">
        <v>19</v>
      </c>
      <c r="B12331" t="s">
        <v>5238</v>
      </c>
      <c r="C12331" t="s">
        <v>5239</v>
      </c>
      <c r="D12331">
        <v>2003</v>
      </c>
      <c r="E12331" s="1">
        <v>1.458</v>
      </c>
      <c r="F12331">
        <v>1.7709999999999999</v>
      </c>
      <c r="G12331">
        <v>0.25900000000000001</v>
      </c>
      <c r="H12331">
        <v>81</v>
      </c>
      <c r="I12331">
        <v>8.9</v>
      </c>
      <c r="J12331">
        <v>3.5400000000000002E-3</v>
      </c>
      <c r="K12331">
        <v>0.54500000000000004</v>
      </c>
      <c r="L12331">
        <v>1.3292558139534885</v>
      </c>
      <c r="M12331" s="2">
        <f t="shared" si="383"/>
        <v>44.186046511627907</v>
      </c>
      <c r="N12331" t="s">
        <v>2805</v>
      </c>
    </row>
    <row r="12332" spans="1:14">
      <c r="A12332">
        <v>20</v>
      </c>
      <c r="B12332" t="s">
        <v>5226</v>
      </c>
      <c r="C12332" t="s">
        <v>5227</v>
      </c>
      <c r="D12332">
        <v>4889</v>
      </c>
      <c r="E12332" s="1">
        <v>1.35</v>
      </c>
      <c r="F12332">
        <v>1.4470000000000001</v>
      </c>
      <c r="G12332">
        <v>0.19600000000000001</v>
      </c>
      <c r="H12332">
        <v>377</v>
      </c>
      <c r="I12332">
        <v>6.6</v>
      </c>
      <c r="J12332">
        <v>1.047E-2</v>
      </c>
      <c r="K12332">
        <v>0.41299999999999998</v>
      </c>
      <c r="L12332">
        <v>1.3292558139534885</v>
      </c>
      <c r="M12332" s="2">
        <f t="shared" si="383"/>
        <v>46.511627906976742</v>
      </c>
      <c r="N12332" t="s">
        <v>2805</v>
      </c>
    </row>
    <row r="12333" spans="1:14">
      <c r="A12333">
        <v>21</v>
      </c>
      <c r="B12333" t="s">
        <v>5192</v>
      </c>
      <c r="C12333" t="s">
        <v>5193</v>
      </c>
      <c r="D12333">
        <v>1823</v>
      </c>
      <c r="E12333" s="1">
        <v>1.228</v>
      </c>
      <c r="F12333">
        <v>1.2430000000000001</v>
      </c>
      <c r="G12333">
        <v>0.192</v>
      </c>
      <c r="H12333">
        <v>156</v>
      </c>
      <c r="I12333">
        <v>8.6999999999999993</v>
      </c>
      <c r="J12333">
        <v>3.3999999999999998E-3</v>
      </c>
      <c r="K12333">
        <v>0.39300000000000002</v>
      </c>
      <c r="L12333">
        <v>1.3292558139534885</v>
      </c>
      <c r="M12333" s="2">
        <f t="shared" si="383"/>
        <v>48.837209302325576</v>
      </c>
      <c r="N12333" t="s">
        <v>2805</v>
      </c>
    </row>
    <row r="12334" spans="1:14">
      <c r="A12334">
        <v>22</v>
      </c>
      <c r="B12334" t="s">
        <v>5196</v>
      </c>
      <c r="C12334" t="s">
        <v>5197</v>
      </c>
      <c r="D12334">
        <v>5536</v>
      </c>
      <c r="E12334" s="1">
        <v>1.212</v>
      </c>
      <c r="F12334">
        <v>1.478</v>
      </c>
      <c r="G12334">
        <v>7.4999999999999997E-2</v>
      </c>
      <c r="H12334">
        <v>133</v>
      </c>
      <c r="I12334" t="s">
        <v>18288</v>
      </c>
      <c r="J12334">
        <v>5.9800000000000001E-3</v>
      </c>
      <c r="K12334">
        <v>0.48299999999999998</v>
      </c>
      <c r="L12334">
        <v>1.3292558139534885</v>
      </c>
      <c r="M12334" s="2">
        <f t="shared" si="383"/>
        <v>51.162790697674424</v>
      </c>
      <c r="N12334" t="s">
        <v>2805</v>
      </c>
    </row>
    <row r="12335" spans="1:14">
      <c r="A12335">
        <v>23</v>
      </c>
      <c r="B12335" t="s">
        <v>19052</v>
      </c>
      <c r="C12335" t="s">
        <v>19053</v>
      </c>
      <c r="D12335">
        <v>407</v>
      </c>
      <c r="E12335" s="1">
        <v>1.125</v>
      </c>
      <c r="G12335">
        <v>0.188</v>
      </c>
      <c r="H12335">
        <v>16</v>
      </c>
      <c r="I12335">
        <v>6.1</v>
      </c>
      <c r="J12335">
        <v>1.7099999999999999E-3</v>
      </c>
      <c r="L12335">
        <v>1.3292558139534885</v>
      </c>
      <c r="M12335" s="2">
        <f t="shared" si="383"/>
        <v>53.488372093023251</v>
      </c>
      <c r="N12335" t="s">
        <v>2805</v>
      </c>
    </row>
    <row r="12336" spans="1:14">
      <c r="A12336">
        <v>24</v>
      </c>
      <c r="B12336" t="s">
        <v>5188</v>
      </c>
      <c r="C12336" t="s">
        <v>5189</v>
      </c>
      <c r="D12336">
        <v>6086</v>
      </c>
      <c r="E12336" s="1">
        <v>1.1060000000000001</v>
      </c>
      <c r="F12336">
        <v>1.1830000000000001</v>
      </c>
      <c r="G12336">
        <v>0.123</v>
      </c>
      <c r="H12336">
        <v>220</v>
      </c>
      <c r="I12336" t="s">
        <v>18288</v>
      </c>
      <c r="J12336">
        <v>7.9299999999999995E-3</v>
      </c>
      <c r="K12336">
        <v>0.375</v>
      </c>
      <c r="L12336">
        <v>1.3292558139534885</v>
      </c>
      <c r="M12336" s="2">
        <f t="shared" si="383"/>
        <v>55.813953488372093</v>
      </c>
      <c r="N12336" t="s">
        <v>2805</v>
      </c>
    </row>
    <row r="12337" spans="1:14">
      <c r="A12337">
        <v>25</v>
      </c>
      <c r="B12337" t="s">
        <v>5236</v>
      </c>
      <c r="C12337" t="s">
        <v>5237</v>
      </c>
      <c r="D12337">
        <v>1090</v>
      </c>
      <c r="E12337" s="1">
        <v>1.099</v>
      </c>
      <c r="G12337">
        <v>0.123</v>
      </c>
      <c r="H12337">
        <v>57</v>
      </c>
      <c r="I12337">
        <v>8.8000000000000007</v>
      </c>
      <c r="J12337">
        <v>1.92E-3</v>
      </c>
      <c r="L12337">
        <v>1.3292558139534885</v>
      </c>
      <c r="M12337" s="2">
        <f t="shared" si="383"/>
        <v>58.139534883720934</v>
      </c>
      <c r="N12337" t="s">
        <v>2805</v>
      </c>
    </row>
    <row r="12338" spans="1:14">
      <c r="A12338">
        <v>26</v>
      </c>
      <c r="B12338" t="s">
        <v>19054</v>
      </c>
      <c r="C12338" t="s">
        <v>19055</v>
      </c>
      <c r="D12338">
        <v>848</v>
      </c>
      <c r="E12338" s="1">
        <v>1.077</v>
      </c>
      <c r="F12338">
        <v>1.296</v>
      </c>
      <c r="G12338">
        <v>0.32300000000000001</v>
      </c>
      <c r="H12338">
        <v>31</v>
      </c>
      <c r="I12338">
        <v>9.3000000000000007</v>
      </c>
      <c r="J12338">
        <v>1.5100000000000001E-3</v>
      </c>
      <c r="K12338">
        <v>0.44</v>
      </c>
      <c r="L12338">
        <v>1.3292558139534885</v>
      </c>
      <c r="M12338" s="2">
        <f t="shared" si="383"/>
        <v>60.465116279069761</v>
      </c>
      <c r="N12338" t="s">
        <v>2805</v>
      </c>
    </row>
    <row r="12339" spans="1:14">
      <c r="A12339">
        <v>27</v>
      </c>
      <c r="B12339" t="s">
        <v>5214</v>
      </c>
      <c r="C12339" t="s">
        <v>5215</v>
      </c>
      <c r="D12339">
        <v>1531</v>
      </c>
      <c r="E12339" s="1">
        <v>1.03</v>
      </c>
      <c r="F12339">
        <v>0.85299999999999998</v>
      </c>
      <c r="G12339">
        <v>3.7999999999999999E-2</v>
      </c>
      <c r="H12339">
        <v>53</v>
      </c>
      <c r="I12339" t="s">
        <v>18288</v>
      </c>
      <c r="J12339">
        <v>1.97E-3</v>
      </c>
      <c r="K12339">
        <v>0.26500000000000001</v>
      </c>
      <c r="L12339">
        <v>1.3292558139534885</v>
      </c>
      <c r="M12339" s="2">
        <f t="shared" si="383"/>
        <v>62.790697674418603</v>
      </c>
      <c r="N12339" t="s">
        <v>2805</v>
      </c>
    </row>
    <row r="12340" spans="1:14">
      <c r="A12340">
        <v>28</v>
      </c>
      <c r="B12340" t="s">
        <v>5224</v>
      </c>
      <c r="C12340" t="s">
        <v>5225</v>
      </c>
      <c r="D12340">
        <v>126</v>
      </c>
      <c r="E12340" s="1">
        <v>1</v>
      </c>
      <c r="F12340">
        <v>1</v>
      </c>
      <c r="G12340">
        <v>0.49399999999999999</v>
      </c>
      <c r="H12340">
        <v>83</v>
      </c>
      <c r="I12340">
        <v>1.3</v>
      </c>
      <c r="J12340">
        <v>2.9E-4</v>
      </c>
      <c r="K12340">
        <v>0.2</v>
      </c>
      <c r="L12340">
        <v>1.3292558139534885</v>
      </c>
      <c r="M12340" s="2">
        <f t="shared" si="383"/>
        <v>65.116279069767444</v>
      </c>
      <c r="N12340" t="s">
        <v>2805</v>
      </c>
    </row>
    <row r="12341" spans="1:14">
      <c r="A12341">
        <v>29</v>
      </c>
      <c r="B12341" t="s">
        <v>11695</v>
      </c>
      <c r="C12341" t="s">
        <v>11696</v>
      </c>
      <c r="D12341">
        <v>603</v>
      </c>
      <c r="E12341" s="1">
        <v>1</v>
      </c>
      <c r="F12341">
        <v>1.234</v>
      </c>
      <c r="G12341">
        <v>0.10299999999999999</v>
      </c>
      <c r="H12341">
        <v>29</v>
      </c>
      <c r="I12341" t="s">
        <v>18288</v>
      </c>
      <c r="J12341">
        <v>9.1E-4</v>
      </c>
      <c r="K12341">
        <v>0.40699999999999997</v>
      </c>
      <c r="L12341">
        <v>1.3292558139534885</v>
      </c>
      <c r="M12341" s="2">
        <f t="shared" si="383"/>
        <v>67.441860465116278</v>
      </c>
      <c r="N12341" t="s">
        <v>2805</v>
      </c>
    </row>
    <row r="12342" spans="1:14">
      <c r="A12342">
        <v>30</v>
      </c>
      <c r="B12342" t="s">
        <v>5200</v>
      </c>
      <c r="C12342" t="s">
        <v>5201</v>
      </c>
      <c r="D12342">
        <v>1210</v>
      </c>
      <c r="E12342" s="1">
        <v>0.94799999999999995</v>
      </c>
      <c r="F12342">
        <v>0.91500000000000004</v>
      </c>
      <c r="G12342">
        <v>0.14799999999999999</v>
      </c>
      <c r="H12342">
        <v>128</v>
      </c>
      <c r="I12342">
        <v>6.1</v>
      </c>
      <c r="J12342">
        <v>3.13E-3</v>
      </c>
      <c r="K12342">
        <v>0.28100000000000003</v>
      </c>
      <c r="L12342">
        <v>1.3292558139534885</v>
      </c>
      <c r="M12342" s="2">
        <f t="shared" si="383"/>
        <v>69.767441860465112</v>
      </c>
      <c r="N12342" t="s">
        <v>2805</v>
      </c>
    </row>
    <row r="12343" spans="1:14">
      <c r="A12343">
        <v>31</v>
      </c>
      <c r="B12343" t="s">
        <v>5206</v>
      </c>
      <c r="C12343" t="s">
        <v>5207</v>
      </c>
      <c r="D12343">
        <v>173</v>
      </c>
      <c r="E12343" s="1">
        <v>0.877</v>
      </c>
      <c r="F12343">
        <v>1.0489999999999999</v>
      </c>
      <c r="G12343">
        <v>4.8000000000000001E-2</v>
      </c>
      <c r="H12343">
        <v>63</v>
      </c>
      <c r="I12343">
        <v>3.2</v>
      </c>
      <c r="J12343">
        <v>1.0200000000000001E-3</v>
      </c>
      <c r="K12343">
        <v>0.36</v>
      </c>
      <c r="L12343">
        <v>1.3292558139534885</v>
      </c>
      <c r="M12343" s="2">
        <f t="shared" si="383"/>
        <v>72.093023255813947</v>
      </c>
      <c r="N12343" t="s">
        <v>2805</v>
      </c>
    </row>
    <row r="12344" spans="1:14">
      <c r="A12344">
        <v>32</v>
      </c>
      <c r="B12344" t="s">
        <v>19056</v>
      </c>
      <c r="C12344" t="s">
        <v>19057</v>
      </c>
      <c r="D12344">
        <v>326</v>
      </c>
      <c r="E12344" s="1">
        <v>0.86499999999999999</v>
      </c>
      <c r="G12344">
        <v>0.25700000000000001</v>
      </c>
      <c r="H12344">
        <v>35</v>
      </c>
      <c r="I12344">
        <v>7.1</v>
      </c>
      <c r="J12344">
        <v>8.8999999999999995E-4</v>
      </c>
      <c r="L12344">
        <v>1.3292558139534885</v>
      </c>
      <c r="M12344" s="2">
        <f t="shared" si="383"/>
        <v>74.418604651162795</v>
      </c>
      <c r="N12344" t="s">
        <v>2805</v>
      </c>
    </row>
    <row r="12345" spans="1:14">
      <c r="A12345">
        <v>33</v>
      </c>
      <c r="B12345" t="s">
        <v>5234</v>
      </c>
      <c r="C12345" t="s">
        <v>5235</v>
      </c>
      <c r="D12345">
        <v>731</v>
      </c>
      <c r="E12345" s="1">
        <v>0.82</v>
      </c>
      <c r="F12345">
        <v>0.56100000000000005</v>
      </c>
      <c r="G12345">
        <v>0.372</v>
      </c>
      <c r="H12345">
        <v>78</v>
      </c>
      <c r="I12345">
        <v>9.1</v>
      </c>
      <c r="J12345">
        <v>7.1000000000000002E-4</v>
      </c>
      <c r="K12345">
        <v>9.0999999999999998E-2</v>
      </c>
      <c r="L12345">
        <v>1.3292558139534885</v>
      </c>
      <c r="M12345" s="2">
        <f t="shared" si="383"/>
        <v>76.744186046511629</v>
      </c>
      <c r="N12345" t="s">
        <v>2805</v>
      </c>
    </row>
    <row r="12346" spans="1:14">
      <c r="A12346">
        <v>34</v>
      </c>
      <c r="B12346" t="s">
        <v>5190</v>
      </c>
      <c r="C12346" t="s">
        <v>5191</v>
      </c>
      <c r="D12346">
        <v>696</v>
      </c>
      <c r="E12346" s="1">
        <v>0.78600000000000003</v>
      </c>
      <c r="G12346">
        <v>0.23699999999999999</v>
      </c>
      <c r="H12346">
        <v>59</v>
      </c>
      <c r="I12346">
        <v>7.2</v>
      </c>
      <c r="J12346">
        <v>1.3500000000000001E-3</v>
      </c>
      <c r="L12346">
        <v>1.3292558139534885</v>
      </c>
      <c r="M12346" s="2">
        <f t="shared" si="383"/>
        <v>79.069767441860463</v>
      </c>
      <c r="N12346" t="s">
        <v>2805</v>
      </c>
    </row>
    <row r="12347" spans="1:14">
      <c r="A12347">
        <v>35</v>
      </c>
      <c r="B12347" t="s">
        <v>14652</v>
      </c>
      <c r="C12347" t="s">
        <v>14653</v>
      </c>
      <c r="D12347">
        <v>473</v>
      </c>
      <c r="E12347" s="1">
        <v>0.71899999999999997</v>
      </c>
      <c r="F12347">
        <v>1.024</v>
      </c>
      <c r="H12347">
        <v>0</v>
      </c>
      <c r="I12347">
        <v>5.2</v>
      </c>
      <c r="J12347">
        <v>1.7899999999999999E-3</v>
      </c>
      <c r="K12347">
        <v>0.34499999999999997</v>
      </c>
      <c r="L12347">
        <v>1.3292558139534885</v>
      </c>
      <c r="M12347" s="2">
        <f t="shared" si="383"/>
        <v>81.395348837209298</v>
      </c>
      <c r="N12347" t="s">
        <v>2805</v>
      </c>
    </row>
    <row r="12348" spans="1:14">
      <c r="A12348">
        <v>36</v>
      </c>
      <c r="B12348" t="s">
        <v>5230</v>
      </c>
      <c r="C12348" t="s">
        <v>5231</v>
      </c>
      <c r="D12348">
        <v>4679</v>
      </c>
      <c r="E12348" s="1">
        <v>0.68100000000000005</v>
      </c>
      <c r="F12348">
        <v>0.83299999999999996</v>
      </c>
      <c r="G12348">
        <v>0.11</v>
      </c>
      <c r="H12348">
        <v>281</v>
      </c>
      <c r="I12348" t="s">
        <v>18288</v>
      </c>
      <c r="J12348">
        <v>6.3400000000000001E-3</v>
      </c>
      <c r="K12348">
        <v>0.26500000000000001</v>
      </c>
      <c r="L12348">
        <v>1.3292558139534885</v>
      </c>
      <c r="M12348" s="2">
        <f t="shared" si="383"/>
        <v>83.720930232558146</v>
      </c>
      <c r="N12348" t="s">
        <v>2805</v>
      </c>
    </row>
    <row r="12349" spans="1:14">
      <c r="A12349">
        <v>37</v>
      </c>
      <c r="B12349" t="s">
        <v>19062</v>
      </c>
      <c r="C12349" t="s">
        <v>19063</v>
      </c>
      <c r="D12349">
        <v>335</v>
      </c>
      <c r="E12349" s="1">
        <v>0.57099999999999995</v>
      </c>
      <c r="F12349">
        <v>1.0509999999999999</v>
      </c>
      <c r="G12349">
        <v>0.13600000000000001</v>
      </c>
      <c r="H12349">
        <v>22</v>
      </c>
      <c r="I12349">
        <v>7.4</v>
      </c>
      <c r="J12349">
        <v>6.6E-4</v>
      </c>
      <c r="K12349">
        <v>0.32400000000000001</v>
      </c>
      <c r="L12349">
        <v>1.3292558139534885</v>
      </c>
      <c r="M12349" s="2">
        <f t="shared" si="383"/>
        <v>86.04651162790698</v>
      </c>
      <c r="N12349" t="s">
        <v>2805</v>
      </c>
    </row>
    <row r="12350" spans="1:14">
      <c r="A12350">
        <v>38</v>
      </c>
      <c r="B12350" t="s">
        <v>5204</v>
      </c>
      <c r="C12350" t="s">
        <v>5205</v>
      </c>
      <c r="D12350">
        <v>535</v>
      </c>
      <c r="E12350" s="1">
        <v>0.54500000000000004</v>
      </c>
      <c r="G12350">
        <v>7.6999999999999999E-2</v>
      </c>
      <c r="H12350">
        <v>117</v>
      </c>
      <c r="I12350">
        <v>4.7</v>
      </c>
      <c r="J12350">
        <v>1.57E-3</v>
      </c>
      <c r="L12350">
        <v>1.3292558139534885</v>
      </c>
      <c r="M12350" s="2">
        <f t="shared" si="383"/>
        <v>88.372093023255815</v>
      </c>
      <c r="N12350" t="s">
        <v>2805</v>
      </c>
    </row>
    <row r="12351" spans="1:14">
      <c r="A12351">
        <v>39</v>
      </c>
      <c r="B12351" t="s">
        <v>5220</v>
      </c>
      <c r="C12351" t="s">
        <v>5221</v>
      </c>
      <c r="D12351">
        <v>906</v>
      </c>
      <c r="E12351" s="1">
        <v>0.42</v>
      </c>
      <c r="F12351">
        <v>0.45400000000000001</v>
      </c>
      <c r="G12351">
        <v>0.13</v>
      </c>
      <c r="H12351">
        <v>146</v>
      </c>
      <c r="I12351">
        <v>8.1</v>
      </c>
      <c r="J12351">
        <v>1.1999999999999999E-3</v>
      </c>
      <c r="K12351">
        <v>9.1999999999999998E-2</v>
      </c>
      <c r="L12351">
        <v>1.3292558139534885</v>
      </c>
      <c r="M12351" s="2">
        <f t="shared" si="383"/>
        <v>90.697674418604649</v>
      </c>
      <c r="N12351" t="s">
        <v>2805</v>
      </c>
    </row>
    <row r="12352" spans="1:14">
      <c r="A12352">
        <v>40</v>
      </c>
      <c r="B12352" t="s">
        <v>5202</v>
      </c>
      <c r="C12352" t="s">
        <v>5203</v>
      </c>
      <c r="D12352">
        <v>215</v>
      </c>
      <c r="E12352" s="1">
        <v>0.35499999999999998</v>
      </c>
      <c r="F12352">
        <v>0.46500000000000002</v>
      </c>
      <c r="G12352">
        <v>1.6E-2</v>
      </c>
      <c r="H12352">
        <v>64</v>
      </c>
      <c r="I12352">
        <v>4.7</v>
      </c>
      <c r="J12352">
        <v>5.5999999999999995E-4</v>
      </c>
      <c r="K12352">
        <v>9.7000000000000003E-2</v>
      </c>
      <c r="L12352">
        <v>1.3292558139534885</v>
      </c>
      <c r="M12352" s="2">
        <f t="shared" si="383"/>
        <v>93.023255813953483</v>
      </c>
      <c r="N12352" t="s">
        <v>2805</v>
      </c>
    </row>
    <row r="12353" spans="1:14">
      <c r="A12353">
        <v>41</v>
      </c>
      <c r="B12353" t="s">
        <v>5228</v>
      </c>
      <c r="C12353" t="s">
        <v>5229</v>
      </c>
      <c r="D12353">
        <v>34</v>
      </c>
      <c r="E12353" s="1">
        <v>0.157</v>
      </c>
      <c r="F12353">
        <v>0.17</v>
      </c>
      <c r="G12353">
        <v>1.4E-2</v>
      </c>
      <c r="H12353">
        <v>74</v>
      </c>
      <c r="J12353">
        <v>8.0000000000000007E-5</v>
      </c>
      <c r="K12353">
        <v>2.4E-2</v>
      </c>
      <c r="L12353">
        <v>1.3292558139534885</v>
      </c>
      <c r="M12353" s="2">
        <f t="shared" si="383"/>
        <v>95.348837209302332</v>
      </c>
      <c r="N12353" t="s">
        <v>2805</v>
      </c>
    </row>
    <row r="12354" spans="1:14">
      <c r="A12354">
        <v>42</v>
      </c>
      <c r="B12354" t="s">
        <v>5244</v>
      </c>
      <c r="C12354" t="s">
        <v>5245</v>
      </c>
      <c r="D12354">
        <v>42</v>
      </c>
      <c r="E12354" s="1">
        <v>0.104</v>
      </c>
      <c r="F12354">
        <v>8.6999999999999994E-2</v>
      </c>
      <c r="G12354">
        <v>3.3000000000000002E-2</v>
      </c>
      <c r="H12354">
        <v>30</v>
      </c>
      <c r="J12354">
        <v>5.0000000000000002E-5</v>
      </c>
      <c r="K12354">
        <v>1.9E-2</v>
      </c>
      <c r="L12354">
        <v>1.3292558139534885</v>
      </c>
      <c r="M12354" s="2">
        <f t="shared" si="383"/>
        <v>97.674418604651152</v>
      </c>
      <c r="N12354" t="s">
        <v>2805</v>
      </c>
    </row>
    <row r="12355" spans="1:14">
      <c r="A12355">
        <v>43</v>
      </c>
      <c r="B12355" t="s">
        <v>5222</v>
      </c>
      <c r="C12355" t="s">
        <v>5223</v>
      </c>
      <c r="D12355">
        <v>139</v>
      </c>
      <c r="E12355" s="1">
        <v>5.3999999999999999E-2</v>
      </c>
      <c r="G12355">
        <v>1.0999999999999999E-2</v>
      </c>
      <c r="H12355">
        <v>88</v>
      </c>
      <c r="I12355">
        <v>9.1</v>
      </c>
      <c r="J12355">
        <v>1.8000000000000001E-4</v>
      </c>
      <c r="L12355">
        <v>1.3292558139534885</v>
      </c>
      <c r="M12355" s="2">
        <f t="shared" si="383"/>
        <v>100</v>
      </c>
      <c r="N12355" t="s">
        <v>2805</v>
      </c>
    </row>
    <row r="12356" spans="1:14" s="3" customFormat="1">
      <c r="E12356" s="4"/>
      <c r="M12356" s="5"/>
    </row>
    <row r="12357" spans="1:14">
      <c r="A12357">
        <v>1</v>
      </c>
      <c r="B12357" t="s">
        <v>15792</v>
      </c>
      <c r="C12357" t="s">
        <v>15793</v>
      </c>
      <c r="D12357">
        <v>5818</v>
      </c>
      <c r="E12357" s="1">
        <v>3.2959999999999998</v>
      </c>
      <c r="F12357">
        <v>3.883</v>
      </c>
      <c r="G12357">
        <v>0.47099999999999997</v>
      </c>
      <c r="H12357">
        <v>70</v>
      </c>
      <c r="I12357">
        <v>9.1</v>
      </c>
      <c r="J12357">
        <v>1.52E-2</v>
      </c>
      <c r="K12357">
        <v>2.1040000000000001</v>
      </c>
      <c r="L12357">
        <f>AVERAGE(E12357:E12406)</f>
        <v>1.3201999999999996</v>
      </c>
      <c r="M12357" s="2">
        <f t="shared" ref="M12357:M12388" si="384">A12357/50*100</f>
        <v>2</v>
      </c>
      <c r="N12357" t="s">
        <v>2806</v>
      </c>
    </row>
    <row r="12358" spans="1:14">
      <c r="A12358">
        <v>2</v>
      </c>
      <c r="B12358" t="s">
        <v>15766</v>
      </c>
      <c r="C12358" t="s">
        <v>15767</v>
      </c>
      <c r="D12358">
        <v>3345</v>
      </c>
      <c r="E12358" s="1">
        <v>2.9390000000000001</v>
      </c>
      <c r="F12358">
        <v>3.3119999999999998</v>
      </c>
      <c r="G12358">
        <v>0.80600000000000005</v>
      </c>
      <c r="H12358">
        <v>98</v>
      </c>
      <c r="I12358">
        <v>7.4</v>
      </c>
      <c r="J12358">
        <v>9.2300000000000004E-3</v>
      </c>
      <c r="K12358">
        <v>1.323</v>
      </c>
      <c r="L12358">
        <v>1.3201999999999996</v>
      </c>
      <c r="M12358" s="2">
        <f t="shared" si="384"/>
        <v>4</v>
      </c>
      <c r="N12358" t="s">
        <v>2806</v>
      </c>
    </row>
    <row r="12359" spans="1:14">
      <c r="A12359">
        <v>3</v>
      </c>
      <c r="B12359" t="s">
        <v>20849</v>
      </c>
      <c r="C12359" t="s">
        <v>20850</v>
      </c>
      <c r="D12359">
        <v>3352</v>
      </c>
      <c r="E12359" s="1">
        <v>2.7570000000000001</v>
      </c>
      <c r="F12359">
        <v>3.2130000000000001</v>
      </c>
      <c r="G12359">
        <v>0.41</v>
      </c>
      <c r="H12359">
        <v>39</v>
      </c>
      <c r="I12359" t="s">
        <v>18288</v>
      </c>
      <c r="J12359">
        <v>4.4099999999999999E-3</v>
      </c>
      <c r="K12359">
        <v>1.4470000000000001</v>
      </c>
      <c r="L12359">
        <v>1.3201999999999996</v>
      </c>
      <c r="M12359" s="2">
        <f t="shared" si="384"/>
        <v>6</v>
      </c>
      <c r="N12359" t="s">
        <v>2806</v>
      </c>
    </row>
    <row r="12360" spans="1:14">
      <c r="A12360">
        <v>4</v>
      </c>
      <c r="B12360" t="s">
        <v>15532</v>
      </c>
      <c r="C12360" t="s">
        <v>15533</v>
      </c>
      <c r="D12360">
        <v>15433</v>
      </c>
      <c r="E12360" s="1">
        <v>2.7450000000000001</v>
      </c>
      <c r="F12360">
        <v>3.2149999999999999</v>
      </c>
      <c r="G12360">
        <v>0.69699999999999995</v>
      </c>
      <c r="H12360">
        <v>327</v>
      </c>
      <c r="I12360">
        <v>7.9</v>
      </c>
      <c r="J12360">
        <v>3.5990000000000001E-2</v>
      </c>
      <c r="K12360">
        <v>1.202</v>
      </c>
      <c r="L12360">
        <v>1.3201999999999996</v>
      </c>
      <c r="M12360" s="2">
        <f t="shared" si="384"/>
        <v>8</v>
      </c>
      <c r="N12360" t="s">
        <v>2806</v>
      </c>
    </row>
    <row r="12361" spans="1:14">
      <c r="A12361">
        <v>5</v>
      </c>
      <c r="B12361" t="s">
        <v>5278</v>
      </c>
      <c r="C12361" t="s">
        <v>5279</v>
      </c>
      <c r="D12361">
        <v>1743</v>
      </c>
      <c r="E12361" s="1">
        <v>2.488</v>
      </c>
      <c r="F12361">
        <v>2.149</v>
      </c>
      <c r="G12361">
        <v>0.52900000000000003</v>
      </c>
      <c r="H12361">
        <v>51</v>
      </c>
      <c r="I12361" t="s">
        <v>18288</v>
      </c>
      <c r="J12361">
        <v>3.0400000000000002E-3</v>
      </c>
      <c r="K12361">
        <v>0.86099999999999999</v>
      </c>
      <c r="L12361">
        <v>1.3201999999999996</v>
      </c>
      <c r="M12361" s="2">
        <f t="shared" si="384"/>
        <v>10</v>
      </c>
      <c r="N12361" t="s">
        <v>2806</v>
      </c>
    </row>
    <row r="12362" spans="1:14">
      <c r="A12362">
        <v>6</v>
      </c>
      <c r="B12362" t="s">
        <v>10910</v>
      </c>
      <c r="C12362" t="s">
        <v>10911</v>
      </c>
      <c r="D12362">
        <v>427</v>
      </c>
      <c r="E12362" s="1">
        <v>2.25</v>
      </c>
      <c r="F12362">
        <v>2.714</v>
      </c>
      <c r="G12362">
        <v>0.75</v>
      </c>
      <c r="H12362">
        <v>28</v>
      </c>
      <c r="I12362">
        <v>4.5999999999999996</v>
      </c>
      <c r="J12362">
        <v>1.7799999999999999E-3</v>
      </c>
      <c r="K12362">
        <v>1.034</v>
      </c>
      <c r="L12362">
        <v>1.3201999999999996</v>
      </c>
      <c r="M12362" s="2">
        <f t="shared" si="384"/>
        <v>12</v>
      </c>
      <c r="N12362" t="s">
        <v>2806</v>
      </c>
    </row>
    <row r="12363" spans="1:14">
      <c r="A12363">
        <v>7</v>
      </c>
      <c r="B12363" t="s">
        <v>5304</v>
      </c>
      <c r="C12363" t="s">
        <v>5305</v>
      </c>
      <c r="D12363">
        <v>3483</v>
      </c>
      <c r="E12363" s="1">
        <v>1.9330000000000001</v>
      </c>
      <c r="F12363">
        <v>2.1070000000000002</v>
      </c>
      <c r="G12363">
        <v>0.41699999999999998</v>
      </c>
      <c r="H12363">
        <v>120</v>
      </c>
      <c r="I12363" t="s">
        <v>18288</v>
      </c>
      <c r="J12363">
        <v>5.1700000000000001E-3</v>
      </c>
      <c r="K12363">
        <v>0.64</v>
      </c>
      <c r="L12363">
        <v>1.3201999999999996</v>
      </c>
      <c r="M12363" s="2">
        <f t="shared" si="384"/>
        <v>14.000000000000002</v>
      </c>
      <c r="N12363" t="s">
        <v>2806</v>
      </c>
    </row>
    <row r="12364" spans="1:14">
      <c r="A12364">
        <v>8</v>
      </c>
      <c r="B12364" t="s">
        <v>5280</v>
      </c>
      <c r="C12364" t="s">
        <v>5281</v>
      </c>
      <c r="D12364">
        <v>2931</v>
      </c>
      <c r="E12364" s="1">
        <v>1.925</v>
      </c>
      <c r="F12364">
        <v>2.7130000000000001</v>
      </c>
      <c r="G12364">
        <v>0.45500000000000002</v>
      </c>
      <c r="H12364">
        <v>55</v>
      </c>
      <c r="I12364" t="s">
        <v>18288</v>
      </c>
      <c r="J12364">
        <v>5.13E-3</v>
      </c>
      <c r="K12364">
        <v>1.075</v>
      </c>
      <c r="L12364">
        <v>1.3201999999999996</v>
      </c>
      <c r="M12364" s="2">
        <f t="shared" si="384"/>
        <v>16</v>
      </c>
      <c r="N12364" t="s">
        <v>2806</v>
      </c>
    </row>
    <row r="12365" spans="1:14">
      <c r="A12365">
        <v>9</v>
      </c>
      <c r="B12365" t="s">
        <v>5308</v>
      </c>
      <c r="C12365" t="s">
        <v>5309</v>
      </c>
      <c r="D12365">
        <v>997</v>
      </c>
      <c r="E12365" s="1">
        <v>1.8280000000000001</v>
      </c>
      <c r="F12365">
        <v>1.9750000000000001</v>
      </c>
      <c r="G12365">
        <v>0.58799999999999997</v>
      </c>
      <c r="H12365">
        <v>34</v>
      </c>
      <c r="I12365">
        <v>6.1</v>
      </c>
      <c r="J12365">
        <v>2.3900000000000002E-3</v>
      </c>
      <c r="K12365">
        <v>0.56899999999999995</v>
      </c>
      <c r="L12365">
        <v>1.3201999999999996</v>
      </c>
      <c r="M12365" s="2">
        <f t="shared" si="384"/>
        <v>18</v>
      </c>
      <c r="N12365" t="s">
        <v>2806</v>
      </c>
    </row>
    <row r="12366" spans="1:14">
      <c r="A12366">
        <v>10</v>
      </c>
      <c r="B12366" t="s">
        <v>15616</v>
      </c>
      <c r="C12366" t="s">
        <v>15617</v>
      </c>
      <c r="D12366">
        <v>2761</v>
      </c>
      <c r="E12366" s="1">
        <v>1.7849999999999999</v>
      </c>
      <c r="F12366">
        <v>2.1160000000000001</v>
      </c>
      <c r="G12366">
        <v>0.52900000000000003</v>
      </c>
      <c r="H12366">
        <v>70</v>
      </c>
      <c r="I12366" t="s">
        <v>18288</v>
      </c>
      <c r="J12366">
        <v>5.0699999999999999E-3</v>
      </c>
      <c r="K12366">
        <v>0.82099999999999995</v>
      </c>
      <c r="L12366">
        <v>1.3201999999999996</v>
      </c>
      <c r="M12366" s="2">
        <f t="shared" si="384"/>
        <v>20</v>
      </c>
      <c r="N12366" t="s">
        <v>2806</v>
      </c>
    </row>
    <row r="12367" spans="1:14">
      <c r="A12367">
        <v>11</v>
      </c>
      <c r="B12367" t="s">
        <v>15578</v>
      </c>
      <c r="C12367" t="s">
        <v>15579</v>
      </c>
      <c r="D12367">
        <v>1222</v>
      </c>
      <c r="E12367" s="1">
        <v>1.7709999999999999</v>
      </c>
      <c r="F12367">
        <v>1.8560000000000001</v>
      </c>
      <c r="G12367">
        <v>0.42499999999999999</v>
      </c>
      <c r="H12367">
        <v>40</v>
      </c>
      <c r="I12367">
        <v>9.1999999999999993</v>
      </c>
      <c r="J12367">
        <v>1.91E-3</v>
      </c>
      <c r="K12367">
        <v>0.625</v>
      </c>
      <c r="L12367">
        <v>1.3201999999999996</v>
      </c>
      <c r="M12367" s="2">
        <f t="shared" si="384"/>
        <v>22</v>
      </c>
      <c r="N12367" t="s">
        <v>2806</v>
      </c>
    </row>
    <row r="12368" spans="1:14">
      <c r="A12368">
        <v>12</v>
      </c>
      <c r="B12368" t="s">
        <v>15612</v>
      </c>
      <c r="C12368" t="s">
        <v>15613</v>
      </c>
      <c r="D12368">
        <v>979</v>
      </c>
      <c r="E12368" s="1">
        <v>1.7549999999999999</v>
      </c>
      <c r="F12368">
        <v>1.627</v>
      </c>
      <c r="G12368">
        <v>1.216</v>
      </c>
      <c r="H12368">
        <v>51</v>
      </c>
      <c r="I12368" t="s">
        <v>18288</v>
      </c>
      <c r="J12368">
        <v>1.5499999999999999E-3</v>
      </c>
      <c r="K12368">
        <v>0.53300000000000003</v>
      </c>
      <c r="L12368">
        <v>1.3201999999999996</v>
      </c>
      <c r="M12368" s="2">
        <f t="shared" si="384"/>
        <v>24</v>
      </c>
      <c r="N12368" t="s">
        <v>2806</v>
      </c>
    </row>
    <row r="12369" spans="1:14">
      <c r="A12369">
        <v>13</v>
      </c>
      <c r="B12369" t="s">
        <v>5276</v>
      </c>
      <c r="C12369" t="s">
        <v>5277</v>
      </c>
      <c r="D12369">
        <v>3607</v>
      </c>
      <c r="E12369" s="1">
        <v>1.6739999999999999</v>
      </c>
      <c r="F12369">
        <v>1.8779999999999999</v>
      </c>
      <c r="G12369">
        <v>0.34200000000000003</v>
      </c>
      <c r="H12369">
        <v>120</v>
      </c>
      <c r="I12369">
        <v>9.1</v>
      </c>
      <c r="J12369">
        <v>6.8900000000000003E-3</v>
      </c>
      <c r="K12369">
        <v>0.60699999999999998</v>
      </c>
      <c r="L12369">
        <v>1.3201999999999996</v>
      </c>
      <c r="M12369" s="2">
        <f t="shared" si="384"/>
        <v>26</v>
      </c>
      <c r="N12369" t="s">
        <v>2806</v>
      </c>
    </row>
    <row r="12370" spans="1:14">
      <c r="A12370">
        <v>14</v>
      </c>
      <c r="B12370" t="s">
        <v>15700</v>
      </c>
      <c r="C12370" t="s">
        <v>15701</v>
      </c>
      <c r="D12370">
        <v>311</v>
      </c>
      <c r="E12370" s="1">
        <v>1.653</v>
      </c>
      <c r="F12370">
        <v>1.3919999999999999</v>
      </c>
      <c r="G12370">
        <v>0.111</v>
      </c>
      <c r="H12370">
        <v>27</v>
      </c>
      <c r="I12370">
        <v>4.4000000000000004</v>
      </c>
      <c r="J12370">
        <v>1.74E-3</v>
      </c>
      <c r="K12370">
        <v>0.67</v>
      </c>
      <c r="L12370">
        <v>1.3201999999999996</v>
      </c>
      <c r="M12370" s="2">
        <f t="shared" si="384"/>
        <v>28.000000000000004</v>
      </c>
      <c r="N12370" t="s">
        <v>2806</v>
      </c>
    </row>
    <row r="12371" spans="1:14">
      <c r="A12371">
        <v>15</v>
      </c>
      <c r="B12371" t="s">
        <v>5294</v>
      </c>
      <c r="C12371" t="s">
        <v>5295</v>
      </c>
      <c r="D12371">
        <v>2879</v>
      </c>
      <c r="E12371" s="1">
        <v>1.6519999999999999</v>
      </c>
      <c r="F12371">
        <v>1.8169999999999999</v>
      </c>
      <c r="G12371">
        <v>0.36499999999999999</v>
      </c>
      <c r="H12371">
        <v>74</v>
      </c>
      <c r="I12371" t="s">
        <v>18288</v>
      </c>
      <c r="J12371">
        <v>5.2399999999999999E-3</v>
      </c>
      <c r="K12371">
        <v>0.72</v>
      </c>
      <c r="L12371">
        <v>1.3201999999999996</v>
      </c>
      <c r="M12371" s="2">
        <f t="shared" si="384"/>
        <v>30</v>
      </c>
      <c r="N12371" t="s">
        <v>2806</v>
      </c>
    </row>
    <row r="12372" spans="1:14">
      <c r="A12372">
        <v>16</v>
      </c>
      <c r="B12372" t="s">
        <v>15574</v>
      </c>
      <c r="C12372" t="s">
        <v>15575</v>
      </c>
      <c r="D12372">
        <v>2094</v>
      </c>
      <c r="E12372" s="1">
        <v>1.63</v>
      </c>
      <c r="F12372">
        <v>2.024</v>
      </c>
      <c r="G12372">
        <v>0.71499999999999997</v>
      </c>
      <c r="H12372">
        <v>123</v>
      </c>
      <c r="I12372">
        <v>7.2</v>
      </c>
      <c r="J12372">
        <v>3.9699999999999996E-3</v>
      </c>
      <c r="K12372">
        <v>0.60099999999999998</v>
      </c>
      <c r="L12372">
        <v>1.3201999999999996</v>
      </c>
      <c r="M12372" s="2">
        <f t="shared" si="384"/>
        <v>32</v>
      </c>
      <c r="N12372" t="s">
        <v>2806</v>
      </c>
    </row>
    <row r="12373" spans="1:14">
      <c r="A12373">
        <v>17</v>
      </c>
      <c r="B12373" t="s">
        <v>5270</v>
      </c>
      <c r="C12373" t="s">
        <v>5271</v>
      </c>
      <c r="D12373">
        <v>1358</v>
      </c>
      <c r="E12373" s="1">
        <v>1.617</v>
      </c>
      <c r="F12373">
        <v>1.597</v>
      </c>
      <c r="G12373">
        <v>0.28000000000000003</v>
      </c>
      <c r="H12373">
        <v>25</v>
      </c>
      <c r="I12373" t="s">
        <v>18288</v>
      </c>
      <c r="J12373">
        <v>1.1199999999999999E-3</v>
      </c>
      <c r="K12373">
        <v>0.49399999999999999</v>
      </c>
      <c r="L12373">
        <v>1.3201999999999996</v>
      </c>
      <c r="M12373" s="2">
        <f t="shared" si="384"/>
        <v>34</v>
      </c>
      <c r="N12373" t="s">
        <v>2806</v>
      </c>
    </row>
    <row r="12374" spans="1:14">
      <c r="A12374">
        <v>18</v>
      </c>
      <c r="B12374" t="s">
        <v>5246</v>
      </c>
      <c r="C12374" t="s">
        <v>5247</v>
      </c>
      <c r="D12374">
        <v>1318</v>
      </c>
      <c r="E12374" s="1">
        <v>1.577</v>
      </c>
      <c r="F12374">
        <v>1.669</v>
      </c>
      <c r="G12374">
        <v>0.71899999999999997</v>
      </c>
      <c r="H12374">
        <v>64</v>
      </c>
      <c r="I12374">
        <v>7.5</v>
      </c>
      <c r="J12374">
        <v>3.3600000000000001E-3</v>
      </c>
      <c r="K12374">
        <v>0.64100000000000001</v>
      </c>
      <c r="L12374">
        <v>1.3201999999999996</v>
      </c>
      <c r="M12374" s="2">
        <f t="shared" si="384"/>
        <v>36</v>
      </c>
      <c r="N12374" t="s">
        <v>2806</v>
      </c>
    </row>
    <row r="12375" spans="1:14">
      <c r="A12375">
        <v>19</v>
      </c>
      <c r="B12375" t="s">
        <v>5286</v>
      </c>
      <c r="C12375" t="s">
        <v>5287</v>
      </c>
      <c r="D12375">
        <v>604</v>
      </c>
      <c r="E12375" s="1">
        <v>1.4</v>
      </c>
      <c r="F12375">
        <v>1.724</v>
      </c>
      <c r="G12375">
        <v>0.6</v>
      </c>
      <c r="H12375">
        <v>5</v>
      </c>
      <c r="I12375" t="s">
        <v>18288</v>
      </c>
      <c r="J12375">
        <v>7.2999999999999996E-4</v>
      </c>
      <c r="K12375">
        <v>0.71599999999999997</v>
      </c>
      <c r="L12375">
        <v>1.3201999999999996</v>
      </c>
      <c r="M12375" s="2">
        <f t="shared" si="384"/>
        <v>38</v>
      </c>
      <c r="N12375" t="s">
        <v>2806</v>
      </c>
    </row>
    <row r="12376" spans="1:14">
      <c r="A12376">
        <v>20</v>
      </c>
      <c r="B12376" t="s">
        <v>15592</v>
      </c>
      <c r="C12376" t="s">
        <v>15593</v>
      </c>
      <c r="D12376">
        <v>515</v>
      </c>
      <c r="E12376" s="1">
        <v>1.3779999999999999</v>
      </c>
      <c r="F12376">
        <v>1.1639999999999999</v>
      </c>
      <c r="G12376">
        <v>5.8999999999999997E-2</v>
      </c>
      <c r="H12376">
        <v>17</v>
      </c>
      <c r="I12376">
        <v>9.6</v>
      </c>
      <c r="J12376">
        <v>9.5E-4</v>
      </c>
      <c r="K12376">
        <v>0.46500000000000002</v>
      </c>
      <c r="L12376">
        <v>1.3201999999999996</v>
      </c>
      <c r="M12376" s="2">
        <f t="shared" si="384"/>
        <v>40</v>
      </c>
      <c r="N12376" t="s">
        <v>2806</v>
      </c>
    </row>
    <row r="12377" spans="1:14">
      <c r="A12377">
        <v>21</v>
      </c>
      <c r="B12377" t="s">
        <v>5300</v>
      </c>
      <c r="C12377" t="s">
        <v>5301</v>
      </c>
      <c r="D12377">
        <v>393</v>
      </c>
      <c r="E12377" s="1">
        <v>1.3480000000000001</v>
      </c>
      <c r="F12377">
        <v>1.28</v>
      </c>
      <c r="G12377">
        <v>0.17899999999999999</v>
      </c>
      <c r="H12377">
        <v>28</v>
      </c>
      <c r="I12377" t="s">
        <v>18288</v>
      </c>
      <c r="J12377">
        <v>5.1999999999999995E-4</v>
      </c>
      <c r="K12377">
        <v>0.39600000000000002</v>
      </c>
      <c r="L12377">
        <v>1.3201999999999996</v>
      </c>
      <c r="M12377" s="2">
        <f t="shared" si="384"/>
        <v>42</v>
      </c>
      <c r="N12377" t="s">
        <v>2806</v>
      </c>
    </row>
    <row r="12378" spans="1:14">
      <c r="A12378">
        <v>22</v>
      </c>
      <c r="B12378" t="s">
        <v>5306</v>
      </c>
      <c r="C12378" t="s">
        <v>5307</v>
      </c>
      <c r="D12378">
        <v>368</v>
      </c>
      <c r="E12378" s="1">
        <v>1.29</v>
      </c>
      <c r="F12378">
        <v>1.554</v>
      </c>
      <c r="G12378">
        <v>1.333</v>
      </c>
      <c r="H12378">
        <v>3</v>
      </c>
      <c r="I12378" t="s">
        <v>18288</v>
      </c>
      <c r="J12378">
        <v>6.9999999999999999E-4</v>
      </c>
      <c r="K12378">
        <v>0.70799999999999996</v>
      </c>
      <c r="L12378">
        <v>1.3201999999999996</v>
      </c>
      <c r="M12378" s="2">
        <f t="shared" si="384"/>
        <v>44</v>
      </c>
      <c r="N12378" t="s">
        <v>2806</v>
      </c>
    </row>
    <row r="12379" spans="1:14">
      <c r="A12379">
        <v>23</v>
      </c>
      <c r="B12379" t="s">
        <v>5266</v>
      </c>
      <c r="C12379" t="s">
        <v>5267</v>
      </c>
      <c r="D12379">
        <v>422</v>
      </c>
      <c r="E12379" s="1">
        <v>1.194</v>
      </c>
      <c r="G12379">
        <v>0.17599999999999999</v>
      </c>
      <c r="H12379">
        <v>51</v>
      </c>
      <c r="I12379" t="s">
        <v>18288</v>
      </c>
      <c r="J12379">
        <v>8.8000000000000003E-4</v>
      </c>
      <c r="L12379">
        <v>1.3201999999999996</v>
      </c>
      <c r="M12379" s="2">
        <f t="shared" si="384"/>
        <v>46</v>
      </c>
      <c r="N12379" t="s">
        <v>2806</v>
      </c>
    </row>
    <row r="12380" spans="1:14">
      <c r="A12380">
        <v>24</v>
      </c>
      <c r="B12380" t="s">
        <v>5248</v>
      </c>
      <c r="C12380" t="s">
        <v>5249</v>
      </c>
      <c r="D12380">
        <v>496</v>
      </c>
      <c r="E12380" s="1">
        <v>1.171</v>
      </c>
      <c r="F12380">
        <v>1.0740000000000001</v>
      </c>
      <c r="G12380">
        <v>0.27300000000000002</v>
      </c>
      <c r="H12380">
        <v>44</v>
      </c>
      <c r="I12380" t="s">
        <v>18288</v>
      </c>
      <c r="J12380">
        <v>7.6999999999999996E-4</v>
      </c>
      <c r="K12380">
        <v>0.32200000000000001</v>
      </c>
      <c r="L12380">
        <v>1.3201999999999996</v>
      </c>
      <c r="M12380" s="2">
        <f t="shared" si="384"/>
        <v>48</v>
      </c>
      <c r="N12380" t="s">
        <v>2806</v>
      </c>
    </row>
    <row r="12381" spans="1:14">
      <c r="A12381">
        <v>25</v>
      </c>
      <c r="B12381" t="s">
        <v>15656</v>
      </c>
      <c r="C12381" t="s">
        <v>15657</v>
      </c>
      <c r="D12381">
        <v>338</v>
      </c>
      <c r="E12381" s="1">
        <v>1.141</v>
      </c>
      <c r="F12381">
        <v>1.141</v>
      </c>
      <c r="G12381">
        <v>0.85699999999999998</v>
      </c>
      <c r="H12381">
        <v>49</v>
      </c>
      <c r="I12381">
        <v>3.5</v>
      </c>
      <c r="J12381">
        <v>1.2999999999999999E-3</v>
      </c>
      <c r="K12381">
        <v>0.38700000000000001</v>
      </c>
      <c r="L12381">
        <v>1.3201999999999996</v>
      </c>
      <c r="M12381" s="2">
        <f t="shared" si="384"/>
        <v>50</v>
      </c>
      <c r="N12381" t="s">
        <v>2806</v>
      </c>
    </row>
    <row r="12382" spans="1:14">
      <c r="A12382">
        <v>26</v>
      </c>
      <c r="B12382" t="s">
        <v>5274</v>
      </c>
      <c r="C12382" t="s">
        <v>5275</v>
      </c>
      <c r="D12382">
        <v>3887</v>
      </c>
      <c r="E12382" s="1">
        <v>1.1000000000000001</v>
      </c>
      <c r="F12382">
        <v>1.1120000000000001</v>
      </c>
      <c r="G12382">
        <v>0.35499999999999998</v>
      </c>
      <c r="H12382">
        <v>76</v>
      </c>
      <c r="I12382" t="s">
        <v>18288</v>
      </c>
      <c r="J12382">
        <v>3.7000000000000002E-3</v>
      </c>
      <c r="K12382">
        <v>0.43099999999999999</v>
      </c>
      <c r="L12382">
        <v>1.3201999999999996</v>
      </c>
      <c r="M12382" s="2">
        <f t="shared" si="384"/>
        <v>52</v>
      </c>
      <c r="N12382" t="s">
        <v>2806</v>
      </c>
    </row>
    <row r="12383" spans="1:14">
      <c r="A12383">
        <v>27</v>
      </c>
      <c r="B12383" t="s">
        <v>15678</v>
      </c>
      <c r="C12383" t="s">
        <v>15679</v>
      </c>
      <c r="D12383">
        <v>1306</v>
      </c>
      <c r="E12383" s="1">
        <v>1.097</v>
      </c>
      <c r="F12383">
        <v>1.319</v>
      </c>
      <c r="I12383" t="s">
        <v>18288</v>
      </c>
      <c r="J12383">
        <v>1.09E-3</v>
      </c>
      <c r="K12383">
        <v>0.55100000000000005</v>
      </c>
      <c r="L12383">
        <v>1.3201999999999996</v>
      </c>
      <c r="M12383" s="2">
        <f t="shared" si="384"/>
        <v>54</v>
      </c>
      <c r="N12383" t="s">
        <v>2806</v>
      </c>
    </row>
    <row r="12384" spans="1:14">
      <c r="A12384">
        <v>28</v>
      </c>
      <c r="B12384" t="s">
        <v>15632</v>
      </c>
      <c r="C12384" t="s">
        <v>15633</v>
      </c>
      <c r="D12384">
        <v>167</v>
      </c>
      <c r="E12384" s="1">
        <v>1.0589999999999999</v>
      </c>
      <c r="F12384">
        <v>1.212</v>
      </c>
      <c r="G12384">
        <v>0</v>
      </c>
      <c r="H12384">
        <v>3</v>
      </c>
      <c r="I12384">
        <v>5.3</v>
      </c>
      <c r="J12384">
        <v>8.1999999999999998E-4</v>
      </c>
      <c r="K12384">
        <v>0.47</v>
      </c>
      <c r="L12384">
        <v>1.3201999999999996</v>
      </c>
      <c r="M12384" s="2">
        <f t="shared" si="384"/>
        <v>56.000000000000007</v>
      </c>
      <c r="N12384" t="s">
        <v>2806</v>
      </c>
    </row>
    <row r="12385" spans="1:14">
      <c r="A12385">
        <v>29</v>
      </c>
      <c r="B12385" t="s">
        <v>5262</v>
      </c>
      <c r="C12385" t="s">
        <v>5263</v>
      </c>
      <c r="D12385">
        <v>1435</v>
      </c>
      <c r="E12385" s="1">
        <v>1.052</v>
      </c>
      <c r="F12385">
        <v>1.161</v>
      </c>
      <c r="G12385">
        <v>0.41699999999999998</v>
      </c>
      <c r="H12385">
        <v>60</v>
      </c>
      <c r="I12385" t="s">
        <v>18288</v>
      </c>
      <c r="J12385">
        <v>2.2100000000000002E-3</v>
      </c>
      <c r="K12385">
        <v>0.46</v>
      </c>
      <c r="L12385">
        <v>1.3201999999999996</v>
      </c>
      <c r="M12385" s="2">
        <f t="shared" si="384"/>
        <v>57.999999999999993</v>
      </c>
      <c r="N12385" t="s">
        <v>2806</v>
      </c>
    </row>
    <row r="12386" spans="1:14">
      <c r="A12386">
        <v>30</v>
      </c>
      <c r="B12386" t="s">
        <v>5258</v>
      </c>
      <c r="C12386" t="s">
        <v>5259</v>
      </c>
      <c r="D12386">
        <v>661</v>
      </c>
      <c r="E12386" s="1">
        <v>1.0089999999999999</v>
      </c>
      <c r="F12386">
        <v>1.07</v>
      </c>
      <c r="G12386">
        <v>5.7000000000000002E-2</v>
      </c>
      <c r="H12386">
        <v>53</v>
      </c>
      <c r="I12386">
        <v>6.4</v>
      </c>
      <c r="J12386">
        <v>1.97E-3</v>
      </c>
      <c r="K12386">
        <v>0.39400000000000002</v>
      </c>
      <c r="L12386">
        <v>1.3201999999999996</v>
      </c>
      <c r="M12386" s="2">
        <f t="shared" si="384"/>
        <v>60</v>
      </c>
      <c r="N12386" t="s">
        <v>2806</v>
      </c>
    </row>
    <row r="12387" spans="1:14">
      <c r="A12387">
        <v>31</v>
      </c>
      <c r="B12387" t="s">
        <v>5292</v>
      </c>
      <c r="C12387" t="s">
        <v>5293</v>
      </c>
      <c r="D12387">
        <v>732</v>
      </c>
      <c r="E12387" s="1">
        <v>0.94</v>
      </c>
      <c r="F12387">
        <v>0.872</v>
      </c>
      <c r="G12387">
        <v>0.182</v>
      </c>
      <c r="H12387">
        <v>33</v>
      </c>
      <c r="I12387" t="s">
        <v>18288</v>
      </c>
      <c r="J12387">
        <v>9.6000000000000002E-4</v>
      </c>
      <c r="K12387">
        <v>0.317</v>
      </c>
      <c r="L12387">
        <v>1.3201999999999996</v>
      </c>
      <c r="M12387" s="2">
        <f t="shared" si="384"/>
        <v>62</v>
      </c>
      <c r="N12387" t="s">
        <v>2806</v>
      </c>
    </row>
    <row r="12388" spans="1:14">
      <c r="A12388">
        <v>32</v>
      </c>
      <c r="B12388" t="s">
        <v>5264</v>
      </c>
      <c r="C12388" t="s">
        <v>5265</v>
      </c>
      <c r="D12388">
        <v>439</v>
      </c>
      <c r="E12388" s="1">
        <v>0.92700000000000005</v>
      </c>
      <c r="F12388">
        <v>1.228</v>
      </c>
      <c r="G12388">
        <v>0.42599999999999999</v>
      </c>
      <c r="H12388">
        <v>47</v>
      </c>
      <c r="I12388">
        <v>6.4</v>
      </c>
      <c r="J12388">
        <v>1.33E-3</v>
      </c>
      <c r="K12388">
        <v>0.50900000000000001</v>
      </c>
      <c r="L12388">
        <v>1.3201999999999996</v>
      </c>
      <c r="M12388" s="2">
        <f t="shared" si="384"/>
        <v>64</v>
      </c>
      <c r="N12388" t="s">
        <v>2806</v>
      </c>
    </row>
    <row r="12389" spans="1:14">
      <c r="A12389">
        <v>33</v>
      </c>
      <c r="B12389" t="s">
        <v>5284</v>
      </c>
      <c r="C12389" t="s">
        <v>5285</v>
      </c>
      <c r="D12389">
        <v>638</v>
      </c>
      <c r="E12389" s="1">
        <v>0.92300000000000004</v>
      </c>
      <c r="F12389">
        <v>0.879</v>
      </c>
      <c r="G12389">
        <v>0.123</v>
      </c>
      <c r="H12389">
        <v>81</v>
      </c>
      <c r="I12389">
        <v>4.8</v>
      </c>
      <c r="J12389">
        <v>2.3400000000000001E-3</v>
      </c>
      <c r="K12389">
        <v>0.29299999999999998</v>
      </c>
      <c r="L12389">
        <v>1.3201999999999996</v>
      </c>
      <c r="M12389" s="2">
        <f t="shared" ref="M12389:M12406" si="385">A12389/50*100</f>
        <v>66</v>
      </c>
      <c r="N12389" t="s">
        <v>2806</v>
      </c>
    </row>
    <row r="12390" spans="1:14">
      <c r="A12390">
        <v>34</v>
      </c>
      <c r="B12390" t="s">
        <v>5290</v>
      </c>
      <c r="C12390" t="s">
        <v>5291</v>
      </c>
      <c r="D12390">
        <v>1075</v>
      </c>
      <c r="E12390" s="1">
        <v>0.871</v>
      </c>
      <c r="F12390">
        <v>1.5</v>
      </c>
      <c r="G12390">
        <v>0.61499999999999999</v>
      </c>
      <c r="H12390">
        <v>39</v>
      </c>
      <c r="I12390" t="s">
        <v>18288</v>
      </c>
      <c r="J12390">
        <v>1.25E-3</v>
      </c>
      <c r="K12390">
        <v>0.57499999999999996</v>
      </c>
      <c r="L12390">
        <v>1.3201999999999996</v>
      </c>
      <c r="M12390" s="2">
        <f t="shared" si="385"/>
        <v>68</v>
      </c>
      <c r="N12390" t="s">
        <v>2806</v>
      </c>
    </row>
    <row r="12391" spans="1:14">
      <c r="A12391">
        <v>35</v>
      </c>
      <c r="B12391" t="s">
        <v>5250</v>
      </c>
      <c r="C12391" t="s">
        <v>5251</v>
      </c>
      <c r="D12391">
        <v>1128</v>
      </c>
      <c r="E12391" s="1">
        <v>0.86599999999999999</v>
      </c>
      <c r="F12391">
        <v>1.2230000000000001</v>
      </c>
      <c r="G12391">
        <v>0.35299999999999998</v>
      </c>
      <c r="H12391">
        <v>17</v>
      </c>
      <c r="I12391" t="s">
        <v>18288</v>
      </c>
      <c r="J12391">
        <v>1.5499999999999999E-3</v>
      </c>
      <c r="K12391">
        <v>0.40200000000000002</v>
      </c>
      <c r="L12391">
        <v>1.3201999999999996</v>
      </c>
      <c r="M12391" s="2">
        <f t="shared" si="385"/>
        <v>70</v>
      </c>
      <c r="N12391" t="s">
        <v>2806</v>
      </c>
    </row>
    <row r="12392" spans="1:14">
      <c r="A12392">
        <v>36</v>
      </c>
      <c r="B12392" t="s">
        <v>5260</v>
      </c>
      <c r="C12392" t="s">
        <v>5261</v>
      </c>
      <c r="D12392">
        <v>139</v>
      </c>
      <c r="E12392" s="1">
        <v>0.83299999999999996</v>
      </c>
      <c r="G12392">
        <v>0</v>
      </c>
      <c r="H12392">
        <v>10</v>
      </c>
      <c r="I12392" t="s">
        <v>18288</v>
      </c>
      <c r="J12392">
        <v>3.2000000000000003E-4</v>
      </c>
      <c r="L12392">
        <v>1.3201999999999996</v>
      </c>
      <c r="M12392" s="2">
        <f t="shared" si="385"/>
        <v>72</v>
      </c>
      <c r="N12392" t="s">
        <v>2806</v>
      </c>
    </row>
    <row r="12393" spans="1:14">
      <c r="A12393">
        <v>37</v>
      </c>
      <c r="B12393" t="s">
        <v>5272</v>
      </c>
      <c r="C12393" t="s">
        <v>5273</v>
      </c>
      <c r="D12393">
        <v>291</v>
      </c>
      <c r="E12393" s="1">
        <v>0.77800000000000002</v>
      </c>
      <c r="F12393">
        <v>0.73</v>
      </c>
      <c r="G12393">
        <v>0.28599999999999998</v>
      </c>
      <c r="H12393">
        <v>14</v>
      </c>
      <c r="I12393" t="s">
        <v>18288</v>
      </c>
      <c r="J12393">
        <v>3.2000000000000003E-4</v>
      </c>
      <c r="K12393">
        <v>0.24299999999999999</v>
      </c>
      <c r="L12393">
        <v>1.3201999999999996</v>
      </c>
      <c r="M12393" s="2">
        <f t="shared" si="385"/>
        <v>74</v>
      </c>
      <c r="N12393" t="s">
        <v>2806</v>
      </c>
    </row>
    <row r="12394" spans="1:14">
      <c r="A12394">
        <v>38</v>
      </c>
      <c r="B12394" t="s">
        <v>18013</v>
      </c>
      <c r="C12394" t="s">
        <v>18014</v>
      </c>
      <c r="D12394">
        <v>142</v>
      </c>
      <c r="E12394" s="1">
        <v>0.73899999999999999</v>
      </c>
      <c r="F12394">
        <v>0.83799999999999997</v>
      </c>
      <c r="G12394">
        <v>0.108</v>
      </c>
      <c r="H12394">
        <v>37</v>
      </c>
      <c r="I12394">
        <v>5.4</v>
      </c>
      <c r="J12394">
        <v>5.9999999999999995E-4</v>
      </c>
      <c r="K12394">
        <v>0.29399999999999998</v>
      </c>
      <c r="L12394">
        <v>1.3201999999999996</v>
      </c>
      <c r="M12394" s="2">
        <f t="shared" si="385"/>
        <v>76</v>
      </c>
      <c r="N12394" t="s">
        <v>2806</v>
      </c>
    </row>
    <row r="12395" spans="1:14">
      <c r="A12395">
        <v>39</v>
      </c>
      <c r="B12395" t="s">
        <v>5268</v>
      </c>
      <c r="C12395" t="s">
        <v>5269</v>
      </c>
      <c r="D12395">
        <v>407</v>
      </c>
      <c r="E12395" s="1">
        <v>0.72699999999999998</v>
      </c>
      <c r="G12395">
        <v>0.222</v>
      </c>
      <c r="H12395">
        <v>27</v>
      </c>
      <c r="I12395">
        <v>9.8000000000000007</v>
      </c>
      <c r="J12395">
        <v>5.8E-4</v>
      </c>
      <c r="L12395">
        <v>1.3201999999999996</v>
      </c>
      <c r="M12395" s="2">
        <f t="shared" si="385"/>
        <v>78</v>
      </c>
      <c r="N12395" t="s">
        <v>2806</v>
      </c>
    </row>
    <row r="12396" spans="1:14">
      <c r="A12396">
        <v>40</v>
      </c>
      <c r="B12396" t="s">
        <v>15572</v>
      </c>
      <c r="C12396" t="s">
        <v>15573</v>
      </c>
      <c r="D12396">
        <v>98</v>
      </c>
      <c r="E12396" s="1">
        <v>0.71899999999999997</v>
      </c>
      <c r="G12396">
        <v>0.14299999999999999</v>
      </c>
      <c r="H12396">
        <v>14</v>
      </c>
      <c r="J12396">
        <v>5.0000000000000001E-4</v>
      </c>
      <c r="L12396">
        <v>1.3201999999999996</v>
      </c>
      <c r="M12396" s="2">
        <f t="shared" si="385"/>
        <v>80</v>
      </c>
      <c r="N12396" t="s">
        <v>2806</v>
      </c>
    </row>
    <row r="12397" spans="1:14">
      <c r="A12397">
        <v>41</v>
      </c>
      <c r="B12397" t="s">
        <v>5282</v>
      </c>
      <c r="C12397" t="s">
        <v>5283</v>
      </c>
      <c r="D12397">
        <v>1091</v>
      </c>
      <c r="E12397" s="1">
        <v>0.70599999999999996</v>
      </c>
      <c r="F12397">
        <v>0.61</v>
      </c>
      <c r="G12397">
        <v>0.154</v>
      </c>
      <c r="H12397">
        <v>13</v>
      </c>
      <c r="I12397" t="s">
        <v>18288</v>
      </c>
      <c r="J12397">
        <v>6.3000000000000003E-4</v>
      </c>
      <c r="K12397">
        <v>0.26600000000000001</v>
      </c>
      <c r="L12397">
        <v>1.3201999999999996</v>
      </c>
      <c r="M12397" s="2">
        <f t="shared" si="385"/>
        <v>82</v>
      </c>
      <c r="N12397" t="s">
        <v>2806</v>
      </c>
    </row>
    <row r="12398" spans="1:14">
      <c r="A12398">
        <v>42</v>
      </c>
      <c r="B12398" t="s">
        <v>5256</v>
      </c>
      <c r="C12398" t="s">
        <v>5257</v>
      </c>
      <c r="D12398">
        <v>316</v>
      </c>
      <c r="E12398" s="1">
        <v>0.70299999999999996</v>
      </c>
      <c r="G12398">
        <v>0</v>
      </c>
      <c r="H12398">
        <v>14</v>
      </c>
      <c r="I12398" t="s">
        <v>18288</v>
      </c>
      <c r="J12398">
        <v>3.1E-4</v>
      </c>
      <c r="L12398">
        <v>1.3201999999999996</v>
      </c>
      <c r="M12398" s="2">
        <f t="shared" si="385"/>
        <v>84</v>
      </c>
      <c r="N12398" t="s">
        <v>2806</v>
      </c>
    </row>
    <row r="12399" spans="1:14">
      <c r="A12399">
        <v>43</v>
      </c>
      <c r="B12399" t="s">
        <v>5298</v>
      </c>
      <c r="C12399" t="s">
        <v>5299</v>
      </c>
      <c r="D12399">
        <v>224</v>
      </c>
      <c r="E12399" s="1">
        <v>0.7</v>
      </c>
      <c r="G12399">
        <v>0.14299999999999999</v>
      </c>
      <c r="H12399">
        <v>21</v>
      </c>
      <c r="I12399">
        <v>7.6</v>
      </c>
      <c r="J12399">
        <v>4.6000000000000001E-4</v>
      </c>
      <c r="L12399">
        <v>1.3201999999999996</v>
      </c>
      <c r="M12399" s="2">
        <f t="shared" si="385"/>
        <v>86</v>
      </c>
      <c r="N12399" t="s">
        <v>2806</v>
      </c>
    </row>
    <row r="12400" spans="1:14">
      <c r="A12400">
        <v>44</v>
      </c>
      <c r="B12400" t="s">
        <v>5288</v>
      </c>
      <c r="C12400" t="s">
        <v>5289</v>
      </c>
      <c r="D12400">
        <v>529</v>
      </c>
      <c r="E12400" s="1">
        <v>0.68400000000000005</v>
      </c>
      <c r="F12400">
        <v>0.64300000000000002</v>
      </c>
      <c r="G12400">
        <v>0.111</v>
      </c>
      <c r="H12400">
        <v>9</v>
      </c>
      <c r="I12400" t="s">
        <v>18288</v>
      </c>
      <c r="J12400">
        <v>1.7000000000000001E-4</v>
      </c>
      <c r="K12400">
        <v>0.22700000000000001</v>
      </c>
      <c r="L12400">
        <v>1.3201999999999996</v>
      </c>
      <c r="M12400" s="2">
        <f t="shared" si="385"/>
        <v>88</v>
      </c>
      <c r="N12400" t="s">
        <v>2806</v>
      </c>
    </row>
    <row r="12401" spans="1:14">
      <c r="A12401">
        <v>45</v>
      </c>
      <c r="B12401" t="s">
        <v>5252</v>
      </c>
      <c r="C12401" t="s">
        <v>5253</v>
      </c>
      <c r="D12401">
        <v>341</v>
      </c>
      <c r="E12401" s="1">
        <v>0.65200000000000002</v>
      </c>
      <c r="F12401">
        <v>0.81100000000000005</v>
      </c>
      <c r="G12401">
        <v>0</v>
      </c>
      <c r="H12401">
        <v>11</v>
      </c>
      <c r="I12401" t="s">
        <v>18288</v>
      </c>
      <c r="J12401">
        <v>3.5E-4</v>
      </c>
      <c r="K12401">
        <v>0.27100000000000002</v>
      </c>
      <c r="L12401">
        <v>1.3201999999999996</v>
      </c>
      <c r="M12401" s="2">
        <f t="shared" si="385"/>
        <v>90</v>
      </c>
      <c r="N12401" t="s">
        <v>2806</v>
      </c>
    </row>
    <row r="12402" spans="1:14">
      <c r="A12402">
        <v>46</v>
      </c>
      <c r="B12402" t="s">
        <v>5254</v>
      </c>
      <c r="C12402" t="s">
        <v>5255</v>
      </c>
      <c r="D12402">
        <v>283</v>
      </c>
      <c r="E12402" s="1">
        <v>0.60899999999999999</v>
      </c>
      <c r="F12402">
        <v>0.86199999999999999</v>
      </c>
      <c r="G12402">
        <v>0.25</v>
      </c>
      <c r="H12402">
        <v>12</v>
      </c>
      <c r="I12402" t="s">
        <v>18288</v>
      </c>
      <c r="J12402">
        <v>2.9999999999999997E-4</v>
      </c>
      <c r="K12402">
        <v>0.26100000000000001</v>
      </c>
      <c r="L12402">
        <v>1.3201999999999996</v>
      </c>
      <c r="M12402" s="2">
        <f t="shared" si="385"/>
        <v>92</v>
      </c>
      <c r="N12402" t="s">
        <v>2806</v>
      </c>
    </row>
    <row r="12403" spans="1:14">
      <c r="A12403">
        <v>47</v>
      </c>
      <c r="B12403" t="s">
        <v>5302</v>
      </c>
      <c r="C12403" t="s">
        <v>5303</v>
      </c>
      <c r="D12403">
        <v>195</v>
      </c>
      <c r="E12403" s="1">
        <v>0.57699999999999996</v>
      </c>
      <c r="G12403">
        <v>0.1</v>
      </c>
      <c r="H12403">
        <v>20</v>
      </c>
      <c r="I12403">
        <v>6.4</v>
      </c>
      <c r="J12403">
        <v>4.8000000000000001E-4</v>
      </c>
      <c r="L12403">
        <v>1.3201999999999996</v>
      </c>
      <c r="M12403" s="2">
        <f t="shared" si="385"/>
        <v>94</v>
      </c>
      <c r="N12403" t="s">
        <v>2806</v>
      </c>
    </row>
    <row r="12404" spans="1:14">
      <c r="A12404">
        <v>48</v>
      </c>
      <c r="B12404" t="s">
        <v>15630</v>
      </c>
      <c r="C12404" t="s">
        <v>15631</v>
      </c>
      <c r="D12404">
        <v>472</v>
      </c>
      <c r="E12404" s="1">
        <v>0.55300000000000005</v>
      </c>
      <c r="F12404">
        <v>0.78100000000000003</v>
      </c>
      <c r="G12404">
        <v>0.188</v>
      </c>
      <c r="H12404">
        <v>32</v>
      </c>
      <c r="I12404">
        <v>8.1999999999999993</v>
      </c>
      <c r="J12404">
        <v>1.1199999999999999E-3</v>
      </c>
      <c r="K12404">
        <v>0.29799999999999999</v>
      </c>
      <c r="L12404">
        <v>1.3201999999999996</v>
      </c>
      <c r="M12404" s="2">
        <f t="shared" si="385"/>
        <v>96</v>
      </c>
      <c r="N12404" t="s">
        <v>2806</v>
      </c>
    </row>
    <row r="12405" spans="1:14">
      <c r="A12405">
        <v>49</v>
      </c>
      <c r="B12405" t="s">
        <v>15620</v>
      </c>
      <c r="C12405" t="s">
        <v>15621</v>
      </c>
      <c r="D12405">
        <v>697</v>
      </c>
      <c r="E12405" s="1">
        <v>0.51700000000000002</v>
      </c>
      <c r="F12405">
        <v>0.76</v>
      </c>
      <c r="G12405">
        <v>0.44800000000000001</v>
      </c>
      <c r="H12405">
        <v>29</v>
      </c>
      <c r="I12405" t="s">
        <v>18288</v>
      </c>
      <c r="J12405">
        <v>6.4999999999999997E-4</v>
      </c>
      <c r="K12405">
        <v>0.25600000000000001</v>
      </c>
      <c r="L12405">
        <v>1.3201999999999996</v>
      </c>
      <c r="M12405" s="2">
        <f t="shared" si="385"/>
        <v>98</v>
      </c>
      <c r="N12405" t="s">
        <v>2806</v>
      </c>
    </row>
    <row r="12406" spans="1:14">
      <c r="A12406">
        <v>50</v>
      </c>
      <c r="B12406" t="s">
        <v>5296</v>
      </c>
      <c r="C12406" t="s">
        <v>5297</v>
      </c>
      <c r="D12406">
        <v>914</v>
      </c>
      <c r="E12406" s="1">
        <v>0.47199999999999998</v>
      </c>
      <c r="F12406">
        <v>0.48</v>
      </c>
      <c r="G12406">
        <v>8.5999999999999993E-2</v>
      </c>
      <c r="H12406">
        <v>93</v>
      </c>
      <c r="I12406" t="s">
        <v>18288</v>
      </c>
      <c r="J12406">
        <v>1.39E-3</v>
      </c>
      <c r="K12406">
        <v>0.14499999999999999</v>
      </c>
      <c r="L12406">
        <v>1.3201999999999996</v>
      </c>
      <c r="M12406" s="2">
        <f t="shared" si="385"/>
        <v>100</v>
      </c>
      <c r="N12406" t="s">
        <v>2806</v>
      </c>
    </row>
    <row r="12407" spans="1:14" s="3" customFormat="1">
      <c r="E12407" s="4"/>
      <c r="M12407" s="5"/>
    </row>
    <row r="12408" spans="1:14">
      <c r="A12408">
        <v>1</v>
      </c>
      <c r="B12408" t="s">
        <v>7451</v>
      </c>
      <c r="C12408" t="s">
        <v>7452</v>
      </c>
      <c r="D12408">
        <v>6108</v>
      </c>
      <c r="E12408" s="1">
        <v>12.609</v>
      </c>
      <c r="F12408">
        <v>13.567</v>
      </c>
      <c r="G12408">
        <v>2.9430000000000001</v>
      </c>
      <c r="H12408">
        <v>122</v>
      </c>
      <c r="I12408">
        <v>3.3</v>
      </c>
      <c r="J12408">
        <v>4.897E-2</v>
      </c>
      <c r="K12408">
        <v>6.6020000000000003</v>
      </c>
      <c r="L12408">
        <f>AVERAGE(E12408:E12441)</f>
        <v>2.4942647058823528</v>
      </c>
      <c r="M12408" s="2">
        <f t="shared" ref="M12408:M12441" si="386">A12408/34*100</f>
        <v>2.9411764705882351</v>
      </c>
      <c r="N12408" t="s">
        <v>5350</v>
      </c>
    </row>
    <row r="12409" spans="1:14">
      <c r="A12409">
        <v>2</v>
      </c>
      <c r="B12409" t="s">
        <v>7511</v>
      </c>
      <c r="C12409" t="s">
        <v>7512</v>
      </c>
      <c r="D12409">
        <v>19743</v>
      </c>
      <c r="E12409" s="1">
        <v>8.1359999999999992</v>
      </c>
      <c r="F12409">
        <v>8.9169999999999998</v>
      </c>
      <c r="G12409">
        <v>1.306</v>
      </c>
      <c r="H12409">
        <v>627</v>
      </c>
      <c r="I12409">
        <v>3.1</v>
      </c>
      <c r="J12409">
        <v>0.11989</v>
      </c>
      <c r="K12409">
        <v>3.488</v>
      </c>
      <c r="L12409">
        <v>2.4942647058823528</v>
      </c>
      <c r="M12409" s="2">
        <f t="shared" si="386"/>
        <v>5.8823529411764701</v>
      </c>
      <c r="N12409" t="s">
        <v>5350</v>
      </c>
    </row>
    <row r="12410" spans="1:14">
      <c r="A12410">
        <v>3</v>
      </c>
      <c r="B12410" t="s">
        <v>5360</v>
      </c>
      <c r="C12410" t="s">
        <v>5361</v>
      </c>
      <c r="D12410">
        <v>4819</v>
      </c>
      <c r="E12410" s="1">
        <v>5.5129999999999999</v>
      </c>
      <c r="F12410">
        <v>4.8780000000000001</v>
      </c>
      <c r="G12410">
        <v>1.1140000000000001</v>
      </c>
      <c r="H12410">
        <v>70</v>
      </c>
      <c r="I12410">
        <v>6.2</v>
      </c>
      <c r="J12410">
        <v>1.302E-2</v>
      </c>
      <c r="K12410">
        <v>1.643</v>
      </c>
      <c r="L12410">
        <v>2.4942647058823528</v>
      </c>
      <c r="M12410" s="2">
        <f t="shared" si="386"/>
        <v>8.8235294117647065</v>
      </c>
      <c r="N12410" t="s">
        <v>5350</v>
      </c>
    </row>
    <row r="12411" spans="1:14">
      <c r="A12411">
        <v>4</v>
      </c>
      <c r="B12411" t="s">
        <v>5354</v>
      </c>
      <c r="C12411" t="s">
        <v>5355</v>
      </c>
      <c r="D12411">
        <v>6012</v>
      </c>
      <c r="E12411" s="1">
        <v>4.569</v>
      </c>
      <c r="F12411">
        <v>4.9630000000000001</v>
      </c>
      <c r="G12411">
        <v>0.77600000000000002</v>
      </c>
      <c r="H12411">
        <v>500</v>
      </c>
      <c r="I12411">
        <v>2.5</v>
      </c>
      <c r="J12411">
        <v>2.9360000000000001E-2</v>
      </c>
      <c r="K12411">
        <v>1.48</v>
      </c>
      <c r="L12411">
        <v>2.4942647058823528</v>
      </c>
      <c r="M12411" s="2">
        <f t="shared" si="386"/>
        <v>11.76470588235294</v>
      </c>
      <c r="N12411" t="s">
        <v>5350</v>
      </c>
    </row>
    <row r="12412" spans="1:14">
      <c r="A12412">
        <v>5</v>
      </c>
      <c r="B12412" t="s">
        <v>5314</v>
      </c>
      <c r="C12412" t="s">
        <v>5315</v>
      </c>
      <c r="D12412">
        <v>1543</v>
      </c>
      <c r="E12412" s="1">
        <v>3.778</v>
      </c>
      <c r="F12412">
        <v>4.5</v>
      </c>
      <c r="G12412">
        <v>0.375</v>
      </c>
      <c r="H12412">
        <v>16</v>
      </c>
      <c r="I12412">
        <v>8.1</v>
      </c>
      <c r="J12412">
        <v>2.5600000000000002E-3</v>
      </c>
      <c r="K12412">
        <v>1.375</v>
      </c>
      <c r="L12412">
        <v>2.4942647058823528</v>
      </c>
      <c r="M12412" s="2">
        <f t="shared" si="386"/>
        <v>14.705882352941178</v>
      </c>
      <c r="N12412" t="s">
        <v>5350</v>
      </c>
    </row>
    <row r="12413" spans="1:14">
      <c r="A12413">
        <v>6</v>
      </c>
      <c r="B12413" t="s">
        <v>5326</v>
      </c>
      <c r="C12413" t="s">
        <v>5327</v>
      </c>
      <c r="D12413">
        <v>9238</v>
      </c>
      <c r="E12413" s="1">
        <v>3.637</v>
      </c>
      <c r="F12413">
        <v>3.7210000000000001</v>
      </c>
      <c r="G12413">
        <v>0.71299999999999997</v>
      </c>
      <c r="H12413">
        <v>129</v>
      </c>
      <c r="I12413">
        <v>8.6</v>
      </c>
      <c r="J12413">
        <v>1.549E-2</v>
      </c>
      <c r="K12413">
        <v>1.1020000000000001</v>
      </c>
      <c r="L12413">
        <v>2.4942647058823528</v>
      </c>
      <c r="M12413" s="2">
        <f t="shared" si="386"/>
        <v>17.647058823529413</v>
      </c>
      <c r="N12413" t="s">
        <v>5350</v>
      </c>
    </row>
    <row r="12414" spans="1:14">
      <c r="A12414">
        <v>7</v>
      </c>
      <c r="B12414" t="s">
        <v>5338</v>
      </c>
      <c r="C12414" t="s">
        <v>5339</v>
      </c>
      <c r="D12414">
        <v>6532</v>
      </c>
      <c r="E12414" s="1">
        <v>3.4</v>
      </c>
      <c r="F12414">
        <v>3.476</v>
      </c>
      <c r="G12414">
        <v>0.55800000000000005</v>
      </c>
      <c r="H12414">
        <v>430</v>
      </c>
      <c r="I12414">
        <v>3.3</v>
      </c>
      <c r="J12414">
        <v>2.435E-2</v>
      </c>
      <c r="K12414">
        <v>0.89900000000000002</v>
      </c>
      <c r="L12414">
        <v>2.4942647058823528</v>
      </c>
      <c r="M12414" s="2">
        <f t="shared" si="386"/>
        <v>20.588235294117645</v>
      </c>
      <c r="N12414" t="s">
        <v>5350</v>
      </c>
    </row>
    <row r="12415" spans="1:14">
      <c r="A12415">
        <v>8</v>
      </c>
      <c r="B12415" t="s">
        <v>5344</v>
      </c>
      <c r="C12415" t="s">
        <v>5345</v>
      </c>
      <c r="D12415">
        <v>1558</v>
      </c>
      <c r="E12415" s="1">
        <v>3.246</v>
      </c>
      <c r="F12415">
        <v>3.0710000000000002</v>
      </c>
      <c r="G12415">
        <v>0.58399999999999996</v>
      </c>
      <c r="H12415">
        <v>293</v>
      </c>
      <c r="I12415">
        <v>1.9</v>
      </c>
      <c r="J12415">
        <v>5.2900000000000004E-3</v>
      </c>
      <c r="K12415">
        <v>0.67</v>
      </c>
      <c r="L12415">
        <v>2.4942647058823528</v>
      </c>
      <c r="M12415" s="2">
        <f t="shared" si="386"/>
        <v>23.52941176470588</v>
      </c>
      <c r="N12415" t="s">
        <v>5350</v>
      </c>
    </row>
    <row r="12416" spans="1:14">
      <c r="A12416">
        <v>9</v>
      </c>
      <c r="B12416" t="s">
        <v>5348</v>
      </c>
      <c r="C12416" t="s">
        <v>5349</v>
      </c>
      <c r="D12416">
        <v>9088</v>
      </c>
      <c r="E12416" s="1">
        <v>2.8519999999999999</v>
      </c>
      <c r="F12416">
        <v>2.5059999999999998</v>
      </c>
      <c r="G12416">
        <v>0.53</v>
      </c>
      <c r="H12416">
        <v>626</v>
      </c>
      <c r="I12416">
        <v>4.8</v>
      </c>
      <c r="J12416">
        <v>1.7309999999999999E-2</v>
      </c>
      <c r="K12416">
        <v>0.46100000000000002</v>
      </c>
      <c r="L12416">
        <v>2.4942647058823528</v>
      </c>
      <c r="M12416" s="2">
        <f t="shared" si="386"/>
        <v>26.47058823529412</v>
      </c>
      <c r="N12416" t="s">
        <v>5350</v>
      </c>
    </row>
    <row r="12417" spans="1:14">
      <c r="A12417">
        <v>10</v>
      </c>
      <c r="B12417" t="s">
        <v>5312</v>
      </c>
      <c r="C12417" t="s">
        <v>5313</v>
      </c>
      <c r="D12417">
        <v>5090</v>
      </c>
      <c r="E12417" s="1">
        <v>2.7869999999999999</v>
      </c>
      <c r="F12417">
        <v>2.5110000000000001</v>
      </c>
      <c r="G12417">
        <v>0.64500000000000002</v>
      </c>
      <c r="H12417">
        <v>166</v>
      </c>
      <c r="I12417">
        <v>7.5</v>
      </c>
      <c r="J12417">
        <v>8.6499999999999997E-3</v>
      </c>
      <c r="K12417">
        <v>0.64</v>
      </c>
      <c r="L12417">
        <v>2.4942647058823528</v>
      </c>
      <c r="M12417" s="2">
        <f t="shared" si="386"/>
        <v>29.411764705882355</v>
      </c>
      <c r="N12417" t="s">
        <v>5350</v>
      </c>
    </row>
    <row r="12418" spans="1:14">
      <c r="A12418">
        <v>11</v>
      </c>
      <c r="B12418" t="s">
        <v>20542</v>
      </c>
      <c r="C12418" t="s">
        <v>20541</v>
      </c>
      <c r="D12418">
        <v>7421</v>
      </c>
      <c r="E12418" s="1">
        <v>2.734</v>
      </c>
      <c r="F12418">
        <v>2.859</v>
      </c>
      <c r="G12418">
        <v>0.50800000000000001</v>
      </c>
      <c r="H12418">
        <v>124</v>
      </c>
      <c r="I12418" t="s">
        <v>18288</v>
      </c>
      <c r="J12418">
        <v>1.013E-2</v>
      </c>
      <c r="K12418">
        <v>0.88500000000000001</v>
      </c>
      <c r="L12418">
        <v>2.4942647058823528</v>
      </c>
      <c r="M12418" s="2">
        <f t="shared" si="386"/>
        <v>32.352941176470587</v>
      </c>
      <c r="N12418" t="s">
        <v>5350</v>
      </c>
    </row>
    <row r="12419" spans="1:14">
      <c r="A12419">
        <v>12</v>
      </c>
      <c r="B12419" t="s">
        <v>5322</v>
      </c>
      <c r="C12419" t="s">
        <v>5323</v>
      </c>
      <c r="D12419">
        <v>1141</v>
      </c>
      <c r="E12419" s="1">
        <v>2.5150000000000001</v>
      </c>
      <c r="F12419">
        <v>1.706</v>
      </c>
      <c r="G12419">
        <v>0.318</v>
      </c>
      <c r="H12419">
        <v>44</v>
      </c>
      <c r="I12419" t="s">
        <v>18288</v>
      </c>
      <c r="J12419">
        <v>1.67E-3</v>
      </c>
      <c r="K12419">
        <v>0.52900000000000003</v>
      </c>
      <c r="L12419">
        <v>2.4942647058823528</v>
      </c>
      <c r="M12419" s="2">
        <f t="shared" si="386"/>
        <v>35.294117647058826</v>
      </c>
      <c r="N12419" t="s">
        <v>5350</v>
      </c>
    </row>
    <row r="12420" spans="1:14">
      <c r="A12420">
        <v>13</v>
      </c>
      <c r="B12420" t="s">
        <v>5364</v>
      </c>
      <c r="C12420" t="s">
        <v>5365</v>
      </c>
      <c r="D12420">
        <v>12644</v>
      </c>
      <c r="E12420" s="1">
        <v>2.3809999999999998</v>
      </c>
      <c r="F12420">
        <v>2.6110000000000002</v>
      </c>
      <c r="G12420">
        <v>0.46400000000000002</v>
      </c>
      <c r="H12420">
        <v>500</v>
      </c>
      <c r="I12420">
        <v>6.4</v>
      </c>
      <c r="J12420">
        <v>1.907E-2</v>
      </c>
      <c r="K12420">
        <v>0.504</v>
      </c>
      <c r="L12420">
        <v>2.4942647058823528</v>
      </c>
      <c r="M12420" s="2">
        <f t="shared" si="386"/>
        <v>38.235294117647058</v>
      </c>
      <c r="N12420" t="s">
        <v>5350</v>
      </c>
    </row>
    <row r="12421" spans="1:14">
      <c r="A12421">
        <v>14</v>
      </c>
      <c r="B12421" t="s">
        <v>5350</v>
      </c>
      <c r="C12421" t="s">
        <v>5351</v>
      </c>
      <c r="D12421">
        <v>8043</v>
      </c>
      <c r="E12421" s="1">
        <v>2.355</v>
      </c>
      <c r="F12421">
        <v>2.4630000000000001</v>
      </c>
      <c r="G12421">
        <v>0.72099999999999997</v>
      </c>
      <c r="H12421">
        <v>183</v>
      </c>
      <c r="I12421" t="s">
        <v>18288</v>
      </c>
      <c r="J12421">
        <v>1.129E-2</v>
      </c>
      <c r="K12421">
        <v>0.71799999999999997</v>
      </c>
      <c r="L12421">
        <v>2.4942647058823528</v>
      </c>
      <c r="M12421" s="2">
        <f t="shared" si="386"/>
        <v>41.17647058823529</v>
      </c>
      <c r="N12421" t="s">
        <v>5350</v>
      </c>
    </row>
    <row r="12422" spans="1:14">
      <c r="A12422">
        <v>15</v>
      </c>
      <c r="B12422" t="s">
        <v>8947</v>
      </c>
      <c r="C12422" t="s">
        <v>8948</v>
      </c>
      <c r="D12422">
        <v>186</v>
      </c>
      <c r="E12422" s="1">
        <v>2.3530000000000002</v>
      </c>
      <c r="F12422">
        <v>2.3530000000000002</v>
      </c>
      <c r="G12422">
        <v>0.27</v>
      </c>
      <c r="H12422">
        <v>74</v>
      </c>
      <c r="I12422">
        <v>1.9</v>
      </c>
      <c r="J12422">
        <v>7.2999999999999996E-4</v>
      </c>
      <c r="K12422">
        <v>0.61299999999999999</v>
      </c>
      <c r="L12422">
        <v>2.4942647058823528</v>
      </c>
      <c r="M12422" s="2">
        <f t="shared" si="386"/>
        <v>44.117647058823529</v>
      </c>
      <c r="N12422" t="s">
        <v>5350</v>
      </c>
    </row>
    <row r="12423" spans="1:14">
      <c r="A12423">
        <v>16</v>
      </c>
      <c r="B12423" t="s">
        <v>5346</v>
      </c>
      <c r="C12423" t="s">
        <v>5347</v>
      </c>
      <c r="D12423">
        <v>1674</v>
      </c>
      <c r="E12423" s="1">
        <v>2.302</v>
      </c>
      <c r="F12423">
        <v>2.3719999999999999</v>
      </c>
      <c r="G12423">
        <v>0.69099999999999995</v>
      </c>
      <c r="H12423">
        <v>123</v>
      </c>
      <c r="I12423">
        <v>4.5</v>
      </c>
      <c r="J12423">
        <v>4.8199999999999996E-3</v>
      </c>
      <c r="K12423">
        <v>0.65900000000000003</v>
      </c>
      <c r="L12423">
        <v>2.4942647058823528</v>
      </c>
      <c r="M12423" s="2">
        <f t="shared" si="386"/>
        <v>47.058823529411761</v>
      </c>
      <c r="N12423" t="s">
        <v>5350</v>
      </c>
    </row>
    <row r="12424" spans="1:14">
      <c r="A12424">
        <v>17</v>
      </c>
      <c r="B12424" t="s">
        <v>8829</v>
      </c>
      <c r="C12424" t="s">
        <v>8830</v>
      </c>
      <c r="D12424">
        <v>2605</v>
      </c>
      <c r="E12424" s="1">
        <v>2.2080000000000002</v>
      </c>
      <c r="F12424">
        <v>2.4129999999999998</v>
      </c>
      <c r="G12424">
        <v>0.75</v>
      </c>
      <c r="H12424">
        <v>64</v>
      </c>
      <c r="I12424">
        <v>8.1</v>
      </c>
      <c r="J12424">
        <v>4.3200000000000001E-3</v>
      </c>
      <c r="K12424">
        <v>0.65200000000000002</v>
      </c>
      <c r="L12424">
        <v>2.4942647058823528</v>
      </c>
      <c r="M12424" s="2">
        <f t="shared" si="386"/>
        <v>50</v>
      </c>
      <c r="N12424" t="s">
        <v>5350</v>
      </c>
    </row>
    <row r="12425" spans="1:14">
      <c r="A12425">
        <v>18</v>
      </c>
      <c r="B12425" t="s">
        <v>5320</v>
      </c>
      <c r="C12425" t="s">
        <v>5321</v>
      </c>
      <c r="D12425">
        <v>4948</v>
      </c>
      <c r="E12425" s="1">
        <v>2.1539999999999999</v>
      </c>
      <c r="F12425">
        <v>2.093</v>
      </c>
      <c r="G12425">
        <v>0.28999999999999998</v>
      </c>
      <c r="H12425">
        <v>231</v>
      </c>
      <c r="I12425">
        <v>6.5</v>
      </c>
      <c r="J12425">
        <v>9.9799999999999993E-3</v>
      </c>
      <c r="K12425">
        <v>0.52400000000000002</v>
      </c>
      <c r="L12425">
        <v>2.4942647058823528</v>
      </c>
      <c r="M12425" s="2">
        <f t="shared" si="386"/>
        <v>52.941176470588239</v>
      </c>
      <c r="N12425" t="s">
        <v>5350</v>
      </c>
    </row>
    <row r="12426" spans="1:14">
      <c r="A12426">
        <v>19</v>
      </c>
      <c r="B12426" t="s">
        <v>5340</v>
      </c>
      <c r="C12426" t="s">
        <v>5341</v>
      </c>
      <c r="D12426">
        <v>5144</v>
      </c>
      <c r="E12426" s="1">
        <v>1.363</v>
      </c>
      <c r="F12426">
        <v>1.962</v>
      </c>
      <c r="G12426">
        <v>0.14099999999999999</v>
      </c>
      <c r="H12426">
        <v>177</v>
      </c>
      <c r="I12426">
        <v>8.4</v>
      </c>
      <c r="J12426">
        <v>8.26E-3</v>
      </c>
      <c r="K12426">
        <v>0.50600000000000001</v>
      </c>
      <c r="L12426">
        <v>2.4942647058823528</v>
      </c>
      <c r="M12426" s="2">
        <f t="shared" si="386"/>
        <v>55.882352941176471</v>
      </c>
      <c r="N12426" t="s">
        <v>5350</v>
      </c>
    </row>
    <row r="12427" spans="1:14">
      <c r="A12427">
        <v>20</v>
      </c>
      <c r="B12427" t="s">
        <v>5334</v>
      </c>
      <c r="C12427" t="s">
        <v>5335</v>
      </c>
      <c r="D12427">
        <v>7522</v>
      </c>
      <c r="E12427" s="1">
        <v>1.321</v>
      </c>
      <c r="F12427">
        <v>1.3340000000000001</v>
      </c>
      <c r="G12427">
        <v>0.29399999999999998</v>
      </c>
      <c r="H12427">
        <v>221</v>
      </c>
      <c r="I12427" t="s">
        <v>18288</v>
      </c>
      <c r="J12427">
        <v>7.3099999999999997E-3</v>
      </c>
      <c r="K12427">
        <v>0.36199999999999999</v>
      </c>
      <c r="L12427">
        <v>2.4942647058823528</v>
      </c>
      <c r="M12427" s="2">
        <f t="shared" si="386"/>
        <v>58.82352941176471</v>
      </c>
      <c r="N12427" t="s">
        <v>5350</v>
      </c>
    </row>
    <row r="12428" spans="1:14">
      <c r="A12428">
        <v>21</v>
      </c>
      <c r="B12428" t="s">
        <v>5316</v>
      </c>
      <c r="C12428" t="s">
        <v>5317</v>
      </c>
      <c r="D12428">
        <v>2821</v>
      </c>
      <c r="E12428" s="1">
        <v>1.3129999999999999</v>
      </c>
      <c r="F12428">
        <v>1.417</v>
      </c>
      <c r="H12428">
        <v>0</v>
      </c>
      <c r="I12428" t="s">
        <v>18288</v>
      </c>
      <c r="J12428">
        <v>3.0899999999999999E-3</v>
      </c>
      <c r="K12428">
        <v>0.42299999999999999</v>
      </c>
      <c r="L12428">
        <v>2.4942647058823528</v>
      </c>
      <c r="M12428" s="2">
        <f t="shared" si="386"/>
        <v>61.764705882352942</v>
      </c>
      <c r="N12428" t="s">
        <v>5350</v>
      </c>
    </row>
    <row r="12429" spans="1:14">
      <c r="A12429">
        <v>22</v>
      </c>
      <c r="B12429" t="s">
        <v>5358</v>
      </c>
      <c r="C12429" t="s">
        <v>5359</v>
      </c>
      <c r="D12429">
        <v>1165</v>
      </c>
      <c r="E12429" s="1">
        <v>1.26</v>
      </c>
      <c r="F12429">
        <v>1.1339999999999999</v>
      </c>
      <c r="G12429">
        <v>0.40600000000000003</v>
      </c>
      <c r="H12429">
        <v>64</v>
      </c>
      <c r="I12429" t="s">
        <v>18288</v>
      </c>
      <c r="J12429">
        <v>1.5399999999999999E-3</v>
      </c>
      <c r="K12429">
        <v>0.33500000000000002</v>
      </c>
      <c r="L12429">
        <v>2.4942647058823528</v>
      </c>
      <c r="M12429" s="2">
        <f t="shared" si="386"/>
        <v>64.705882352941174</v>
      </c>
      <c r="N12429" t="s">
        <v>5350</v>
      </c>
    </row>
    <row r="12430" spans="1:14">
      <c r="A12430">
        <v>23</v>
      </c>
      <c r="B12430" t="s">
        <v>5332</v>
      </c>
      <c r="C12430" t="s">
        <v>5333</v>
      </c>
      <c r="D12430">
        <v>1496</v>
      </c>
      <c r="E12430" s="1">
        <v>1.157</v>
      </c>
      <c r="F12430">
        <v>1.375</v>
      </c>
      <c r="G12430">
        <v>0.35599999999999998</v>
      </c>
      <c r="H12430">
        <v>73</v>
      </c>
      <c r="I12430">
        <v>9.6</v>
      </c>
      <c r="J12430">
        <v>2.0400000000000001E-3</v>
      </c>
      <c r="K12430">
        <v>0.378</v>
      </c>
      <c r="L12430">
        <v>2.4942647058823528</v>
      </c>
      <c r="M12430" s="2">
        <f t="shared" si="386"/>
        <v>67.64705882352942</v>
      </c>
      <c r="N12430" t="s">
        <v>5350</v>
      </c>
    </row>
    <row r="12431" spans="1:14">
      <c r="A12431">
        <v>24</v>
      </c>
      <c r="B12431" t="s">
        <v>5342</v>
      </c>
      <c r="C12431" t="s">
        <v>5343</v>
      </c>
      <c r="D12431">
        <v>777</v>
      </c>
      <c r="E12431" s="1">
        <v>1.1160000000000001</v>
      </c>
      <c r="F12431">
        <v>1.363</v>
      </c>
      <c r="G12431">
        <v>0.182</v>
      </c>
      <c r="H12431">
        <v>55</v>
      </c>
      <c r="I12431">
        <v>6.5</v>
      </c>
      <c r="J12431">
        <v>1.8400000000000001E-3</v>
      </c>
      <c r="K12431">
        <v>0.40100000000000002</v>
      </c>
      <c r="L12431">
        <v>2.4942647058823528</v>
      </c>
      <c r="M12431" s="2">
        <f t="shared" si="386"/>
        <v>70.588235294117652</v>
      </c>
      <c r="N12431" t="s">
        <v>5350</v>
      </c>
    </row>
    <row r="12432" spans="1:14">
      <c r="A12432">
        <v>25</v>
      </c>
      <c r="B12432" t="s">
        <v>8921</v>
      </c>
      <c r="C12432" t="s">
        <v>8922</v>
      </c>
      <c r="D12432">
        <v>460</v>
      </c>
      <c r="E12432" s="1">
        <v>1.0409999999999999</v>
      </c>
      <c r="G12432">
        <v>5.0999999999999997E-2</v>
      </c>
      <c r="H12432">
        <v>39</v>
      </c>
      <c r="I12432">
        <v>4.5999999999999996</v>
      </c>
      <c r="J12432">
        <v>1.64E-3</v>
      </c>
      <c r="L12432">
        <v>2.4942647058823528</v>
      </c>
      <c r="M12432" s="2">
        <f t="shared" si="386"/>
        <v>73.529411764705884</v>
      </c>
      <c r="N12432" t="s">
        <v>5350</v>
      </c>
    </row>
    <row r="12433" spans="1:14">
      <c r="A12433">
        <v>26</v>
      </c>
      <c r="B12433" t="s">
        <v>5328</v>
      </c>
      <c r="C12433" t="s">
        <v>5329</v>
      </c>
      <c r="D12433">
        <v>89</v>
      </c>
      <c r="E12433" s="1">
        <v>1.0269999999999999</v>
      </c>
      <c r="F12433">
        <v>1.0109999999999999</v>
      </c>
      <c r="H12433">
        <v>0</v>
      </c>
      <c r="J12433">
        <v>2.7E-4</v>
      </c>
      <c r="K12433">
        <v>0.17299999999999999</v>
      </c>
      <c r="L12433">
        <v>2.4942647058823528</v>
      </c>
      <c r="M12433" s="2">
        <f t="shared" si="386"/>
        <v>76.470588235294116</v>
      </c>
      <c r="N12433" t="s">
        <v>5350</v>
      </c>
    </row>
    <row r="12434" spans="1:14">
      <c r="A12434">
        <v>27</v>
      </c>
      <c r="B12434" t="s">
        <v>5310</v>
      </c>
      <c r="C12434" t="s">
        <v>5311</v>
      </c>
      <c r="D12434">
        <v>674</v>
      </c>
      <c r="E12434" s="1">
        <v>1</v>
      </c>
      <c r="F12434">
        <v>0.97199999999999998</v>
      </c>
      <c r="G12434">
        <v>0.154</v>
      </c>
      <c r="H12434">
        <v>52</v>
      </c>
      <c r="I12434">
        <v>7.1</v>
      </c>
      <c r="J12434">
        <v>1.4499999999999999E-3</v>
      </c>
      <c r="K12434">
        <v>0.28999999999999998</v>
      </c>
      <c r="L12434">
        <v>2.4942647058823528</v>
      </c>
      <c r="M12434" s="2">
        <f t="shared" si="386"/>
        <v>79.411764705882348</v>
      </c>
      <c r="N12434" t="s">
        <v>5350</v>
      </c>
    </row>
    <row r="12435" spans="1:14">
      <c r="A12435">
        <v>28</v>
      </c>
      <c r="B12435" t="s">
        <v>5362</v>
      </c>
      <c r="C12435" t="s">
        <v>5363</v>
      </c>
      <c r="D12435">
        <v>486</v>
      </c>
      <c r="E12435" s="1">
        <v>0.92100000000000004</v>
      </c>
      <c r="F12435">
        <v>1.0389999999999999</v>
      </c>
      <c r="G12435">
        <v>4.9000000000000002E-2</v>
      </c>
      <c r="H12435">
        <v>82</v>
      </c>
      <c r="I12435">
        <v>4.8</v>
      </c>
      <c r="J12435">
        <v>1.1999999999999999E-3</v>
      </c>
      <c r="K12435">
        <v>0.24299999999999999</v>
      </c>
      <c r="L12435">
        <v>2.4942647058823528</v>
      </c>
      <c r="M12435" s="2">
        <f t="shared" si="386"/>
        <v>82.35294117647058</v>
      </c>
      <c r="N12435" t="s">
        <v>5350</v>
      </c>
    </row>
    <row r="12436" spans="1:14">
      <c r="A12436">
        <v>29</v>
      </c>
      <c r="B12436" t="s">
        <v>5336</v>
      </c>
      <c r="C12436" t="s">
        <v>5337</v>
      </c>
      <c r="D12436">
        <v>884</v>
      </c>
      <c r="E12436" s="1">
        <v>0.88100000000000001</v>
      </c>
      <c r="G12436">
        <v>0.17899999999999999</v>
      </c>
      <c r="H12436">
        <v>67</v>
      </c>
      <c r="I12436">
        <v>6.7</v>
      </c>
      <c r="J12436">
        <v>1.58E-3</v>
      </c>
      <c r="L12436">
        <v>2.4942647058823528</v>
      </c>
      <c r="M12436" s="2">
        <f t="shared" si="386"/>
        <v>85.294117647058826</v>
      </c>
      <c r="N12436" t="s">
        <v>5350</v>
      </c>
    </row>
    <row r="12437" spans="1:14">
      <c r="A12437">
        <v>30</v>
      </c>
      <c r="B12437" t="s">
        <v>5318</v>
      </c>
      <c r="C12437" t="s">
        <v>5319</v>
      </c>
      <c r="D12437">
        <v>389</v>
      </c>
      <c r="E12437" s="1">
        <v>0.876</v>
      </c>
      <c r="F12437">
        <v>0.75700000000000001</v>
      </c>
      <c r="G12437">
        <v>0.19</v>
      </c>
      <c r="H12437">
        <v>42</v>
      </c>
      <c r="I12437">
        <v>6.6</v>
      </c>
      <c r="J12437">
        <v>7.6000000000000004E-4</v>
      </c>
      <c r="K12437">
        <v>0.19500000000000001</v>
      </c>
      <c r="L12437">
        <v>2.4942647058823528</v>
      </c>
      <c r="M12437" s="2">
        <f t="shared" si="386"/>
        <v>88.235294117647058</v>
      </c>
      <c r="N12437" t="s">
        <v>5350</v>
      </c>
    </row>
    <row r="12438" spans="1:14">
      <c r="A12438">
        <v>31</v>
      </c>
      <c r="B12438" t="s">
        <v>5324</v>
      </c>
      <c r="C12438" t="s">
        <v>5325</v>
      </c>
      <c r="D12438">
        <v>359</v>
      </c>
      <c r="E12438" s="1">
        <v>0.78300000000000003</v>
      </c>
      <c r="F12438">
        <v>0.7</v>
      </c>
      <c r="G12438">
        <v>0.13300000000000001</v>
      </c>
      <c r="H12438">
        <v>45</v>
      </c>
      <c r="I12438">
        <v>7.8</v>
      </c>
      <c r="J12438">
        <v>6.0999999999999997E-4</v>
      </c>
      <c r="K12438">
        <v>0.16600000000000001</v>
      </c>
      <c r="L12438">
        <v>2.4942647058823528</v>
      </c>
      <c r="M12438" s="2">
        <f t="shared" si="386"/>
        <v>91.17647058823529</v>
      </c>
      <c r="N12438" t="s">
        <v>5350</v>
      </c>
    </row>
    <row r="12439" spans="1:14">
      <c r="A12439">
        <v>32</v>
      </c>
      <c r="B12439" t="s">
        <v>5356</v>
      </c>
      <c r="C12439" t="s">
        <v>5357</v>
      </c>
      <c r="D12439">
        <v>498</v>
      </c>
      <c r="E12439" s="1">
        <v>0.72199999999999998</v>
      </c>
      <c r="F12439">
        <v>0.871</v>
      </c>
      <c r="G12439">
        <v>0.222</v>
      </c>
      <c r="H12439">
        <v>36</v>
      </c>
      <c r="I12439">
        <v>5.0999999999999996</v>
      </c>
      <c r="J12439">
        <v>1.17E-3</v>
      </c>
      <c r="K12439">
        <v>0.221</v>
      </c>
      <c r="L12439">
        <v>2.4942647058823528</v>
      </c>
      <c r="M12439" s="2">
        <f t="shared" si="386"/>
        <v>94.117647058823522</v>
      </c>
      <c r="N12439" t="s">
        <v>5350</v>
      </c>
    </row>
    <row r="12440" spans="1:14">
      <c r="A12440">
        <v>33</v>
      </c>
      <c r="B12440" t="s">
        <v>5330</v>
      </c>
      <c r="C12440" t="s">
        <v>5331</v>
      </c>
      <c r="D12440">
        <v>152</v>
      </c>
      <c r="E12440" s="1">
        <v>0.32600000000000001</v>
      </c>
      <c r="G12440">
        <v>0</v>
      </c>
      <c r="H12440">
        <v>63</v>
      </c>
      <c r="I12440">
        <v>4.2</v>
      </c>
      <c r="J12440">
        <v>3.1E-4</v>
      </c>
      <c r="L12440">
        <v>2.4942647058823528</v>
      </c>
      <c r="M12440" s="2">
        <f t="shared" si="386"/>
        <v>97.058823529411768</v>
      </c>
      <c r="N12440" t="s">
        <v>5350</v>
      </c>
    </row>
    <row r="12441" spans="1:14">
      <c r="A12441">
        <v>34</v>
      </c>
      <c r="B12441" t="s">
        <v>8867</v>
      </c>
      <c r="C12441" t="s">
        <v>8868</v>
      </c>
      <c r="D12441">
        <v>34</v>
      </c>
      <c r="E12441" s="1">
        <v>0.16900000000000001</v>
      </c>
      <c r="J12441">
        <v>1.4999999999999999E-4</v>
      </c>
      <c r="L12441">
        <v>2.4942647058823528</v>
      </c>
      <c r="M12441" s="2">
        <f t="shared" si="386"/>
        <v>100</v>
      </c>
      <c r="N12441" t="s">
        <v>5350</v>
      </c>
    </row>
    <row r="12442" spans="1:14" s="3" customFormat="1">
      <c r="E12442" s="4"/>
      <c r="M12442" s="5"/>
    </row>
    <row r="12443" spans="1:14">
      <c r="A12443">
        <v>1</v>
      </c>
      <c r="B12443" t="s">
        <v>5378</v>
      </c>
      <c r="C12443" t="s">
        <v>5379</v>
      </c>
      <c r="D12443">
        <v>2322</v>
      </c>
      <c r="E12443" s="1">
        <v>25.794</v>
      </c>
      <c r="F12443">
        <v>19.914999999999999</v>
      </c>
      <c r="G12443">
        <v>6.3890000000000002</v>
      </c>
      <c r="H12443">
        <v>18</v>
      </c>
      <c r="I12443">
        <v>3.4</v>
      </c>
      <c r="J12443">
        <v>1.3520000000000001E-2</v>
      </c>
      <c r="K12443">
        <v>8.202</v>
      </c>
      <c r="L12443">
        <f>AVERAGE(E12443:E12521)</f>
        <v>2.695935897435898</v>
      </c>
      <c r="M12443" s="2">
        <f t="shared" ref="M12443:M12474" si="387">A12443/77*100</f>
        <v>1.2987012987012987</v>
      </c>
      <c r="N12443" t="s">
        <v>5424</v>
      </c>
    </row>
    <row r="12444" spans="1:14">
      <c r="A12444">
        <v>2</v>
      </c>
      <c r="B12444" t="s">
        <v>18091</v>
      </c>
      <c r="C12444" t="s">
        <v>18092</v>
      </c>
      <c r="D12444">
        <v>11664</v>
      </c>
      <c r="E12444" s="1">
        <v>9.734</v>
      </c>
      <c r="F12444">
        <v>8.5619999999999994</v>
      </c>
      <c r="G12444">
        <v>2.5649999999999999</v>
      </c>
      <c r="H12444">
        <v>124</v>
      </c>
      <c r="I12444">
        <v>6.8</v>
      </c>
      <c r="J12444">
        <v>2.9780000000000001E-2</v>
      </c>
      <c r="K12444">
        <v>2.83</v>
      </c>
      <c r="L12444">
        <v>2.640428571428572</v>
      </c>
      <c r="M12444" s="2">
        <f t="shared" si="387"/>
        <v>2.5974025974025974</v>
      </c>
      <c r="N12444" t="s">
        <v>5424</v>
      </c>
    </row>
    <row r="12445" spans="1:14">
      <c r="A12445">
        <v>3</v>
      </c>
      <c r="B12445" t="s">
        <v>8604</v>
      </c>
      <c r="C12445" t="s">
        <v>8605</v>
      </c>
      <c r="D12445">
        <v>14468</v>
      </c>
      <c r="E12445" s="1">
        <v>7.585</v>
      </c>
      <c r="F12445">
        <v>6.9279999999999999</v>
      </c>
      <c r="G12445">
        <v>2.3759999999999999</v>
      </c>
      <c r="H12445">
        <v>173</v>
      </c>
      <c r="I12445">
        <v>7.4</v>
      </c>
      <c r="J12445">
        <v>3.474E-2</v>
      </c>
      <c r="K12445">
        <v>2.427</v>
      </c>
      <c r="L12445">
        <v>2.640428571428572</v>
      </c>
      <c r="M12445" s="2">
        <f t="shared" si="387"/>
        <v>3.8961038961038961</v>
      </c>
      <c r="N12445" t="s">
        <v>5424</v>
      </c>
    </row>
    <row r="12446" spans="1:14">
      <c r="A12446">
        <v>4</v>
      </c>
      <c r="B12446" t="s">
        <v>8837</v>
      </c>
      <c r="C12446" t="s">
        <v>8838</v>
      </c>
      <c r="D12446">
        <v>1214</v>
      </c>
      <c r="E12446" s="1">
        <v>5.3789999999999996</v>
      </c>
      <c r="F12446">
        <v>5.6680000000000001</v>
      </c>
      <c r="G12446">
        <v>1.69</v>
      </c>
      <c r="H12446">
        <v>58</v>
      </c>
      <c r="I12446">
        <v>3.1</v>
      </c>
      <c r="J12446">
        <v>7.2700000000000004E-3</v>
      </c>
      <c r="K12446">
        <v>2.1139999999999999</v>
      </c>
      <c r="L12446">
        <v>2.640428571428572</v>
      </c>
      <c r="M12446" s="2">
        <f t="shared" si="387"/>
        <v>5.1948051948051948</v>
      </c>
      <c r="N12446" t="s">
        <v>5424</v>
      </c>
    </row>
    <row r="12447" spans="1:14">
      <c r="A12447">
        <v>5</v>
      </c>
      <c r="B12447" t="s">
        <v>5414</v>
      </c>
      <c r="C12447" t="s">
        <v>5415</v>
      </c>
      <c r="D12447">
        <v>10184</v>
      </c>
      <c r="E12447" s="1">
        <v>5.2530000000000001</v>
      </c>
      <c r="F12447">
        <v>5.0579999999999998</v>
      </c>
      <c r="G12447">
        <v>1.371</v>
      </c>
      <c r="H12447">
        <v>175</v>
      </c>
      <c r="I12447">
        <v>6.3</v>
      </c>
      <c r="J12447">
        <v>2.7300000000000001E-2</v>
      </c>
      <c r="K12447">
        <v>1.722</v>
      </c>
      <c r="L12447">
        <v>2.640428571428572</v>
      </c>
      <c r="M12447" s="2">
        <f t="shared" si="387"/>
        <v>6.4935064935064926</v>
      </c>
      <c r="N12447" t="s">
        <v>5424</v>
      </c>
    </row>
    <row r="12448" spans="1:14">
      <c r="A12448">
        <v>6</v>
      </c>
      <c r="B12448" t="s">
        <v>17090</v>
      </c>
      <c r="C12448" t="s">
        <v>17091</v>
      </c>
      <c r="D12448">
        <v>1212</v>
      </c>
      <c r="E12448" s="1">
        <v>4.9589999999999996</v>
      </c>
      <c r="F12448">
        <v>5.0090000000000003</v>
      </c>
      <c r="G12448">
        <v>0.98899999999999999</v>
      </c>
      <c r="H12448">
        <v>88</v>
      </c>
      <c r="I12448">
        <v>2.4</v>
      </c>
      <c r="J12448">
        <v>8.2799999999999992E-3</v>
      </c>
      <c r="K12448">
        <v>2.109</v>
      </c>
      <c r="L12448">
        <v>2.640428571428572</v>
      </c>
      <c r="M12448" s="2">
        <f t="shared" si="387"/>
        <v>7.7922077922077921</v>
      </c>
      <c r="N12448" t="s">
        <v>5424</v>
      </c>
    </row>
    <row r="12449" spans="1:14">
      <c r="A12449">
        <v>7</v>
      </c>
      <c r="B12449" t="s">
        <v>5372</v>
      </c>
      <c r="C12449" t="s">
        <v>5373</v>
      </c>
      <c r="D12449">
        <v>16422</v>
      </c>
      <c r="E12449" s="1">
        <v>4.8680000000000003</v>
      </c>
      <c r="F12449">
        <v>4.8570000000000002</v>
      </c>
      <c r="G12449">
        <v>0.79800000000000004</v>
      </c>
      <c r="H12449">
        <v>223</v>
      </c>
      <c r="I12449">
        <v>8.6</v>
      </c>
      <c r="J12449">
        <v>3.0679999999999999E-2</v>
      </c>
      <c r="K12449">
        <v>1.5389999999999999</v>
      </c>
      <c r="L12449">
        <v>2.640428571428572</v>
      </c>
      <c r="M12449" s="2">
        <f t="shared" si="387"/>
        <v>9.0909090909090917</v>
      </c>
      <c r="N12449" t="s">
        <v>5424</v>
      </c>
    </row>
    <row r="12450" spans="1:14">
      <c r="A12450">
        <v>8</v>
      </c>
      <c r="B12450" t="s">
        <v>14594</v>
      </c>
      <c r="C12450" t="s">
        <v>14595</v>
      </c>
      <c r="D12450">
        <v>2730</v>
      </c>
      <c r="E12450" s="1">
        <v>4.8369999999999997</v>
      </c>
      <c r="F12450">
        <v>4.2830000000000004</v>
      </c>
      <c r="G12450">
        <v>1.02</v>
      </c>
      <c r="H12450">
        <v>51</v>
      </c>
      <c r="I12450">
        <v>7.6</v>
      </c>
      <c r="J12450">
        <v>5.7999999999999996E-3</v>
      </c>
      <c r="K12450">
        <v>1.355</v>
      </c>
      <c r="L12450">
        <v>2.640428571428572</v>
      </c>
      <c r="M12450" s="2">
        <f t="shared" si="387"/>
        <v>10.38961038961039</v>
      </c>
      <c r="N12450" t="s">
        <v>5424</v>
      </c>
    </row>
    <row r="12451" spans="1:14">
      <c r="A12451">
        <v>9</v>
      </c>
      <c r="B12451" t="s">
        <v>18128</v>
      </c>
      <c r="C12451" t="s">
        <v>18129</v>
      </c>
      <c r="D12451">
        <v>3972</v>
      </c>
      <c r="E12451" s="1">
        <v>4.7389999999999999</v>
      </c>
      <c r="F12451">
        <v>5.0469999999999997</v>
      </c>
      <c r="G12451">
        <v>1</v>
      </c>
      <c r="H12451">
        <v>81</v>
      </c>
      <c r="I12451">
        <v>5.9</v>
      </c>
      <c r="J12451">
        <v>1.068E-2</v>
      </c>
      <c r="K12451">
        <v>1.595</v>
      </c>
      <c r="L12451">
        <v>2.640428571428572</v>
      </c>
      <c r="M12451" s="2">
        <f t="shared" si="387"/>
        <v>11.688311688311687</v>
      </c>
      <c r="N12451" t="s">
        <v>5424</v>
      </c>
    </row>
    <row r="12452" spans="1:14">
      <c r="A12452">
        <v>10</v>
      </c>
      <c r="B12452" t="s">
        <v>5370</v>
      </c>
      <c r="C12452" t="s">
        <v>5371</v>
      </c>
      <c r="D12452">
        <v>38905</v>
      </c>
      <c r="E12452" s="1">
        <v>4.5220000000000002</v>
      </c>
      <c r="F12452">
        <v>5.327</v>
      </c>
      <c r="G12452">
        <v>0.89900000000000002</v>
      </c>
      <c r="H12452">
        <v>436</v>
      </c>
      <c r="I12452">
        <v>9.4</v>
      </c>
      <c r="J12452">
        <v>7.5990000000000002E-2</v>
      </c>
      <c r="K12452">
        <v>1.8879999999999999</v>
      </c>
      <c r="L12452">
        <v>2.640428571428572</v>
      </c>
      <c r="M12452" s="2">
        <f t="shared" si="387"/>
        <v>12.987012987012985</v>
      </c>
      <c r="N12452" t="s">
        <v>5424</v>
      </c>
    </row>
    <row r="12453" spans="1:14">
      <c r="A12453">
        <v>11</v>
      </c>
      <c r="B12453" t="s">
        <v>12314</v>
      </c>
      <c r="C12453" t="s">
        <v>12315</v>
      </c>
      <c r="D12453">
        <v>1768</v>
      </c>
      <c r="E12453" s="1">
        <v>4.4340000000000002</v>
      </c>
      <c r="F12453">
        <v>3.8570000000000002</v>
      </c>
      <c r="G12453">
        <v>0.71399999999999997</v>
      </c>
      <c r="H12453">
        <v>42</v>
      </c>
      <c r="I12453">
        <v>5.8</v>
      </c>
      <c r="J12453">
        <v>4.28E-3</v>
      </c>
      <c r="K12453">
        <v>1.0620000000000001</v>
      </c>
      <c r="L12453">
        <v>2.640428571428572</v>
      </c>
      <c r="M12453" s="2">
        <f t="shared" si="387"/>
        <v>14.285714285714285</v>
      </c>
      <c r="N12453" t="s">
        <v>5424</v>
      </c>
    </row>
    <row r="12454" spans="1:14">
      <c r="A12454">
        <v>12</v>
      </c>
      <c r="B12454" t="s">
        <v>18268</v>
      </c>
      <c r="C12454" t="s">
        <v>18269</v>
      </c>
      <c r="D12454">
        <v>8523</v>
      </c>
      <c r="E12454" s="1">
        <v>4.3449999999999998</v>
      </c>
      <c r="F12454">
        <v>4.5350000000000001</v>
      </c>
      <c r="G12454">
        <v>0.77300000000000002</v>
      </c>
      <c r="H12454">
        <v>88</v>
      </c>
      <c r="I12454">
        <v>9.4</v>
      </c>
      <c r="J12454">
        <v>1.3780000000000001E-2</v>
      </c>
      <c r="K12454">
        <v>1.4790000000000001</v>
      </c>
      <c r="L12454">
        <v>2.640428571428572</v>
      </c>
      <c r="M12454" s="2">
        <f t="shared" si="387"/>
        <v>15.584415584415584</v>
      </c>
      <c r="N12454" t="s">
        <v>5424</v>
      </c>
    </row>
    <row r="12455" spans="1:14">
      <c r="A12455">
        <v>13</v>
      </c>
      <c r="B12455" t="s">
        <v>5388</v>
      </c>
      <c r="C12455" t="s">
        <v>5389</v>
      </c>
      <c r="D12455">
        <v>1630</v>
      </c>
      <c r="E12455" s="1">
        <v>4.0890000000000004</v>
      </c>
      <c r="F12455">
        <v>3.4980000000000002</v>
      </c>
      <c r="G12455">
        <v>0.96699999999999997</v>
      </c>
      <c r="H12455">
        <v>61</v>
      </c>
      <c r="I12455">
        <v>3.9</v>
      </c>
      <c r="J12455">
        <v>5.4000000000000003E-3</v>
      </c>
      <c r="K12455">
        <v>1.016</v>
      </c>
      <c r="L12455">
        <v>2.640428571428572</v>
      </c>
      <c r="M12455" s="2">
        <f t="shared" si="387"/>
        <v>16.883116883116884</v>
      </c>
      <c r="N12455" t="s">
        <v>5424</v>
      </c>
    </row>
    <row r="12456" spans="1:14">
      <c r="A12456">
        <v>14</v>
      </c>
      <c r="B12456" t="s">
        <v>7217</v>
      </c>
      <c r="C12456" t="s">
        <v>7218</v>
      </c>
      <c r="D12456">
        <v>10340</v>
      </c>
      <c r="E12456" s="1">
        <v>3.9609999999999999</v>
      </c>
      <c r="F12456">
        <v>4.3849999999999998</v>
      </c>
      <c r="G12456">
        <v>0.61099999999999999</v>
      </c>
      <c r="H12456">
        <v>149</v>
      </c>
      <c r="I12456" t="s">
        <v>18288</v>
      </c>
      <c r="J12456">
        <v>1.6119999999999999E-2</v>
      </c>
      <c r="K12456">
        <v>1.403</v>
      </c>
      <c r="L12456">
        <v>2.640428571428572</v>
      </c>
      <c r="M12456" s="2">
        <f t="shared" si="387"/>
        <v>18.181818181818183</v>
      </c>
      <c r="N12456" t="s">
        <v>5424</v>
      </c>
    </row>
    <row r="12457" spans="1:14">
      <c r="A12457">
        <v>15</v>
      </c>
      <c r="B12457" t="s">
        <v>5404</v>
      </c>
      <c r="C12457" t="s">
        <v>5405</v>
      </c>
      <c r="D12457">
        <v>2500</v>
      </c>
      <c r="E12457" s="1">
        <v>3.952</v>
      </c>
      <c r="F12457">
        <v>3.77</v>
      </c>
      <c r="G12457">
        <v>0.67600000000000005</v>
      </c>
      <c r="H12457">
        <v>71</v>
      </c>
      <c r="I12457">
        <v>4.7</v>
      </c>
      <c r="J12457">
        <v>8.8699999999999994E-3</v>
      </c>
      <c r="K12457">
        <v>1.252</v>
      </c>
      <c r="L12457">
        <v>2.640428571428572</v>
      </c>
      <c r="M12457" s="2">
        <f t="shared" si="387"/>
        <v>19.480519480519483</v>
      </c>
      <c r="N12457" t="s">
        <v>5424</v>
      </c>
    </row>
    <row r="12458" spans="1:14">
      <c r="A12458">
        <v>16</v>
      </c>
      <c r="B12458" t="s">
        <v>5366</v>
      </c>
      <c r="C12458" t="s">
        <v>5367</v>
      </c>
      <c r="D12458">
        <v>1199</v>
      </c>
      <c r="E12458" s="1">
        <v>3.4119999999999999</v>
      </c>
      <c r="F12458">
        <v>3.6259999999999999</v>
      </c>
      <c r="G12458">
        <v>0.32500000000000001</v>
      </c>
      <c r="H12458">
        <v>40</v>
      </c>
      <c r="I12458">
        <v>5.0999999999999996</v>
      </c>
      <c r="J12458">
        <v>3.8500000000000001E-3</v>
      </c>
      <c r="K12458">
        <v>1.175</v>
      </c>
      <c r="L12458">
        <v>2.640428571428572</v>
      </c>
      <c r="M12458" s="2">
        <f t="shared" si="387"/>
        <v>20.779220779220779</v>
      </c>
      <c r="N12458" t="s">
        <v>5424</v>
      </c>
    </row>
    <row r="12459" spans="1:14">
      <c r="A12459">
        <v>17</v>
      </c>
      <c r="B12459" t="s">
        <v>17200</v>
      </c>
      <c r="C12459" t="s">
        <v>17201</v>
      </c>
      <c r="D12459">
        <v>4143</v>
      </c>
      <c r="E12459" s="1">
        <v>2.9340000000000002</v>
      </c>
      <c r="F12459">
        <v>2.3759999999999999</v>
      </c>
      <c r="G12459">
        <v>1.573</v>
      </c>
      <c r="H12459">
        <v>143</v>
      </c>
      <c r="I12459">
        <v>7.5</v>
      </c>
      <c r="J12459">
        <v>6.3200000000000001E-3</v>
      </c>
      <c r="K12459">
        <v>0.54600000000000004</v>
      </c>
      <c r="L12459">
        <v>2.640428571428572</v>
      </c>
      <c r="M12459" s="2">
        <f t="shared" si="387"/>
        <v>22.077922077922079</v>
      </c>
      <c r="N12459" t="s">
        <v>5424</v>
      </c>
    </row>
    <row r="12460" spans="1:14">
      <c r="A12460">
        <v>18</v>
      </c>
      <c r="B12460" t="s">
        <v>5368</v>
      </c>
      <c r="C12460" t="s">
        <v>5369</v>
      </c>
      <c r="D12460">
        <v>10210</v>
      </c>
      <c r="E12460" s="1">
        <v>2.8809999999999998</v>
      </c>
      <c r="F12460">
        <v>2.8849999999999998</v>
      </c>
      <c r="G12460">
        <v>0.47799999999999998</v>
      </c>
      <c r="H12460">
        <v>203</v>
      </c>
      <c r="I12460">
        <v>9.9</v>
      </c>
      <c r="J12460">
        <v>1.6330000000000001E-2</v>
      </c>
      <c r="K12460">
        <v>0.90100000000000002</v>
      </c>
      <c r="L12460">
        <v>2.640428571428572</v>
      </c>
      <c r="M12460" s="2">
        <f t="shared" si="387"/>
        <v>23.376623376623375</v>
      </c>
      <c r="N12460" t="s">
        <v>5424</v>
      </c>
    </row>
    <row r="12461" spans="1:14">
      <c r="A12461">
        <v>19</v>
      </c>
      <c r="B12461" t="s">
        <v>17110</v>
      </c>
      <c r="C12461" t="s">
        <v>17111</v>
      </c>
      <c r="D12461">
        <v>7813</v>
      </c>
      <c r="E12461" s="1">
        <v>2.8570000000000002</v>
      </c>
      <c r="F12461">
        <v>3.5049999999999999</v>
      </c>
      <c r="G12461">
        <v>0.70899999999999996</v>
      </c>
      <c r="H12461">
        <v>230</v>
      </c>
      <c r="I12461">
        <v>7.4</v>
      </c>
      <c r="J12461">
        <v>1.6559999999999998E-2</v>
      </c>
      <c r="K12461">
        <v>1.115</v>
      </c>
      <c r="L12461">
        <v>2.640428571428572</v>
      </c>
      <c r="M12461" s="2">
        <f t="shared" si="387"/>
        <v>24.675324675324674</v>
      </c>
      <c r="N12461" t="s">
        <v>5424</v>
      </c>
    </row>
    <row r="12462" spans="1:14">
      <c r="A12462">
        <v>20</v>
      </c>
      <c r="B12462" t="s">
        <v>5392</v>
      </c>
      <c r="C12462" t="s">
        <v>5393</v>
      </c>
      <c r="D12462">
        <v>11305</v>
      </c>
      <c r="E12462" s="1">
        <v>2.843</v>
      </c>
      <c r="F12462">
        <v>3.077</v>
      </c>
      <c r="G12462">
        <v>0.44900000000000001</v>
      </c>
      <c r="H12462">
        <v>294</v>
      </c>
      <c r="I12462">
        <v>9.6</v>
      </c>
      <c r="J12462">
        <v>2.0150000000000001E-2</v>
      </c>
      <c r="K12462">
        <v>1</v>
      </c>
      <c r="L12462">
        <v>2.640428571428572</v>
      </c>
      <c r="M12462" s="2">
        <f t="shared" si="387"/>
        <v>25.97402597402597</v>
      </c>
      <c r="N12462" t="s">
        <v>5424</v>
      </c>
    </row>
    <row r="12463" spans="1:14">
      <c r="A12463">
        <v>21</v>
      </c>
      <c r="B12463" t="s">
        <v>10670</v>
      </c>
      <c r="C12463" t="s">
        <v>10671</v>
      </c>
      <c r="D12463">
        <v>8560</v>
      </c>
      <c r="E12463" s="1">
        <v>2.7810000000000001</v>
      </c>
      <c r="F12463">
        <v>2.714</v>
      </c>
      <c r="G12463">
        <v>0.46500000000000002</v>
      </c>
      <c r="H12463">
        <v>170</v>
      </c>
      <c r="I12463">
        <v>9.5</v>
      </c>
      <c r="J12463">
        <v>1.5520000000000001E-2</v>
      </c>
      <c r="K12463">
        <v>0.85199999999999998</v>
      </c>
      <c r="L12463">
        <v>2.640428571428572</v>
      </c>
      <c r="M12463" s="2">
        <f t="shared" si="387"/>
        <v>27.27272727272727</v>
      </c>
      <c r="N12463" t="s">
        <v>5424</v>
      </c>
    </row>
    <row r="12464" spans="1:14">
      <c r="A12464">
        <v>22</v>
      </c>
      <c r="B12464" t="s">
        <v>18095</v>
      </c>
      <c r="C12464" t="s">
        <v>18096</v>
      </c>
      <c r="D12464">
        <v>2461</v>
      </c>
      <c r="E12464" s="1">
        <v>2.7280000000000002</v>
      </c>
      <c r="F12464">
        <v>3.29</v>
      </c>
      <c r="G12464">
        <v>0.50900000000000001</v>
      </c>
      <c r="H12464">
        <v>57</v>
      </c>
      <c r="I12464">
        <v>6.9</v>
      </c>
      <c r="J12464">
        <v>5.1000000000000004E-3</v>
      </c>
      <c r="K12464">
        <v>1.0289999999999999</v>
      </c>
      <c r="L12464">
        <v>2.640428571428572</v>
      </c>
      <c r="M12464" s="2">
        <f t="shared" si="387"/>
        <v>28.571428571428569</v>
      </c>
      <c r="N12464" t="s">
        <v>5424</v>
      </c>
    </row>
    <row r="12465" spans="1:14">
      <c r="A12465">
        <v>23</v>
      </c>
      <c r="B12465" t="s">
        <v>5434</v>
      </c>
      <c r="C12465" t="s">
        <v>5435</v>
      </c>
      <c r="D12465">
        <v>4851</v>
      </c>
      <c r="E12465" s="1">
        <v>2.6760000000000002</v>
      </c>
      <c r="F12465">
        <v>2.6549999999999998</v>
      </c>
      <c r="G12465">
        <v>0.36899999999999999</v>
      </c>
      <c r="H12465">
        <v>149</v>
      </c>
      <c r="I12465">
        <v>7</v>
      </c>
      <c r="J12465">
        <v>9.9699999999999997E-3</v>
      </c>
      <c r="K12465">
        <v>0.78400000000000003</v>
      </c>
      <c r="L12465">
        <v>2.640428571428572</v>
      </c>
      <c r="M12465" s="2">
        <f t="shared" si="387"/>
        <v>29.870129870129869</v>
      </c>
      <c r="N12465" t="s">
        <v>5424</v>
      </c>
    </row>
    <row r="12466" spans="1:14">
      <c r="A12466">
        <v>24</v>
      </c>
      <c r="B12466" t="s">
        <v>5424</v>
      </c>
      <c r="C12466" t="s">
        <v>5425</v>
      </c>
      <c r="D12466">
        <v>2155</v>
      </c>
      <c r="E12466" s="1">
        <v>2.657</v>
      </c>
      <c r="F12466">
        <v>2.6520000000000001</v>
      </c>
      <c r="G12466">
        <v>0.77500000000000002</v>
      </c>
      <c r="H12466">
        <v>80</v>
      </c>
      <c r="I12466">
        <v>5.8</v>
      </c>
      <c r="J12466">
        <v>5.3899999999999998E-3</v>
      </c>
      <c r="K12466">
        <v>0.76800000000000002</v>
      </c>
      <c r="L12466">
        <v>2.640428571428572</v>
      </c>
      <c r="M12466" s="2">
        <f t="shared" si="387"/>
        <v>31.168831168831169</v>
      </c>
      <c r="N12466" t="s">
        <v>5424</v>
      </c>
    </row>
    <row r="12467" spans="1:14">
      <c r="A12467">
        <v>25</v>
      </c>
      <c r="B12467" t="s">
        <v>5386</v>
      </c>
      <c r="C12467" t="s">
        <v>5387</v>
      </c>
      <c r="D12467">
        <v>1511</v>
      </c>
      <c r="E12467" s="1">
        <v>2.6219999999999999</v>
      </c>
      <c r="F12467">
        <v>2.31</v>
      </c>
      <c r="G12467">
        <v>0.48399999999999999</v>
      </c>
      <c r="H12467">
        <v>128</v>
      </c>
      <c r="I12467">
        <v>4.4000000000000004</v>
      </c>
      <c r="J12467">
        <v>3.3999999999999998E-3</v>
      </c>
      <c r="K12467">
        <v>0.52700000000000002</v>
      </c>
      <c r="L12467">
        <v>2.640428571428572</v>
      </c>
      <c r="M12467" s="2">
        <f t="shared" si="387"/>
        <v>32.467532467532465</v>
      </c>
      <c r="N12467" t="s">
        <v>5424</v>
      </c>
    </row>
    <row r="12468" spans="1:14">
      <c r="A12468">
        <v>26</v>
      </c>
      <c r="B12468" t="s">
        <v>5400</v>
      </c>
      <c r="C12468" t="s">
        <v>5401</v>
      </c>
      <c r="D12468">
        <v>9960</v>
      </c>
      <c r="E12468" s="1">
        <v>2.4390000000000001</v>
      </c>
      <c r="F12468">
        <v>2.4630000000000001</v>
      </c>
      <c r="G12468">
        <v>0.497</v>
      </c>
      <c r="H12468">
        <v>195</v>
      </c>
      <c r="I12468">
        <v>9.8000000000000007</v>
      </c>
      <c r="J12468">
        <v>1.7239999999999998E-2</v>
      </c>
      <c r="K12468">
        <v>0.86099999999999999</v>
      </c>
      <c r="L12468">
        <v>2.640428571428572</v>
      </c>
      <c r="M12468" s="2">
        <f t="shared" si="387"/>
        <v>33.766233766233768</v>
      </c>
      <c r="N12468" t="s">
        <v>5424</v>
      </c>
    </row>
    <row r="12469" spans="1:14">
      <c r="A12469">
        <v>27</v>
      </c>
      <c r="B12469" t="s">
        <v>7113</v>
      </c>
      <c r="C12469" t="s">
        <v>7114</v>
      </c>
      <c r="D12469">
        <v>384</v>
      </c>
      <c r="E12469" s="1">
        <v>2.4380000000000002</v>
      </c>
      <c r="G12469">
        <v>0.52800000000000002</v>
      </c>
      <c r="H12469">
        <v>53</v>
      </c>
      <c r="I12469">
        <v>2.7</v>
      </c>
      <c r="J12469">
        <v>1.23E-3</v>
      </c>
      <c r="L12469">
        <v>2.640428571428572</v>
      </c>
      <c r="M12469" s="2">
        <f t="shared" si="387"/>
        <v>35.064935064935064</v>
      </c>
      <c r="N12469" t="s">
        <v>5424</v>
      </c>
    </row>
    <row r="12470" spans="1:14">
      <c r="A12470">
        <v>28</v>
      </c>
      <c r="B12470" t="s">
        <v>17046</v>
      </c>
      <c r="C12470" t="s">
        <v>17047</v>
      </c>
      <c r="D12470">
        <v>620</v>
      </c>
      <c r="E12470" s="1">
        <v>2.4</v>
      </c>
      <c r="F12470">
        <v>2.774</v>
      </c>
      <c r="G12470">
        <v>0.378</v>
      </c>
      <c r="H12470">
        <v>45</v>
      </c>
      <c r="I12470">
        <v>4</v>
      </c>
      <c r="J12470">
        <v>2.5300000000000001E-3</v>
      </c>
      <c r="K12470">
        <v>0.85799999999999998</v>
      </c>
      <c r="L12470">
        <v>2.640428571428572</v>
      </c>
      <c r="M12470" s="2">
        <f t="shared" si="387"/>
        <v>36.363636363636367</v>
      </c>
      <c r="N12470" t="s">
        <v>5424</v>
      </c>
    </row>
    <row r="12471" spans="1:14">
      <c r="A12471">
        <v>29</v>
      </c>
      <c r="B12471" t="s">
        <v>16774</v>
      </c>
      <c r="C12471" t="s">
        <v>16775</v>
      </c>
      <c r="D12471">
        <v>1276</v>
      </c>
      <c r="E12471" s="1">
        <v>2.3519999999999999</v>
      </c>
      <c r="F12471">
        <v>2.004</v>
      </c>
      <c r="G12471">
        <v>0.52400000000000002</v>
      </c>
      <c r="H12471">
        <v>63</v>
      </c>
      <c r="I12471">
        <v>6.7</v>
      </c>
      <c r="J12471">
        <v>2.8800000000000002E-3</v>
      </c>
      <c r="K12471">
        <v>0.59899999999999998</v>
      </c>
      <c r="L12471">
        <v>2.640428571428572</v>
      </c>
      <c r="M12471" s="2">
        <f t="shared" si="387"/>
        <v>37.662337662337663</v>
      </c>
      <c r="N12471" t="s">
        <v>5424</v>
      </c>
    </row>
    <row r="12472" spans="1:14">
      <c r="A12472">
        <v>30</v>
      </c>
      <c r="B12472" t="s">
        <v>17108</v>
      </c>
      <c r="C12472" t="s">
        <v>17109</v>
      </c>
      <c r="D12472">
        <v>3576</v>
      </c>
      <c r="E12472" s="1">
        <v>2.2810000000000001</v>
      </c>
      <c r="F12472">
        <v>2.226</v>
      </c>
      <c r="G12472">
        <v>0.55100000000000005</v>
      </c>
      <c r="H12472">
        <v>156</v>
      </c>
      <c r="I12472">
        <v>6</v>
      </c>
      <c r="J12472">
        <v>8.5000000000000006E-3</v>
      </c>
      <c r="K12472">
        <v>0.63800000000000001</v>
      </c>
      <c r="L12472">
        <v>2.640428571428572</v>
      </c>
      <c r="M12472" s="2">
        <f t="shared" si="387"/>
        <v>38.961038961038966</v>
      </c>
      <c r="N12472" t="s">
        <v>5424</v>
      </c>
    </row>
    <row r="12473" spans="1:14">
      <c r="A12473">
        <v>31</v>
      </c>
      <c r="B12473" t="s">
        <v>12398</v>
      </c>
      <c r="C12473" t="s">
        <v>12399</v>
      </c>
      <c r="D12473">
        <v>722</v>
      </c>
      <c r="E12473" s="1">
        <v>2.242</v>
      </c>
      <c r="F12473">
        <v>2.2490000000000001</v>
      </c>
      <c r="G12473">
        <v>0.11700000000000001</v>
      </c>
      <c r="H12473">
        <v>137</v>
      </c>
      <c r="I12473">
        <v>2.7</v>
      </c>
      <c r="J12473">
        <v>3.5200000000000001E-3</v>
      </c>
      <c r="K12473">
        <v>0.64200000000000002</v>
      </c>
      <c r="L12473">
        <v>2.640428571428572</v>
      </c>
      <c r="M12473" s="2">
        <f t="shared" si="387"/>
        <v>40.259740259740262</v>
      </c>
      <c r="N12473" t="s">
        <v>5424</v>
      </c>
    </row>
    <row r="12474" spans="1:14">
      <c r="A12474">
        <v>32</v>
      </c>
      <c r="B12474" t="s">
        <v>10690</v>
      </c>
      <c r="C12474" t="s">
        <v>10691</v>
      </c>
      <c r="D12474">
        <v>986</v>
      </c>
      <c r="E12474" s="1">
        <v>2.2309999999999999</v>
      </c>
      <c r="F12474">
        <v>2.294</v>
      </c>
      <c r="G12474">
        <v>0.75</v>
      </c>
      <c r="H12474">
        <v>48</v>
      </c>
      <c r="I12474">
        <v>4.8</v>
      </c>
      <c r="J12474">
        <v>3.16E-3</v>
      </c>
      <c r="K12474">
        <v>0.68799999999999994</v>
      </c>
      <c r="L12474">
        <v>2.640428571428572</v>
      </c>
      <c r="M12474" s="2">
        <f t="shared" si="387"/>
        <v>41.558441558441558</v>
      </c>
      <c r="N12474" t="s">
        <v>5424</v>
      </c>
    </row>
    <row r="12475" spans="1:14">
      <c r="A12475">
        <v>33</v>
      </c>
      <c r="B12475" t="s">
        <v>16564</v>
      </c>
      <c r="C12475" t="s">
        <v>16565</v>
      </c>
      <c r="D12475">
        <v>1245</v>
      </c>
      <c r="E12475" s="1">
        <v>2.14</v>
      </c>
      <c r="F12475">
        <v>2.4790000000000001</v>
      </c>
      <c r="G12475">
        <v>0.19800000000000001</v>
      </c>
      <c r="H12475">
        <v>81</v>
      </c>
      <c r="I12475">
        <v>4.5999999999999996</v>
      </c>
      <c r="J12475">
        <v>4.0200000000000001E-3</v>
      </c>
      <c r="K12475">
        <v>0.69099999999999995</v>
      </c>
      <c r="L12475">
        <v>2.640428571428572</v>
      </c>
      <c r="M12475" s="2">
        <f t="shared" ref="M12475:M12506" si="388">A12475/77*100</f>
        <v>42.857142857142854</v>
      </c>
      <c r="N12475" t="s">
        <v>5424</v>
      </c>
    </row>
    <row r="12476" spans="1:14">
      <c r="A12476">
        <v>34</v>
      </c>
      <c r="B12476" t="s">
        <v>5384</v>
      </c>
      <c r="C12476" t="s">
        <v>5385</v>
      </c>
      <c r="D12476">
        <v>2280</v>
      </c>
      <c r="E12476" s="1">
        <v>2.1280000000000001</v>
      </c>
      <c r="F12476">
        <v>2.427</v>
      </c>
      <c r="G12476">
        <v>0.50600000000000001</v>
      </c>
      <c r="H12476">
        <v>81</v>
      </c>
      <c r="I12476">
        <v>5.7</v>
      </c>
      <c r="J12476">
        <v>5.8599999999999998E-3</v>
      </c>
      <c r="K12476">
        <v>0.7</v>
      </c>
      <c r="L12476">
        <v>2.640428571428572</v>
      </c>
      <c r="M12476" s="2">
        <f t="shared" si="388"/>
        <v>44.155844155844157</v>
      </c>
      <c r="N12476" t="s">
        <v>5424</v>
      </c>
    </row>
    <row r="12477" spans="1:14">
      <c r="A12477">
        <v>35</v>
      </c>
      <c r="B12477" t="s">
        <v>12517</v>
      </c>
      <c r="C12477" t="s">
        <v>12518</v>
      </c>
      <c r="D12477">
        <v>3193</v>
      </c>
      <c r="E12477" s="1">
        <v>2.0680000000000001</v>
      </c>
      <c r="F12477">
        <v>2.02</v>
      </c>
      <c r="G12477">
        <v>0.216</v>
      </c>
      <c r="H12477">
        <v>111</v>
      </c>
      <c r="I12477">
        <v>8.4</v>
      </c>
      <c r="J12477">
        <v>6.6899999999999998E-3</v>
      </c>
      <c r="K12477">
        <v>0.63</v>
      </c>
      <c r="L12477">
        <v>2.640428571428572</v>
      </c>
      <c r="M12477" s="2">
        <f t="shared" si="388"/>
        <v>45.454545454545453</v>
      </c>
      <c r="N12477" t="s">
        <v>5424</v>
      </c>
    </row>
    <row r="12478" spans="1:14">
      <c r="A12478">
        <v>36</v>
      </c>
      <c r="B12478" t="s">
        <v>5430</v>
      </c>
      <c r="C12478" t="s">
        <v>5431</v>
      </c>
      <c r="D12478">
        <v>3643</v>
      </c>
      <c r="E12478" s="1">
        <v>2.0630000000000002</v>
      </c>
      <c r="F12478">
        <v>2.7909999999999999</v>
      </c>
      <c r="G12478">
        <v>0.62</v>
      </c>
      <c r="H12478">
        <v>71</v>
      </c>
      <c r="I12478">
        <v>7.5</v>
      </c>
      <c r="J12478">
        <v>6.4700000000000001E-3</v>
      </c>
      <c r="K12478">
        <v>0.73399999999999999</v>
      </c>
      <c r="L12478">
        <v>2.640428571428572</v>
      </c>
      <c r="M12478" s="2">
        <f t="shared" si="388"/>
        <v>46.753246753246749</v>
      </c>
      <c r="N12478" t="s">
        <v>5424</v>
      </c>
    </row>
    <row r="12479" spans="1:14">
      <c r="A12479">
        <v>37</v>
      </c>
      <c r="B12479" t="s">
        <v>19630</v>
      </c>
      <c r="C12479" t="s">
        <v>19631</v>
      </c>
      <c r="D12479">
        <v>3597</v>
      </c>
      <c r="E12479" s="1">
        <v>2.0550000000000002</v>
      </c>
      <c r="F12479">
        <v>2.3359999999999999</v>
      </c>
      <c r="G12479">
        <v>0.35699999999999998</v>
      </c>
      <c r="H12479">
        <v>115</v>
      </c>
      <c r="I12479">
        <v>8.5</v>
      </c>
      <c r="J12479">
        <v>5.9500000000000004E-3</v>
      </c>
      <c r="K12479">
        <v>0.61</v>
      </c>
      <c r="L12479">
        <v>2.640428571428572</v>
      </c>
      <c r="M12479" s="2">
        <f t="shared" si="388"/>
        <v>48.051948051948052</v>
      </c>
      <c r="N12479" t="s">
        <v>5424</v>
      </c>
    </row>
    <row r="12480" spans="1:14">
      <c r="A12480">
        <v>38</v>
      </c>
      <c r="B12480" t="s">
        <v>5396</v>
      </c>
      <c r="C12480" t="s">
        <v>5397</v>
      </c>
      <c r="D12480">
        <v>1401</v>
      </c>
      <c r="E12480" s="1">
        <v>2.04</v>
      </c>
      <c r="F12480">
        <v>2.3159999999999998</v>
      </c>
      <c r="G12480">
        <v>0.40799999999999997</v>
      </c>
      <c r="H12480">
        <v>49</v>
      </c>
      <c r="I12480">
        <v>6.8</v>
      </c>
      <c r="J12480">
        <v>2.8400000000000001E-3</v>
      </c>
      <c r="K12480">
        <v>0.63300000000000001</v>
      </c>
      <c r="L12480">
        <v>2.640428571428572</v>
      </c>
      <c r="M12480" s="2">
        <f t="shared" si="388"/>
        <v>49.350649350649348</v>
      </c>
      <c r="N12480" t="s">
        <v>5424</v>
      </c>
    </row>
    <row r="12481" spans="1:14">
      <c r="A12481">
        <v>39</v>
      </c>
      <c r="B12481" t="s">
        <v>17176</v>
      </c>
      <c r="C12481" t="s">
        <v>17177</v>
      </c>
      <c r="D12481">
        <v>874</v>
      </c>
      <c r="E12481" s="1">
        <v>1.948</v>
      </c>
      <c r="F12481">
        <v>2</v>
      </c>
      <c r="G12481">
        <v>0.57599999999999996</v>
      </c>
      <c r="H12481">
        <v>33</v>
      </c>
      <c r="I12481">
        <v>6.5</v>
      </c>
      <c r="J12481">
        <v>2.0400000000000001E-3</v>
      </c>
      <c r="K12481">
        <v>0.58599999999999997</v>
      </c>
      <c r="L12481">
        <v>2.640428571428572</v>
      </c>
      <c r="M12481" s="2">
        <f t="shared" si="388"/>
        <v>50.649350649350644</v>
      </c>
      <c r="N12481" t="s">
        <v>5424</v>
      </c>
    </row>
    <row r="12482" spans="1:14">
      <c r="A12482">
        <v>40</v>
      </c>
      <c r="B12482" t="s">
        <v>5432</v>
      </c>
      <c r="C12482" t="s">
        <v>5433</v>
      </c>
      <c r="D12482">
        <v>4190</v>
      </c>
      <c r="E12482" s="1">
        <v>1.929</v>
      </c>
      <c r="F12482">
        <v>1.694</v>
      </c>
      <c r="G12482">
        <v>0.38700000000000001</v>
      </c>
      <c r="H12482">
        <v>119</v>
      </c>
      <c r="I12482" t="s">
        <v>18288</v>
      </c>
      <c r="J12482">
        <v>5.4400000000000004E-3</v>
      </c>
      <c r="K12482">
        <v>0.46100000000000002</v>
      </c>
      <c r="L12482">
        <v>2.640428571428572</v>
      </c>
      <c r="M12482" s="2">
        <f t="shared" si="388"/>
        <v>51.94805194805194</v>
      </c>
      <c r="N12482" t="s">
        <v>5424</v>
      </c>
    </row>
    <row r="12483" spans="1:14">
      <c r="A12483">
        <v>41</v>
      </c>
      <c r="B12483" t="s">
        <v>14596</v>
      </c>
      <c r="C12483" t="s">
        <v>14597</v>
      </c>
      <c r="D12483">
        <v>1289</v>
      </c>
      <c r="E12483" s="1">
        <v>1.909</v>
      </c>
      <c r="F12483">
        <v>1.6719999999999999</v>
      </c>
      <c r="G12483">
        <v>0.29799999999999999</v>
      </c>
      <c r="H12483">
        <v>84</v>
      </c>
      <c r="I12483">
        <v>5.2</v>
      </c>
      <c r="J12483">
        <v>3.7399999999999998E-3</v>
      </c>
      <c r="K12483">
        <v>0.496</v>
      </c>
      <c r="L12483">
        <v>2.640428571428572</v>
      </c>
      <c r="M12483" s="2">
        <f t="shared" si="388"/>
        <v>53.246753246753244</v>
      </c>
      <c r="N12483" t="s">
        <v>5424</v>
      </c>
    </row>
    <row r="12484" spans="1:14">
      <c r="A12484">
        <v>42</v>
      </c>
      <c r="B12484" t="s">
        <v>20416</v>
      </c>
      <c r="C12484" t="s">
        <v>20415</v>
      </c>
      <c r="D12484">
        <v>792</v>
      </c>
      <c r="E12484" s="1">
        <v>1.861</v>
      </c>
      <c r="F12484">
        <v>1.8180000000000001</v>
      </c>
      <c r="G12484">
        <v>0.47099999999999997</v>
      </c>
      <c r="H12484">
        <v>34</v>
      </c>
      <c r="I12484">
        <v>6.7</v>
      </c>
      <c r="J12484">
        <v>1.7700000000000001E-3</v>
      </c>
      <c r="K12484">
        <v>0.55800000000000005</v>
      </c>
      <c r="L12484">
        <v>2.640428571428572</v>
      </c>
      <c r="M12484" s="2">
        <f t="shared" si="388"/>
        <v>54.54545454545454</v>
      </c>
      <c r="N12484" t="s">
        <v>5424</v>
      </c>
    </row>
    <row r="12485" spans="1:14">
      <c r="A12485">
        <v>43</v>
      </c>
      <c r="B12485" t="s">
        <v>5382</v>
      </c>
      <c r="C12485" t="s">
        <v>5383</v>
      </c>
      <c r="D12485">
        <v>924</v>
      </c>
      <c r="E12485" s="1">
        <v>1.85</v>
      </c>
      <c r="F12485">
        <v>1.847</v>
      </c>
      <c r="G12485">
        <v>0.40799999999999997</v>
      </c>
      <c r="H12485">
        <v>179</v>
      </c>
      <c r="I12485">
        <v>2.8</v>
      </c>
      <c r="J12485">
        <v>2.7299999999999998E-3</v>
      </c>
      <c r="K12485">
        <v>0.38600000000000001</v>
      </c>
      <c r="L12485">
        <v>2.640428571428572</v>
      </c>
      <c r="M12485" s="2">
        <f t="shared" si="388"/>
        <v>55.844155844155843</v>
      </c>
      <c r="N12485" t="s">
        <v>5424</v>
      </c>
    </row>
    <row r="12486" spans="1:14">
      <c r="A12486">
        <v>44</v>
      </c>
      <c r="B12486" t="s">
        <v>18816</v>
      </c>
      <c r="C12486" t="s">
        <v>18817</v>
      </c>
      <c r="D12486">
        <v>1373</v>
      </c>
      <c r="E12486" s="1">
        <v>1.8280000000000001</v>
      </c>
      <c r="F12486">
        <v>1.7689999999999999</v>
      </c>
      <c r="G12486">
        <v>0.33700000000000002</v>
      </c>
      <c r="H12486">
        <v>83</v>
      </c>
      <c r="I12486">
        <v>5.4</v>
      </c>
      <c r="J12486">
        <v>3.9699999999999996E-3</v>
      </c>
      <c r="K12486">
        <v>0.53200000000000003</v>
      </c>
      <c r="L12486">
        <v>2.640428571428572</v>
      </c>
      <c r="M12486" s="2">
        <f t="shared" si="388"/>
        <v>57.142857142857139</v>
      </c>
      <c r="N12486" t="s">
        <v>5424</v>
      </c>
    </row>
    <row r="12487" spans="1:14">
      <c r="A12487">
        <v>45</v>
      </c>
      <c r="B12487" t="s">
        <v>16996</v>
      </c>
      <c r="C12487" t="s">
        <v>16997</v>
      </c>
      <c r="D12487">
        <v>305</v>
      </c>
      <c r="E12487" s="1">
        <v>1.7709999999999999</v>
      </c>
      <c r="F12487">
        <v>1.7709999999999999</v>
      </c>
      <c r="G12487">
        <v>0.34200000000000003</v>
      </c>
      <c r="H12487">
        <v>38</v>
      </c>
      <c r="I12487" t="s">
        <v>18288</v>
      </c>
      <c r="J12487">
        <v>4.4000000000000002E-4</v>
      </c>
      <c r="K12487">
        <v>0.52600000000000002</v>
      </c>
      <c r="L12487">
        <v>2.640428571428572</v>
      </c>
      <c r="M12487" s="2">
        <f t="shared" si="388"/>
        <v>58.441558441558442</v>
      </c>
      <c r="N12487" t="s">
        <v>5424</v>
      </c>
    </row>
    <row r="12488" spans="1:14">
      <c r="A12488">
        <v>46</v>
      </c>
      <c r="B12488" t="s">
        <v>19750</v>
      </c>
      <c r="C12488" t="s">
        <v>19751</v>
      </c>
      <c r="D12488">
        <v>3391</v>
      </c>
      <c r="E12488" s="1">
        <v>1.766</v>
      </c>
      <c r="F12488">
        <v>1.5369999999999999</v>
      </c>
      <c r="G12488">
        <v>0.45500000000000002</v>
      </c>
      <c r="H12488">
        <v>154</v>
      </c>
      <c r="I12488">
        <v>6.8</v>
      </c>
      <c r="J12488">
        <v>7.6099999999999996E-3</v>
      </c>
      <c r="K12488">
        <v>0.45700000000000002</v>
      </c>
      <c r="L12488">
        <v>2.640428571428572</v>
      </c>
      <c r="M12488" s="2">
        <f t="shared" si="388"/>
        <v>59.740259740259738</v>
      </c>
      <c r="N12488" t="s">
        <v>5424</v>
      </c>
    </row>
    <row r="12489" spans="1:14">
      <c r="A12489">
        <v>47</v>
      </c>
      <c r="B12489" t="s">
        <v>5418</v>
      </c>
      <c r="C12489" t="s">
        <v>5419</v>
      </c>
      <c r="D12489">
        <v>2682</v>
      </c>
      <c r="E12489" s="1">
        <v>1.722</v>
      </c>
      <c r="F12489">
        <v>1.8</v>
      </c>
      <c r="G12489">
        <v>0.219</v>
      </c>
      <c r="H12489">
        <v>114</v>
      </c>
      <c r="I12489">
        <v>7.4</v>
      </c>
      <c r="J12489">
        <v>5.6800000000000002E-3</v>
      </c>
      <c r="K12489">
        <v>0.54500000000000004</v>
      </c>
      <c r="L12489">
        <v>2.640428571428572</v>
      </c>
      <c r="M12489" s="2">
        <f t="shared" si="388"/>
        <v>61.038961038961034</v>
      </c>
      <c r="N12489" t="s">
        <v>5424</v>
      </c>
    </row>
    <row r="12490" spans="1:14">
      <c r="A12490">
        <v>48</v>
      </c>
      <c r="B12490" t="s">
        <v>17078</v>
      </c>
      <c r="C12490" t="s">
        <v>17079</v>
      </c>
      <c r="D12490">
        <v>911</v>
      </c>
      <c r="E12490" s="1">
        <v>1.714</v>
      </c>
      <c r="F12490">
        <v>1.5720000000000001</v>
      </c>
      <c r="G12490">
        <v>0.66100000000000003</v>
      </c>
      <c r="H12490">
        <v>59</v>
      </c>
      <c r="I12490">
        <v>5.7</v>
      </c>
      <c r="J12490">
        <v>1.97E-3</v>
      </c>
      <c r="K12490">
        <v>0.40300000000000002</v>
      </c>
      <c r="L12490">
        <v>2.640428571428572</v>
      </c>
      <c r="M12490" s="2">
        <f t="shared" si="388"/>
        <v>62.337662337662337</v>
      </c>
      <c r="N12490" t="s">
        <v>5424</v>
      </c>
    </row>
    <row r="12491" spans="1:14">
      <c r="A12491">
        <v>49</v>
      </c>
      <c r="B12491" t="s">
        <v>5416</v>
      </c>
      <c r="C12491" t="s">
        <v>5417</v>
      </c>
      <c r="D12491">
        <v>1158</v>
      </c>
      <c r="E12491" s="1">
        <v>1.6719999999999999</v>
      </c>
      <c r="F12491">
        <v>1.1819999999999999</v>
      </c>
      <c r="G12491">
        <v>0.23</v>
      </c>
      <c r="H12491">
        <v>61</v>
      </c>
      <c r="I12491">
        <v>7.3</v>
      </c>
      <c r="J12491">
        <v>2.2399999999999998E-3</v>
      </c>
      <c r="K12491">
        <v>0.33200000000000002</v>
      </c>
      <c r="L12491">
        <v>2.640428571428572</v>
      </c>
      <c r="M12491" s="2">
        <f t="shared" si="388"/>
        <v>63.636363636363633</v>
      </c>
      <c r="N12491" t="s">
        <v>5424</v>
      </c>
    </row>
    <row r="12492" spans="1:14">
      <c r="A12492">
        <v>50</v>
      </c>
      <c r="B12492" t="s">
        <v>10706</v>
      </c>
      <c r="C12492" t="s">
        <v>10707</v>
      </c>
      <c r="D12492">
        <v>974</v>
      </c>
      <c r="E12492" s="1">
        <v>1.615</v>
      </c>
      <c r="F12492">
        <v>1.48</v>
      </c>
      <c r="G12492">
        <v>0.111</v>
      </c>
      <c r="H12492">
        <v>27</v>
      </c>
      <c r="I12492" t="s">
        <v>18288</v>
      </c>
      <c r="J12492">
        <v>1.17E-3</v>
      </c>
      <c r="K12492">
        <v>0.52600000000000002</v>
      </c>
      <c r="L12492">
        <v>2.640428571428572</v>
      </c>
      <c r="M12492" s="2">
        <f t="shared" si="388"/>
        <v>64.935064935064929</v>
      </c>
      <c r="N12492" t="s">
        <v>5424</v>
      </c>
    </row>
    <row r="12493" spans="1:14">
      <c r="A12493">
        <v>51</v>
      </c>
      <c r="B12493" t="s">
        <v>12672</v>
      </c>
      <c r="C12493" t="s">
        <v>12673</v>
      </c>
      <c r="D12493">
        <v>659</v>
      </c>
      <c r="E12493" s="1">
        <v>1.6</v>
      </c>
      <c r="F12493">
        <v>1.4630000000000001</v>
      </c>
      <c r="G12493">
        <v>0.54100000000000004</v>
      </c>
      <c r="H12493">
        <v>37</v>
      </c>
      <c r="I12493">
        <v>6.3</v>
      </c>
      <c r="J12493">
        <v>1.6999999999999999E-3</v>
      </c>
      <c r="K12493">
        <v>0.48299999999999998</v>
      </c>
      <c r="L12493">
        <v>2.640428571428572</v>
      </c>
      <c r="M12493" s="2">
        <f t="shared" si="388"/>
        <v>66.233766233766232</v>
      </c>
      <c r="N12493" t="s">
        <v>5424</v>
      </c>
    </row>
    <row r="12494" spans="1:14">
      <c r="A12494">
        <v>52</v>
      </c>
      <c r="B12494" t="s">
        <v>18134</v>
      </c>
      <c r="C12494" t="s">
        <v>18135</v>
      </c>
      <c r="D12494">
        <v>369</v>
      </c>
      <c r="E12494" s="1">
        <v>1.583</v>
      </c>
      <c r="F12494">
        <v>1.6020000000000001</v>
      </c>
      <c r="G12494">
        <v>0.54100000000000004</v>
      </c>
      <c r="H12494">
        <v>37</v>
      </c>
      <c r="I12494">
        <v>4.9000000000000004</v>
      </c>
      <c r="J12494">
        <v>8.7000000000000001E-4</v>
      </c>
      <c r="K12494">
        <v>0.42099999999999999</v>
      </c>
      <c r="L12494">
        <v>2.640428571428572</v>
      </c>
      <c r="M12494" s="2">
        <f t="shared" si="388"/>
        <v>67.532467532467535</v>
      </c>
      <c r="N12494" t="s">
        <v>5424</v>
      </c>
    </row>
    <row r="12495" spans="1:14">
      <c r="A12495">
        <v>53</v>
      </c>
      <c r="B12495" t="s">
        <v>8652</v>
      </c>
      <c r="C12495" t="s">
        <v>8653</v>
      </c>
      <c r="D12495">
        <v>1232</v>
      </c>
      <c r="E12495" s="1">
        <v>1.5549999999999999</v>
      </c>
      <c r="F12495">
        <v>1.641</v>
      </c>
      <c r="G12495">
        <v>0.45</v>
      </c>
      <c r="H12495">
        <v>140</v>
      </c>
      <c r="I12495">
        <v>4.0999999999999996</v>
      </c>
      <c r="J12495">
        <v>3.6099999999999999E-3</v>
      </c>
      <c r="K12495">
        <v>0.45700000000000002</v>
      </c>
      <c r="L12495">
        <v>2.640428571428572</v>
      </c>
      <c r="M12495" s="2">
        <f t="shared" si="388"/>
        <v>68.831168831168839</v>
      </c>
      <c r="N12495" t="s">
        <v>5424</v>
      </c>
    </row>
    <row r="12496" spans="1:14">
      <c r="A12496">
        <v>54</v>
      </c>
      <c r="B12496" t="s">
        <v>11627</v>
      </c>
      <c r="C12496" t="s">
        <v>11628</v>
      </c>
      <c r="D12496">
        <v>466</v>
      </c>
      <c r="E12496" s="1">
        <v>1.5469999999999999</v>
      </c>
      <c r="F12496">
        <v>1.204</v>
      </c>
      <c r="G12496">
        <v>6.7000000000000004E-2</v>
      </c>
      <c r="H12496">
        <v>45</v>
      </c>
      <c r="I12496">
        <v>6.1</v>
      </c>
      <c r="J12496">
        <v>8.0999999999999996E-4</v>
      </c>
      <c r="K12496">
        <v>0.249</v>
      </c>
      <c r="L12496">
        <v>2.640428571428572</v>
      </c>
      <c r="M12496" s="2">
        <f t="shared" si="388"/>
        <v>70.129870129870127</v>
      </c>
      <c r="N12496" t="s">
        <v>5424</v>
      </c>
    </row>
    <row r="12497" spans="1:14">
      <c r="A12497">
        <v>55</v>
      </c>
      <c r="B12497" t="s">
        <v>10692</v>
      </c>
      <c r="C12497" t="s">
        <v>10693</v>
      </c>
      <c r="D12497">
        <v>2825</v>
      </c>
      <c r="E12497" s="1">
        <v>1.4870000000000001</v>
      </c>
      <c r="F12497">
        <v>1.385</v>
      </c>
      <c r="G12497">
        <v>0.252</v>
      </c>
      <c r="H12497">
        <v>214</v>
      </c>
      <c r="I12497">
        <v>7.8</v>
      </c>
      <c r="J12497">
        <v>4.6100000000000004E-3</v>
      </c>
      <c r="K12497">
        <v>0.34200000000000003</v>
      </c>
      <c r="L12497">
        <v>2.640428571428572</v>
      </c>
      <c r="M12497" s="2">
        <f t="shared" si="388"/>
        <v>71.428571428571431</v>
      </c>
      <c r="N12497" t="s">
        <v>5424</v>
      </c>
    </row>
    <row r="12498" spans="1:14">
      <c r="A12498">
        <v>56</v>
      </c>
      <c r="B12498" t="s">
        <v>12181</v>
      </c>
      <c r="C12498" t="s">
        <v>12182</v>
      </c>
      <c r="D12498">
        <v>1885</v>
      </c>
      <c r="E12498" s="1">
        <v>1.413</v>
      </c>
      <c r="F12498">
        <v>1.661</v>
      </c>
      <c r="G12498">
        <v>0.17899999999999999</v>
      </c>
      <c r="H12498">
        <v>84</v>
      </c>
      <c r="I12498">
        <v>8.5</v>
      </c>
      <c r="J12498">
        <v>3.7599999999999999E-3</v>
      </c>
      <c r="K12498">
        <v>0.501</v>
      </c>
      <c r="L12498">
        <v>2.640428571428572</v>
      </c>
      <c r="M12498" s="2">
        <f t="shared" si="388"/>
        <v>72.727272727272734</v>
      </c>
      <c r="N12498" t="s">
        <v>5424</v>
      </c>
    </row>
    <row r="12499" spans="1:14">
      <c r="A12499">
        <v>57</v>
      </c>
      <c r="B12499" t="s">
        <v>5402</v>
      </c>
      <c r="C12499" t="s">
        <v>5403</v>
      </c>
      <c r="D12499">
        <v>2818</v>
      </c>
      <c r="E12499" s="1">
        <v>1.3759999999999999</v>
      </c>
      <c r="F12499">
        <v>1.675</v>
      </c>
      <c r="G12499">
        <v>0.151</v>
      </c>
      <c r="H12499">
        <v>119</v>
      </c>
      <c r="I12499" t="s">
        <v>18288</v>
      </c>
      <c r="J12499">
        <v>3.3700000000000002E-3</v>
      </c>
      <c r="K12499">
        <v>0.437</v>
      </c>
      <c r="L12499">
        <v>2.640428571428572</v>
      </c>
      <c r="M12499" s="2">
        <f t="shared" si="388"/>
        <v>74.025974025974023</v>
      </c>
      <c r="N12499" t="s">
        <v>5424</v>
      </c>
    </row>
    <row r="12500" spans="1:14">
      <c r="A12500">
        <v>58</v>
      </c>
      <c r="B12500" t="s">
        <v>18156</v>
      </c>
      <c r="C12500" t="s">
        <v>18157</v>
      </c>
      <c r="D12500">
        <v>893</v>
      </c>
      <c r="E12500" s="1">
        <v>1.341</v>
      </c>
      <c r="F12500">
        <v>1.232</v>
      </c>
      <c r="G12500">
        <v>1.2310000000000001</v>
      </c>
      <c r="H12500">
        <v>39</v>
      </c>
      <c r="I12500">
        <v>9.4</v>
      </c>
      <c r="J12500">
        <v>1.25E-3</v>
      </c>
      <c r="K12500">
        <v>0.307</v>
      </c>
      <c r="L12500">
        <v>2.640428571428572</v>
      </c>
      <c r="M12500" s="2">
        <f t="shared" si="388"/>
        <v>75.324675324675326</v>
      </c>
      <c r="N12500" t="s">
        <v>5424</v>
      </c>
    </row>
    <row r="12501" spans="1:14">
      <c r="A12501">
        <v>59</v>
      </c>
      <c r="B12501" t="s">
        <v>5420</v>
      </c>
      <c r="C12501" t="s">
        <v>5421</v>
      </c>
      <c r="D12501">
        <v>2191</v>
      </c>
      <c r="E12501" s="1">
        <v>1.2130000000000001</v>
      </c>
      <c r="F12501">
        <v>1.268</v>
      </c>
      <c r="G12501">
        <v>0.113</v>
      </c>
      <c r="H12501">
        <v>133</v>
      </c>
      <c r="I12501">
        <v>8.5</v>
      </c>
      <c r="J12501">
        <v>3.98E-3</v>
      </c>
      <c r="K12501">
        <v>0.35099999999999998</v>
      </c>
      <c r="L12501">
        <v>2.640428571428572</v>
      </c>
      <c r="M12501" s="2">
        <f t="shared" si="388"/>
        <v>76.623376623376629</v>
      </c>
      <c r="N12501" t="s">
        <v>5424</v>
      </c>
    </row>
    <row r="12502" spans="1:14">
      <c r="A12502">
        <v>60</v>
      </c>
      <c r="B12502" t="s">
        <v>5380</v>
      </c>
      <c r="C12502" t="s">
        <v>5381</v>
      </c>
      <c r="D12502">
        <v>232</v>
      </c>
      <c r="E12502" s="1">
        <v>1.2</v>
      </c>
      <c r="G12502">
        <v>9.0999999999999998E-2</v>
      </c>
      <c r="H12502">
        <v>11</v>
      </c>
      <c r="I12502">
        <v>4.7</v>
      </c>
      <c r="J12502">
        <v>8.8999999999999995E-4</v>
      </c>
      <c r="L12502">
        <v>2.640428571428572</v>
      </c>
      <c r="M12502" s="2">
        <f t="shared" si="388"/>
        <v>77.922077922077932</v>
      </c>
      <c r="N12502" t="s">
        <v>5424</v>
      </c>
    </row>
    <row r="12503" spans="1:14">
      <c r="A12503">
        <v>61</v>
      </c>
      <c r="B12503" t="s">
        <v>5410</v>
      </c>
      <c r="C12503" t="s">
        <v>5411</v>
      </c>
      <c r="D12503">
        <v>326</v>
      </c>
      <c r="E12503" s="1">
        <v>1.171</v>
      </c>
      <c r="F12503">
        <v>1.3420000000000001</v>
      </c>
      <c r="G12503">
        <v>8.5999999999999993E-2</v>
      </c>
      <c r="H12503">
        <v>35</v>
      </c>
      <c r="I12503">
        <v>4</v>
      </c>
      <c r="J12503">
        <v>1.24E-3</v>
      </c>
      <c r="K12503">
        <v>0.373</v>
      </c>
      <c r="L12503">
        <v>2.640428571428572</v>
      </c>
      <c r="M12503" s="2">
        <f t="shared" si="388"/>
        <v>79.220779220779221</v>
      </c>
      <c r="N12503" t="s">
        <v>5424</v>
      </c>
    </row>
    <row r="12504" spans="1:14">
      <c r="A12504">
        <v>62</v>
      </c>
      <c r="B12504" t="s">
        <v>7131</v>
      </c>
      <c r="C12504" t="s">
        <v>7132</v>
      </c>
      <c r="D12504">
        <v>380</v>
      </c>
      <c r="E12504" s="1">
        <v>1.151</v>
      </c>
      <c r="F12504">
        <v>1.244</v>
      </c>
      <c r="G12504">
        <v>0.27</v>
      </c>
      <c r="H12504">
        <v>37</v>
      </c>
      <c r="I12504">
        <v>7</v>
      </c>
      <c r="J12504">
        <v>6.8000000000000005E-4</v>
      </c>
      <c r="K12504">
        <v>0.307</v>
      </c>
      <c r="L12504">
        <v>2.640428571428572</v>
      </c>
      <c r="M12504" s="2">
        <f t="shared" si="388"/>
        <v>80.519480519480524</v>
      </c>
      <c r="N12504" t="s">
        <v>5424</v>
      </c>
    </row>
    <row r="12505" spans="1:14">
      <c r="A12505">
        <v>63</v>
      </c>
      <c r="B12505" t="s">
        <v>7539</v>
      </c>
      <c r="C12505" t="s">
        <v>7540</v>
      </c>
      <c r="D12505">
        <v>793</v>
      </c>
      <c r="E12505" s="1">
        <v>0.97799999999999998</v>
      </c>
      <c r="F12505">
        <v>0.88300000000000001</v>
      </c>
      <c r="G12505">
        <v>7.3999999999999996E-2</v>
      </c>
      <c r="H12505">
        <v>54</v>
      </c>
      <c r="I12505" t="s">
        <v>18288</v>
      </c>
      <c r="J12505">
        <v>7.7999999999999999E-4</v>
      </c>
      <c r="K12505">
        <v>0.21</v>
      </c>
      <c r="L12505">
        <v>2.640428571428572</v>
      </c>
      <c r="M12505" s="2">
        <f t="shared" si="388"/>
        <v>81.818181818181827</v>
      </c>
      <c r="N12505" t="s">
        <v>5424</v>
      </c>
    </row>
    <row r="12506" spans="1:14">
      <c r="A12506">
        <v>64</v>
      </c>
      <c r="B12506" t="s">
        <v>5374</v>
      </c>
      <c r="C12506" t="s">
        <v>5375</v>
      </c>
      <c r="D12506">
        <v>906</v>
      </c>
      <c r="E12506" s="1">
        <v>0.97499999999999998</v>
      </c>
      <c r="F12506">
        <v>1.085</v>
      </c>
      <c r="G12506">
        <v>0.22600000000000001</v>
      </c>
      <c r="H12506">
        <v>93</v>
      </c>
      <c r="I12506">
        <v>6.2</v>
      </c>
      <c r="J12506">
        <v>2.2699999999999999E-3</v>
      </c>
      <c r="K12506">
        <v>0.33600000000000002</v>
      </c>
      <c r="L12506">
        <v>2.640428571428572</v>
      </c>
      <c r="M12506" s="2">
        <f t="shared" si="388"/>
        <v>83.116883116883116</v>
      </c>
      <c r="N12506" t="s">
        <v>5424</v>
      </c>
    </row>
    <row r="12507" spans="1:14">
      <c r="A12507">
        <v>65</v>
      </c>
      <c r="B12507" t="s">
        <v>7107</v>
      </c>
      <c r="C12507" t="s">
        <v>7108</v>
      </c>
      <c r="D12507">
        <v>1506</v>
      </c>
      <c r="E12507" s="1">
        <v>0.88300000000000001</v>
      </c>
      <c r="F12507">
        <v>0.98599999999999999</v>
      </c>
      <c r="G12507">
        <v>7.3999999999999996E-2</v>
      </c>
      <c r="H12507">
        <v>108</v>
      </c>
      <c r="I12507" t="s">
        <v>18288</v>
      </c>
      <c r="J12507">
        <v>2.3E-3</v>
      </c>
      <c r="K12507">
        <v>0.29799999999999999</v>
      </c>
      <c r="L12507">
        <v>2.640428571428572</v>
      </c>
      <c r="M12507" s="2">
        <f t="shared" ref="M12507:M12519" si="389">A12507/77*100</f>
        <v>84.415584415584405</v>
      </c>
      <c r="N12507" t="s">
        <v>5424</v>
      </c>
    </row>
    <row r="12508" spans="1:14">
      <c r="A12508">
        <v>66</v>
      </c>
      <c r="B12508" t="s">
        <v>5426</v>
      </c>
      <c r="C12508" t="s">
        <v>5427</v>
      </c>
      <c r="D12508">
        <v>1123</v>
      </c>
      <c r="E12508" s="1">
        <v>0.85899999999999999</v>
      </c>
      <c r="F12508">
        <v>1.008</v>
      </c>
      <c r="G12508">
        <v>0.112</v>
      </c>
      <c r="H12508">
        <v>89</v>
      </c>
      <c r="I12508">
        <v>8.1999999999999993</v>
      </c>
      <c r="J12508">
        <v>2.0999999999999999E-3</v>
      </c>
      <c r="K12508">
        <v>0.33</v>
      </c>
      <c r="L12508">
        <v>2.640428571428572</v>
      </c>
      <c r="M12508" s="2">
        <f t="shared" si="389"/>
        <v>85.714285714285708</v>
      </c>
      <c r="N12508" t="s">
        <v>5424</v>
      </c>
    </row>
    <row r="12509" spans="1:14">
      <c r="A12509">
        <v>67</v>
      </c>
      <c r="B12509" t="s">
        <v>19768</v>
      </c>
      <c r="C12509" t="s">
        <v>19769</v>
      </c>
      <c r="D12509">
        <v>754</v>
      </c>
      <c r="E12509" s="1">
        <v>0.85699999999999998</v>
      </c>
      <c r="F12509">
        <v>1.1879999999999999</v>
      </c>
      <c r="G12509">
        <v>7.0999999999999994E-2</v>
      </c>
      <c r="H12509">
        <v>28</v>
      </c>
      <c r="I12509">
        <v>9.3000000000000007</v>
      </c>
      <c r="J12509">
        <v>1.25E-3</v>
      </c>
      <c r="K12509">
        <v>0.36299999999999999</v>
      </c>
      <c r="L12509">
        <v>2.640428571428572</v>
      </c>
      <c r="M12509" s="2">
        <f t="shared" si="389"/>
        <v>87.012987012987011</v>
      </c>
      <c r="N12509" t="s">
        <v>5424</v>
      </c>
    </row>
    <row r="12510" spans="1:14">
      <c r="A12510">
        <v>68</v>
      </c>
      <c r="B12510" t="s">
        <v>5398</v>
      </c>
      <c r="C12510" t="s">
        <v>5399</v>
      </c>
      <c r="D12510">
        <v>916</v>
      </c>
      <c r="E12510" s="1">
        <v>0.75600000000000001</v>
      </c>
      <c r="F12510">
        <v>0.90900000000000003</v>
      </c>
      <c r="G12510">
        <v>0.17899999999999999</v>
      </c>
      <c r="H12510">
        <v>95</v>
      </c>
      <c r="I12510">
        <v>6</v>
      </c>
      <c r="J12510">
        <v>2.3700000000000001E-3</v>
      </c>
      <c r="K12510">
        <v>0.28000000000000003</v>
      </c>
      <c r="L12510">
        <v>2.640428571428572</v>
      </c>
      <c r="M12510" s="2">
        <f t="shared" si="389"/>
        <v>88.311688311688314</v>
      </c>
      <c r="N12510" t="s">
        <v>5424</v>
      </c>
    </row>
    <row r="12511" spans="1:14">
      <c r="A12511">
        <v>69</v>
      </c>
      <c r="B12511" t="s">
        <v>16980</v>
      </c>
      <c r="C12511" t="s">
        <v>16981</v>
      </c>
      <c r="D12511">
        <v>2268</v>
      </c>
      <c r="E12511" s="1">
        <v>0.69299999999999995</v>
      </c>
      <c r="F12511">
        <v>0.69599999999999995</v>
      </c>
      <c r="G12511">
        <v>0.22500000000000001</v>
      </c>
      <c r="H12511">
        <v>102</v>
      </c>
      <c r="I12511" t="s">
        <v>18288</v>
      </c>
      <c r="J12511">
        <v>2.0600000000000002E-3</v>
      </c>
      <c r="K12511">
        <v>0.185</v>
      </c>
      <c r="L12511">
        <v>2.640428571428572</v>
      </c>
      <c r="M12511" s="2">
        <f t="shared" si="389"/>
        <v>89.610389610389603</v>
      </c>
      <c r="N12511" t="s">
        <v>5424</v>
      </c>
    </row>
    <row r="12512" spans="1:14">
      <c r="A12512">
        <v>70</v>
      </c>
      <c r="B12512" t="s">
        <v>5394</v>
      </c>
      <c r="C12512" t="s">
        <v>5395</v>
      </c>
      <c r="D12512">
        <v>839</v>
      </c>
      <c r="E12512" s="1">
        <v>0.67600000000000005</v>
      </c>
      <c r="G12512">
        <v>0.05</v>
      </c>
      <c r="H12512">
        <v>80</v>
      </c>
      <c r="I12512">
        <v>4.7</v>
      </c>
      <c r="J12512">
        <v>2.1199999999999999E-3</v>
      </c>
      <c r="L12512">
        <v>2.640428571428572</v>
      </c>
      <c r="M12512" s="2">
        <f t="shared" si="389"/>
        <v>90.909090909090907</v>
      </c>
      <c r="N12512" t="s">
        <v>5424</v>
      </c>
    </row>
    <row r="12513" spans="1:14">
      <c r="A12513">
        <v>71</v>
      </c>
      <c r="B12513" t="s">
        <v>5422</v>
      </c>
      <c r="C12513" t="s">
        <v>5423</v>
      </c>
      <c r="D12513">
        <v>513</v>
      </c>
      <c r="E12513" s="1">
        <v>0.621</v>
      </c>
      <c r="F12513">
        <v>0.6</v>
      </c>
      <c r="G12513">
        <v>0.10299999999999999</v>
      </c>
      <c r="H12513">
        <v>107</v>
      </c>
      <c r="I12513">
        <v>8.1999999999999993</v>
      </c>
      <c r="J12513">
        <v>8.0000000000000004E-4</v>
      </c>
      <c r="K12513">
        <v>0.13400000000000001</v>
      </c>
      <c r="L12513">
        <v>2.640428571428572</v>
      </c>
      <c r="M12513" s="2">
        <f t="shared" si="389"/>
        <v>92.20779220779221</v>
      </c>
      <c r="N12513" t="s">
        <v>5424</v>
      </c>
    </row>
    <row r="12514" spans="1:14">
      <c r="A12514">
        <v>72</v>
      </c>
      <c r="B12514" t="s">
        <v>5390</v>
      </c>
      <c r="C12514" t="s">
        <v>5391</v>
      </c>
      <c r="D12514">
        <v>158</v>
      </c>
      <c r="E12514" s="1">
        <v>0.57999999999999996</v>
      </c>
      <c r="F12514">
        <v>0.55800000000000005</v>
      </c>
      <c r="G12514">
        <v>6.0999999999999999E-2</v>
      </c>
      <c r="H12514">
        <v>66</v>
      </c>
      <c r="I12514">
        <v>3.6</v>
      </c>
      <c r="J12514">
        <v>5.1000000000000004E-4</v>
      </c>
      <c r="K12514">
        <v>0.153</v>
      </c>
      <c r="L12514">
        <v>2.640428571428572</v>
      </c>
      <c r="M12514" s="2">
        <f t="shared" si="389"/>
        <v>93.506493506493499</v>
      </c>
      <c r="N12514" t="s">
        <v>5424</v>
      </c>
    </row>
    <row r="12515" spans="1:14">
      <c r="A12515">
        <v>73</v>
      </c>
      <c r="B12515" t="s">
        <v>5428</v>
      </c>
      <c r="C12515" t="s">
        <v>5429</v>
      </c>
      <c r="D12515">
        <v>233</v>
      </c>
      <c r="E12515" s="1">
        <v>0.49</v>
      </c>
      <c r="G12515">
        <v>0.111</v>
      </c>
      <c r="H12515">
        <v>45</v>
      </c>
      <c r="I12515">
        <v>7.2</v>
      </c>
      <c r="J12515">
        <v>3.4000000000000002E-4</v>
      </c>
      <c r="L12515">
        <v>2.640428571428572</v>
      </c>
      <c r="M12515" s="2">
        <f t="shared" si="389"/>
        <v>94.805194805194802</v>
      </c>
      <c r="N12515" t="s">
        <v>5424</v>
      </c>
    </row>
    <row r="12516" spans="1:14">
      <c r="A12516">
        <v>74</v>
      </c>
      <c r="B12516" t="s">
        <v>5406</v>
      </c>
      <c r="C12516" t="s">
        <v>5407</v>
      </c>
      <c r="D12516">
        <v>155</v>
      </c>
      <c r="E12516" s="1">
        <v>0.34200000000000003</v>
      </c>
      <c r="G12516">
        <v>0</v>
      </c>
      <c r="H12516">
        <v>35</v>
      </c>
      <c r="I12516">
        <v>5.8</v>
      </c>
      <c r="J12516">
        <v>2.9E-4</v>
      </c>
      <c r="L12516">
        <v>2.640428571428572</v>
      </c>
      <c r="M12516" s="2">
        <f t="shared" si="389"/>
        <v>96.103896103896105</v>
      </c>
      <c r="N12516" t="s">
        <v>5424</v>
      </c>
    </row>
    <row r="12517" spans="1:14">
      <c r="A12517">
        <v>75</v>
      </c>
      <c r="B12517" t="s">
        <v>5412</v>
      </c>
      <c r="C12517" t="s">
        <v>5413</v>
      </c>
      <c r="D12517">
        <v>111</v>
      </c>
      <c r="E12517" s="1">
        <v>0.253</v>
      </c>
      <c r="G12517">
        <v>6.5000000000000002E-2</v>
      </c>
      <c r="H12517">
        <v>93</v>
      </c>
      <c r="I12517">
        <v>3.5</v>
      </c>
      <c r="J12517">
        <v>1.2E-4</v>
      </c>
      <c r="L12517">
        <v>2.640428571428572</v>
      </c>
      <c r="M12517" s="2">
        <f t="shared" si="389"/>
        <v>97.402597402597408</v>
      </c>
      <c r="N12517" t="s">
        <v>5424</v>
      </c>
    </row>
    <row r="12518" spans="1:14">
      <c r="A12518">
        <v>76</v>
      </c>
      <c r="B12518" t="s">
        <v>5376</v>
      </c>
      <c r="C12518" t="s">
        <v>5377</v>
      </c>
      <c r="D12518">
        <v>316</v>
      </c>
      <c r="E12518" s="1">
        <v>0.23499999999999999</v>
      </c>
      <c r="F12518">
        <v>0.245</v>
      </c>
      <c r="G12518">
        <v>0.14499999999999999</v>
      </c>
      <c r="H12518">
        <v>69</v>
      </c>
      <c r="I12518">
        <v>9.3000000000000007</v>
      </c>
      <c r="J12518">
        <v>3.2000000000000003E-4</v>
      </c>
      <c r="K12518">
        <v>4.5999999999999999E-2</v>
      </c>
      <c r="L12518">
        <v>2.640428571428572</v>
      </c>
      <c r="M12518" s="2">
        <f t="shared" si="389"/>
        <v>98.701298701298697</v>
      </c>
      <c r="N12518" t="s">
        <v>5424</v>
      </c>
    </row>
    <row r="12519" spans="1:14">
      <c r="A12519">
        <v>77</v>
      </c>
      <c r="B12519" t="s">
        <v>5408</v>
      </c>
      <c r="C12519" t="s">
        <v>5409</v>
      </c>
      <c r="D12519">
        <v>106</v>
      </c>
      <c r="E12519" s="1">
        <v>0.17399999999999999</v>
      </c>
      <c r="F12519">
        <v>0.13600000000000001</v>
      </c>
      <c r="G12519">
        <v>0.03</v>
      </c>
      <c r="H12519">
        <v>99</v>
      </c>
      <c r="I12519">
        <v>3.7</v>
      </c>
      <c r="J12519">
        <v>2.2000000000000001E-4</v>
      </c>
      <c r="K12519">
        <v>2.5999999999999999E-2</v>
      </c>
      <c r="L12519">
        <v>2.640428571428572</v>
      </c>
      <c r="M12519" s="2">
        <f t="shared" si="389"/>
        <v>100</v>
      </c>
      <c r="N12519" t="s">
        <v>5424</v>
      </c>
    </row>
    <row r="12520" spans="1:14" s="3" customFormat="1">
      <c r="E12520" s="4"/>
      <c r="M12520" s="5"/>
    </row>
    <row r="12521" spans="1:14">
      <c r="A12521">
        <v>1</v>
      </c>
      <c r="B12521" t="s">
        <v>5490</v>
      </c>
      <c r="C12521" t="s">
        <v>5491</v>
      </c>
      <c r="D12521">
        <v>16470</v>
      </c>
      <c r="E12521" s="1">
        <v>6.97</v>
      </c>
      <c r="F12521">
        <v>7.1479999999999997</v>
      </c>
      <c r="G12521">
        <v>2.0099999999999998</v>
      </c>
      <c r="H12521">
        <v>96</v>
      </c>
      <c r="I12521" t="s">
        <v>18288</v>
      </c>
      <c r="J12521">
        <v>2.7810000000000001E-2</v>
      </c>
      <c r="K12521">
        <v>2.6389999999999998</v>
      </c>
      <c r="L12521">
        <f>AVERAGE(E12521:E12639)</f>
        <v>1.6446638655462189</v>
      </c>
      <c r="M12521" s="2">
        <f t="shared" ref="M12521:M12552" si="390">A12521/119*100</f>
        <v>0.84033613445378152</v>
      </c>
      <c r="N12521" t="s">
        <v>5554</v>
      </c>
    </row>
    <row r="12522" spans="1:14">
      <c r="A12522">
        <v>2</v>
      </c>
      <c r="B12522" t="s">
        <v>5554</v>
      </c>
      <c r="C12522" t="s">
        <v>5555</v>
      </c>
      <c r="D12522">
        <v>59035</v>
      </c>
      <c r="E12522" s="1">
        <v>5.1189999999999998</v>
      </c>
      <c r="F12522">
        <v>5.93</v>
      </c>
      <c r="G12522">
        <v>0.95099999999999996</v>
      </c>
      <c r="H12522">
        <v>687</v>
      </c>
      <c r="I12522">
        <v>7.5</v>
      </c>
      <c r="J12522">
        <v>0.12895000000000001</v>
      </c>
      <c r="K12522">
        <v>2.077</v>
      </c>
      <c r="L12522">
        <v>1.6446638655462189</v>
      </c>
      <c r="M12522" s="2">
        <f t="shared" si="390"/>
        <v>1.680672268907563</v>
      </c>
      <c r="N12522" t="s">
        <v>5554</v>
      </c>
    </row>
    <row r="12523" spans="1:14">
      <c r="A12523">
        <v>3</v>
      </c>
      <c r="B12523" t="s">
        <v>5452</v>
      </c>
      <c r="C12523" t="s">
        <v>5453</v>
      </c>
      <c r="D12523">
        <v>9500</v>
      </c>
      <c r="E12523" s="1">
        <v>4.282</v>
      </c>
      <c r="F12523">
        <v>5.1840000000000002</v>
      </c>
      <c r="G12523">
        <v>1.3</v>
      </c>
      <c r="H12523">
        <v>130</v>
      </c>
      <c r="I12523">
        <v>7.5</v>
      </c>
      <c r="J12523">
        <v>2.4819999999999998E-2</v>
      </c>
      <c r="K12523">
        <v>2.0630000000000002</v>
      </c>
      <c r="L12523">
        <v>1.6446638655462189</v>
      </c>
      <c r="M12523" s="2">
        <f t="shared" si="390"/>
        <v>2.5210084033613445</v>
      </c>
      <c r="N12523" t="s">
        <v>5554</v>
      </c>
    </row>
    <row r="12524" spans="1:14">
      <c r="A12524">
        <v>4</v>
      </c>
      <c r="B12524" t="s">
        <v>5502</v>
      </c>
      <c r="C12524" t="s">
        <v>5503</v>
      </c>
      <c r="D12524">
        <v>23502</v>
      </c>
      <c r="E12524" s="1">
        <v>4.0350000000000001</v>
      </c>
      <c r="F12524">
        <v>4.3579999999999997</v>
      </c>
      <c r="G12524">
        <v>0.78</v>
      </c>
      <c r="H12524">
        <v>336</v>
      </c>
      <c r="I12524" t="s">
        <v>18288</v>
      </c>
      <c r="J12524">
        <v>4.1239999999999999E-2</v>
      </c>
      <c r="K12524">
        <v>1.5960000000000001</v>
      </c>
      <c r="L12524">
        <v>1.6446638655462189</v>
      </c>
      <c r="M12524" s="2">
        <f t="shared" si="390"/>
        <v>3.3613445378151261</v>
      </c>
      <c r="N12524" t="s">
        <v>5554</v>
      </c>
    </row>
    <row r="12525" spans="1:14">
      <c r="A12525">
        <v>5</v>
      </c>
      <c r="B12525" t="s">
        <v>5470</v>
      </c>
      <c r="C12525" t="s">
        <v>5471</v>
      </c>
      <c r="D12525">
        <v>2440</v>
      </c>
      <c r="E12525" s="1">
        <v>3.6989999999999998</v>
      </c>
      <c r="F12525">
        <v>3.0670000000000002</v>
      </c>
      <c r="G12525">
        <v>0.53800000000000003</v>
      </c>
      <c r="H12525">
        <v>65</v>
      </c>
      <c r="I12525">
        <v>6.2</v>
      </c>
      <c r="J12525">
        <v>6.7099999999999998E-3</v>
      </c>
      <c r="K12525">
        <v>1.026</v>
      </c>
      <c r="L12525">
        <v>1.6446638655462189</v>
      </c>
      <c r="M12525" s="2">
        <f t="shared" si="390"/>
        <v>4.2016806722689077</v>
      </c>
      <c r="N12525" t="s">
        <v>5554</v>
      </c>
    </row>
    <row r="12526" spans="1:14">
      <c r="A12526">
        <v>6</v>
      </c>
      <c r="B12526" t="s">
        <v>8831</v>
      </c>
      <c r="C12526" t="s">
        <v>8832</v>
      </c>
      <c r="D12526">
        <v>11429</v>
      </c>
      <c r="E12526" s="1">
        <v>3.569</v>
      </c>
      <c r="F12526">
        <v>3.4860000000000002</v>
      </c>
      <c r="G12526">
        <v>0.64400000000000002</v>
      </c>
      <c r="H12526">
        <v>334</v>
      </c>
      <c r="I12526">
        <v>6.9</v>
      </c>
      <c r="J12526">
        <v>2.8809999999999999E-2</v>
      </c>
      <c r="K12526">
        <v>1.1759999999999999</v>
      </c>
      <c r="L12526">
        <v>1.6446638655462189</v>
      </c>
      <c r="M12526" s="2">
        <f t="shared" si="390"/>
        <v>5.0420168067226889</v>
      </c>
      <c r="N12526" t="s">
        <v>5554</v>
      </c>
    </row>
    <row r="12527" spans="1:14">
      <c r="A12527">
        <v>7</v>
      </c>
      <c r="B12527" t="s">
        <v>5558</v>
      </c>
      <c r="C12527" t="s">
        <v>5559</v>
      </c>
      <c r="D12527">
        <v>1432</v>
      </c>
      <c r="E12527" s="1">
        <v>3.5049999999999999</v>
      </c>
      <c r="F12527">
        <v>3.5790000000000002</v>
      </c>
      <c r="G12527">
        <v>0.64800000000000002</v>
      </c>
      <c r="H12527">
        <v>54</v>
      </c>
      <c r="I12527">
        <v>4.4000000000000004</v>
      </c>
      <c r="J12527">
        <v>5.5900000000000004E-3</v>
      </c>
      <c r="K12527">
        <v>1.177</v>
      </c>
      <c r="L12527">
        <v>1.6446638655462189</v>
      </c>
      <c r="M12527" s="2">
        <f t="shared" si="390"/>
        <v>5.8823529411764701</v>
      </c>
      <c r="N12527" t="s">
        <v>5554</v>
      </c>
    </row>
    <row r="12528" spans="1:14">
      <c r="A12528">
        <v>8</v>
      </c>
      <c r="B12528" t="s">
        <v>5448</v>
      </c>
      <c r="C12528" t="s">
        <v>5449</v>
      </c>
      <c r="D12528">
        <v>4157</v>
      </c>
      <c r="E12528" s="1">
        <v>3.4510000000000001</v>
      </c>
      <c r="F12528">
        <v>3.5169999999999999</v>
      </c>
      <c r="G12528">
        <v>1.044</v>
      </c>
      <c r="H12528">
        <v>91</v>
      </c>
      <c r="I12528">
        <v>7.2</v>
      </c>
      <c r="J12528">
        <v>9.6900000000000007E-3</v>
      </c>
      <c r="K12528">
        <v>1.161</v>
      </c>
      <c r="L12528">
        <v>1.6446638655462189</v>
      </c>
      <c r="M12528" s="2">
        <f t="shared" si="390"/>
        <v>6.7226890756302522</v>
      </c>
      <c r="N12528" t="s">
        <v>5554</v>
      </c>
    </row>
    <row r="12529" spans="1:14">
      <c r="A12529">
        <v>9</v>
      </c>
      <c r="B12529" t="s">
        <v>18768</v>
      </c>
      <c r="C12529" t="s">
        <v>18769</v>
      </c>
      <c r="D12529">
        <v>3045</v>
      </c>
      <c r="E12529" s="1">
        <v>3.3759999999999999</v>
      </c>
      <c r="F12529">
        <v>2.9569999999999999</v>
      </c>
      <c r="G12529">
        <v>1.2110000000000001</v>
      </c>
      <c r="H12529">
        <v>109</v>
      </c>
      <c r="I12529">
        <v>4.5999999999999996</v>
      </c>
      <c r="J12529">
        <v>7.7499999999999999E-3</v>
      </c>
      <c r="K12529">
        <v>0.73599999999999999</v>
      </c>
      <c r="L12529">
        <v>1.6446638655462189</v>
      </c>
      <c r="M12529" s="2">
        <f t="shared" si="390"/>
        <v>7.5630252100840334</v>
      </c>
      <c r="N12529" t="s">
        <v>5554</v>
      </c>
    </row>
    <row r="12530" spans="1:14">
      <c r="A12530">
        <v>10</v>
      </c>
      <c r="B12530" t="s">
        <v>5446</v>
      </c>
      <c r="C12530" t="s">
        <v>5447</v>
      </c>
      <c r="D12530">
        <v>12978</v>
      </c>
      <c r="E12530" s="1">
        <v>3.0510000000000002</v>
      </c>
      <c r="F12530">
        <v>2.9249999999999998</v>
      </c>
      <c r="G12530">
        <v>0.67800000000000005</v>
      </c>
      <c r="H12530">
        <v>205</v>
      </c>
      <c r="I12530" t="s">
        <v>18288</v>
      </c>
      <c r="J12530">
        <v>1.9449999999999999E-2</v>
      </c>
      <c r="K12530">
        <v>1.0329999999999999</v>
      </c>
      <c r="L12530">
        <v>1.6446638655462189</v>
      </c>
      <c r="M12530" s="2">
        <f t="shared" si="390"/>
        <v>8.4033613445378155</v>
      </c>
      <c r="N12530" t="s">
        <v>5554</v>
      </c>
    </row>
    <row r="12531" spans="1:14">
      <c r="A12531">
        <v>11</v>
      </c>
      <c r="B12531" t="s">
        <v>5488</v>
      </c>
      <c r="C12531" t="s">
        <v>5489</v>
      </c>
      <c r="D12531">
        <v>8413</v>
      </c>
      <c r="E12531" s="1">
        <v>2.9660000000000002</v>
      </c>
      <c r="F12531">
        <v>3.8490000000000002</v>
      </c>
      <c r="G12531">
        <v>0.74399999999999999</v>
      </c>
      <c r="H12531">
        <v>203</v>
      </c>
      <c r="I12531">
        <v>6.7</v>
      </c>
      <c r="J12531">
        <v>2.0660000000000001E-2</v>
      </c>
      <c r="K12531">
        <v>1.3049999999999999</v>
      </c>
      <c r="L12531">
        <v>1.6446638655462189</v>
      </c>
      <c r="M12531" s="2">
        <f t="shared" si="390"/>
        <v>9.2436974789915975</v>
      </c>
      <c r="N12531" t="s">
        <v>5554</v>
      </c>
    </row>
    <row r="12532" spans="1:14">
      <c r="A12532">
        <v>12</v>
      </c>
      <c r="B12532" t="s">
        <v>5534</v>
      </c>
      <c r="C12532" t="s">
        <v>5535</v>
      </c>
      <c r="D12532">
        <v>6856</v>
      </c>
      <c r="E12532" s="1">
        <v>2.9390000000000001</v>
      </c>
      <c r="F12532">
        <v>2.5030000000000001</v>
      </c>
      <c r="G12532">
        <v>0.56499999999999995</v>
      </c>
      <c r="H12532">
        <v>239</v>
      </c>
      <c r="I12532">
        <v>6.1</v>
      </c>
      <c r="J12532">
        <v>1.6400000000000001E-2</v>
      </c>
      <c r="K12532">
        <v>0.71699999999999997</v>
      </c>
      <c r="L12532">
        <v>1.6446638655462189</v>
      </c>
      <c r="M12532" s="2">
        <f t="shared" si="390"/>
        <v>10.084033613445378</v>
      </c>
      <c r="N12532" t="s">
        <v>5554</v>
      </c>
    </row>
    <row r="12533" spans="1:14">
      <c r="A12533">
        <v>13</v>
      </c>
      <c r="B12533" t="s">
        <v>11871</v>
      </c>
      <c r="C12533" t="s">
        <v>11872</v>
      </c>
      <c r="D12533">
        <v>1706</v>
      </c>
      <c r="E12533" s="1">
        <v>2.9260000000000002</v>
      </c>
      <c r="F12533">
        <v>3.161</v>
      </c>
      <c r="G12533">
        <v>0.14599999999999999</v>
      </c>
      <c r="H12533">
        <v>48</v>
      </c>
      <c r="I12533">
        <v>8.1</v>
      </c>
      <c r="J12533">
        <v>2.8900000000000002E-3</v>
      </c>
      <c r="K12533">
        <v>0.88500000000000001</v>
      </c>
      <c r="L12533">
        <v>1.6446638655462189</v>
      </c>
      <c r="M12533" s="2">
        <f t="shared" si="390"/>
        <v>10.92436974789916</v>
      </c>
      <c r="N12533" t="s">
        <v>5554</v>
      </c>
    </row>
    <row r="12534" spans="1:14">
      <c r="A12534">
        <v>14</v>
      </c>
      <c r="B12534" t="s">
        <v>12229</v>
      </c>
      <c r="C12534" t="s">
        <v>12230</v>
      </c>
      <c r="D12534">
        <v>2024</v>
      </c>
      <c r="E12534" s="1">
        <v>2.8140000000000001</v>
      </c>
      <c r="F12534">
        <v>2.9319999999999999</v>
      </c>
      <c r="G12534">
        <v>0.28399999999999997</v>
      </c>
      <c r="H12534">
        <v>67</v>
      </c>
      <c r="I12534">
        <v>6.7</v>
      </c>
      <c r="J12534">
        <v>4.6800000000000001E-3</v>
      </c>
      <c r="K12534">
        <v>1.006</v>
      </c>
      <c r="L12534">
        <v>1.6446638655462189</v>
      </c>
      <c r="M12534" s="2">
        <f t="shared" si="390"/>
        <v>11.76470588235294</v>
      </c>
      <c r="N12534" t="s">
        <v>5554</v>
      </c>
    </row>
    <row r="12535" spans="1:14">
      <c r="A12535">
        <v>15</v>
      </c>
      <c r="B12535" t="s">
        <v>18184</v>
      </c>
      <c r="C12535" t="s">
        <v>18185</v>
      </c>
      <c r="D12535">
        <v>566</v>
      </c>
      <c r="E12535" s="1">
        <v>2.7930000000000001</v>
      </c>
      <c r="F12535">
        <v>4.1470000000000002</v>
      </c>
      <c r="I12535">
        <v>3.6</v>
      </c>
      <c r="J12535">
        <v>3.46E-3</v>
      </c>
      <c r="K12535">
        <v>1.4490000000000001</v>
      </c>
      <c r="L12535">
        <v>1.6446638655462189</v>
      </c>
      <c r="M12535" s="2">
        <f t="shared" si="390"/>
        <v>12.605042016806722</v>
      </c>
      <c r="N12535" t="s">
        <v>5554</v>
      </c>
    </row>
    <row r="12536" spans="1:14">
      <c r="A12536">
        <v>16</v>
      </c>
      <c r="B12536" t="s">
        <v>5520</v>
      </c>
      <c r="C12536" t="s">
        <v>5521</v>
      </c>
      <c r="D12536">
        <v>1091</v>
      </c>
      <c r="E12536" s="1">
        <v>2.7919999999999998</v>
      </c>
      <c r="F12536">
        <v>3.0209999999999999</v>
      </c>
      <c r="G12536">
        <v>0.42899999999999999</v>
      </c>
      <c r="H12536">
        <v>42</v>
      </c>
      <c r="I12536">
        <v>5.6</v>
      </c>
      <c r="J12536">
        <v>3.32E-3</v>
      </c>
      <c r="K12536">
        <v>0.98199999999999998</v>
      </c>
      <c r="L12536">
        <v>1.6446638655462189</v>
      </c>
      <c r="M12536" s="2">
        <f t="shared" si="390"/>
        <v>13.445378151260504</v>
      </c>
      <c r="N12536" t="s">
        <v>5554</v>
      </c>
    </row>
    <row r="12537" spans="1:14">
      <c r="A12537">
        <v>17</v>
      </c>
      <c r="B12537" t="s">
        <v>5492</v>
      </c>
      <c r="C12537" t="s">
        <v>5493</v>
      </c>
      <c r="D12537">
        <v>2153</v>
      </c>
      <c r="E12537" s="1">
        <v>2.7730000000000001</v>
      </c>
      <c r="F12537">
        <v>3.048</v>
      </c>
      <c r="G12537">
        <v>0.60399999999999998</v>
      </c>
      <c r="H12537">
        <v>48</v>
      </c>
      <c r="I12537">
        <v>6.2</v>
      </c>
      <c r="J12537">
        <v>5.6299999999999996E-3</v>
      </c>
      <c r="K12537">
        <v>0.96199999999999997</v>
      </c>
      <c r="L12537">
        <v>1.6446638655462189</v>
      </c>
      <c r="M12537" s="2">
        <f t="shared" si="390"/>
        <v>14.285714285714285</v>
      </c>
      <c r="N12537" t="s">
        <v>5554</v>
      </c>
    </row>
    <row r="12538" spans="1:14">
      <c r="A12538">
        <v>18</v>
      </c>
      <c r="B12538" t="s">
        <v>18186</v>
      </c>
      <c r="C12538" t="s">
        <v>18187</v>
      </c>
      <c r="D12538">
        <v>8097</v>
      </c>
      <c r="E12538" s="1">
        <v>2.6749999999999998</v>
      </c>
      <c r="F12538">
        <v>3.2149999999999999</v>
      </c>
      <c r="G12538">
        <v>0.748</v>
      </c>
      <c r="H12538">
        <v>222</v>
      </c>
      <c r="I12538">
        <v>8.4</v>
      </c>
      <c r="J12538">
        <v>1.502E-2</v>
      </c>
      <c r="K12538">
        <v>1.016</v>
      </c>
      <c r="L12538">
        <v>1.6446638655462189</v>
      </c>
      <c r="M12538" s="2">
        <f t="shared" si="390"/>
        <v>15.126050420168067</v>
      </c>
      <c r="N12538" t="s">
        <v>5554</v>
      </c>
    </row>
    <row r="12539" spans="1:14">
      <c r="A12539">
        <v>19</v>
      </c>
      <c r="B12539" t="s">
        <v>5544</v>
      </c>
      <c r="C12539" t="s">
        <v>5545</v>
      </c>
      <c r="D12539">
        <v>11225</v>
      </c>
      <c r="E12539" s="1">
        <v>2.673</v>
      </c>
      <c r="F12539">
        <v>2.9</v>
      </c>
      <c r="G12539">
        <v>0.63</v>
      </c>
      <c r="H12539">
        <v>192</v>
      </c>
      <c r="I12539">
        <v>9</v>
      </c>
      <c r="J12539">
        <v>1.9210000000000001E-2</v>
      </c>
      <c r="K12539">
        <v>0.94499999999999995</v>
      </c>
      <c r="L12539">
        <v>1.6446638655462189</v>
      </c>
      <c r="M12539" s="2">
        <f t="shared" si="390"/>
        <v>15.966386554621847</v>
      </c>
      <c r="N12539" t="s">
        <v>5554</v>
      </c>
    </row>
    <row r="12540" spans="1:14">
      <c r="A12540">
        <v>20</v>
      </c>
      <c r="B12540" t="s">
        <v>5466</v>
      </c>
      <c r="C12540" t="s">
        <v>5467</v>
      </c>
      <c r="D12540">
        <v>2460</v>
      </c>
      <c r="E12540" s="1">
        <v>2.6339999999999999</v>
      </c>
      <c r="F12540">
        <v>2.6859999999999999</v>
      </c>
      <c r="G12540">
        <v>0.61599999999999999</v>
      </c>
      <c r="H12540">
        <v>99</v>
      </c>
      <c r="I12540">
        <v>4.9000000000000004</v>
      </c>
      <c r="J12540">
        <v>8.6499999999999997E-3</v>
      </c>
      <c r="K12540">
        <v>0.95599999999999996</v>
      </c>
      <c r="L12540">
        <v>1.6446638655462189</v>
      </c>
      <c r="M12540" s="2">
        <f t="shared" si="390"/>
        <v>16.806722689075631</v>
      </c>
      <c r="N12540" t="s">
        <v>5554</v>
      </c>
    </row>
    <row r="12541" spans="1:14">
      <c r="A12541">
        <v>21</v>
      </c>
      <c r="B12541" t="s">
        <v>12139</v>
      </c>
      <c r="C12541" t="s">
        <v>12140</v>
      </c>
      <c r="D12541">
        <v>1566</v>
      </c>
      <c r="E12541" s="1">
        <v>2.5819999999999999</v>
      </c>
      <c r="F12541">
        <v>2.629</v>
      </c>
      <c r="G12541">
        <v>0.23300000000000001</v>
      </c>
      <c r="H12541">
        <v>60</v>
      </c>
      <c r="I12541">
        <v>6.9</v>
      </c>
      <c r="J12541">
        <v>3.9399999999999999E-3</v>
      </c>
      <c r="K12541">
        <v>0.91800000000000004</v>
      </c>
      <c r="L12541">
        <v>1.6446638655462189</v>
      </c>
      <c r="M12541" s="2">
        <f t="shared" si="390"/>
        <v>17.647058823529413</v>
      </c>
      <c r="N12541" t="s">
        <v>5554</v>
      </c>
    </row>
    <row r="12542" spans="1:14">
      <c r="A12542">
        <v>22</v>
      </c>
      <c r="B12542" t="s">
        <v>5512</v>
      </c>
      <c r="C12542" t="s">
        <v>5513</v>
      </c>
      <c r="D12542">
        <v>1230</v>
      </c>
      <c r="E12542" s="1">
        <v>2.573</v>
      </c>
      <c r="F12542">
        <v>2.448</v>
      </c>
      <c r="G12542">
        <v>0.66300000000000003</v>
      </c>
      <c r="H12542">
        <v>92</v>
      </c>
      <c r="I12542">
        <v>3.1</v>
      </c>
      <c r="J12542">
        <v>5.8599999999999998E-3</v>
      </c>
      <c r="K12542">
        <v>0.70599999999999996</v>
      </c>
      <c r="L12542">
        <v>1.6446638655462189</v>
      </c>
      <c r="M12542" s="2">
        <f t="shared" si="390"/>
        <v>18.487394957983195</v>
      </c>
      <c r="N12542" t="s">
        <v>5554</v>
      </c>
    </row>
    <row r="12543" spans="1:14">
      <c r="A12543">
        <v>23</v>
      </c>
      <c r="B12543" t="s">
        <v>18876</v>
      </c>
      <c r="C12543" t="s">
        <v>18877</v>
      </c>
      <c r="D12543">
        <v>3380</v>
      </c>
      <c r="E12543" s="1">
        <v>2.4359999999999999</v>
      </c>
      <c r="F12543">
        <v>2.2210000000000001</v>
      </c>
      <c r="G12543">
        <v>0.64700000000000002</v>
      </c>
      <c r="H12543">
        <v>170</v>
      </c>
      <c r="I12543">
        <v>5.6</v>
      </c>
      <c r="J12543">
        <v>6.9199999999999999E-3</v>
      </c>
      <c r="K12543">
        <v>0.51700000000000002</v>
      </c>
      <c r="L12543">
        <v>1.6446638655462189</v>
      </c>
      <c r="M12543" s="2">
        <f t="shared" si="390"/>
        <v>19.327731092436977</v>
      </c>
      <c r="N12543" t="s">
        <v>5554</v>
      </c>
    </row>
    <row r="12544" spans="1:14">
      <c r="A12544">
        <v>24</v>
      </c>
      <c r="B12544" t="s">
        <v>5560</v>
      </c>
      <c r="C12544" t="s">
        <v>5561</v>
      </c>
      <c r="D12544">
        <v>905</v>
      </c>
      <c r="E12544" s="1">
        <v>2.395</v>
      </c>
      <c r="G12544">
        <v>0.22500000000000001</v>
      </c>
      <c r="H12544">
        <v>40</v>
      </c>
      <c r="I12544">
        <v>5.8</v>
      </c>
      <c r="J12544">
        <v>2.5699999999999998E-3</v>
      </c>
      <c r="L12544">
        <v>1.6446638655462189</v>
      </c>
      <c r="M12544" s="2">
        <f t="shared" si="390"/>
        <v>20.168067226890756</v>
      </c>
      <c r="N12544" t="s">
        <v>5554</v>
      </c>
    </row>
    <row r="12545" spans="1:14">
      <c r="A12545">
        <v>25</v>
      </c>
      <c r="B12545" t="s">
        <v>5540</v>
      </c>
      <c r="C12545" t="s">
        <v>5541</v>
      </c>
      <c r="D12545">
        <v>5146</v>
      </c>
      <c r="E12545" s="1">
        <v>2.375</v>
      </c>
      <c r="F12545">
        <v>2.1779999999999999</v>
      </c>
      <c r="G12545">
        <v>0.56599999999999995</v>
      </c>
      <c r="H12545">
        <v>159</v>
      </c>
      <c r="I12545">
        <v>7.4</v>
      </c>
      <c r="J12545">
        <v>1.155E-2</v>
      </c>
      <c r="K12545">
        <v>0.72499999999999998</v>
      </c>
      <c r="L12545">
        <v>1.6446638655462189</v>
      </c>
      <c r="M12545" s="2">
        <f t="shared" si="390"/>
        <v>21.008403361344538</v>
      </c>
      <c r="N12545" t="s">
        <v>5554</v>
      </c>
    </row>
    <row r="12546" spans="1:14">
      <c r="A12546">
        <v>26</v>
      </c>
      <c r="B12546" t="s">
        <v>19478</v>
      </c>
      <c r="C12546" t="s">
        <v>19479</v>
      </c>
      <c r="D12546">
        <v>2824</v>
      </c>
      <c r="E12546" s="1">
        <v>2.3540000000000001</v>
      </c>
      <c r="F12546">
        <v>2.6589999999999998</v>
      </c>
      <c r="G12546">
        <v>1.093</v>
      </c>
      <c r="H12546">
        <v>162</v>
      </c>
      <c r="I12546">
        <v>4.8</v>
      </c>
      <c r="J12546">
        <v>8.4200000000000004E-3</v>
      </c>
      <c r="K12546">
        <v>0.83</v>
      </c>
      <c r="L12546">
        <v>1.6446638655462189</v>
      </c>
      <c r="M12546" s="2">
        <f t="shared" si="390"/>
        <v>21.84873949579832</v>
      </c>
      <c r="N12546" t="s">
        <v>5554</v>
      </c>
    </row>
    <row r="12547" spans="1:14">
      <c r="A12547">
        <v>27</v>
      </c>
      <c r="B12547" t="s">
        <v>16120</v>
      </c>
      <c r="C12547" t="s">
        <v>16121</v>
      </c>
      <c r="D12547">
        <v>5772</v>
      </c>
      <c r="E12547" s="1">
        <v>2.3530000000000002</v>
      </c>
      <c r="F12547">
        <v>2.347</v>
      </c>
      <c r="G12547">
        <v>0.504</v>
      </c>
      <c r="H12547">
        <v>387</v>
      </c>
      <c r="I12547">
        <v>4.0999999999999996</v>
      </c>
      <c r="J12547">
        <v>2.579E-2</v>
      </c>
      <c r="K12547">
        <v>0.77900000000000003</v>
      </c>
      <c r="L12547">
        <v>1.6446638655462189</v>
      </c>
      <c r="M12547" s="2">
        <f t="shared" si="390"/>
        <v>22.689075630252102</v>
      </c>
      <c r="N12547" t="s">
        <v>5554</v>
      </c>
    </row>
    <row r="12548" spans="1:14">
      <c r="A12548">
        <v>28</v>
      </c>
      <c r="B12548" t="s">
        <v>5436</v>
      </c>
      <c r="C12548" t="s">
        <v>5437</v>
      </c>
      <c r="D12548">
        <v>569</v>
      </c>
      <c r="E12548" s="1">
        <v>2.3279999999999998</v>
      </c>
      <c r="F12548">
        <v>3.0169999999999999</v>
      </c>
      <c r="G12548">
        <v>0.46</v>
      </c>
      <c r="H12548">
        <v>63</v>
      </c>
      <c r="I12548">
        <v>2.9</v>
      </c>
      <c r="J12548">
        <v>3.65E-3</v>
      </c>
      <c r="K12548">
        <v>1.169</v>
      </c>
      <c r="L12548">
        <v>1.6446638655462189</v>
      </c>
      <c r="M12548" s="2">
        <f t="shared" si="390"/>
        <v>23.52941176470588</v>
      </c>
      <c r="N12548" t="s">
        <v>5554</v>
      </c>
    </row>
    <row r="12549" spans="1:14">
      <c r="A12549">
        <v>29</v>
      </c>
      <c r="B12549" t="s">
        <v>5482</v>
      </c>
      <c r="C12549" t="s">
        <v>5483</v>
      </c>
      <c r="D12549">
        <v>1354</v>
      </c>
      <c r="E12549" s="1">
        <v>2.2759999999999998</v>
      </c>
      <c r="F12549">
        <v>2.714</v>
      </c>
      <c r="H12549">
        <v>0</v>
      </c>
      <c r="I12549">
        <v>3.5</v>
      </c>
      <c r="J12549">
        <v>6.2700000000000004E-3</v>
      </c>
      <c r="K12549">
        <v>0.91400000000000003</v>
      </c>
      <c r="L12549">
        <v>1.6446638655462189</v>
      </c>
      <c r="M12549" s="2">
        <f t="shared" si="390"/>
        <v>24.369747899159663</v>
      </c>
      <c r="N12549" t="s">
        <v>5554</v>
      </c>
    </row>
    <row r="12550" spans="1:14">
      <c r="A12550">
        <v>30</v>
      </c>
      <c r="B12550" t="s">
        <v>12207</v>
      </c>
      <c r="C12550" t="s">
        <v>12208</v>
      </c>
      <c r="D12550">
        <v>3544</v>
      </c>
      <c r="E12550" s="1">
        <v>2.2480000000000002</v>
      </c>
      <c r="F12550">
        <v>2.165</v>
      </c>
      <c r="G12550">
        <v>0.45800000000000002</v>
      </c>
      <c r="H12550">
        <v>155</v>
      </c>
      <c r="I12550">
        <v>6.1</v>
      </c>
      <c r="J12550">
        <v>9.7099999999999999E-3</v>
      </c>
      <c r="K12550">
        <v>0.71299999999999997</v>
      </c>
      <c r="L12550">
        <v>1.6446638655462189</v>
      </c>
      <c r="M12550" s="2">
        <f t="shared" si="390"/>
        <v>25.210084033613445</v>
      </c>
      <c r="N12550" t="s">
        <v>5554</v>
      </c>
    </row>
    <row r="12551" spans="1:14">
      <c r="A12551">
        <v>31</v>
      </c>
      <c r="B12551" t="s">
        <v>11398</v>
      </c>
      <c r="C12551" t="s">
        <v>11399</v>
      </c>
      <c r="D12551">
        <v>7449</v>
      </c>
      <c r="E12551" s="1">
        <v>2.1960000000000002</v>
      </c>
      <c r="F12551">
        <v>2.38</v>
      </c>
      <c r="G12551">
        <v>0.79</v>
      </c>
      <c r="H12551">
        <v>286</v>
      </c>
      <c r="I12551">
        <v>7.2</v>
      </c>
      <c r="J12551">
        <v>1.4120000000000001E-2</v>
      </c>
      <c r="K12551">
        <v>0.65700000000000003</v>
      </c>
      <c r="L12551">
        <v>1.6446638655462189</v>
      </c>
      <c r="M12551" s="2">
        <f t="shared" si="390"/>
        <v>26.05042016806723</v>
      </c>
      <c r="N12551" t="s">
        <v>5554</v>
      </c>
    </row>
    <row r="12552" spans="1:14">
      <c r="A12552">
        <v>32</v>
      </c>
      <c r="B12552" t="s">
        <v>12221</v>
      </c>
      <c r="C12552" t="s">
        <v>12222</v>
      </c>
      <c r="D12552">
        <v>2177</v>
      </c>
      <c r="E12552" s="1">
        <v>2.157</v>
      </c>
      <c r="F12552">
        <v>2.573</v>
      </c>
      <c r="G12552">
        <v>0.54200000000000004</v>
      </c>
      <c r="H12552">
        <v>83</v>
      </c>
      <c r="I12552">
        <v>6.7</v>
      </c>
      <c r="J12552">
        <v>6.8300000000000001E-3</v>
      </c>
      <c r="K12552">
        <v>1.073</v>
      </c>
      <c r="L12552">
        <v>1.6446638655462189</v>
      </c>
      <c r="M12552" s="2">
        <f t="shared" si="390"/>
        <v>26.890756302521009</v>
      </c>
      <c r="N12552" t="s">
        <v>5554</v>
      </c>
    </row>
    <row r="12553" spans="1:14">
      <c r="A12553">
        <v>33</v>
      </c>
      <c r="B12553" t="s">
        <v>12075</v>
      </c>
      <c r="C12553" t="s">
        <v>12076</v>
      </c>
      <c r="D12553">
        <v>586</v>
      </c>
      <c r="E12553" s="1">
        <v>2.1110000000000002</v>
      </c>
      <c r="F12553">
        <v>2.3919999999999999</v>
      </c>
      <c r="G12553">
        <v>0.42</v>
      </c>
      <c r="H12553">
        <v>50</v>
      </c>
      <c r="I12553">
        <v>3.8</v>
      </c>
      <c r="J12553">
        <v>2.6099999999999999E-3</v>
      </c>
      <c r="K12553">
        <v>0.78700000000000003</v>
      </c>
      <c r="L12553">
        <v>1.6446638655462189</v>
      </c>
      <c r="M12553" s="2">
        <f t="shared" ref="M12553:M12584" si="391">A12553/119*100</f>
        <v>27.731092436974791</v>
      </c>
      <c r="N12553" t="s">
        <v>5554</v>
      </c>
    </row>
    <row r="12554" spans="1:14">
      <c r="A12554">
        <v>34</v>
      </c>
      <c r="B12554" t="s">
        <v>12786</v>
      </c>
      <c r="C12554" t="s">
        <v>12787</v>
      </c>
      <c r="D12554">
        <v>1636</v>
      </c>
      <c r="E12554" s="1">
        <v>2.077</v>
      </c>
      <c r="F12554">
        <v>2.5640000000000001</v>
      </c>
      <c r="G12554">
        <v>0.41299999999999998</v>
      </c>
      <c r="H12554">
        <v>104</v>
      </c>
      <c r="I12554">
        <v>4.0999999999999996</v>
      </c>
      <c r="J12554">
        <v>6.9100000000000003E-3</v>
      </c>
      <c r="K12554">
        <v>0.82699999999999996</v>
      </c>
      <c r="L12554">
        <v>1.6446638655462189</v>
      </c>
      <c r="M12554" s="2">
        <f t="shared" si="391"/>
        <v>28.571428571428569</v>
      </c>
      <c r="N12554" t="s">
        <v>5554</v>
      </c>
    </row>
    <row r="12555" spans="1:14">
      <c r="A12555">
        <v>35</v>
      </c>
      <c r="B12555" t="s">
        <v>12145</v>
      </c>
      <c r="C12555" t="s">
        <v>12146</v>
      </c>
      <c r="D12555">
        <v>3961</v>
      </c>
      <c r="E12555" s="1">
        <v>2.02</v>
      </c>
      <c r="F12555">
        <v>2.431</v>
      </c>
      <c r="G12555">
        <v>0.35899999999999999</v>
      </c>
      <c r="H12555">
        <v>170</v>
      </c>
      <c r="I12555">
        <v>7</v>
      </c>
      <c r="J12555">
        <v>9.2599999999999991E-3</v>
      </c>
      <c r="K12555">
        <v>0.77100000000000002</v>
      </c>
      <c r="L12555">
        <v>1.6446638655462189</v>
      </c>
      <c r="M12555" s="2">
        <f t="shared" si="391"/>
        <v>29.411764705882355</v>
      </c>
      <c r="N12555" t="s">
        <v>5554</v>
      </c>
    </row>
    <row r="12556" spans="1:14">
      <c r="A12556">
        <v>36</v>
      </c>
      <c r="B12556" t="s">
        <v>5456</v>
      </c>
      <c r="C12556" t="s">
        <v>5457</v>
      </c>
      <c r="D12556">
        <v>1365</v>
      </c>
      <c r="E12556" s="1">
        <v>1.982</v>
      </c>
      <c r="G12556">
        <v>0.224</v>
      </c>
      <c r="H12556">
        <v>196</v>
      </c>
      <c r="I12556">
        <v>4</v>
      </c>
      <c r="J12556">
        <v>5.6100000000000004E-3</v>
      </c>
      <c r="L12556">
        <v>1.6446638655462189</v>
      </c>
      <c r="M12556" s="2">
        <f t="shared" si="391"/>
        <v>30.252100840336134</v>
      </c>
      <c r="N12556" t="s">
        <v>5554</v>
      </c>
    </row>
    <row r="12557" spans="1:14">
      <c r="A12557">
        <v>37</v>
      </c>
      <c r="B12557" t="s">
        <v>18202</v>
      </c>
      <c r="C12557" t="s">
        <v>18203</v>
      </c>
      <c r="D12557">
        <v>1225</v>
      </c>
      <c r="E12557" s="1">
        <v>1.982</v>
      </c>
      <c r="F12557">
        <v>1.9850000000000001</v>
      </c>
      <c r="G12557">
        <v>0.46300000000000002</v>
      </c>
      <c r="H12557">
        <v>108</v>
      </c>
      <c r="I12557">
        <v>4.3</v>
      </c>
      <c r="J12557">
        <v>4.62E-3</v>
      </c>
      <c r="K12557">
        <v>0.67200000000000004</v>
      </c>
      <c r="L12557">
        <v>1.6446638655462189</v>
      </c>
      <c r="M12557" s="2">
        <f t="shared" si="391"/>
        <v>31.092436974789916</v>
      </c>
      <c r="N12557" t="s">
        <v>5554</v>
      </c>
    </row>
    <row r="12558" spans="1:14">
      <c r="A12558">
        <v>38</v>
      </c>
      <c r="B12558" t="s">
        <v>5438</v>
      </c>
      <c r="C12558" t="s">
        <v>5439</v>
      </c>
      <c r="D12558">
        <v>10314</v>
      </c>
      <c r="E12558" s="1">
        <v>1.974</v>
      </c>
      <c r="F12558">
        <v>2.0640000000000001</v>
      </c>
      <c r="G12558">
        <v>0.41099999999999998</v>
      </c>
      <c r="H12558">
        <v>350</v>
      </c>
      <c r="I12558">
        <v>8.6999999999999993</v>
      </c>
      <c r="J12558">
        <v>1.9290000000000002E-2</v>
      </c>
      <c r="K12558">
        <v>0.67200000000000004</v>
      </c>
      <c r="L12558">
        <v>1.6446638655462189</v>
      </c>
      <c r="M12558" s="2">
        <f t="shared" si="391"/>
        <v>31.932773109243694</v>
      </c>
      <c r="N12558" t="s">
        <v>5554</v>
      </c>
    </row>
    <row r="12559" spans="1:14">
      <c r="A12559">
        <v>39</v>
      </c>
      <c r="B12559" t="s">
        <v>12205</v>
      </c>
      <c r="C12559" t="s">
        <v>12206</v>
      </c>
      <c r="D12559">
        <v>1830</v>
      </c>
      <c r="E12559" s="1">
        <v>1.9490000000000001</v>
      </c>
      <c r="F12559">
        <v>1.8029999999999999</v>
      </c>
      <c r="G12559">
        <v>8.7999999999999995E-2</v>
      </c>
      <c r="H12559">
        <v>102</v>
      </c>
      <c r="I12559">
        <v>6.6</v>
      </c>
      <c r="J12559">
        <v>4.2700000000000004E-3</v>
      </c>
      <c r="K12559">
        <v>0.52300000000000002</v>
      </c>
      <c r="L12559">
        <v>1.6446638655462189</v>
      </c>
      <c r="M12559" s="2">
        <f t="shared" si="391"/>
        <v>32.773109243697476</v>
      </c>
      <c r="N12559" t="s">
        <v>5554</v>
      </c>
    </row>
    <row r="12560" spans="1:14">
      <c r="A12560">
        <v>40</v>
      </c>
      <c r="B12560" t="s">
        <v>5472</v>
      </c>
      <c r="C12560" t="s">
        <v>5473</v>
      </c>
      <c r="D12560">
        <v>6046</v>
      </c>
      <c r="E12560" s="1">
        <v>1.907</v>
      </c>
      <c r="F12560">
        <v>1.8260000000000001</v>
      </c>
      <c r="G12560">
        <v>0.33700000000000002</v>
      </c>
      <c r="H12560">
        <v>252</v>
      </c>
      <c r="I12560">
        <v>9.3000000000000007</v>
      </c>
      <c r="J12560">
        <v>1.2030000000000001E-2</v>
      </c>
      <c r="K12560">
        <v>0.58499999999999996</v>
      </c>
      <c r="L12560">
        <v>1.6446638655462189</v>
      </c>
      <c r="M12560" s="2">
        <f t="shared" si="391"/>
        <v>33.613445378151262</v>
      </c>
      <c r="N12560" t="s">
        <v>5554</v>
      </c>
    </row>
    <row r="12561" spans="1:14">
      <c r="A12561">
        <v>41</v>
      </c>
      <c r="B12561" t="s">
        <v>5506</v>
      </c>
      <c r="C12561" t="s">
        <v>5507</v>
      </c>
      <c r="D12561">
        <v>958</v>
      </c>
      <c r="E12561" s="1">
        <v>1.9039999999999999</v>
      </c>
      <c r="F12561">
        <v>1.3720000000000001</v>
      </c>
      <c r="G12561">
        <v>0.375</v>
      </c>
      <c r="H12561">
        <v>80</v>
      </c>
      <c r="I12561">
        <v>4.8</v>
      </c>
      <c r="J12561">
        <v>1.33E-3</v>
      </c>
      <c r="K12561">
        <v>0.20899999999999999</v>
      </c>
      <c r="L12561">
        <v>1.6446638655462189</v>
      </c>
      <c r="M12561" s="2">
        <f t="shared" si="391"/>
        <v>34.45378151260504</v>
      </c>
      <c r="N12561" t="s">
        <v>5554</v>
      </c>
    </row>
    <row r="12562" spans="1:14">
      <c r="A12562">
        <v>42</v>
      </c>
      <c r="B12562" t="s">
        <v>18188</v>
      </c>
      <c r="C12562" t="s">
        <v>18189</v>
      </c>
      <c r="D12562">
        <v>410</v>
      </c>
      <c r="E12562" s="1">
        <v>1.9</v>
      </c>
      <c r="G12562">
        <v>0.22</v>
      </c>
      <c r="H12562">
        <v>50</v>
      </c>
      <c r="I12562">
        <v>3</v>
      </c>
      <c r="J12562">
        <v>1.7899999999999999E-3</v>
      </c>
      <c r="L12562">
        <v>1.6446638655462189</v>
      </c>
      <c r="M12562" s="2">
        <f t="shared" si="391"/>
        <v>35.294117647058826</v>
      </c>
      <c r="N12562" t="s">
        <v>5554</v>
      </c>
    </row>
    <row r="12563" spans="1:14">
      <c r="A12563">
        <v>43</v>
      </c>
      <c r="B12563" t="s">
        <v>5526</v>
      </c>
      <c r="C12563" t="s">
        <v>5527</v>
      </c>
      <c r="D12563">
        <v>770</v>
      </c>
      <c r="E12563" s="1">
        <v>1.8839999999999999</v>
      </c>
      <c r="F12563">
        <v>1.8740000000000001</v>
      </c>
      <c r="G12563">
        <v>0.38900000000000001</v>
      </c>
      <c r="H12563">
        <v>36</v>
      </c>
      <c r="I12563">
        <v>6.4</v>
      </c>
      <c r="J12563">
        <v>1.8699999999999999E-3</v>
      </c>
      <c r="K12563">
        <v>0.55800000000000005</v>
      </c>
      <c r="L12563">
        <v>1.6446638655462189</v>
      </c>
      <c r="M12563" s="2">
        <f t="shared" si="391"/>
        <v>36.134453781512605</v>
      </c>
      <c r="N12563" t="s">
        <v>5554</v>
      </c>
    </row>
    <row r="12564" spans="1:14">
      <c r="A12564">
        <v>44</v>
      </c>
      <c r="B12564" t="s">
        <v>5450</v>
      </c>
      <c r="C12564" t="s">
        <v>5451</v>
      </c>
      <c r="D12564">
        <v>194</v>
      </c>
      <c r="E12564" s="1">
        <v>1.843</v>
      </c>
      <c r="F12564">
        <v>1.371</v>
      </c>
      <c r="G12564">
        <v>0.35699999999999998</v>
      </c>
      <c r="H12564">
        <v>28</v>
      </c>
      <c r="I12564">
        <v>2.9</v>
      </c>
      <c r="J12564">
        <v>9.6000000000000002E-4</v>
      </c>
      <c r="K12564">
        <v>0.442</v>
      </c>
      <c r="L12564">
        <v>1.6446638655462189</v>
      </c>
      <c r="M12564" s="2">
        <f t="shared" si="391"/>
        <v>36.97478991596639</v>
      </c>
      <c r="N12564" t="s">
        <v>5554</v>
      </c>
    </row>
    <row r="12565" spans="1:14">
      <c r="A12565">
        <v>45</v>
      </c>
      <c r="B12565" t="s">
        <v>5524</v>
      </c>
      <c r="C12565" t="s">
        <v>5525</v>
      </c>
      <c r="D12565">
        <v>2304</v>
      </c>
      <c r="E12565" s="1">
        <v>1.782</v>
      </c>
      <c r="F12565">
        <v>2.0579999999999998</v>
      </c>
      <c r="G12565">
        <v>0.27500000000000002</v>
      </c>
      <c r="H12565">
        <v>80</v>
      </c>
      <c r="I12565">
        <v>9.3000000000000007</v>
      </c>
      <c r="J12565">
        <v>4.4299999999999999E-3</v>
      </c>
      <c r="K12565">
        <v>0.67100000000000004</v>
      </c>
      <c r="L12565">
        <v>1.6446638655462189</v>
      </c>
      <c r="M12565" s="2">
        <f t="shared" si="391"/>
        <v>37.815126050420169</v>
      </c>
      <c r="N12565" t="s">
        <v>5554</v>
      </c>
    </row>
    <row r="12566" spans="1:14">
      <c r="A12566">
        <v>46</v>
      </c>
      <c r="B12566" t="s">
        <v>11937</v>
      </c>
      <c r="C12566" t="s">
        <v>11938</v>
      </c>
      <c r="D12566">
        <v>653</v>
      </c>
      <c r="E12566" s="1">
        <v>1.7629999999999999</v>
      </c>
      <c r="G12566">
        <v>0.34200000000000003</v>
      </c>
      <c r="H12566">
        <v>38</v>
      </c>
      <c r="I12566">
        <v>6.2</v>
      </c>
      <c r="J12566">
        <v>1.4599999999999999E-3</v>
      </c>
      <c r="L12566">
        <v>1.6446638655462189</v>
      </c>
      <c r="M12566" s="2">
        <f t="shared" si="391"/>
        <v>38.655462184873954</v>
      </c>
      <c r="N12566" t="s">
        <v>5554</v>
      </c>
    </row>
    <row r="12567" spans="1:14">
      <c r="A12567">
        <v>47</v>
      </c>
      <c r="B12567" t="s">
        <v>20111</v>
      </c>
      <c r="C12567" t="s">
        <v>20112</v>
      </c>
      <c r="D12567">
        <v>2669</v>
      </c>
      <c r="E12567" s="1">
        <v>1.75</v>
      </c>
      <c r="F12567">
        <v>2.5779999999999998</v>
      </c>
      <c r="G12567">
        <v>0.29499999999999998</v>
      </c>
      <c r="H12567">
        <v>88</v>
      </c>
      <c r="I12567">
        <v>7.7</v>
      </c>
      <c r="J12567">
        <v>6.0899999999999999E-3</v>
      </c>
      <c r="K12567">
        <v>0.93899999999999995</v>
      </c>
      <c r="L12567">
        <v>1.6446638655462189</v>
      </c>
      <c r="M12567" s="2">
        <f t="shared" si="391"/>
        <v>39.495798319327733</v>
      </c>
      <c r="N12567" t="s">
        <v>5554</v>
      </c>
    </row>
    <row r="12568" spans="1:14">
      <c r="A12568">
        <v>48</v>
      </c>
      <c r="B12568" t="s">
        <v>5460</v>
      </c>
      <c r="C12568" t="s">
        <v>5461</v>
      </c>
      <c r="D12568">
        <v>2002</v>
      </c>
      <c r="E12568" s="1">
        <v>1.7</v>
      </c>
      <c r="F12568">
        <v>1.915</v>
      </c>
      <c r="G12568">
        <v>0.28399999999999997</v>
      </c>
      <c r="H12568">
        <v>102</v>
      </c>
      <c r="I12568">
        <v>6.1</v>
      </c>
      <c r="J12568">
        <v>5.2399999999999999E-3</v>
      </c>
      <c r="K12568">
        <v>0.60199999999999998</v>
      </c>
      <c r="L12568">
        <v>1.6446638655462189</v>
      </c>
      <c r="M12568" s="2">
        <f t="shared" si="391"/>
        <v>40.336134453781511</v>
      </c>
      <c r="N12568" t="s">
        <v>5554</v>
      </c>
    </row>
    <row r="12569" spans="1:14">
      <c r="A12569">
        <v>49</v>
      </c>
      <c r="B12569" t="s">
        <v>11919</v>
      </c>
      <c r="C12569" t="s">
        <v>11920</v>
      </c>
      <c r="D12569">
        <v>903</v>
      </c>
      <c r="E12569" s="1">
        <v>1.6379999999999999</v>
      </c>
      <c r="F12569">
        <v>1.6759999999999999</v>
      </c>
      <c r="G12569">
        <v>0.34499999999999997</v>
      </c>
      <c r="H12569">
        <v>55</v>
      </c>
      <c r="I12569">
        <v>8.3000000000000007</v>
      </c>
      <c r="J12569">
        <v>1.4E-3</v>
      </c>
      <c r="K12569">
        <v>0.439</v>
      </c>
      <c r="L12569">
        <v>1.6446638655462189</v>
      </c>
      <c r="M12569" s="2">
        <f t="shared" si="391"/>
        <v>41.17647058823529</v>
      </c>
      <c r="N12569" t="s">
        <v>5554</v>
      </c>
    </row>
    <row r="12570" spans="1:14">
      <c r="A12570">
        <v>50</v>
      </c>
      <c r="B12570" t="s">
        <v>12203</v>
      </c>
      <c r="C12570" t="s">
        <v>12204</v>
      </c>
      <c r="D12570">
        <v>830</v>
      </c>
      <c r="E12570" s="1">
        <v>1.63</v>
      </c>
      <c r="F12570">
        <v>1.581</v>
      </c>
      <c r="G12570">
        <v>0.32900000000000001</v>
      </c>
      <c r="H12570">
        <v>73</v>
      </c>
      <c r="I12570">
        <v>5.2</v>
      </c>
      <c r="J12570">
        <v>2.7000000000000001E-3</v>
      </c>
      <c r="K12570">
        <v>0.52100000000000002</v>
      </c>
      <c r="L12570">
        <v>1.6446638655462189</v>
      </c>
      <c r="M12570" s="2">
        <f t="shared" si="391"/>
        <v>42.016806722689076</v>
      </c>
      <c r="N12570" t="s">
        <v>5554</v>
      </c>
    </row>
    <row r="12571" spans="1:14">
      <c r="A12571">
        <v>51</v>
      </c>
      <c r="B12571" t="s">
        <v>14514</v>
      </c>
      <c r="C12571" t="s">
        <v>14515</v>
      </c>
      <c r="D12571">
        <v>1357</v>
      </c>
      <c r="E12571" s="1">
        <v>1.6279999999999999</v>
      </c>
      <c r="F12571">
        <v>1.722</v>
      </c>
      <c r="G12571">
        <v>0.24</v>
      </c>
      <c r="H12571">
        <v>208</v>
      </c>
      <c r="I12571">
        <v>3</v>
      </c>
      <c r="J12571">
        <v>6.5599999999999999E-3</v>
      </c>
      <c r="K12571">
        <v>0.501</v>
      </c>
      <c r="L12571">
        <v>1.6446638655462189</v>
      </c>
      <c r="M12571" s="2">
        <f t="shared" si="391"/>
        <v>42.857142857142854</v>
      </c>
      <c r="N12571" t="s">
        <v>5554</v>
      </c>
    </row>
    <row r="12572" spans="1:14">
      <c r="A12572">
        <v>52</v>
      </c>
      <c r="B12572" t="s">
        <v>12113</v>
      </c>
      <c r="C12572" t="s">
        <v>12114</v>
      </c>
      <c r="D12572">
        <v>1904</v>
      </c>
      <c r="E12572" s="1">
        <v>1.5740000000000001</v>
      </c>
      <c r="F12572">
        <v>1.4239999999999999</v>
      </c>
      <c r="G12572">
        <v>0.29899999999999999</v>
      </c>
      <c r="H12572">
        <v>117</v>
      </c>
      <c r="I12572">
        <v>7.2</v>
      </c>
      <c r="J12572">
        <v>4.45E-3</v>
      </c>
      <c r="K12572">
        <v>0.441</v>
      </c>
      <c r="L12572">
        <v>1.6446638655462189</v>
      </c>
      <c r="M12572" s="2">
        <f t="shared" si="391"/>
        <v>43.69747899159664</v>
      </c>
      <c r="N12572" t="s">
        <v>5554</v>
      </c>
    </row>
    <row r="12573" spans="1:14">
      <c r="A12573">
        <v>53</v>
      </c>
      <c r="B12573" t="s">
        <v>5528</v>
      </c>
      <c r="C12573" t="s">
        <v>5529</v>
      </c>
      <c r="D12573">
        <v>1166</v>
      </c>
      <c r="E12573" s="1">
        <v>1.5740000000000001</v>
      </c>
      <c r="F12573">
        <v>2.1339999999999999</v>
      </c>
      <c r="G12573">
        <v>0.109</v>
      </c>
      <c r="H12573">
        <v>46</v>
      </c>
      <c r="I12573">
        <v>9</v>
      </c>
      <c r="J12573">
        <v>2.1900000000000001E-3</v>
      </c>
      <c r="K12573">
        <v>0.621</v>
      </c>
      <c r="L12573">
        <v>1.6446638655462189</v>
      </c>
      <c r="M12573" s="2">
        <f t="shared" si="391"/>
        <v>44.537815126050425</v>
      </c>
      <c r="N12573" t="s">
        <v>5554</v>
      </c>
    </row>
    <row r="12574" spans="1:14">
      <c r="A12574">
        <v>54</v>
      </c>
      <c r="B12574" t="s">
        <v>5542</v>
      </c>
      <c r="C12574" t="s">
        <v>5543</v>
      </c>
      <c r="D12574">
        <v>4673</v>
      </c>
      <c r="E12574" s="1">
        <v>1.5649999999999999</v>
      </c>
      <c r="F12574">
        <v>1.625</v>
      </c>
      <c r="G12574">
        <v>0.23799999999999999</v>
      </c>
      <c r="H12574">
        <v>214</v>
      </c>
      <c r="I12574">
        <v>7.1</v>
      </c>
      <c r="J12574">
        <v>1.0160000000000001E-2</v>
      </c>
      <c r="K12574">
        <v>0.49399999999999999</v>
      </c>
      <c r="L12574">
        <v>1.6446638655462189</v>
      </c>
      <c r="M12574" s="2">
        <f t="shared" si="391"/>
        <v>45.378151260504204</v>
      </c>
      <c r="N12574" t="s">
        <v>5554</v>
      </c>
    </row>
    <row r="12575" spans="1:14">
      <c r="A12575">
        <v>55</v>
      </c>
      <c r="B12575" t="s">
        <v>5468</v>
      </c>
      <c r="C12575" t="s">
        <v>5469</v>
      </c>
      <c r="D12575">
        <v>192</v>
      </c>
      <c r="E12575" s="1">
        <v>1.5609999999999999</v>
      </c>
      <c r="G12575">
        <v>0.11799999999999999</v>
      </c>
      <c r="H12575">
        <v>17</v>
      </c>
      <c r="I12575">
        <v>4.2</v>
      </c>
      <c r="J12575">
        <v>7.2000000000000005E-4</v>
      </c>
      <c r="L12575">
        <v>1.6446638655462189</v>
      </c>
      <c r="M12575" s="2">
        <f t="shared" si="391"/>
        <v>46.218487394957982</v>
      </c>
      <c r="N12575" t="s">
        <v>5554</v>
      </c>
    </row>
    <row r="12576" spans="1:14">
      <c r="A12576">
        <v>56</v>
      </c>
      <c r="B12576" t="s">
        <v>12706</v>
      </c>
      <c r="C12576" t="s">
        <v>12707</v>
      </c>
      <c r="D12576">
        <v>481</v>
      </c>
      <c r="E12576" s="1">
        <v>1.5529999999999999</v>
      </c>
      <c r="F12576">
        <v>1.56</v>
      </c>
      <c r="G12576">
        <v>0.20799999999999999</v>
      </c>
      <c r="H12576">
        <v>101</v>
      </c>
      <c r="I12576">
        <v>2.1</v>
      </c>
      <c r="J12576">
        <v>2.5600000000000002E-3</v>
      </c>
      <c r="K12576">
        <v>0.498</v>
      </c>
      <c r="L12576">
        <v>1.6446638655462189</v>
      </c>
      <c r="M12576" s="2">
        <f t="shared" si="391"/>
        <v>47.058823529411761</v>
      </c>
      <c r="N12576" t="s">
        <v>5554</v>
      </c>
    </row>
    <row r="12577" spans="1:14">
      <c r="A12577">
        <v>57</v>
      </c>
      <c r="B12577" t="s">
        <v>5552</v>
      </c>
      <c r="C12577" t="s">
        <v>5553</v>
      </c>
      <c r="D12577">
        <v>2115</v>
      </c>
      <c r="E12577" s="1">
        <v>1.5</v>
      </c>
      <c r="F12577">
        <v>1.462</v>
      </c>
      <c r="G12577">
        <v>0.33700000000000002</v>
      </c>
      <c r="H12577">
        <v>193</v>
      </c>
      <c r="I12577">
        <v>5.4</v>
      </c>
      <c r="J12577">
        <v>5.7299999999999999E-3</v>
      </c>
      <c r="K12577">
        <v>0.42499999999999999</v>
      </c>
      <c r="L12577">
        <v>1.6446638655462189</v>
      </c>
      <c r="M12577" s="2">
        <f t="shared" si="391"/>
        <v>47.899159663865547</v>
      </c>
      <c r="N12577" t="s">
        <v>5554</v>
      </c>
    </row>
    <row r="12578" spans="1:14">
      <c r="A12578">
        <v>58</v>
      </c>
      <c r="B12578" t="s">
        <v>5548</v>
      </c>
      <c r="C12578" t="s">
        <v>5549</v>
      </c>
      <c r="D12578">
        <v>185</v>
      </c>
      <c r="E12578" s="1">
        <v>1.4690000000000001</v>
      </c>
      <c r="G12578">
        <v>5.7000000000000002E-2</v>
      </c>
      <c r="H12578">
        <v>35</v>
      </c>
      <c r="I12578">
        <v>2.9</v>
      </c>
      <c r="J12578">
        <v>9.7999999999999997E-4</v>
      </c>
      <c r="L12578">
        <v>1.6446638655462189</v>
      </c>
      <c r="M12578" s="2">
        <f t="shared" si="391"/>
        <v>48.739495798319325</v>
      </c>
      <c r="N12578" t="s">
        <v>5554</v>
      </c>
    </row>
    <row r="12579" spans="1:14">
      <c r="A12579">
        <v>59</v>
      </c>
      <c r="B12579" t="s">
        <v>14632</v>
      </c>
      <c r="C12579" t="s">
        <v>14633</v>
      </c>
      <c r="D12579">
        <v>3729</v>
      </c>
      <c r="E12579" s="1">
        <v>1.4159999999999999</v>
      </c>
      <c r="F12579">
        <v>1.671</v>
      </c>
      <c r="G12579">
        <v>0.32300000000000001</v>
      </c>
      <c r="H12579">
        <v>167</v>
      </c>
      <c r="I12579">
        <v>7.2</v>
      </c>
      <c r="J12579">
        <v>8.6599999999999993E-3</v>
      </c>
      <c r="K12579">
        <v>0.55500000000000005</v>
      </c>
      <c r="L12579">
        <v>1.6446638655462189</v>
      </c>
      <c r="M12579" s="2">
        <f t="shared" si="391"/>
        <v>49.579831932773111</v>
      </c>
      <c r="N12579" t="s">
        <v>5554</v>
      </c>
    </row>
    <row r="12580" spans="1:14">
      <c r="A12580">
        <v>60</v>
      </c>
      <c r="B12580" t="s">
        <v>18226</v>
      </c>
      <c r="C12580" t="s">
        <v>18227</v>
      </c>
      <c r="D12580">
        <v>4517</v>
      </c>
      <c r="E12580" s="1">
        <v>1.385</v>
      </c>
      <c r="F12580">
        <v>1.6040000000000001</v>
      </c>
      <c r="G12580">
        <v>0.316</v>
      </c>
      <c r="H12580">
        <v>225</v>
      </c>
      <c r="I12580">
        <v>7</v>
      </c>
      <c r="J12580">
        <v>1.0540000000000001E-2</v>
      </c>
      <c r="K12580">
        <v>0.51600000000000001</v>
      </c>
      <c r="L12580">
        <v>1.6446638655462189</v>
      </c>
      <c r="M12580" s="2">
        <f t="shared" si="391"/>
        <v>50.420168067226889</v>
      </c>
      <c r="N12580" t="s">
        <v>5554</v>
      </c>
    </row>
    <row r="12581" spans="1:14">
      <c r="A12581">
        <v>61</v>
      </c>
      <c r="B12581" t="s">
        <v>5498</v>
      </c>
      <c r="C12581" t="s">
        <v>5499</v>
      </c>
      <c r="D12581">
        <v>13833</v>
      </c>
      <c r="E12581" s="1">
        <v>1.383</v>
      </c>
      <c r="F12581">
        <v>1.6359999999999999</v>
      </c>
      <c r="G12581">
        <v>0.18</v>
      </c>
      <c r="H12581">
        <v>527</v>
      </c>
      <c r="I12581">
        <v>9.3000000000000007</v>
      </c>
      <c r="J12581">
        <v>2.0080000000000001E-2</v>
      </c>
      <c r="K12581">
        <v>0.437</v>
      </c>
      <c r="L12581">
        <v>1.6446638655462189</v>
      </c>
      <c r="M12581" s="2">
        <f t="shared" si="391"/>
        <v>51.260504201680668</v>
      </c>
      <c r="N12581" t="s">
        <v>5554</v>
      </c>
    </row>
    <row r="12582" spans="1:14">
      <c r="A12582">
        <v>62</v>
      </c>
      <c r="B12582" t="s">
        <v>12131</v>
      </c>
      <c r="C12582" t="s">
        <v>12132</v>
      </c>
      <c r="D12582">
        <v>428</v>
      </c>
      <c r="E12582" s="1">
        <v>1.381</v>
      </c>
      <c r="F12582">
        <v>1.988</v>
      </c>
      <c r="G12582">
        <v>0.34899999999999998</v>
      </c>
      <c r="H12582">
        <v>86</v>
      </c>
      <c r="I12582">
        <v>3.5</v>
      </c>
      <c r="J12582">
        <v>1.6100000000000001E-3</v>
      </c>
      <c r="K12582">
        <v>0.53100000000000003</v>
      </c>
      <c r="L12582">
        <v>1.6446638655462189</v>
      </c>
      <c r="M12582" s="2">
        <f t="shared" si="391"/>
        <v>52.100840336134461</v>
      </c>
      <c r="N12582" t="s">
        <v>5554</v>
      </c>
    </row>
    <row r="12583" spans="1:14">
      <c r="A12583">
        <v>63</v>
      </c>
      <c r="B12583" t="s">
        <v>5500</v>
      </c>
      <c r="C12583" t="s">
        <v>5501</v>
      </c>
      <c r="D12583">
        <v>807</v>
      </c>
      <c r="E12583" s="1">
        <v>1.3680000000000001</v>
      </c>
      <c r="G12583">
        <v>0.308</v>
      </c>
      <c r="H12583">
        <v>117</v>
      </c>
      <c r="I12583">
        <v>3.5</v>
      </c>
      <c r="J12583">
        <v>4.2599999999999999E-3</v>
      </c>
      <c r="L12583">
        <v>1.6446638655462189</v>
      </c>
      <c r="M12583" s="2">
        <f t="shared" si="391"/>
        <v>52.941176470588239</v>
      </c>
      <c r="N12583" t="s">
        <v>5554</v>
      </c>
    </row>
    <row r="12584" spans="1:14">
      <c r="A12584">
        <v>64</v>
      </c>
      <c r="B12584" t="s">
        <v>5226</v>
      </c>
      <c r="C12584" t="s">
        <v>5227</v>
      </c>
      <c r="D12584">
        <v>4889</v>
      </c>
      <c r="E12584" s="1">
        <v>1.35</v>
      </c>
      <c r="F12584">
        <v>1.4470000000000001</v>
      </c>
      <c r="G12584">
        <v>0.19600000000000001</v>
      </c>
      <c r="H12584">
        <v>377</v>
      </c>
      <c r="I12584">
        <v>6.6</v>
      </c>
      <c r="J12584">
        <v>1.047E-2</v>
      </c>
      <c r="K12584">
        <v>0.41299999999999998</v>
      </c>
      <c r="L12584">
        <v>1.6446638655462189</v>
      </c>
      <c r="M12584" s="2">
        <f t="shared" si="391"/>
        <v>53.781512605042018</v>
      </c>
      <c r="N12584" t="s">
        <v>5554</v>
      </c>
    </row>
    <row r="12585" spans="1:14">
      <c r="A12585">
        <v>65</v>
      </c>
      <c r="B12585" t="s">
        <v>5486</v>
      </c>
      <c r="C12585" t="s">
        <v>5487</v>
      </c>
      <c r="D12585">
        <v>237</v>
      </c>
      <c r="E12585" s="1">
        <v>1.3440000000000001</v>
      </c>
      <c r="G12585">
        <v>1.4E-2</v>
      </c>
      <c r="H12585">
        <v>69</v>
      </c>
      <c r="I12585">
        <v>2.5</v>
      </c>
      <c r="J12585">
        <v>9.8999999999999999E-4</v>
      </c>
      <c r="L12585">
        <v>1.6446638655462189</v>
      </c>
      <c r="M12585" s="2">
        <f t="shared" ref="M12585:M12616" si="392">A12585/119*100</f>
        <v>54.621848739495796</v>
      </c>
      <c r="N12585" t="s">
        <v>5554</v>
      </c>
    </row>
    <row r="12586" spans="1:14">
      <c r="A12586">
        <v>66</v>
      </c>
      <c r="B12586" t="s">
        <v>5462</v>
      </c>
      <c r="C12586" t="s">
        <v>5463</v>
      </c>
      <c r="D12586">
        <v>2296</v>
      </c>
      <c r="E12586" s="1">
        <v>1.2669999999999999</v>
      </c>
      <c r="F12586">
        <v>1.196</v>
      </c>
      <c r="G12586">
        <v>0.17199999999999999</v>
      </c>
      <c r="H12586">
        <v>157</v>
      </c>
      <c r="I12586">
        <v>9.5</v>
      </c>
      <c r="J12586">
        <v>4.3499999999999997E-3</v>
      </c>
      <c r="K12586">
        <v>0.39600000000000002</v>
      </c>
      <c r="L12586">
        <v>1.6446638655462189</v>
      </c>
      <c r="M12586" s="2">
        <f t="shared" si="392"/>
        <v>55.462184873949582</v>
      </c>
      <c r="N12586" t="s">
        <v>5554</v>
      </c>
    </row>
    <row r="12587" spans="1:14">
      <c r="A12587">
        <v>67</v>
      </c>
      <c r="B12587" t="s">
        <v>5494</v>
      </c>
      <c r="C12587" t="s">
        <v>5495</v>
      </c>
      <c r="D12587">
        <v>2756</v>
      </c>
      <c r="E12587" s="1">
        <v>1.254</v>
      </c>
      <c r="F12587">
        <v>1.4319999999999999</v>
      </c>
      <c r="G12587">
        <v>0.24</v>
      </c>
      <c r="H12587">
        <v>221</v>
      </c>
      <c r="I12587">
        <v>7.6</v>
      </c>
      <c r="J12587">
        <v>5.5700000000000003E-3</v>
      </c>
      <c r="K12587">
        <v>0.45200000000000001</v>
      </c>
      <c r="L12587">
        <v>1.6446638655462189</v>
      </c>
      <c r="M12587" s="2">
        <f t="shared" si="392"/>
        <v>56.30252100840336</v>
      </c>
      <c r="N12587" t="s">
        <v>5554</v>
      </c>
    </row>
    <row r="12588" spans="1:14">
      <c r="A12588">
        <v>68</v>
      </c>
      <c r="B12588" t="s">
        <v>18146</v>
      </c>
      <c r="C12588" t="s">
        <v>18147</v>
      </c>
      <c r="D12588">
        <v>3872</v>
      </c>
      <c r="E12588" s="1">
        <v>1.2410000000000001</v>
      </c>
      <c r="F12588">
        <v>1.4019999999999999</v>
      </c>
      <c r="G12588">
        <v>0.13400000000000001</v>
      </c>
      <c r="H12588">
        <v>291</v>
      </c>
      <c r="I12588">
        <v>7.1</v>
      </c>
      <c r="J12588">
        <v>8.3400000000000002E-3</v>
      </c>
      <c r="K12588">
        <v>0.42499999999999999</v>
      </c>
      <c r="L12588">
        <v>1.6446638655462189</v>
      </c>
      <c r="M12588" s="2">
        <f t="shared" si="392"/>
        <v>57.142857142857139</v>
      </c>
      <c r="N12588" t="s">
        <v>5554</v>
      </c>
    </row>
    <row r="12589" spans="1:14">
      <c r="A12589">
        <v>69</v>
      </c>
      <c r="B12589" t="s">
        <v>5556</v>
      </c>
      <c r="C12589" t="s">
        <v>5557</v>
      </c>
      <c r="D12589">
        <v>406</v>
      </c>
      <c r="E12589" s="1">
        <v>1.2350000000000001</v>
      </c>
      <c r="G12589">
        <v>0.14299999999999999</v>
      </c>
      <c r="H12589">
        <v>28</v>
      </c>
      <c r="I12589">
        <v>6</v>
      </c>
      <c r="J12589">
        <v>9.7999999999999997E-4</v>
      </c>
      <c r="L12589">
        <v>1.6446638655462189</v>
      </c>
      <c r="M12589" s="2">
        <f t="shared" si="392"/>
        <v>57.983193277310932</v>
      </c>
      <c r="N12589" t="s">
        <v>5554</v>
      </c>
    </row>
    <row r="12590" spans="1:14">
      <c r="A12590">
        <v>70</v>
      </c>
      <c r="B12590" t="s">
        <v>5550</v>
      </c>
      <c r="C12590" t="s">
        <v>5551</v>
      </c>
      <c r="D12590">
        <v>3009</v>
      </c>
      <c r="E12590" s="1">
        <v>1.216</v>
      </c>
      <c r="F12590">
        <v>1.262</v>
      </c>
      <c r="G12590">
        <v>0.14899999999999999</v>
      </c>
      <c r="H12590">
        <v>208</v>
      </c>
      <c r="I12590">
        <v>6.5</v>
      </c>
      <c r="J12590">
        <v>7.2700000000000004E-3</v>
      </c>
      <c r="K12590">
        <v>0.38200000000000001</v>
      </c>
      <c r="L12590">
        <v>1.6446638655462189</v>
      </c>
      <c r="M12590" s="2">
        <f t="shared" si="392"/>
        <v>58.82352941176471</v>
      </c>
      <c r="N12590" t="s">
        <v>5554</v>
      </c>
    </row>
    <row r="12591" spans="1:14">
      <c r="A12591">
        <v>71</v>
      </c>
      <c r="B12591" t="s">
        <v>16932</v>
      </c>
      <c r="C12591" t="s">
        <v>16933</v>
      </c>
      <c r="D12591">
        <v>2438</v>
      </c>
      <c r="E12591" s="1">
        <v>1.1970000000000001</v>
      </c>
      <c r="F12591">
        <v>1.2629999999999999</v>
      </c>
      <c r="G12591">
        <v>0.3</v>
      </c>
      <c r="H12591">
        <v>217</v>
      </c>
      <c r="I12591">
        <v>6.4</v>
      </c>
      <c r="J12591">
        <v>6.7400000000000003E-3</v>
      </c>
      <c r="K12591">
        <v>0.437</v>
      </c>
      <c r="L12591">
        <v>1.6446638655462189</v>
      </c>
      <c r="M12591" s="2">
        <f t="shared" si="392"/>
        <v>59.663865546218489</v>
      </c>
      <c r="N12591" t="s">
        <v>5554</v>
      </c>
    </row>
    <row r="12592" spans="1:14">
      <c r="A12592">
        <v>72</v>
      </c>
      <c r="B12592" t="s">
        <v>14598</v>
      </c>
      <c r="C12592" t="s">
        <v>14599</v>
      </c>
      <c r="D12592">
        <v>1421</v>
      </c>
      <c r="E12592" s="1">
        <v>1.1919999999999999</v>
      </c>
      <c r="F12592">
        <v>1.2210000000000001</v>
      </c>
      <c r="G12592">
        <v>0.184</v>
      </c>
      <c r="H12592">
        <v>49</v>
      </c>
      <c r="I12592" t="s">
        <v>18288</v>
      </c>
      <c r="J12592">
        <v>2.1299999999999999E-3</v>
      </c>
      <c r="K12592">
        <v>0.41799999999999998</v>
      </c>
      <c r="L12592">
        <v>1.6446638655462189</v>
      </c>
      <c r="M12592" s="2">
        <f t="shared" si="392"/>
        <v>60.504201680672267</v>
      </c>
      <c r="N12592" t="s">
        <v>5554</v>
      </c>
    </row>
    <row r="12593" spans="1:14">
      <c r="A12593">
        <v>73</v>
      </c>
      <c r="B12593" t="s">
        <v>5148</v>
      </c>
      <c r="C12593" t="s">
        <v>5149</v>
      </c>
      <c r="D12593">
        <v>4633</v>
      </c>
      <c r="E12593" s="1">
        <v>1.163</v>
      </c>
      <c r="F12593">
        <v>1.446</v>
      </c>
      <c r="G12593">
        <v>5.8000000000000003E-2</v>
      </c>
      <c r="H12593">
        <v>155</v>
      </c>
      <c r="I12593" t="s">
        <v>18288</v>
      </c>
      <c r="J12593">
        <v>6.9499999999999996E-3</v>
      </c>
      <c r="K12593">
        <v>0.46899999999999997</v>
      </c>
      <c r="L12593">
        <v>1.6446638655462189</v>
      </c>
      <c r="M12593" s="2">
        <f t="shared" si="392"/>
        <v>61.344537815126053</v>
      </c>
      <c r="N12593" t="s">
        <v>5554</v>
      </c>
    </row>
    <row r="12594" spans="1:14">
      <c r="A12594">
        <v>74</v>
      </c>
      <c r="B12594" t="s">
        <v>5496</v>
      </c>
      <c r="C12594" t="s">
        <v>5497</v>
      </c>
      <c r="D12594">
        <v>1141</v>
      </c>
      <c r="E12594" s="1">
        <v>1.1539999999999999</v>
      </c>
      <c r="F12594">
        <v>1.3</v>
      </c>
      <c r="G12594">
        <v>0.29899999999999999</v>
      </c>
      <c r="H12594">
        <v>77</v>
      </c>
      <c r="I12594">
        <v>6</v>
      </c>
      <c r="J12594">
        <v>2.2399999999999998E-3</v>
      </c>
      <c r="K12594">
        <v>0.30199999999999999</v>
      </c>
      <c r="L12594">
        <v>1.6446638655462189</v>
      </c>
      <c r="M12594" s="2">
        <f t="shared" si="392"/>
        <v>62.184873949579831</v>
      </c>
      <c r="N12594" t="s">
        <v>5554</v>
      </c>
    </row>
    <row r="12595" spans="1:14">
      <c r="A12595">
        <v>75</v>
      </c>
      <c r="B12595" t="s">
        <v>5566</v>
      </c>
      <c r="C12595" t="s">
        <v>5567</v>
      </c>
      <c r="D12595">
        <v>298</v>
      </c>
      <c r="E12595" s="1">
        <v>1.0840000000000001</v>
      </c>
      <c r="F12595">
        <v>1.022</v>
      </c>
      <c r="G12595">
        <v>0.14499999999999999</v>
      </c>
      <c r="H12595">
        <v>62</v>
      </c>
      <c r="I12595">
        <v>3.1</v>
      </c>
      <c r="J12595">
        <v>1.4E-3</v>
      </c>
      <c r="K12595">
        <v>0.28699999999999998</v>
      </c>
      <c r="L12595">
        <v>1.6446638655462189</v>
      </c>
      <c r="M12595" s="2">
        <f t="shared" si="392"/>
        <v>63.02521008403361</v>
      </c>
      <c r="N12595" t="s">
        <v>5554</v>
      </c>
    </row>
    <row r="12596" spans="1:14">
      <c r="A12596">
        <v>76</v>
      </c>
      <c r="B12596" t="s">
        <v>5538</v>
      </c>
      <c r="C12596" t="s">
        <v>5539</v>
      </c>
      <c r="D12596">
        <v>509</v>
      </c>
      <c r="E12596" s="1">
        <v>1.083</v>
      </c>
      <c r="G12596">
        <v>0.41899999999999998</v>
      </c>
      <c r="H12596">
        <v>43</v>
      </c>
      <c r="I12596">
        <v>5.9</v>
      </c>
      <c r="J12596">
        <v>1.09E-3</v>
      </c>
      <c r="L12596">
        <v>1.6446638655462189</v>
      </c>
      <c r="M12596" s="2">
        <f t="shared" si="392"/>
        <v>63.865546218487388</v>
      </c>
      <c r="N12596" t="s">
        <v>5554</v>
      </c>
    </row>
    <row r="12597" spans="1:14">
      <c r="A12597">
        <v>77</v>
      </c>
      <c r="B12597" t="s">
        <v>19774</v>
      </c>
      <c r="C12597" t="s">
        <v>19775</v>
      </c>
      <c r="D12597">
        <v>2592</v>
      </c>
      <c r="E12597" s="1">
        <v>1.0409999999999999</v>
      </c>
      <c r="F12597">
        <v>1.127</v>
      </c>
      <c r="G12597">
        <v>0.29399999999999998</v>
      </c>
      <c r="H12597">
        <v>187</v>
      </c>
      <c r="I12597">
        <v>7.7</v>
      </c>
      <c r="J12597">
        <v>5.3800000000000002E-3</v>
      </c>
      <c r="K12597">
        <v>0.34699999999999998</v>
      </c>
      <c r="L12597">
        <v>1.6446638655462189</v>
      </c>
      <c r="M12597" s="2">
        <f t="shared" si="392"/>
        <v>64.705882352941174</v>
      </c>
      <c r="N12597" t="s">
        <v>5554</v>
      </c>
    </row>
    <row r="12598" spans="1:14">
      <c r="A12598">
        <v>78</v>
      </c>
      <c r="B12598" t="s">
        <v>5480</v>
      </c>
      <c r="C12598" t="s">
        <v>5481</v>
      </c>
      <c r="D12598">
        <v>1831</v>
      </c>
      <c r="E12598" s="1">
        <v>1.036</v>
      </c>
      <c r="F12598">
        <v>1.0660000000000001</v>
      </c>
      <c r="G12598">
        <v>0.46</v>
      </c>
      <c r="H12598">
        <v>150</v>
      </c>
      <c r="I12598">
        <v>7.7</v>
      </c>
      <c r="J12598">
        <v>3.0899999999999999E-3</v>
      </c>
      <c r="K12598">
        <v>0.27600000000000002</v>
      </c>
      <c r="L12598">
        <v>1.6446638655462189</v>
      </c>
      <c r="M12598" s="2">
        <f t="shared" si="392"/>
        <v>65.546218487394952</v>
      </c>
      <c r="N12598" t="s">
        <v>5554</v>
      </c>
    </row>
    <row r="12599" spans="1:14">
      <c r="A12599">
        <v>79</v>
      </c>
      <c r="B12599" t="s">
        <v>5514</v>
      </c>
      <c r="C12599" t="s">
        <v>5515</v>
      </c>
      <c r="D12599">
        <v>461</v>
      </c>
      <c r="E12599" s="1">
        <v>1.034</v>
      </c>
      <c r="F12599">
        <v>1.153</v>
      </c>
      <c r="G12599">
        <v>0.125</v>
      </c>
      <c r="H12599">
        <v>48</v>
      </c>
      <c r="I12599">
        <v>5.4</v>
      </c>
      <c r="J12599">
        <v>1.5900000000000001E-3</v>
      </c>
      <c r="K12599">
        <v>0.39700000000000002</v>
      </c>
      <c r="L12599">
        <v>1.6446638655462189</v>
      </c>
      <c r="M12599" s="2">
        <f t="shared" si="392"/>
        <v>66.386554621848731</v>
      </c>
      <c r="N12599" t="s">
        <v>5554</v>
      </c>
    </row>
    <row r="12600" spans="1:14">
      <c r="A12600">
        <v>80</v>
      </c>
      <c r="B12600" t="s">
        <v>5504</v>
      </c>
      <c r="C12600" t="s">
        <v>5505</v>
      </c>
      <c r="D12600">
        <v>1404</v>
      </c>
      <c r="E12600" s="1">
        <v>1.006</v>
      </c>
      <c r="F12600">
        <v>1.153</v>
      </c>
      <c r="G12600">
        <v>0.27100000000000002</v>
      </c>
      <c r="H12600">
        <v>85</v>
      </c>
      <c r="I12600">
        <v>8.3000000000000007</v>
      </c>
      <c r="J12600">
        <v>2.66E-3</v>
      </c>
      <c r="K12600">
        <v>0.374</v>
      </c>
      <c r="L12600">
        <v>1.6446638655462189</v>
      </c>
      <c r="M12600" s="2">
        <f t="shared" si="392"/>
        <v>67.226890756302524</v>
      </c>
      <c r="N12600" t="s">
        <v>5554</v>
      </c>
    </row>
    <row r="12601" spans="1:14">
      <c r="A12601">
        <v>81</v>
      </c>
      <c r="B12601" t="s">
        <v>5464</v>
      </c>
      <c r="C12601" t="s">
        <v>5465</v>
      </c>
      <c r="D12601">
        <v>302</v>
      </c>
      <c r="E12601" s="1">
        <v>1</v>
      </c>
      <c r="G12601">
        <v>0.20499999999999999</v>
      </c>
      <c r="H12601">
        <v>39</v>
      </c>
      <c r="I12601">
        <v>6.6</v>
      </c>
      <c r="J12601">
        <v>6.0999999999999997E-4</v>
      </c>
      <c r="L12601">
        <v>1.6446638655462189</v>
      </c>
      <c r="M12601" s="2">
        <f t="shared" si="392"/>
        <v>68.067226890756302</v>
      </c>
      <c r="N12601" t="s">
        <v>5554</v>
      </c>
    </row>
    <row r="12602" spans="1:14">
      <c r="A12602">
        <v>82</v>
      </c>
      <c r="B12602" t="s">
        <v>16104</v>
      </c>
      <c r="C12602" t="s">
        <v>16105</v>
      </c>
      <c r="D12602">
        <v>2803</v>
      </c>
      <c r="E12602" s="1">
        <v>0.97299999999999998</v>
      </c>
      <c r="F12602">
        <v>1.1619999999999999</v>
      </c>
      <c r="G12602">
        <v>0.14699999999999999</v>
      </c>
      <c r="H12602">
        <v>238</v>
      </c>
      <c r="I12602">
        <v>6.9</v>
      </c>
      <c r="J12602">
        <v>6.3600000000000002E-3</v>
      </c>
      <c r="K12602">
        <v>0.35599999999999998</v>
      </c>
      <c r="L12602">
        <v>1.6446638655462189</v>
      </c>
      <c r="M12602" s="2">
        <f t="shared" si="392"/>
        <v>68.907563025210081</v>
      </c>
      <c r="N12602" t="s">
        <v>5554</v>
      </c>
    </row>
    <row r="12603" spans="1:14">
      <c r="A12603">
        <v>83</v>
      </c>
      <c r="B12603" t="s">
        <v>16758</v>
      </c>
      <c r="C12603" t="s">
        <v>16759</v>
      </c>
      <c r="D12603">
        <v>1335</v>
      </c>
      <c r="E12603" s="1">
        <v>0.94799999999999995</v>
      </c>
      <c r="F12603">
        <v>1.06</v>
      </c>
      <c r="G12603">
        <v>0.123</v>
      </c>
      <c r="H12603">
        <v>130</v>
      </c>
      <c r="I12603">
        <v>5.8</v>
      </c>
      <c r="J12603">
        <v>4.3699999999999998E-3</v>
      </c>
      <c r="K12603">
        <v>0.39200000000000002</v>
      </c>
      <c r="L12603">
        <v>1.6446638655462189</v>
      </c>
      <c r="M12603" s="2">
        <f t="shared" si="392"/>
        <v>69.747899159663859</v>
      </c>
      <c r="N12603" t="s">
        <v>5554</v>
      </c>
    </row>
    <row r="12604" spans="1:14">
      <c r="A12604">
        <v>84</v>
      </c>
      <c r="B12604" t="s">
        <v>14650</v>
      </c>
      <c r="C12604" t="s">
        <v>14651</v>
      </c>
      <c r="D12604">
        <v>731</v>
      </c>
      <c r="E12604" s="1">
        <v>0.94599999999999995</v>
      </c>
      <c r="G12604">
        <v>0.107</v>
      </c>
      <c r="H12604">
        <v>28</v>
      </c>
      <c r="I12604">
        <v>6.5</v>
      </c>
      <c r="J12604">
        <v>1.98E-3</v>
      </c>
      <c r="L12604">
        <v>1.6446638655462189</v>
      </c>
      <c r="M12604" s="2">
        <f t="shared" si="392"/>
        <v>70.588235294117652</v>
      </c>
      <c r="N12604" t="s">
        <v>5554</v>
      </c>
    </row>
    <row r="12605" spans="1:14">
      <c r="A12605">
        <v>85</v>
      </c>
      <c r="B12605" t="s">
        <v>5532</v>
      </c>
      <c r="C12605" t="s">
        <v>5533</v>
      </c>
      <c r="D12605">
        <v>272</v>
      </c>
      <c r="E12605" s="1">
        <v>0.93200000000000005</v>
      </c>
      <c r="G12605">
        <v>0.35899999999999999</v>
      </c>
      <c r="H12605">
        <v>64</v>
      </c>
      <c r="I12605">
        <v>2.9</v>
      </c>
      <c r="J12605">
        <v>1.25E-3</v>
      </c>
      <c r="L12605">
        <v>1.6446638655462189</v>
      </c>
      <c r="M12605" s="2">
        <f t="shared" si="392"/>
        <v>71.428571428571431</v>
      </c>
      <c r="N12605" t="s">
        <v>5554</v>
      </c>
    </row>
    <row r="12606" spans="1:14">
      <c r="A12606">
        <v>86</v>
      </c>
      <c r="B12606" t="s">
        <v>19594</v>
      </c>
      <c r="C12606" t="s">
        <v>19595</v>
      </c>
      <c r="D12606">
        <v>1038</v>
      </c>
      <c r="E12606" s="1">
        <v>0.92400000000000004</v>
      </c>
      <c r="F12606">
        <v>1.349</v>
      </c>
      <c r="G12606">
        <v>0.28999999999999998</v>
      </c>
      <c r="H12606">
        <v>62</v>
      </c>
      <c r="I12606">
        <v>6.5</v>
      </c>
      <c r="J12606">
        <v>2.3500000000000001E-3</v>
      </c>
      <c r="K12606">
        <v>0.4</v>
      </c>
      <c r="L12606">
        <v>1.6446638655462189</v>
      </c>
      <c r="M12606" s="2">
        <f t="shared" si="392"/>
        <v>72.268907563025209</v>
      </c>
      <c r="N12606" t="s">
        <v>5554</v>
      </c>
    </row>
    <row r="12607" spans="1:14">
      <c r="A12607">
        <v>87</v>
      </c>
      <c r="B12607" t="s">
        <v>5442</v>
      </c>
      <c r="C12607" t="s">
        <v>5443</v>
      </c>
      <c r="D12607">
        <v>789</v>
      </c>
      <c r="E12607" s="1">
        <v>0.92</v>
      </c>
      <c r="F12607">
        <v>0.97899999999999998</v>
      </c>
      <c r="H12607">
        <v>0</v>
      </c>
      <c r="I12607">
        <v>9.4</v>
      </c>
      <c r="J12607">
        <v>1.4300000000000001E-3</v>
      </c>
      <c r="K12607">
        <v>0.35</v>
      </c>
      <c r="L12607">
        <v>1.6446638655462189</v>
      </c>
      <c r="M12607" s="2">
        <f t="shared" si="392"/>
        <v>73.109243697478988</v>
      </c>
      <c r="N12607" t="s">
        <v>5554</v>
      </c>
    </row>
    <row r="12608" spans="1:14">
      <c r="A12608">
        <v>88</v>
      </c>
      <c r="B12608" t="s">
        <v>16122</v>
      </c>
      <c r="C12608" t="s">
        <v>16123</v>
      </c>
      <c r="D12608">
        <v>962</v>
      </c>
      <c r="E12608" s="1">
        <v>0.89500000000000002</v>
      </c>
      <c r="F12608">
        <v>0.90700000000000003</v>
      </c>
      <c r="G12608">
        <v>0.15</v>
      </c>
      <c r="H12608">
        <v>80</v>
      </c>
      <c r="I12608">
        <v>7.9</v>
      </c>
      <c r="J12608">
        <v>1.83E-3</v>
      </c>
      <c r="K12608">
        <v>0.27600000000000002</v>
      </c>
      <c r="L12608">
        <v>1.6446638655462189</v>
      </c>
      <c r="M12608" s="2">
        <f t="shared" si="392"/>
        <v>73.94957983193278</v>
      </c>
      <c r="N12608" t="s">
        <v>5554</v>
      </c>
    </row>
    <row r="12609" spans="1:14">
      <c r="A12609">
        <v>89</v>
      </c>
      <c r="B12609" t="s">
        <v>16384</v>
      </c>
      <c r="C12609" t="s">
        <v>16385</v>
      </c>
      <c r="D12609">
        <v>2246</v>
      </c>
      <c r="E12609" s="1">
        <v>0.89100000000000001</v>
      </c>
      <c r="F12609">
        <v>1.0640000000000001</v>
      </c>
      <c r="G12609">
        <v>6.5000000000000002E-2</v>
      </c>
      <c r="H12609">
        <v>293</v>
      </c>
      <c r="I12609">
        <v>6.4</v>
      </c>
      <c r="J12609">
        <v>5.6499999999999996E-3</v>
      </c>
      <c r="K12609">
        <v>0.32600000000000001</v>
      </c>
      <c r="L12609">
        <v>1.6446638655462189</v>
      </c>
      <c r="M12609" s="2">
        <f t="shared" si="392"/>
        <v>74.789915966386559</v>
      </c>
      <c r="N12609" t="s">
        <v>5554</v>
      </c>
    </row>
    <row r="12610" spans="1:14">
      <c r="A12610">
        <v>90</v>
      </c>
      <c r="B12610" t="s">
        <v>5530</v>
      </c>
      <c r="C12610" t="s">
        <v>5531</v>
      </c>
      <c r="D12610">
        <v>1874</v>
      </c>
      <c r="E12610" s="1">
        <v>0.875</v>
      </c>
      <c r="F12610">
        <v>0.92100000000000004</v>
      </c>
      <c r="G12610">
        <v>0.13900000000000001</v>
      </c>
      <c r="H12610">
        <v>202</v>
      </c>
      <c r="I12610">
        <v>5.9</v>
      </c>
      <c r="J12610">
        <v>4.8399999999999997E-3</v>
      </c>
      <c r="K12610">
        <v>0.27200000000000002</v>
      </c>
      <c r="L12610">
        <v>1.6446638655462189</v>
      </c>
      <c r="M12610" s="2">
        <f t="shared" si="392"/>
        <v>75.630252100840337</v>
      </c>
      <c r="N12610" t="s">
        <v>5554</v>
      </c>
    </row>
    <row r="12611" spans="1:14">
      <c r="A12611">
        <v>91</v>
      </c>
      <c r="B12611" t="s">
        <v>5440</v>
      </c>
      <c r="C12611" t="s">
        <v>5441</v>
      </c>
      <c r="D12611">
        <v>694</v>
      </c>
      <c r="E12611" s="1">
        <v>0.86699999999999999</v>
      </c>
      <c r="F12611">
        <v>0.65900000000000003</v>
      </c>
      <c r="G12611">
        <v>0.26400000000000001</v>
      </c>
      <c r="H12611">
        <v>91</v>
      </c>
      <c r="I12611">
        <v>4.8</v>
      </c>
      <c r="J12611">
        <v>1.56E-3</v>
      </c>
      <c r="K12611">
        <v>0.13800000000000001</v>
      </c>
      <c r="L12611">
        <v>1.6446638655462189</v>
      </c>
      <c r="M12611" s="2">
        <f t="shared" si="392"/>
        <v>76.470588235294116</v>
      </c>
      <c r="N12611" t="s">
        <v>5554</v>
      </c>
    </row>
    <row r="12612" spans="1:14">
      <c r="A12612">
        <v>92</v>
      </c>
      <c r="B12612" t="s">
        <v>4920</v>
      </c>
      <c r="C12612" t="s">
        <v>4921</v>
      </c>
      <c r="D12612">
        <v>974</v>
      </c>
      <c r="E12612" s="1">
        <v>0.86099999999999999</v>
      </c>
      <c r="F12612">
        <v>0.77900000000000003</v>
      </c>
      <c r="G12612">
        <v>0.14599999999999999</v>
      </c>
      <c r="H12612">
        <v>48</v>
      </c>
      <c r="I12612" t="s">
        <v>18288</v>
      </c>
      <c r="J12612">
        <v>1.2899999999999999E-3</v>
      </c>
      <c r="K12612">
        <v>0.28499999999999998</v>
      </c>
      <c r="L12612">
        <v>1.6446638655462189</v>
      </c>
      <c r="M12612" s="2">
        <f t="shared" si="392"/>
        <v>77.310924369747909</v>
      </c>
      <c r="N12612" t="s">
        <v>5554</v>
      </c>
    </row>
    <row r="12613" spans="1:14">
      <c r="A12613">
        <v>93</v>
      </c>
      <c r="B12613" t="s">
        <v>5426</v>
      </c>
      <c r="C12613" t="s">
        <v>5427</v>
      </c>
      <c r="D12613">
        <v>1123</v>
      </c>
      <c r="E12613" s="1">
        <v>0.85899999999999999</v>
      </c>
      <c r="F12613">
        <v>1.008</v>
      </c>
      <c r="G12613">
        <v>0.112</v>
      </c>
      <c r="H12613">
        <v>89</v>
      </c>
      <c r="I12613">
        <v>8.1999999999999993</v>
      </c>
      <c r="J12613">
        <v>2.0999999999999999E-3</v>
      </c>
      <c r="K12613">
        <v>0.33</v>
      </c>
      <c r="L12613">
        <v>1.6446638655462189</v>
      </c>
      <c r="M12613" s="2">
        <f t="shared" si="392"/>
        <v>78.151260504201687</v>
      </c>
      <c r="N12613" t="s">
        <v>5554</v>
      </c>
    </row>
    <row r="12614" spans="1:14">
      <c r="A12614">
        <v>94</v>
      </c>
      <c r="B12614" t="s">
        <v>5474</v>
      </c>
      <c r="C12614" t="s">
        <v>5475</v>
      </c>
      <c r="D12614">
        <v>1178</v>
      </c>
      <c r="E12614" s="1">
        <v>0.83899999999999997</v>
      </c>
      <c r="F12614">
        <v>0.83</v>
      </c>
      <c r="G12614">
        <v>7.2999999999999995E-2</v>
      </c>
      <c r="H12614">
        <v>82</v>
      </c>
      <c r="I12614">
        <v>8.9</v>
      </c>
      <c r="J12614">
        <v>2.1099999999999999E-3</v>
      </c>
      <c r="K12614">
        <v>0.251</v>
      </c>
      <c r="L12614">
        <v>1.6446638655462189</v>
      </c>
      <c r="M12614" s="2">
        <f t="shared" si="392"/>
        <v>78.991596638655466</v>
      </c>
      <c r="N12614" t="s">
        <v>5554</v>
      </c>
    </row>
    <row r="12615" spans="1:14">
      <c r="A12615">
        <v>95</v>
      </c>
      <c r="B12615" t="s">
        <v>5546</v>
      </c>
      <c r="C12615" t="s">
        <v>5547</v>
      </c>
      <c r="D12615">
        <v>620</v>
      </c>
      <c r="E12615" s="1">
        <v>0.82299999999999995</v>
      </c>
      <c r="F12615">
        <v>0.80500000000000005</v>
      </c>
      <c r="I12615">
        <v>8.8000000000000007</v>
      </c>
      <c r="J12615">
        <v>1.33E-3</v>
      </c>
      <c r="K12615">
        <v>0.27900000000000003</v>
      </c>
      <c r="L12615">
        <v>1.6446638655462189</v>
      </c>
      <c r="M12615" s="2">
        <f t="shared" si="392"/>
        <v>79.831932773109244</v>
      </c>
      <c r="N12615" t="s">
        <v>5554</v>
      </c>
    </row>
    <row r="12616" spans="1:14">
      <c r="A12616">
        <v>96</v>
      </c>
      <c r="B12616" t="s">
        <v>11943</v>
      </c>
      <c r="C12616" t="s">
        <v>11944</v>
      </c>
      <c r="D12616">
        <v>413</v>
      </c>
      <c r="E12616" s="1">
        <v>0.81100000000000005</v>
      </c>
      <c r="F12616">
        <v>1.085</v>
      </c>
      <c r="G12616">
        <v>0.24099999999999999</v>
      </c>
      <c r="H12616">
        <v>29</v>
      </c>
      <c r="I12616">
        <v>6.2</v>
      </c>
      <c r="J12616">
        <v>9.3999999999999997E-4</v>
      </c>
      <c r="K12616">
        <v>0.30599999999999999</v>
      </c>
      <c r="L12616">
        <v>1.6446638655462189</v>
      </c>
      <c r="M12616" s="2">
        <f t="shared" si="392"/>
        <v>80.672268907563023</v>
      </c>
      <c r="N12616" t="s">
        <v>5554</v>
      </c>
    </row>
    <row r="12617" spans="1:14">
      <c r="A12617">
        <v>97</v>
      </c>
      <c r="B12617" t="s">
        <v>11953</v>
      </c>
      <c r="C12617" t="s">
        <v>11954</v>
      </c>
      <c r="D12617">
        <v>267</v>
      </c>
      <c r="E12617" s="1">
        <v>0.77800000000000002</v>
      </c>
      <c r="F12617">
        <v>1.151</v>
      </c>
      <c r="G12617">
        <v>0.152</v>
      </c>
      <c r="H12617">
        <v>33</v>
      </c>
      <c r="I12617">
        <v>4.5999999999999996</v>
      </c>
      <c r="J12617">
        <v>8.8000000000000003E-4</v>
      </c>
      <c r="K12617">
        <v>0.316</v>
      </c>
      <c r="L12617">
        <v>1.6446638655462189</v>
      </c>
      <c r="M12617" s="2">
        <f t="shared" ref="M12617:M12639" si="393">A12617/119*100</f>
        <v>81.512605042016801</v>
      </c>
      <c r="N12617" t="s">
        <v>5554</v>
      </c>
    </row>
    <row r="12618" spans="1:14">
      <c r="A12618">
        <v>98</v>
      </c>
      <c r="B12618" t="s">
        <v>11907</v>
      </c>
      <c r="C12618" t="s">
        <v>11908</v>
      </c>
      <c r="D12618">
        <v>326</v>
      </c>
      <c r="E12618" s="1">
        <v>0.76800000000000002</v>
      </c>
      <c r="G12618">
        <v>6.5000000000000002E-2</v>
      </c>
      <c r="H12618">
        <v>31</v>
      </c>
      <c r="I12618">
        <v>5.6</v>
      </c>
      <c r="J12618">
        <v>8.7000000000000001E-4</v>
      </c>
      <c r="L12618">
        <v>1.6446638655462189</v>
      </c>
      <c r="M12618" s="2">
        <f t="shared" si="393"/>
        <v>82.35294117647058</v>
      </c>
      <c r="N12618" t="s">
        <v>5554</v>
      </c>
    </row>
    <row r="12619" spans="1:14">
      <c r="A12619">
        <v>99</v>
      </c>
      <c r="B12619" t="s">
        <v>12746</v>
      </c>
      <c r="C12619" t="s">
        <v>12747</v>
      </c>
      <c r="D12619">
        <v>1805</v>
      </c>
      <c r="E12619" s="1">
        <v>0.747</v>
      </c>
      <c r="F12619">
        <v>0.88</v>
      </c>
      <c r="G12619">
        <v>4.9000000000000002E-2</v>
      </c>
      <c r="H12619">
        <v>203</v>
      </c>
      <c r="I12619">
        <v>7.1</v>
      </c>
      <c r="J12619">
        <v>3.29E-3</v>
      </c>
      <c r="K12619">
        <v>0.23699999999999999</v>
      </c>
      <c r="L12619">
        <v>1.6446638655462189</v>
      </c>
      <c r="M12619" s="2">
        <f t="shared" si="393"/>
        <v>83.193277310924373</v>
      </c>
      <c r="N12619" t="s">
        <v>5554</v>
      </c>
    </row>
    <row r="12620" spans="1:14">
      <c r="A12620">
        <v>100</v>
      </c>
      <c r="B12620" t="s">
        <v>8794</v>
      </c>
      <c r="C12620" t="s">
        <v>8795</v>
      </c>
      <c r="D12620">
        <v>1419</v>
      </c>
      <c r="E12620" s="1">
        <v>0.73099999999999998</v>
      </c>
      <c r="F12620">
        <v>0.98599999999999999</v>
      </c>
      <c r="G12620">
        <v>0.182</v>
      </c>
      <c r="H12620">
        <v>132</v>
      </c>
      <c r="I12620">
        <v>6</v>
      </c>
      <c r="J12620">
        <v>4.1099999999999999E-3</v>
      </c>
      <c r="K12620">
        <v>0.33500000000000002</v>
      </c>
      <c r="L12620">
        <v>1.6446638655462189</v>
      </c>
      <c r="M12620" s="2">
        <f t="shared" si="393"/>
        <v>84.033613445378151</v>
      </c>
      <c r="N12620" t="s">
        <v>5554</v>
      </c>
    </row>
    <row r="12621" spans="1:14">
      <c r="A12621">
        <v>101</v>
      </c>
      <c r="B12621" t="s">
        <v>5478</v>
      </c>
      <c r="C12621" t="s">
        <v>5479</v>
      </c>
      <c r="D12621">
        <v>1735</v>
      </c>
      <c r="E12621" s="1">
        <v>0.71499999999999997</v>
      </c>
      <c r="F12621">
        <v>0.73299999999999998</v>
      </c>
      <c r="G12621">
        <v>0.15</v>
      </c>
      <c r="H12621">
        <v>207</v>
      </c>
      <c r="I12621">
        <v>6.7</v>
      </c>
      <c r="J12621">
        <v>3.5500000000000002E-3</v>
      </c>
      <c r="K12621">
        <v>0.2</v>
      </c>
      <c r="L12621">
        <v>1.6446638655462189</v>
      </c>
      <c r="M12621" s="2">
        <f t="shared" si="393"/>
        <v>84.87394957983193</v>
      </c>
      <c r="N12621" t="s">
        <v>5554</v>
      </c>
    </row>
    <row r="12622" spans="1:14">
      <c r="A12622">
        <v>102</v>
      </c>
      <c r="B12622" t="s">
        <v>5508</v>
      </c>
      <c r="C12622" t="s">
        <v>5509</v>
      </c>
      <c r="D12622">
        <v>409</v>
      </c>
      <c r="E12622" s="1">
        <v>0.63800000000000001</v>
      </c>
      <c r="G12622">
        <v>0.105</v>
      </c>
      <c r="H12622">
        <v>19</v>
      </c>
      <c r="I12622">
        <v>6.8</v>
      </c>
      <c r="J12622">
        <v>8.0999999999999996E-4</v>
      </c>
      <c r="L12622">
        <v>1.6446638655462189</v>
      </c>
      <c r="M12622" s="2">
        <f t="shared" si="393"/>
        <v>85.714285714285708</v>
      </c>
      <c r="N12622" t="s">
        <v>5554</v>
      </c>
    </row>
    <row r="12623" spans="1:14">
      <c r="A12623">
        <v>103</v>
      </c>
      <c r="B12623" t="s">
        <v>5458</v>
      </c>
      <c r="C12623" t="s">
        <v>5459</v>
      </c>
      <c r="D12623">
        <v>312</v>
      </c>
      <c r="E12623" s="1">
        <v>0.63500000000000001</v>
      </c>
      <c r="G12623">
        <v>0.17599999999999999</v>
      </c>
      <c r="H12623">
        <v>34</v>
      </c>
      <c r="I12623">
        <v>5.7</v>
      </c>
      <c r="J12623">
        <v>9.6000000000000002E-4</v>
      </c>
      <c r="L12623">
        <v>1.6446638655462189</v>
      </c>
      <c r="M12623" s="2">
        <f t="shared" si="393"/>
        <v>86.554621848739501</v>
      </c>
      <c r="N12623" t="s">
        <v>5554</v>
      </c>
    </row>
    <row r="12624" spans="1:14">
      <c r="A12624">
        <v>104</v>
      </c>
      <c r="B12624" t="s">
        <v>5390</v>
      </c>
      <c r="C12624" t="s">
        <v>5391</v>
      </c>
      <c r="D12624">
        <v>158</v>
      </c>
      <c r="E12624" s="1">
        <v>0.57999999999999996</v>
      </c>
      <c r="F12624">
        <v>0.55800000000000005</v>
      </c>
      <c r="G12624">
        <v>6.0999999999999999E-2</v>
      </c>
      <c r="H12624">
        <v>66</v>
      </c>
      <c r="I12624">
        <v>3.6</v>
      </c>
      <c r="J12624">
        <v>5.1000000000000004E-4</v>
      </c>
      <c r="K12624">
        <v>0.153</v>
      </c>
      <c r="L12624">
        <v>1.6446638655462189</v>
      </c>
      <c r="M12624" s="2">
        <f t="shared" si="393"/>
        <v>87.394957983193279</v>
      </c>
      <c r="N12624" t="s">
        <v>5554</v>
      </c>
    </row>
    <row r="12625" spans="1:14">
      <c r="A12625">
        <v>105</v>
      </c>
      <c r="B12625" t="s">
        <v>19672</v>
      </c>
      <c r="C12625" t="s">
        <v>19673</v>
      </c>
      <c r="D12625">
        <v>1351</v>
      </c>
      <c r="E12625" s="1">
        <v>0.56299999999999994</v>
      </c>
      <c r="F12625">
        <v>0.94499999999999995</v>
      </c>
      <c r="G12625">
        <v>0.109</v>
      </c>
      <c r="H12625">
        <v>46</v>
      </c>
      <c r="I12625">
        <v>9.9</v>
      </c>
      <c r="J12625">
        <v>1.8699999999999999E-3</v>
      </c>
      <c r="K12625">
        <v>0.309</v>
      </c>
      <c r="L12625">
        <v>1.6446638655462189</v>
      </c>
      <c r="M12625" s="2">
        <f t="shared" si="393"/>
        <v>88.235294117647058</v>
      </c>
      <c r="N12625" t="s">
        <v>5554</v>
      </c>
    </row>
    <row r="12626" spans="1:14">
      <c r="A12626">
        <v>106</v>
      </c>
      <c r="B12626" t="s">
        <v>5564</v>
      </c>
      <c r="C12626" t="s">
        <v>5565</v>
      </c>
      <c r="D12626">
        <v>673</v>
      </c>
      <c r="E12626" s="1">
        <v>0.55800000000000005</v>
      </c>
      <c r="F12626">
        <v>0.56299999999999994</v>
      </c>
      <c r="G12626">
        <v>0</v>
      </c>
      <c r="H12626">
        <v>62</v>
      </c>
      <c r="I12626">
        <v>6.7</v>
      </c>
      <c r="J12626">
        <v>1.41E-3</v>
      </c>
      <c r="K12626">
        <v>0.15</v>
      </c>
      <c r="L12626">
        <v>1.6446638655462189</v>
      </c>
      <c r="M12626" s="2">
        <f t="shared" si="393"/>
        <v>89.075630252100851</v>
      </c>
      <c r="N12626" t="s">
        <v>5554</v>
      </c>
    </row>
    <row r="12627" spans="1:14">
      <c r="A12627">
        <v>107</v>
      </c>
      <c r="B12627" t="s">
        <v>18794</v>
      </c>
      <c r="C12627" t="s">
        <v>18795</v>
      </c>
      <c r="D12627">
        <v>51</v>
      </c>
      <c r="E12627" s="1">
        <v>0.55600000000000005</v>
      </c>
      <c r="F12627">
        <v>0.55600000000000005</v>
      </c>
      <c r="G12627">
        <v>0.48499999999999999</v>
      </c>
      <c r="H12627">
        <v>33</v>
      </c>
      <c r="J12627">
        <v>2.4000000000000001E-4</v>
      </c>
      <c r="K12627">
        <v>0.214</v>
      </c>
      <c r="L12627">
        <v>1.6446638655462189</v>
      </c>
      <c r="M12627" s="2">
        <f t="shared" si="393"/>
        <v>89.915966386554629</v>
      </c>
      <c r="N12627" t="s">
        <v>5554</v>
      </c>
    </row>
    <row r="12628" spans="1:14">
      <c r="A12628">
        <v>108</v>
      </c>
      <c r="B12628" t="s">
        <v>12235</v>
      </c>
      <c r="C12628" t="s">
        <v>12236</v>
      </c>
      <c r="D12628">
        <v>181</v>
      </c>
      <c r="E12628" s="1">
        <v>0.55600000000000005</v>
      </c>
      <c r="G12628">
        <v>6.0999999999999999E-2</v>
      </c>
      <c r="H12628">
        <v>33</v>
      </c>
      <c r="I12628">
        <v>5.2</v>
      </c>
      <c r="J12628">
        <v>4.4000000000000002E-4</v>
      </c>
      <c r="L12628">
        <v>1.6446638655462189</v>
      </c>
      <c r="M12628" s="2">
        <f t="shared" si="393"/>
        <v>90.756302521008408</v>
      </c>
      <c r="N12628" t="s">
        <v>5554</v>
      </c>
    </row>
    <row r="12629" spans="1:14">
      <c r="A12629">
        <v>109</v>
      </c>
      <c r="B12629" t="s">
        <v>5146</v>
      </c>
      <c r="C12629" t="s">
        <v>5147</v>
      </c>
      <c r="D12629">
        <v>942</v>
      </c>
      <c r="E12629" s="1">
        <v>0.53200000000000003</v>
      </c>
      <c r="F12629">
        <v>0.629</v>
      </c>
      <c r="G12629">
        <v>6.0999999999999999E-2</v>
      </c>
      <c r="H12629">
        <v>114</v>
      </c>
      <c r="I12629">
        <v>8.5</v>
      </c>
      <c r="J12629">
        <v>1.73E-3</v>
      </c>
      <c r="K12629">
        <v>0.23499999999999999</v>
      </c>
      <c r="L12629">
        <v>1.6446638655462189</v>
      </c>
      <c r="M12629" s="2">
        <f t="shared" si="393"/>
        <v>91.596638655462186</v>
      </c>
      <c r="N12629" t="s">
        <v>5554</v>
      </c>
    </row>
    <row r="12630" spans="1:14">
      <c r="A12630">
        <v>110</v>
      </c>
      <c r="B12630" t="s">
        <v>19572</v>
      </c>
      <c r="C12630" t="s">
        <v>19573</v>
      </c>
      <c r="D12630">
        <v>221</v>
      </c>
      <c r="E12630" s="1">
        <v>0.51500000000000001</v>
      </c>
      <c r="G12630">
        <v>0.13400000000000001</v>
      </c>
      <c r="H12630">
        <v>67</v>
      </c>
      <c r="I12630">
        <v>6</v>
      </c>
      <c r="J12630">
        <v>4.4000000000000002E-4</v>
      </c>
      <c r="L12630">
        <v>1.6446638655462189</v>
      </c>
      <c r="M12630" s="2">
        <f t="shared" si="393"/>
        <v>92.436974789915965</v>
      </c>
      <c r="N12630" t="s">
        <v>5554</v>
      </c>
    </row>
    <row r="12631" spans="1:14">
      <c r="A12631">
        <v>111</v>
      </c>
      <c r="B12631" t="s">
        <v>14634</v>
      </c>
      <c r="C12631" t="s">
        <v>14635</v>
      </c>
      <c r="D12631">
        <v>1957</v>
      </c>
      <c r="E12631" s="1">
        <v>0.42299999999999999</v>
      </c>
      <c r="F12631">
        <v>0.877</v>
      </c>
      <c r="G12631">
        <v>4.4999999999999998E-2</v>
      </c>
      <c r="H12631">
        <v>22</v>
      </c>
      <c r="I12631" t="s">
        <v>18288</v>
      </c>
      <c r="J12631">
        <v>1.9499999999999999E-3</v>
      </c>
      <c r="K12631">
        <v>0.26900000000000002</v>
      </c>
      <c r="L12631">
        <v>1.6446638655462189</v>
      </c>
      <c r="M12631" s="2">
        <f t="shared" si="393"/>
        <v>93.277310924369743</v>
      </c>
      <c r="N12631" t="s">
        <v>5554</v>
      </c>
    </row>
    <row r="12632" spans="1:14">
      <c r="A12632">
        <v>112</v>
      </c>
      <c r="B12632" t="s">
        <v>5454</v>
      </c>
      <c r="C12632" t="s">
        <v>5455</v>
      </c>
      <c r="D12632">
        <v>1378</v>
      </c>
      <c r="E12632" s="1">
        <v>0.35699999999999998</v>
      </c>
      <c r="F12632">
        <v>0.33600000000000002</v>
      </c>
      <c r="G12632">
        <v>0.122</v>
      </c>
      <c r="H12632">
        <v>237</v>
      </c>
      <c r="I12632">
        <v>6.9</v>
      </c>
      <c r="J12632">
        <v>2.15E-3</v>
      </c>
      <c r="K12632">
        <v>7.0000000000000007E-2</v>
      </c>
      <c r="L12632">
        <v>1.6446638655462189</v>
      </c>
      <c r="M12632" s="2">
        <f t="shared" si="393"/>
        <v>94.117647058823522</v>
      </c>
      <c r="N12632" t="s">
        <v>5554</v>
      </c>
    </row>
    <row r="12633" spans="1:14">
      <c r="A12633">
        <v>113</v>
      </c>
      <c r="B12633" t="s">
        <v>5444</v>
      </c>
      <c r="C12633" t="s">
        <v>5445</v>
      </c>
      <c r="D12633">
        <v>181</v>
      </c>
      <c r="E12633" s="1">
        <v>0.32300000000000001</v>
      </c>
      <c r="G12633">
        <v>1.7000000000000001E-2</v>
      </c>
      <c r="H12633">
        <v>58</v>
      </c>
      <c r="I12633">
        <v>4.4000000000000004</v>
      </c>
      <c r="J12633">
        <v>4.4000000000000002E-4</v>
      </c>
      <c r="L12633">
        <v>1.6446638655462189</v>
      </c>
      <c r="M12633" s="2">
        <f t="shared" si="393"/>
        <v>94.9579831932773</v>
      </c>
      <c r="N12633" t="s">
        <v>5554</v>
      </c>
    </row>
    <row r="12634" spans="1:14">
      <c r="A12634">
        <v>114</v>
      </c>
      <c r="B12634" t="s">
        <v>5522</v>
      </c>
      <c r="C12634" t="s">
        <v>5523</v>
      </c>
      <c r="D12634">
        <v>471</v>
      </c>
      <c r="E12634" s="1">
        <v>0.30299999999999999</v>
      </c>
      <c r="F12634">
        <v>0.40200000000000002</v>
      </c>
      <c r="G12634">
        <v>6.0999999999999999E-2</v>
      </c>
      <c r="H12634">
        <v>82</v>
      </c>
      <c r="I12634">
        <v>8.4</v>
      </c>
      <c r="J12634">
        <v>8.5999999999999998E-4</v>
      </c>
      <c r="K12634">
        <v>0.13</v>
      </c>
      <c r="L12634">
        <v>1.6446638655462189</v>
      </c>
      <c r="M12634" s="2">
        <f t="shared" si="393"/>
        <v>95.798319327731093</v>
      </c>
      <c r="N12634" t="s">
        <v>5554</v>
      </c>
    </row>
    <row r="12635" spans="1:14">
      <c r="A12635">
        <v>115</v>
      </c>
      <c r="B12635" t="s">
        <v>5484</v>
      </c>
      <c r="C12635" t="s">
        <v>5485</v>
      </c>
      <c r="D12635">
        <v>126</v>
      </c>
      <c r="E12635" s="1">
        <v>0.25800000000000001</v>
      </c>
      <c r="F12635">
        <v>0.28799999999999998</v>
      </c>
      <c r="G12635">
        <v>1.4E-2</v>
      </c>
      <c r="H12635">
        <v>71</v>
      </c>
      <c r="I12635">
        <v>4.0999999999999996</v>
      </c>
      <c r="J12635">
        <v>3.5E-4</v>
      </c>
      <c r="K12635">
        <v>5.1999999999999998E-2</v>
      </c>
      <c r="L12635">
        <v>1.6446638655462189</v>
      </c>
      <c r="M12635" s="2">
        <f t="shared" si="393"/>
        <v>96.638655462184872</v>
      </c>
      <c r="N12635" t="s">
        <v>5554</v>
      </c>
    </row>
    <row r="12636" spans="1:14">
      <c r="A12636">
        <v>116</v>
      </c>
      <c r="B12636" t="s">
        <v>5510</v>
      </c>
      <c r="C12636" t="s">
        <v>5511</v>
      </c>
      <c r="D12636">
        <v>429</v>
      </c>
      <c r="E12636" s="1">
        <v>0.193</v>
      </c>
      <c r="F12636">
        <v>0.2</v>
      </c>
      <c r="G12636">
        <v>0.13800000000000001</v>
      </c>
      <c r="H12636">
        <v>116</v>
      </c>
      <c r="I12636" t="s">
        <v>18288</v>
      </c>
      <c r="J12636">
        <v>3.5E-4</v>
      </c>
      <c r="K12636">
        <v>3.1E-2</v>
      </c>
      <c r="L12636">
        <v>1.6446638655462189</v>
      </c>
      <c r="M12636" s="2">
        <f t="shared" si="393"/>
        <v>97.47899159663865</v>
      </c>
      <c r="N12636" t="s">
        <v>5554</v>
      </c>
    </row>
    <row r="12637" spans="1:14">
      <c r="A12637">
        <v>117</v>
      </c>
      <c r="B12637" t="s">
        <v>5516</v>
      </c>
      <c r="C12637" t="s">
        <v>5517</v>
      </c>
      <c r="D12637">
        <v>81</v>
      </c>
      <c r="E12637" s="1">
        <v>0.13300000000000001</v>
      </c>
      <c r="F12637">
        <v>0.16800000000000001</v>
      </c>
      <c r="G12637">
        <v>0</v>
      </c>
      <c r="H12637">
        <v>97</v>
      </c>
      <c r="J12637">
        <v>3.0000000000000001E-5</v>
      </c>
      <c r="K12637">
        <v>8.9999999999999993E-3</v>
      </c>
      <c r="L12637">
        <v>1.6446638655462189</v>
      </c>
      <c r="M12637" s="2">
        <f t="shared" si="393"/>
        <v>98.319327731092429</v>
      </c>
      <c r="N12637" t="s">
        <v>5554</v>
      </c>
    </row>
    <row r="12638" spans="1:14">
      <c r="A12638">
        <v>118</v>
      </c>
      <c r="B12638" t="s">
        <v>5476</v>
      </c>
      <c r="C12638" t="s">
        <v>5477</v>
      </c>
      <c r="D12638">
        <v>46</v>
      </c>
      <c r="E12638" s="1">
        <v>6.8000000000000005E-2</v>
      </c>
      <c r="G12638">
        <v>0</v>
      </c>
      <c r="H12638">
        <v>31</v>
      </c>
      <c r="J12638">
        <v>1.1E-4</v>
      </c>
      <c r="L12638">
        <v>1.6446638655462189</v>
      </c>
      <c r="M12638" s="2">
        <f t="shared" si="393"/>
        <v>99.159663865546221</v>
      </c>
      <c r="N12638" t="s">
        <v>5554</v>
      </c>
    </row>
    <row r="12639" spans="1:14">
      <c r="A12639">
        <v>119</v>
      </c>
      <c r="B12639" t="s">
        <v>5562</v>
      </c>
      <c r="C12639" t="s">
        <v>5563</v>
      </c>
      <c r="D12639">
        <v>33</v>
      </c>
      <c r="E12639" s="1">
        <v>5.6000000000000001E-2</v>
      </c>
      <c r="G12639">
        <v>0</v>
      </c>
      <c r="H12639">
        <v>61</v>
      </c>
      <c r="J12639">
        <v>5.0000000000000002E-5</v>
      </c>
      <c r="L12639">
        <v>1.6446638655462189</v>
      </c>
      <c r="M12639" s="2">
        <f t="shared" si="393"/>
        <v>100</v>
      </c>
      <c r="N12639" t="s">
        <v>5554</v>
      </c>
    </row>
    <row r="12640" spans="1:14" s="3" customFormat="1">
      <c r="E12640" s="4"/>
      <c r="M12640" s="5"/>
    </row>
    <row r="12641" spans="1:14">
      <c r="A12641">
        <v>1</v>
      </c>
      <c r="B12641" t="s">
        <v>16804</v>
      </c>
      <c r="C12641" t="s">
        <v>16805</v>
      </c>
      <c r="D12641">
        <v>152281</v>
      </c>
      <c r="E12641" s="1">
        <v>15.202</v>
      </c>
      <c r="F12641">
        <v>15.385</v>
      </c>
      <c r="G12641">
        <v>2.98</v>
      </c>
      <c r="H12641">
        <v>592</v>
      </c>
      <c r="I12641">
        <v>8.6999999999999993</v>
      </c>
      <c r="J12641">
        <v>0.31494</v>
      </c>
      <c r="K12641">
        <v>5.9880000000000004</v>
      </c>
      <c r="L12641">
        <f>AVERAGE(E12641:E12707)</f>
        <v>2.7772985074626861</v>
      </c>
      <c r="M12641" s="2">
        <f t="shared" ref="M12641:M12672" si="394">A12641/67*100</f>
        <v>1.4925373134328357</v>
      </c>
      <c r="N12641" t="s">
        <v>2807</v>
      </c>
    </row>
    <row r="12642" spans="1:14">
      <c r="A12642">
        <v>2</v>
      </c>
      <c r="B12642" t="s">
        <v>16790</v>
      </c>
      <c r="C12642" t="s">
        <v>16791</v>
      </c>
      <c r="D12642">
        <v>46448</v>
      </c>
      <c r="E12642" s="1">
        <v>11.861000000000001</v>
      </c>
      <c r="F12642">
        <v>11.028</v>
      </c>
      <c r="G12642">
        <v>2.4649999999999999</v>
      </c>
      <c r="H12642">
        <v>275</v>
      </c>
      <c r="I12642">
        <v>8.1999999999999993</v>
      </c>
      <c r="J12642">
        <v>9.9129999999999996E-2</v>
      </c>
      <c r="K12642">
        <v>3.827</v>
      </c>
      <c r="L12642">
        <v>2.7772985074626861</v>
      </c>
      <c r="M12642" s="2">
        <f t="shared" si="394"/>
        <v>2.9850746268656714</v>
      </c>
      <c r="N12642" t="s">
        <v>2807</v>
      </c>
    </row>
    <row r="12643" spans="1:14">
      <c r="A12643">
        <v>3</v>
      </c>
      <c r="B12643" t="s">
        <v>5602</v>
      </c>
      <c r="C12643" t="s">
        <v>5603</v>
      </c>
      <c r="D12643">
        <v>32323</v>
      </c>
      <c r="E12643" s="1">
        <v>6.8730000000000002</v>
      </c>
      <c r="F12643">
        <v>6.984</v>
      </c>
      <c r="G12643">
        <v>1.5880000000000001</v>
      </c>
      <c r="H12643">
        <v>342</v>
      </c>
      <c r="I12643">
        <v>8</v>
      </c>
      <c r="J12643">
        <v>6.336E-2</v>
      </c>
      <c r="K12643">
        <v>2.2000000000000002</v>
      </c>
      <c r="L12643">
        <v>2.7772985074626861</v>
      </c>
      <c r="M12643" s="2">
        <f t="shared" si="394"/>
        <v>4.4776119402985071</v>
      </c>
      <c r="N12643" t="s">
        <v>2807</v>
      </c>
    </row>
    <row r="12644" spans="1:14">
      <c r="A12644">
        <v>4</v>
      </c>
      <c r="B12644" t="s">
        <v>16042</v>
      </c>
      <c r="C12644" t="s">
        <v>16043</v>
      </c>
      <c r="D12644">
        <v>31851</v>
      </c>
      <c r="E12644" s="1">
        <v>6.3380000000000001</v>
      </c>
      <c r="F12644">
        <v>6.9859999999999998</v>
      </c>
      <c r="G12644">
        <v>1.097</v>
      </c>
      <c r="H12644">
        <v>370</v>
      </c>
      <c r="I12644">
        <v>7.4</v>
      </c>
      <c r="J12644">
        <v>6.9809999999999997E-2</v>
      </c>
      <c r="K12644">
        <v>2.3290000000000002</v>
      </c>
      <c r="L12644">
        <v>2.7772985074626861</v>
      </c>
      <c r="M12644" s="2">
        <f t="shared" si="394"/>
        <v>5.9701492537313428</v>
      </c>
      <c r="N12644" t="s">
        <v>2807</v>
      </c>
    </row>
    <row r="12645" spans="1:14">
      <c r="A12645">
        <v>5</v>
      </c>
      <c r="B12645" t="s">
        <v>14670</v>
      </c>
      <c r="C12645" t="s">
        <v>14671</v>
      </c>
      <c r="D12645">
        <v>52524</v>
      </c>
      <c r="E12645" s="1">
        <v>6.1580000000000004</v>
      </c>
      <c r="F12645">
        <v>6.8310000000000004</v>
      </c>
      <c r="G12645">
        <v>1.0860000000000001</v>
      </c>
      <c r="H12645">
        <v>567</v>
      </c>
      <c r="I12645">
        <v>8.1999999999999993</v>
      </c>
      <c r="J12645">
        <v>0.10979999999999999</v>
      </c>
      <c r="K12645">
        <v>2.2530000000000001</v>
      </c>
      <c r="L12645">
        <v>2.7772985074626861</v>
      </c>
      <c r="M12645" s="2">
        <f t="shared" si="394"/>
        <v>7.4626865671641784</v>
      </c>
      <c r="N12645" t="s">
        <v>2807</v>
      </c>
    </row>
    <row r="12646" spans="1:14">
      <c r="A12646">
        <v>6</v>
      </c>
      <c r="B12646" t="s">
        <v>16130</v>
      </c>
      <c r="C12646" t="s">
        <v>16131</v>
      </c>
      <c r="D12646">
        <v>17392</v>
      </c>
      <c r="E12646" s="1">
        <v>6.0940000000000003</v>
      </c>
      <c r="F12646">
        <v>4.782</v>
      </c>
      <c r="G12646">
        <v>1.3460000000000001</v>
      </c>
      <c r="H12646">
        <v>246</v>
      </c>
      <c r="I12646">
        <v>7.6</v>
      </c>
      <c r="J12646">
        <v>3.6400000000000002E-2</v>
      </c>
      <c r="K12646">
        <v>1.4179999999999999</v>
      </c>
      <c r="L12646">
        <v>2.7772985074626861</v>
      </c>
      <c r="M12646" s="2">
        <f t="shared" si="394"/>
        <v>8.9552238805970141</v>
      </c>
      <c r="N12646" t="s">
        <v>2807</v>
      </c>
    </row>
    <row r="12647" spans="1:14">
      <c r="A12647">
        <v>7</v>
      </c>
      <c r="B12647" t="s">
        <v>16106</v>
      </c>
      <c r="C12647" t="s">
        <v>16107</v>
      </c>
      <c r="D12647">
        <v>14645</v>
      </c>
      <c r="E12647" s="1">
        <v>6.0810000000000004</v>
      </c>
      <c r="F12647">
        <v>6.1760000000000002</v>
      </c>
      <c r="G12647">
        <v>1.17</v>
      </c>
      <c r="H12647">
        <v>265</v>
      </c>
      <c r="I12647">
        <v>5.0999999999999996</v>
      </c>
      <c r="J12647">
        <v>5.2670000000000002E-2</v>
      </c>
      <c r="K12647">
        <v>2.06</v>
      </c>
      <c r="L12647">
        <v>2.7772985074626861</v>
      </c>
      <c r="M12647" s="2">
        <f t="shared" si="394"/>
        <v>10.44776119402985</v>
      </c>
      <c r="N12647" t="s">
        <v>2807</v>
      </c>
    </row>
    <row r="12648" spans="1:14">
      <c r="A12648">
        <v>8</v>
      </c>
      <c r="B12648" t="s">
        <v>20752</v>
      </c>
      <c r="C12648" t="s">
        <v>20751</v>
      </c>
      <c r="D12648">
        <v>3620</v>
      </c>
      <c r="E12648" s="1">
        <v>5.8390000000000004</v>
      </c>
      <c r="F12648">
        <v>5.7380000000000004</v>
      </c>
      <c r="G12648">
        <v>0.92200000000000004</v>
      </c>
      <c r="H12648">
        <v>64</v>
      </c>
      <c r="I12648">
        <v>6.1</v>
      </c>
      <c r="J12648">
        <v>1.0200000000000001E-2</v>
      </c>
      <c r="K12648">
        <v>1.9259999999999999</v>
      </c>
      <c r="L12648">
        <v>2.7772985074626861</v>
      </c>
      <c r="M12648" s="2">
        <f t="shared" si="394"/>
        <v>11.940298507462686</v>
      </c>
      <c r="N12648" t="s">
        <v>2807</v>
      </c>
    </row>
    <row r="12649" spans="1:14">
      <c r="A12649">
        <v>9</v>
      </c>
      <c r="B12649" t="s">
        <v>5578</v>
      </c>
      <c r="C12649" t="s">
        <v>5579</v>
      </c>
      <c r="D12649">
        <v>662</v>
      </c>
      <c r="E12649" s="1">
        <v>4.3330000000000002</v>
      </c>
      <c r="F12649">
        <v>2.4790000000000001</v>
      </c>
      <c r="G12649">
        <v>0</v>
      </c>
      <c r="H12649">
        <v>1</v>
      </c>
      <c r="I12649">
        <v>8.9</v>
      </c>
      <c r="J12649">
        <v>9.2000000000000003E-4</v>
      </c>
      <c r="K12649">
        <v>0.73699999999999999</v>
      </c>
      <c r="L12649">
        <v>2.7772985074626861</v>
      </c>
      <c r="M12649" s="2">
        <f t="shared" si="394"/>
        <v>13.432835820895523</v>
      </c>
      <c r="N12649" t="s">
        <v>2807</v>
      </c>
    </row>
    <row r="12650" spans="1:14">
      <c r="A12650">
        <v>10</v>
      </c>
      <c r="B12650" t="s">
        <v>16126</v>
      </c>
      <c r="C12650" t="s">
        <v>16127</v>
      </c>
      <c r="D12650">
        <v>3542</v>
      </c>
      <c r="E12650" s="1">
        <v>4.2160000000000002</v>
      </c>
      <c r="F12650">
        <v>3.839</v>
      </c>
      <c r="G12650">
        <v>2</v>
      </c>
      <c r="H12650">
        <v>95</v>
      </c>
      <c r="I12650">
        <v>5.2</v>
      </c>
      <c r="J12650">
        <v>8.5000000000000006E-3</v>
      </c>
      <c r="K12650">
        <v>1.0549999999999999</v>
      </c>
      <c r="L12650">
        <v>2.7772985074626861</v>
      </c>
      <c r="M12650" s="2">
        <f t="shared" si="394"/>
        <v>14.925373134328357</v>
      </c>
      <c r="N12650" t="s">
        <v>2807</v>
      </c>
    </row>
    <row r="12651" spans="1:14">
      <c r="A12651">
        <v>11</v>
      </c>
      <c r="B12651" t="s">
        <v>5570</v>
      </c>
      <c r="C12651" t="s">
        <v>5571</v>
      </c>
      <c r="D12651">
        <v>1718</v>
      </c>
      <c r="E12651" s="1">
        <v>3.972</v>
      </c>
      <c r="G12651">
        <v>0.877</v>
      </c>
      <c r="H12651">
        <v>57</v>
      </c>
      <c r="I12651">
        <v>5.3</v>
      </c>
      <c r="J12651">
        <v>5.1200000000000004E-3</v>
      </c>
      <c r="L12651">
        <v>2.7772985074626861</v>
      </c>
      <c r="M12651" s="2">
        <f t="shared" si="394"/>
        <v>16.417910447761194</v>
      </c>
      <c r="N12651" t="s">
        <v>2807</v>
      </c>
    </row>
    <row r="12652" spans="1:14">
      <c r="A12652">
        <v>12</v>
      </c>
      <c r="B12652" t="s">
        <v>5592</v>
      </c>
      <c r="C12652" t="s">
        <v>5593</v>
      </c>
      <c r="D12652">
        <v>2923</v>
      </c>
      <c r="E12652" s="1">
        <v>3.964</v>
      </c>
      <c r="F12652">
        <v>3.7629999999999999</v>
      </c>
      <c r="G12652">
        <v>0.79500000000000004</v>
      </c>
      <c r="H12652">
        <v>83</v>
      </c>
      <c r="I12652">
        <v>5.6</v>
      </c>
      <c r="J12652">
        <v>9.2800000000000001E-3</v>
      </c>
      <c r="K12652">
        <v>1.3460000000000001</v>
      </c>
      <c r="L12652">
        <v>2.7772985074626861</v>
      </c>
      <c r="M12652" s="2">
        <f t="shared" si="394"/>
        <v>17.910447761194028</v>
      </c>
      <c r="N12652" t="s">
        <v>2807</v>
      </c>
    </row>
    <row r="12653" spans="1:14">
      <c r="A12653">
        <v>13</v>
      </c>
      <c r="B12653" t="s">
        <v>5620</v>
      </c>
      <c r="C12653" t="s">
        <v>5621</v>
      </c>
      <c r="D12653">
        <v>15185</v>
      </c>
      <c r="E12653" s="1">
        <v>3.806</v>
      </c>
      <c r="F12653">
        <v>4.3840000000000003</v>
      </c>
      <c r="G12653">
        <v>1.1890000000000001</v>
      </c>
      <c r="H12653">
        <v>265</v>
      </c>
      <c r="I12653">
        <v>7</v>
      </c>
      <c r="J12653">
        <v>3.109E-2</v>
      </c>
      <c r="K12653">
        <v>1.2490000000000001</v>
      </c>
      <c r="L12653">
        <v>2.7772985074626861</v>
      </c>
      <c r="M12653" s="2">
        <f t="shared" si="394"/>
        <v>19.402985074626866</v>
      </c>
      <c r="N12653" t="s">
        <v>2807</v>
      </c>
    </row>
    <row r="12654" spans="1:14">
      <c r="A12654">
        <v>14</v>
      </c>
      <c r="B12654" t="s">
        <v>5590</v>
      </c>
      <c r="C12654" t="s">
        <v>5591</v>
      </c>
      <c r="D12654">
        <v>1415</v>
      </c>
      <c r="E12654" s="1">
        <v>3.7440000000000002</v>
      </c>
      <c r="F12654">
        <v>2.7410000000000001</v>
      </c>
      <c r="G12654">
        <v>0.60499999999999998</v>
      </c>
      <c r="H12654">
        <v>76</v>
      </c>
      <c r="I12654">
        <v>4.7</v>
      </c>
      <c r="J12654">
        <v>4.47E-3</v>
      </c>
      <c r="K12654">
        <v>0.85899999999999999</v>
      </c>
      <c r="L12654">
        <v>2.7772985074626861</v>
      </c>
      <c r="M12654" s="2">
        <f t="shared" si="394"/>
        <v>20.8955223880597</v>
      </c>
      <c r="N12654" t="s">
        <v>2807</v>
      </c>
    </row>
    <row r="12655" spans="1:14">
      <c r="A12655">
        <v>15</v>
      </c>
      <c r="B12655" t="s">
        <v>5576</v>
      </c>
      <c r="C12655" t="s">
        <v>5577</v>
      </c>
      <c r="D12655">
        <v>18956</v>
      </c>
      <c r="E12655" s="1">
        <v>3.706</v>
      </c>
      <c r="F12655">
        <v>3.9079999999999999</v>
      </c>
      <c r="G12655">
        <v>0.78900000000000003</v>
      </c>
      <c r="H12655">
        <v>474</v>
      </c>
      <c r="I12655">
        <v>5.5</v>
      </c>
      <c r="J12655">
        <v>5.0319999999999997E-2</v>
      </c>
      <c r="K12655">
        <v>1.1339999999999999</v>
      </c>
      <c r="L12655">
        <v>2.7772985074626861</v>
      </c>
      <c r="M12655" s="2">
        <f t="shared" si="394"/>
        <v>22.388059701492537</v>
      </c>
      <c r="N12655" t="s">
        <v>2807</v>
      </c>
    </row>
    <row r="12656" spans="1:14">
      <c r="A12656">
        <v>16</v>
      </c>
      <c r="B12656" t="s">
        <v>5568</v>
      </c>
      <c r="C12656" t="s">
        <v>5569</v>
      </c>
      <c r="D12656">
        <v>7882</v>
      </c>
      <c r="E12656" s="1">
        <v>3.665</v>
      </c>
      <c r="F12656">
        <v>3.2090000000000001</v>
      </c>
      <c r="G12656">
        <v>0.63900000000000001</v>
      </c>
      <c r="H12656">
        <v>180</v>
      </c>
      <c r="I12656">
        <v>7.7</v>
      </c>
      <c r="J12656">
        <v>1.6150000000000001E-2</v>
      </c>
      <c r="K12656">
        <v>0.98099999999999998</v>
      </c>
      <c r="L12656">
        <v>2.7772985074626861</v>
      </c>
      <c r="M12656" s="2">
        <f t="shared" si="394"/>
        <v>23.880597014925371</v>
      </c>
      <c r="N12656" t="s">
        <v>2807</v>
      </c>
    </row>
    <row r="12657" spans="1:14">
      <c r="A12657">
        <v>17</v>
      </c>
      <c r="B12657" t="s">
        <v>16728</v>
      </c>
      <c r="C12657" t="s">
        <v>16729</v>
      </c>
      <c r="D12657">
        <v>32717</v>
      </c>
      <c r="E12657" s="1">
        <v>3.629</v>
      </c>
      <c r="F12657">
        <v>3.855</v>
      </c>
      <c r="G12657">
        <v>0.71699999999999997</v>
      </c>
      <c r="H12657">
        <v>400</v>
      </c>
      <c r="I12657">
        <v>8.1</v>
      </c>
      <c r="J12657">
        <v>6.123E-2</v>
      </c>
      <c r="K12657">
        <v>1.214</v>
      </c>
      <c r="L12657">
        <v>2.7772985074626861</v>
      </c>
      <c r="M12657" s="2">
        <f t="shared" si="394"/>
        <v>25.373134328358208</v>
      </c>
      <c r="N12657" t="s">
        <v>2807</v>
      </c>
    </row>
    <row r="12658" spans="1:14">
      <c r="A12658">
        <v>18</v>
      </c>
      <c r="B12658" t="s">
        <v>16132</v>
      </c>
      <c r="C12658" t="s">
        <v>16133</v>
      </c>
      <c r="D12658">
        <v>7902</v>
      </c>
      <c r="E12658" s="1">
        <v>3.133</v>
      </c>
      <c r="F12658">
        <v>2.7989999999999999</v>
      </c>
      <c r="G12658">
        <v>0.56100000000000005</v>
      </c>
      <c r="H12658">
        <v>451</v>
      </c>
      <c r="I12658">
        <v>5.7</v>
      </c>
      <c r="J12658">
        <v>1.9730000000000001E-2</v>
      </c>
      <c r="K12658">
        <v>0.81200000000000006</v>
      </c>
      <c r="L12658">
        <v>2.7772985074626861</v>
      </c>
      <c r="M12658" s="2">
        <f t="shared" si="394"/>
        <v>26.865671641791046</v>
      </c>
      <c r="N12658" t="s">
        <v>2807</v>
      </c>
    </row>
    <row r="12659" spans="1:14">
      <c r="A12659">
        <v>19</v>
      </c>
      <c r="B12659" t="s">
        <v>5612</v>
      </c>
      <c r="C12659" t="s">
        <v>5613</v>
      </c>
      <c r="D12659">
        <v>2017</v>
      </c>
      <c r="E12659" s="1">
        <v>2.9329999999999998</v>
      </c>
      <c r="G12659">
        <v>0.40699999999999997</v>
      </c>
      <c r="H12659">
        <v>118</v>
      </c>
      <c r="I12659">
        <v>3.6</v>
      </c>
      <c r="J12659">
        <v>6.0699999999999999E-3</v>
      </c>
      <c r="L12659">
        <v>2.7772985074626861</v>
      </c>
      <c r="M12659" s="2">
        <f t="shared" si="394"/>
        <v>28.35820895522388</v>
      </c>
      <c r="N12659" t="s">
        <v>2807</v>
      </c>
    </row>
    <row r="12660" spans="1:14">
      <c r="A12660">
        <v>20</v>
      </c>
      <c r="B12660" t="s">
        <v>5636</v>
      </c>
      <c r="C12660" t="s">
        <v>5637</v>
      </c>
      <c r="D12660">
        <v>3543</v>
      </c>
      <c r="E12660" s="1">
        <v>2.9289999999999998</v>
      </c>
      <c r="F12660">
        <v>3.0369999999999999</v>
      </c>
      <c r="G12660">
        <v>0.54300000000000004</v>
      </c>
      <c r="H12660">
        <v>105</v>
      </c>
      <c r="I12660">
        <v>8.6</v>
      </c>
      <c r="J12660">
        <v>7.0200000000000002E-3</v>
      </c>
      <c r="K12660">
        <v>0.86599999999999999</v>
      </c>
      <c r="L12660">
        <v>2.7772985074626861</v>
      </c>
      <c r="M12660" s="2">
        <f t="shared" si="394"/>
        <v>29.850746268656714</v>
      </c>
      <c r="N12660" t="s">
        <v>2807</v>
      </c>
    </row>
    <row r="12661" spans="1:14">
      <c r="A12661">
        <v>21</v>
      </c>
      <c r="B12661" t="s">
        <v>5588</v>
      </c>
      <c r="C12661" t="s">
        <v>5589</v>
      </c>
      <c r="D12661">
        <v>1271</v>
      </c>
      <c r="E12661" s="1">
        <v>2.923</v>
      </c>
      <c r="G12661">
        <v>0.44600000000000001</v>
      </c>
      <c r="H12661">
        <v>74</v>
      </c>
      <c r="I12661">
        <v>4.8</v>
      </c>
      <c r="J12661">
        <v>4.0200000000000001E-3</v>
      </c>
      <c r="L12661">
        <v>2.7772985074626861</v>
      </c>
      <c r="M12661" s="2">
        <f t="shared" si="394"/>
        <v>31.343283582089555</v>
      </c>
      <c r="N12661" t="s">
        <v>2807</v>
      </c>
    </row>
    <row r="12662" spans="1:14">
      <c r="A12662">
        <v>22</v>
      </c>
      <c r="B12662" t="s">
        <v>5632</v>
      </c>
      <c r="C12662" t="s">
        <v>5633</v>
      </c>
      <c r="D12662">
        <v>19152</v>
      </c>
      <c r="E12662" s="1">
        <v>2.879</v>
      </c>
      <c r="F12662">
        <v>3.3149999999999999</v>
      </c>
      <c r="G12662">
        <v>0.60399999999999998</v>
      </c>
      <c r="H12662">
        <v>502</v>
      </c>
      <c r="I12662">
        <v>7.1</v>
      </c>
      <c r="J12662">
        <v>3.8789999999999998E-2</v>
      </c>
      <c r="K12662">
        <v>0.92400000000000004</v>
      </c>
      <c r="L12662">
        <v>2.7772985074626861</v>
      </c>
      <c r="M12662" s="2">
        <f t="shared" si="394"/>
        <v>32.835820895522389</v>
      </c>
      <c r="N12662" t="s">
        <v>2807</v>
      </c>
    </row>
    <row r="12663" spans="1:14">
      <c r="A12663">
        <v>23</v>
      </c>
      <c r="B12663" t="s">
        <v>5610</v>
      </c>
      <c r="C12663" t="s">
        <v>5611</v>
      </c>
      <c r="D12663">
        <v>535</v>
      </c>
      <c r="E12663" s="1">
        <v>2.835</v>
      </c>
      <c r="F12663">
        <v>2.2669999999999999</v>
      </c>
      <c r="G12663">
        <v>0.61499999999999999</v>
      </c>
      <c r="H12663">
        <v>52</v>
      </c>
      <c r="I12663">
        <v>3.1</v>
      </c>
      <c r="J12663">
        <v>2.7299999999999998E-3</v>
      </c>
      <c r="K12663">
        <v>0.70399999999999996</v>
      </c>
      <c r="L12663">
        <v>2.7772985074626861</v>
      </c>
      <c r="M12663" s="2">
        <f t="shared" si="394"/>
        <v>34.328358208955223</v>
      </c>
      <c r="N12663" t="s">
        <v>2807</v>
      </c>
    </row>
    <row r="12664" spans="1:14">
      <c r="A12664">
        <v>24</v>
      </c>
      <c r="B12664" t="s">
        <v>5594</v>
      </c>
      <c r="C12664" t="s">
        <v>5595</v>
      </c>
      <c r="D12664">
        <v>1124</v>
      </c>
      <c r="E12664" s="1">
        <v>2.8210000000000002</v>
      </c>
      <c r="F12664">
        <v>2.8889999999999998</v>
      </c>
      <c r="G12664">
        <v>0.59599999999999997</v>
      </c>
      <c r="H12664">
        <v>94</v>
      </c>
      <c r="I12664">
        <v>3.4</v>
      </c>
      <c r="J12664">
        <v>3.7200000000000002E-3</v>
      </c>
      <c r="K12664">
        <v>0.78500000000000003</v>
      </c>
      <c r="L12664">
        <v>2.7772985074626861</v>
      </c>
      <c r="M12664" s="2">
        <f t="shared" si="394"/>
        <v>35.820895522388057</v>
      </c>
      <c r="N12664" t="s">
        <v>2807</v>
      </c>
    </row>
    <row r="12665" spans="1:14">
      <c r="A12665">
        <v>25</v>
      </c>
      <c r="B12665" t="s">
        <v>5596</v>
      </c>
      <c r="C12665" t="s">
        <v>5597</v>
      </c>
      <c r="D12665">
        <v>6117</v>
      </c>
      <c r="E12665" s="1">
        <v>2.82</v>
      </c>
      <c r="F12665">
        <v>2.9359999999999999</v>
      </c>
      <c r="G12665">
        <v>0.75</v>
      </c>
      <c r="H12665">
        <v>188</v>
      </c>
      <c r="I12665">
        <v>5.6</v>
      </c>
      <c r="J12665">
        <v>1.7649999999999999E-2</v>
      </c>
      <c r="K12665">
        <v>0.92500000000000004</v>
      </c>
      <c r="L12665">
        <v>2.7772985074626861</v>
      </c>
      <c r="M12665" s="2">
        <f t="shared" si="394"/>
        <v>37.313432835820898</v>
      </c>
      <c r="N12665" t="s">
        <v>2807</v>
      </c>
    </row>
    <row r="12666" spans="1:14">
      <c r="A12666">
        <v>26</v>
      </c>
      <c r="B12666" t="s">
        <v>5618</v>
      </c>
      <c r="C12666" t="s">
        <v>5619</v>
      </c>
      <c r="D12666">
        <v>3717</v>
      </c>
      <c r="E12666" s="1">
        <v>2.8180000000000001</v>
      </c>
      <c r="F12666">
        <v>2.4750000000000001</v>
      </c>
      <c r="G12666">
        <v>0.75</v>
      </c>
      <c r="H12666">
        <v>92</v>
      </c>
      <c r="I12666">
        <v>7.6</v>
      </c>
      <c r="J12666">
        <v>7.7000000000000002E-3</v>
      </c>
      <c r="K12666">
        <v>0.76900000000000002</v>
      </c>
      <c r="L12666">
        <v>2.7772985074626861</v>
      </c>
      <c r="M12666" s="2">
        <f t="shared" si="394"/>
        <v>38.805970149253731</v>
      </c>
      <c r="N12666" t="s">
        <v>2807</v>
      </c>
    </row>
    <row r="12667" spans="1:14">
      <c r="A12667">
        <v>27</v>
      </c>
      <c r="B12667" t="s">
        <v>18144</v>
      </c>
      <c r="C12667" t="s">
        <v>18145</v>
      </c>
      <c r="D12667">
        <v>5062</v>
      </c>
      <c r="E12667" s="1">
        <v>2.8140000000000001</v>
      </c>
      <c r="F12667">
        <v>3.2120000000000002</v>
      </c>
      <c r="G12667">
        <v>0.48</v>
      </c>
      <c r="H12667">
        <v>127</v>
      </c>
      <c r="I12667">
        <v>5.5</v>
      </c>
      <c r="J12667">
        <v>1.6740000000000001E-2</v>
      </c>
      <c r="K12667">
        <v>1.123</v>
      </c>
      <c r="L12667">
        <v>2.7772985074626861</v>
      </c>
      <c r="M12667" s="2">
        <f t="shared" si="394"/>
        <v>40.298507462686565</v>
      </c>
      <c r="N12667" t="s">
        <v>2807</v>
      </c>
    </row>
    <row r="12668" spans="1:14">
      <c r="A12668">
        <v>28</v>
      </c>
      <c r="B12668" t="s">
        <v>5600</v>
      </c>
      <c r="C12668" t="s">
        <v>5601</v>
      </c>
      <c r="D12668">
        <v>4069</v>
      </c>
      <c r="E12668" s="1">
        <v>2.7909999999999999</v>
      </c>
      <c r="F12668">
        <v>2.6920000000000002</v>
      </c>
      <c r="G12668">
        <v>0.73499999999999999</v>
      </c>
      <c r="H12668">
        <v>162</v>
      </c>
      <c r="I12668">
        <v>4.7</v>
      </c>
      <c r="J12668">
        <v>1.205E-2</v>
      </c>
      <c r="K12668">
        <v>0.751</v>
      </c>
      <c r="L12668">
        <v>2.7772985074626861</v>
      </c>
      <c r="M12668" s="2">
        <f t="shared" si="394"/>
        <v>41.791044776119399</v>
      </c>
      <c r="N12668" t="s">
        <v>2807</v>
      </c>
    </row>
    <row r="12669" spans="1:14">
      <c r="A12669">
        <v>29</v>
      </c>
      <c r="B12669" t="s">
        <v>16116</v>
      </c>
      <c r="C12669" t="s">
        <v>16117</v>
      </c>
      <c r="D12669">
        <v>2028</v>
      </c>
      <c r="E12669" s="1">
        <v>2.7629999999999999</v>
      </c>
      <c r="F12669">
        <v>2.8809999999999998</v>
      </c>
      <c r="G12669">
        <v>1.0389999999999999</v>
      </c>
      <c r="H12669">
        <v>76</v>
      </c>
      <c r="I12669">
        <v>6.5</v>
      </c>
      <c r="J12669">
        <v>4.9199999999999999E-3</v>
      </c>
      <c r="K12669">
        <v>0.95699999999999996</v>
      </c>
      <c r="L12669">
        <v>2.7772985074626861</v>
      </c>
      <c r="M12669" s="2">
        <f t="shared" si="394"/>
        <v>43.283582089552233</v>
      </c>
      <c r="N12669" t="s">
        <v>2807</v>
      </c>
    </row>
    <row r="12670" spans="1:14">
      <c r="A12670">
        <v>30</v>
      </c>
      <c r="B12670" t="s">
        <v>5606</v>
      </c>
      <c r="C12670" t="s">
        <v>5607</v>
      </c>
      <c r="D12670">
        <v>986</v>
      </c>
      <c r="E12670" s="1">
        <v>2.7480000000000002</v>
      </c>
      <c r="F12670">
        <v>3.0640000000000001</v>
      </c>
      <c r="G12670">
        <v>0.80900000000000005</v>
      </c>
      <c r="H12670">
        <v>94</v>
      </c>
      <c r="I12670">
        <v>3</v>
      </c>
      <c r="J12670">
        <v>5.7299999999999999E-3</v>
      </c>
      <c r="K12670">
        <v>1.2270000000000001</v>
      </c>
      <c r="L12670">
        <v>2.7772985074626861</v>
      </c>
      <c r="M12670" s="2">
        <f t="shared" si="394"/>
        <v>44.776119402985074</v>
      </c>
      <c r="N12670" t="s">
        <v>2807</v>
      </c>
    </row>
    <row r="12671" spans="1:14">
      <c r="A12671">
        <v>31</v>
      </c>
      <c r="B12671" t="s">
        <v>5616</v>
      </c>
      <c r="C12671" t="s">
        <v>5617</v>
      </c>
      <c r="D12671">
        <v>2594</v>
      </c>
      <c r="E12671" s="1">
        <v>2.6989999999999998</v>
      </c>
      <c r="F12671">
        <v>2.8010000000000002</v>
      </c>
      <c r="G12671">
        <v>1.1930000000000001</v>
      </c>
      <c r="H12671">
        <v>88</v>
      </c>
      <c r="I12671">
        <v>5.5</v>
      </c>
      <c r="J12671">
        <v>6.79E-3</v>
      </c>
      <c r="K12671">
        <v>0.81899999999999995</v>
      </c>
      <c r="L12671">
        <v>2.7772985074626861</v>
      </c>
      <c r="M12671" s="2">
        <f t="shared" si="394"/>
        <v>46.268656716417908</v>
      </c>
      <c r="N12671" t="s">
        <v>2807</v>
      </c>
    </row>
    <row r="12672" spans="1:14">
      <c r="A12672">
        <v>32</v>
      </c>
      <c r="B12672" t="s">
        <v>19486</v>
      </c>
      <c r="C12672" t="s">
        <v>19487</v>
      </c>
      <c r="D12672">
        <v>6161</v>
      </c>
      <c r="E12672" s="1">
        <v>2.6120000000000001</v>
      </c>
      <c r="F12672">
        <v>2.7770000000000001</v>
      </c>
      <c r="G12672">
        <v>0.98899999999999999</v>
      </c>
      <c r="H12672">
        <v>184</v>
      </c>
      <c r="I12672">
        <v>6.4</v>
      </c>
      <c r="J12672">
        <v>1.2529999999999999E-2</v>
      </c>
      <c r="K12672">
        <v>0.74399999999999999</v>
      </c>
      <c r="L12672">
        <v>2.7772985074626861</v>
      </c>
      <c r="M12672" s="2">
        <f t="shared" si="394"/>
        <v>47.761194029850742</v>
      </c>
      <c r="N12672" t="s">
        <v>2807</v>
      </c>
    </row>
    <row r="12673" spans="1:14">
      <c r="A12673">
        <v>33</v>
      </c>
      <c r="B12673" t="s">
        <v>12656</v>
      </c>
      <c r="C12673" t="s">
        <v>12657</v>
      </c>
      <c r="D12673">
        <v>731</v>
      </c>
      <c r="E12673" s="1">
        <v>2.5939999999999999</v>
      </c>
      <c r="G12673">
        <v>1.105</v>
      </c>
      <c r="H12673">
        <v>38</v>
      </c>
      <c r="I12673">
        <v>4.5999999999999996</v>
      </c>
      <c r="J12673">
        <v>2.7699999999999999E-3</v>
      </c>
      <c r="L12673">
        <v>2.7772985074626861</v>
      </c>
      <c r="M12673" s="2">
        <f t="shared" ref="M12673:M12707" si="395">A12673/67*100</f>
        <v>49.253731343283583</v>
      </c>
      <c r="N12673" t="s">
        <v>2807</v>
      </c>
    </row>
    <row r="12674" spans="1:14">
      <c r="A12674">
        <v>34</v>
      </c>
      <c r="B12674" t="s">
        <v>5630</v>
      </c>
      <c r="C12674" t="s">
        <v>5631</v>
      </c>
      <c r="D12674">
        <v>1639</v>
      </c>
      <c r="E12674" s="1">
        <v>2.4340000000000002</v>
      </c>
      <c r="F12674">
        <v>2.4409999999999998</v>
      </c>
      <c r="G12674">
        <v>0.41699999999999998</v>
      </c>
      <c r="H12674">
        <v>48</v>
      </c>
      <c r="I12674">
        <v>7.6</v>
      </c>
      <c r="J12674">
        <v>3.5400000000000002E-3</v>
      </c>
      <c r="K12674">
        <v>0.76800000000000002</v>
      </c>
      <c r="L12674">
        <v>2.7772985074626861</v>
      </c>
      <c r="M12674" s="2">
        <f t="shared" si="395"/>
        <v>50.746268656716417</v>
      </c>
      <c r="N12674" t="s">
        <v>2807</v>
      </c>
    </row>
    <row r="12675" spans="1:14">
      <c r="A12675">
        <v>35</v>
      </c>
      <c r="B12675" t="s">
        <v>5614</v>
      </c>
      <c r="C12675" t="s">
        <v>5615</v>
      </c>
      <c r="D12675">
        <v>1671</v>
      </c>
      <c r="E12675" s="1">
        <v>2.3639999999999999</v>
      </c>
      <c r="G12675">
        <v>0.39700000000000002</v>
      </c>
      <c r="H12675">
        <v>121</v>
      </c>
      <c r="I12675">
        <v>4.4000000000000004</v>
      </c>
      <c r="J12675">
        <v>5.1000000000000004E-3</v>
      </c>
      <c r="L12675">
        <v>2.7772985074626861</v>
      </c>
      <c r="M12675" s="2">
        <f t="shared" si="395"/>
        <v>52.238805970149251</v>
      </c>
      <c r="N12675" t="s">
        <v>2807</v>
      </c>
    </row>
    <row r="12676" spans="1:14">
      <c r="A12676">
        <v>36</v>
      </c>
      <c r="B12676" t="s">
        <v>5624</v>
      </c>
      <c r="C12676" t="s">
        <v>5625</v>
      </c>
      <c r="D12676">
        <v>730</v>
      </c>
      <c r="E12676" s="1">
        <v>2.286</v>
      </c>
      <c r="F12676">
        <v>2.0680000000000001</v>
      </c>
      <c r="G12676">
        <v>0.41499999999999998</v>
      </c>
      <c r="H12676">
        <v>65</v>
      </c>
      <c r="I12676">
        <v>4.4000000000000004</v>
      </c>
      <c r="J12676">
        <v>1.91E-3</v>
      </c>
      <c r="K12676">
        <v>0.52700000000000002</v>
      </c>
      <c r="L12676">
        <v>2.7772985074626861</v>
      </c>
      <c r="M12676" s="2">
        <f t="shared" si="395"/>
        <v>53.731343283582092</v>
      </c>
      <c r="N12676" t="s">
        <v>2807</v>
      </c>
    </row>
    <row r="12677" spans="1:14">
      <c r="A12677">
        <v>37</v>
      </c>
      <c r="B12677" t="s">
        <v>16850</v>
      </c>
      <c r="C12677" t="s">
        <v>16851</v>
      </c>
      <c r="D12677">
        <v>1217</v>
      </c>
      <c r="E12677" s="1">
        <v>2.1259999999999999</v>
      </c>
      <c r="F12677">
        <v>1.702</v>
      </c>
      <c r="G12677">
        <v>0.308</v>
      </c>
      <c r="H12677">
        <v>91</v>
      </c>
      <c r="I12677">
        <v>4.5</v>
      </c>
      <c r="J12677">
        <v>2.5100000000000001E-3</v>
      </c>
      <c r="K12677">
        <v>0.34899999999999998</v>
      </c>
      <c r="L12677">
        <v>2.7772985074626861</v>
      </c>
      <c r="M12677" s="2">
        <f t="shared" si="395"/>
        <v>55.223880597014926</v>
      </c>
      <c r="N12677" t="s">
        <v>2807</v>
      </c>
    </row>
    <row r="12678" spans="1:14">
      <c r="A12678">
        <v>38</v>
      </c>
      <c r="B12678" t="s">
        <v>5628</v>
      </c>
      <c r="C12678" t="s">
        <v>5629</v>
      </c>
      <c r="D12678">
        <v>6199</v>
      </c>
      <c r="E12678" s="1">
        <v>2.0019999999999998</v>
      </c>
      <c r="F12678">
        <v>2.1419999999999999</v>
      </c>
      <c r="G12678">
        <v>0.63100000000000001</v>
      </c>
      <c r="H12678">
        <v>206</v>
      </c>
      <c r="I12678">
        <v>6.7</v>
      </c>
      <c r="J12678">
        <v>1.278E-2</v>
      </c>
      <c r="K12678">
        <v>0.59799999999999998</v>
      </c>
      <c r="L12678">
        <v>2.7772985074626861</v>
      </c>
      <c r="M12678" s="2">
        <f t="shared" si="395"/>
        <v>56.71641791044776</v>
      </c>
      <c r="N12678" t="s">
        <v>2807</v>
      </c>
    </row>
    <row r="12679" spans="1:14">
      <c r="A12679">
        <v>39</v>
      </c>
      <c r="B12679" t="s">
        <v>16108</v>
      </c>
      <c r="C12679" t="s">
        <v>16109</v>
      </c>
      <c r="D12679">
        <v>1572</v>
      </c>
      <c r="E12679" s="1">
        <v>1.9850000000000001</v>
      </c>
      <c r="F12679">
        <v>1.7030000000000001</v>
      </c>
      <c r="G12679">
        <v>0.3</v>
      </c>
      <c r="H12679">
        <v>130</v>
      </c>
      <c r="I12679">
        <v>4</v>
      </c>
      <c r="J12679">
        <v>5.11E-3</v>
      </c>
      <c r="K12679">
        <v>0.49099999999999999</v>
      </c>
      <c r="L12679">
        <v>2.7772985074626861</v>
      </c>
      <c r="M12679" s="2">
        <f t="shared" si="395"/>
        <v>58.208955223880601</v>
      </c>
      <c r="N12679" t="s">
        <v>2807</v>
      </c>
    </row>
    <row r="12680" spans="1:14">
      <c r="A12680">
        <v>40</v>
      </c>
      <c r="B12680" t="s">
        <v>11693</v>
      </c>
      <c r="C12680" t="s">
        <v>11694</v>
      </c>
      <c r="D12680">
        <v>1270</v>
      </c>
      <c r="E12680" s="1">
        <v>1.984</v>
      </c>
      <c r="G12680">
        <v>0.26</v>
      </c>
      <c r="H12680">
        <v>204</v>
      </c>
      <c r="I12680">
        <v>4.3</v>
      </c>
      <c r="J12680">
        <v>4.8199999999999996E-3</v>
      </c>
      <c r="L12680">
        <v>2.7772985074626861</v>
      </c>
      <c r="M12680" s="2">
        <f t="shared" si="395"/>
        <v>59.701492537313428</v>
      </c>
      <c r="N12680" t="s">
        <v>2807</v>
      </c>
    </row>
    <row r="12681" spans="1:14">
      <c r="A12681">
        <v>41</v>
      </c>
      <c r="B12681" t="s">
        <v>5580</v>
      </c>
      <c r="C12681" t="s">
        <v>5581</v>
      </c>
      <c r="D12681">
        <v>1094</v>
      </c>
      <c r="E12681" s="1">
        <v>1.804</v>
      </c>
      <c r="F12681">
        <v>1.4870000000000001</v>
      </c>
      <c r="G12681">
        <v>0.25600000000000001</v>
      </c>
      <c r="H12681">
        <v>43</v>
      </c>
      <c r="I12681">
        <v>8</v>
      </c>
      <c r="J12681">
        <v>1.92E-3</v>
      </c>
      <c r="K12681">
        <v>0.39600000000000002</v>
      </c>
      <c r="L12681">
        <v>2.7772985074626861</v>
      </c>
      <c r="M12681" s="2">
        <f t="shared" si="395"/>
        <v>61.194029850746269</v>
      </c>
      <c r="N12681" t="s">
        <v>2807</v>
      </c>
    </row>
    <row r="12682" spans="1:14">
      <c r="A12682">
        <v>42</v>
      </c>
      <c r="B12682" t="s">
        <v>5572</v>
      </c>
      <c r="C12682" t="s">
        <v>5573</v>
      </c>
      <c r="D12682">
        <v>2073</v>
      </c>
      <c r="E12682" s="1">
        <v>1.647</v>
      </c>
      <c r="F12682">
        <v>1.2330000000000001</v>
      </c>
      <c r="G12682">
        <v>0.59299999999999997</v>
      </c>
      <c r="H12682">
        <v>86</v>
      </c>
      <c r="I12682">
        <v>9.8000000000000007</v>
      </c>
      <c r="J12682">
        <v>3.0100000000000001E-3</v>
      </c>
      <c r="K12682">
        <v>0.30499999999999999</v>
      </c>
      <c r="L12682">
        <v>2.7772985074626861</v>
      </c>
      <c r="M12682" s="2">
        <f t="shared" si="395"/>
        <v>62.68656716417911</v>
      </c>
      <c r="N12682" t="s">
        <v>2807</v>
      </c>
    </row>
    <row r="12683" spans="1:14">
      <c r="A12683">
        <v>43</v>
      </c>
      <c r="B12683" t="s">
        <v>5650</v>
      </c>
      <c r="C12683" t="s">
        <v>5651</v>
      </c>
      <c r="D12683">
        <v>1133</v>
      </c>
      <c r="E12683" s="1">
        <v>1.617</v>
      </c>
      <c r="F12683">
        <v>2.081</v>
      </c>
      <c r="G12683">
        <v>0.22900000000000001</v>
      </c>
      <c r="H12683">
        <v>48</v>
      </c>
      <c r="I12683">
        <v>6.8</v>
      </c>
      <c r="J12683">
        <v>2.66E-3</v>
      </c>
      <c r="K12683">
        <v>0.64600000000000002</v>
      </c>
      <c r="L12683">
        <v>2.7772985074626861</v>
      </c>
      <c r="M12683" s="2">
        <f t="shared" si="395"/>
        <v>64.179104477611943</v>
      </c>
      <c r="N12683" t="s">
        <v>2807</v>
      </c>
    </row>
    <row r="12684" spans="1:14">
      <c r="A12684">
        <v>44</v>
      </c>
      <c r="B12684" t="s">
        <v>5634</v>
      </c>
      <c r="C12684" t="s">
        <v>5635</v>
      </c>
      <c r="D12684">
        <v>745</v>
      </c>
      <c r="E12684" s="1">
        <v>1.5960000000000001</v>
      </c>
      <c r="F12684">
        <v>1.623</v>
      </c>
      <c r="G12684">
        <v>0.318</v>
      </c>
      <c r="H12684">
        <v>85</v>
      </c>
      <c r="I12684">
        <v>4.8</v>
      </c>
      <c r="J12684">
        <v>2.1900000000000001E-3</v>
      </c>
      <c r="K12684">
        <v>0.45700000000000002</v>
      </c>
      <c r="L12684">
        <v>2.7772985074626861</v>
      </c>
      <c r="M12684" s="2">
        <f t="shared" si="395"/>
        <v>65.671641791044777</v>
      </c>
      <c r="N12684" t="s">
        <v>2807</v>
      </c>
    </row>
    <row r="12685" spans="1:14">
      <c r="A12685">
        <v>45</v>
      </c>
      <c r="B12685" t="s">
        <v>16892</v>
      </c>
      <c r="C12685" t="s">
        <v>16893</v>
      </c>
      <c r="D12685">
        <v>1726</v>
      </c>
      <c r="E12685" s="1">
        <v>1.51</v>
      </c>
      <c r="F12685">
        <v>1.296</v>
      </c>
      <c r="G12685">
        <v>0.22500000000000001</v>
      </c>
      <c r="H12685">
        <v>120</v>
      </c>
      <c r="I12685">
        <v>9.4</v>
      </c>
      <c r="J12685">
        <v>3.79E-3</v>
      </c>
      <c r="K12685">
        <v>0.436</v>
      </c>
      <c r="L12685">
        <v>2.7772985074626861</v>
      </c>
      <c r="M12685" s="2">
        <f t="shared" si="395"/>
        <v>67.164179104477611</v>
      </c>
      <c r="N12685" t="s">
        <v>2807</v>
      </c>
    </row>
    <row r="12686" spans="1:14">
      <c r="A12686">
        <v>46</v>
      </c>
      <c r="B12686" t="s">
        <v>5604</v>
      </c>
      <c r="C12686" t="s">
        <v>5605</v>
      </c>
      <c r="D12686">
        <v>993</v>
      </c>
      <c r="E12686" s="1">
        <v>1.462</v>
      </c>
      <c r="F12686">
        <v>1.276</v>
      </c>
      <c r="G12686">
        <v>0.254</v>
      </c>
      <c r="H12686">
        <v>63</v>
      </c>
      <c r="I12686">
        <v>6.5</v>
      </c>
      <c r="J12686">
        <v>2.1700000000000001E-3</v>
      </c>
      <c r="K12686">
        <v>0.35899999999999999</v>
      </c>
      <c r="L12686">
        <v>2.7772985074626861</v>
      </c>
      <c r="M12686" s="2">
        <f t="shared" si="395"/>
        <v>68.656716417910445</v>
      </c>
      <c r="N12686" t="s">
        <v>2807</v>
      </c>
    </row>
    <row r="12687" spans="1:14">
      <c r="A12687">
        <v>47</v>
      </c>
      <c r="B12687" t="s">
        <v>5640</v>
      </c>
      <c r="C12687" t="s">
        <v>5641</v>
      </c>
      <c r="D12687">
        <v>598</v>
      </c>
      <c r="E12687" s="1">
        <v>1.458</v>
      </c>
      <c r="F12687">
        <v>1.7050000000000001</v>
      </c>
      <c r="G12687">
        <v>0.312</v>
      </c>
      <c r="H12687">
        <v>64</v>
      </c>
      <c r="I12687">
        <v>4.2</v>
      </c>
      <c r="J12687">
        <v>1.8799999999999999E-3</v>
      </c>
      <c r="K12687">
        <v>0.45200000000000001</v>
      </c>
      <c r="L12687">
        <v>2.7772985074626861</v>
      </c>
      <c r="M12687" s="2">
        <f t="shared" si="395"/>
        <v>70.149253731343293</v>
      </c>
      <c r="N12687" t="s">
        <v>2807</v>
      </c>
    </row>
    <row r="12688" spans="1:14">
      <c r="A12688">
        <v>48</v>
      </c>
      <c r="B12688" t="s">
        <v>18888</v>
      </c>
      <c r="C12688" t="s">
        <v>18889</v>
      </c>
      <c r="D12688">
        <v>2386</v>
      </c>
      <c r="E12688" s="1">
        <v>1.448</v>
      </c>
      <c r="F12688">
        <v>1.2789999999999999</v>
      </c>
      <c r="G12688">
        <v>0.28599999999999998</v>
      </c>
      <c r="H12688">
        <v>189</v>
      </c>
      <c r="I12688">
        <v>6.3</v>
      </c>
      <c r="J12688">
        <v>5.5500000000000002E-3</v>
      </c>
      <c r="K12688">
        <v>0.373</v>
      </c>
      <c r="L12688">
        <v>2.7772985074626861</v>
      </c>
      <c r="M12688" s="2">
        <f t="shared" si="395"/>
        <v>71.641791044776113</v>
      </c>
      <c r="N12688" t="s">
        <v>2807</v>
      </c>
    </row>
    <row r="12689" spans="1:14">
      <c r="A12689">
        <v>49</v>
      </c>
      <c r="B12689" t="s">
        <v>5582</v>
      </c>
      <c r="C12689" t="s">
        <v>5583</v>
      </c>
      <c r="D12689">
        <v>960</v>
      </c>
      <c r="E12689" s="1">
        <v>1.391</v>
      </c>
      <c r="F12689">
        <v>1.569</v>
      </c>
      <c r="G12689">
        <v>0.45500000000000002</v>
      </c>
      <c r="H12689">
        <v>55</v>
      </c>
      <c r="I12689">
        <v>7.4</v>
      </c>
      <c r="J12689">
        <v>1.7899999999999999E-3</v>
      </c>
      <c r="K12689">
        <v>0.41099999999999998</v>
      </c>
      <c r="L12689">
        <v>2.7772985074626861</v>
      </c>
      <c r="M12689" s="2">
        <f t="shared" si="395"/>
        <v>73.134328358208961</v>
      </c>
      <c r="N12689" t="s">
        <v>2807</v>
      </c>
    </row>
    <row r="12690" spans="1:14">
      <c r="A12690">
        <v>50</v>
      </c>
      <c r="B12690" t="s">
        <v>5584</v>
      </c>
      <c r="C12690" t="s">
        <v>5585</v>
      </c>
      <c r="D12690">
        <v>1244</v>
      </c>
      <c r="E12690" s="1">
        <v>1.276</v>
      </c>
      <c r="F12690">
        <v>1.319</v>
      </c>
      <c r="G12690">
        <v>0.17399999999999999</v>
      </c>
      <c r="H12690">
        <v>92</v>
      </c>
      <c r="I12690">
        <v>8.6</v>
      </c>
      <c r="J12690">
        <v>1.9400000000000001E-3</v>
      </c>
      <c r="K12690">
        <v>0.32700000000000001</v>
      </c>
      <c r="L12690">
        <v>2.7772985074626861</v>
      </c>
      <c r="M12690" s="2">
        <f t="shared" si="395"/>
        <v>74.626865671641795</v>
      </c>
      <c r="N12690" t="s">
        <v>2807</v>
      </c>
    </row>
    <row r="12691" spans="1:14">
      <c r="A12691">
        <v>51</v>
      </c>
      <c r="B12691" t="s">
        <v>5586</v>
      </c>
      <c r="C12691" t="s">
        <v>5587</v>
      </c>
      <c r="D12691">
        <v>1345</v>
      </c>
      <c r="E12691" s="1">
        <v>1.107</v>
      </c>
      <c r="F12691">
        <v>1.363</v>
      </c>
      <c r="G12691">
        <v>0.26200000000000001</v>
      </c>
      <c r="H12691">
        <v>80</v>
      </c>
      <c r="I12691">
        <v>7</v>
      </c>
      <c r="J12691">
        <v>2.7100000000000002E-3</v>
      </c>
      <c r="K12691">
        <v>0.36199999999999999</v>
      </c>
      <c r="L12691">
        <v>2.7772985074626861</v>
      </c>
      <c r="M12691" s="2">
        <f t="shared" si="395"/>
        <v>76.119402985074629</v>
      </c>
      <c r="N12691" t="s">
        <v>2807</v>
      </c>
    </row>
    <row r="12692" spans="1:14">
      <c r="A12692">
        <v>52</v>
      </c>
      <c r="B12692" t="s">
        <v>16066</v>
      </c>
      <c r="C12692" t="s">
        <v>16067</v>
      </c>
      <c r="D12692">
        <v>1009</v>
      </c>
      <c r="E12692" s="1">
        <v>1.016</v>
      </c>
      <c r="F12692">
        <v>1.165</v>
      </c>
      <c r="G12692">
        <v>0.51</v>
      </c>
      <c r="H12692">
        <v>96</v>
      </c>
      <c r="I12692">
        <v>4.5999999999999996</v>
      </c>
      <c r="J12692">
        <v>2.48E-3</v>
      </c>
      <c r="K12692">
        <v>0.30399999999999999</v>
      </c>
      <c r="L12692">
        <v>2.7772985074626861</v>
      </c>
      <c r="M12692" s="2">
        <f t="shared" si="395"/>
        <v>77.611940298507463</v>
      </c>
      <c r="N12692" t="s">
        <v>2807</v>
      </c>
    </row>
    <row r="12693" spans="1:14">
      <c r="A12693">
        <v>53</v>
      </c>
      <c r="B12693" t="s">
        <v>5644</v>
      </c>
      <c r="C12693" t="s">
        <v>5645</v>
      </c>
      <c r="D12693">
        <v>514</v>
      </c>
      <c r="E12693" s="1">
        <v>1.0149999999999999</v>
      </c>
      <c r="F12693">
        <v>1.2749999999999999</v>
      </c>
      <c r="G12693">
        <v>5.3999999999999999E-2</v>
      </c>
      <c r="H12693">
        <v>37</v>
      </c>
      <c r="I12693">
        <v>6.9</v>
      </c>
      <c r="J12693">
        <v>1.65E-3</v>
      </c>
      <c r="K12693">
        <v>0.52700000000000002</v>
      </c>
      <c r="L12693">
        <v>2.7772985074626861</v>
      </c>
      <c r="M12693" s="2">
        <f t="shared" si="395"/>
        <v>79.104477611940297</v>
      </c>
      <c r="N12693" t="s">
        <v>2807</v>
      </c>
    </row>
    <row r="12694" spans="1:14">
      <c r="A12694">
        <v>54</v>
      </c>
      <c r="B12694" t="s">
        <v>5646</v>
      </c>
      <c r="C12694" t="s">
        <v>5647</v>
      </c>
      <c r="D12694">
        <v>670</v>
      </c>
      <c r="E12694" s="1">
        <v>1.0089999999999999</v>
      </c>
      <c r="F12694">
        <v>0.93899999999999995</v>
      </c>
      <c r="G12694">
        <v>0.51600000000000001</v>
      </c>
      <c r="H12694">
        <v>62</v>
      </c>
      <c r="I12694">
        <v>7.4</v>
      </c>
      <c r="J12694">
        <v>9.7000000000000005E-4</v>
      </c>
      <c r="K12694">
        <v>0.19700000000000001</v>
      </c>
      <c r="L12694">
        <v>2.7772985074626861</v>
      </c>
      <c r="M12694" s="2">
        <f t="shared" si="395"/>
        <v>80.597014925373131</v>
      </c>
      <c r="N12694" t="s">
        <v>2807</v>
      </c>
    </row>
    <row r="12695" spans="1:14">
      <c r="A12695">
        <v>55</v>
      </c>
      <c r="B12695" t="s">
        <v>5574</v>
      </c>
      <c r="C12695" t="s">
        <v>5575</v>
      </c>
      <c r="D12695">
        <v>2693</v>
      </c>
      <c r="E12695" s="1">
        <v>0.98499999999999999</v>
      </c>
      <c r="F12695">
        <v>1.0820000000000001</v>
      </c>
      <c r="G12695">
        <v>0.20399999999999999</v>
      </c>
      <c r="H12695">
        <v>226</v>
      </c>
      <c r="I12695">
        <v>7.3</v>
      </c>
      <c r="J12695">
        <v>5.9899999999999997E-3</v>
      </c>
      <c r="K12695">
        <v>0.34599999999999997</v>
      </c>
      <c r="L12695">
        <v>2.7772985074626861</v>
      </c>
      <c r="M12695" s="2">
        <f t="shared" si="395"/>
        <v>82.089552238805979</v>
      </c>
      <c r="N12695" t="s">
        <v>2807</v>
      </c>
    </row>
    <row r="12696" spans="1:14">
      <c r="A12696">
        <v>56</v>
      </c>
      <c r="B12696" t="s">
        <v>5626</v>
      </c>
      <c r="C12696" t="s">
        <v>5627</v>
      </c>
      <c r="D12696">
        <v>331</v>
      </c>
      <c r="E12696" s="1">
        <v>0.97</v>
      </c>
      <c r="F12696">
        <v>1.095</v>
      </c>
      <c r="G12696">
        <v>0.21199999999999999</v>
      </c>
      <c r="H12696">
        <v>66</v>
      </c>
      <c r="I12696">
        <v>4.0999999999999996</v>
      </c>
      <c r="J12696">
        <v>9.8999999999999999E-4</v>
      </c>
      <c r="K12696">
        <v>0.26800000000000002</v>
      </c>
      <c r="L12696">
        <v>2.7772985074626861</v>
      </c>
      <c r="M12696" s="2">
        <f t="shared" si="395"/>
        <v>83.582089552238799</v>
      </c>
      <c r="N12696" t="s">
        <v>2807</v>
      </c>
    </row>
    <row r="12697" spans="1:14">
      <c r="A12697">
        <v>57</v>
      </c>
      <c r="B12697" t="s">
        <v>16934</v>
      </c>
      <c r="C12697" t="s">
        <v>16935</v>
      </c>
      <c r="D12697">
        <v>696</v>
      </c>
      <c r="E12697" s="1">
        <v>0.94</v>
      </c>
      <c r="F12697">
        <v>0.95299999999999996</v>
      </c>
      <c r="G12697">
        <v>0.45500000000000002</v>
      </c>
      <c r="H12697">
        <v>77</v>
      </c>
      <c r="I12697">
        <v>6.7</v>
      </c>
      <c r="J12697">
        <v>1.4400000000000001E-3</v>
      </c>
      <c r="K12697">
        <v>0.27600000000000002</v>
      </c>
      <c r="L12697">
        <v>2.7772985074626861</v>
      </c>
      <c r="M12697" s="2">
        <f t="shared" si="395"/>
        <v>85.074626865671647</v>
      </c>
      <c r="N12697" t="s">
        <v>2807</v>
      </c>
    </row>
    <row r="12698" spans="1:14">
      <c r="A12698">
        <v>58</v>
      </c>
      <c r="B12698" t="s">
        <v>12173</v>
      </c>
      <c r="C12698" t="s">
        <v>12174</v>
      </c>
      <c r="D12698">
        <v>729</v>
      </c>
      <c r="E12698" s="1">
        <v>0.92800000000000005</v>
      </c>
      <c r="F12698">
        <v>1.4339999999999999</v>
      </c>
      <c r="G12698">
        <v>0.29199999999999998</v>
      </c>
      <c r="H12698">
        <v>48</v>
      </c>
      <c r="I12698">
        <v>7.4</v>
      </c>
      <c r="J12698">
        <v>1.74E-3</v>
      </c>
      <c r="K12698">
        <v>0.46700000000000003</v>
      </c>
      <c r="L12698">
        <v>2.7772985074626861</v>
      </c>
      <c r="M12698" s="2">
        <f t="shared" si="395"/>
        <v>86.567164179104466</v>
      </c>
      <c r="N12698" t="s">
        <v>2807</v>
      </c>
    </row>
    <row r="12699" spans="1:14">
      <c r="A12699">
        <v>59</v>
      </c>
      <c r="B12699" t="s">
        <v>5648</v>
      </c>
      <c r="C12699" t="s">
        <v>5649</v>
      </c>
      <c r="D12699">
        <v>775</v>
      </c>
      <c r="E12699" s="1">
        <v>0.88</v>
      </c>
      <c r="G12699">
        <v>5.8999999999999997E-2</v>
      </c>
      <c r="H12699">
        <v>119</v>
      </c>
      <c r="I12699">
        <v>4.5999999999999996</v>
      </c>
      <c r="J12699">
        <v>2.8500000000000001E-3</v>
      </c>
      <c r="L12699">
        <v>2.7772985074626861</v>
      </c>
      <c r="M12699" s="2">
        <f t="shared" si="395"/>
        <v>88.059701492537314</v>
      </c>
      <c r="N12699" t="s">
        <v>2807</v>
      </c>
    </row>
    <row r="12700" spans="1:14">
      <c r="A12700">
        <v>60</v>
      </c>
      <c r="B12700" t="s">
        <v>5652</v>
      </c>
      <c r="C12700" t="s">
        <v>5653</v>
      </c>
      <c r="D12700">
        <v>436</v>
      </c>
      <c r="E12700" s="1">
        <v>0.86099999999999999</v>
      </c>
      <c r="F12700">
        <v>0.93300000000000005</v>
      </c>
      <c r="G12700">
        <v>0.12</v>
      </c>
      <c r="H12700">
        <v>50</v>
      </c>
      <c r="I12700">
        <v>4.5999999999999996</v>
      </c>
      <c r="J12700">
        <v>1.7099999999999999E-3</v>
      </c>
      <c r="K12700">
        <v>0.29899999999999999</v>
      </c>
      <c r="L12700">
        <v>2.7772985074626861</v>
      </c>
      <c r="M12700" s="2">
        <f t="shared" si="395"/>
        <v>89.552238805970148</v>
      </c>
      <c r="N12700" t="s">
        <v>2807</v>
      </c>
    </row>
    <row r="12701" spans="1:14">
      <c r="A12701">
        <v>61</v>
      </c>
      <c r="B12701" t="s">
        <v>5638</v>
      </c>
      <c r="C12701" t="s">
        <v>5639</v>
      </c>
      <c r="D12701">
        <v>177</v>
      </c>
      <c r="E12701" s="1">
        <v>0.45600000000000002</v>
      </c>
      <c r="F12701">
        <v>0.38800000000000001</v>
      </c>
      <c r="G12701">
        <v>0.222</v>
      </c>
      <c r="H12701">
        <v>27</v>
      </c>
      <c r="I12701">
        <v>8</v>
      </c>
      <c r="J12701">
        <v>2.3000000000000001E-4</v>
      </c>
      <c r="K12701">
        <v>7.9000000000000001E-2</v>
      </c>
      <c r="L12701">
        <v>2.7772985074626861</v>
      </c>
      <c r="M12701" s="2">
        <f t="shared" si="395"/>
        <v>91.044776119402982</v>
      </c>
      <c r="N12701" t="s">
        <v>2807</v>
      </c>
    </row>
    <row r="12702" spans="1:14">
      <c r="A12702">
        <v>62</v>
      </c>
      <c r="B12702" t="s">
        <v>16732</v>
      </c>
      <c r="C12702" t="s">
        <v>16733</v>
      </c>
      <c r="D12702">
        <v>198</v>
      </c>
      <c r="E12702" s="1">
        <v>0.29499999999999998</v>
      </c>
      <c r="F12702">
        <v>0.23899999999999999</v>
      </c>
      <c r="G12702">
        <v>2.4E-2</v>
      </c>
      <c r="H12702">
        <v>82</v>
      </c>
      <c r="I12702">
        <v>6.9</v>
      </c>
      <c r="J12702">
        <v>3.1E-4</v>
      </c>
      <c r="K12702">
        <v>5.1999999999999998E-2</v>
      </c>
      <c r="L12702">
        <v>2.7772985074626861</v>
      </c>
      <c r="M12702" s="2">
        <f t="shared" si="395"/>
        <v>92.537313432835816</v>
      </c>
      <c r="N12702" t="s">
        <v>2807</v>
      </c>
    </row>
    <row r="12703" spans="1:14">
      <c r="A12703">
        <v>63</v>
      </c>
      <c r="B12703" t="s">
        <v>5598</v>
      </c>
      <c r="C12703" t="s">
        <v>5599</v>
      </c>
      <c r="D12703">
        <v>92</v>
      </c>
      <c r="E12703" s="1">
        <v>0.23499999999999999</v>
      </c>
      <c r="F12703">
        <v>0.19900000000000001</v>
      </c>
      <c r="G12703">
        <v>5.6000000000000001E-2</v>
      </c>
      <c r="H12703">
        <v>89</v>
      </c>
      <c r="J12703">
        <v>8.0000000000000007E-5</v>
      </c>
      <c r="K12703">
        <v>1.4999999999999999E-2</v>
      </c>
      <c r="L12703">
        <v>2.7772985074626861</v>
      </c>
      <c r="M12703" s="2">
        <f t="shared" si="395"/>
        <v>94.029850746268664</v>
      </c>
      <c r="N12703" t="s">
        <v>2807</v>
      </c>
    </row>
    <row r="12704" spans="1:14">
      <c r="A12704">
        <v>64</v>
      </c>
      <c r="B12704" t="s">
        <v>5622</v>
      </c>
      <c r="C12704" t="s">
        <v>5623</v>
      </c>
      <c r="D12704">
        <v>173</v>
      </c>
      <c r="E12704" s="1">
        <v>0.23499999999999999</v>
      </c>
      <c r="F12704">
        <v>0.28599999999999998</v>
      </c>
      <c r="G12704">
        <v>0.125</v>
      </c>
      <c r="H12704">
        <v>8</v>
      </c>
      <c r="I12704" t="s">
        <v>18288</v>
      </c>
      <c r="J12704">
        <v>2.3000000000000001E-4</v>
      </c>
      <c r="K12704">
        <v>0.08</v>
      </c>
      <c r="L12704">
        <v>2.7772985074626861</v>
      </c>
      <c r="M12704" s="2">
        <f t="shared" si="395"/>
        <v>95.522388059701484</v>
      </c>
      <c r="N12704" t="s">
        <v>2807</v>
      </c>
    </row>
    <row r="12705" spans="1:14">
      <c r="A12705">
        <v>65</v>
      </c>
      <c r="B12705" t="s">
        <v>16950</v>
      </c>
      <c r="C12705" t="s">
        <v>16951</v>
      </c>
      <c r="D12705">
        <v>23</v>
      </c>
      <c r="E12705" s="1">
        <v>7.9000000000000001E-2</v>
      </c>
      <c r="F12705">
        <v>4.9000000000000002E-2</v>
      </c>
      <c r="G12705">
        <v>0</v>
      </c>
      <c r="H12705">
        <v>32</v>
      </c>
      <c r="J12705">
        <v>2.0000000000000002E-5</v>
      </c>
      <c r="K12705">
        <v>4.0000000000000001E-3</v>
      </c>
      <c r="L12705">
        <v>2.7772985074626861</v>
      </c>
      <c r="M12705" s="2">
        <f t="shared" si="395"/>
        <v>97.014925373134332</v>
      </c>
      <c r="N12705" t="s">
        <v>2807</v>
      </c>
    </row>
    <row r="12706" spans="1:14">
      <c r="A12706">
        <v>66</v>
      </c>
      <c r="B12706" t="s">
        <v>5608</v>
      </c>
      <c r="C12706" t="s">
        <v>5609</v>
      </c>
      <c r="D12706">
        <v>5</v>
      </c>
      <c r="E12706" s="1">
        <v>4.2999999999999997E-2</v>
      </c>
      <c r="G12706">
        <v>0</v>
      </c>
      <c r="H12706">
        <v>33</v>
      </c>
      <c r="J12706">
        <v>2.0000000000000002E-5</v>
      </c>
      <c r="L12706">
        <v>2.7772985074626861</v>
      </c>
      <c r="M12706" s="2">
        <f t="shared" si="395"/>
        <v>98.507462686567166</v>
      </c>
      <c r="N12706" t="s">
        <v>2807</v>
      </c>
    </row>
    <row r="12707" spans="1:14">
      <c r="A12707">
        <v>67</v>
      </c>
      <c r="B12707" t="s">
        <v>5642</v>
      </c>
      <c r="C12707" t="s">
        <v>5643</v>
      </c>
      <c r="D12707">
        <v>1</v>
      </c>
      <c r="E12707" s="1">
        <v>4.2000000000000003E-2</v>
      </c>
      <c r="F12707">
        <v>0.01</v>
      </c>
      <c r="G12707">
        <v>0</v>
      </c>
      <c r="H12707">
        <v>4</v>
      </c>
      <c r="J12707">
        <v>0</v>
      </c>
      <c r="K12707">
        <v>1E-3</v>
      </c>
      <c r="L12707">
        <v>2.7772985074626861</v>
      </c>
      <c r="M12707" s="2">
        <f t="shared" si="395"/>
        <v>100</v>
      </c>
      <c r="N12707" t="s">
        <v>2807</v>
      </c>
    </row>
    <row r="12708" spans="1:14" s="3" customFormat="1">
      <c r="E12708" s="4"/>
      <c r="M12708" s="5"/>
    </row>
    <row r="12709" spans="1:14">
      <c r="A12709">
        <v>1</v>
      </c>
      <c r="B12709" t="s">
        <v>16682</v>
      </c>
      <c r="C12709" t="s">
        <v>16683</v>
      </c>
      <c r="D12709">
        <v>19470</v>
      </c>
      <c r="E12709" s="1">
        <v>33.078000000000003</v>
      </c>
      <c r="F12709">
        <v>33.204999999999998</v>
      </c>
      <c r="G12709">
        <v>8.6509999999999998</v>
      </c>
      <c r="H12709">
        <v>43</v>
      </c>
      <c r="I12709">
        <v>5.5</v>
      </c>
      <c r="J12709">
        <v>6.5680000000000002E-2</v>
      </c>
      <c r="K12709">
        <v>12.004</v>
      </c>
      <c r="L12709">
        <f>AVERAGE(E12709:E12967)</f>
        <v>2.7476795366795361</v>
      </c>
      <c r="M12709" s="2">
        <f t="shared" ref="M12709:M12772" si="396">A12709/259*100</f>
        <v>0.38610038610038611</v>
      </c>
      <c r="N12709" t="s">
        <v>2808</v>
      </c>
    </row>
    <row r="12710" spans="1:14">
      <c r="A12710">
        <v>2</v>
      </c>
      <c r="B12710" t="s">
        <v>9765</v>
      </c>
      <c r="C12710" t="s">
        <v>9766</v>
      </c>
      <c r="D12710">
        <v>10331</v>
      </c>
      <c r="E12710" s="1">
        <v>22.344999999999999</v>
      </c>
      <c r="F12710">
        <v>22.114000000000001</v>
      </c>
      <c r="G12710">
        <v>2.3330000000000002</v>
      </c>
      <c r="H12710">
        <v>36</v>
      </c>
      <c r="I12710" t="s">
        <v>18288</v>
      </c>
      <c r="J12710">
        <v>1.4959999999999999E-2</v>
      </c>
      <c r="K12710">
        <v>8.1219999999999999</v>
      </c>
      <c r="L12710">
        <v>2.7476795366795361</v>
      </c>
      <c r="M12710" s="2">
        <f t="shared" si="396"/>
        <v>0.77220077220077221</v>
      </c>
      <c r="N12710" t="s">
        <v>2808</v>
      </c>
    </row>
    <row r="12711" spans="1:14">
      <c r="A12711">
        <v>3</v>
      </c>
      <c r="B12711" t="s">
        <v>5672</v>
      </c>
      <c r="C12711" t="s">
        <v>5673</v>
      </c>
      <c r="D12711">
        <v>7205</v>
      </c>
      <c r="E12711" s="1">
        <v>21.542999999999999</v>
      </c>
      <c r="F12711">
        <v>21.643999999999998</v>
      </c>
      <c r="G12711">
        <v>7.2690000000000001</v>
      </c>
      <c r="H12711">
        <v>26</v>
      </c>
      <c r="I12711">
        <v>8.8000000000000007</v>
      </c>
      <c r="J12711">
        <v>1.426E-2</v>
      </c>
      <c r="K12711">
        <v>8.0500000000000007</v>
      </c>
      <c r="L12711">
        <v>2.7476795366795361</v>
      </c>
      <c r="M12711" s="2">
        <f t="shared" si="396"/>
        <v>1.1583011583011582</v>
      </c>
      <c r="N12711" t="s">
        <v>2808</v>
      </c>
    </row>
    <row r="12712" spans="1:14">
      <c r="A12712">
        <v>4</v>
      </c>
      <c r="B12712" t="s">
        <v>5662</v>
      </c>
      <c r="C12712" t="s">
        <v>5663</v>
      </c>
      <c r="D12712">
        <v>21563</v>
      </c>
      <c r="E12712" s="1">
        <v>12.888</v>
      </c>
      <c r="F12712">
        <v>15.430999999999999</v>
      </c>
      <c r="G12712">
        <v>1.488</v>
      </c>
      <c r="H12712">
        <v>162</v>
      </c>
      <c r="I12712">
        <v>7.4</v>
      </c>
      <c r="J12712">
        <v>4.1340000000000002E-2</v>
      </c>
      <c r="K12712">
        <v>4.165</v>
      </c>
      <c r="L12712">
        <v>2.7476795366795361</v>
      </c>
      <c r="M12712" s="2">
        <f t="shared" si="396"/>
        <v>1.5444015444015444</v>
      </c>
      <c r="N12712" t="s">
        <v>2808</v>
      </c>
    </row>
    <row r="12713" spans="1:14">
      <c r="A12713">
        <v>5</v>
      </c>
      <c r="B12713" t="s">
        <v>21371</v>
      </c>
      <c r="C12713" t="s">
        <v>21372</v>
      </c>
      <c r="D12713">
        <v>3297</v>
      </c>
      <c r="E12713" s="1">
        <v>9.5830000000000002</v>
      </c>
      <c r="F12713">
        <v>9.9779999999999998</v>
      </c>
      <c r="G12713">
        <v>1.8109999999999999</v>
      </c>
      <c r="H12713">
        <v>37</v>
      </c>
      <c r="I12713">
        <v>7.2</v>
      </c>
      <c r="J12713">
        <v>6.4700000000000001E-3</v>
      </c>
      <c r="K12713">
        <v>2.7320000000000002</v>
      </c>
      <c r="L12713">
        <v>2.7476795366795361</v>
      </c>
      <c r="M12713" s="2">
        <f t="shared" si="396"/>
        <v>1.9305019305019304</v>
      </c>
      <c r="N12713" t="s">
        <v>2808</v>
      </c>
    </row>
    <row r="12714" spans="1:14">
      <c r="A12714">
        <v>6</v>
      </c>
      <c r="B12714" t="s">
        <v>9787</v>
      </c>
      <c r="C12714" t="s">
        <v>9788</v>
      </c>
      <c r="D12714">
        <v>10417</v>
      </c>
      <c r="E12714" s="1">
        <v>9.25</v>
      </c>
      <c r="F12714">
        <v>10.157999999999999</v>
      </c>
      <c r="G12714">
        <v>2.27</v>
      </c>
      <c r="H12714">
        <v>74</v>
      </c>
      <c r="I12714">
        <v>7.2</v>
      </c>
      <c r="J12714">
        <v>2.5440000000000001E-2</v>
      </c>
      <c r="K12714">
        <v>3.53</v>
      </c>
      <c r="L12714">
        <v>2.7476795366795361</v>
      </c>
      <c r="M12714" s="2">
        <f t="shared" si="396"/>
        <v>2.3166023166023164</v>
      </c>
      <c r="N12714" t="s">
        <v>2808</v>
      </c>
    </row>
    <row r="12715" spans="1:14">
      <c r="A12715">
        <v>7</v>
      </c>
      <c r="B12715" t="s">
        <v>5748</v>
      </c>
      <c r="C12715" t="s">
        <v>5749</v>
      </c>
      <c r="D12715">
        <v>1965</v>
      </c>
      <c r="E12715" s="1">
        <v>9.1140000000000008</v>
      </c>
      <c r="F12715">
        <v>9.8130000000000006</v>
      </c>
      <c r="G12715">
        <v>0.87</v>
      </c>
      <c r="H12715">
        <v>23</v>
      </c>
      <c r="I12715">
        <v>6.6</v>
      </c>
      <c r="J12715">
        <v>4.9300000000000004E-3</v>
      </c>
      <c r="K12715">
        <v>3.0910000000000002</v>
      </c>
      <c r="L12715">
        <v>2.7476795366795361</v>
      </c>
      <c r="M12715" s="2">
        <f t="shared" si="396"/>
        <v>2.7027027027027026</v>
      </c>
      <c r="N12715" t="s">
        <v>2808</v>
      </c>
    </row>
    <row r="12716" spans="1:14">
      <c r="A12716">
        <v>8</v>
      </c>
      <c r="B12716" t="s">
        <v>11745</v>
      </c>
      <c r="C12716" t="s">
        <v>11746</v>
      </c>
      <c r="D12716">
        <v>19882</v>
      </c>
      <c r="E12716" s="1">
        <v>8.6780000000000008</v>
      </c>
      <c r="F12716">
        <v>7.7960000000000003</v>
      </c>
      <c r="G12716">
        <v>1.802</v>
      </c>
      <c r="H12716">
        <v>248</v>
      </c>
      <c r="I12716">
        <v>6</v>
      </c>
      <c r="J12716">
        <v>5.7700000000000001E-2</v>
      </c>
      <c r="K12716">
        <v>2.6880000000000002</v>
      </c>
      <c r="L12716">
        <v>2.7476795366795361</v>
      </c>
      <c r="M12716" s="2">
        <f t="shared" si="396"/>
        <v>3.0888030888030888</v>
      </c>
      <c r="N12716" t="s">
        <v>2808</v>
      </c>
    </row>
    <row r="12717" spans="1:14">
      <c r="A12717">
        <v>9</v>
      </c>
      <c r="B12717" t="s">
        <v>9767</v>
      </c>
      <c r="C12717" t="s">
        <v>9768</v>
      </c>
      <c r="D12717">
        <v>10655</v>
      </c>
      <c r="E12717" s="1">
        <v>7.7930000000000001</v>
      </c>
      <c r="F12717">
        <v>8.7360000000000007</v>
      </c>
      <c r="G12717">
        <v>1.343</v>
      </c>
      <c r="H12717">
        <v>108</v>
      </c>
      <c r="I12717">
        <v>6.6</v>
      </c>
      <c r="J12717">
        <v>2.426E-2</v>
      </c>
      <c r="K12717">
        <v>2.7290000000000001</v>
      </c>
      <c r="L12717">
        <v>2.7476795366795361</v>
      </c>
      <c r="M12717" s="2">
        <f t="shared" si="396"/>
        <v>3.4749034749034751</v>
      </c>
      <c r="N12717" t="s">
        <v>2808</v>
      </c>
    </row>
    <row r="12718" spans="1:14">
      <c r="A12718">
        <v>10</v>
      </c>
      <c r="B12718" t="s">
        <v>21539</v>
      </c>
      <c r="C12718" t="s">
        <v>21540</v>
      </c>
      <c r="D12718">
        <v>29755</v>
      </c>
      <c r="E12718" s="1">
        <v>7.633</v>
      </c>
      <c r="F12718">
        <v>8.0779999999999994</v>
      </c>
      <c r="G12718">
        <v>1.1359999999999999</v>
      </c>
      <c r="H12718">
        <v>501</v>
      </c>
      <c r="I12718">
        <v>6.9</v>
      </c>
      <c r="J12718">
        <v>5.008E-2</v>
      </c>
      <c r="K12718">
        <v>1.9059999999999999</v>
      </c>
      <c r="L12718">
        <v>2.7476795366795361</v>
      </c>
      <c r="M12718" s="2">
        <f t="shared" si="396"/>
        <v>3.8610038610038608</v>
      </c>
      <c r="N12718" t="s">
        <v>2808</v>
      </c>
    </row>
    <row r="12719" spans="1:14">
      <c r="A12719">
        <v>11</v>
      </c>
      <c r="B12719" t="s">
        <v>5708</v>
      </c>
      <c r="C12719" t="s">
        <v>5709</v>
      </c>
      <c r="D12719">
        <v>14263</v>
      </c>
      <c r="E12719" s="1">
        <v>6.8460000000000001</v>
      </c>
      <c r="F12719">
        <v>6.3490000000000002</v>
      </c>
      <c r="G12719">
        <v>1.9950000000000001</v>
      </c>
      <c r="H12719">
        <v>200</v>
      </c>
      <c r="I12719">
        <v>6.9</v>
      </c>
      <c r="J12719">
        <v>3.2759999999999997E-2</v>
      </c>
      <c r="K12719">
        <v>1.948</v>
      </c>
      <c r="L12719">
        <v>2.7476795366795361</v>
      </c>
      <c r="M12719" s="2">
        <f t="shared" si="396"/>
        <v>4.2471042471042466</v>
      </c>
      <c r="N12719" t="s">
        <v>2808</v>
      </c>
    </row>
    <row r="12720" spans="1:14">
      <c r="A12720">
        <v>12</v>
      </c>
      <c r="B12720" t="s">
        <v>5738</v>
      </c>
      <c r="C12720" t="s">
        <v>5739</v>
      </c>
      <c r="D12720">
        <v>8855</v>
      </c>
      <c r="E12720" s="1">
        <v>6.5510000000000002</v>
      </c>
      <c r="F12720">
        <v>6.89</v>
      </c>
      <c r="G12720">
        <v>1.177</v>
      </c>
      <c r="H12720">
        <v>158</v>
      </c>
      <c r="I12720">
        <v>5.9</v>
      </c>
      <c r="J12720">
        <v>2.0209999999999999E-2</v>
      </c>
      <c r="K12720">
        <v>1.841</v>
      </c>
      <c r="L12720">
        <v>2.7476795366795361</v>
      </c>
      <c r="M12720" s="2">
        <f t="shared" si="396"/>
        <v>4.6332046332046328</v>
      </c>
      <c r="N12720" t="s">
        <v>2808</v>
      </c>
    </row>
    <row r="12721" spans="1:14">
      <c r="A12721">
        <v>13</v>
      </c>
      <c r="B12721" t="s">
        <v>5706</v>
      </c>
      <c r="C12721" t="s">
        <v>5707</v>
      </c>
      <c r="D12721">
        <v>6103</v>
      </c>
      <c r="E12721" s="1">
        <v>6.109</v>
      </c>
      <c r="F12721">
        <v>5.4859999999999998</v>
      </c>
      <c r="G12721">
        <v>0.98099999999999998</v>
      </c>
      <c r="H12721">
        <v>54</v>
      </c>
      <c r="I12721">
        <v>9.6999999999999993</v>
      </c>
      <c r="J12721">
        <v>8.0999999999999996E-3</v>
      </c>
      <c r="K12721">
        <v>1.603</v>
      </c>
      <c r="L12721">
        <v>2.7476795366795361</v>
      </c>
      <c r="M12721" s="2">
        <f t="shared" si="396"/>
        <v>5.019305019305019</v>
      </c>
      <c r="N12721" t="s">
        <v>2808</v>
      </c>
    </row>
    <row r="12722" spans="1:14">
      <c r="A12722">
        <v>14</v>
      </c>
      <c r="B12722" t="s">
        <v>14622</v>
      </c>
      <c r="C12722" t="s">
        <v>14623</v>
      </c>
      <c r="D12722">
        <v>1923</v>
      </c>
      <c r="E12722" s="1">
        <v>5.9039999999999999</v>
      </c>
      <c r="F12722">
        <v>5.72</v>
      </c>
      <c r="G12722">
        <v>0.90500000000000003</v>
      </c>
      <c r="H12722">
        <v>63</v>
      </c>
      <c r="I12722">
        <v>3.6</v>
      </c>
      <c r="J12722">
        <v>1.0319999999999999E-2</v>
      </c>
      <c r="K12722">
        <v>1.827</v>
      </c>
      <c r="L12722">
        <v>2.7476795366795361</v>
      </c>
      <c r="M12722" s="2">
        <f t="shared" si="396"/>
        <v>5.4054054054054053</v>
      </c>
      <c r="N12722" t="s">
        <v>2808</v>
      </c>
    </row>
    <row r="12723" spans="1:14">
      <c r="A12723">
        <v>15</v>
      </c>
      <c r="B12723" t="s">
        <v>18220</v>
      </c>
      <c r="C12723" t="s">
        <v>18221</v>
      </c>
      <c r="D12723">
        <v>4003</v>
      </c>
      <c r="E12723" s="1">
        <v>5.641</v>
      </c>
      <c r="F12723">
        <v>5.0919999999999996</v>
      </c>
      <c r="G12723">
        <v>0.80500000000000005</v>
      </c>
      <c r="H12723">
        <v>123</v>
      </c>
      <c r="I12723">
        <v>3.9</v>
      </c>
      <c r="J12723">
        <v>1.374E-2</v>
      </c>
      <c r="K12723">
        <v>1.4790000000000001</v>
      </c>
      <c r="L12723">
        <v>2.7476795366795361</v>
      </c>
      <c r="M12723" s="2">
        <f t="shared" si="396"/>
        <v>5.7915057915057915</v>
      </c>
      <c r="N12723" t="s">
        <v>2808</v>
      </c>
    </row>
    <row r="12724" spans="1:14">
      <c r="A12724">
        <v>16</v>
      </c>
      <c r="B12724" t="s">
        <v>5746</v>
      </c>
      <c r="C12724" t="s">
        <v>5747</v>
      </c>
      <c r="D12724">
        <v>2342</v>
      </c>
      <c r="E12724" s="1">
        <v>5.5380000000000003</v>
      </c>
      <c r="F12724">
        <v>5.843</v>
      </c>
      <c r="G12724">
        <v>1.25</v>
      </c>
      <c r="H12724">
        <v>16</v>
      </c>
      <c r="I12724">
        <v>8.1999999999999993</v>
      </c>
      <c r="J12724">
        <v>4.28E-3</v>
      </c>
      <c r="K12724">
        <v>1.7430000000000001</v>
      </c>
      <c r="L12724">
        <v>2.7476795366795361</v>
      </c>
      <c r="M12724" s="2">
        <f t="shared" si="396"/>
        <v>6.1776061776061777</v>
      </c>
      <c r="N12724" t="s">
        <v>2808</v>
      </c>
    </row>
    <row r="12725" spans="1:14">
      <c r="A12725">
        <v>17</v>
      </c>
      <c r="B12725" t="s">
        <v>5722</v>
      </c>
      <c r="C12725" t="s">
        <v>5723</v>
      </c>
      <c r="D12725">
        <v>5198</v>
      </c>
      <c r="E12725" s="1">
        <v>5.4429999999999996</v>
      </c>
      <c r="F12725">
        <v>6.4470000000000001</v>
      </c>
      <c r="G12725">
        <v>0.76500000000000001</v>
      </c>
      <c r="H12725">
        <v>102</v>
      </c>
      <c r="I12725">
        <v>4.9000000000000004</v>
      </c>
      <c r="J12725">
        <v>1.9369999999999998E-2</v>
      </c>
      <c r="K12725">
        <v>2.1960000000000002</v>
      </c>
      <c r="L12725">
        <v>2.7476795366795361</v>
      </c>
      <c r="M12725" s="2">
        <f t="shared" si="396"/>
        <v>6.563706563706563</v>
      </c>
      <c r="N12725" t="s">
        <v>2808</v>
      </c>
    </row>
    <row r="12726" spans="1:14">
      <c r="A12726">
        <v>18</v>
      </c>
      <c r="B12726" t="s">
        <v>8911</v>
      </c>
      <c r="C12726" t="s">
        <v>8912</v>
      </c>
      <c r="D12726">
        <v>20364</v>
      </c>
      <c r="E12726" s="1">
        <v>5.3380000000000001</v>
      </c>
      <c r="F12726">
        <v>4.6859999999999999</v>
      </c>
      <c r="G12726">
        <v>1.2569999999999999</v>
      </c>
      <c r="H12726">
        <v>428</v>
      </c>
      <c r="I12726">
        <v>5.8</v>
      </c>
      <c r="J12726">
        <v>5.4739999999999997E-2</v>
      </c>
      <c r="K12726">
        <v>1.4570000000000001</v>
      </c>
      <c r="L12726">
        <v>2.7476795366795361</v>
      </c>
      <c r="M12726" s="2">
        <f t="shared" si="396"/>
        <v>6.9498069498069501</v>
      </c>
      <c r="N12726" t="s">
        <v>2808</v>
      </c>
    </row>
    <row r="12727" spans="1:14">
      <c r="A12727">
        <v>19</v>
      </c>
      <c r="B12727" t="s">
        <v>11566</v>
      </c>
      <c r="C12727" t="s">
        <v>11567</v>
      </c>
      <c r="D12727">
        <v>2084</v>
      </c>
      <c r="E12727" s="1">
        <v>5.1340000000000003</v>
      </c>
      <c r="F12727">
        <v>4.4550000000000001</v>
      </c>
      <c r="G12727">
        <v>1.123</v>
      </c>
      <c r="H12727">
        <v>65</v>
      </c>
      <c r="I12727">
        <v>5.2</v>
      </c>
      <c r="J12727">
        <v>6.0000000000000001E-3</v>
      </c>
      <c r="K12727">
        <v>1.351</v>
      </c>
      <c r="L12727">
        <v>2.7476795366795361</v>
      </c>
      <c r="M12727" s="2">
        <f t="shared" si="396"/>
        <v>7.3359073359073363</v>
      </c>
      <c r="N12727" t="s">
        <v>2808</v>
      </c>
    </row>
    <row r="12728" spans="1:14">
      <c r="A12728">
        <v>20</v>
      </c>
      <c r="B12728" t="s">
        <v>5718</v>
      </c>
      <c r="C12728" t="s">
        <v>5719</v>
      </c>
      <c r="D12728">
        <v>1825</v>
      </c>
      <c r="E12728" s="1">
        <v>5.1210000000000004</v>
      </c>
      <c r="F12728">
        <v>4.1079999999999997</v>
      </c>
      <c r="H12728">
        <v>0</v>
      </c>
      <c r="I12728">
        <v>5.3</v>
      </c>
      <c r="J12728">
        <v>5.77E-3</v>
      </c>
      <c r="K12728">
        <v>1.2709999999999999</v>
      </c>
      <c r="L12728">
        <v>2.7476795366795361</v>
      </c>
      <c r="M12728" s="2">
        <f t="shared" si="396"/>
        <v>7.7220077220077217</v>
      </c>
      <c r="N12728" t="s">
        <v>2808</v>
      </c>
    </row>
    <row r="12729" spans="1:14">
      <c r="A12729">
        <v>21</v>
      </c>
      <c r="B12729" t="s">
        <v>5698</v>
      </c>
      <c r="C12729" t="s">
        <v>5699</v>
      </c>
      <c r="D12729">
        <v>28119</v>
      </c>
      <c r="E12729" s="1">
        <v>5.0670000000000002</v>
      </c>
      <c r="F12729">
        <v>4.8979999999999997</v>
      </c>
      <c r="G12729">
        <v>1.288</v>
      </c>
      <c r="H12729">
        <v>539</v>
      </c>
      <c r="I12729">
        <v>7.7</v>
      </c>
      <c r="J12729">
        <v>5.389E-2</v>
      </c>
      <c r="K12729">
        <v>1.367</v>
      </c>
      <c r="L12729">
        <v>2.7476795366795361</v>
      </c>
      <c r="M12729" s="2">
        <f t="shared" si="396"/>
        <v>8.1081081081081088</v>
      </c>
      <c r="N12729" t="s">
        <v>2808</v>
      </c>
    </row>
    <row r="12730" spans="1:14">
      <c r="A12730">
        <v>22</v>
      </c>
      <c r="B12730" t="s">
        <v>9653</v>
      </c>
      <c r="C12730" t="s">
        <v>9654</v>
      </c>
      <c r="D12730">
        <v>2829</v>
      </c>
      <c r="E12730" s="1">
        <v>4.8689999999999998</v>
      </c>
      <c r="F12730">
        <v>5.133</v>
      </c>
      <c r="G12730">
        <v>0.495</v>
      </c>
      <c r="H12730">
        <v>103</v>
      </c>
      <c r="I12730">
        <v>3.7</v>
      </c>
      <c r="J12730">
        <v>9.4400000000000005E-3</v>
      </c>
      <c r="K12730">
        <v>1.234</v>
      </c>
      <c r="L12730">
        <v>2.7476795366795361</v>
      </c>
      <c r="M12730" s="2">
        <f t="shared" si="396"/>
        <v>8.4942084942084932</v>
      </c>
      <c r="N12730" t="s">
        <v>2808</v>
      </c>
    </row>
    <row r="12731" spans="1:14">
      <c r="A12731">
        <v>23</v>
      </c>
      <c r="B12731" t="s">
        <v>9007</v>
      </c>
      <c r="C12731" t="s">
        <v>9008</v>
      </c>
      <c r="D12731">
        <v>1288</v>
      </c>
      <c r="E12731" s="1">
        <v>4.8570000000000002</v>
      </c>
      <c r="F12731">
        <v>5.0339999999999998</v>
      </c>
      <c r="G12731">
        <v>0.5</v>
      </c>
      <c r="H12731">
        <v>6</v>
      </c>
      <c r="I12731">
        <v>8.6999999999999993</v>
      </c>
      <c r="J12731">
        <v>1.8500000000000001E-3</v>
      </c>
      <c r="K12731">
        <v>1.2110000000000001</v>
      </c>
      <c r="L12731">
        <v>2.7476795366795361</v>
      </c>
      <c r="M12731" s="2">
        <f t="shared" si="396"/>
        <v>8.8803088803088812</v>
      </c>
      <c r="N12731" t="s">
        <v>2808</v>
      </c>
    </row>
    <row r="12732" spans="1:14">
      <c r="A12732">
        <v>24</v>
      </c>
      <c r="B12732" t="s">
        <v>18166</v>
      </c>
      <c r="C12732" t="s">
        <v>18167</v>
      </c>
      <c r="D12732">
        <v>3177</v>
      </c>
      <c r="E12732" s="1">
        <v>4.8259999999999996</v>
      </c>
      <c r="F12732">
        <v>4.6379999999999999</v>
      </c>
      <c r="G12732">
        <v>0.629</v>
      </c>
      <c r="H12732">
        <v>70</v>
      </c>
      <c r="I12732">
        <v>5.5</v>
      </c>
      <c r="J12732">
        <v>8.7799999999999996E-3</v>
      </c>
      <c r="K12732">
        <v>1.3839999999999999</v>
      </c>
      <c r="L12732">
        <v>2.7476795366795361</v>
      </c>
      <c r="M12732" s="2">
        <f t="shared" si="396"/>
        <v>9.2664092664092657</v>
      </c>
      <c r="N12732" t="s">
        <v>2808</v>
      </c>
    </row>
    <row r="12733" spans="1:14">
      <c r="A12733">
        <v>25</v>
      </c>
      <c r="B12733" t="s">
        <v>9661</v>
      </c>
      <c r="C12733" t="s">
        <v>9662</v>
      </c>
      <c r="D12733">
        <v>4303</v>
      </c>
      <c r="E12733" s="1">
        <v>4.7439999999999998</v>
      </c>
      <c r="F12733">
        <v>3.8730000000000002</v>
      </c>
      <c r="G12733">
        <v>1.5529999999999999</v>
      </c>
      <c r="H12733">
        <v>94</v>
      </c>
      <c r="I12733">
        <v>4.7</v>
      </c>
      <c r="J12733">
        <v>1.2789999999999999E-2</v>
      </c>
      <c r="K12733">
        <v>1.115</v>
      </c>
      <c r="L12733">
        <v>2.7476795366795361</v>
      </c>
      <c r="M12733" s="2">
        <f t="shared" si="396"/>
        <v>9.6525096525096519</v>
      </c>
      <c r="N12733" t="s">
        <v>2808</v>
      </c>
    </row>
    <row r="12734" spans="1:14">
      <c r="A12734">
        <v>26</v>
      </c>
      <c r="B12734" t="s">
        <v>21607</v>
      </c>
      <c r="C12734" t="s">
        <v>21608</v>
      </c>
      <c r="D12734">
        <v>19035</v>
      </c>
      <c r="E12734" s="1">
        <v>4.742</v>
      </c>
      <c r="F12734">
        <v>5.0460000000000003</v>
      </c>
      <c r="G12734">
        <v>0.73499999999999999</v>
      </c>
      <c r="H12734">
        <v>279</v>
      </c>
      <c r="I12734">
        <v>8.6999999999999993</v>
      </c>
      <c r="J12734">
        <v>2.8590000000000001E-2</v>
      </c>
      <c r="K12734">
        <v>1.2989999999999999</v>
      </c>
      <c r="L12734">
        <v>2.7476795366795361</v>
      </c>
      <c r="M12734" s="2">
        <f t="shared" si="396"/>
        <v>10.038610038610038</v>
      </c>
      <c r="N12734" t="s">
        <v>2808</v>
      </c>
    </row>
    <row r="12735" spans="1:14">
      <c r="A12735">
        <v>27</v>
      </c>
      <c r="B12735" t="s">
        <v>5756</v>
      </c>
      <c r="C12735" t="s">
        <v>5757</v>
      </c>
      <c r="D12735">
        <v>8483</v>
      </c>
      <c r="E12735" s="1">
        <v>4.633</v>
      </c>
      <c r="F12735">
        <v>4.0519999999999996</v>
      </c>
      <c r="G12735">
        <v>0.71899999999999997</v>
      </c>
      <c r="H12735">
        <v>153</v>
      </c>
      <c r="I12735">
        <v>8.5</v>
      </c>
      <c r="J12735">
        <v>1.6119999999999999E-2</v>
      </c>
      <c r="K12735">
        <v>1.1859999999999999</v>
      </c>
      <c r="L12735">
        <v>2.7476795366795361</v>
      </c>
      <c r="M12735" s="2">
        <f t="shared" si="396"/>
        <v>10.424710424710424</v>
      </c>
      <c r="N12735" t="s">
        <v>2808</v>
      </c>
    </row>
    <row r="12736" spans="1:14">
      <c r="A12736">
        <v>28</v>
      </c>
      <c r="B12736" t="s">
        <v>18206</v>
      </c>
      <c r="C12736" t="s">
        <v>18207</v>
      </c>
      <c r="D12736">
        <v>4055</v>
      </c>
      <c r="E12736" s="1">
        <v>4.5949999999999998</v>
      </c>
      <c r="F12736">
        <v>4.3070000000000004</v>
      </c>
      <c r="G12736">
        <v>0.81899999999999995</v>
      </c>
      <c r="H12736">
        <v>105</v>
      </c>
      <c r="I12736">
        <v>5.4</v>
      </c>
      <c r="J12736">
        <v>1.1140000000000001E-2</v>
      </c>
      <c r="K12736">
        <v>1.2729999999999999</v>
      </c>
      <c r="L12736">
        <v>2.7476795366795361</v>
      </c>
      <c r="M12736" s="2">
        <f t="shared" si="396"/>
        <v>10.810810810810811</v>
      </c>
      <c r="N12736" t="s">
        <v>2808</v>
      </c>
    </row>
    <row r="12737" spans="1:14">
      <c r="A12737">
        <v>29</v>
      </c>
      <c r="B12737" t="s">
        <v>5686</v>
      </c>
      <c r="C12737" t="s">
        <v>5687</v>
      </c>
      <c r="D12737">
        <v>25788</v>
      </c>
      <c r="E12737" s="1">
        <v>4.5759999999999996</v>
      </c>
      <c r="F12737">
        <v>4.5289999999999999</v>
      </c>
      <c r="G12737">
        <v>0.95699999999999996</v>
      </c>
      <c r="H12737">
        <v>349</v>
      </c>
      <c r="I12737">
        <v>9.1999999999999993</v>
      </c>
      <c r="J12737">
        <v>4.0820000000000002E-2</v>
      </c>
      <c r="K12737">
        <v>1.28</v>
      </c>
      <c r="L12737">
        <v>2.7476795366795361</v>
      </c>
      <c r="M12737" s="2">
        <f t="shared" si="396"/>
        <v>11.196911196911197</v>
      </c>
      <c r="N12737" t="s">
        <v>2808</v>
      </c>
    </row>
    <row r="12738" spans="1:14">
      <c r="A12738">
        <v>30</v>
      </c>
      <c r="B12738" t="s">
        <v>9741</v>
      </c>
      <c r="C12738" t="s">
        <v>9742</v>
      </c>
      <c r="D12738">
        <v>6065</v>
      </c>
      <c r="E12738" s="1">
        <v>4.57</v>
      </c>
      <c r="F12738">
        <v>5.8410000000000002</v>
      </c>
      <c r="G12738">
        <v>0.73699999999999999</v>
      </c>
      <c r="H12738">
        <v>353</v>
      </c>
      <c r="I12738">
        <v>3.5</v>
      </c>
      <c r="J12738">
        <v>2.281E-2</v>
      </c>
      <c r="K12738">
        <v>1.534</v>
      </c>
      <c r="L12738">
        <v>2.7476795366795361</v>
      </c>
      <c r="M12738" s="2">
        <f t="shared" si="396"/>
        <v>11.583011583011583</v>
      </c>
      <c r="N12738" t="s">
        <v>2808</v>
      </c>
    </row>
    <row r="12739" spans="1:14">
      <c r="A12739">
        <v>31</v>
      </c>
      <c r="B12739" t="s">
        <v>7437</v>
      </c>
      <c r="C12739" t="s">
        <v>7438</v>
      </c>
      <c r="D12739">
        <v>46213</v>
      </c>
      <c r="E12739" s="1">
        <v>4.5650000000000004</v>
      </c>
      <c r="F12739">
        <v>4.6059999999999999</v>
      </c>
      <c r="G12739">
        <v>1.101</v>
      </c>
      <c r="H12739">
        <v>928</v>
      </c>
      <c r="I12739">
        <v>7.4</v>
      </c>
      <c r="J12739">
        <v>9.1069999999999998E-2</v>
      </c>
      <c r="K12739">
        <v>1.3260000000000001</v>
      </c>
      <c r="L12739">
        <v>2.7476795366795361</v>
      </c>
      <c r="M12739" s="2">
        <f t="shared" si="396"/>
        <v>11.969111969111969</v>
      </c>
      <c r="N12739" t="s">
        <v>2808</v>
      </c>
    </row>
    <row r="12740" spans="1:14">
      <c r="A12740">
        <v>32</v>
      </c>
      <c r="B12740" t="s">
        <v>11288</v>
      </c>
      <c r="C12740" t="s">
        <v>11289</v>
      </c>
      <c r="D12740">
        <v>13426</v>
      </c>
      <c r="E12740" s="1">
        <v>4.548</v>
      </c>
      <c r="F12740">
        <v>4.1719999999999997</v>
      </c>
      <c r="G12740">
        <v>1.855</v>
      </c>
      <c r="H12740">
        <v>283</v>
      </c>
      <c r="I12740">
        <v>6.2</v>
      </c>
      <c r="J12740">
        <v>3.0200000000000001E-2</v>
      </c>
      <c r="K12740">
        <v>1.224</v>
      </c>
      <c r="L12740">
        <v>2.7476795366795361</v>
      </c>
      <c r="M12740" s="2">
        <f t="shared" si="396"/>
        <v>12.355212355212355</v>
      </c>
      <c r="N12740" t="s">
        <v>2808</v>
      </c>
    </row>
    <row r="12741" spans="1:14">
      <c r="A12741">
        <v>33</v>
      </c>
      <c r="B12741" t="s">
        <v>11607</v>
      </c>
      <c r="C12741" t="s">
        <v>11608</v>
      </c>
      <c r="D12741">
        <v>869</v>
      </c>
      <c r="E12741" s="1">
        <v>4.4580000000000002</v>
      </c>
      <c r="F12741">
        <v>4.3810000000000002</v>
      </c>
      <c r="G12741">
        <v>0.54</v>
      </c>
      <c r="H12741">
        <v>126</v>
      </c>
      <c r="I12741">
        <v>2.4</v>
      </c>
      <c r="J12741">
        <v>3.7799999999999999E-3</v>
      </c>
      <c r="K12741">
        <v>1.19</v>
      </c>
      <c r="L12741">
        <v>2.7476795366795361</v>
      </c>
      <c r="M12741" s="2">
        <f t="shared" si="396"/>
        <v>12.741312741312742</v>
      </c>
      <c r="N12741" t="s">
        <v>2808</v>
      </c>
    </row>
    <row r="12742" spans="1:14">
      <c r="A12742">
        <v>34</v>
      </c>
      <c r="B12742" t="s">
        <v>8903</v>
      </c>
      <c r="C12742" t="s">
        <v>8904</v>
      </c>
      <c r="D12742">
        <v>7397</v>
      </c>
      <c r="E12742" s="1">
        <v>4.415</v>
      </c>
      <c r="F12742">
        <v>3.8959999999999999</v>
      </c>
      <c r="G12742">
        <v>0.98299999999999998</v>
      </c>
      <c r="H12742">
        <v>178</v>
      </c>
      <c r="I12742">
        <v>4.8</v>
      </c>
      <c r="J12742">
        <v>2.2179999999999998E-2</v>
      </c>
      <c r="K12742">
        <v>1.159</v>
      </c>
      <c r="L12742">
        <v>2.7476795366795361</v>
      </c>
      <c r="M12742" s="2">
        <f t="shared" si="396"/>
        <v>13.127413127413126</v>
      </c>
      <c r="N12742" t="s">
        <v>2808</v>
      </c>
    </row>
    <row r="12743" spans="1:14">
      <c r="A12743">
        <v>35</v>
      </c>
      <c r="B12743" t="s">
        <v>9743</v>
      </c>
      <c r="C12743" t="s">
        <v>9744</v>
      </c>
      <c r="D12743">
        <v>20925</v>
      </c>
      <c r="E12743" s="1">
        <v>4.4109999999999996</v>
      </c>
      <c r="F12743">
        <v>4.49</v>
      </c>
      <c r="G12743">
        <v>0.79200000000000004</v>
      </c>
      <c r="H12743">
        <v>202</v>
      </c>
      <c r="I12743">
        <v>8.5</v>
      </c>
      <c r="J12743">
        <v>3.7249999999999998E-2</v>
      </c>
      <c r="K12743">
        <v>1.51</v>
      </c>
      <c r="L12743">
        <v>2.7476795366795361</v>
      </c>
      <c r="M12743" s="2">
        <f t="shared" si="396"/>
        <v>13.513513513513514</v>
      </c>
      <c r="N12743" t="s">
        <v>2808</v>
      </c>
    </row>
    <row r="12744" spans="1:14">
      <c r="A12744">
        <v>36</v>
      </c>
      <c r="B12744" t="s">
        <v>20704</v>
      </c>
      <c r="C12744" t="s">
        <v>20703</v>
      </c>
      <c r="D12744">
        <v>3070</v>
      </c>
      <c r="E12744" s="1">
        <v>4.4050000000000002</v>
      </c>
      <c r="F12744">
        <v>4.508</v>
      </c>
      <c r="G12744">
        <v>0.94099999999999995</v>
      </c>
      <c r="H12744">
        <v>118</v>
      </c>
      <c r="I12744">
        <v>4.7</v>
      </c>
      <c r="J12744">
        <v>8.4600000000000005E-3</v>
      </c>
      <c r="K12744">
        <v>1.1679999999999999</v>
      </c>
      <c r="L12744">
        <v>2.7476795366795361</v>
      </c>
      <c r="M12744" s="2">
        <f t="shared" si="396"/>
        <v>13.8996138996139</v>
      </c>
      <c r="N12744" t="s">
        <v>2808</v>
      </c>
    </row>
    <row r="12745" spans="1:14">
      <c r="A12745">
        <v>37</v>
      </c>
      <c r="B12745" t="s">
        <v>5654</v>
      </c>
      <c r="C12745" t="s">
        <v>5655</v>
      </c>
      <c r="D12745">
        <v>2779</v>
      </c>
      <c r="E12745" s="1">
        <v>4.3860000000000001</v>
      </c>
      <c r="F12745">
        <v>5.7140000000000004</v>
      </c>
      <c r="G12745">
        <v>0.60399999999999998</v>
      </c>
      <c r="H12745">
        <v>91</v>
      </c>
      <c r="I12745">
        <v>4.7</v>
      </c>
      <c r="J12745">
        <v>8.3199999999999993E-3</v>
      </c>
      <c r="K12745">
        <v>1.54</v>
      </c>
      <c r="L12745">
        <v>2.7476795366795361</v>
      </c>
      <c r="M12745" s="2">
        <f t="shared" si="396"/>
        <v>14.285714285714285</v>
      </c>
      <c r="N12745" t="s">
        <v>2808</v>
      </c>
    </row>
    <row r="12746" spans="1:14">
      <c r="A12746">
        <v>38</v>
      </c>
      <c r="B12746" t="s">
        <v>9763</v>
      </c>
      <c r="C12746" t="s">
        <v>9764</v>
      </c>
      <c r="D12746">
        <v>5791</v>
      </c>
      <c r="E12746" s="1">
        <v>4.3460000000000001</v>
      </c>
      <c r="F12746">
        <v>4.4080000000000004</v>
      </c>
      <c r="G12746">
        <v>0.73499999999999999</v>
      </c>
      <c r="H12746">
        <v>136</v>
      </c>
      <c r="I12746">
        <v>5.9</v>
      </c>
      <c r="J12746">
        <v>1.32E-2</v>
      </c>
      <c r="K12746">
        <v>1.1719999999999999</v>
      </c>
      <c r="L12746">
        <v>2.7476795366795361</v>
      </c>
      <c r="M12746" s="2">
        <f t="shared" si="396"/>
        <v>14.671814671814673</v>
      </c>
      <c r="N12746" t="s">
        <v>2808</v>
      </c>
    </row>
    <row r="12747" spans="1:14">
      <c r="A12747">
        <v>39</v>
      </c>
      <c r="B12747" t="s">
        <v>9665</v>
      </c>
      <c r="C12747" t="s">
        <v>9666</v>
      </c>
      <c r="D12747">
        <v>2818</v>
      </c>
      <c r="E12747" s="1">
        <v>4.13</v>
      </c>
      <c r="F12747">
        <v>3.7320000000000002</v>
      </c>
      <c r="G12747">
        <v>0.91400000000000003</v>
      </c>
      <c r="H12747">
        <v>116</v>
      </c>
      <c r="I12747">
        <v>4</v>
      </c>
      <c r="J12747">
        <v>1.1050000000000001E-2</v>
      </c>
      <c r="K12747">
        <v>1.147</v>
      </c>
      <c r="L12747">
        <v>2.7476795366795361</v>
      </c>
      <c r="M12747" s="2">
        <f t="shared" si="396"/>
        <v>15.057915057915059</v>
      </c>
      <c r="N12747" t="s">
        <v>2808</v>
      </c>
    </row>
    <row r="12748" spans="1:14">
      <c r="A12748">
        <v>40</v>
      </c>
      <c r="B12748" t="s">
        <v>11731</v>
      </c>
      <c r="C12748" t="s">
        <v>11732</v>
      </c>
      <c r="D12748">
        <v>14133</v>
      </c>
      <c r="E12748" s="1">
        <v>4.1139999999999999</v>
      </c>
      <c r="F12748">
        <v>4.3860000000000001</v>
      </c>
      <c r="G12748">
        <v>1.655</v>
      </c>
      <c r="H12748">
        <v>403</v>
      </c>
      <c r="I12748">
        <v>6.8</v>
      </c>
      <c r="J12748">
        <v>3.3570000000000003E-2</v>
      </c>
      <c r="K12748">
        <v>1.4159999999999999</v>
      </c>
      <c r="L12748">
        <v>2.7476795366795361</v>
      </c>
      <c r="M12748" s="2">
        <f t="shared" si="396"/>
        <v>15.444015444015443</v>
      </c>
      <c r="N12748" t="s">
        <v>2808</v>
      </c>
    </row>
    <row r="12749" spans="1:14">
      <c r="A12749">
        <v>41</v>
      </c>
      <c r="B12749" t="s">
        <v>20682</v>
      </c>
      <c r="C12749" t="s">
        <v>20681</v>
      </c>
      <c r="D12749">
        <v>12773</v>
      </c>
      <c r="E12749" s="1">
        <v>4.07</v>
      </c>
      <c r="F12749">
        <v>4.4710000000000001</v>
      </c>
      <c r="G12749">
        <v>0.627</v>
      </c>
      <c r="H12749">
        <v>475</v>
      </c>
      <c r="I12749">
        <v>5.5</v>
      </c>
      <c r="J12749">
        <v>3.1009999999999999E-2</v>
      </c>
      <c r="K12749">
        <v>1.1890000000000001</v>
      </c>
      <c r="L12749">
        <v>2.7476795366795361</v>
      </c>
      <c r="M12749" s="2">
        <f t="shared" si="396"/>
        <v>15.83011583011583</v>
      </c>
      <c r="N12749" t="s">
        <v>2808</v>
      </c>
    </row>
    <row r="12750" spans="1:14">
      <c r="A12750">
        <v>42</v>
      </c>
      <c r="B12750" t="s">
        <v>11775</v>
      </c>
      <c r="C12750" t="s">
        <v>11776</v>
      </c>
      <c r="D12750">
        <v>24104</v>
      </c>
      <c r="E12750" s="1">
        <v>4.0609999999999999</v>
      </c>
      <c r="F12750">
        <v>4.2850000000000001</v>
      </c>
      <c r="G12750">
        <v>0.81599999999999995</v>
      </c>
      <c r="H12750">
        <v>385</v>
      </c>
      <c r="I12750">
        <v>9</v>
      </c>
      <c r="J12750">
        <v>3.6990000000000002E-2</v>
      </c>
      <c r="K12750">
        <v>1.2230000000000001</v>
      </c>
      <c r="L12750">
        <v>2.7476795366795361</v>
      </c>
      <c r="M12750" s="2">
        <f t="shared" si="396"/>
        <v>16.216216216216218</v>
      </c>
      <c r="N12750" t="s">
        <v>2808</v>
      </c>
    </row>
    <row r="12751" spans="1:14">
      <c r="A12751">
        <v>43</v>
      </c>
      <c r="B12751" t="s">
        <v>9783</v>
      </c>
      <c r="C12751" t="s">
        <v>9784</v>
      </c>
      <c r="D12751">
        <v>12069</v>
      </c>
      <c r="E12751" s="1">
        <v>4.0170000000000003</v>
      </c>
      <c r="F12751">
        <v>3.7629999999999999</v>
      </c>
      <c r="G12751">
        <v>0.63500000000000001</v>
      </c>
      <c r="H12751">
        <v>181</v>
      </c>
      <c r="I12751">
        <v>7.4</v>
      </c>
      <c r="J12751">
        <v>2.0049999999999998E-2</v>
      </c>
      <c r="K12751">
        <v>0.93</v>
      </c>
      <c r="L12751">
        <v>2.7476795366795361</v>
      </c>
      <c r="M12751" s="2">
        <f t="shared" si="396"/>
        <v>16.602316602316602</v>
      </c>
      <c r="N12751" t="s">
        <v>2808</v>
      </c>
    </row>
    <row r="12752" spans="1:14">
      <c r="A12752">
        <v>44</v>
      </c>
      <c r="B12752" t="s">
        <v>9781</v>
      </c>
      <c r="C12752" t="s">
        <v>9782</v>
      </c>
      <c r="D12752">
        <v>15852</v>
      </c>
      <c r="E12752" s="1">
        <v>3.9750000000000001</v>
      </c>
      <c r="F12752">
        <v>4.1159999999999997</v>
      </c>
      <c r="G12752">
        <v>0.64700000000000002</v>
      </c>
      <c r="H12752">
        <v>326</v>
      </c>
      <c r="I12752">
        <v>7.5</v>
      </c>
      <c r="J12752">
        <v>2.8209999999999999E-2</v>
      </c>
      <c r="K12752">
        <v>1.054</v>
      </c>
      <c r="L12752">
        <v>2.7476795366795361</v>
      </c>
      <c r="M12752" s="2">
        <f t="shared" si="396"/>
        <v>16.988416988416986</v>
      </c>
      <c r="N12752" t="s">
        <v>2808</v>
      </c>
    </row>
    <row r="12753" spans="1:14">
      <c r="A12753">
        <v>45</v>
      </c>
      <c r="B12753" t="s">
        <v>5676</v>
      </c>
      <c r="C12753" t="s">
        <v>5677</v>
      </c>
      <c r="D12753">
        <v>5147</v>
      </c>
      <c r="E12753" s="1">
        <v>3.9249999999999998</v>
      </c>
      <c r="F12753">
        <v>3.6850000000000001</v>
      </c>
      <c r="G12753">
        <v>0.70799999999999996</v>
      </c>
      <c r="H12753">
        <v>171</v>
      </c>
      <c r="I12753">
        <v>5.0999999999999996</v>
      </c>
      <c r="J12753">
        <v>1.3089999999999999E-2</v>
      </c>
      <c r="K12753">
        <v>1.0029999999999999</v>
      </c>
      <c r="L12753">
        <v>2.7476795366795361</v>
      </c>
      <c r="M12753" s="2">
        <f t="shared" si="396"/>
        <v>17.374517374517374</v>
      </c>
      <c r="N12753" t="s">
        <v>2808</v>
      </c>
    </row>
    <row r="12754" spans="1:14">
      <c r="A12754">
        <v>46</v>
      </c>
      <c r="B12754" t="s">
        <v>9725</v>
      </c>
      <c r="C12754" t="s">
        <v>9726</v>
      </c>
      <c r="D12754">
        <v>34930</v>
      </c>
      <c r="E12754" s="1">
        <v>3.891</v>
      </c>
      <c r="F12754">
        <v>3.9590000000000001</v>
      </c>
      <c r="G12754">
        <v>0.93500000000000005</v>
      </c>
      <c r="H12754">
        <v>339</v>
      </c>
      <c r="I12754">
        <v>9.9</v>
      </c>
      <c r="J12754">
        <v>4.8280000000000003E-2</v>
      </c>
      <c r="K12754">
        <v>1.1850000000000001</v>
      </c>
      <c r="L12754">
        <v>2.7476795366795361</v>
      </c>
      <c r="M12754" s="2">
        <f t="shared" si="396"/>
        <v>17.760617760617762</v>
      </c>
      <c r="N12754" t="s">
        <v>2808</v>
      </c>
    </row>
    <row r="12755" spans="1:14">
      <c r="A12755">
        <v>47</v>
      </c>
      <c r="B12755" t="s">
        <v>9759</v>
      </c>
      <c r="C12755" t="s">
        <v>9760</v>
      </c>
      <c r="D12755">
        <v>3332</v>
      </c>
      <c r="E12755" s="1">
        <v>3.8570000000000002</v>
      </c>
      <c r="F12755">
        <v>3.7930000000000001</v>
      </c>
      <c r="G12755">
        <v>0.96799999999999997</v>
      </c>
      <c r="H12755">
        <v>126</v>
      </c>
      <c r="I12755">
        <v>4.2</v>
      </c>
      <c r="J12755">
        <v>1.133E-2</v>
      </c>
      <c r="K12755">
        <v>0.997</v>
      </c>
      <c r="L12755">
        <v>2.7476795366795361</v>
      </c>
      <c r="M12755" s="2">
        <f t="shared" si="396"/>
        <v>18.146718146718147</v>
      </c>
      <c r="N12755" t="s">
        <v>2808</v>
      </c>
    </row>
    <row r="12756" spans="1:14">
      <c r="A12756">
        <v>48</v>
      </c>
      <c r="B12756" t="s">
        <v>5716</v>
      </c>
      <c r="C12756" t="s">
        <v>5717</v>
      </c>
      <c r="D12756">
        <v>3837</v>
      </c>
      <c r="E12756" s="1">
        <v>3.8479999999999999</v>
      </c>
      <c r="F12756">
        <v>3.5489999999999999</v>
      </c>
      <c r="G12756">
        <v>0.66700000000000004</v>
      </c>
      <c r="H12756">
        <v>165</v>
      </c>
      <c r="I12756">
        <v>4.5999999999999996</v>
      </c>
      <c r="J12756">
        <v>1.2460000000000001E-2</v>
      </c>
      <c r="K12756">
        <v>1.0629999999999999</v>
      </c>
      <c r="L12756">
        <v>2.7476795366795361</v>
      </c>
      <c r="M12756" s="2">
        <f t="shared" si="396"/>
        <v>18.532818532818531</v>
      </c>
      <c r="N12756" t="s">
        <v>2808</v>
      </c>
    </row>
    <row r="12757" spans="1:14">
      <c r="A12757">
        <v>49</v>
      </c>
      <c r="B12757" t="s">
        <v>5766</v>
      </c>
      <c r="C12757" t="s">
        <v>5767</v>
      </c>
      <c r="D12757">
        <v>9317</v>
      </c>
      <c r="E12757" s="1">
        <v>3.8260000000000001</v>
      </c>
      <c r="F12757">
        <v>4.6890000000000001</v>
      </c>
      <c r="G12757">
        <v>0.52600000000000002</v>
      </c>
      <c r="H12757">
        <v>234</v>
      </c>
      <c r="I12757">
        <v>5.4</v>
      </c>
      <c r="J12757">
        <v>2.0719999999999999E-2</v>
      </c>
      <c r="K12757">
        <v>1.0780000000000001</v>
      </c>
      <c r="L12757">
        <v>2.7476795366795361</v>
      </c>
      <c r="M12757" s="2">
        <f t="shared" si="396"/>
        <v>18.918918918918919</v>
      </c>
      <c r="N12757" t="s">
        <v>2808</v>
      </c>
    </row>
    <row r="12758" spans="1:14">
      <c r="A12758">
        <v>50</v>
      </c>
      <c r="B12758" t="s">
        <v>11667</v>
      </c>
      <c r="C12758" t="s">
        <v>11668</v>
      </c>
      <c r="D12758">
        <v>1213</v>
      </c>
      <c r="E12758" s="1">
        <v>3.802</v>
      </c>
      <c r="F12758">
        <v>4.0439999999999996</v>
      </c>
      <c r="G12758">
        <v>0.76500000000000001</v>
      </c>
      <c r="H12758">
        <v>85</v>
      </c>
      <c r="I12758">
        <v>3.5</v>
      </c>
      <c r="J12758">
        <v>4.4400000000000004E-3</v>
      </c>
      <c r="K12758">
        <v>1.1200000000000001</v>
      </c>
      <c r="L12758">
        <v>2.7476795366795361</v>
      </c>
      <c r="M12758" s="2">
        <f t="shared" si="396"/>
        <v>19.305019305019304</v>
      </c>
      <c r="N12758" t="s">
        <v>2808</v>
      </c>
    </row>
    <row r="12759" spans="1:14">
      <c r="A12759">
        <v>51</v>
      </c>
      <c r="B12759" t="s">
        <v>11605</v>
      </c>
      <c r="C12759" t="s">
        <v>11606</v>
      </c>
      <c r="D12759">
        <v>1317</v>
      </c>
      <c r="E12759" s="1">
        <v>3.7690000000000001</v>
      </c>
      <c r="F12759">
        <v>3.923</v>
      </c>
      <c r="G12759">
        <v>0.434</v>
      </c>
      <c r="H12759">
        <v>99</v>
      </c>
      <c r="I12759">
        <v>3.4</v>
      </c>
      <c r="J12759">
        <v>5.28E-3</v>
      </c>
      <c r="K12759">
        <v>1.111</v>
      </c>
      <c r="L12759">
        <v>2.7476795366795361</v>
      </c>
      <c r="M12759" s="2">
        <f t="shared" si="396"/>
        <v>19.691119691119692</v>
      </c>
      <c r="N12759" t="s">
        <v>2808</v>
      </c>
    </row>
    <row r="12760" spans="1:14">
      <c r="A12760">
        <v>52</v>
      </c>
      <c r="B12760" t="s">
        <v>16690</v>
      </c>
      <c r="C12760" t="s">
        <v>16691</v>
      </c>
      <c r="D12760">
        <v>2996</v>
      </c>
      <c r="E12760" s="1">
        <v>3.6080000000000001</v>
      </c>
      <c r="F12760">
        <v>3.855</v>
      </c>
      <c r="G12760">
        <v>0.753</v>
      </c>
      <c r="H12760">
        <v>93</v>
      </c>
      <c r="I12760">
        <v>4.5</v>
      </c>
      <c r="J12760">
        <v>9.5600000000000008E-3</v>
      </c>
      <c r="K12760">
        <v>1.0109999999999999</v>
      </c>
      <c r="L12760">
        <v>2.7476795366795361</v>
      </c>
      <c r="M12760" s="2">
        <f t="shared" si="396"/>
        <v>20.077220077220076</v>
      </c>
      <c r="N12760" t="s">
        <v>2808</v>
      </c>
    </row>
    <row r="12761" spans="1:14">
      <c r="A12761">
        <v>53</v>
      </c>
      <c r="B12761" t="s">
        <v>5696</v>
      </c>
      <c r="C12761" t="s">
        <v>5697</v>
      </c>
      <c r="D12761">
        <v>9510</v>
      </c>
      <c r="E12761" s="1">
        <v>3.5779999999999998</v>
      </c>
      <c r="F12761">
        <v>3.5550000000000002</v>
      </c>
      <c r="G12761">
        <v>1.145</v>
      </c>
      <c r="H12761">
        <v>179</v>
      </c>
      <c r="I12761">
        <v>8.6999999999999993</v>
      </c>
      <c r="J12761">
        <v>1.562E-2</v>
      </c>
      <c r="K12761">
        <v>0.98499999999999999</v>
      </c>
      <c r="L12761">
        <v>2.7476795366795361</v>
      </c>
      <c r="M12761" s="2">
        <f t="shared" si="396"/>
        <v>20.463320463320464</v>
      </c>
      <c r="N12761" t="s">
        <v>2808</v>
      </c>
    </row>
    <row r="12762" spans="1:14">
      <c r="A12762">
        <v>54</v>
      </c>
      <c r="B12762" t="s">
        <v>5720</v>
      </c>
      <c r="C12762" t="s">
        <v>5721</v>
      </c>
      <c r="D12762">
        <v>2336</v>
      </c>
      <c r="E12762" s="1">
        <v>3.5529999999999999</v>
      </c>
      <c r="F12762">
        <v>3.0059999999999998</v>
      </c>
      <c r="H12762">
        <v>0</v>
      </c>
      <c r="I12762">
        <v>4.9000000000000004</v>
      </c>
      <c r="J12762">
        <v>7.7499999999999999E-3</v>
      </c>
      <c r="K12762">
        <v>0.93799999999999994</v>
      </c>
      <c r="L12762">
        <v>2.7476795366795361</v>
      </c>
      <c r="M12762" s="2">
        <f t="shared" si="396"/>
        <v>20.849420849420849</v>
      </c>
      <c r="N12762" t="s">
        <v>2808</v>
      </c>
    </row>
    <row r="12763" spans="1:14">
      <c r="A12763">
        <v>55</v>
      </c>
      <c r="B12763" t="s">
        <v>14636</v>
      </c>
      <c r="C12763" t="s">
        <v>14637</v>
      </c>
      <c r="D12763">
        <v>7830</v>
      </c>
      <c r="E12763" s="1">
        <v>3.552</v>
      </c>
      <c r="F12763">
        <v>3.5049999999999999</v>
      </c>
      <c r="G12763">
        <v>0.66100000000000003</v>
      </c>
      <c r="H12763">
        <v>189</v>
      </c>
      <c r="I12763">
        <v>5.3</v>
      </c>
      <c r="J12763">
        <v>2.009E-2</v>
      </c>
      <c r="K12763">
        <v>0.94</v>
      </c>
      <c r="L12763">
        <v>2.7476795366795361</v>
      </c>
      <c r="M12763" s="2">
        <f t="shared" si="396"/>
        <v>21.235521235521233</v>
      </c>
      <c r="N12763" t="s">
        <v>2808</v>
      </c>
    </row>
    <row r="12764" spans="1:14">
      <c r="A12764">
        <v>56</v>
      </c>
      <c r="B12764" t="s">
        <v>21343</v>
      </c>
      <c r="C12764" t="s">
        <v>21344</v>
      </c>
      <c r="D12764">
        <v>1742</v>
      </c>
      <c r="E12764" s="1">
        <v>3.5249999999999999</v>
      </c>
      <c r="F12764">
        <v>2.5230000000000001</v>
      </c>
      <c r="G12764">
        <v>0.6</v>
      </c>
      <c r="H12764">
        <v>90</v>
      </c>
      <c r="I12764">
        <v>3.3</v>
      </c>
      <c r="J12764">
        <v>6.2100000000000002E-3</v>
      </c>
      <c r="K12764">
        <v>0.72599999999999998</v>
      </c>
      <c r="L12764">
        <v>2.7476795366795361</v>
      </c>
      <c r="M12764" s="2">
        <f t="shared" si="396"/>
        <v>21.621621621621621</v>
      </c>
      <c r="N12764" t="s">
        <v>2808</v>
      </c>
    </row>
    <row r="12765" spans="1:14">
      <c r="A12765">
        <v>57</v>
      </c>
      <c r="B12765" t="s">
        <v>9709</v>
      </c>
      <c r="C12765" t="s">
        <v>9710</v>
      </c>
      <c r="D12765">
        <v>5057</v>
      </c>
      <c r="E12765" s="1">
        <v>3.5129999999999999</v>
      </c>
      <c r="F12765">
        <v>4.4960000000000004</v>
      </c>
      <c r="G12765">
        <v>0.748</v>
      </c>
      <c r="H12765">
        <v>103</v>
      </c>
      <c r="I12765">
        <v>7.4</v>
      </c>
      <c r="J12765">
        <v>1.0529999999999999E-2</v>
      </c>
      <c r="K12765">
        <v>1.347</v>
      </c>
      <c r="L12765">
        <v>2.7476795366795361</v>
      </c>
      <c r="M12765" s="2">
        <f t="shared" si="396"/>
        <v>22.007722007722009</v>
      </c>
      <c r="N12765" t="s">
        <v>2808</v>
      </c>
    </row>
    <row r="12766" spans="1:14">
      <c r="A12766">
        <v>58</v>
      </c>
      <c r="B12766" t="s">
        <v>12408</v>
      </c>
      <c r="C12766" t="s">
        <v>12409</v>
      </c>
      <c r="D12766">
        <v>2888</v>
      </c>
      <c r="E12766" s="1">
        <v>3.4980000000000002</v>
      </c>
      <c r="F12766">
        <v>3.262</v>
      </c>
      <c r="G12766">
        <v>0.77</v>
      </c>
      <c r="H12766">
        <v>278</v>
      </c>
      <c r="I12766">
        <v>4</v>
      </c>
      <c r="J12766">
        <v>7.7299999999999999E-3</v>
      </c>
      <c r="K12766">
        <v>0.88100000000000001</v>
      </c>
      <c r="L12766">
        <v>2.7476795366795361</v>
      </c>
      <c r="M12766" s="2">
        <f t="shared" si="396"/>
        <v>22.393822393822393</v>
      </c>
      <c r="N12766" t="s">
        <v>2808</v>
      </c>
    </row>
    <row r="12767" spans="1:14">
      <c r="A12767">
        <v>59</v>
      </c>
      <c r="B12767" t="s">
        <v>21335</v>
      </c>
      <c r="C12767" t="s">
        <v>21336</v>
      </c>
      <c r="D12767">
        <v>377</v>
      </c>
      <c r="E12767" s="1">
        <v>3.4860000000000002</v>
      </c>
      <c r="G12767">
        <v>0.25600000000000001</v>
      </c>
      <c r="H12767">
        <v>39</v>
      </c>
      <c r="I12767">
        <v>2.4</v>
      </c>
      <c r="J12767">
        <v>1.73E-3</v>
      </c>
      <c r="L12767">
        <v>2.7476795366795361</v>
      </c>
      <c r="M12767" s="2">
        <f t="shared" si="396"/>
        <v>22.779922779922778</v>
      </c>
      <c r="N12767" t="s">
        <v>2808</v>
      </c>
    </row>
    <row r="12768" spans="1:14">
      <c r="A12768">
        <v>60</v>
      </c>
      <c r="B12768" t="s">
        <v>7681</v>
      </c>
      <c r="C12768" t="s">
        <v>7682</v>
      </c>
      <c r="D12768">
        <v>3051</v>
      </c>
      <c r="E12768" s="1">
        <v>3.4630000000000001</v>
      </c>
      <c r="F12768">
        <v>4.0270000000000001</v>
      </c>
      <c r="G12768">
        <v>0.61799999999999999</v>
      </c>
      <c r="H12768">
        <v>500</v>
      </c>
      <c r="I12768">
        <v>2.5</v>
      </c>
      <c r="J12768">
        <v>8.7500000000000008E-3</v>
      </c>
      <c r="K12768">
        <v>0.83199999999999996</v>
      </c>
      <c r="L12768">
        <v>2.7476795366795361</v>
      </c>
      <c r="M12768" s="2">
        <f t="shared" si="396"/>
        <v>23.166023166023166</v>
      </c>
      <c r="N12768" t="s">
        <v>2808</v>
      </c>
    </row>
    <row r="12769" spans="1:14">
      <c r="A12769">
        <v>61</v>
      </c>
      <c r="B12769" t="s">
        <v>9687</v>
      </c>
      <c r="C12769" t="s">
        <v>9688</v>
      </c>
      <c r="D12769">
        <v>29228</v>
      </c>
      <c r="E12769" s="1">
        <v>3.4580000000000002</v>
      </c>
      <c r="F12769">
        <v>3.9910000000000001</v>
      </c>
      <c r="G12769">
        <v>0.51400000000000001</v>
      </c>
      <c r="H12769">
        <v>698</v>
      </c>
      <c r="I12769">
        <v>7.1</v>
      </c>
      <c r="J12769">
        <v>4.4470000000000003E-2</v>
      </c>
      <c r="K12769">
        <v>0.84599999999999997</v>
      </c>
      <c r="L12769">
        <v>2.7476795366795361</v>
      </c>
      <c r="M12769" s="2">
        <f t="shared" si="396"/>
        <v>23.552123552123554</v>
      </c>
      <c r="N12769" t="s">
        <v>2808</v>
      </c>
    </row>
    <row r="12770" spans="1:14">
      <c r="A12770">
        <v>62</v>
      </c>
      <c r="B12770" t="s">
        <v>5750</v>
      </c>
      <c r="C12770" t="s">
        <v>5751</v>
      </c>
      <c r="D12770">
        <v>3619</v>
      </c>
      <c r="E12770" s="1">
        <v>3.4079999999999999</v>
      </c>
      <c r="F12770">
        <v>3.6890000000000001</v>
      </c>
      <c r="G12770">
        <v>0.65600000000000003</v>
      </c>
      <c r="H12770">
        <v>93</v>
      </c>
      <c r="I12770">
        <v>6.8</v>
      </c>
      <c r="J12770">
        <v>7.92E-3</v>
      </c>
      <c r="K12770">
        <v>1.095</v>
      </c>
      <c r="L12770">
        <v>2.7476795366795361</v>
      </c>
      <c r="M12770" s="2">
        <f t="shared" si="396"/>
        <v>23.938223938223938</v>
      </c>
      <c r="N12770" t="s">
        <v>2808</v>
      </c>
    </row>
    <row r="12771" spans="1:14">
      <c r="A12771">
        <v>63</v>
      </c>
      <c r="B12771" t="s">
        <v>14526</v>
      </c>
      <c r="C12771" t="s">
        <v>14527</v>
      </c>
      <c r="D12771">
        <v>4318</v>
      </c>
      <c r="E12771" s="1">
        <v>3.3740000000000001</v>
      </c>
      <c r="F12771">
        <v>3.4409999999999998</v>
      </c>
      <c r="G12771">
        <v>0.94899999999999995</v>
      </c>
      <c r="H12771">
        <v>156</v>
      </c>
      <c r="I12771">
        <v>4.8</v>
      </c>
      <c r="J12771">
        <v>1.2749999999999999E-2</v>
      </c>
      <c r="K12771">
        <v>1.0369999999999999</v>
      </c>
      <c r="L12771">
        <v>2.7476795366795361</v>
      </c>
      <c r="M12771" s="2">
        <f t="shared" si="396"/>
        <v>24.324324324324326</v>
      </c>
      <c r="N12771" t="s">
        <v>2808</v>
      </c>
    </row>
    <row r="12772" spans="1:14">
      <c r="A12772">
        <v>64</v>
      </c>
      <c r="B12772" t="s">
        <v>5742</v>
      </c>
      <c r="C12772" t="s">
        <v>5743</v>
      </c>
      <c r="D12772">
        <v>13822</v>
      </c>
      <c r="E12772" s="1">
        <v>3.3610000000000002</v>
      </c>
      <c r="F12772">
        <v>3.6779999999999999</v>
      </c>
      <c r="G12772">
        <v>0.77100000000000002</v>
      </c>
      <c r="H12772">
        <v>271</v>
      </c>
      <c r="I12772">
        <v>7.1</v>
      </c>
      <c r="J12772">
        <v>2.3290000000000002E-2</v>
      </c>
      <c r="K12772">
        <v>0.88500000000000001</v>
      </c>
      <c r="L12772">
        <v>2.7476795366795361</v>
      </c>
      <c r="M12772" s="2">
        <f t="shared" si="396"/>
        <v>24.710424710424711</v>
      </c>
      <c r="N12772" t="s">
        <v>2808</v>
      </c>
    </row>
    <row r="12773" spans="1:14">
      <c r="A12773">
        <v>65</v>
      </c>
      <c r="B12773" t="s">
        <v>5726</v>
      </c>
      <c r="C12773" t="s">
        <v>5727</v>
      </c>
      <c r="D12773">
        <v>11195</v>
      </c>
      <c r="E12773" s="1">
        <v>3.3109999999999999</v>
      </c>
      <c r="F12773">
        <v>3.6960000000000002</v>
      </c>
      <c r="G12773">
        <v>1.0629999999999999</v>
      </c>
      <c r="H12773">
        <v>537</v>
      </c>
      <c r="I12773">
        <v>4.9000000000000004</v>
      </c>
      <c r="J12773">
        <v>2.963E-2</v>
      </c>
      <c r="K12773">
        <v>1</v>
      </c>
      <c r="L12773">
        <v>2.7476795366795361</v>
      </c>
      <c r="M12773" s="2">
        <f t="shared" ref="M12773:M12836" si="397">A12773/259*100</f>
        <v>25.096525096525095</v>
      </c>
      <c r="N12773" t="s">
        <v>2808</v>
      </c>
    </row>
    <row r="12774" spans="1:14">
      <c r="A12774">
        <v>66</v>
      </c>
      <c r="B12774" t="s">
        <v>21359</v>
      </c>
      <c r="C12774" t="s">
        <v>21360</v>
      </c>
      <c r="D12774">
        <v>19898</v>
      </c>
      <c r="E12774" s="1">
        <v>3.2850000000000001</v>
      </c>
      <c r="F12774">
        <v>3.2669999999999999</v>
      </c>
      <c r="G12774">
        <v>0.78700000000000003</v>
      </c>
      <c r="H12774">
        <v>333</v>
      </c>
      <c r="I12774">
        <v>8.6999999999999993</v>
      </c>
      <c r="J12774">
        <v>2.7140000000000001E-2</v>
      </c>
      <c r="K12774">
        <v>0.75600000000000001</v>
      </c>
      <c r="L12774">
        <v>2.7476795366795361</v>
      </c>
      <c r="M12774" s="2">
        <f t="shared" si="397"/>
        <v>25.482625482625483</v>
      </c>
      <c r="N12774" t="s">
        <v>2808</v>
      </c>
    </row>
    <row r="12775" spans="1:14">
      <c r="A12775">
        <v>67</v>
      </c>
      <c r="B12775" t="s">
        <v>9667</v>
      </c>
      <c r="C12775" t="s">
        <v>9668</v>
      </c>
      <c r="D12775">
        <v>1781</v>
      </c>
      <c r="E12775" s="1">
        <v>3.218</v>
      </c>
      <c r="F12775">
        <v>3.0379999999999998</v>
      </c>
      <c r="G12775">
        <v>0.86899999999999999</v>
      </c>
      <c r="H12775">
        <v>107</v>
      </c>
      <c r="I12775">
        <v>3.3</v>
      </c>
      <c r="J12775">
        <v>7.5799999999999999E-3</v>
      </c>
      <c r="K12775">
        <v>0.97799999999999998</v>
      </c>
      <c r="L12775">
        <v>2.7476795366795361</v>
      </c>
      <c r="M12775" s="2">
        <f t="shared" si="397"/>
        <v>25.868725868725868</v>
      </c>
      <c r="N12775" t="s">
        <v>2808</v>
      </c>
    </row>
    <row r="12776" spans="1:14">
      <c r="A12776">
        <v>68</v>
      </c>
      <c r="B12776" t="s">
        <v>9791</v>
      </c>
      <c r="C12776" t="s">
        <v>9792</v>
      </c>
      <c r="D12776">
        <v>1676</v>
      </c>
      <c r="E12776" s="1">
        <v>3.2120000000000002</v>
      </c>
      <c r="F12776">
        <v>2.5529999999999999</v>
      </c>
      <c r="G12776">
        <v>0.80600000000000005</v>
      </c>
      <c r="H12776">
        <v>62</v>
      </c>
      <c r="I12776">
        <v>5.6</v>
      </c>
      <c r="J12776">
        <v>4.2100000000000002E-3</v>
      </c>
      <c r="K12776">
        <v>0.70099999999999996</v>
      </c>
      <c r="L12776">
        <v>2.7476795366795361</v>
      </c>
      <c r="M12776" s="2">
        <f t="shared" si="397"/>
        <v>26.254826254826252</v>
      </c>
      <c r="N12776" t="s">
        <v>2808</v>
      </c>
    </row>
    <row r="12777" spans="1:14">
      <c r="A12777">
        <v>69</v>
      </c>
      <c r="B12777" t="s">
        <v>5752</v>
      </c>
      <c r="C12777" t="s">
        <v>5753</v>
      </c>
      <c r="D12777">
        <v>808</v>
      </c>
      <c r="E12777" s="1">
        <v>3.1669999999999998</v>
      </c>
      <c r="F12777">
        <v>2.9420000000000002</v>
      </c>
      <c r="G12777">
        <v>0.69199999999999995</v>
      </c>
      <c r="H12777">
        <v>143</v>
      </c>
      <c r="I12777">
        <v>2</v>
      </c>
      <c r="J12777">
        <v>2.33E-3</v>
      </c>
      <c r="K12777">
        <v>0.55300000000000005</v>
      </c>
      <c r="L12777">
        <v>2.7476795366795361</v>
      </c>
      <c r="M12777" s="2">
        <f t="shared" si="397"/>
        <v>26.640926640926644</v>
      </c>
      <c r="N12777" t="s">
        <v>2808</v>
      </c>
    </row>
    <row r="12778" spans="1:14">
      <c r="A12778">
        <v>70</v>
      </c>
      <c r="B12778" t="s">
        <v>20604</v>
      </c>
      <c r="C12778" t="s">
        <v>20603</v>
      </c>
      <c r="D12778">
        <v>887</v>
      </c>
      <c r="E12778" s="1">
        <v>3.1320000000000001</v>
      </c>
      <c r="F12778">
        <v>2.492</v>
      </c>
      <c r="H12778">
        <v>0</v>
      </c>
      <c r="I12778">
        <v>5.8</v>
      </c>
      <c r="J12778">
        <v>2.5799999999999998E-3</v>
      </c>
      <c r="K12778">
        <v>0.79400000000000004</v>
      </c>
      <c r="L12778">
        <v>2.7476795366795361</v>
      </c>
      <c r="M12778" s="2">
        <f t="shared" si="397"/>
        <v>27.027027027027028</v>
      </c>
      <c r="N12778" t="s">
        <v>2808</v>
      </c>
    </row>
    <row r="12779" spans="1:14">
      <c r="A12779">
        <v>71</v>
      </c>
      <c r="B12779" t="s">
        <v>21361</v>
      </c>
      <c r="C12779" t="s">
        <v>21362</v>
      </c>
      <c r="D12779">
        <v>17986</v>
      </c>
      <c r="E12779" s="1">
        <v>3.13</v>
      </c>
      <c r="F12779">
        <v>3.3849999999999998</v>
      </c>
      <c r="G12779">
        <v>0.6</v>
      </c>
      <c r="H12779">
        <v>418</v>
      </c>
      <c r="I12779">
        <v>9.1999999999999993</v>
      </c>
      <c r="J12779">
        <v>2.6589999999999999E-2</v>
      </c>
      <c r="K12779">
        <v>0.81499999999999995</v>
      </c>
      <c r="L12779">
        <v>2.7476795366795361</v>
      </c>
      <c r="M12779" s="2">
        <f t="shared" si="397"/>
        <v>27.413127413127413</v>
      </c>
      <c r="N12779" t="s">
        <v>2808</v>
      </c>
    </row>
    <row r="12780" spans="1:14">
      <c r="A12780">
        <v>72</v>
      </c>
      <c r="B12780" t="s">
        <v>8865</v>
      </c>
      <c r="C12780" t="s">
        <v>8866</v>
      </c>
      <c r="D12780">
        <v>3518</v>
      </c>
      <c r="E12780" s="1">
        <v>3.073</v>
      </c>
      <c r="F12780">
        <v>3.4020000000000001</v>
      </c>
      <c r="G12780">
        <v>0.71299999999999997</v>
      </c>
      <c r="H12780">
        <v>143</v>
      </c>
      <c r="I12780">
        <v>4.5999999999999996</v>
      </c>
      <c r="J12780">
        <v>1.384E-2</v>
      </c>
      <c r="K12780">
        <v>1.1339999999999999</v>
      </c>
      <c r="L12780">
        <v>2.7476795366795361</v>
      </c>
      <c r="M12780" s="2">
        <f t="shared" si="397"/>
        <v>27.799227799227801</v>
      </c>
      <c r="N12780" t="s">
        <v>2808</v>
      </c>
    </row>
    <row r="12781" spans="1:14">
      <c r="A12781">
        <v>73</v>
      </c>
      <c r="B12781" t="s">
        <v>5768</v>
      </c>
      <c r="C12781" t="s">
        <v>5769</v>
      </c>
      <c r="D12781">
        <v>6550</v>
      </c>
      <c r="E12781" s="1">
        <v>2.9870000000000001</v>
      </c>
      <c r="F12781">
        <v>3.4180000000000001</v>
      </c>
      <c r="G12781">
        <v>0.57799999999999996</v>
      </c>
      <c r="H12781">
        <v>249</v>
      </c>
      <c r="I12781">
        <v>6.6</v>
      </c>
      <c r="J12781">
        <v>1.218E-2</v>
      </c>
      <c r="K12781">
        <v>0.86599999999999999</v>
      </c>
      <c r="L12781">
        <v>2.7476795366795361</v>
      </c>
      <c r="M12781" s="2">
        <f t="shared" si="397"/>
        <v>28.185328185328185</v>
      </c>
      <c r="N12781" t="s">
        <v>2808</v>
      </c>
    </row>
    <row r="12782" spans="1:14">
      <c r="A12782">
        <v>74</v>
      </c>
      <c r="B12782" t="s">
        <v>21385</v>
      </c>
      <c r="C12782" t="s">
        <v>21386</v>
      </c>
      <c r="D12782">
        <v>5244</v>
      </c>
      <c r="E12782" s="1">
        <v>2.972</v>
      </c>
      <c r="F12782">
        <v>3.258</v>
      </c>
      <c r="G12782">
        <v>0.40100000000000002</v>
      </c>
      <c r="H12782">
        <v>187</v>
      </c>
      <c r="I12782">
        <v>5.6</v>
      </c>
      <c r="J12782">
        <v>9.8200000000000006E-3</v>
      </c>
      <c r="K12782">
        <v>0.66200000000000003</v>
      </c>
      <c r="L12782">
        <v>2.7476795366795361</v>
      </c>
      <c r="M12782" s="2">
        <f t="shared" si="397"/>
        <v>28.571428571428569</v>
      </c>
      <c r="N12782" t="s">
        <v>2808</v>
      </c>
    </row>
    <row r="12783" spans="1:14">
      <c r="A12783">
        <v>75</v>
      </c>
      <c r="B12783" t="s">
        <v>20584</v>
      </c>
      <c r="C12783" t="s">
        <v>20583</v>
      </c>
      <c r="D12783">
        <v>7402</v>
      </c>
      <c r="E12783" s="1">
        <v>2.9670000000000001</v>
      </c>
      <c r="F12783">
        <v>2.9689999999999999</v>
      </c>
      <c r="G12783">
        <v>0.68400000000000005</v>
      </c>
      <c r="H12783">
        <v>95</v>
      </c>
      <c r="I12783">
        <v>6.1</v>
      </c>
      <c r="J12783">
        <v>1.528E-2</v>
      </c>
      <c r="K12783">
        <v>0.73199999999999998</v>
      </c>
      <c r="L12783">
        <v>2.7476795366795361</v>
      </c>
      <c r="M12783" s="2">
        <f t="shared" si="397"/>
        <v>28.957528957528954</v>
      </c>
      <c r="N12783" t="s">
        <v>2808</v>
      </c>
    </row>
    <row r="12784" spans="1:14">
      <c r="A12784">
        <v>76</v>
      </c>
      <c r="B12784" t="s">
        <v>18210</v>
      </c>
      <c r="C12784" t="s">
        <v>18211</v>
      </c>
      <c r="D12784">
        <v>2239</v>
      </c>
      <c r="E12784" s="1">
        <v>2.9550000000000001</v>
      </c>
      <c r="G12784">
        <v>0.39500000000000002</v>
      </c>
      <c r="H12784">
        <v>119</v>
      </c>
      <c r="I12784">
        <v>3.5</v>
      </c>
      <c r="J12784">
        <v>9.7099999999999999E-3</v>
      </c>
      <c r="L12784">
        <v>2.7476795366795361</v>
      </c>
      <c r="M12784" s="2">
        <f t="shared" si="397"/>
        <v>29.343629343629345</v>
      </c>
      <c r="N12784" t="s">
        <v>2808</v>
      </c>
    </row>
    <row r="12785" spans="1:14">
      <c r="A12785">
        <v>77</v>
      </c>
      <c r="B12785" t="s">
        <v>21069</v>
      </c>
      <c r="C12785" t="s">
        <v>21070</v>
      </c>
      <c r="D12785">
        <v>14648</v>
      </c>
      <c r="E12785" s="1">
        <v>2.9470000000000001</v>
      </c>
      <c r="F12785">
        <v>2.8530000000000002</v>
      </c>
      <c r="G12785">
        <v>0.56200000000000006</v>
      </c>
      <c r="H12785">
        <v>443</v>
      </c>
      <c r="I12785">
        <v>6.3</v>
      </c>
      <c r="J12785">
        <v>2.6839999999999999E-2</v>
      </c>
      <c r="K12785">
        <v>0.65100000000000002</v>
      </c>
      <c r="L12785">
        <v>2.7476795366795361</v>
      </c>
      <c r="M12785" s="2">
        <f t="shared" si="397"/>
        <v>29.72972972972973</v>
      </c>
      <c r="N12785" t="s">
        <v>2808</v>
      </c>
    </row>
    <row r="12786" spans="1:14">
      <c r="A12786">
        <v>78</v>
      </c>
      <c r="B12786" t="s">
        <v>20582</v>
      </c>
      <c r="C12786" t="s">
        <v>20581</v>
      </c>
      <c r="D12786">
        <v>2157</v>
      </c>
      <c r="E12786" s="1">
        <v>2.944</v>
      </c>
      <c r="F12786">
        <v>3.2160000000000002</v>
      </c>
      <c r="G12786">
        <v>0.53100000000000003</v>
      </c>
      <c r="H12786">
        <v>113</v>
      </c>
      <c r="I12786">
        <v>3.9</v>
      </c>
      <c r="J12786">
        <v>8.1899999999999994E-3</v>
      </c>
      <c r="K12786">
        <v>0.87</v>
      </c>
      <c r="L12786">
        <v>2.7476795366795361</v>
      </c>
      <c r="M12786" s="2">
        <f t="shared" si="397"/>
        <v>30.115830115830118</v>
      </c>
      <c r="N12786" t="s">
        <v>2808</v>
      </c>
    </row>
    <row r="12787" spans="1:14">
      <c r="A12787">
        <v>79</v>
      </c>
      <c r="B12787" t="s">
        <v>9785</v>
      </c>
      <c r="C12787" t="s">
        <v>9786</v>
      </c>
      <c r="D12787">
        <v>9971</v>
      </c>
      <c r="E12787" s="1">
        <v>2.9239999999999999</v>
      </c>
      <c r="F12787">
        <v>2.7919999999999998</v>
      </c>
      <c r="G12787">
        <v>0.66500000000000004</v>
      </c>
      <c r="H12787">
        <v>224</v>
      </c>
      <c r="I12787">
        <v>8</v>
      </c>
      <c r="J12787">
        <v>1.523E-2</v>
      </c>
      <c r="K12787">
        <v>0.66</v>
      </c>
      <c r="L12787">
        <v>2.7476795366795361</v>
      </c>
      <c r="M12787" s="2">
        <f t="shared" si="397"/>
        <v>30.501930501930502</v>
      </c>
      <c r="N12787" t="s">
        <v>2808</v>
      </c>
    </row>
    <row r="12788" spans="1:14">
      <c r="A12788">
        <v>80</v>
      </c>
      <c r="B12788" t="s">
        <v>9757</v>
      </c>
      <c r="C12788" t="s">
        <v>9758</v>
      </c>
      <c r="D12788">
        <v>3792</v>
      </c>
      <c r="E12788" s="1">
        <v>2.8969999999999998</v>
      </c>
      <c r="F12788">
        <v>2.911</v>
      </c>
      <c r="G12788">
        <v>1.3029999999999999</v>
      </c>
      <c r="H12788">
        <v>211</v>
      </c>
      <c r="I12788">
        <v>4.7</v>
      </c>
      <c r="J12788">
        <v>1.418E-2</v>
      </c>
      <c r="K12788">
        <v>1.0640000000000001</v>
      </c>
      <c r="L12788">
        <v>2.7476795366795361</v>
      </c>
      <c r="M12788" s="2">
        <f t="shared" si="397"/>
        <v>30.888030888030887</v>
      </c>
      <c r="N12788" t="s">
        <v>2808</v>
      </c>
    </row>
    <row r="12789" spans="1:14">
      <c r="A12789">
        <v>81</v>
      </c>
      <c r="B12789" t="s">
        <v>19780</v>
      </c>
      <c r="C12789" t="s">
        <v>19781</v>
      </c>
      <c r="D12789">
        <v>1355</v>
      </c>
      <c r="E12789" s="1">
        <v>2.8849999999999998</v>
      </c>
      <c r="F12789">
        <v>3.0990000000000002</v>
      </c>
      <c r="G12789">
        <v>0.47599999999999998</v>
      </c>
      <c r="H12789">
        <v>42</v>
      </c>
      <c r="I12789">
        <v>6.2</v>
      </c>
      <c r="J12789">
        <v>2.47E-3</v>
      </c>
      <c r="K12789">
        <v>0.69799999999999995</v>
      </c>
      <c r="L12789">
        <v>2.7476795366795361</v>
      </c>
      <c r="M12789" s="2">
        <f t="shared" si="397"/>
        <v>31.274131274131271</v>
      </c>
      <c r="N12789" t="s">
        <v>2808</v>
      </c>
    </row>
    <row r="12790" spans="1:14">
      <c r="A12790">
        <v>82</v>
      </c>
      <c r="B12790" t="s">
        <v>16016</v>
      </c>
      <c r="C12790" t="s">
        <v>16017</v>
      </c>
      <c r="D12790">
        <v>3268</v>
      </c>
      <c r="E12790" s="1">
        <v>2.8610000000000002</v>
      </c>
      <c r="F12790">
        <v>3.5430000000000001</v>
      </c>
      <c r="G12790">
        <v>0.8</v>
      </c>
      <c r="H12790">
        <v>75</v>
      </c>
      <c r="I12790">
        <v>7</v>
      </c>
      <c r="J12790">
        <v>7.5199999999999998E-3</v>
      </c>
      <c r="K12790">
        <v>1.165</v>
      </c>
      <c r="L12790">
        <v>2.7476795366795361</v>
      </c>
      <c r="M12790" s="2">
        <f t="shared" si="397"/>
        <v>31.660231660231659</v>
      </c>
      <c r="N12790" t="s">
        <v>2808</v>
      </c>
    </row>
    <row r="12791" spans="1:14">
      <c r="A12791">
        <v>83</v>
      </c>
      <c r="B12791" t="s">
        <v>9663</v>
      </c>
      <c r="C12791" t="s">
        <v>9664</v>
      </c>
      <c r="D12791">
        <v>3633</v>
      </c>
      <c r="E12791" s="1">
        <v>2.86</v>
      </c>
      <c r="F12791">
        <v>2.1619999999999999</v>
      </c>
      <c r="G12791">
        <v>0.91700000000000004</v>
      </c>
      <c r="H12791">
        <v>133</v>
      </c>
      <c r="I12791">
        <v>4</v>
      </c>
      <c r="J12791">
        <v>1.208E-2</v>
      </c>
      <c r="K12791">
        <v>0.61199999999999999</v>
      </c>
      <c r="L12791">
        <v>2.7476795366795361</v>
      </c>
      <c r="M12791" s="2">
        <f t="shared" si="397"/>
        <v>32.046332046332047</v>
      </c>
      <c r="N12791" t="s">
        <v>2808</v>
      </c>
    </row>
    <row r="12792" spans="1:14">
      <c r="A12792">
        <v>84</v>
      </c>
      <c r="B12792" t="s">
        <v>16778</v>
      </c>
      <c r="C12792" t="s">
        <v>16779</v>
      </c>
      <c r="D12792">
        <v>571</v>
      </c>
      <c r="E12792" s="1">
        <v>2.8519999999999999</v>
      </c>
      <c r="F12792">
        <v>2.9580000000000002</v>
      </c>
      <c r="G12792">
        <v>0.82599999999999996</v>
      </c>
      <c r="H12792">
        <v>69</v>
      </c>
      <c r="I12792">
        <v>2.6</v>
      </c>
      <c r="J12792">
        <v>2.64E-3</v>
      </c>
      <c r="K12792">
        <v>0.89700000000000002</v>
      </c>
      <c r="L12792">
        <v>2.7476795366795361</v>
      </c>
      <c r="M12792" s="2">
        <f t="shared" si="397"/>
        <v>32.432432432432435</v>
      </c>
      <c r="N12792" t="s">
        <v>2808</v>
      </c>
    </row>
    <row r="12793" spans="1:14">
      <c r="A12793">
        <v>85</v>
      </c>
      <c r="B12793" t="s">
        <v>9707</v>
      </c>
      <c r="C12793" t="s">
        <v>9708</v>
      </c>
      <c r="D12793">
        <v>6067</v>
      </c>
      <c r="E12793" s="1">
        <v>2.8410000000000002</v>
      </c>
      <c r="F12793">
        <v>3.0329999999999999</v>
      </c>
      <c r="G12793">
        <v>0.72399999999999998</v>
      </c>
      <c r="H12793">
        <v>199</v>
      </c>
      <c r="I12793">
        <v>7.4</v>
      </c>
      <c r="J12793">
        <v>1.197E-2</v>
      </c>
      <c r="K12793">
        <v>0.9</v>
      </c>
      <c r="L12793">
        <v>2.7476795366795361</v>
      </c>
      <c r="M12793" s="2">
        <f t="shared" si="397"/>
        <v>32.818532818532816</v>
      </c>
      <c r="N12793" t="s">
        <v>2808</v>
      </c>
    </row>
    <row r="12794" spans="1:14">
      <c r="A12794">
        <v>86</v>
      </c>
      <c r="B12794" t="s">
        <v>21329</v>
      </c>
      <c r="C12794" t="s">
        <v>21330</v>
      </c>
      <c r="D12794">
        <v>3723</v>
      </c>
      <c r="E12794" s="1">
        <v>2.835</v>
      </c>
      <c r="F12794">
        <v>3.0750000000000002</v>
      </c>
      <c r="G12794">
        <v>0.78800000000000003</v>
      </c>
      <c r="H12794">
        <v>212</v>
      </c>
      <c r="I12794">
        <v>3.7</v>
      </c>
      <c r="J12794">
        <v>1.392E-2</v>
      </c>
      <c r="K12794">
        <v>0.78400000000000003</v>
      </c>
      <c r="L12794">
        <v>2.7476795366795361</v>
      </c>
      <c r="M12794" s="2">
        <f t="shared" si="397"/>
        <v>33.204633204633204</v>
      </c>
      <c r="N12794" t="s">
        <v>2808</v>
      </c>
    </row>
    <row r="12795" spans="1:14">
      <c r="A12795">
        <v>87</v>
      </c>
      <c r="B12795" t="s">
        <v>5594</v>
      </c>
      <c r="C12795" t="s">
        <v>5595</v>
      </c>
      <c r="D12795">
        <v>1124</v>
      </c>
      <c r="E12795" s="1">
        <v>2.8210000000000002</v>
      </c>
      <c r="F12795">
        <v>2.8889999999999998</v>
      </c>
      <c r="G12795">
        <v>0.59599999999999997</v>
      </c>
      <c r="H12795">
        <v>94</v>
      </c>
      <c r="I12795">
        <v>3.4</v>
      </c>
      <c r="J12795">
        <v>3.7200000000000002E-3</v>
      </c>
      <c r="K12795">
        <v>0.78500000000000003</v>
      </c>
      <c r="L12795">
        <v>2.7476795366795361</v>
      </c>
      <c r="M12795" s="2">
        <f t="shared" si="397"/>
        <v>33.590733590733592</v>
      </c>
      <c r="N12795" t="s">
        <v>2808</v>
      </c>
    </row>
    <row r="12796" spans="1:14">
      <c r="A12796">
        <v>88</v>
      </c>
      <c r="B12796" t="s">
        <v>12525</v>
      </c>
      <c r="C12796" t="s">
        <v>12526</v>
      </c>
      <c r="D12796">
        <v>1041</v>
      </c>
      <c r="E12796" s="1">
        <v>2.8090000000000002</v>
      </c>
      <c r="F12796">
        <v>3.2120000000000002</v>
      </c>
      <c r="G12796">
        <v>0.60499999999999998</v>
      </c>
      <c r="H12796">
        <v>38</v>
      </c>
      <c r="I12796">
        <v>4.7</v>
      </c>
      <c r="J12796">
        <v>3.1800000000000001E-3</v>
      </c>
      <c r="K12796">
        <v>0.89300000000000002</v>
      </c>
      <c r="L12796">
        <v>2.7476795366795361</v>
      </c>
      <c r="M12796" s="2">
        <f t="shared" si="397"/>
        <v>33.976833976833973</v>
      </c>
      <c r="N12796" t="s">
        <v>2808</v>
      </c>
    </row>
    <row r="12797" spans="1:14">
      <c r="A12797">
        <v>89</v>
      </c>
      <c r="B12797" t="s">
        <v>12310</v>
      </c>
      <c r="C12797" t="s">
        <v>12311</v>
      </c>
      <c r="D12797">
        <v>7899</v>
      </c>
      <c r="E12797" s="1">
        <v>2.7949999999999999</v>
      </c>
      <c r="F12797">
        <v>2.7930000000000001</v>
      </c>
      <c r="G12797">
        <v>0.61399999999999999</v>
      </c>
      <c r="H12797">
        <v>280</v>
      </c>
      <c r="I12797">
        <v>6.1</v>
      </c>
      <c r="J12797">
        <v>1.7049999999999999E-2</v>
      </c>
      <c r="K12797">
        <v>0.72499999999999998</v>
      </c>
      <c r="L12797">
        <v>2.7476795366795361</v>
      </c>
      <c r="M12797" s="2">
        <f t="shared" si="397"/>
        <v>34.362934362934361</v>
      </c>
      <c r="N12797" t="s">
        <v>2808</v>
      </c>
    </row>
    <row r="12798" spans="1:14">
      <c r="A12798">
        <v>90</v>
      </c>
      <c r="B12798" t="s">
        <v>5492</v>
      </c>
      <c r="C12798" t="s">
        <v>5493</v>
      </c>
      <c r="D12798">
        <v>2153</v>
      </c>
      <c r="E12798" s="1">
        <v>2.7730000000000001</v>
      </c>
      <c r="F12798">
        <v>3.048</v>
      </c>
      <c r="G12798">
        <v>0.60399999999999998</v>
      </c>
      <c r="H12798">
        <v>48</v>
      </c>
      <c r="I12798">
        <v>6.2</v>
      </c>
      <c r="J12798">
        <v>5.6299999999999996E-3</v>
      </c>
      <c r="K12798">
        <v>0.96199999999999997</v>
      </c>
      <c r="L12798">
        <v>2.7476795366795361</v>
      </c>
      <c r="M12798" s="2">
        <f t="shared" si="397"/>
        <v>34.749034749034749</v>
      </c>
      <c r="N12798" t="s">
        <v>2808</v>
      </c>
    </row>
    <row r="12799" spans="1:14">
      <c r="A12799">
        <v>91</v>
      </c>
      <c r="B12799" t="s">
        <v>9713</v>
      </c>
      <c r="C12799" t="s">
        <v>9714</v>
      </c>
      <c r="D12799">
        <v>2709</v>
      </c>
      <c r="E12799" s="1">
        <v>2.7679999999999998</v>
      </c>
      <c r="F12799">
        <v>2.9950000000000001</v>
      </c>
      <c r="G12799">
        <v>0.67500000000000004</v>
      </c>
      <c r="H12799">
        <v>80</v>
      </c>
      <c r="I12799">
        <v>6.3</v>
      </c>
      <c r="J12799">
        <v>4.9699999999999996E-3</v>
      </c>
      <c r="K12799">
        <v>0.68400000000000005</v>
      </c>
      <c r="L12799">
        <v>2.7476795366795361</v>
      </c>
      <c r="M12799" s="2">
        <f t="shared" si="397"/>
        <v>35.135135135135137</v>
      </c>
      <c r="N12799" t="s">
        <v>2808</v>
      </c>
    </row>
    <row r="12800" spans="1:14">
      <c r="A12800">
        <v>92</v>
      </c>
      <c r="B12800" t="s">
        <v>21349</v>
      </c>
      <c r="C12800" t="s">
        <v>21350</v>
      </c>
      <c r="D12800">
        <v>21278</v>
      </c>
      <c r="E12800" s="1">
        <v>2.7549999999999999</v>
      </c>
      <c r="F12800">
        <v>3.3220000000000001</v>
      </c>
      <c r="G12800">
        <v>0.51900000000000002</v>
      </c>
      <c r="H12800">
        <v>651</v>
      </c>
      <c r="I12800">
        <v>6.9</v>
      </c>
      <c r="J12800">
        <v>2.6689999999999998E-2</v>
      </c>
      <c r="K12800">
        <v>0.57199999999999995</v>
      </c>
      <c r="L12800">
        <v>2.7476795366795361</v>
      </c>
      <c r="M12800" s="2">
        <f t="shared" si="397"/>
        <v>35.521235521235525</v>
      </c>
      <c r="N12800" t="s">
        <v>2808</v>
      </c>
    </row>
    <row r="12801" spans="1:14">
      <c r="A12801">
        <v>93</v>
      </c>
      <c r="B12801" t="s">
        <v>5760</v>
      </c>
      <c r="C12801" t="s">
        <v>5761</v>
      </c>
      <c r="D12801">
        <v>6275</v>
      </c>
      <c r="E12801" s="1">
        <v>2.7410000000000001</v>
      </c>
      <c r="F12801">
        <v>2.9609999999999999</v>
      </c>
      <c r="G12801">
        <v>0.67800000000000005</v>
      </c>
      <c r="H12801">
        <v>183</v>
      </c>
      <c r="I12801">
        <v>8.6</v>
      </c>
      <c r="J12801">
        <v>1.035E-2</v>
      </c>
      <c r="K12801">
        <v>0.81399999999999995</v>
      </c>
      <c r="L12801">
        <v>2.7476795366795361</v>
      </c>
      <c r="M12801" s="2">
        <f t="shared" si="397"/>
        <v>35.907335907335906</v>
      </c>
      <c r="N12801" t="s">
        <v>2808</v>
      </c>
    </row>
    <row r="12802" spans="1:14">
      <c r="A12802">
        <v>94</v>
      </c>
      <c r="B12802" t="s">
        <v>9703</v>
      </c>
      <c r="C12802" t="s">
        <v>9704</v>
      </c>
      <c r="D12802">
        <v>526</v>
      </c>
      <c r="E12802" s="1">
        <v>2.7410000000000001</v>
      </c>
      <c r="F12802">
        <v>2.0880000000000001</v>
      </c>
      <c r="G12802">
        <v>0.41499999999999998</v>
      </c>
      <c r="H12802">
        <v>53</v>
      </c>
      <c r="I12802">
        <v>2.6</v>
      </c>
      <c r="J12802">
        <v>2.8400000000000001E-3</v>
      </c>
      <c r="K12802">
        <v>0.68</v>
      </c>
      <c r="L12802">
        <v>2.7476795366795361</v>
      </c>
      <c r="M12802" s="2">
        <f t="shared" si="397"/>
        <v>36.293436293436294</v>
      </c>
      <c r="N12802" t="s">
        <v>2808</v>
      </c>
    </row>
    <row r="12803" spans="1:14">
      <c r="A12803">
        <v>95</v>
      </c>
      <c r="B12803" t="s">
        <v>9681</v>
      </c>
      <c r="C12803" t="s">
        <v>9682</v>
      </c>
      <c r="D12803">
        <v>2113</v>
      </c>
      <c r="E12803" s="1">
        <v>2.7050000000000001</v>
      </c>
      <c r="F12803">
        <v>3.0339999999999998</v>
      </c>
      <c r="G12803">
        <v>0.85399999999999998</v>
      </c>
      <c r="H12803">
        <v>41</v>
      </c>
      <c r="I12803">
        <v>8.1</v>
      </c>
      <c r="J12803">
        <v>3.4499999999999999E-3</v>
      </c>
      <c r="K12803">
        <v>0.83299999999999996</v>
      </c>
      <c r="L12803">
        <v>2.7476795366795361</v>
      </c>
      <c r="M12803" s="2">
        <f t="shared" si="397"/>
        <v>36.679536679536682</v>
      </c>
      <c r="N12803" t="s">
        <v>2808</v>
      </c>
    </row>
    <row r="12804" spans="1:14">
      <c r="A12804">
        <v>96</v>
      </c>
      <c r="B12804" t="s">
        <v>8668</v>
      </c>
      <c r="C12804" t="s">
        <v>8669</v>
      </c>
      <c r="D12804">
        <v>413</v>
      </c>
      <c r="E12804" s="1">
        <v>2.7</v>
      </c>
      <c r="F12804">
        <v>2.4750000000000001</v>
      </c>
      <c r="G12804">
        <v>0.95199999999999996</v>
      </c>
      <c r="H12804">
        <v>21</v>
      </c>
      <c r="I12804">
        <v>3.7</v>
      </c>
      <c r="J12804">
        <v>1.3600000000000001E-3</v>
      </c>
      <c r="K12804">
        <v>0.63500000000000001</v>
      </c>
      <c r="L12804">
        <v>2.7476795366795361</v>
      </c>
      <c r="M12804" s="2">
        <f t="shared" si="397"/>
        <v>37.065637065637063</v>
      </c>
      <c r="N12804" t="s">
        <v>2808</v>
      </c>
    </row>
    <row r="12805" spans="1:14">
      <c r="A12805">
        <v>97</v>
      </c>
      <c r="B12805" t="s">
        <v>20530</v>
      </c>
      <c r="C12805" t="s">
        <v>20529</v>
      </c>
      <c r="D12805">
        <v>2175</v>
      </c>
      <c r="E12805" s="1">
        <v>2.69</v>
      </c>
      <c r="F12805">
        <v>3.0870000000000002</v>
      </c>
      <c r="G12805">
        <v>0.73799999999999999</v>
      </c>
      <c r="H12805">
        <v>244</v>
      </c>
      <c r="I12805">
        <v>3.3</v>
      </c>
      <c r="J12805">
        <v>7.6600000000000001E-3</v>
      </c>
      <c r="K12805">
        <v>0.90400000000000003</v>
      </c>
      <c r="L12805">
        <v>2.7476795366795361</v>
      </c>
      <c r="M12805" s="2">
        <f t="shared" si="397"/>
        <v>37.451737451737451</v>
      </c>
      <c r="N12805" t="s">
        <v>2808</v>
      </c>
    </row>
    <row r="12806" spans="1:14">
      <c r="A12806">
        <v>98</v>
      </c>
      <c r="B12806" t="s">
        <v>5714</v>
      </c>
      <c r="C12806" t="s">
        <v>5715</v>
      </c>
      <c r="D12806">
        <v>1064</v>
      </c>
      <c r="E12806" s="1">
        <v>2.6819999999999999</v>
      </c>
      <c r="F12806">
        <v>3.1829999999999998</v>
      </c>
      <c r="G12806">
        <v>0.41699999999999998</v>
      </c>
      <c r="H12806">
        <v>12</v>
      </c>
      <c r="I12806" t="s">
        <v>18288</v>
      </c>
      <c r="J12806">
        <v>8.5999999999999998E-4</v>
      </c>
      <c r="K12806">
        <v>0.81299999999999994</v>
      </c>
      <c r="L12806">
        <v>2.7476795366795361</v>
      </c>
      <c r="M12806" s="2">
        <f t="shared" si="397"/>
        <v>37.837837837837839</v>
      </c>
      <c r="N12806" t="s">
        <v>2808</v>
      </c>
    </row>
    <row r="12807" spans="1:14">
      <c r="A12807">
        <v>99</v>
      </c>
      <c r="B12807" t="s">
        <v>16766</v>
      </c>
      <c r="C12807" t="s">
        <v>16767</v>
      </c>
      <c r="D12807">
        <v>1480</v>
      </c>
      <c r="E12807" s="1">
        <v>2.673</v>
      </c>
      <c r="F12807">
        <v>2.7530000000000001</v>
      </c>
      <c r="G12807">
        <v>0.6</v>
      </c>
      <c r="H12807">
        <v>50</v>
      </c>
      <c r="I12807">
        <v>6.2</v>
      </c>
      <c r="J12807">
        <v>3.8E-3</v>
      </c>
      <c r="K12807">
        <v>0.86199999999999999</v>
      </c>
      <c r="L12807">
        <v>2.7476795366795361</v>
      </c>
      <c r="M12807" s="2">
        <f t="shared" si="397"/>
        <v>38.223938223938227</v>
      </c>
      <c r="N12807" t="s">
        <v>2808</v>
      </c>
    </row>
    <row r="12808" spans="1:14">
      <c r="A12808">
        <v>100</v>
      </c>
      <c r="B12808" t="s">
        <v>11765</v>
      </c>
      <c r="C12808" t="s">
        <v>11766</v>
      </c>
      <c r="D12808">
        <v>4838</v>
      </c>
      <c r="E12808" s="1">
        <v>2.6520000000000001</v>
      </c>
      <c r="F12808">
        <v>3.2690000000000001</v>
      </c>
      <c r="G12808">
        <v>0.64800000000000002</v>
      </c>
      <c r="H12808">
        <v>165</v>
      </c>
      <c r="I12808">
        <v>6.6</v>
      </c>
      <c r="J12808">
        <v>8.7600000000000004E-3</v>
      </c>
      <c r="K12808">
        <v>0.79200000000000004</v>
      </c>
      <c r="L12808">
        <v>2.7476795366795361</v>
      </c>
      <c r="M12808" s="2">
        <f t="shared" si="397"/>
        <v>38.610038610038607</v>
      </c>
      <c r="N12808" t="s">
        <v>2808</v>
      </c>
    </row>
    <row r="12809" spans="1:14">
      <c r="A12809">
        <v>101</v>
      </c>
      <c r="B12809" t="s">
        <v>15842</v>
      </c>
      <c r="C12809" t="s">
        <v>15843</v>
      </c>
      <c r="D12809">
        <v>2524</v>
      </c>
      <c r="E12809" s="1">
        <v>2.6459999999999999</v>
      </c>
      <c r="F12809">
        <v>2.7309999999999999</v>
      </c>
      <c r="G12809">
        <v>0.77</v>
      </c>
      <c r="H12809">
        <v>87</v>
      </c>
      <c r="I12809">
        <v>6.9</v>
      </c>
      <c r="J12809">
        <v>5.0000000000000001E-3</v>
      </c>
      <c r="K12809">
        <v>0.71</v>
      </c>
      <c r="L12809">
        <v>2.7476795366795361</v>
      </c>
      <c r="M12809" s="2">
        <f t="shared" si="397"/>
        <v>38.996138996138995</v>
      </c>
      <c r="N12809" t="s">
        <v>2808</v>
      </c>
    </row>
    <row r="12810" spans="1:14">
      <c r="A12810">
        <v>102</v>
      </c>
      <c r="B12810" t="s">
        <v>15828</v>
      </c>
      <c r="C12810" t="s">
        <v>15829</v>
      </c>
      <c r="D12810">
        <v>818</v>
      </c>
      <c r="E12810" s="1">
        <v>2.6269999999999998</v>
      </c>
      <c r="G12810">
        <v>0.53800000000000003</v>
      </c>
      <c r="H12810">
        <v>39</v>
      </c>
      <c r="I12810">
        <v>4.9000000000000004</v>
      </c>
      <c r="J12810">
        <v>2.5899999999999999E-3</v>
      </c>
      <c r="L12810">
        <v>2.7476795366795361</v>
      </c>
      <c r="M12810" s="2">
        <f t="shared" si="397"/>
        <v>39.382239382239383</v>
      </c>
      <c r="N12810" t="s">
        <v>2808</v>
      </c>
    </row>
    <row r="12811" spans="1:14">
      <c r="A12811">
        <v>103</v>
      </c>
      <c r="B12811" t="s">
        <v>9657</v>
      </c>
      <c r="C12811" t="s">
        <v>9658</v>
      </c>
      <c r="D12811">
        <v>1262</v>
      </c>
      <c r="E12811" s="1">
        <v>2.621</v>
      </c>
      <c r="F12811">
        <v>2.4300000000000002</v>
      </c>
      <c r="G12811">
        <v>0.66300000000000003</v>
      </c>
      <c r="H12811">
        <v>83</v>
      </c>
      <c r="I12811">
        <v>4.0999999999999996</v>
      </c>
      <c r="J12811">
        <v>4.3899999999999998E-3</v>
      </c>
      <c r="K12811">
        <v>0.74299999999999999</v>
      </c>
      <c r="L12811">
        <v>2.7476795366795361</v>
      </c>
      <c r="M12811" s="2">
        <f t="shared" si="397"/>
        <v>39.768339768339764</v>
      </c>
      <c r="N12811" t="s">
        <v>2808</v>
      </c>
    </row>
    <row r="12812" spans="1:14">
      <c r="A12812">
        <v>104</v>
      </c>
      <c r="B12812" t="s">
        <v>20089</v>
      </c>
      <c r="C12812" t="s">
        <v>20090</v>
      </c>
      <c r="D12812">
        <v>12961</v>
      </c>
      <c r="E12812" s="1">
        <v>2.6080000000000001</v>
      </c>
      <c r="F12812">
        <v>2.8479999999999999</v>
      </c>
      <c r="G12812">
        <v>0.504</v>
      </c>
      <c r="H12812">
        <v>272</v>
      </c>
      <c r="I12812" t="s">
        <v>18288</v>
      </c>
      <c r="J12812">
        <v>1.6160000000000001E-2</v>
      </c>
      <c r="K12812">
        <v>0.77700000000000002</v>
      </c>
      <c r="L12812">
        <v>2.7476795366795361</v>
      </c>
      <c r="M12812" s="2">
        <f t="shared" si="397"/>
        <v>40.154440154440152</v>
      </c>
      <c r="N12812" t="s">
        <v>2808</v>
      </c>
    </row>
    <row r="12813" spans="1:14">
      <c r="A12813">
        <v>105</v>
      </c>
      <c r="B12813" t="s">
        <v>5770</v>
      </c>
      <c r="C12813" t="s">
        <v>5771</v>
      </c>
      <c r="D12813">
        <v>29239</v>
      </c>
      <c r="E12813" s="1">
        <v>2.5920000000000001</v>
      </c>
      <c r="F12813">
        <v>2.778</v>
      </c>
      <c r="G12813">
        <v>0.378</v>
      </c>
      <c r="H12813">
        <v>545</v>
      </c>
      <c r="I12813">
        <v>8.6</v>
      </c>
      <c r="J12813">
        <v>4.6989999999999997E-2</v>
      </c>
      <c r="K12813">
        <v>0.71899999999999997</v>
      </c>
      <c r="L12813">
        <v>2.7476795366795361</v>
      </c>
      <c r="M12813" s="2">
        <f t="shared" si="397"/>
        <v>40.54054054054054</v>
      </c>
      <c r="N12813" t="s">
        <v>2808</v>
      </c>
    </row>
    <row r="12814" spans="1:14">
      <c r="A12814">
        <v>106</v>
      </c>
      <c r="B12814" t="s">
        <v>5670</v>
      </c>
      <c r="C12814" t="s">
        <v>5671</v>
      </c>
      <c r="D12814">
        <v>6111</v>
      </c>
      <c r="E12814" s="1">
        <v>2.5670000000000002</v>
      </c>
      <c r="F12814">
        <v>2.4359999999999999</v>
      </c>
      <c r="G12814">
        <v>0.54700000000000004</v>
      </c>
      <c r="H12814">
        <v>181</v>
      </c>
      <c r="I12814">
        <v>6.7</v>
      </c>
      <c r="J12814">
        <v>1.3769999999999999E-2</v>
      </c>
      <c r="K12814">
        <v>0.72199999999999998</v>
      </c>
      <c r="L12814">
        <v>2.7476795366795361</v>
      </c>
      <c r="M12814" s="2">
        <f t="shared" si="397"/>
        <v>40.926640926640928</v>
      </c>
      <c r="N12814" t="s">
        <v>2808</v>
      </c>
    </row>
    <row r="12815" spans="1:14">
      <c r="A12815">
        <v>107</v>
      </c>
      <c r="B12815" t="s">
        <v>7221</v>
      </c>
      <c r="C12815" t="s">
        <v>7222</v>
      </c>
      <c r="D12815">
        <v>19491</v>
      </c>
      <c r="E12815" s="1">
        <v>2.5550000000000002</v>
      </c>
      <c r="F12815">
        <v>2.7040000000000002</v>
      </c>
      <c r="G12815">
        <v>0.42699999999999999</v>
      </c>
      <c r="H12815">
        <v>335</v>
      </c>
      <c r="I12815">
        <v>9.6</v>
      </c>
      <c r="J12815">
        <v>1.891E-2</v>
      </c>
      <c r="K12815">
        <v>0.69299999999999995</v>
      </c>
      <c r="L12815">
        <v>2.7476795366795361</v>
      </c>
      <c r="M12815" s="2">
        <f t="shared" si="397"/>
        <v>41.312741312741316</v>
      </c>
      <c r="N12815" t="s">
        <v>2808</v>
      </c>
    </row>
    <row r="12816" spans="1:14">
      <c r="A12816">
        <v>108</v>
      </c>
      <c r="B12816" t="s">
        <v>5774</v>
      </c>
      <c r="C12816" t="s">
        <v>5775</v>
      </c>
      <c r="D12816">
        <v>2105</v>
      </c>
      <c r="E12816" s="1">
        <v>2.5449999999999999</v>
      </c>
      <c r="F12816">
        <v>3.2040000000000002</v>
      </c>
      <c r="G12816">
        <v>0.214</v>
      </c>
      <c r="H12816">
        <v>56</v>
      </c>
      <c r="I12816">
        <v>8.5</v>
      </c>
      <c r="J12816">
        <v>4.4799999999999996E-3</v>
      </c>
      <c r="K12816">
        <v>1.0009999999999999</v>
      </c>
      <c r="L12816">
        <v>2.7476795366795361</v>
      </c>
      <c r="M12816" s="2">
        <f t="shared" si="397"/>
        <v>41.698841698841697</v>
      </c>
      <c r="N12816" t="s">
        <v>2808</v>
      </c>
    </row>
    <row r="12817" spans="1:14">
      <c r="A12817">
        <v>109</v>
      </c>
      <c r="B12817" t="s">
        <v>9775</v>
      </c>
      <c r="C12817" t="s">
        <v>9776</v>
      </c>
      <c r="D12817">
        <v>1799</v>
      </c>
      <c r="E12817" s="1">
        <v>2.5430000000000001</v>
      </c>
      <c r="F12817">
        <v>2.3330000000000002</v>
      </c>
      <c r="G12817">
        <v>0.42599999999999999</v>
      </c>
      <c r="H12817">
        <v>68</v>
      </c>
      <c r="I12817">
        <v>5</v>
      </c>
      <c r="J12817">
        <v>5.6499999999999996E-3</v>
      </c>
      <c r="K12817">
        <v>0.70499999999999996</v>
      </c>
      <c r="L12817">
        <v>2.7476795366795361</v>
      </c>
      <c r="M12817" s="2">
        <f t="shared" si="397"/>
        <v>42.084942084942085</v>
      </c>
      <c r="N12817" t="s">
        <v>2808</v>
      </c>
    </row>
    <row r="12818" spans="1:14">
      <c r="A12818">
        <v>110</v>
      </c>
      <c r="B12818" t="s">
        <v>20508</v>
      </c>
      <c r="C12818" t="s">
        <v>20507</v>
      </c>
      <c r="D12818">
        <v>9324</v>
      </c>
      <c r="E12818" s="1">
        <v>2.5219999999999998</v>
      </c>
      <c r="F12818">
        <v>2.4710000000000001</v>
      </c>
      <c r="G12818">
        <v>0.438</v>
      </c>
      <c r="H12818">
        <v>304</v>
      </c>
      <c r="I12818">
        <v>6.7</v>
      </c>
      <c r="J12818">
        <v>1.6729999999999998E-2</v>
      </c>
      <c r="K12818">
        <v>0.60099999999999998</v>
      </c>
      <c r="L12818">
        <v>2.7476795366795361</v>
      </c>
      <c r="M12818" s="2">
        <f t="shared" si="397"/>
        <v>42.471042471042466</v>
      </c>
      <c r="N12818" t="s">
        <v>2808</v>
      </c>
    </row>
    <row r="12819" spans="1:14">
      <c r="A12819">
        <v>111</v>
      </c>
      <c r="B12819" t="s">
        <v>9659</v>
      </c>
      <c r="C12819" t="s">
        <v>9660</v>
      </c>
      <c r="D12819">
        <v>742</v>
      </c>
      <c r="E12819" s="1">
        <v>2.4830000000000001</v>
      </c>
      <c r="F12819">
        <v>2.536</v>
      </c>
      <c r="G12819">
        <v>0.71899999999999997</v>
      </c>
      <c r="H12819">
        <v>32</v>
      </c>
      <c r="I12819">
        <v>3.8</v>
      </c>
      <c r="J12819">
        <v>2.8700000000000002E-3</v>
      </c>
      <c r="K12819">
        <v>0.74299999999999999</v>
      </c>
      <c r="L12819">
        <v>2.7476795366795361</v>
      </c>
      <c r="M12819" s="2">
        <f t="shared" si="397"/>
        <v>42.857142857142854</v>
      </c>
      <c r="N12819" t="s">
        <v>2808</v>
      </c>
    </row>
    <row r="12820" spans="1:14">
      <c r="A12820">
        <v>112</v>
      </c>
      <c r="B12820" t="s">
        <v>9715</v>
      </c>
      <c r="C12820" t="s">
        <v>9716</v>
      </c>
      <c r="D12820">
        <v>861</v>
      </c>
      <c r="E12820" s="1">
        <v>2.423</v>
      </c>
      <c r="G12820">
        <v>0.37</v>
      </c>
      <c r="H12820">
        <v>46</v>
      </c>
      <c r="I12820">
        <v>4.9000000000000004</v>
      </c>
      <c r="J12820">
        <v>2.0500000000000002E-3</v>
      </c>
      <c r="L12820">
        <v>2.7476795366795361</v>
      </c>
      <c r="M12820" s="2">
        <f t="shared" si="397"/>
        <v>43.243243243243242</v>
      </c>
      <c r="N12820" t="s">
        <v>2808</v>
      </c>
    </row>
    <row r="12821" spans="1:14">
      <c r="A12821">
        <v>113</v>
      </c>
      <c r="B12821" t="s">
        <v>12603</v>
      </c>
      <c r="C12821" t="s">
        <v>12604</v>
      </c>
      <c r="D12821">
        <v>5714</v>
      </c>
      <c r="E12821" s="1">
        <v>2.4169999999999998</v>
      </c>
      <c r="F12821">
        <v>2.6589999999999998</v>
      </c>
      <c r="G12821">
        <v>0.32600000000000001</v>
      </c>
      <c r="H12821">
        <v>267</v>
      </c>
      <c r="I12821">
        <v>5.2</v>
      </c>
      <c r="J12821">
        <v>1.397E-2</v>
      </c>
      <c r="K12821">
        <v>0.65400000000000003</v>
      </c>
      <c r="L12821">
        <v>2.7476795366795361</v>
      </c>
      <c r="M12821" s="2">
        <f t="shared" si="397"/>
        <v>43.62934362934363</v>
      </c>
      <c r="N12821" t="s">
        <v>2808</v>
      </c>
    </row>
    <row r="12822" spans="1:14">
      <c r="A12822">
        <v>114</v>
      </c>
      <c r="B12822" t="s">
        <v>15982</v>
      </c>
      <c r="C12822" t="s">
        <v>15983</v>
      </c>
      <c r="D12822">
        <v>1113</v>
      </c>
      <c r="E12822" s="1">
        <v>2.4140000000000001</v>
      </c>
      <c r="F12822">
        <v>2.512</v>
      </c>
      <c r="G12822">
        <v>0.57499999999999996</v>
      </c>
      <c r="H12822">
        <v>40</v>
      </c>
      <c r="I12822">
        <v>4.7</v>
      </c>
      <c r="J12822">
        <v>3.7699999999999999E-3</v>
      </c>
      <c r="K12822">
        <v>0.72299999999999998</v>
      </c>
      <c r="L12822">
        <v>2.7476795366795361</v>
      </c>
      <c r="M12822" s="2">
        <f t="shared" si="397"/>
        <v>44.015444015444018</v>
      </c>
      <c r="N12822" t="s">
        <v>2808</v>
      </c>
    </row>
    <row r="12823" spans="1:14">
      <c r="A12823">
        <v>115</v>
      </c>
      <c r="B12823" t="s">
        <v>16888</v>
      </c>
      <c r="C12823" t="s">
        <v>16889</v>
      </c>
      <c r="D12823">
        <v>6230</v>
      </c>
      <c r="E12823" s="1">
        <v>2.383</v>
      </c>
      <c r="F12823">
        <v>2.5939999999999999</v>
      </c>
      <c r="G12823">
        <v>0.53600000000000003</v>
      </c>
      <c r="H12823">
        <v>140</v>
      </c>
      <c r="I12823">
        <v>8.8000000000000007</v>
      </c>
      <c r="J12823">
        <v>1.017E-2</v>
      </c>
      <c r="K12823">
        <v>0.745</v>
      </c>
      <c r="L12823">
        <v>2.7476795366795361</v>
      </c>
      <c r="M12823" s="2">
        <f t="shared" si="397"/>
        <v>44.401544401544399</v>
      </c>
      <c r="N12823" t="s">
        <v>2808</v>
      </c>
    </row>
    <row r="12824" spans="1:14">
      <c r="A12824">
        <v>116</v>
      </c>
      <c r="B12824" t="s">
        <v>16890</v>
      </c>
      <c r="C12824" t="s">
        <v>16891</v>
      </c>
      <c r="D12824">
        <v>657</v>
      </c>
      <c r="E12824" s="1">
        <v>2.38</v>
      </c>
      <c r="F12824">
        <v>1.97</v>
      </c>
      <c r="G12824">
        <v>0.54</v>
      </c>
      <c r="H12824">
        <v>50</v>
      </c>
      <c r="I12824">
        <v>4</v>
      </c>
      <c r="J12824">
        <v>2.2000000000000001E-3</v>
      </c>
      <c r="K12824">
        <v>0.63400000000000001</v>
      </c>
      <c r="L12824">
        <v>2.7476795366795361</v>
      </c>
      <c r="M12824" s="2">
        <f t="shared" si="397"/>
        <v>44.787644787644787</v>
      </c>
      <c r="N12824" t="s">
        <v>2808</v>
      </c>
    </row>
    <row r="12825" spans="1:14">
      <c r="A12825">
        <v>117</v>
      </c>
      <c r="B12825" t="s">
        <v>8929</v>
      </c>
      <c r="C12825" t="s">
        <v>8930</v>
      </c>
      <c r="D12825">
        <v>1251</v>
      </c>
      <c r="E12825" s="1">
        <v>2.3639999999999999</v>
      </c>
      <c r="F12825">
        <v>2.09</v>
      </c>
      <c r="G12825">
        <v>0.49399999999999999</v>
      </c>
      <c r="H12825">
        <v>85</v>
      </c>
      <c r="I12825">
        <v>6.3</v>
      </c>
      <c r="J12825">
        <v>3.0100000000000001E-3</v>
      </c>
      <c r="K12825">
        <v>0.64500000000000002</v>
      </c>
      <c r="L12825">
        <v>2.7476795366795361</v>
      </c>
      <c r="M12825" s="2">
        <f t="shared" si="397"/>
        <v>45.173745173745175</v>
      </c>
      <c r="N12825" t="s">
        <v>2808</v>
      </c>
    </row>
    <row r="12826" spans="1:14">
      <c r="A12826">
        <v>118</v>
      </c>
      <c r="B12826" t="s">
        <v>21401</v>
      </c>
      <c r="C12826" t="s">
        <v>21402</v>
      </c>
      <c r="D12826">
        <v>5577</v>
      </c>
      <c r="E12826" s="1">
        <v>2.3540000000000001</v>
      </c>
      <c r="F12826">
        <v>2.5209999999999999</v>
      </c>
      <c r="G12826">
        <v>0.59599999999999997</v>
      </c>
      <c r="H12826">
        <v>178</v>
      </c>
      <c r="I12826">
        <v>6.2</v>
      </c>
      <c r="J12826">
        <v>1.085E-2</v>
      </c>
      <c r="K12826">
        <v>0.6</v>
      </c>
      <c r="L12826">
        <v>2.7476795366795361</v>
      </c>
      <c r="M12826" s="2">
        <f t="shared" si="397"/>
        <v>45.559845559845556</v>
      </c>
      <c r="N12826" t="s">
        <v>2808</v>
      </c>
    </row>
    <row r="12827" spans="1:14">
      <c r="A12827">
        <v>119</v>
      </c>
      <c r="B12827" t="s">
        <v>21389</v>
      </c>
      <c r="C12827" t="s">
        <v>21390</v>
      </c>
      <c r="D12827">
        <v>11009</v>
      </c>
      <c r="E12827" s="1">
        <v>2.3479999999999999</v>
      </c>
      <c r="F12827">
        <v>2.4620000000000002</v>
      </c>
      <c r="G12827">
        <v>0.30399999999999999</v>
      </c>
      <c r="H12827">
        <v>247</v>
      </c>
      <c r="I12827" t="s">
        <v>18288</v>
      </c>
      <c r="J12827">
        <v>1.175E-2</v>
      </c>
      <c r="K12827">
        <v>0.52600000000000002</v>
      </c>
      <c r="L12827">
        <v>2.7476795366795361</v>
      </c>
      <c r="M12827" s="2">
        <f t="shared" si="397"/>
        <v>45.945945945945951</v>
      </c>
      <c r="N12827" t="s">
        <v>2808</v>
      </c>
    </row>
    <row r="12828" spans="1:14">
      <c r="A12828">
        <v>120</v>
      </c>
      <c r="B12828" t="s">
        <v>9675</v>
      </c>
      <c r="C12828" t="s">
        <v>9676</v>
      </c>
      <c r="D12828">
        <v>532</v>
      </c>
      <c r="E12828" s="1">
        <v>2.3279999999999998</v>
      </c>
      <c r="F12828">
        <v>1.931</v>
      </c>
      <c r="H12828">
        <v>0</v>
      </c>
      <c r="I12828">
        <v>3.9</v>
      </c>
      <c r="J12828">
        <v>1.8799999999999999E-3</v>
      </c>
      <c r="K12828">
        <v>0.56699999999999995</v>
      </c>
      <c r="L12828">
        <v>2.7476795366795361</v>
      </c>
      <c r="M12828" s="2">
        <f t="shared" si="397"/>
        <v>46.332046332046332</v>
      </c>
      <c r="N12828" t="s">
        <v>2808</v>
      </c>
    </row>
    <row r="12829" spans="1:14">
      <c r="A12829">
        <v>121</v>
      </c>
      <c r="B12829" t="s">
        <v>9773</v>
      </c>
      <c r="C12829" t="s">
        <v>9774</v>
      </c>
      <c r="D12829">
        <v>4533</v>
      </c>
      <c r="E12829" s="1">
        <v>2.3109999999999999</v>
      </c>
      <c r="F12829">
        <v>2.3479999999999999</v>
      </c>
      <c r="G12829">
        <v>0.437</v>
      </c>
      <c r="H12829">
        <v>126</v>
      </c>
      <c r="I12829">
        <v>7</v>
      </c>
      <c r="J12829">
        <v>1.0189999999999999E-2</v>
      </c>
      <c r="K12829">
        <v>0.74099999999999999</v>
      </c>
      <c r="L12829">
        <v>2.7476795366795361</v>
      </c>
      <c r="M12829" s="2">
        <f t="shared" si="397"/>
        <v>46.71814671814672</v>
      </c>
      <c r="N12829" t="s">
        <v>2808</v>
      </c>
    </row>
    <row r="12830" spans="1:14">
      <c r="A12830">
        <v>122</v>
      </c>
      <c r="B12830" t="s">
        <v>8891</v>
      </c>
      <c r="C12830" t="s">
        <v>8892</v>
      </c>
      <c r="D12830">
        <v>677</v>
      </c>
      <c r="E12830" s="1">
        <v>2.3039999999999998</v>
      </c>
      <c r="F12830">
        <v>2.0339999999999998</v>
      </c>
      <c r="G12830">
        <v>0.30599999999999999</v>
      </c>
      <c r="H12830">
        <v>36</v>
      </c>
      <c r="I12830">
        <v>5.0999999999999996</v>
      </c>
      <c r="J12830">
        <v>2.4299999999999999E-3</v>
      </c>
      <c r="K12830">
        <v>0.67200000000000004</v>
      </c>
      <c r="L12830">
        <v>2.7476795366795361</v>
      </c>
      <c r="M12830" s="2">
        <f t="shared" si="397"/>
        <v>47.104247104247108</v>
      </c>
      <c r="N12830" t="s">
        <v>2808</v>
      </c>
    </row>
    <row r="12831" spans="1:14">
      <c r="A12831">
        <v>123</v>
      </c>
      <c r="B12831" t="s">
        <v>20097</v>
      </c>
      <c r="C12831" t="s">
        <v>20098</v>
      </c>
      <c r="D12831">
        <v>2896</v>
      </c>
      <c r="E12831" s="1">
        <v>2.3010000000000002</v>
      </c>
      <c r="F12831">
        <v>2.86</v>
      </c>
      <c r="G12831">
        <v>0.26200000000000001</v>
      </c>
      <c r="H12831">
        <v>84</v>
      </c>
      <c r="I12831">
        <v>7</v>
      </c>
      <c r="J12831">
        <v>6.0400000000000002E-3</v>
      </c>
      <c r="K12831">
        <v>0.81799999999999995</v>
      </c>
      <c r="L12831">
        <v>2.7476795366795361</v>
      </c>
      <c r="M12831" s="2">
        <f t="shared" si="397"/>
        <v>47.490347490347489</v>
      </c>
      <c r="N12831" t="s">
        <v>2808</v>
      </c>
    </row>
    <row r="12832" spans="1:14">
      <c r="A12832">
        <v>124</v>
      </c>
      <c r="B12832" t="s">
        <v>9655</v>
      </c>
      <c r="C12832" t="s">
        <v>9656</v>
      </c>
      <c r="D12832">
        <v>945</v>
      </c>
      <c r="E12832" s="1">
        <v>2.2970000000000002</v>
      </c>
      <c r="F12832">
        <v>1.742</v>
      </c>
      <c r="G12832">
        <v>0.59</v>
      </c>
      <c r="H12832">
        <v>83</v>
      </c>
      <c r="I12832">
        <v>3.2</v>
      </c>
      <c r="J12832">
        <v>4.0099999999999997E-3</v>
      </c>
      <c r="K12832">
        <v>0.47099999999999997</v>
      </c>
      <c r="L12832">
        <v>2.7476795366795361</v>
      </c>
      <c r="M12832" s="2">
        <f t="shared" si="397"/>
        <v>47.876447876447877</v>
      </c>
      <c r="N12832" t="s">
        <v>2808</v>
      </c>
    </row>
    <row r="12833" spans="1:14">
      <c r="A12833">
        <v>125</v>
      </c>
      <c r="B12833" t="s">
        <v>5664</v>
      </c>
      <c r="C12833" t="s">
        <v>5665</v>
      </c>
      <c r="D12833">
        <v>2619</v>
      </c>
      <c r="E12833" s="1">
        <v>2.2549999999999999</v>
      </c>
      <c r="F12833">
        <v>2.5219999999999998</v>
      </c>
      <c r="G12833">
        <v>0.30099999999999999</v>
      </c>
      <c r="H12833">
        <v>83</v>
      </c>
      <c r="I12833">
        <v>8.6</v>
      </c>
      <c r="J12833">
        <v>4.1200000000000004E-3</v>
      </c>
      <c r="K12833">
        <v>0.70099999999999996</v>
      </c>
      <c r="L12833">
        <v>2.7476795366795361</v>
      </c>
      <c r="M12833" s="2">
        <f t="shared" si="397"/>
        <v>48.262548262548258</v>
      </c>
      <c r="N12833" t="s">
        <v>2808</v>
      </c>
    </row>
    <row r="12834" spans="1:14">
      <c r="A12834">
        <v>126</v>
      </c>
      <c r="B12834" t="s">
        <v>10708</v>
      </c>
      <c r="C12834" t="s">
        <v>10709</v>
      </c>
      <c r="D12834">
        <v>3557</v>
      </c>
      <c r="E12834" s="1">
        <v>2.234</v>
      </c>
      <c r="F12834">
        <v>2.5649999999999999</v>
      </c>
      <c r="G12834">
        <v>0.42699999999999999</v>
      </c>
      <c r="H12834">
        <v>103</v>
      </c>
      <c r="I12834">
        <v>7.4</v>
      </c>
      <c r="J12834">
        <v>6.96E-3</v>
      </c>
      <c r="K12834">
        <v>0.73199999999999998</v>
      </c>
      <c r="L12834">
        <v>2.7476795366795361</v>
      </c>
      <c r="M12834" s="2">
        <f t="shared" si="397"/>
        <v>48.648648648648653</v>
      </c>
      <c r="N12834" t="s">
        <v>2808</v>
      </c>
    </row>
    <row r="12835" spans="1:14">
      <c r="A12835">
        <v>127</v>
      </c>
      <c r="B12835" t="s">
        <v>12278</v>
      </c>
      <c r="C12835" t="s">
        <v>12279</v>
      </c>
      <c r="D12835">
        <v>3499</v>
      </c>
      <c r="E12835" s="1">
        <v>2.2320000000000002</v>
      </c>
      <c r="F12835">
        <v>2.2629999999999999</v>
      </c>
      <c r="G12835">
        <v>0.371</v>
      </c>
      <c r="H12835">
        <v>132</v>
      </c>
      <c r="I12835">
        <v>6.8</v>
      </c>
      <c r="J12835">
        <v>6.7799999999999996E-3</v>
      </c>
      <c r="K12835">
        <v>0.59099999999999997</v>
      </c>
      <c r="L12835">
        <v>2.7476795366795361</v>
      </c>
      <c r="M12835" s="2">
        <f t="shared" si="397"/>
        <v>49.034749034749034</v>
      </c>
      <c r="N12835" t="s">
        <v>2808</v>
      </c>
    </row>
    <row r="12836" spans="1:14">
      <c r="A12836">
        <v>128</v>
      </c>
      <c r="B12836" t="s">
        <v>21345</v>
      </c>
      <c r="C12836" t="s">
        <v>21346</v>
      </c>
      <c r="D12836">
        <v>4706</v>
      </c>
      <c r="E12836" s="1">
        <v>2.2309999999999999</v>
      </c>
      <c r="F12836">
        <v>2.1389999999999998</v>
      </c>
      <c r="G12836">
        <v>0.34899999999999998</v>
      </c>
      <c r="H12836">
        <v>252</v>
      </c>
      <c r="I12836">
        <v>8</v>
      </c>
      <c r="J12836">
        <v>6.3600000000000002E-3</v>
      </c>
      <c r="K12836">
        <v>0.45700000000000002</v>
      </c>
      <c r="L12836">
        <v>2.7476795366795361</v>
      </c>
      <c r="M12836" s="2">
        <f t="shared" si="397"/>
        <v>49.420849420849422</v>
      </c>
      <c r="N12836" t="s">
        <v>2808</v>
      </c>
    </row>
    <row r="12837" spans="1:14">
      <c r="A12837">
        <v>129</v>
      </c>
      <c r="B12837" t="s">
        <v>5712</v>
      </c>
      <c r="C12837" t="s">
        <v>5713</v>
      </c>
      <c r="D12837">
        <v>6376</v>
      </c>
      <c r="E12837" s="1">
        <v>2.23</v>
      </c>
      <c r="F12837">
        <v>2.746</v>
      </c>
      <c r="G12837">
        <v>0.59199999999999997</v>
      </c>
      <c r="H12837">
        <v>191</v>
      </c>
      <c r="I12837">
        <v>6.2</v>
      </c>
      <c r="J12837">
        <v>1.5570000000000001E-2</v>
      </c>
      <c r="K12837">
        <v>0.82799999999999996</v>
      </c>
      <c r="L12837">
        <v>2.7476795366795361</v>
      </c>
      <c r="M12837" s="2">
        <f t="shared" ref="M12837:M12900" si="398">A12837/259*100</f>
        <v>49.80694980694981</v>
      </c>
      <c r="N12837" t="s">
        <v>2808</v>
      </c>
    </row>
    <row r="12838" spans="1:14">
      <c r="A12838">
        <v>130</v>
      </c>
      <c r="B12838" t="s">
        <v>9719</v>
      </c>
      <c r="C12838" t="s">
        <v>9720</v>
      </c>
      <c r="D12838">
        <v>1338</v>
      </c>
      <c r="E12838" s="1">
        <v>2.198</v>
      </c>
      <c r="F12838">
        <v>2.56</v>
      </c>
      <c r="G12838">
        <v>0.25</v>
      </c>
      <c r="H12838">
        <v>52</v>
      </c>
      <c r="I12838">
        <v>6.9</v>
      </c>
      <c r="J12838">
        <v>2.4299999999999999E-3</v>
      </c>
      <c r="K12838">
        <v>0.63600000000000001</v>
      </c>
      <c r="L12838">
        <v>2.7476795366795361</v>
      </c>
      <c r="M12838" s="2">
        <f t="shared" si="398"/>
        <v>50.19305019305019</v>
      </c>
      <c r="N12838" t="s">
        <v>2808</v>
      </c>
    </row>
    <row r="12839" spans="1:14">
      <c r="A12839">
        <v>131</v>
      </c>
      <c r="B12839" t="s">
        <v>16618</v>
      </c>
      <c r="C12839" t="s">
        <v>16619</v>
      </c>
      <c r="D12839">
        <v>6800</v>
      </c>
      <c r="E12839" s="1">
        <v>2.1909999999999998</v>
      </c>
      <c r="F12839">
        <v>1.8919999999999999</v>
      </c>
      <c r="G12839">
        <v>0.32500000000000001</v>
      </c>
      <c r="H12839">
        <v>117</v>
      </c>
      <c r="I12839" t="s">
        <v>18288</v>
      </c>
      <c r="J12839">
        <v>5.1799999999999997E-3</v>
      </c>
      <c r="K12839">
        <v>0.52300000000000002</v>
      </c>
      <c r="L12839">
        <v>2.7476795366795361</v>
      </c>
      <c r="M12839" s="2">
        <f t="shared" si="398"/>
        <v>50.579150579150578</v>
      </c>
      <c r="N12839" t="s">
        <v>2808</v>
      </c>
    </row>
    <row r="12840" spans="1:14">
      <c r="A12840">
        <v>132</v>
      </c>
      <c r="B12840" t="s">
        <v>5704</v>
      </c>
      <c r="C12840" t="s">
        <v>5705</v>
      </c>
      <c r="D12840">
        <v>4951</v>
      </c>
      <c r="E12840" s="1">
        <v>2.16</v>
      </c>
      <c r="F12840">
        <v>2.0099999999999998</v>
      </c>
      <c r="G12840">
        <v>0.82699999999999996</v>
      </c>
      <c r="H12840">
        <v>139</v>
      </c>
      <c r="I12840">
        <v>6.8</v>
      </c>
      <c r="J12840">
        <v>9.6100000000000005E-3</v>
      </c>
      <c r="K12840">
        <v>0.55300000000000005</v>
      </c>
      <c r="L12840">
        <v>2.7476795366795361</v>
      </c>
      <c r="M12840" s="2">
        <f t="shared" si="398"/>
        <v>50.965250965250966</v>
      </c>
      <c r="N12840" t="s">
        <v>2808</v>
      </c>
    </row>
    <row r="12841" spans="1:14">
      <c r="A12841">
        <v>133</v>
      </c>
      <c r="B12841" t="s">
        <v>9727</v>
      </c>
      <c r="C12841" t="s">
        <v>9728</v>
      </c>
      <c r="D12841">
        <v>3482</v>
      </c>
      <c r="E12841" s="1">
        <v>2.15</v>
      </c>
      <c r="F12841">
        <v>2.2949999999999999</v>
      </c>
      <c r="G12841">
        <v>0.42499999999999999</v>
      </c>
      <c r="H12841">
        <v>153</v>
      </c>
      <c r="I12841">
        <v>4.9000000000000004</v>
      </c>
      <c r="J12841">
        <v>9.4999999999999998E-3</v>
      </c>
      <c r="K12841">
        <v>0.59799999999999998</v>
      </c>
      <c r="L12841">
        <v>2.7476795366795361</v>
      </c>
      <c r="M12841" s="2">
        <f t="shared" si="398"/>
        <v>51.351351351351347</v>
      </c>
      <c r="N12841" t="s">
        <v>2808</v>
      </c>
    </row>
    <row r="12842" spans="1:14">
      <c r="A12842">
        <v>134</v>
      </c>
      <c r="B12842" t="s">
        <v>9729</v>
      </c>
      <c r="C12842" t="s">
        <v>9730</v>
      </c>
      <c r="D12842">
        <v>1153</v>
      </c>
      <c r="E12842" s="1">
        <v>2.15</v>
      </c>
      <c r="G12842">
        <v>0.39200000000000002</v>
      </c>
      <c r="H12842">
        <v>51</v>
      </c>
      <c r="I12842">
        <v>5</v>
      </c>
      <c r="J12842">
        <v>3.5400000000000002E-3</v>
      </c>
      <c r="L12842">
        <v>2.7476795366795361</v>
      </c>
      <c r="M12842" s="2">
        <f t="shared" si="398"/>
        <v>51.737451737451735</v>
      </c>
      <c r="N12842" t="s">
        <v>2808</v>
      </c>
    </row>
    <row r="12843" spans="1:14">
      <c r="A12843">
        <v>135</v>
      </c>
      <c r="B12843" t="s">
        <v>9745</v>
      </c>
      <c r="C12843" t="s">
        <v>9746</v>
      </c>
      <c r="D12843">
        <v>4510</v>
      </c>
      <c r="E12843" s="1">
        <v>2.1469999999999998</v>
      </c>
      <c r="F12843">
        <v>2.23</v>
      </c>
      <c r="G12843">
        <v>0.52700000000000002</v>
      </c>
      <c r="H12843">
        <v>110</v>
      </c>
      <c r="I12843" t="s">
        <v>18288</v>
      </c>
      <c r="J12843">
        <v>5.9100000000000003E-3</v>
      </c>
      <c r="K12843">
        <v>0.62</v>
      </c>
      <c r="L12843">
        <v>2.7476795366795361</v>
      </c>
      <c r="M12843" s="2">
        <f t="shared" si="398"/>
        <v>52.123552123552116</v>
      </c>
      <c r="N12843" t="s">
        <v>2808</v>
      </c>
    </row>
    <row r="12844" spans="1:14">
      <c r="A12844">
        <v>136</v>
      </c>
      <c r="B12844" t="s">
        <v>7127</v>
      </c>
      <c r="C12844" t="s">
        <v>7128</v>
      </c>
      <c r="D12844">
        <v>3410</v>
      </c>
      <c r="E12844" s="1">
        <v>2.1320000000000001</v>
      </c>
      <c r="F12844">
        <v>2.39</v>
      </c>
      <c r="G12844">
        <v>0.67500000000000004</v>
      </c>
      <c r="H12844">
        <v>163</v>
      </c>
      <c r="I12844">
        <v>6.4</v>
      </c>
      <c r="J12844">
        <v>6.5300000000000002E-3</v>
      </c>
      <c r="K12844">
        <v>0.59</v>
      </c>
      <c r="L12844">
        <v>2.7476795366795361</v>
      </c>
      <c r="M12844" s="2">
        <f t="shared" si="398"/>
        <v>52.509652509652504</v>
      </c>
      <c r="N12844" t="s">
        <v>2808</v>
      </c>
    </row>
    <row r="12845" spans="1:14">
      <c r="A12845">
        <v>137</v>
      </c>
      <c r="B12845" t="s">
        <v>7139</v>
      </c>
      <c r="C12845" t="s">
        <v>7140</v>
      </c>
      <c r="D12845">
        <v>1333</v>
      </c>
      <c r="E12845" s="1">
        <v>2.125</v>
      </c>
      <c r="F12845">
        <v>1.7050000000000001</v>
      </c>
      <c r="G12845">
        <v>0.37</v>
      </c>
      <c r="H12845">
        <v>81</v>
      </c>
      <c r="I12845">
        <v>4.4000000000000004</v>
      </c>
      <c r="J12845">
        <v>4.13E-3</v>
      </c>
      <c r="K12845">
        <v>0.44900000000000001</v>
      </c>
      <c r="L12845">
        <v>2.7476795366795361</v>
      </c>
      <c r="M12845" s="2">
        <f t="shared" si="398"/>
        <v>52.895752895752899</v>
      </c>
      <c r="N12845" t="s">
        <v>2808</v>
      </c>
    </row>
    <row r="12846" spans="1:14">
      <c r="A12846">
        <v>138</v>
      </c>
      <c r="B12846" t="s">
        <v>5684</v>
      </c>
      <c r="C12846" t="s">
        <v>5685</v>
      </c>
      <c r="D12846">
        <v>2570</v>
      </c>
      <c r="E12846" s="1">
        <v>2.1240000000000001</v>
      </c>
      <c r="F12846">
        <v>2.415</v>
      </c>
      <c r="G12846">
        <v>0.55100000000000005</v>
      </c>
      <c r="H12846">
        <v>136</v>
      </c>
      <c r="I12846">
        <v>4.7</v>
      </c>
      <c r="J12846">
        <v>7.5799999999999999E-3</v>
      </c>
      <c r="K12846">
        <v>0.627</v>
      </c>
      <c r="L12846">
        <v>2.7476795366795361</v>
      </c>
      <c r="M12846" s="2">
        <f t="shared" si="398"/>
        <v>53.281853281853287</v>
      </c>
      <c r="N12846" t="s">
        <v>2808</v>
      </c>
    </row>
    <row r="12847" spans="1:14">
      <c r="A12847">
        <v>139</v>
      </c>
      <c r="B12847" t="s">
        <v>9771</v>
      </c>
      <c r="C12847" t="s">
        <v>9772</v>
      </c>
      <c r="D12847">
        <v>1769</v>
      </c>
      <c r="E12847" s="1">
        <v>2.109</v>
      </c>
      <c r="F12847">
        <v>2.1240000000000001</v>
      </c>
      <c r="G12847">
        <v>0.29499999999999998</v>
      </c>
      <c r="H12847">
        <v>61</v>
      </c>
      <c r="I12847">
        <v>8.4</v>
      </c>
      <c r="J12847">
        <v>3.0300000000000001E-3</v>
      </c>
      <c r="K12847">
        <v>0.57899999999999996</v>
      </c>
      <c r="L12847">
        <v>2.7476795366795361</v>
      </c>
      <c r="M12847" s="2">
        <f t="shared" si="398"/>
        <v>53.667953667953668</v>
      </c>
      <c r="N12847" t="s">
        <v>2808</v>
      </c>
    </row>
    <row r="12848" spans="1:14">
      <c r="A12848">
        <v>140</v>
      </c>
      <c r="B12848" t="s">
        <v>9705</v>
      </c>
      <c r="C12848" t="s">
        <v>9706</v>
      </c>
      <c r="D12848">
        <v>1756</v>
      </c>
      <c r="E12848" s="1">
        <v>2.1040000000000001</v>
      </c>
      <c r="F12848">
        <v>1.905</v>
      </c>
      <c r="G12848">
        <v>0.46500000000000002</v>
      </c>
      <c r="H12848">
        <v>129</v>
      </c>
      <c r="I12848">
        <v>6.3</v>
      </c>
      <c r="J12848">
        <v>3.6900000000000001E-3</v>
      </c>
      <c r="K12848">
        <v>0.51200000000000001</v>
      </c>
      <c r="L12848">
        <v>2.7476795366795361</v>
      </c>
      <c r="M12848" s="2">
        <f t="shared" si="398"/>
        <v>54.054054054054056</v>
      </c>
      <c r="N12848" t="s">
        <v>2808</v>
      </c>
    </row>
    <row r="12849" spans="1:14">
      <c r="A12849">
        <v>141</v>
      </c>
      <c r="B12849" t="s">
        <v>18216</v>
      </c>
      <c r="C12849" t="s">
        <v>18217</v>
      </c>
      <c r="D12849">
        <v>1996</v>
      </c>
      <c r="E12849" s="1">
        <v>2.097</v>
      </c>
      <c r="F12849">
        <v>2.7210000000000001</v>
      </c>
      <c r="G12849">
        <v>0.436</v>
      </c>
      <c r="H12849">
        <v>78</v>
      </c>
      <c r="I12849">
        <v>5.9</v>
      </c>
      <c r="J12849">
        <v>4.45E-3</v>
      </c>
      <c r="K12849">
        <v>0.70899999999999996</v>
      </c>
      <c r="L12849">
        <v>2.7476795366795361</v>
      </c>
      <c r="M12849" s="2">
        <f t="shared" si="398"/>
        <v>54.440154440154444</v>
      </c>
      <c r="N12849" t="s">
        <v>2808</v>
      </c>
    </row>
    <row r="12850" spans="1:14">
      <c r="A12850">
        <v>142</v>
      </c>
      <c r="B12850" t="s">
        <v>5692</v>
      </c>
      <c r="C12850" t="s">
        <v>5693</v>
      </c>
      <c r="D12850">
        <v>1158</v>
      </c>
      <c r="E12850" s="1">
        <v>2.09</v>
      </c>
      <c r="F12850">
        <v>1.7290000000000001</v>
      </c>
      <c r="G12850">
        <v>0.57399999999999995</v>
      </c>
      <c r="H12850">
        <v>54</v>
      </c>
      <c r="I12850">
        <v>8.1</v>
      </c>
      <c r="J12850">
        <v>2.0699999999999998E-3</v>
      </c>
      <c r="K12850">
        <v>0.46200000000000002</v>
      </c>
      <c r="L12850">
        <v>2.7476795366795361</v>
      </c>
      <c r="M12850" s="2">
        <f t="shared" si="398"/>
        <v>54.826254826254825</v>
      </c>
      <c r="N12850" t="s">
        <v>2808</v>
      </c>
    </row>
    <row r="12851" spans="1:14">
      <c r="A12851">
        <v>143</v>
      </c>
      <c r="B12851" t="s">
        <v>5744</v>
      </c>
      <c r="C12851" t="s">
        <v>5745</v>
      </c>
      <c r="D12851">
        <v>1374</v>
      </c>
      <c r="E12851" s="1">
        <v>2.0710000000000002</v>
      </c>
      <c r="F12851">
        <v>2.4489999999999998</v>
      </c>
      <c r="G12851">
        <v>0.52</v>
      </c>
      <c r="H12851">
        <v>75</v>
      </c>
      <c r="I12851">
        <v>4.9000000000000004</v>
      </c>
      <c r="J12851">
        <v>3.65E-3</v>
      </c>
      <c r="K12851">
        <v>0.65800000000000003</v>
      </c>
      <c r="L12851">
        <v>2.7476795366795361</v>
      </c>
      <c r="M12851" s="2">
        <f t="shared" si="398"/>
        <v>55.212355212355213</v>
      </c>
      <c r="N12851" t="s">
        <v>2808</v>
      </c>
    </row>
    <row r="12852" spans="1:14">
      <c r="A12852">
        <v>144</v>
      </c>
      <c r="B12852" t="s">
        <v>16726</v>
      </c>
      <c r="C12852" t="s">
        <v>16727</v>
      </c>
      <c r="D12852">
        <v>708</v>
      </c>
      <c r="E12852" s="1">
        <v>2.069</v>
      </c>
      <c r="F12852">
        <v>1.8720000000000001</v>
      </c>
      <c r="G12852">
        <v>0.48699999999999999</v>
      </c>
      <c r="H12852">
        <v>39</v>
      </c>
      <c r="I12852">
        <v>5.2</v>
      </c>
      <c r="J12852">
        <v>1.92E-3</v>
      </c>
      <c r="K12852">
        <v>0.51900000000000002</v>
      </c>
      <c r="L12852">
        <v>2.7476795366795361</v>
      </c>
      <c r="M12852" s="2">
        <f t="shared" si="398"/>
        <v>55.598455598455601</v>
      </c>
      <c r="N12852" t="s">
        <v>2808</v>
      </c>
    </row>
    <row r="12853" spans="1:14">
      <c r="A12853">
        <v>145</v>
      </c>
      <c r="B12853" t="s">
        <v>7157</v>
      </c>
      <c r="C12853" t="s">
        <v>7158</v>
      </c>
      <c r="D12853">
        <v>3186</v>
      </c>
      <c r="E12853" s="1">
        <v>2.0680000000000001</v>
      </c>
      <c r="F12853">
        <v>2.2309999999999999</v>
      </c>
      <c r="G12853">
        <v>0.2</v>
      </c>
      <c r="H12853">
        <v>100</v>
      </c>
      <c r="I12853">
        <v>7.3</v>
      </c>
      <c r="J12853">
        <v>4.96E-3</v>
      </c>
      <c r="K12853">
        <v>0.52400000000000002</v>
      </c>
      <c r="L12853">
        <v>2.7476795366795361</v>
      </c>
      <c r="M12853" s="2">
        <f t="shared" si="398"/>
        <v>55.984555984555982</v>
      </c>
      <c r="N12853" t="s">
        <v>2808</v>
      </c>
    </row>
    <row r="12854" spans="1:14">
      <c r="A12854">
        <v>146</v>
      </c>
      <c r="B12854" t="s">
        <v>21387</v>
      </c>
      <c r="C12854" t="s">
        <v>21388</v>
      </c>
      <c r="D12854">
        <v>8059</v>
      </c>
      <c r="E12854" s="1">
        <v>2.0680000000000001</v>
      </c>
      <c r="F12854">
        <v>2.4380000000000002</v>
      </c>
      <c r="G12854">
        <v>0.44400000000000001</v>
      </c>
      <c r="H12854">
        <v>302</v>
      </c>
      <c r="I12854">
        <v>6.6</v>
      </c>
      <c r="J12854">
        <v>1.2460000000000001E-2</v>
      </c>
      <c r="K12854">
        <v>0.48599999999999999</v>
      </c>
      <c r="L12854">
        <v>2.7476795366795361</v>
      </c>
      <c r="M12854" s="2">
        <f t="shared" si="398"/>
        <v>56.37065637065637</v>
      </c>
      <c r="N12854" t="s">
        <v>2808</v>
      </c>
    </row>
    <row r="12855" spans="1:14">
      <c r="A12855">
        <v>147</v>
      </c>
      <c r="B12855" t="s">
        <v>12348</v>
      </c>
      <c r="C12855" t="s">
        <v>12349</v>
      </c>
      <c r="D12855">
        <v>1415</v>
      </c>
      <c r="E12855" s="1">
        <v>2.0659999999999998</v>
      </c>
      <c r="F12855">
        <v>1.76</v>
      </c>
      <c r="G12855">
        <v>0.14000000000000001</v>
      </c>
      <c r="H12855">
        <v>57</v>
      </c>
      <c r="I12855">
        <v>7.3</v>
      </c>
      <c r="J12855">
        <v>2.33E-3</v>
      </c>
      <c r="K12855">
        <v>0.38400000000000001</v>
      </c>
      <c r="L12855">
        <v>2.7476795366795361</v>
      </c>
      <c r="M12855" s="2">
        <f t="shared" si="398"/>
        <v>56.756756756756758</v>
      </c>
      <c r="N12855" t="s">
        <v>2808</v>
      </c>
    </row>
    <row r="12856" spans="1:14">
      <c r="A12856">
        <v>148</v>
      </c>
      <c r="B12856" t="s">
        <v>9721</v>
      </c>
      <c r="C12856" t="s">
        <v>9722</v>
      </c>
      <c r="D12856">
        <v>7185</v>
      </c>
      <c r="E12856" s="1">
        <v>2.0329999999999999</v>
      </c>
      <c r="F12856">
        <v>2.1179999999999999</v>
      </c>
      <c r="G12856">
        <v>0.39700000000000002</v>
      </c>
      <c r="H12856">
        <v>184</v>
      </c>
      <c r="I12856" t="s">
        <v>18288</v>
      </c>
      <c r="J12856">
        <v>8.6E-3</v>
      </c>
      <c r="K12856">
        <v>0.505</v>
      </c>
      <c r="L12856">
        <v>2.7476795366795361</v>
      </c>
      <c r="M12856" s="2">
        <f t="shared" si="398"/>
        <v>57.142857142857139</v>
      </c>
      <c r="N12856" t="s">
        <v>2808</v>
      </c>
    </row>
    <row r="12857" spans="1:14">
      <c r="A12857">
        <v>149</v>
      </c>
      <c r="B12857" t="s">
        <v>11613</v>
      </c>
      <c r="C12857" t="s">
        <v>11614</v>
      </c>
      <c r="D12857">
        <v>815</v>
      </c>
      <c r="E12857" s="1">
        <v>2.0310000000000001</v>
      </c>
      <c r="F12857">
        <v>3.0840000000000001</v>
      </c>
      <c r="G12857">
        <v>0.121</v>
      </c>
      <c r="H12857">
        <v>33</v>
      </c>
      <c r="I12857">
        <v>4</v>
      </c>
      <c r="J12857">
        <v>3.3500000000000001E-3</v>
      </c>
      <c r="K12857">
        <v>0.88800000000000001</v>
      </c>
      <c r="L12857">
        <v>2.7476795366795361</v>
      </c>
      <c r="M12857" s="2">
        <f t="shared" si="398"/>
        <v>57.528957528957527</v>
      </c>
      <c r="N12857" t="s">
        <v>2808</v>
      </c>
    </row>
    <row r="12858" spans="1:14">
      <c r="A12858">
        <v>150</v>
      </c>
      <c r="B12858" t="s">
        <v>5736</v>
      </c>
      <c r="C12858" t="s">
        <v>5737</v>
      </c>
      <c r="D12858">
        <v>1127</v>
      </c>
      <c r="E12858" s="1">
        <v>2.0150000000000001</v>
      </c>
      <c r="F12858">
        <v>1.778</v>
      </c>
      <c r="G12858">
        <v>0.182</v>
      </c>
      <c r="H12858">
        <v>44</v>
      </c>
      <c r="I12858">
        <v>5.9</v>
      </c>
      <c r="J12858">
        <v>2.0999999999999999E-3</v>
      </c>
      <c r="K12858">
        <v>0.379</v>
      </c>
      <c r="L12858">
        <v>2.7476795366795361</v>
      </c>
      <c r="M12858" s="2">
        <f t="shared" si="398"/>
        <v>57.915057915057908</v>
      </c>
      <c r="N12858" t="s">
        <v>2808</v>
      </c>
    </row>
    <row r="12859" spans="1:14">
      <c r="A12859">
        <v>151</v>
      </c>
      <c r="B12859" t="s">
        <v>10718</v>
      </c>
      <c r="C12859" t="s">
        <v>10719</v>
      </c>
      <c r="D12859">
        <v>2244</v>
      </c>
      <c r="E12859" s="1">
        <v>2.0049999999999999</v>
      </c>
      <c r="F12859">
        <v>1.9750000000000001</v>
      </c>
      <c r="G12859">
        <v>0.21299999999999999</v>
      </c>
      <c r="H12859">
        <v>169</v>
      </c>
      <c r="I12859">
        <v>5.8</v>
      </c>
      <c r="J12859">
        <v>4.6299999999999996E-3</v>
      </c>
      <c r="K12859">
        <v>0.46500000000000002</v>
      </c>
      <c r="L12859">
        <v>2.7476795366795361</v>
      </c>
      <c r="M12859" s="2">
        <f t="shared" si="398"/>
        <v>58.301158301158296</v>
      </c>
      <c r="N12859" t="s">
        <v>2808</v>
      </c>
    </row>
    <row r="12860" spans="1:14">
      <c r="A12860">
        <v>152</v>
      </c>
      <c r="B12860" t="s">
        <v>20227</v>
      </c>
      <c r="C12860" t="s">
        <v>20228</v>
      </c>
      <c r="D12860">
        <v>1453</v>
      </c>
      <c r="E12860" s="1">
        <v>2</v>
      </c>
      <c r="F12860">
        <v>1.9750000000000001</v>
      </c>
      <c r="G12860">
        <v>0.26800000000000002</v>
      </c>
      <c r="H12860">
        <v>82</v>
      </c>
      <c r="I12860">
        <v>5.0999999999999996</v>
      </c>
      <c r="J12860">
        <v>3.3800000000000002E-3</v>
      </c>
      <c r="K12860">
        <v>0.47199999999999998</v>
      </c>
      <c r="L12860">
        <v>2.7476795366795361</v>
      </c>
      <c r="M12860" s="2">
        <f t="shared" si="398"/>
        <v>58.687258687258691</v>
      </c>
      <c r="N12860" t="s">
        <v>2808</v>
      </c>
    </row>
    <row r="12861" spans="1:14">
      <c r="A12861">
        <v>153</v>
      </c>
      <c r="B12861" t="s">
        <v>9673</v>
      </c>
      <c r="C12861" t="s">
        <v>9674</v>
      </c>
      <c r="D12861">
        <v>1751</v>
      </c>
      <c r="E12861" s="1">
        <v>1.988</v>
      </c>
      <c r="F12861">
        <v>2.0369999999999999</v>
      </c>
      <c r="G12861">
        <v>0.41499999999999998</v>
      </c>
      <c r="H12861">
        <v>82</v>
      </c>
      <c r="I12861">
        <v>6.1</v>
      </c>
      <c r="J12861">
        <v>3.7000000000000002E-3</v>
      </c>
      <c r="K12861">
        <v>0.52</v>
      </c>
      <c r="L12861">
        <v>2.7476795366795361</v>
      </c>
      <c r="M12861" s="2">
        <f t="shared" si="398"/>
        <v>59.073359073359079</v>
      </c>
      <c r="N12861" t="s">
        <v>2808</v>
      </c>
    </row>
    <row r="12862" spans="1:14">
      <c r="A12862">
        <v>154</v>
      </c>
      <c r="B12862" t="s">
        <v>5666</v>
      </c>
      <c r="C12862" t="s">
        <v>5667</v>
      </c>
      <c r="D12862">
        <v>3749</v>
      </c>
      <c r="E12862" s="1">
        <v>1.984</v>
      </c>
      <c r="F12862">
        <v>2.0510000000000002</v>
      </c>
      <c r="G12862">
        <v>0.55200000000000005</v>
      </c>
      <c r="H12862">
        <v>154</v>
      </c>
      <c r="I12862">
        <v>5.8</v>
      </c>
      <c r="J12862">
        <v>8.5699999999999995E-3</v>
      </c>
      <c r="K12862">
        <v>0.53400000000000003</v>
      </c>
      <c r="L12862">
        <v>2.7476795366795361</v>
      </c>
      <c r="M12862" s="2">
        <f t="shared" si="398"/>
        <v>59.45945945945946</v>
      </c>
      <c r="N12862" t="s">
        <v>2808</v>
      </c>
    </row>
    <row r="12863" spans="1:14">
      <c r="A12863">
        <v>155</v>
      </c>
      <c r="B12863" t="s">
        <v>9795</v>
      </c>
      <c r="C12863" t="s">
        <v>9796</v>
      </c>
      <c r="D12863">
        <v>3289</v>
      </c>
      <c r="E12863" s="1">
        <v>1.984</v>
      </c>
      <c r="F12863">
        <v>2.302</v>
      </c>
      <c r="G12863">
        <v>0.66100000000000003</v>
      </c>
      <c r="H12863">
        <v>121</v>
      </c>
      <c r="I12863" t="s">
        <v>18288</v>
      </c>
      <c r="J12863">
        <v>5.0699999999999999E-3</v>
      </c>
      <c r="K12863">
        <v>0.61899999999999999</v>
      </c>
      <c r="L12863">
        <v>2.7476795366795361</v>
      </c>
      <c r="M12863" s="2">
        <f t="shared" si="398"/>
        <v>59.845559845559848</v>
      </c>
      <c r="N12863" t="s">
        <v>2808</v>
      </c>
    </row>
    <row r="12864" spans="1:14">
      <c r="A12864">
        <v>156</v>
      </c>
      <c r="B12864" t="s">
        <v>9761</v>
      </c>
      <c r="C12864" t="s">
        <v>9762</v>
      </c>
      <c r="D12864">
        <v>1995</v>
      </c>
      <c r="E12864" s="1">
        <v>1.9650000000000001</v>
      </c>
      <c r="F12864">
        <v>2.2229999999999999</v>
      </c>
      <c r="G12864">
        <v>0.23499999999999999</v>
      </c>
      <c r="H12864">
        <v>102</v>
      </c>
      <c r="I12864">
        <v>4</v>
      </c>
      <c r="J12864">
        <v>5.6299999999999996E-3</v>
      </c>
      <c r="K12864">
        <v>0.49299999999999999</v>
      </c>
      <c r="L12864">
        <v>2.7476795366795361</v>
      </c>
      <c r="M12864" s="2">
        <f t="shared" si="398"/>
        <v>60.231660231660236</v>
      </c>
      <c r="N12864" t="s">
        <v>2808</v>
      </c>
    </row>
    <row r="12865" spans="1:14">
      <c r="A12865">
        <v>157</v>
      </c>
      <c r="B12865" t="s">
        <v>20229</v>
      </c>
      <c r="C12865" t="s">
        <v>20230</v>
      </c>
      <c r="D12865">
        <v>2861</v>
      </c>
      <c r="E12865" s="1">
        <v>1.9450000000000001</v>
      </c>
      <c r="F12865">
        <v>1.8149999999999999</v>
      </c>
      <c r="G12865">
        <v>0.38500000000000001</v>
      </c>
      <c r="H12865">
        <v>218</v>
      </c>
      <c r="I12865">
        <v>5.2</v>
      </c>
      <c r="J12865">
        <v>6.8399999999999997E-3</v>
      </c>
      <c r="K12865">
        <v>0.44600000000000001</v>
      </c>
      <c r="L12865">
        <v>2.7476795366795361</v>
      </c>
      <c r="M12865" s="2">
        <f t="shared" si="398"/>
        <v>60.617760617760617</v>
      </c>
      <c r="N12865" t="s">
        <v>2808</v>
      </c>
    </row>
    <row r="12866" spans="1:14">
      <c r="A12866">
        <v>158</v>
      </c>
      <c r="B12866" t="s">
        <v>5702</v>
      </c>
      <c r="C12866" t="s">
        <v>5703</v>
      </c>
      <c r="D12866">
        <v>1180</v>
      </c>
      <c r="E12866" s="1">
        <v>1.915</v>
      </c>
      <c r="F12866">
        <v>1.639</v>
      </c>
      <c r="G12866">
        <v>0.35599999999999998</v>
      </c>
      <c r="H12866">
        <v>90</v>
      </c>
      <c r="I12866">
        <v>4.9000000000000004</v>
      </c>
      <c r="J12866">
        <v>3.0799999999999998E-3</v>
      </c>
      <c r="K12866">
        <v>0.42899999999999999</v>
      </c>
      <c r="L12866">
        <v>2.7476795366795361</v>
      </c>
      <c r="M12866" s="2">
        <f t="shared" si="398"/>
        <v>61.003861003861005</v>
      </c>
      <c r="N12866" t="s">
        <v>2808</v>
      </c>
    </row>
    <row r="12867" spans="1:14">
      <c r="A12867">
        <v>159</v>
      </c>
      <c r="B12867" t="s">
        <v>20424</v>
      </c>
      <c r="C12867" t="s">
        <v>20423</v>
      </c>
      <c r="D12867">
        <v>762</v>
      </c>
      <c r="E12867" s="1">
        <v>1.909</v>
      </c>
      <c r="F12867">
        <v>2.0249999999999999</v>
      </c>
      <c r="G12867">
        <v>0.16700000000000001</v>
      </c>
      <c r="H12867">
        <v>36</v>
      </c>
      <c r="I12867">
        <v>6.6</v>
      </c>
      <c r="J12867">
        <v>1.32E-3</v>
      </c>
      <c r="K12867">
        <v>0.46300000000000002</v>
      </c>
      <c r="L12867">
        <v>2.7476795366795361</v>
      </c>
      <c r="M12867" s="2">
        <f t="shared" si="398"/>
        <v>61.389961389961393</v>
      </c>
      <c r="N12867" t="s">
        <v>2808</v>
      </c>
    </row>
    <row r="12868" spans="1:14">
      <c r="A12868">
        <v>160</v>
      </c>
      <c r="B12868" t="s">
        <v>20233</v>
      </c>
      <c r="C12868" t="s">
        <v>20234</v>
      </c>
      <c r="D12868">
        <v>835</v>
      </c>
      <c r="E12868" s="1">
        <v>1.8959999999999999</v>
      </c>
      <c r="F12868">
        <v>2.0209999999999999</v>
      </c>
      <c r="G12868">
        <v>0.372</v>
      </c>
      <c r="H12868">
        <v>43</v>
      </c>
      <c r="I12868">
        <v>5.2</v>
      </c>
      <c r="J12868">
        <v>2.5400000000000002E-3</v>
      </c>
      <c r="K12868">
        <v>0.60499999999999998</v>
      </c>
      <c r="L12868">
        <v>2.7476795366795361</v>
      </c>
      <c r="M12868" s="2">
        <f t="shared" si="398"/>
        <v>61.776061776061773</v>
      </c>
      <c r="N12868" t="s">
        <v>2808</v>
      </c>
    </row>
    <row r="12869" spans="1:14">
      <c r="A12869">
        <v>161</v>
      </c>
      <c r="B12869" t="s">
        <v>5526</v>
      </c>
      <c r="C12869" t="s">
        <v>5527</v>
      </c>
      <c r="D12869">
        <v>770</v>
      </c>
      <c r="E12869" s="1">
        <v>1.8839999999999999</v>
      </c>
      <c r="F12869">
        <v>1.8740000000000001</v>
      </c>
      <c r="G12869">
        <v>0.38900000000000001</v>
      </c>
      <c r="H12869">
        <v>36</v>
      </c>
      <c r="I12869">
        <v>6.4</v>
      </c>
      <c r="J12869">
        <v>1.8699999999999999E-3</v>
      </c>
      <c r="K12869">
        <v>0.55800000000000005</v>
      </c>
      <c r="L12869">
        <v>2.7476795366795361</v>
      </c>
      <c r="M12869" s="2">
        <f t="shared" si="398"/>
        <v>62.162162162162161</v>
      </c>
      <c r="N12869" t="s">
        <v>2808</v>
      </c>
    </row>
    <row r="12870" spans="1:14">
      <c r="A12870">
        <v>162</v>
      </c>
      <c r="B12870" t="s">
        <v>5688</v>
      </c>
      <c r="C12870" t="s">
        <v>5689</v>
      </c>
      <c r="D12870">
        <v>10094</v>
      </c>
      <c r="E12870" s="1">
        <v>1.849</v>
      </c>
      <c r="F12870">
        <v>1.998</v>
      </c>
      <c r="G12870">
        <v>0.20200000000000001</v>
      </c>
      <c r="H12870">
        <v>342</v>
      </c>
      <c r="I12870">
        <v>7</v>
      </c>
      <c r="J12870">
        <v>1.6219999999999998E-2</v>
      </c>
      <c r="K12870">
        <v>0.46899999999999997</v>
      </c>
      <c r="L12870">
        <v>2.7476795366795361</v>
      </c>
      <c r="M12870" s="2">
        <f t="shared" si="398"/>
        <v>62.548262548262542</v>
      </c>
      <c r="N12870" t="s">
        <v>2808</v>
      </c>
    </row>
    <row r="12871" spans="1:14">
      <c r="A12871">
        <v>163</v>
      </c>
      <c r="B12871" t="s">
        <v>18158</v>
      </c>
      <c r="C12871" t="s">
        <v>18159</v>
      </c>
      <c r="D12871">
        <v>1907</v>
      </c>
      <c r="E12871" s="1">
        <v>1.8149999999999999</v>
      </c>
      <c r="F12871">
        <v>2.08</v>
      </c>
      <c r="G12871">
        <v>0.373</v>
      </c>
      <c r="H12871">
        <v>59</v>
      </c>
      <c r="I12871">
        <v>8.8000000000000007</v>
      </c>
      <c r="J12871">
        <v>3.15E-3</v>
      </c>
      <c r="K12871">
        <v>0.57199999999999995</v>
      </c>
      <c r="L12871">
        <v>2.7476795366795361</v>
      </c>
      <c r="M12871" s="2">
        <f t="shared" si="398"/>
        <v>62.93436293436293</v>
      </c>
      <c r="N12871" t="s">
        <v>2808</v>
      </c>
    </row>
    <row r="12872" spans="1:14">
      <c r="A12872">
        <v>164</v>
      </c>
      <c r="B12872" t="s">
        <v>9723</v>
      </c>
      <c r="C12872" t="s">
        <v>9724</v>
      </c>
      <c r="D12872">
        <v>805</v>
      </c>
      <c r="E12872" s="1">
        <v>1.8080000000000001</v>
      </c>
      <c r="F12872">
        <v>2.4209999999999998</v>
      </c>
      <c r="G12872">
        <v>0.38</v>
      </c>
      <c r="H12872">
        <v>50</v>
      </c>
      <c r="I12872">
        <v>5.6</v>
      </c>
      <c r="J12872">
        <v>2.3600000000000001E-3</v>
      </c>
      <c r="K12872">
        <v>0.73499999999999999</v>
      </c>
      <c r="L12872">
        <v>2.7476795366795361</v>
      </c>
      <c r="M12872" s="2">
        <f t="shared" si="398"/>
        <v>63.320463320463318</v>
      </c>
      <c r="N12872" t="s">
        <v>2808</v>
      </c>
    </row>
    <row r="12873" spans="1:14">
      <c r="A12873">
        <v>165</v>
      </c>
      <c r="B12873" t="s">
        <v>7165</v>
      </c>
      <c r="C12873" t="s">
        <v>7166</v>
      </c>
      <c r="D12873">
        <v>1292</v>
      </c>
      <c r="E12873" s="1">
        <v>1.738</v>
      </c>
      <c r="F12873">
        <v>1.6850000000000001</v>
      </c>
      <c r="G12873">
        <v>0.17399999999999999</v>
      </c>
      <c r="H12873">
        <v>92</v>
      </c>
      <c r="I12873">
        <v>5</v>
      </c>
      <c r="J12873">
        <v>3.6099999999999999E-3</v>
      </c>
      <c r="K12873">
        <v>0.47599999999999998</v>
      </c>
      <c r="L12873">
        <v>2.7476795366795361</v>
      </c>
      <c r="M12873" s="2">
        <f t="shared" si="398"/>
        <v>63.706563706563699</v>
      </c>
      <c r="N12873" t="s">
        <v>2808</v>
      </c>
    </row>
    <row r="12874" spans="1:14">
      <c r="A12874">
        <v>166</v>
      </c>
      <c r="B12874" t="s">
        <v>17240</v>
      </c>
      <c r="C12874" t="s">
        <v>17241</v>
      </c>
      <c r="D12874">
        <v>3001</v>
      </c>
      <c r="E12874" s="1">
        <v>1.718</v>
      </c>
      <c r="F12874">
        <v>2.0619999999999998</v>
      </c>
      <c r="G12874">
        <v>0.443</v>
      </c>
      <c r="H12874">
        <v>140</v>
      </c>
      <c r="I12874">
        <v>6.5</v>
      </c>
      <c r="J12874">
        <v>6.2100000000000002E-3</v>
      </c>
      <c r="K12874">
        <v>0.53800000000000003</v>
      </c>
      <c r="L12874">
        <v>2.7476795366795361</v>
      </c>
      <c r="M12874" s="2">
        <f t="shared" si="398"/>
        <v>64.092664092664094</v>
      </c>
      <c r="N12874" t="s">
        <v>2808</v>
      </c>
    </row>
    <row r="12875" spans="1:14">
      <c r="A12875">
        <v>167</v>
      </c>
      <c r="B12875" t="s">
        <v>11556</v>
      </c>
      <c r="C12875" t="s">
        <v>11557</v>
      </c>
      <c r="D12875">
        <v>382</v>
      </c>
      <c r="E12875" s="1">
        <v>1.6919999999999999</v>
      </c>
      <c r="F12875">
        <v>1.8169999999999999</v>
      </c>
      <c r="G12875">
        <v>0.39300000000000002</v>
      </c>
      <c r="H12875">
        <v>28</v>
      </c>
      <c r="I12875">
        <v>4</v>
      </c>
      <c r="J12875">
        <v>1.4E-3</v>
      </c>
      <c r="K12875">
        <v>0.47299999999999998</v>
      </c>
      <c r="L12875">
        <v>2.7476795366795361</v>
      </c>
      <c r="M12875" s="2">
        <f t="shared" si="398"/>
        <v>64.478764478764489</v>
      </c>
      <c r="N12875" t="s">
        <v>2808</v>
      </c>
    </row>
    <row r="12876" spans="1:14">
      <c r="A12876">
        <v>168</v>
      </c>
      <c r="B12876" t="s">
        <v>15924</v>
      </c>
      <c r="C12876" t="s">
        <v>15925</v>
      </c>
      <c r="D12876">
        <v>622</v>
      </c>
      <c r="E12876" s="1">
        <v>1.6739999999999999</v>
      </c>
      <c r="G12876">
        <v>0.26800000000000002</v>
      </c>
      <c r="H12876">
        <v>71</v>
      </c>
      <c r="I12876">
        <v>3.8</v>
      </c>
      <c r="J12876">
        <v>2.3800000000000002E-3</v>
      </c>
      <c r="L12876">
        <v>2.7476795366795361</v>
      </c>
      <c r="M12876" s="2">
        <f t="shared" si="398"/>
        <v>64.86486486486487</v>
      </c>
      <c r="N12876" t="s">
        <v>2808</v>
      </c>
    </row>
    <row r="12877" spans="1:14">
      <c r="A12877">
        <v>169</v>
      </c>
      <c r="B12877" t="s">
        <v>20241</v>
      </c>
      <c r="C12877" t="s">
        <v>20242</v>
      </c>
      <c r="D12877">
        <v>1044</v>
      </c>
      <c r="E12877" s="1">
        <v>1.6160000000000001</v>
      </c>
      <c r="F12877">
        <v>1.538</v>
      </c>
      <c r="G12877">
        <v>0.3</v>
      </c>
      <c r="H12877">
        <v>80</v>
      </c>
      <c r="I12877">
        <v>5.7</v>
      </c>
      <c r="J12877">
        <v>2.31E-3</v>
      </c>
      <c r="K12877">
        <v>0.39600000000000002</v>
      </c>
      <c r="L12877">
        <v>2.7476795366795361</v>
      </c>
      <c r="M12877" s="2">
        <f t="shared" si="398"/>
        <v>65.250965250965251</v>
      </c>
      <c r="N12877" t="s">
        <v>2808</v>
      </c>
    </row>
    <row r="12878" spans="1:14">
      <c r="A12878">
        <v>170</v>
      </c>
      <c r="B12878" t="s">
        <v>21311</v>
      </c>
      <c r="C12878" t="s">
        <v>21312</v>
      </c>
      <c r="D12878">
        <v>481</v>
      </c>
      <c r="E12878" s="1">
        <v>1.611</v>
      </c>
      <c r="F12878">
        <v>1.5760000000000001</v>
      </c>
      <c r="G12878">
        <v>0</v>
      </c>
      <c r="H12878">
        <v>31</v>
      </c>
      <c r="I12878">
        <v>6.8</v>
      </c>
      <c r="J12878">
        <v>1.1900000000000001E-3</v>
      </c>
      <c r="K12878">
        <v>0.48799999999999999</v>
      </c>
      <c r="L12878">
        <v>2.7476795366795361</v>
      </c>
      <c r="M12878" s="2">
        <f t="shared" si="398"/>
        <v>65.637065637065632</v>
      </c>
      <c r="N12878" t="s">
        <v>2808</v>
      </c>
    </row>
    <row r="12879" spans="1:14">
      <c r="A12879">
        <v>171</v>
      </c>
      <c r="B12879" t="s">
        <v>9769</v>
      </c>
      <c r="C12879" t="s">
        <v>9770</v>
      </c>
      <c r="D12879">
        <v>2038</v>
      </c>
      <c r="E12879" s="1">
        <v>1.603</v>
      </c>
      <c r="F12879">
        <v>1.7330000000000001</v>
      </c>
      <c r="G12879">
        <v>0.52300000000000002</v>
      </c>
      <c r="H12879">
        <v>88</v>
      </c>
      <c r="I12879">
        <v>9.1</v>
      </c>
      <c r="J12879">
        <v>3.4099999999999998E-3</v>
      </c>
      <c r="K12879">
        <v>0.46300000000000002</v>
      </c>
      <c r="L12879">
        <v>2.7476795366795361</v>
      </c>
      <c r="M12879" s="2">
        <f t="shared" si="398"/>
        <v>66.023166023166027</v>
      </c>
      <c r="N12879" t="s">
        <v>2808</v>
      </c>
    </row>
    <row r="12880" spans="1:14">
      <c r="A12880">
        <v>172</v>
      </c>
      <c r="B12880" t="s">
        <v>7175</v>
      </c>
      <c r="C12880" t="s">
        <v>7176</v>
      </c>
      <c r="D12880">
        <v>1206</v>
      </c>
      <c r="E12880" s="1">
        <v>1.597</v>
      </c>
      <c r="F12880">
        <v>1.9379999999999999</v>
      </c>
      <c r="G12880">
        <v>0.46800000000000003</v>
      </c>
      <c r="H12880">
        <v>158</v>
      </c>
      <c r="I12880">
        <v>4</v>
      </c>
      <c r="J12880">
        <v>7.2300000000000003E-3</v>
      </c>
      <c r="K12880">
        <v>0.88600000000000001</v>
      </c>
      <c r="L12880">
        <v>2.7476795366795361</v>
      </c>
      <c r="M12880" s="2">
        <f t="shared" si="398"/>
        <v>66.409266409266408</v>
      </c>
      <c r="N12880" t="s">
        <v>2808</v>
      </c>
    </row>
    <row r="12881" spans="1:14">
      <c r="A12881">
        <v>173</v>
      </c>
      <c r="B12881" t="s">
        <v>5656</v>
      </c>
      <c r="C12881" t="s">
        <v>5657</v>
      </c>
      <c r="D12881">
        <v>2606</v>
      </c>
      <c r="E12881" s="1">
        <v>1.5840000000000001</v>
      </c>
      <c r="F12881">
        <v>1.9059999999999999</v>
      </c>
      <c r="G12881">
        <v>0.17100000000000001</v>
      </c>
      <c r="H12881">
        <v>164</v>
      </c>
      <c r="I12881">
        <v>5.3</v>
      </c>
      <c r="J12881">
        <v>5.9500000000000004E-3</v>
      </c>
      <c r="K12881">
        <v>0.41899999999999998</v>
      </c>
      <c r="L12881">
        <v>2.7476795366795361</v>
      </c>
      <c r="M12881" s="2">
        <f t="shared" si="398"/>
        <v>66.795366795366789</v>
      </c>
      <c r="N12881" t="s">
        <v>2808</v>
      </c>
    </row>
    <row r="12882" spans="1:14">
      <c r="A12882">
        <v>174</v>
      </c>
      <c r="B12882" t="s">
        <v>21183</v>
      </c>
      <c r="C12882" t="s">
        <v>21184</v>
      </c>
      <c r="D12882">
        <v>2050</v>
      </c>
      <c r="E12882" s="1">
        <v>1.571</v>
      </c>
      <c r="F12882">
        <v>1.772</v>
      </c>
      <c r="G12882">
        <v>0.185</v>
      </c>
      <c r="H12882">
        <v>81</v>
      </c>
      <c r="I12882">
        <v>9.4</v>
      </c>
      <c r="J12882">
        <v>2.2399999999999998E-3</v>
      </c>
      <c r="K12882">
        <v>0.36299999999999999</v>
      </c>
      <c r="L12882">
        <v>2.7476795366795361</v>
      </c>
      <c r="M12882" s="2">
        <f t="shared" si="398"/>
        <v>67.181467181467184</v>
      </c>
      <c r="N12882" t="s">
        <v>2808</v>
      </c>
    </row>
    <row r="12883" spans="1:14">
      <c r="A12883">
        <v>175</v>
      </c>
      <c r="B12883" t="s">
        <v>21325</v>
      </c>
      <c r="C12883" t="s">
        <v>21326</v>
      </c>
      <c r="D12883">
        <v>13371</v>
      </c>
      <c r="E12883" s="1">
        <v>1.5640000000000001</v>
      </c>
      <c r="F12883">
        <v>1.6020000000000001</v>
      </c>
      <c r="G12883">
        <v>0.19900000000000001</v>
      </c>
      <c r="H12883">
        <v>231</v>
      </c>
      <c r="I12883" t="s">
        <v>18288</v>
      </c>
      <c r="J12883">
        <v>1.0670000000000001E-2</v>
      </c>
      <c r="K12883">
        <v>0.38100000000000001</v>
      </c>
      <c r="L12883">
        <v>2.7476795366795361</v>
      </c>
      <c r="M12883" s="2">
        <f t="shared" si="398"/>
        <v>67.567567567567565</v>
      </c>
      <c r="N12883" t="s">
        <v>2808</v>
      </c>
    </row>
    <row r="12884" spans="1:14">
      <c r="A12884">
        <v>176</v>
      </c>
      <c r="B12884" t="s">
        <v>5700</v>
      </c>
      <c r="C12884" t="s">
        <v>5701</v>
      </c>
      <c r="D12884">
        <v>3899</v>
      </c>
      <c r="E12884" s="1">
        <v>1.556</v>
      </c>
      <c r="F12884">
        <v>1.728</v>
      </c>
      <c r="G12884">
        <v>0.25800000000000001</v>
      </c>
      <c r="H12884">
        <v>163</v>
      </c>
      <c r="I12884" t="s">
        <v>18288</v>
      </c>
      <c r="J12884">
        <v>4.7699999999999999E-3</v>
      </c>
      <c r="K12884">
        <v>0.44900000000000001</v>
      </c>
      <c r="L12884">
        <v>2.7476795366795361</v>
      </c>
      <c r="M12884" s="2">
        <f t="shared" si="398"/>
        <v>67.953667953667946</v>
      </c>
      <c r="N12884" t="s">
        <v>2808</v>
      </c>
    </row>
    <row r="12885" spans="1:14">
      <c r="A12885">
        <v>177</v>
      </c>
      <c r="B12885" t="s">
        <v>8915</v>
      </c>
      <c r="C12885" t="s">
        <v>8916</v>
      </c>
      <c r="D12885">
        <v>1240</v>
      </c>
      <c r="E12885" s="1">
        <v>1.554</v>
      </c>
      <c r="G12885">
        <v>0.28000000000000003</v>
      </c>
      <c r="H12885">
        <v>157</v>
      </c>
      <c r="I12885">
        <v>4.5999999999999996</v>
      </c>
      <c r="J12885">
        <v>3.7100000000000002E-3</v>
      </c>
      <c r="L12885">
        <v>2.7476795366795361</v>
      </c>
      <c r="M12885" s="2">
        <f t="shared" si="398"/>
        <v>68.339768339768341</v>
      </c>
      <c r="N12885" t="s">
        <v>2808</v>
      </c>
    </row>
    <row r="12886" spans="1:14">
      <c r="A12886">
        <v>178</v>
      </c>
      <c r="B12886" t="s">
        <v>21315</v>
      </c>
      <c r="C12886" t="s">
        <v>21316</v>
      </c>
      <c r="D12886">
        <v>1981</v>
      </c>
      <c r="E12886" s="1">
        <v>1.54</v>
      </c>
      <c r="F12886">
        <v>1.712</v>
      </c>
      <c r="G12886">
        <v>0.35799999999999998</v>
      </c>
      <c r="H12886">
        <v>106</v>
      </c>
      <c r="I12886">
        <v>8.6999999999999993</v>
      </c>
      <c r="J12886">
        <v>2.3800000000000002E-3</v>
      </c>
      <c r="K12886">
        <v>0.34599999999999997</v>
      </c>
      <c r="L12886">
        <v>2.7476795366795361</v>
      </c>
      <c r="M12886" s="2">
        <f t="shared" si="398"/>
        <v>68.725868725868722</v>
      </c>
      <c r="N12886" t="s">
        <v>2808</v>
      </c>
    </row>
    <row r="12887" spans="1:14">
      <c r="A12887">
        <v>179</v>
      </c>
      <c r="B12887" t="s">
        <v>21337</v>
      </c>
      <c r="C12887" t="s">
        <v>21338</v>
      </c>
      <c r="D12887">
        <v>3862</v>
      </c>
      <c r="E12887" s="1">
        <v>1.5389999999999999</v>
      </c>
      <c r="F12887">
        <v>1.645</v>
      </c>
      <c r="G12887">
        <v>0.27900000000000003</v>
      </c>
      <c r="H12887">
        <v>165</v>
      </c>
      <c r="I12887">
        <v>9.4</v>
      </c>
      <c r="J12887">
        <v>4.3099999999999996E-3</v>
      </c>
      <c r="K12887">
        <v>0.308</v>
      </c>
      <c r="L12887">
        <v>2.7476795366795361</v>
      </c>
      <c r="M12887" s="2">
        <f t="shared" si="398"/>
        <v>69.111969111969103</v>
      </c>
      <c r="N12887" t="s">
        <v>2808</v>
      </c>
    </row>
    <row r="12888" spans="1:14">
      <c r="A12888">
        <v>180</v>
      </c>
      <c r="B12888" t="s">
        <v>21317</v>
      </c>
      <c r="C12888" t="s">
        <v>21318</v>
      </c>
      <c r="D12888">
        <v>4306</v>
      </c>
      <c r="E12888" s="1">
        <v>1.538</v>
      </c>
      <c r="F12888">
        <v>1.679</v>
      </c>
      <c r="G12888">
        <v>0.30499999999999999</v>
      </c>
      <c r="H12888">
        <v>249</v>
      </c>
      <c r="I12888">
        <v>6.3</v>
      </c>
      <c r="J12888">
        <v>7.8899999999999994E-3</v>
      </c>
      <c r="K12888">
        <v>0.38</v>
      </c>
      <c r="L12888">
        <v>2.7476795366795361</v>
      </c>
      <c r="M12888" s="2">
        <f t="shared" si="398"/>
        <v>69.498069498069498</v>
      </c>
      <c r="N12888" t="s">
        <v>2808</v>
      </c>
    </row>
    <row r="12889" spans="1:14">
      <c r="A12889">
        <v>181</v>
      </c>
      <c r="B12889" t="s">
        <v>21357</v>
      </c>
      <c r="C12889" t="s">
        <v>21358</v>
      </c>
      <c r="D12889">
        <v>825</v>
      </c>
      <c r="E12889" s="1">
        <v>1.516</v>
      </c>
      <c r="F12889">
        <v>1.573</v>
      </c>
      <c r="G12889">
        <v>0.35099999999999998</v>
      </c>
      <c r="H12889">
        <v>94</v>
      </c>
      <c r="I12889">
        <v>3.7</v>
      </c>
      <c r="J12889">
        <v>2.8E-3</v>
      </c>
      <c r="K12889">
        <v>0.35199999999999998</v>
      </c>
      <c r="L12889">
        <v>2.7476795366795361</v>
      </c>
      <c r="M12889" s="2">
        <f t="shared" si="398"/>
        <v>69.884169884169893</v>
      </c>
      <c r="N12889" t="s">
        <v>2808</v>
      </c>
    </row>
    <row r="12890" spans="1:14">
      <c r="A12890">
        <v>182</v>
      </c>
      <c r="B12890" t="s">
        <v>9749</v>
      </c>
      <c r="C12890" t="s">
        <v>9750</v>
      </c>
      <c r="D12890">
        <v>319</v>
      </c>
      <c r="E12890" s="1">
        <v>1.51</v>
      </c>
      <c r="F12890">
        <v>1.115</v>
      </c>
      <c r="G12890">
        <v>0.61399999999999999</v>
      </c>
      <c r="H12890">
        <v>57</v>
      </c>
      <c r="I12890">
        <v>2.7</v>
      </c>
      <c r="J12890">
        <v>1.33E-3</v>
      </c>
      <c r="K12890">
        <v>0.33500000000000002</v>
      </c>
      <c r="L12890">
        <v>2.7476795366795361</v>
      </c>
      <c r="M12890" s="2">
        <f t="shared" si="398"/>
        <v>70.270270270270274</v>
      </c>
      <c r="N12890" t="s">
        <v>2808</v>
      </c>
    </row>
    <row r="12891" spans="1:14">
      <c r="A12891">
        <v>183</v>
      </c>
      <c r="B12891" t="s">
        <v>5734</v>
      </c>
      <c r="C12891" t="s">
        <v>5735</v>
      </c>
      <c r="D12891">
        <v>392</v>
      </c>
      <c r="E12891" s="1">
        <v>1.5</v>
      </c>
      <c r="G12891">
        <v>0.55800000000000005</v>
      </c>
      <c r="H12891">
        <v>43</v>
      </c>
      <c r="I12891">
        <v>3.7</v>
      </c>
      <c r="J12891">
        <v>1.1199999999999999E-3</v>
      </c>
      <c r="L12891">
        <v>2.7476795366795361</v>
      </c>
      <c r="M12891" s="2">
        <f t="shared" si="398"/>
        <v>70.656370656370655</v>
      </c>
      <c r="N12891" t="s">
        <v>2808</v>
      </c>
    </row>
    <row r="12892" spans="1:14">
      <c r="A12892">
        <v>184</v>
      </c>
      <c r="B12892" t="s">
        <v>9717</v>
      </c>
      <c r="C12892" t="s">
        <v>9718</v>
      </c>
      <c r="D12892">
        <v>158</v>
      </c>
      <c r="E12892" s="1">
        <v>1.4390000000000001</v>
      </c>
      <c r="G12892">
        <v>9.5000000000000001E-2</v>
      </c>
      <c r="H12892">
        <v>21</v>
      </c>
      <c r="I12892">
        <v>3.9</v>
      </c>
      <c r="J12892">
        <v>6.4000000000000005E-4</v>
      </c>
      <c r="L12892">
        <v>2.7476795366795361</v>
      </c>
      <c r="M12892" s="2">
        <f t="shared" si="398"/>
        <v>71.04247104247105</v>
      </c>
      <c r="N12892" t="s">
        <v>2808</v>
      </c>
    </row>
    <row r="12893" spans="1:14">
      <c r="A12893">
        <v>185</v>
      </c>
      <c r="B12893" t="s">
        <v>12589</v>
      </c>
      <c r="C12893" t="s">
        <v>12590</v>
      </c>
      <c r="D12893">
        <v>1051</v>
      </c>
      <c r="E12893" s="1">
        <v>1.3560000000000001</v>
      </c>
      <c r="F12893">
        <v>1.359</v>
      </c>
      <c r="G12893">
        <v>0.29499999999999998</v>
      </c>
      <c r="H12893">
        <v>149</v>
      </c>
      <c r="I12893">
        <v>5.2</v>
      </c>
      <c r="J12893">
        <v>1.8400000000000001E-3</v>
      </c>
      <c r="K12893">
        <v>0.27700000000000002</v>
      </c>
      <c r="L12893">
        <v>2.7476795366795361</v>
      </c>
      <c r="M12893" s="2">
        <f t="shared" si="398"/>
        <v>71.428571428571431</v>
      </c>
      <c r="N12893" t="s">
        <v>2808</v>
      </c>
    </row>
    <row r="12894" spans="1:14">
      <c r="A12894">
        <v>186</v>
      </c>
      <c r="B12894" t="s">
        <v>9731</v>
      </c>
      <c r="C12894" t="s">
        <v>9732</v>
      </c>
      <c r="D12894">
        <v>2150</v>
      </c>
      <c r="E12894" s="1">
        <v>1.349</v>
      </c>
      <c r="F12894">
        <v>1.671</v>
      </c>
      <c r="G12894">
        <v>0.51</v>
      </c>
      <c r="H12894">
        <v>104</v>
      </c>
      <c r="I12894">
        <v>8.3000000000000007</v>
      </c>
      <c r="J12894">
        <v>2.7200000000000002E-3</v>
      </c>
      <c r="K12894">
        <v>0.36299999999999999</v>
      </c>
      <c r="L12894">
        <v>2.7476795366795361</v>
      </c>
      <c r="M12894" s="2">
        <f t="shared" si="398"/>
        <v>71.814671814671811</v>
      </c>
      <c r="N12894" t="s">
        <v>2808</v>
      </c>
    </row>
    <row r="12895" spans="1:14">
      <c r="A12895">
        <v>187</v>
      </c>
      <c r="B12895" t="s">
        <v>9691</v>
      </c>
      <c r="C12895" t="s">
        <v>9692</v>
      </c>
      <c r="D12895">
        <v>973</v>
      </c>
      <c r="E12895" s="1">
        <v>1.3460000000000001</v>
      </c>
      <c r="F12895">
        <v>1.3580000000000001</v>
      </c>
      <c r="G12895">
        <v>0.33300000000000002</v>
      </c>
      <c r="H12895">
        <v>54</v>
      </c>
      <c r="I12895">
        <v>6.3</v>
      </c>
      <c r="J12895">
        <v>1.8600000000000001E-3</v>
      </c>
      <c r="K12895">
        <v>0.33300000000000002</v>
      </c>
      <c r="L12895">
        <v>2.7476795366795361</v>
      </c>
      <c r="M12895" s="2">
        <f t="shared" si="398"/>
        <v>72.200772200772207</v>
      </c>
      <c r="N12895" t="s">
        <v>2808</v>
      </c>
    </row>
    <row r="12896" spans="1:14">
      <c r="A12896">
        <v>188</v>
      </c>
      <c r="B12896" t="s">
        <v>5724</v>
      </c>
      <c r="C12896" t="s">
        <v>5725</v>
      </c>
      <c r="D12896">
        <v>226</v>
      </c>
      <c r="E12896" s="1">
        <v>1.333</v>
      </c>
      <c r="F12896">
        <v>1.08</v>
      </c>
      <c r="G12896">
        <v>8.6999999999999994E-2</v>
      </c>
      <c r="H12896">
        <v>46</v>
      </c>
      <c r="I12896">
        <v>3.7</v>
      </c>
      <c r="J12896">
        <v>6.4999999999999997E-4</v>
      </c>
      <c r="K12896">
        <v>0.249</v>
      </c>
      <c r="L12896">
        <v>2.7476795366795361</v>
      </c>
      <c r="M12896" s="2">
        <f t="shared" si="398"/>
        <v>72.586872586872587</v>
      </c>
      <c r="N12896" t="s">
        <v>2808</v>
      </c>
    </row>
    <row r="12897" spans="1:14">
      <c r="A12897">
        <v>189</v>
      </c>
      <c r="B12897" t="s">
        <v>9751</v>
      </c>
      <c r="C12897" t="s">
        <v>9752</v>
      </c>
      <c r="D12897">
        <v>934</v>
      </c>
      <c r="E12897" s="1">
        <v>1.333</v>
      </c>
      <c r="F12897">
        <v>1.1850000000000001</v>
      </c>
      <c r="G12897">
        <v>0.16500000000000001</v>
      </c>
      <c r="H12897">
        <v>85</v>
      </c>
      <c r="I12897">
        <v>7.1</v>
      </c>
      <c r="J12897">
        <v>1.5399999999999999E-3</v>
      </c>
      <c r="K12897">
        <v>0.26700000000000002</v>
      </c>
      <c r="L12897">
        <v>2.7476795366795361</v>
      </c>
      <c r="M12897" s="2">
        <f t="shared" si="398"/>
        <v>72.972972972972968</v>
      </c>
      <c r="N12897" t="s">
        <v>2808</v>
      </c>
    </row>
    <row r="12898" spans="1:14">
      <c r="A12898">
        <v>190</v>
      </c>
      <c r="B12898" t="s">
        <v>21487</v>
      </c>
      <c r="C12898" t="s">
        <v>21488</v>
      </c>
      <c r="D12898">
        <v>660</v>
      </c>
      <c r="E12898" s="1">
        <v>1.2929999999999999</v>
      </c>
      <c r="F12898">
        <v>1.0660000000000001</v>
      </c>
      <c r="G12898">
        <v>0.41399999999999998</v>
      </c>
      <c r="H12898">
        <v>70</v>
      </c>
      <c r="I12898">
        <v>7</v>
      </c>
      <c r="J12898">
        <v>1.1299999999999999E-3</v>
      </c>
      <c r="K12898">
        <v>0.26600000000000001</v>
      </c>
      <c r="L12898">
        <v>2.7476795366795361</v>
      </c>
      <c r="M12898" s="2">
        <f t="shared" si="398"/>
        <v>73.359073359073363</v>
      </c>
      <c r="N12898" t="s">
        <v>2808</v>
      </c>
    </row>
    <row r="12899" spans="1:14">
      <c r="A12899">
        <v>191</v>
      </c>
      <c r="B12899" t="s">
        <v>4918</v>
      </c>
      <c r="C12899" t="s">
        <v>4919</v>
      </c>
      <c r="D12899">
        <v>1177</v>
      </c>
      <c r="E12899" s="1">
        <v>1.2929999999999999</v>
      </c>
      <c r="F12899">
        <v>1.3240000000000001</v>
      </c>
      <c r="G12899">
        <v>0.13900000000000001</v>
      </c>
      <c r="H12899">
        <v>101</v>
      </c>
      <c r="I12899">
        <v>6.2</v>
      </c>
      <c r="J12899">
        <v>2.6700000000000001E-3</v>
      </c>
      <c r="K12899">
        <v>0.36</v>
      </c>
      <c r="L12899">
        <v>2.7476795366795361</v>
      </c>
      <c r="M12899" s="2">
        <f t="shared" si="398"/>
        <v>73.745173745173744</v>
      </c>
      <c r="N12899" t="s">
        <v>2808</v>
      </c>
    </row>
    <row r="12900" spans="1:14">
      <c r="A12900">
        <v>192</v>
      </c>
      <c r="B12900" t="s">
        <v>5668</v>
      </c>
      <c r="C12900" t="s">
        <v>5669</v>
      </c>
      <c r="D12900">
        <v>1202</v>
      </c>
      <c r="E12900" s="1">
        <v>1.29</v>
      </c>
      <c r="G12900">
        <v>0.314</v>
      </c>
      <c r="H12900">
        <v>86</v>
      </c>
      <c r="I12900">
        <v>6</v>
      </c>
      <c r="J12900">
        <v>3.0799999999999998E-3</v>
      </c>
      <c r="L12900">
        <v>2.7476795366795361</v>
      </c>
      <c r="M12900" s="2">
        <f t="shared" si="398"/>
        <v>74.131274131274125</v>
      </c>
      <c r="N12900" t="s">
        <v>2808</v>
      </c>
    </row>
    <row r="12901" spans="1:14">
      <c r="A12901">
        <v>193</v>
      </c>
      <c r="B12901" t="s">
        <v>5584</v>
      </c>
      <c r="C12901" t="s">
        <v>5585</v>
      </c>
      <c r="D12901">
        <v>1244</v>
      </c>
      <c r="E12901" s="1">
        <v>1.276</v>
      </c>
      <c r="F12901">
        <v>1.319</v>
      </c>
      <c r="G12901">
        <v>0.17399999999999999</v>
      </c>
      <c r="H12901">
        <v>92</v>
      </c>
      <c r="I12901">
        <v>8.6</v>
      </c>
      <c r="J12901">
        <v>1.9400000000000001E-3</v>
      </c>
      <c r="K12901">
        <v>0.32700000000000001</v>
      </c>
      <c r="L12901">
        <v>2.7476795366795361</v>
      </c>
      <c r="M12901" s="2">
        <f t="shared" ref="M12901:M12967" si="399">A12901/259*100</f>
        <v>74.517374517374506</v>
      </c>
      <c r="N12901" t="s">
        <v>2808</v>
      </c>
    </row>
    <row r="12902" spans="1:14">
      <c r="A12902">
        <v>194</v>
      </c>
      <c r="B12902" t="s">
        <v>21609</v>
      </c>
      <c r="C12902" t="s">
        <v>21610</v>
      </c>
      <c r="D12902">
        <v>1065</v>
      </c>
      <c r="E12902" s="1">
        <v>1.2649999999999999</v>
      </c>
      <c r="F12902">
        <v>1.429</v>
      </c>
      <c r="H12902">
        <v>0</v>
      </c>
      <c r="I12902">
        <v>6.6</v>
      </c>
      <c r="J12902">
        <v>1.6900000000000001E-3</v>
      </c>
      <c r="K12902">
        <v>0.28599999999999998</v>
      </c>
      <c r="L12902">
        <v>2.7476795366795361</v>
      </c>
      <c r="M12902" s="2">
        <f t="shared" si="399"/>
        <v>74.903474903474901</v>
      </c>
      <c r="N12902" t="s">
        <v>2808</v>
      </c>
    </row>
    <row r="12903" spans="1:14">
      <c r="A12903">
        <v>195</v>
      </c>
      <c r="B12903" t="s">
        <v>20257</v>
      </c>
      <c r="C12903" t="s">
        <v>20258</v>
      </c>
      <c r="D12903">
        <v>1544</v>
      </c>
      <c r="E12903" s="1">
        <v>1.24</v>
      </c>
      <c r="F12903">
        <v>1.012</v>
      </c>
      <c r="G12903">
        <v>0.153</v>
      </c>
      <c r="H12903">
        <v>85</v>
      </c>
      <c r="I12903">
        <v>7.8</v>
      </c>
      <c r="J12903">
        <v>2.4599999999999999E-3</v>
      </c>
      <c r="K12903">
        <v>0.23300000000000001</v>
      </c>
      <c r="L12903">
        <v>2.7476795366795361</v>
      </c>
      <c r="M12903" s="2">
        <f t="shared" si="399"/>
        <v>75.289575289575296</v>
      </c>
      <c r="N12903" t="s">
        <v>2808</v>
      </c>
    </row>
    <row r="12904" spans="1:14">
      <c r="A12904">
        <v>196</v>
      </c>
      <c r="B12904" t="s">
        <v>5754</v>
      </c>
      <c r="C12904" t="s">
        <v>5755</v>
      </c>
      <c r="D12904">
        <v>950</v>
      </c>
      <c r="E12904" s="1">
        <v>1.2150000000000001</v>
      </c>
      <c r="F12904">
        <v>1.1479999999999999</v>
      </c>
      <c r="G12904">
        <v>0.109</v>
      </c>
      <c r="H12904">
        <v>64</v>
      </c>
      <c r="I12904">
        <v>6.1</v>
      </c>
      <c r="J12904">
        <v>2.0600000000000002E-3</v>
      </c>
      <c r="K12904">
        <v>0.29399999999999998</v>
      </c>
      <c r="L12904">
        <v>2.7476795366795361</v>
      </c>
      <c r="M12904" s="2">
        <f t="shared" si="399"/>
        <v>75.675675675675677</v>
      </c>
      <c r="N12904" t="s">
        <v>2808</v>
      </c>
    </row>
    <row r="12905" spans="1:14">
      <c r="A12905">
        <v>197</v>
      </c>
      <c r="B12905" t="s">
        <v>10704</v>
      </c>
      <c r="C12905" t="s">
        <v>10705</v>
      </c>
      <c r="D12905">
        <v>1763</v>
      </c>
      <c r="E12905" s="1">
        <v>1.206</v>
      </c>
      <c r="F12905">
        <v>1.06</v>
      </c>
      <c r="G12905">
        <v>0.21099999999999999</v>
      </c>
      <c r="H12905">
        <v>185</v>
      </c>
      <c r="I12905">
        <v>5.8</v>
      </c>
      <c r="J12905">
        <v>2.9299999999999999E-3</v>
      </c>
      <c r="K12905">
        <v>0.20399999999999999</v>
      </c>
      <c r="L12905">
        <v>2.7476795366795361</v>
      </c>
      <c r="M12905" s="2">
        <f t="shared" si="399"/>
        <v>76.061776061776072</v>
      </c>
      <c r="N12905" t="s">
        <v>2808</v>
      </c>
    </row>
    <row r="12906" spans="1:14">
      <c r="A12906">
        <v>198</v>
      </c>
      <c r="B12906" t="s">
        <v>9689</v>
      </c>
      <c r="C12906" t="s">
        <v>9690</v>
      </c>
      <c r="D12906">
        <v>572</v>
      </c>
      <c r="E12906" s="1">
        <v>1.202</v>
      </c>
      <c r="G12906">
        <v>0.35399999999999998</v>
      </c>
      <c r="H12906">
        <v>65</v>
      </c>
      <c r="I12906">
        <v>2.8</v>
      </c>
      <c r="J12906">
        <v>1.0200000000000001E-3</v>
      </c>
      <c r="L12906">
        <v>2.7476795366795361</v>
      </c>
      <c r="M12906" s="2">
        <f t="shared" si="399"/>
        <v>76.447876447876453</v>
      </c>
      <c r="N12906" t="s">
        <v>2808</v>
      </c>
    </row>
    <row r="12907" spans="1:14">
      <c r="A12907">
        <v>199</v>
      </c>
      <c r="B12907" t="s">
        <v>9683</v>
      </c>
      <c r="C12907" t="s">
        <v>9684</v>
      </c>
      <c r="D12907">
        <v>1696</v>
      </c>
      <c r="E12907" s="1">
        <v>1.2</v>
      </c>
      <c r="F12907">
        <v>1.355</v>
      </c>
      <c r="G12907">
        <v>0.33300000000000002</v>
      </c>
      <c r="H12907">
        <v>114</v>
      </c>
      <c r="I12907">
        <v>8.1</v>
      </c>
      <c r="J12907">
        <v>2.8600000000000001E-3</v>
      </c>
      <c r="K12907">
        <v>0.34499999999999997</v>
      </c>
      <c r="L12907">
        <v>2.7476795366795361</v>
      </c>
      <c r="M12907" s="2">
        <f t="shared" si="399"/>
        <v>76.833976833976834</v>
      </c>
      <c r="N12907" t="s">
        <v>2808</v>
      </c>
    </row>
    <row r="12908" spans="1:14">
      <c r="A12908">
        <v>200</v>
      </c>
      <c r="B12908" t="s">
        <v>5658</v>
      </c>
      <c r="C12908" t="s">
        <v>5659</v>
      </c>
      <c r="D12908">
        <v>738</v>
      </c>
      <c r="E12908" s="1">
        <v>1.1619999999999999</v>
      </c>
      <c r="G12908">
        <v>7.4999999999999997E-2</v>
      </c>
      <c r="H12908">
        <v>40</v>
      </c>
      <c r="I12908">
        <v>6.5</v>
      </c>
      <c r="J12908">
        <v>1.1800000000000001E-3</v>
      </c>
      <c r="L12908">
        <v>2.7476795366795361</v>
      </c>
      <c r="M12908" s="2">
        <f t="shared" si="399"/>
        <v>77.220077220077215</v>
      </c>
      <c r="N12908" t="s">
        <v>2808</v>
      </c>
    </row>
    <row r="12909" spans="1:14">
      <c r="A12909">
        <v>201</v>
      </c>
      <c r="B12909" t="s">
        <v>9695</v>
      </c>
      <c r="C12909" t="s">
        <v>9696</v>
      </c>
      <c r="D12909">
        <v>1542</v>
      </c>
      <c r="E12909" s="1">
        <v>1.1559999999999999</v>
      </c>
      <c r="F12909">
        <v>1.556</v>
      </c>
      <c r="G12909">
        <v>0.2</v>
      </c>
      <c r="H12909">
        <v>90</v>
      </c>
      <c r="I12909">
        <v>8.3000000000000007</v>
      </c>
      <c r="J12909">
        <v>1.9499999999999999E-3</v>
      </c>
      <c r="K12909">
        <v>0.312</v>
      </c>
      <c r="L12909">
        <v>2.7476795366795361</v>
      </c>
      <c r="M12909" s="2">
        <f t="shared" si="399"/>
        <v>77.60617760617761</v>
      </c>
      <c r="N12909" t="s">
        <v>2808</v>
      </c>
    </row>
    <row r="12910" spans="1:14">
      <c r="A12910">
        <v>202</v>
      </c>
      <c r="B12910" t="s">
        <v>5772</v>
      </c>
      <c r="C12910" t="s">
        <v>5773</v>
      </c>
      <c r="D12910">
        <v>905</v>
      </c>
      <c r="E12910" s="1">
        <v>1.093</v>
      </c>
      <c r="F12910">
        <v>1.091</v>
      </c>
      <c r="G12910">
        <v>0.13600000000000001</v>
      </c>
      <c r="H12910">
        <v>389</v>
      </c>
      <c r="I12910">
        <v>3.2</v>
      </c>
      <c r="J12910">
        <v>2.5799999999999998E-3</v>
      </c>
      <c r="K12910">
        <v>0.25600000000000001</v>
      </c>
      <c r="L12910">
        <v>2.7476795366795361</v>
      </c>
      <c r="M12910" s="2">
        <f t="shared" si="399"/>
        <v>77.992277992277991</v>
      </c>
      <c r="N12910" t="s">
        <v>2808</v>
      </c>
    </row>
    <row r="12911" spans="1:14">
      <c r="A12911">
        <v>203</v>
      </c>
      <c r="B12911" t="s">
        <v>9711</v>
      </c>
      <c r="C12911" t="s">
        <v>9712</v>
      </c>
      <c r="D12911">
        <v>364</v>
      </c>
      <c r="E12911" s="1">
        <v>1.0880000000000001</v>
      </c>
      <c r="F12911">
        <v>0.77400000000000002</v>
      </c>
      <c r="G12911">
        <v>0.13500000000000001</v>
      </c>
      <c r="H12911">
        <v>52</v>
      </c>
      <c r="I12911">
        <v>4.4000000000000004</v>
      </c>
      <c r="J12911">
        <v>9.3000000000000005E-4</v>
      </c>
      <c r="K12911">
        <v>0.17799999999999999</v>
      </c>
      <c r="L12911">
        <v>2.7476795366795361</v>
      </c>
      <c r="M12911" s="2">
        <f t="shared" si="399"/>
        <v>78.378378378378372</v>
      </c>
      <c r="N12911" t="s">
        <v>2808</v>
      </c>
    </row>
    <row r="12912" spans="1:14">
      <c r="A12912">
        <v>204</v>
      </c>
      <c r="B12912" t="s">
        <v>9733</v>
      </c>
      <c r="C12912" t="s">
        <v>9734</v>
      </c>
      <c r="D12912">
        <v>276</v>
      </c>
      <c r="E12912" s="1">
        <v>1</v>
      </c>
      <c r="G12912">
        <v>0.13200000000000001</v>
      </c>
      <c r="H12912">
        <v>68</v>
      </c>
      <c r="I12912">
        <v>3.1</v>
      </c>
      <c r="J12912">
        <v>8.3000000000000001E-4</v>
      </c>
      <c r="L12912">
        <v>2.7476795366795361</v>
      </c>
      <c r="M12912" s="2">
        <f t="shared" si="399"/>
        <v>78.764478764478767</v>
      </c>
      <c r="N12912" t="s">
        <v>2808</v>
      </c>
    </row>
    <row r="12913" spans="1:14">
      <c r="A12913">
        <v>205</v>
      </c>
      <c r="B12913" t="s">
        <v>20344</v>
      </c>
      <c r="C12913" t="s">
        <v>20343</v>
      </c>
      <c r="D12913">
        <v>838</v>
      </c>
      <c r="E12913" s="1">
        <v>1</v>
      </c>
      <c r="F12913">
        <v>4.8499999999999996</v>
      </c>
      <c r="G12913">
        <v>0.66700000000000004</v>
      </c>
      <c r="H12913">
        <v>6</v>
      </c>
      <c r="I12913">
        <v>9.9</v>
      </c>
      <c r="J12913">
        <v>5.9999999999999995E-4</v>
      </c>
      <c r="K12913">
        <v>1.6970000000000001</v>
      </c>
      <c r="L12913">
        <v>2.7476795366795361</v>
      </c>
      <c r="M12913" s="2">
        <f t="shared" si="399"/>
        <v>79.150579150579148</v>
      </c>
      <c r="N12913" t="s">
        <v>2808</v>
      </c>
    </row>
    <row r="12914" spans="1:14">
      <c r="A12914">
        <v>206</v>
      </c>
      <c r="B12914" t="s">
        <v>9755</v>
      </c>
      <c r="C12914" t="s">
        <v>9756</v>
      </c>
      <c r="D12914">
        <v>357</v>
      </c>
      <c r="E12914" s="1">
        <v>0.99</v>
      </c>
      <c r="F12914">
        <v>1.333</v>
      </c>
      <c r="G12914">
        <v>8.5999999999999993E-2</v>
      </c>
      <c r="H12914">
        <v>70</v>
      </c>
      <c r="I12914">
        <v>4.5999999999999996</v>
      </c>
      <c r="J12914">
        <v>2.3600000000000001E-3</v>
      </c>
      <c r="K12914">
        <v>0.77200000000000002</v>
      </c>
      <c r="L12914">
        <v>2.7476795366795361</v>
      </c>
      <c r="M12914" s="2">
        <f t="shared" si="399"/>
        <v>79.536679536679529</v>
      </c>
      <c r="N12914" t="s">
        <v>2808</v>
      </c>
    </row>
    <row r="12915" spans="1:14">
      <c r="A12915">
        <v>207</v>
      </c>
      <c r="B12915" t="s">
        <v>9699</v>
      </c>
      <c r="C12915" t="s">
        <v>9700</v>
      </c>
      <c r="D12915">
        <v>212</v>
      </c>
      <c r="E12915" s="1">
        <v>0.97799999999999998</v>
      </c>
      <c r="G12915">
        <v>0.4</v>
      </c>
      <c r="H12915">
        <v>20</v>
      </c>
      <c r="I12915">
        <v>4.5</v>
      </c>
      <c r="J12915">
        <v>5.2999999999999998E-4</v>
      </c>
      <c r="L12915">
        <v>2.7476795366795361</v>
      </c>
      <c r="M12915" s="2">
        <f t="shared" si="399"/>
        <v>79.922779922779924</v>
      </c>
      <c r="N12915" t="s">
        <v>2808</v>
      </c>
    </row>
    <row r="12916" spans="1:14">
      <c r="A12916">
        <v>208</v>
      </c>
      <c r="B12916" t="s">
        <v>21383</v>
      </c>
      <c r="C12916" t="s">
        <v>21384</v>
      </c>
      <c r="D12916">
        <v>2993</v>
      </c>
      <c r="E12916" s="1">
        <v>0.96199999999999997</v>
      </c>
      <c r="F12916">
        <v>0.98199999999999998</v>
      </c>
      <c r="G12916">
        <v>0.22800000000000001</v>
      </c>
      <c r="H12916">
        <v>180</v>
      </c>
      <c r="I12916" t="s">
        <v>18288</v>
      </c>
      <c r="J12916">
        <v>3.1800000000000001E-3</v>
      </c>
      <c r="K12916">
        <v>0.20499999999999999</v>
      </c>
      <c r="L12916">
        <v>2.7476795366795361</v>
      </c>
      <c r="M12916" s="2">
        <f t="shared" si="399"/>
        <v>80.308880308880305</v>
      </c>
      <c r="N12916" t="s">
        <v>2808</v>
      </c>
    </row>
    <row r="12917" spans="1:14">
      <c r="A12917">
        <v>209</v>
      </c>
      <c r="B12917" t="s">
        <v>7209</v>
      </c>
      <c r="C12917" t="s">
        <v>7210</v>
      </c>
      <c r="D12917">
        <v>1946</v>
      </c>
      <c r="E12917" s="1">
        <v>0.95799999999999996</v>
      </c>
      <c r="F12917">
        <v>1.125</v>
      </c>
      <c r="G12917">
        <v>0.104</v>
      </c>
      <c r="H12917">
        <v>260</v>
      </c>
      <c r="I12917">
        <v>4.5999999999999996</v>
      </c>
      <c r="J12917">
        <v>5.0499999999999998E-3</v>
      </c>
      <c r="K12917">
        <v>0.28399999999999997</v>
      </c>
      <c r="L12917">
        <v>2.7476795366795361</v>
      </c>
      <c r="M12917" s="2">
        <f t="shared" si="399"/>
        <v>80.6949806949807</v>
      </c>
      <c r="N12917" t="s">
        <v>2808</v>
      </c>
    </row>
    <row r="12918" spans="1:14">
      <c r="A12918">
        <v>210</v>
      </c>
      <c r="B12918" t="s">
        <v>9777</v>
      </c>
      <c r="C12918" t="s">
        <v>9778</v>
      </c>
      <c r="D12918">
        <v>182</v>
      </c>
      <c r="E12918" s="1">
        <v>0.95399999999999996</v>
      </c>
      <c r="F12918">
        <v>0.72699999999999998</v>
      </c>
      <c r="G12918">
        <v>0.14599999999999999</v>
      </c>
      <c r="H12918">
        <v>48</v>
      </c>
      <c r="I12918">
        <v>4</v>
      </c>
      <c r="J12918">
        <v>4.0000000000000002E-4</v>
      </c>
      <c r="K12918">
        <v>0.14199999999999999</v>
      </c>
      <c r="L12918">
        <v>2.7476795366795361</v>
      </c>
      <c r="M12918" s="2">
        <f t="shared" si="399"/>
        <v>81.081081081081081</v>
      </c>
      <c r="N12918" t="s">
        <v>2808</v>
      </c>
    </row>
    <row r="12919" spans="1:14">
      <c r="A12919">
        <v>211</v>
      </c>
      <c r="B12919" t="s">
        <v>21167</v>
      </c>
      <c r="C12919" t="s">
        <v>21168</v>
      </c>
      <c r="D12919">
        <v>1130</v>
      </c>
      <c r="E12919" s="1">
        <v>0.94799999999999995</v>
      </c>
      <c r="F12919">
        <v>0.92600000000000005</v>
      </c>
      <c r="G12919">
        <v>0.10299999999999999</v>
      </c>
      <c r="H12919">
        <v>175</v>
      </c>
      <c r="I12919">
        <v>4.4000000000000004</v>
      </c>
      <c r="J12919">
        <v>2.7000000000000001E-3</v>
      </c>
      <c r="K12919">
        <v>0.19600000000000001</v>
      </c>
      <c r="L12919">
        <v>2.7476795366795361</v>
      </c>
      <c r="M12919" s="2">
        <f t="shared" si="399"/>
        <v>81.467181467181476</v>
      </c>
      <c r="N12919" t="s">
        <v>2808</v>
      </c>
    </row>
    <row r="12920" spans="1:14">
      <c r="A12920">
        <v>212</v>
      </c>
      <c r="B12920" t="s">
        <v>9747</v>
      </c>
      <c r="C12920" t="s">
        <v>9748</v>
      </c>
      <c r="D12920">
        <v>545</v>
      </c>
      <c r="E12920" s="1">
        <v>0.94699999999999995</v>
      </c>
      <c r="F12920">
        <v>1.014</v>
      </c>
      <c r="G12920">
        <v>0.13700000000000001</v>
      </c>
      <c r="H12920">
        <v>131</v>
      </c>
      <c r="I12920">
        <v>4.0999999999999996</v>
      </c>
      <c r="J12920">
        <v>1.1199999999999999E-3</v>
      </c>
      <c r="K12920">
        <v>0.17599999999999999</v>
      </c>
      <c r="L12920">
        <v>2.7476795366795361</v>
      </c>
      <c r="M12920" s="2">
        <f t="shared" si="399"/>
        <v>81.853281853281857</v>
      </c>
      <c r="N12920" t="s">
        <v>2808</v>
      </c>
    </row>
    <row r="12921" spans="1:14">
      <c r="A12921">
        <v>213</v>
      </c>
      <c r="B12921" t="s">
        <v>5762</v>
      </c>
      <c r="C12921" t="s">
        <v>5763</v>
      </c>
      <c r="D12921">
        <v>540</v>
      </c>
      <c r="E12921" s="1">
        <v>0.94399999999999995</v>
      </c>
      <c r="F12921">
        <v>0.84</v>
      </c>
      <c r="G12921">
        <v>0.29699999999999999</v>
      </c>
      <c r="H12921">
        <v>37</v>
      </c>
      <c r="I12921" t="s">
        <v>18288</v>
      </c>
      <c r="J12921">
        <v>5.0000000000000001E-4</v>
      </c>
      <c r="K12921">
        <v>0.189</v>
      </c>
      <c r="L12921">
        <v>2.7476795366795361</v>
      </c>
      <c r="M12921" s="2">
        <f t="shared" si="399"/>
        <v>82.239382239382238</v>
      </c>
      <c r="N12921" t="s">
        <v>2808</v>
      </c>
    </row>
    <row r="12922" spans="1:14">
      <c r="A12922">
        <v>214</v>
      </c>
      <c r="B12922" t="s">
        <v>21339</v>
      </c>
      <c r="C12922" t="s">
        <v>21340</v>
      </c>
      <c r="D12922">
        <v>1268</v>
      </c>
      <c r="E12922" s="1">
        <v>0.86899999999999999</v>
      </c>
      <c r="F12922">
        <v>0.95299999999999996</v>
      </c>
      <c r="G12922">
        <v>6.8000000000000005E-2</v>
      </c>
      <c r="H12922">
        <v>59</v>
      </c>
      <c r="I12922">
        <v>9.6999999999999993</v>
      </c>
      <c r="J12922">
        <v>1.1900000000000001E-3</v>
      </c>
      <c r="K12922">
        <v>0.22800000000000001</v>
      </c>
      <c r="L12922">
        <v>2.7476795366795361</v>
      </c>
      <c r="M12922" s="2">
        <f t="shared" si="399"/>
        <v>82.625482625482633</v>
      </c>
      <c r="N12922" t="s">
        <v>2808</v>
      </c>
    </row>
    <row r="12923" spans="1:14">
      <c r="A12923">
        <v>215</v>
      </c>
      <c r="B12923" t="s">
        <v>9685</v>
      </c>
      <c r="C12923" t="s">
        <v>9686</v>
      </c>
      <c r="D12923">
        <v>99</v>
      </c>
      <c r="E12923" s="1">
        <v>0.85899999999999999</v>
      </c>
      <c r="F12923">
        <v>0.85899999999999999</v>
      </c>
      <c r="G12923">
        <v>0.13900000000000001</v>
      </c>
      <c r="H12923">
        <v>101</v>
      </c>
      <c r="J12923">
        <v>3.2000000000000003E-4</v>
      </c>
      <c r="K12923">
        <v>0.187</v>
      </c>
      <c r="L12923">
        <v>2.7476795366795361</v>
      </c>
      <c r="M12923" s="2">
        <f t="shared" si="399"/>
        <v>83.011583011583014</v>
      </c>
      <c r="N12923" t="s">
        <v>2808</v>
      </c>
    </row>
    <row r="12924" spans="1:14">
      <c r="A12924">
        <v>216</v>
      </c>
      <c r="B12924" t="s">
        <v>7651</v>
      </c>
      <c r="C12924" t="s">
        <v>7652</v>
      </c>
      <c r="D12924">
        <v>562</v>
      </c>
      <c r="E12924" s="1">
        <v>0.83799999999999997</v>
      </c>
      <c r="F12924">
        <v>0.96199999999999997</v>
      </c>
      <c r="G12924">
        <v>5.7000000000000002E-2</v>
      </c>
      <c r="H12924">
        <v>53</v>
      </c>
      <c r="I12924">
        <v>8.3000000000000007</v>
      </c>
      <c r="J12924">
        <v>4.8999999999999998E-4</v>
      </c>
      <c r="K12924">
        <v>0.13400000000000001</v>
      </c>
      <c r="L12924">
        <v>2.7476795366795361</v>
      </c>
      <c r="M12924" s="2">
        <f t="shared" si="399"/>
        <v>83.397683397683394</v>
      </c>
      <c r="N12924" t="s">
        <v>2808</v>
      </c>
    </row>
    <row r="12925" spans="1:14">
      <c r="A12925">
        <v>217</v>
      </c>
      <c r="B12925" t="s">
        <v>7523</v>
      </c>
      <c r="C12925" t="s">
        <v>7524</v>
      </c>
      <c r="D12925">
        <v>215</v>
      </c>
      <c r="E12925" s="1">
        <v>0.83599999999999997</v>
      </c>
      <c r="F12925">
        <v>0.72099999999999997</v>
      </c>
      <c r="G12925">
        <v>0.13800000000000001</v>
      </c>
      <c r="H12925">
        <v>29</v>
      </c>
      <c r="I12925">
        <v>5.2</v>
      </c>
      <c r="J12925">
        <v>4.4999999999999999E-4</v>
      </c>
      <c r="K12925">
        <v>0.14899999999999999</v>
      </c>
      <c r="L12925">
        <v>2.7476795366795361</v>
      </c>
      <c r="M12925" s="2">
        <f t="shared" si="399"/>
        <v>83.78378378378379</v>
      </c>
      <c r="N12925" t="s">
        <v>2808</v>
      </c>
    </row>
    <row r="12926" spans="1:14">
      <c r="A12926">
        <v>218</v>
      </c>
      <c r="B12926" t="s">
        <v>6861</v>
      </c>
      <c r="C12926" t="s">
        <v>6862</v>
      </c>
      <c r="D12926">
        <v>173</v>
      </c>
      <c r="E12926" s="1">
        <v>0.83099999999999996</v>
      </c>
      <c r="G12926">
        <v>0.35499999999999998</v>
      </c>
      <c r="H12926">
        <v>31</v>
      </c>
      <c r="I12926">
        <v>5</v>
      </c>
      <c r="J12926">
        <v>2.7999999999999998E-4</v>
      </c>
      <c r="L12926">
        <v>2.7476795366795361</v>
      </c>
      <c r="M12926" s="2">
        <f t="shared" si="399"/>
        <v>84.16988416988417</v>
      </c>
      <c r="N12926" t="s">
        <v>2808</v>
      </c>
    </row>
    <row r="12927" spans="1:14">
      <c r="A12927">
        <v>219</v>
      </c>
      <c r="B12927" t="s">
        <v>8596</v>
      </c>
      <c r="C12927" t="s">
        <v>8597</v>
      </c>
      <c r="D12927">
        <v>1178</v>
      </c>
      <c r="E12927" s="1">
        <v>0.82499999999999996</v>
      </c>
      <c r="F12927">
        <v>1.0409999999999999</v>
      </c>
      <c r="G12927">
        <v>6.7000000000000004E-2</v>
      </c>
      <c r="H12927">
        <v>60</v>
      </c>
      <c r="I12927">
        <v>7.5</v>
      </c>
      <c r="J12927">
        <v>2.3999999999999998E-3</v>
      </c>
      <c r="K12927">
        <v>0.29399999999999998</v>
      </c>
      <c r="L12927">
        <v>2.7476795366795361</v>
      </c>
      <c r="M12927" s="2">
        <f t="shared" si="399"/>
        <v>84.555984555984551</v>
      </c>
      <c r="N12927" t="s">
        <v>2808</v>
      </c>
    </row>
    <row r="12928" spans="1:14">
      <c r="A12928">
        <v>220</v>
      </c>
      <c r="B12928" t="s">
        <v>5690</v>
      </c>
      <c r="C12928" t="s">
        <v>5691</v>
      </c>
      <c r="D12928">
        <v>186</v>
      </c>
      <c r="E12928" s="1">
        <v>0.79400000000000004</v>
      </c>
      <c r="F12928">
        <v>0.65400000000000003</v>
      </c>
      <c r="G12928">
        <v>0.2</v>
      </c>
      <c r="H12928">
        <v>80</v>
      </c>
      <c r="I12928">
        <v>2.5</v>
      </c>
      <c r="J12928">
        <v>6.9999999999999999E-4</v>
      </c>
      <c r="K12928">
        <v>0.155</v>
      </c>
      <c r="L12928">
        <v>2.7476795366795361</v>
      </c>
      <c r="M12928" s="2">
        <f t="shared" si="399"/>
        <v>84.942084942084932</v>
      </c>
      <c r="N12928" t="s">
        <v>2808</v>
      </c>
    </row>
    <row r="12929" spans="1:14">
      <c r="A12929">
        <v>221</v>
      </c>
      <c r="B12929" t="s">
        <v>9739</v>
      </c>
      <c r="C12929" t="s">
        <v>9740</v>
      </c>
      <c r="D12929">
        <v>1153</v>
      </c>
      <c r="E12929" s="1">
        <v>0.77400000000000002</v>
      </c>
      <c r="F12929">
        <v>1.03</v>
      </c>
      <c r="H12929">
        <v>0</v>
      </c>
      <c r="I12929" t="s">
        <v>18288</v>
      </c>
      <c r="J12929">
        <v>1E-3</v>
      </c>
      <c r="K12929">
        <v>0.245</v>
      </c>
      <c r="L12929">
        <v>2.7476795366795361</v>
      </c>
      <c r="M12929" s="2">
        <f t="shared" si="399"/>
        <v>85.328185328185327</v>
      </c>
      <c r="N12929" t="s">
        <v>2808</v>
      </c>
    </row>
    <row r="12930" spans="1:14">
      <c r="A12930">
        <v>222</v>
      </c>
      <c r="B12930" t="s">
        <v>9701</v>
      </c>
      <c r="C12930" t="s">
        <v>9702</v>
      </c>
      <c r="D12930">
        <v>833</v>
      </c>
      <c r="E12930" s="1">
        <v>0.72799999999999998</v>
      </c>
      <c r="F12930">
        <v>1.179</v>
      </c>
      <c r="G12930">
        <v>0.247</v>
      </c>
      <c r="H12930">
        <v>77</v>
      </c>
      <c r="I12930">
        <v>5.8</v>
      </c>
      <c r="J12930">
        <v>4.1700000000000001E-3</v>
      </c>
      <c r="K12930">
        <v>0.64500000000000002</v>
      </c>
      <c r="L12930">
        <v>2.7476795366795361</v>
      </c>
      <c r="M12930" s="2">
        <f t="shared" si="399"/>
        <v>85.714285714285708</v>
      </c>
      <c r="N12930" t="s">
        <v>2808</v>
      </c>
    </row>
    <row r="12931" spans="1:14">
      <c r="A12931">
        <v>223</v>
      </c>
      <c r="B12931" t="s">
        <v>21391</v>
      </c>
      <c r="C12931" t="s">
        <v>21392</v>
      </c>
      <c r="D12931">
        <v>822</v>
      </c>
      <c r="E12931" s="1">
        <v>0.67600000000000005</v>
      </c>
      <c r="F12931">
        <v>0.88600000000000001</v>
      </c>
      <c r="G12931">
        <v>9.8000000000000004E-2</v>
      </c>
      <c r="H12931">
        <v>174</v>
      </c>
      <c r="I12931">
        <v>4.5</v>
      </c>
      <c r="J12931">
        <v>1.7899999999999999E-3</v>
      </c>
      <c r="K12931">
        <v>0.151</v>
      </c>
      <c r="L12931">
        <v>2.7476795366795361</v>
      </c>
      <c r="M12931" s="2">
        <f t="shared" si="399"/>
        <v>86.100386100386089</v>
      </c>
      <c r="N12931" t="s">
        <v>2808</v>
      </c>
    </row>
    <row r="12932" spans="1:14">
      <c r="A12932">
        <v>224</v>
      </c>
      <c r="B12932" t="s">
        <v>5660</v>
      </c>
      <c r="C12932" t="s">
        <v>5661</v>
      </c>
      <c r="D12932">
        <v>773</v>
      </c>
      <c r="E12932" s="1">
        <v>0.66500000000000004</v>
      </c>
      <c r="F12932">
        <v>0.71</v>
      </c>
      <c r="G12932">
        <v>0.16</v>
      </c>
      <c r="H12932">
        <v>94</v>
      </c>
      <c r="I12932">
        <v>5.8</v>
      </c>
      <c r="J12932">
        <v>1.2999999999999999E-3</v>
      </c>
      <c r="K12932">
        <v>0.13800000000000001</v>
      </c>
      <c r="L12932">
        <v>2.7476795366795361</v>
      </c>
      <c r="M12932" s="2">
        <f t="shared" si="399"/>
        <v>86.486486486486484</v>
      </c>
      <c r="N12932" t="s">
        <v>2808</v>
      </c>
    </row>
    <row r="12933" spans="1:14">
      <c r="A12933">
        <v>225</v>
      </c>
      <c r="B12933" t="s">
        <v>5680</v>
      </c>
      <c r="C12933" t="s">
        <v>5681</v>
      </c>
      <c r="D12933">
        <v>161</v>
      </c>
      <c r="E12933" s="1">
        <v>0.624</v>
      </c>
      <c r="G12933">
        <v>9.6000000000000002E-2</v>
      </c>
      <c r="H12933">
        <v>52</v>
      </c>
      <c r="I12933">
        <v>3.1</v>
      </c>
      <c r="J12933">
        <v>4.4000000000000002E-4</v>
      </c>
      <c r="L12933">
        <v>2.7476795366795361</v>
      </c>
      <c r="M12933" s="2">
        <f t="shared" si="399"/>
        <v>86.872586872586879</v>
      </c>
      <c r="N12933" t="s">
        <v>2808</v>
      </c>
    </row>
    <row r="12934" spans="1:14">
      <c r="A12934">
        <v>226</v>
      </c>
      <c r="B12934" t="s">
        <v>5730</v>
      </c>
      <c r="C12934" t="s">
        <v>5731</v>
      </c>
      <c r="D12934">
        <v>312</v>
      </c>
      <c r="E12934" s="1">
        <v>0.61499999999999999</v>
      </c>
      <c r="F12934">
        <v>0.70699999999999996</v>
      </c>
      <c r="G12934">
        <v>0.154</v>
      </c>
      <c r="H12934">
        <v>78</v>
      </c>
      <c r="I12934">
        <v>4.7</v>
      </c>
      <c r="J12934">
        <v>4.8000000000000001E-4</v>
      </c>
      <c r="K12934">
        <v>0.106</v>
      </c>
      <c r="L12934">
        <v>2.7476795366795361</v>
      </c>
      <c r="M12934" s="2">
        <f t="shared" si="399"/>
        <v>87.25868725868726</v>
      </c>
      <c r="N12934" t="s">
        <v>2808</v>
      </c>
    </row>
    <row r="12935" spans="1:14">
      <c r="A12935">
        <v>227</v>
      </c>
      <c r="B12935" t="s">
        <v>5732</v>
      </c>
      <c r="C12935" t="s">
        <v>5733</v>
      </c>
      <c r="D12935">
        <v>170</v>
      </c>
      <c r="E12935" s="1">
        <v>0.61199999999999999</v>
      </c>
      <c r="F12935">
        <v>0.78400000000000003</v>
      </c>
      <c r="G12935">
        <v>4.2000000000000003E-2</v>
      </c>
      <c r="H12935">
        <v>24</v>
      </c>
      <c r="I12935">
        <v>6.3</v>
      </c>
      <c r="J12935">
        <v>3.3E-4</v>
      </c>
      <c r="K12935">
        <v>0.182</v>
      </c>
      <c r="L12935">
        <v>2.7476795366795361</v>
      </c>
      <c r="M12935" s="2">
        <f t="shared" si="399"/>
        <v>87.644787644787641</v>
      </c>
      <c r="N12935" t="s">
        <v>2808</v>
      </c>
    </row>
    <row r="12936" spans="1:14">
      <c r="A12936">
        <v>228</v>
      </c>
      <c r="B12936" t="s">
        <v>20310</v>
      </c>
      <c r="C12936" t="s">
        <v>20309</v>
      </c>
      <c r="D12936">
        <v>2584</v>
      </c>
      <c r="E12936" s="1">
        <v>0.60399999999999998</v>
      </c>
      <c r="F12936">
        <v>0.74399999999999999</v>
      </c>
      <c r="G12936">
        <v>5.2999999999999999E-2</v>
      </c>
      <c r="H12936">
        <v>76</v>
      </c>
      <c r="I12936" t="s">
        <v>18288</v>
      </c>
      <c r="J12936">
        <v>1.81E-3</v>
      </c>
      <c r="K12936">
        <v>0.16400000000000001</v>
      </c>
      <c r="L12936">
        <v>2.7476795366795361</v>
      </c>
      <c r="M12936" s="2">
        <f t="shared" si="399"/>
        <v>88.030888030888036</v>
      </c>
      <c r="N12936" t="s">
        <v>2808</v>
      </c>
    </row>
    <row r="12937" spans="1:14">
      <c r="A12937">
        <v>229</v>
      </c>
      <c r="B12937" t="s">
        <v>9679</v>
      </c>
      <c r="C12937" t="s">
        <v>9680</v>
      </c>
      <c r="D12937">
        <v>316</v>
      </c>
      <c r="E12937" s="1">
        <v>0.58299999999999996</v>
      </c>
      <c r="F12937">
        <v>0.66700000000000004</v>
      </c>
      <c r="G12937">
        <v>0.09</v>
      </c>
      <c r="H12937">
        <v>145</v>
      </c>
      <c r="I12937">
        <v>3.1</v>
      </c>
      <c r="J12937">
        <v>8.9999999999999998E-4</v>
      </c>
      <c r="K12937">
        <v>0.128</v>
      </c>
      <c r="L12937">
        <v>2.7476795366795361</v>
      </c>
      <c r="M12937" s="2">
        <f t="shared" si="399"/>
        <v>88.416988416988417</v>
      </c>
      <c r="N12937" t="s">
        <v>2808</v>
      </c>
    </row>
    <row r="12938" spans="1:14">
      <c r="A12938">
        <v>230</v>
      </c>
      <c r="B12938" t="s">
        <v>9669</v>
      </c>
      <c r="C12938" t="s">
        <v>9670</v>
      </c>
      <c r="D12938">
        <v>212</v>
      </c>
      <c r="E12938" s="1">
        <v>0.57799999999999996</v>
      </c>
      <c r="F12938">
        <v>0.42699999999999999</v>
      </c>
      <c r="G12938">
        <v>9.0999999999999998E-2</v>
      </c>
      <c r="H12938">
        <v>77</v>
      </c>
      <c r="I12938">
        <v>2.9</v>
      </c>
      <c r="J12938">
        <v>2.7999999999999998E-4</v>
      </c>
      <c r="K12938">
        <v>0.04</v>
      </c>
      <c r="L12938">
        <v>2.7476795366795361</v>
      </c>
      <c r="M12938" s="2">
        <f t="shared" si="399"/>
        <v>88.803088803088798</v>
      </c>
      <c r="N12938" t="s">
        <v>2808</v>
      </c>
    </row>
    <row r="12939" spans="1:14">
      <c r="A12939">
        <v>231</v>
      </c>
      <c r="B12939" t="s">
        <v>21319</v>
      </c>
      <c r="C12939" t="s">
        <v>21320</v>
      </c>
      <c r="D12939">
        <v>2489</v>
      </c>
      <c r="E12939" s="1">
        <v>0.55900000000000005</v>
      </c>
      <c r="F12939">
        <v>0.65900000000000003</v>
      </c>
      <c r="G12939">
        <v>1.9E-2</v>
      </c>
      <c r="H12939">
        <v>103</v>
      </c>
      <c r="I12939" t="s">
        <v>18288</v>
      </c>
      <c r="J12939">
        <v>1.33E-3</v>
      </c>
      <c r="K12939">
        <v>0.14699999999999999</v>
      </c>
      <c r="L12939">
        <v>2.7476795366795361</v>
      </c>
      <c r="M12939" s="2">
        <f t="shared" si="399"/>
        <v>89.189189189189193</v>
      </c>
      <c r="N12939" t="s">
        <v>2808</v>
      </c>
    </row>
    <row r="12940" spans="1:14">
      <c r="A12940">
        <v>232</v>
      </c>
      <c r="B12940" t="s">
        <v>9737</v>
      </c>
      <c r="C12940" t="s">
        <v>9738</v>
      </c>
      <c r="D12940">
        <v>172</v>
      </c>
      <c r="E12940" s="1">
        <v>0.55700000000000005</v>
      </c>
      <c r="F12940">
        <v>0.33100000000000002</v>
      </c>
      <c r="G12940">
        <v>7.3999999999999996E-2</v>
      </c>
      <c r="H12940">
        <v>68</v>
      </c>
      <c r="I12940">
        <v>3.7</v>
      </c>
      <c r="J12940">
        <v>4.8000000000000001E-4</v>
      </c>
      <c r="K12940">
        <v>8.5999999999999993E-2</v>
      </c>
      <c r="L12940">
        <v>2.7476795366795361</v>
      </c>
      <c r="M12940" s="2">
        <f t="shared" si="399"/>
        <v>89.575289575289574</v>
      </c>
      <c r="N12940" t="s">
        <v>2808</v>
      </c>
    </row>
    <row r="12941" spans="1:14">
      <c r="A12941">
        <v>233</v>
      </c>
      <c r="B12941" t="s">
        <v>9693</v>
      </c>
      <c r="C12941" t="s">
        <v>9694</v>
      </c>
      <c r="D12941">
        <v>371</v>
      </c>
      <c r="E12941" s="1">
        <v>0.54</v>
      </c>
      <c r="F12941">
        <v>0.67400000000000004</v>
      </c>
      <c r="G12941">
        <v>4.9000000000000002E-2</v>
      </c>
      <c r="H12941">
        <v>142</v>
      </c>
      <c r="I12941">
        <v>5</v>
      </c>
      <c r="J12941">
        <v>5.4000000000000001E-4</v>
      </c>
      <c r="K12941">
        <v>0.10299999999999999</v>
      </c>
      <c r="L12941">
        <v>2.7476795366795361</v>
      </c>
      <c r="M12941" s="2">
        <f t="shared" si="399"/>
        <v>89.961389961389955</v>
      </c>
      <c r="N12941" t="s">
        <v>2808</v>
      </c>
    </row>
    <row r="12942" spans="1:14">
      <c r="A12942">
        <v>234</v>
      </c>
      <c r="B12942" t="s">
        <v>9789</v>
      </c>
      <c r="C12942" t="s">
        <v>9790</v>
      </c>
      <c r="D12942">
        <v>412</v>
      </c>
      <c r="E12942" s="1">
        <v>0.5</v>
      </c>
      <c r="F12942">
        <v>1.01</v>
      </c>
      <c r="G12942">
        <v>0.05</v>
      </c>
      <c r="H12942">
        <v>121</v>
      </c>
      <c r="I12942">
        <v>4.5</v>
      </c>
      <c r="J12942">
        <v>9.8999999999999999E-4</v>
      </c>
      <c r="K12942">
        <v>0.186</v>
      </c>
      <c r="L12942">
        <v>2.7476795366795361</v>
      </c>
      <c r="M12942" s="2">
        <f t="shared" si="399"/>
        <v>90.34749034749035</v>
      </c>
      <c r="N12942" t="s">
        <v>2808</v>
      </c>
    </row>
    <row r="12943" spans="1:14">
      <c r="A12943">
        <v>235</v>
      </c>
      <c r="B12943" t="s">
        <v>9797</v>
      </c>
      <c r="C12943" t="s">
        <v>9798</v>
      </c>
      <c r="D12943">
        <v>1573</v>
      </c>
      <c r="E12943" s="1">
        <v>0.46</v>
      </c>
      <c r="F12943">
        <v>0.41</v>
      </c>
      <c r="G12943">
        <v>2.1999999999999999E-2</v>
      </c>
      <c r="H12943">
        <v>180</v>
      </c>
      <c r="I12943" t="s">
        <v>18288</v>
      </c>
      <c r="J12943">
        <v>1.92E-3</v>
      </c>
      <c r="K12943">
        <v>8.7999999999999995E-2</v>
      </c>
      <c r="L12943">
        <v>2.7476795366795361</v>
      </c>
      <c r="M12943" s="2">
        <f t="shared" si="399"/>
        <v>90.733590733590731</v>
      </c>
      <c r="N12943" t="s">
        <v>2808</v>
      </c>
    </row>
    <row r="12944" spans="1:14">
      <c r="A12944">
        <v>236</v>
      </c>
      <c r="B12944" t="s">
        <v>5728</v>
      </c>
      <c r="C12944" t="s">
        <v>5729</v>
      </c>
      <c r="D12944">
        <v>79</v>
      </c>
      <c r="E12944" s="1">
        <v>0.44600000000000001</v>
      </c>
      <c r="F12944">
        <v>0.42499999999999999</v>
      </c>
      <c r="G12944">
        <v>0.16700000000000001</v>
      </c>
      <c r="H12944">
        <v>30</v>
      </c>
      <c r="J12944">
        <v>2.5999999999999998E-4</v>
      </c>
      <c r="K12944">
        <v>0.111</v>
      </c>
      <c r="L12944">
        <v>2.7476795366795361</v>
      </c>
      <c r="M12944" s="2">
        <f t="shared" si="399"/>
        <v>91.119691119691112</v>
      </c>
      <c r="N12944" t="s">
        <v>2808</v>
      </c>
    </row>
    <row r="12945" spans="1:14">
      <c r="A12945">
        <v>237</v>
      </c>
      <c r="B12945" t="s">
        <v>7183</v>
      </c>
      <c r="C12945" t="s">
        <v>7184</v>
      </c>
      <c r="D12945">
        <v>545</v>
      </c>
      <c r="E12945" s="1">
        <v>0.44600000000000001</v>
      </c>
      <c r="F12945">
        <v>0.46</v>
      </c>
      <c r="G12945">
        <v>0.11799999999999999</v>
      </c>
      <c r="H12945">
        <v>17</v>
      </c>
      <c r="I12945" t="s">
        <v>18288</v>
      </c>
      <c r="J12945">
        <v>3.6000000000000002E-4</v>
      </c>
      <c r="K12945">
        <v>0.115</v>
      </c>
      <c r="L12945">
        <v>2.7476795366795361</v>
      </c>
      <c r="M12945" s="2">
        <f t="shared" si="399"/>
        <v>91.505791505791507</v>
      </c>
      <c r="N12945" t="s">
        <v>2808</v>
      </c>
    </row>
    <row r="12946" spans="1:14">
      <c r="A12946">
        <v>238</v>
      </c>
      <c r="B12946" t="s">
        <v>15918</v>
      </c>
      <c r="C12946" t="s">
        <v>15919</v>
      </c>
      <c r="D12946">
        <v>510</v>
      </c>
      <c r="E12946" s="1">
        <v>0.40100000000000002</v>
      </c>
      <c r="F12946">
        <v>0.41799999999999998</v>
      </c>
      <c r="G12946">
        <v>0.184</v>
      </c>
      <c r="H12946">
        <v>76</v>
      </c>
      <c r="I12946" t="s">
        <v>18288</v>
      </c>
      <c r="J12946">
        <v>1.4599999999999999E-3</v>
      </c>
      <c r="K12946">
        <v>0.22900000000000001</v>
      </c>
      <c r="L12946">
        <v>2.7476795366795361</v>
      </c>
      <c r="M12946" s="2">
        <f t="shared" si="399"/>
        <v>91.891891891891902</v>
      </c>
      <c r="N12946" t="s">
        <v>2808</v>
      </c>
    </row>
    <row r="12947" spans="1:14">
      <c r="A12947">
        <v>239</v>
      </c>
      <c r="B12947" t="s">
        <v>5740</v>
      </c>
      <c r="C12947" t="s">
        <v>5741</v>
      </c>
      <c r="D12947">
        <v>432</v>
      </c>
      <c r="E12947" s="1">
        <v>0.39900000000000002</v>
      </c>
      <c r="F12947">
        <v>0.45900000000000002</v>
      </c>
      <c r="G12947">
        <v>1.2E-2</v>
      </c>
      <c r="H12947">
        <v>82</v>
      </c>
      <c r="I12947">
        <v>6</v>
      </c>
      <c r="J12947">
        <v>9.3000000000000005E-4</v>
      </c>
      <c r="K12947">
        <v>0.115</v>
      </c>
      <c r="L12947">
        <v>2.7476795366795361</v>
      </c>
      <c r="M12947" s="2">
        <f t="shared" si="399"/>
        <v>92.277992277992283</v>
      </c>
      <c r="N12947" t="s">
        <v>2808</v>
      </c>
    </row>
    <row r="12948" spans="1:14">
      <c r="A12948">
        <v>240</v>
      </c>
      <c r="B12948" t="s">
        <v>9779</v>
      </c>
      <c r="C12948" t="s">
        <v>9780</v>
      </c>
      <c r="D12948">
        <v>509</v>
      </c>
      <c r="E12948" s="1">
        <v>0.374</v>
      </c>
      <c r="F12948">
        <v>0.43099999999999999</v>
      </c>
      <c r="G12948">
        <v>1.7999999999999999E-2</v>
      </c>
      <c r="H12948">
        <v>56</v>
      </c>
      <c r="I12948" t="s">
        <v>18288</v>
      </c>
      <c r="J12948">
        <v>5.1999999999999995E-4</v>
      </c>
      <c r="K12948">
        <v>0.106</v>
      </c>
      <c r="L12948">
        <v>2.7476795366795361</v>
      </c>
      <c r="M12948" s="2">
        <f t="shared" si="399"/>
        <v>92.664092664092664</v>
      </c>
      <c r="N12948" t="s">
        <v>2808</v>
      </c>
    </row>
    <row r="12949" spans="1:14">
      <c r="A12949">
        <v>241</v>
      </c>
      <c r="B12949" t="s">
        <v>5694</v>
      </c>
      <c r="C12949" t="s">
        <v>5695</v>
      </c>
      <c r="D12949">
        <v>361</v>
      </c>
      <c r="E12949" s="1">
        <v>0.373</v>
      </c>
      <c r="G12949">
        <v>0</v>
      </c>
      <c r="H12949">
        <v>59</v>
      </c>
      <c r="I12949">
        <v>5.5</v>
      </c>
      <c r="J12949">
        <v>6.7000000000000002E-4</v>
      </c>
      <c r="L12949">
        <v>2.7476795366795361</v>
      </c>
      <c r="M12949" s="2">
        <f t="shared" si="399"/>
        <v>93.050193050193059</v>
      </c>
      <c r="N12949" t="s">
        <v>2808</v>
      </c>
    </row>
    <row r="12950" spans="1:14">
      <c r="A12950">
        <v>242</v>
      </c>
      <c r="B12950" t="s">
        <v>11070</v>
      </c>
      <c r="C12950" t="s">
        <v>11071</v>
      </c>
      <c r="D12950">
        <v>169</v>
      </c>
      <c r="E12950" s="1">
        <v>0.373</v>
      </c>
      <c r="F12950">
        <v>0.39100000000000001</v>
      </c>
      <c r="G12950">
        <v>4.4999999999999998E-2</v>
      </c>
      <c r="H12950">
        <v>22</v>
      </c>
      <c r="I12950">
        <v>7.6</v>
      </c>
      <c r="J12950">
        <v>3.8000000000000002E-4</v>
      </c>
      <c r="K12950">
        <v>0.13</v>
      </c>
      <c r="L12950">
        <v>2.7476795366795361</v>
      </c>
      <c r="M12950" s="2">
        <f t="shared" si="399"/>
        <v>93.43629343629344</v>
      </c>
      <c r="N12950" t="s">
        <v>2808</v>
      </c>
    </row>
    <row r="12951" spans="1:14">
      <c r="A12951">
        <v>243</v>
      </c>
      <c r="B12951" t="s">
        <v>5682</v>
      </c>
      <c r="C12951" t="s">
        <v>5683</v>
      </c>
      <c r="D12951">
        <v>83</v>
      </c>
      <c r="E12951" s="1">
        <v>0.35599999999999998</v>
      </c>
      <c r="G12951">
        <v>0.122</v>
      </c>
      <c r="H12951">
        <v>49</v>
      </c>
      <c r="J12951">
        <v>1.9000000000000001E-4</v>
      </c>
      <c r="L12951">
        <v>2.7476795366795361</v>
      </c>
      <c r="M12951" s="2">
        <f t="shared" si="399"/>
        <v>93.822393822393821</v>
      </c>
      <c r="N12951" t="s">
        <v>2808</v>
      </c>
    </row>
    <row r="12952" spans="1:14">
      <c r="A12952">
        <v>244</v>
      </c>
      <c r="B12952" t="s">
        <v>9677</v>
      </c>
      <c r="C12952" t="s">
        <v>9678</v>
      </c>
      <c r="D12952">
        <v>1128</v>
      </c>
      <c r="E12952" s="1">
        <v>0.33800000000000002</v>
      </c>
      <c r="G12952">
        <v>0.02</v>
      </c>
      <c r="H12952">
        <v>49</v>
      </c>
      <c r="I12952">
        <v>6.1</v>
      </c>
      <c r="J12952">
        <v>2.0500000000000002E-3</v>
      </c>
      <c r="L12952">
        <v>2.7476795366795361</v>
      </c>
      <c r="M12952" s="2">
        <f t="shared" si="399"/>
        <v>94.208494208494216</v>
      </c>
      <c r="N12952" t="s">
        <v>2808</v>
      </c>
    </row>
    <row r="12953" spans="1:14">
      <c r="A12953">
        <v>245</v>
      </c>
      <c r="B12953" t="s">
        <v>11118</v>
      </c>
      <c r="C12953" t="s">
        <v>11119</v>
      </c>
      <c r="D12953">
        <v>591</v>
      </c>
      <c r="E12953" s="1">
        <v>0.33300000000000002</v>
      </c>
      <c r="F12953">
        <v>0.68799999999999994</v>
      </c>
      <c r="G12953">
        <v>4.1000000000000002E-2</v>
      </c>
      <c r="H12953">
        <v>146</v>
      </c>
      <c r="I12953">
        <v>7.6</v>
      </c>
      <c r="J12953">
        <v>7.7999999999999999E-4</v>
      </c>
      <c r="K12953">
        <v>0.14199999999999999</v>
      </c>
      <c r="L12953">
        <v>2.7476795366795361</v>
      </c>
      <c r="M12953" s="2">
        <f t="shared" si="399"/>
        <v>94.594594594594597</v>
      </c>
      <c r="N12953" t="s">
        <v>2808</v>
      </c>
    </row>
    <row r="12954" spans="1:14">
      <c r="A12954">
        <v>246</v>
      </c>
      <c r="B12954" t="s">
        <v>5710</v>
      </c>
      <c r="C12954" t="s">
        <v>5711</v>
      </c>
      <c r="D12954">
        <v>260</v>
      </c>
      <c r="E12954" s="1">
        <v>0.32800000000000001</v>
      </c>
      <c r="G12954">
        <v>4.3999999999999997E-2</v>
      </c>
      <c r="H12954">
        <v>91</v>
      </c>
      <c r="I12954">
        <v>6.5</v>
      </c>
      <c r="J12954">
        <v>4.8000000000000001E-4</v>
      </c>
      <c r="L12954">
        <v>2.7476795366795361</v>
      </c>
      <c r="M12954" s="2">
        <f t="shared" si="399"/>
        <v>94.980694980694977</v>
      </c>
      <c r="N12954" t="s">
        <v>2808</v>
      </c>
    </row>
    <row r="12955" spans="1:14">
      <c r="A12955">
        <v>247</v>
      </c>
      <c r="B12955" t="s">
        <v>21379</v>
      </c>
      <c r="C12955" t="s">
        <v>21380</v>
      </c>
      <c r="D12955">
        <v>1200</v>
      </c>
      <c r="E12955" s="1">
        <v>0.32</v>
      </c>
      <c r="G12955">
        <v>3.6999999999999998E-2</v>
      </c>
      <c r="H12955">
        <v>162</v>
      </c>
      <c r="I12955" t="s">
        <v>18288</v>
      </c>
      <c r="J12955">
        <v>1.08E-3</v>
      </c>
      <c r="L12955">
        <v>2.7476795366795361</v>
      </c>
      <c r="M12955" s="2">
        <f t="shared" si="399"/>
        <v>95.366795366795358</v>
      </c>
      <c r="N12955" t="s">
        <v>2808</v>
      </c>
    </row>
    <row r="12956" spans="1:14">
      <c r="A12956">
        <v>248</v>
      </c>
      <c r="B12956" t="s">
        <v>16512</v>
      </c>
      <c r="C12956" t="s">
        <v>16513</v>
      </c>
      <c r="D12956">
        <v>183</v>
      </c>
      <c r="E12956" s="1">
        <v>0.30399999999999999</v>
      </c>
      <c r="F12956">
        <v>0.33100000000000002</v>
      </c>
      <c r="G12956">
        <v>8.1000000000000003E-2</v>
      </c>
      <c r="H12956">
        <v>74</v>
      </c>
      <c r="I12956">
        <v>4.5</v>
      </c>
      <c r="J12956">
        <v>6.6E-4</v>
      </c>
      <c r="K12956">
        <v>9.7000000000000003E-2</v>
      </c>
      <c r="L12956">
        <v>2.7476795366795361</v>
      </c>
      <c r="M12956" s="2">
        <f t="shared" si="399"/>
        <v>95.752895752895753</v>
      </c>
      <c r="N12956" t="s">
        <v>2808</v>
      </c>
    </row>
    <row r="12957" spans="1:14">
      <c r="A12957">
        <v>249</v>
      </c>
      <c r="B12957" t="s">
        <v>16286</v>
      </c>
      <c r="C12957" t="s">
        <v>16287</v>
      </c>
      <c r="D12957">
        <v>66</v>
      </c>
      <c r="E12957" s="1">
        <v>0.3</v>
      </c>
      <c r="F12957">
        <v>0.17199999999999999</v>
      </c>
      <c r="G12957">
        <v>0</v>
      </c>
      <c r="H12957">
        <v>28</v>
      </c>
      <c r="J12957">
        <v>1.4999999999999999E-4</v>
      </c>
      <c r="K12957">
        <v>2.9000000000000001E-2</v>
      </c>
      <c r="L12957">
        <v>2.7476795366795361</v>
      </c>
      <c r="M12957" s="2">
        <f t="shared" si="399"/>
        <v>96.138996138996134</v>
      </c>
      <c r="N12957" t="s">
        <v>2808</v>
      </c>
    </row>
    <row r="12958" spans="1:14">
      <c r="A12958">
        <v>250</v>
      </c>
      <c r="B12958" t="s">
        <v>12037</v>
      </c>
      <c r="C12958" t="s">
        <v>12038</v>
      </c>
      <c r="D12958">
        <v>87</v>
      </c>
      <c r="E12958" s="1">
        <v>0.26200000000000001</v>
      </c>
      <c r="F12958">
        <v>0.26400000000000001</v>
      </c>
      <c r="G12958">
        <v>0.57099999999999995</v>
      </c>
      <c r="H12958">
        <v>14</v>
      </c>
      <c r="J12958">
        <v>1.2999999999999999E-4</v>
      </c>
      <c r="K12958">
        <v>7.1999999999999995E-2</v>
      </c>
      <c r="L12958">
        <v>2.7476795366795361</v>
      </c>
      <c r="M12958" s="2">
        <f t="shared" si="399"/>
        <v>96.525096525096515</v>
      </c>
      <c r="N12958" t="s">
        <v>2808</v>
      </c>
    </row>
    <row r="12959" spans="1:14">
      <c r="A12959">
        <v>251</v>
      </c>
      <c r="B12959" t="s">
        <v>9735</v>
      </c>
      <c r="C12959" t="s">
        <v>9736</v>
      </c>
      <c r="D12959">
        <v>304</v>
      </c>
      <c r="E12959" s="1">
        <v>0.24399999999999999</v>
      </c>
      <c r="F12959">
        <v>0.27900000000000003</v>
      </c>
      <c r="G12959">
        <v>5.1999999999999998E-2</v>
      </c>
      <c r="H12959">
        <v>173</v>
      </c>
      <c r="I12959">
        <v>3.1</v>
      </c>
      <c r="J12959">
        <v>8.4999999999999995E-4</v>
      </c>
      <c r="K12959">
        <v>4.9000000000000002E-2</v>
      </c>
      <c r="L12959">
        <v>2.7476795366795361</v>
      </c>
      <c r="M12959" s="2">
        <f t="shared" si="399"/>
        <v>96.91119691119691</v>
      </c>
      <c r="N12959" t="s">
        <v>2808</v>
      </c>
    </row>
    <row r="12960" spans="1:14">
      <c r="A12960">
        <v>252</v>
      </c>
      <c r="B12960" t="s">
        <v>7201</v>
      </c>
      <c r="C12960" t="s">
        <v>7202</v>
      </c>
      <c r="D12960">
        <v>85</v>
      </c>
      <c r="E12960" s="1">
        <v>0.24299999999999999</v>
      </c>
      <c r="G12960">
        <v>3.6999999999999998E-2</v>
      </c>
      <c r="H12960">
        <v>81</v>
      </c>
      <c r="J12960">
        <v>1.6000000000000001E-4</v>
      </c>
      <c r="L12960">
        <v>2.7476795366795361</v>
      </c>
      <c r="M12960" s="2">
        <f t="shared" si="399"/>
        <v>97.297297297297305</v>
      </c>
      <c r="N12960" t="s">
        <v>2808</v>
      </c>
    </row>
    <row r="12961" spans="1:14">
      <c r="A12961">
        <v>253</v>
      </c>
      <c r="B12961" t="s">
        <v>9671</v>
      </c>
      <c r="C12961" t="s">
        <v>9672</v>
      </c>
      <c r="D12961">
        <v>57</v>
      </c>
      <c r="E12961" s="1">
        <v>0.20799999999999999</v>
      </c>
      <c r="F12961">
        <v>0.10100000000000001</v>
      </c>
      <c r="G12961">
        <v>3.4000000000000002E-2</v>
      </c>
      <c r="H12961">
        <v>29</v>
      </c>
      <c r="J12961">
        <v>8.0000000000000007E-5</v>
      </c>
      <c r="K12961">
        <v>3.3000000000000002E-2</v>
      </c>
      <c r="L12961">
        <v>2.7476795366795361</v>
      </c>
      <c r="M12961" s="2">
        <f t="shared" si="399"/>
        <v>97.683397683397686</v>
      </c>
      <c r="N12961" t="s">
        <v>2808</v>
      </c>
    </row>
    <row r="12962" spans="1:14">
      <c r="A12962">
        <v>254</v>
      </c>
      <c r="B12962" t="s">
        <v>9753</v>
      </c>
      <c r="C12962" t="s">
        <v>9754</v>
      </c>
      <c r="D12962">
        <v>196</v>
      </c>
      <c r="E12962" s="1">
        <v>0.19400000000000001</v>
      </c>
      <c r="F12962">
        <v>0.20100000000000001</v>
      </c>
      <c r="G12962">
        <v>4.9000000000000002E-2</v>
      </c>
      <c r="H12962">
        <v>61</v>
      </c>
      <c r="I12962" t="s">
        <v>18288</v>
      </c>
      <c r="J12962">
        <v>1.2E-4</v>
      </c>
      <c r="K12962">
        <v>2.5000000000000001E-2</v>
      </c>
      <c r="L12962">
        <v>2.7476795366795361</v>
      </c>
      <c r="M12962" s="2">
        <f t="shared" si="399"/>
        <v>98.069498069498067</v>
      </c>
      <c r="N12962" t="s">
        <v>2808</v>
      </c>
    </row>
    <row r="12963" spans="1:14">
      <c r="A12963">
        <v>255</v>
      </c>
      <c r="B12963" t="s">
        <v>9793</v>
      </c>
      <c r="C12963" t="s">
        <v>9794</v>
      </c>
      <c r="D12963">
        <v>45</v>
      </c>
      <c r="E12963" s="1">
        <v>0.14899999999999999</v>
      </c>
      <c r="G12963">
        <v>9.5000000000000001E-2</v>
      </c>
      <c r="H12963">
        <v>21</v>
      </c>
      <c r="J12963">
        <v>1.3999999999999999E-4</v>
      </c>
      <c r="L12963">
        <v>2.7476795366795361</v>
      </c>
      <c r="M12963" s="2">
        <f t="shared" si="399"/>
        <v>98.455598455598462</v>
      </c>
      <c r="N12963" t="s">
        <v>2808</v>
      </c>
    </row>
    <row r="12964" spans="1:14">
      <c r="A12964">
        <v>256</v>
      </c>
      <c r="B12964" t="s">
        <v>5678</v>
      </c>
      <c r="C12964" t="s">
        <v>5679</v>
      </c>
      <c r="D12964">
        <v>31</v>
      </c>
      <c r="E12964" s="1">
        <v>0.125</v>
      </c>
      <c r="G12964">
        <v>0</v>
      </c>
      <c r="H12964">
        <v>50</v>
      </c>
      <c r="J12964">
        <v>3.0000000000000001E-5</v>
      </c>
      <c r="L12964">
        <v>2.7476795366795361</v>
      </c>
      <c r="M12964" s="2">
        <f t="shared" si="399"/>
        <v>98.841698841698843</v>
      </c>
      <c r="N12964" t="s">
        <v>2808</v>
      </c>
    </row>
    <row r="12965" spans="1:14">
      <c r="A12965">
        <v>257</v>
      </c>
      <c r="B12965" t="s">
        <v>5758</v>
      </c>
      <c r="C12965" t="s">
        <v>5759</v>
      </c>
      <c r="D12965">
        <v>49</v>
      </c>
      <c r="E12965" s="1">
        <v>0.11</v>
      </c>
      <c r="H12965">
        <v>0</v>
      </c>
      <c r="J12965">
        <v>1.1E-4</v>
      </c>
      <c r="L12965">
        <v>2.7476795366795361</v>
      </c>
      <c r="M12965" s="2">
        <f t="shared" si="399"/>
        <v>99.227799227799224</v>
      </c>
      <c r="N12965" t="s">
        <v>2808</v>
      </c>
    </row>
    <row r="12966" spans="1:14">
      <c r="A12966">
        <v>258</v>
      </c>
      <c r="B12966" t="s">
        <v>9697</v>
      </c>
      <c r="C12966" t="s">
        <v>9698</v>
      </c>
      <c r="D12966">
        <v>1</v>
      </c>
      <c r="E12966" s="1">
        <v>3.4000000000000002E-2</v>
      </c>
      <c r="F12966">
        <v>3.4000000000000002E-2</v>
      </c>
      <c r="G12966">
        <v>0</v>
      </c>
      <c r="H12966">
        <v>22</v>
      </c>
      <c r="J12966">
        <v>0</v>
      </c>
      <c r="K12966">
        <v>0</v>
      </c>
      <c r="L12966">
        <v>2.7476795366795361</v>
      </c>
      <c r="M12966" s="2">
        <f t="shared" si="399"/>
        <v>99.613899613899619</v>
      </c>
      <c r="N12966" t="s">
        <v>2808</v>
      </c>
    </row>
    <row r="12967" spans="1:14">
      <c r="A12967">
        <v>259</v>
      </c>
      <c r="B12967" t="s">
        <v>5674</v>
      </c>
      <c r="C12967" t="s">
        <v>5675</v>
      </c>
      <c r="D12967">
        <v>13</v>
      </c>
      <c r="E12967" s="1">
        <v>0</v>
      </c>
      <c r="F12967">
        <v>6.9000000000000006E-2</v>
      </c>
      <c r="H12967">
        <v>0</v>
      </c>
      <c r="J12967">
        <v>2.0000000000000002E-5</v>
      </c>
      <c r="K12967">
        <v>1.4999999999999999E-2</v>
      </c>
      <c r="L12967">
        <v>2.7476795366795361</v>
      </c>
      <c r="M12967" s="2">
        <f t="shared" si="399"/>
        <v>100</v>
      </c>
      <c r="N12967" t="s">
        <v>2808</v>
      </c>
    </row>
    <row r="12968" spans="1:14" s="3" customFormat="1">
      <c r="E12968" s="4"/>
      <c r="M12968" s="5"/>
    </row>
    <row r="12969" spans="1:14">
      <c r="A12969">
        <v>1</v>
      </c>
      <c r="B12969" t="s">
        <v>21871</v>
      </c>
      <c r="C12969" t="s">
        <v>21872</v>
      </c>
      <c r="D12969">
        <v>46348</v>
      </c>
      <c r="E12969" s="1">
        <v>35.749000000000002</v>
      </c>
      <c r="F12969">
        <v>42.375999999999998</v>
      </c>
      <c r="G12969">
        <v>8.4109999999999996</v>
      </c>
      <c r="H12969">
        <v>141</v>
      </c>
      <c r="I12969">
        <v>5.2</v>
      </c>
      <c r="J12969">
        <v>0.22788</v>
      </c>
      <c r="K12969">
        <v>19.481000000000002</v>
      </c>
      <c r="L12969">
        <f>AVERAGE(E12969:E13095)</f>
        <v>2.5887480314960643</v>
      </c>
      <c r="M12969" s="2">
        <f t="shared" ref="M12969:M13000" si="400">A12969/127*100</f>
        <v>0.78740157480314954</v>
      </c>
      <c r="N12969" t="s">
        <v>2809</v>
      </c>
    </row>
    <row r="12970" spans="1:14">
      <c r="A12970">
        <v>2</v>
      </c>
      <c r="B12970" t="s">
        <v>5010</v>
      </c>
      <c r="C12970" t="s">
        <v>5011</v>
      </c>
      <c r="D12970">
        <v>13993</v>
      </c>
      <c r="E12970" s="1">
        <v>27.254000000000001</v>
      </c>
      <c r="F12970">
        <v>31.567</v>
      </c>
      <c r="G12970">
        <v>7.492</v>
      </c>
      <c r="H12970">
        <v>120</v>
      </c>
      <c r="I12970">
        <v>3.2</v>
      </c>
      <c r="J12970">
        <v>0.11458</v>
      </c>
      <c r="K12970">
        <v>15.819000000000001</v>
      </c>
      <c r="L12970">
        <v>2.5887480314960643</v>
      </c>
      <c r="M12970" s="2">
        <f t="shared" si="400"/>
        <v>1.5748031496062991</v>
      </c>
      <c r="N12970" t="s">
        <v>2809</v>
      </c>
    </row>
    <row r="12971" spans="1:14">
      <c r="A12971">
        <v>3</v>
      </c>
      <c r="B12971" t="s">
        <v>21407</v>
      </c>
      <c r="C12971" t="s">
        <v>21408</v>
      </c>
      <c r="D12971">
        <v>91952</v>
      </c>
      <c r="E12971" s="1">
        <v>14.829000000000001</v>
      </c>
      <c r="F12971">
        <v>13.86</v>
      </c>
      <c r="G12971">
        <v>2.5569999999999999</v>
      </c>
      <c r="H12971">
        <v>867</v>
      </c>
      <c r="I12971">
        <v>5.0999999999999996</v>
      </c>
      <c r="J12971">
        <v>0.27818999999999999</v>
      </c>
      <c r="K12971">
        <v>4.2430000000000003</v>
      </c>
      <c r="L12971">
        <v>2.5887480314960643</v>
      </c>
      <c r="M12971" s="2">
        <f t="shared" si="400"/>
        <v>2.3622047244094486</v>
      </c>
      <c r="N12971" t="s">
        <v>2809</v>
      </c>
    </row>
    <row r="12972" spans="1:14">
      <c r="A12972">
        <v>4</v>
      </c>
      <c r="B12972" t="s">
        <v>9445</v>
      </c>
      <c r="C12972" t="s">
        <v>9446</v>
      </c>
      <c r="D12972">
        <v>4850</v>
      </c>
      <c r="E12972" s="1">
        <v>13.901999999999999</v>
      </c>
      <c r="F12972">
        <v>18.974</v>
      </c>
      <c r="G12972">
        <v>0.66700000000000004</v>
      </c>
      <c r="H12972">
        <v>6</v>
      </c>
      <c r="I12972">
        <v>8.4</v>
      </c>
      <c r="J12972">
        <v>8.7200000000000003E-3</v>
      </c>
      <c r="K12972">
        <v>6.54</v>
      </c>
      <c r="L12972">
        <v>2.5887480314960643</v>
      </c>
      <c r="M12972" s="2">
        <f t="shared" si="400"/>
        <v>3.1496062992125982</v>
      </c>
      <c r="N12972" t="s">
        <v>2809</v>
      </c>
    </row>
    <row r="12973" spans="1:14">
      <c r="A12973">
        <v>5</v>
      </c>
      <c r="B12973" t="s">
        <v>21595</v>
      </c>
      <c r="C12973" t="s">
        <v>21596</v>
      </c>
      <c r="D12973">
        <v>88431</v>
      </c>
      <c r="E12973" s="1">
        <v>13.025</v>
      </c>
      <c r="F12973">
        <v>14.132</v>
      </c>
      <c r="G12973">
        <v>2.4710000000000001</v>
      </c>
      <c r="H12973">
        <v>1078</v>
      </c>
      <c r="I12973">
        <v>4.4000000000000004</v>
      </c>
      <c r="J12973">
        <v>0.37491000000000002</v>
      </c>
      <c r="K12973">
        <v>5.1890000000000001</v>
      </c>
      <c r="L12973">
        <v>2.5887480314960643</v>
      </c>
      <c r="M12973" s="2">
        <f t="shared" si="400"/>
        <v>3.9370078740157481</v>
      </c>
      <c r="N12973" t="s">
        <v>2809</v>
      </c>
    </row>
    <row r="12974" spans="1:14">
      <c r="A12974">
        <v>6</v>
      </c>
      <c r="B12974" t="s">
        <v>21737</v>
      </c>
      <c r="C12974" t="s">
        <v>21738</v>
      </c>
      <c r="D12974">
        <v>1995</v>
      </c>
      <c r="E12974" s="1">
        <v>10.042999999999999</v>
      </c>
      <c r="F12974">
        <v>10.050000000000001</v>
      </c>
      <c r="G12974">
        <v>2.1179999999999999</v>
      </c>
      <c r="H12974">
        <v>169</v>
      </c>
      <c r="I12974">
        <v>1.4</v>
      </c>
      <c r="J12974">
        <v>9.4400000000000005E-3</v>
      </c>
      <c r="K12974">
        <v>3.3439999999999999</v>
      </c>
      <c r="L12974">
        <v>2.5887480314960643</v>
      </c>
      <c r="M12974" s="2">
        <f t="shared" si="400"/>
        <v>4.7244094488188972</v>
      </c>
      <c r="N12974" t="s">
        <v>2809</v>
      </c>
    </row>
    <row r="12975" spans="1:14">
      <c r="A12975">
        <v>7</v>
      </c>
      <c r="B12975" t="s">
        <v>21405</v>
      </c>
      <c r="C12975" t="s">
        <v>21406</v>
      </c>
      <c r="D12975">
        <v>34758</v>
      </c>
      <c r="E12975" s="1">
        <v>9.7650000000000006</v>
      </c>
      <c r="F12975">
        <v>10.342000000000001</v>
      </c>
      <c r="G12975">
        <v>1.8149999999999999</v>
      </c>
      <c r="H12975">
        <v>569</v>
      </c>
      <c r="I12975">
        <v>4.2</v>
      </c>
      <c r="J12975">
        <v>0.12336</v>
      </c>
      <c r="K12975">
        <v>3.0059999999999998</v>
      </c>
      <c r="L12975">
        <v>2.5887480314960643</v>
      </c>
      <c r="M12975" s="2">
        <f t="shared" si="400"/>
        <v>5.5118110236220472</v>
      </c>
      <c r="N12975" t="s">
        <v>2809</v>
      </c>
    </row>
    <row r="12976" spans="1:14">
      <c r="A12976">
        <v>8</v>
      </c>
      <c r="B12976" t="s">
        <v>5006</v>
      </c>
      <c r="C12976" t="s">
        <v>5007</v>
      </c>
      <c r="D12976">
        <v>1549</v>
      </c>
      <c r="E12976" s="1">
        <v>7.976</v>
      </c>
      <c r="F12976">
        <v>8.7789999999999999</v>
      </c>
      <c r="G12976">
        <v>2.4420000000000002</v>
      </c>
      <c r="H12976">
        <v>43</v>
      </c>
      <c r="I12976">
        <v>3</v>
      </c>
      <c r="J12976">
        <v>1.0749999999999999E-2</v>
      </c>
      <c r="K12976">
        <v>3.762</v>
      </c>
      <c r="L12976">
        <v>2.5887480314960643</v>
      </c>
      <c r="M12976" s="2">
        <f t="shared" si="400"/>
        <v>6.2992125984251963</v>
      </c>
      <c r="N12976" t="s">
        <v>2809</v>
      </c>
    </row>
    <row r="12977" spans="1:14">
      <c r="A12977">
        <v>9</v>
      </c>
      <c r="B12977" t="s">
        <v>21643</v>
      </c>
      <c r="C12977" t="s">
        <v>21644</v>
      </c>
      <c r="D12977">
        <v>18137</v>
      </c>
      <c r="E12977" s="1">
        <v>7.8230000000000004</v>
      </c>
      <c r="F12977">
        <v>8.0839999999999996</v>
      </c>
      <c r="G12977">
        <v>1.429</v>
      </c>
      <c r="H12977">
        <v>457</v>
      </c>
      <c r="I12977">
        <v>3.6</v>
      </c>
      <c r="J12977">
        <v>7.8560000000000005E-2</v>
      </c>
      <c r="K12977">
        <v>2.5030000000000001</v>
      </c>
      <c r="L12977">
        <v>2.5887480314960643</v>
      </c>
      <c r="M12977" s="2">
        <f t="shared" si="400"/>
        <v>7.0866141732283463</v>
      </c>
      <c r="N12977" t="s">
        <v>2809</v>
      </c>
    </row>
    <row r="12978" spans="1:14">
      <c r="A12978">
        <v>10</v>
      </c>
      <c r="B12978" t="s">
        <v>12914</v>
      </c>
      <c r="C12978" t="s">
        <v>12915</v>
      </c>
      <c r="D12978">
        <v>4535</v>
      </c>
      <c r="E12978" s="1">
        <v>7.7119999999999997</v>
      </c>
      <c r="F12978">
        <v>7.0229999999999997</v>
      </c>
      <c r="G12978">
        <v>3.2229999999999999</v>
      </c>
      <c r="H12978">
        <v>112</v>
      </c>
      <c r="I12978">
        <v>4.5999999999999996</v>
      </c>
      <c r="J12978">
        <v>1.2019999999999999E-2</v>
      </c>
      <c r="K12978">
        <v>1.97</v>
      </c>
      <c r="L12978">
        <v>2.5887480314960643</v>
      </c>
      <c r="M12978" s="2">
        <f t="shared" si="400"/>
        <v>7.8740157480314963</v>
      </c>
      <c r="N12978" t="s">
        <v>2809</v>
      </c>
    </row>
    <row r="12979" spans="1:14">
      <c r="A12979">
        <v>11</v>
      </c>
      <c r="B12979" t="s">
        <v>21869</v>
      </c>
      <c r="C12979" t="s">
        <v>21870</v>
      </c>
      <c r="D12979">
        <v>3031</v>
      </c>
      <c r="E12979" s="1">
        <v>7.3920000000000003</v>
      </c>
      <c r="F12979">
        <v>7.8010000000000002</v>
      </c>
      <c r="G12979">
        <v>0.97899999999999998</v>
      </c>
      <c r="H12979">
        <v>96</v>
      </c>
      <c r="I12979">
        <v>2.8</v>
      </c>
      <c r="J12979">
        <v>1.5169999999999999E-2</v>
      </c>
      <c r="K12979">
        <v>2.3010000000000002</v>
      </c>
      <c r="L12979">
        <v>2.5887480314960643</v>
      </c>
      <c r="M12979" s="2">
        <f t="shared" si="400"/>
        <v>8.6614173228346463</v>
      </c>
      <c r="N12979" t="s">
        <v>2809</v>
      </c>
    </row>
    <row r="12980" spans="1:14">
      <c r="A12980">
        <v>12</v>
      </c>
      <c r="B12980" t="s">
        <v>21599</v>
      </c>
      <c r="C12980" t="s">
        <v>21600</v>
      </c>
      <c r="D12980">
        <v>7835</v>
      </c>
      <c r="E12980" s="1">
        <v>6.2329999999999997</v>
      </c>
      <c r="F12980">
        <v>6.2619999999999996</v>
      </c>
      <c r="G12980">
        <v>1.167</v>
      </c>
      <c r="H12980">
        <v>1015</v>
      </c>
      <c r="I12980">
        <v>1.7</v>
      </c>
      <c r="J12980">
        <v>2.9659999999999999E-2</v>
      </c>
      <c r="K12980">
        <v>1.597</v>
      </c>
      <c r="L12980">
        <v>2.5887480314960643</v>
      </c>
      <c r="M12980" s="2">
        <f t="shared" si="400"/>
        <v>9.4488188976377945</v>
      </c>
      <c r="N12980" t="s">
        <v>2809</v>
      </c>
    </row>
    <row r="12981" spans="1:14">
      <c r="A12981">
        <v>13</v>
      </c>
      <c r="B12981" t="s">
        <v>9359</v>
      </c>
      <c r="C12981" t="s">
        <v>9360</v>
      </c>
      <c r="D12981">
        <v>2508</v>
      </c>
      <c r="E12981" s="1">
        <v>5.4379999999999997</v>
      </c>
      <c r="F12981">
        <v>7.3289999999999997</v>
      </c>
      <c r="G12981">
        <v>0.91300000000000003</v>
      </c>
      <c r="H12981">
        <v>23</v>
      </c>
      <c r="I12981">
        <v>9.1999999999999993</v>
      </c>
      <c r="J12981">
        <v>4.0299999999999997E-3</v>
      </c>
      <c r="K12981">
        <v>2.7050000000000001</v>
      </c>
      <c r="L12981">
        <v>2.5887480314960643</v>
      </c>
      <c r="M12981" s="2">
        <f t="shared" si="400"/>
        <v>10.236220472440944</v>
      </c>
      <c r="N12981" t="s">
        <v>2809</v>
      </c>
    </row>
    <row r="12982" spans="1:14">
      <c r="A12982">
        <v>14</v>
      </c>
      <c r="B12982" t="s">
        <v>9509</v>
      </c>
      <c r="C12982" t="s">
        <v>9510</v>
      </c>
      <c r="D12982">
        <v>5017</v>
      </c>
      <c r="E12982" s="1">
        <v>5.024</v>
      </c>
      <c r="F12982">
        <v>5.59</v>
      </c>
      <c r="G12982">
        <v>0.56899999999999995</v>
      </c>
      <c r="H12982">
        <v>116</v>
      </c>
      <c r="I12982">
        <v>6.2</v>
      </c>
      <c r="J12982">
        <v>1.779E-2</v>
      </c>
      <c r="K12982">
        <v>2.3759999999999999</v>
      </c>
      <c r="L12982">
        <v>2.5887480314960643</v>
      </c>
      <c r="M12982" s="2">
        <f t="shared" si="400"/>
        <v>11.023622047244094</v>
      </c>
      <c r="N12982" t="s">
        <v>2809</v>
      </c>
    </row>
    <row r="12983" spans="1:14">
      <c r="A12983">
        <v>15</v>
      </c>
      <c r="B12983" t="s">
        <v>12920</v>
      </c>
      <c r="C12983" t="s">
        <v>12921</v>
      </c>
      <c r="D12983">
        <v>18447</v>
      </c>
      <c r="E12983" s="1">
        <v>4.63</v>
      </c>
      <c r="F12983">
        <v>5.2050000000000001</v>
      </c>
      <c r="G12983">
        <v>1.2150000000000001</v>
      </c>
      <c r="H12983">
        <v>493</v>
      </c>
      <c r="I12983">
        <v>5.3</v>
      </c>
      <c r="J12983">
        <v>4.2119999999999998E-2</v>
      </c>
      <c r="K12983">
        <v>1.304</v>
      </c>
      <c r="L12983">
        <v>2.5887480314960643</v>
      </c>
      <c r="M12983" s="2">
        <f t="shared" si="400"/>
        <v>11.811023622047244</v>
      </c>
      <c r="N12983" t="s">
        <v>2809</v>
      </c>
    </row>
    <row r="12984" spans="1:14">
      <c r="A12984">
        <v>16</v>
      </c>
      <c r="B12984" t="s">
        <v>13443</v>
      </c>
      <c r="C12984" t="s">
        <v>13444</v>
      </c>
      <c r="D12984">
        <v>7262</v>
      </c>
      <c r="E12984" s="1">
        <v>4.0780000000000003</v>
      </c>
      <c r="F12984">
        <v>3.6059999999999999</v>
      </c>
      <c r="G12984">
        <v>0.94599999999999995</v>
      </c>
      <c r="H12984">
        <v>186</v>
      </c>
      <c r="I12984">
        <v>5.9</v>
      </c>
      <c r="J12984">
        <v>2.4250000000000001E-2</v>
      </c>
      <c r="K12984">
        <v>1.429</v>
      </c>
      <c r="L12984">
        <v>2.5887480314960643</v>
      </c>
      <c r="M12984" s="2">
        <f t="shared" si="400"/>
        <v>12.598425196850393</v>
      </c>
      <c r="N12984" t="s">
        <v>2809</v>
      </c>
    </row>
    <row r="12985" spans="1:14">
      <c r="A12985">
        <v>17</v>
      </c>
      <c r="B12985" t="s">
        <v>9521</v>
      </c>
      <c r="C12985" t="s">
        <v>9522</v>
      </c>
      <c r="D12985">
        <v>34133</v>
      </c>
      <c r="E12985" s="1">
        <v>3.8420000000000001</v>
      </c>
      <c r="F12985">
        <v>3.8380000000000001</v>
      </c>
      <c r="G12985">
        <v>0.69699999999999995</v>
      </c>
      <c r="H12985">
        <v>1021</v>
      </c>
      <c r="I12985">
        <v>4.4000000000000004</v>
      </c>
      <c r="J12985">
        <v>0.12987000000000001</v>
      </c>
      <c r="K12985">
        <v>1.194</v>
      </c>
      <c r="L12985">
        <v>2.5887480314960643</v>
      </c>
      <c r="M12985" s="2">
        <f t="shared" si="400"/>
        <v>13.385826771653544</v>
      </c>
      <c r="N12985" t="s">
        <v>2809</v>
      </c>
    </row>
    <row r="12986" spans="1:14">
      <c r="A12986">
        <v>18</v>
      </c>
      <c r="B12986" t="s">
        <v>9535</v>
      </c>
      <c r="C12986" t="s">
        <v>9536</v>
      </c>
      <c r="D12986">
        <v>5856</v>
      </c>
      <c r="E12986" s="1">
        <v>3.8359999999999999</v>
      </c>
      <c r="F12986">
        <v>4.0209999999999999</v>
      </c>
      <c r="G12986">
        <v>0.63</v>
      </c>
      <c r="H12986">
        <v>459</v>
      </c>
      <c r="I12986">
        <v>3.2</v>
      </c>
      <c r="J12986">
        <v>2.4160000000000001E-2</v>
      </c>
      <c r="K12986">
        <v>1.1919999999999999</v>
      </c>
      <c r="L12986">
        <v>2.5887480314960643</v>
      </c>
      <c r="M12986" s="2">
        <f t="shared" si="400"/>
        <v>14.173228346456693</v>
      </c>
      <c r="N12986" t="s">
        <v>2809</v>
      </c>
    </row>
    <row r="12987" spans="1:14">
      <c r="A12987">
        <v>19</v>
      </c>
      <c r="B12987" t="s">
        <v>9803</v>
      </c>
      <c r="C12987" t="s">
        <v>9804</v>
      </c>
      <c r="D12987">
        <v>212433</v>
      </c>
      <c r="E12987" s="1">
        <v>3.794</v>
      </c>
      <c r="F12987">
        <v>3.8170000000000002</v>
      </c>
      <c r="G12987">
        <v>0.61599999999999999</v>
      </c>
      <c r="H12987">
        <v>4976</v>
      </c>
      <c r="I12987">
        <v>6.4</v>
      </c>
      <c r="J12987">
        <v>0.58819999999999995</v>
      </c>
      <c r="K12987">
        <v>1.351</v>
      </c>
      <c r="L12987">
        <v>2.5887480314960643</v>
      </c>
      <c r="M12987" s="2">
        <f t="shared" si="400"/>
        <v>14.960629921259844</v>
      </c>
      <c r="N12987" t="s">
        <v>2809</v>
      </c>
    </row>
    <row r="12988" spans="1:14">
      <c r="A12988">
        <v>20</v>
      </c>
      <c r="B12988" t="s">
        <v>9831</v>
      </c>
      <c r="C12988" t="s">
        <v>9832</v>
      </c>
      <c r="D12988">
        <v>2564</v>
      </c>
      <c r="E12988" s="1">
        <v>3.73</v>
      </c>
      <c r="F12988">
        <v>2.3650000000000002</v>
      </c>
      <c r="G12988">
        <v>0.621</v>
      </c>
      <c r="H12988">
        <v>116</v>
      </c>
      <c r="I12988">
        <v>4</v>
      </c>
      <c r="J12988">
        <v>1.0109999999999999E-2</v>
      </c>
      <c r="K12988">
        <v>0.68100000000000005</v>
      </c>
      <c r="L12988">
        <v>2.5887480314960643</v>
      </c>
      <c r="M12988" s="2">
        <f t="shared" si="400"/>
        <v>15.748031496062993</v>
      </c>
      <c r="N12988" t="s">
        <v>2809</v>
      </c>
    </row>
    <row r="12989" spans="1:14">
      <c r="A12989">
        <v>21</v>
      </c>
      <c r="B12989" t="s">
        <v>9833</v>
      </c>
      <c r="C12989" t="s">
        <v>9834</v>
      </c>
      <c r="D12989">
        <v>5413</v>
      </c>
      <c r="E12989" s="1">
        <v>2.758</v>
      </c>
      <c r="F12989">
        <v>2.2090000000000001</v>
      </c>
      <c r="G12989">
        <v>0.54200000000000004</v>
      </c>
      <c r="H12989">
        <v>264</v>
      </c>
      <c r="I12989">
        <v>4.9000000000000004</v>
      </c>
      <c r="J12989">
        <v>1.9599999999999999E-2</v>
      </c>
      <c r="K12989">
        <v>0.81100000000000005</v>
      </c>
      <c r="L12989">
        <v>2.5887480314960643</v>
      </c>
      <c r="M12989" s="2">
        <f t="shared" si="400"/>
        <v>16.535433070866144</v>
      </c>
      <c r="N12989" t="s">
        <v>2809</v>
      </c>
    </row>
    <row r="12990" spans="1:14">
      <c r="A12990">
        <v>22</v>
      </c>
      <c r="B12990" t="s">
        <v>9801</v>
      </c>
      <c r="C12990" t="s">
        <v>9802</v>
      </c>
      <c r="D12990">
        <v>4215</v>
      </c>
      <c r="E12990" s="1">
        <v>2.7309999999999999</v>
      </c>
      <c r="F12990">
        <v>2.7629999999999999</v>
      </c>
      <c r="G12990">
        <v>0.47199999999999998</v>
      </c>
      <c r="H12990">
        <v>464</v>
      </c>
      <c r="I12990">
        <v>2.8</v>
      </c>
      <c r="J12990">
        <v>2.792E-2</v>
      </c>
      <c r="K12990">
        <v>1.103</v>
      </c>
      <c r="L12990">
        <v>2.5887480314960643</v>
      </c>
      <c r="M12990" s="2">
        <f t="shared" si="400"/>
        <v>17.322834645669293</v>
      </c>
      <c r="N12990" t="s">
        <v>2809</v>
      </c>
    </row>
    <row r="12991" spans="1:14">
      <c r="A12991">
        <v>23</v>
      </c>
      <c r="B12991" t="s">
        <v>5008</v>
      </c>
      <c r="C12991" t="s">
        <v>5009</v>
      </c>
      <c r="D12991">
        <v>3766</v>
      </c>
      <c r="E12991" s="1">
        <v>2.5449999999999999</v>
      </c>
      <c r="F12991">
        <v>1.7909999999999999</v>
      </c>
      <c r="G12991">
        <v>0.21099999999999999</v>
      </c>
      <c r="H12991">
        <v>336</v>
      </c>
      <c r="I12991">
        <v>2.9</v>
      </c>
      <c r="J12991">
        <v>9.3399999999999993E-3</v>
      </c>
      <c r="K12991">
        <v>0.33700000000000002</v>
      </c>
      <c r="L12991">
        <v>2.5887480314960643</v>
      </c>
      <c r="M12991" s="2">
        <f t="shared" si="400"/>
        <v>18.110236220472441</v>
      </c>
      <c r="N12991" t="s">
        <v>2809</v>
      </c>
    </row>
    <row r="12992" spans="1:14">
      <c r="A12992">
        <v>24</v>
      </c>
      <c r="B12992" t="s">
        <v>9817</v>
      </c>
      <c r="C12992" t="s">
        <v>9818</v>
      </c>
      <c r="D12992">
        <v>27614</v>
      </c>
      <c r="E12992" s="1">
        <v>2.528</v>
      </c>
      <c r="F12992">
        <v>2.3570000000000002</v>
      </c>
      <c r="G12992">
        <v>0.47399999999999998</v>
      </c>
      <c r="H12992">
        <v>686</v>
      </c>
      <c r="I12992">
        <v>6.1</v>
      </c>
      <c r="J12992">
        <v>8.4919999999999995E-2</v>
      </c>
      <c r="K12992">
        <v>0.86399999999999999</v>
      </c>
      <c r="L12992">
        <v>2.5887480314960643</v>
      </c>
      <c r="M12992" s="2">
        <f t="shared" si="400"/>
        <v>18.897637795275589</v>
      </c>
      <c r="N12992" t="s">
        <v>2809</v>
      </c>
    </row>
    <row r="12993" spans="1:14">
      <c r="A12993">
        <v>25</v>
      </c>
      <c r="B12993" t="s">
        <v>9517</v>
      </c>
      <c r="C12993" t="s">
        <v>9518</v>
      </c>
      <c r="D12993">
        <v>3998</v>
      </c>
      <c r="E12993" s="1">
        <v>2.524</v>
      </c>
      <c r="F12993">
        <v>2.7829999999999999</v>
      </c>
      <c r="G12993">
        <v>0.29799999999999999</v>
      </c>
      <c r="H12993">
        <v>624</v>
      </c>
      <c r="I12993">
        <v>2.4</v>
      </c>
      <c r="J12993">
        <v>1.6809999999999999E-2</v>
      </c>
      <c r="K12993">
        <v>0.71399999999999997</v>
      </c>
      <c r="L12993">
        <v>2.5887480314960643</v>
      </c>
      <c r="M12993" s="2">
        <f t="shared" si="400"/>
        <v>19.685039370078741</v>
      </c>
      <c r="N12993" t="s">
        <v>2809</v>
      </c>
    </row>
    <row r="12994" spans="1:14">
      <c r="A12994">
        <v>26</v>
      </c>
      <c r="B12994" t="s">
        <v>9561</v>
      </c>
      <c r="C12994" t="s">
        <v>9562</v>
      </c>
      <c r="D12994">
        <v>553</v>
      </c>
      <c r="E12994" s="1">
        <v>2.5089999999999999</v>
      </c>
      <c r="F12994">
        <v>2.5609999999999999</v>
      </c>
      <c r="G12994">
        <v>0.30099999999999999</v>
      </c>
      <c r="H12994">
        <v>173</v>
      </c>
      <c r="I12994">
        <v>1.9</v>
      </c>
      <c r="J12994">
        <v>2.0100000000000001E-3</v>
      </c>
      <c r="K12994">
        <v>0.61399999999999999</v>
      </c>
      <c r="L12994">
        <v>2.5887480314960643</v>
      </c>
      <c r="M12994" s="2">
        <f t="shared" si="400"/>
        <v>20.472440944881889</v>
      </c>
      <c r="N12994" t="s">
        <v>2809</v>
      </c>
    </row>
    <row r="12995" spans="1:14">
      <c r="A12995">
        <v>27</v>
      </c>
      <c r="B12995" t="s">
        <v>9547</v>
      </c>
      <c r="C12995" t="s">
        <v>9548</v>
      </c>
      <c r="D12995">
        <v>1437</v>
      </c>
      <c r="E12995" s="1">
        <v>2.3879999999999999</v>
      </c>
      <c r="F12995">
        <v>2.4319999999999999</v>
      </c>
      <c r="G12995">
        <v>0.52700000000000002</v>
      </c>
      <c r="H12995">
        <v>148</v>
      </c>
      <c r="I12995">
        <v>3</v>
      </c>
      <c r="J12995">
        <v>8.5599999999999999E-3</v>
      </c>
      <c r="K12995">
        <v>0.875</v>
      </c>
      <c r="L12995">
        <v>2.5887480314960643</v>
      </c>
      <c r="M12995" s="2">
        <f t="shared" si="400"/>
        <v>21.259842519685041</v>
      </c>
      <c r="N12995" t="s">
        <v>2809</v>
      </c>
    </row>
    <row r="12996" spans="1:14">
      <c r="A12996">
        <v>28</v>
      </c>
      <c r="B12996" t="s">
        <v>9343</v>
      </c>
      <c r="C12996" t="s">
        <v>9344</v>
      </c>
      <c r="D12996">
        <v>309</v>
      </c>
      <c r="E12996" s="1">
        <v>2.3740000000000001</v>
      </c>
      <c r="F12996">
        <v>2.3740000000000001</v>
      </c>
      <c r="G12996">
        <v>0.57299999999999995</v>
      </c>
      <c r="H12996">
        <v>96</v>
      </c>
      <c r="I12996">
        <v>1.5</v>
      </c>
      <c r="J12996">
        <v>1.25E-3</v>
      </c>
      <c r="K12996">
        <v>0.66800000000000004</v>
      </c>
      <c r="L12996">
        <v>2.5887480314960643</v>
      </c>
      <c r="M12996" s="2">
        <f t="shared" si="400"/>
        <v>22.047244094488189</v>
      </c>
      <c r="N12996" t="s">
        <v>2809</v>
      </c>
    </row>
    <row r="12997" spans="1:14">
      <c r="A12997">
        <v>29</v>
      </c>
      <c r="B12997" t="s">
        <v>13455</v>
      </c>
      <c r="C12997" t="s">
        <v>13456</v>
      </c>
      <c r="D12997">
        <v>821</v>
      </c>
      <c r="E12997" s="1">
        <v>2.3559999999999999</v>
      </c>
      <c r="F12997">
        <v>2.5230000000000001</v>
      </c>
      <c r="G12997">
        <v>0.436</v>
      </c>
      <c r="H12997">
        <v>264</v>
      </c>
      <c r="I12997">
        <v>1.9</v>
      </c>
      <c r="J12997">
        <v>4.4600000000000004E-3</v>
      </c>
      <c r="K12997">
        <v>0.91100000000000003</v>
      </c>
      <c r="L12997">
        <v>2.5887480314960643</v>
      </c>
      <c r="M12997" s="2">
        <f t="shared" si="400"/>
        <v>22.834645669291341</v>
      </c>
      <c r="N12997" t="s">
        <v>2809</v>
      </c>
    </row>
    <row r="12998" spans="1:14">
      <c r="A12998">
        <v>30</v>
      </c>
      <c r="B12998" t="s">
        <v>9457</v>
      </c>
      <c r="C12998" t="s">
        <v>9458</v>
      </c>
      <c r="D12998">
        <v>23419</v>
      </c>
      <c r="E12998" s="1">
        <v>2.2240000000000002</v>
      </c>
      <c r="F12998">
        <v>2.3220000000000001</v>
      </c>
      <c r="G12998">
        <v>0.48899999999999999</v>
      </c>
      <c r="H12998">
        <v>1626</v>
      </c>
      <c r="I12998">
        <v>5.5</v>
      </c>
      <c r="J12998">
        <v>4.9759999999999999E-2</v>
      </c>
      <c r="K12998">
        <v>0.53700000000000003</v>
      </c>
      <c r="L12998">
        <v>2.5887480314960643</v>
      </c>
      <c r="M12998" s="2">
        <f t="shared" si="400"/>
        <v>23.622047244094489</v>
      </c>
      <c r="N12998" t="s">
        <v>2809</v>
      </c>
    </row>
    <row r="12999" spans="1:14">
      <c r="A12999">
        <v>31</v>
      </c>
      <c r="B12999" t="s">
        <v>9813</v>
      </c>
      <c r="C12999" t="s">
        <v>9814</v>
      </c>
      <c r="D12999">
        <v>136103</v>
      </c>
      <c r="E12999" s="1">
        <v>2.21</v>
      </c>
      <c r="F12999">
        <v>2.2200000000000002</v>
      </c>
      <c r="G12999">
        <v>0.40100000000000002</v>
      </c>
      <c r="H12999">
        <v>4356</v>
      </c>
      <c r="I12999">
        <v>9.1</v>
      </c>
      <c r="J12999">
        <v>0.28533999999999998</v>
      </c>
      <c r="K12999">
        <v>0.79600000000000004</v>
      </c>
      <c r="L12999">
        <v>2.5887480314960643</v>
      </c>
      <c r="M12999" s="2">
        <f t="shared" si="400"/>
        <v>24.409448818897637</v>
      </c>
      <c r="N12999" t="s">
        <v>2809</v>
      </c>
    </row>
    <row r="13000" spans="1:14">
      <c r="A13000">
        <v>32</v>
      </c>
      <c r="B13000" t="s">
        <v>8967</v>
      </c>
      <c r="C13000" t="s">
        <v>8968</v>
      </c>
      <c r="D13000">
        <v>3589</v>
      </c>
      <c r="E13000" s="1">
        <v>2.1859999999999999</v>
      </c>
      <c r="F13000">
        <v>2.2290000000000001</v>
      </c>
      <c r="G13000">
        <v>0.83299999999999996</v>
      </c>
      <c r="H13000">
        <v>144</v>
      </c>
      <c r="I13000">
        <v>7.5</v>
      </c>
      <c r="J13000">
        <v>1.0189999999999999E-2</v>
      </c>
      <c r="K13000">
        <v>1.0900000000000001</v>
      </c>
      <c r="L13000">
        <v>2.5887480314960643</v>
      </c>
      <c r="M13000" s="2">
        <f t="shared" si="400"/>
        <v>25.196850393700785</v>
      </c>
      <c r="N13000" t="s">
        <v>2809</v>
      </c>
    </row>
    <row r="13001" spans="1:14">
      <c r="A13001">
        <v>33</v>
      </c>
      <c r="B13001" t="s">
        <v>21749</v>
      </c>
      <c r="C13001" t="s">
        <v>21750</v>
      </c>
      <c r="D13001">
        <v>31193</v>
      </c>
      <c r="E13001" s="1">
        <v>2.1120000000000001</v>
      </c>
      <c r="F13001">
        <v>2.0990000000000002</v>
      </c>
      <c r="G13001">
        <v>0.33</v>
      </c>
      <c r="H13001">
        <v>1789</v>
      </c>
      <c r="I13001">
        <v>5.5</v>
      </c>
      <c r="J13001">
        <v>7.4219999999999994E-2</v>
      </c>
      <c r="K13001">
        <v>0.53900000000000003</v>
      </c>
      <c r="L13001">
        <v>2.5887480314960643</v>
      </c>
      <c r="M13001" s="2">
        <f t="shared" ref="M13001:M13032" si="401">A13001/127*100</f>
        <v>25.984251968503933</v>
      </c>
      <c r="N13001" t="s">
        <v>2809</v>
      </c>
    </row>
    <row r="13002" spans="1:14">
      <c r="A13002">
        <v>34</v>
      </c>
      <c r="B13002" t="s">
        <v>17291</v>
      </c>
      <c r="C13002" t="s">
        <v>17292</v>
      </c>
      <c r="D13002">
        <v>14467</v>
      </c>
      <c r="E13002" s="1">
        <v>2.0619999999999998</v>
      </c>
      <c r="F13002">
        <v>2.2679999999999998</v>
      </c>
      <c r="G13002">
        <v>0.39400000000000002</v>
      </c>
      <c r="H13002">
        <v>520</v>
      </c>
      <c r="I13002">
        <v>8.1999999999999993</v>
      </c>
      <c r="J13002">
        <v>3.4259999999999999E-2</v>
      </c>
      <c r="K13002">
        <v>0.82899999999999996</v>
      </c>
      <c r="L13002">
        <v>2.5887480314960643</v>
      </c>
      <c r="M13002" s="2">
        <f t="shared" si="401"/>
        <v>26.771653543307089</v>
      </c>
      <c r="N13002" t="s">
        <v>2809</v>
      </c>
    </row>
    <row r="13003" spans="1:14">
      <c r="A13003">
        <v>35</v>
      </c>
      <c r="B13003" t="s">
        <v>9515</v>
      </c>
      <c r="C13003" t="s">
        <v>9516</v>
      </c>
      <c r="D13003">
        <v>205</v>
      </c>
      <c r="E13003" s="1">
        <v>2.0569999999999999</v>
      </c>
      <c r="F13003">
        <v>1.91</v>
      </c>
      <c r="G13003">
        <v>0.35</v>
      </c>
      <c r="H13003">
        <v>40</v>
      </c>
      <c r="I13003">
        <v>2.1</v>
      </c>
      <c r="J13003">
        <v>6.0999999999999997E-4</v>
      </c>
      <c r="K13003">
        <v>0.34499999999999997</v>
      </c>
      <c r="L13003">
        <v>2.5887480314960643</v>
      </c>
      <c r="M13003" s="2">
        <f t="shared" si="401"/>
        <v>27.559055118110237</v>
      </c>
      <c r="N13003" t="s">
        <v>2809</v>
      </c>
    </row>
    <row r="13004" spans="1:14">
      <c r="A13004">
        <v>36</v>
      </c>
      <c r="B13004" t="s">
        <v>13453</v>
      </c>
      <c r="C13004" t="s">
        <v>13454</v>
      </c>
      <c r="D13004">
        <v>13343</v>
      </c>
      <c r="E13004" s="1">
        <v>2.0379999999999998</v>
      </c>
      <c r="F13004">
        <v>1.774</v>
      </c>
      <c r="G13004">
        <v>0.55300000000000005</v>
      </c>
      <c r="H13004">
        <v>684</v>
      </c>
      <c r="I13004">
        <v>6.7</v>
      </c>
      <c r="J13004">
        <v>3.2849999999999997E-2</v>
      </c>
      <c r="K13004">
        <v>0.59799999999999998</v>
      </c>
      <c r="L13004">
        <v>2.5887480314960643</v>
      </c>
      <c r="M13004" s="2">
        <f t="shared" si="401"/>
        <v>28.346456692913385</v>
      </c>
      <c r="N13004" t="s">
        <v>2809</v>
      </c>
    </row>
    <row r="13005" spans="1:14">
      <c r="A13005">
        <v>37</v>
      </c>
      <c r="B13005" t="s">
        <v>9823</v>
      </c>
      <c r="C13005" t="s">
        <v>9824</v>
      </c>
      <c r="D13005">
        <v>1256</v>
      </c>
      <c r="E13005" s="1">
        <v>2.016</v>
      </c>
      <c r="F13005">
        <v>1.883</v>
      </c>
      <c r="G13005">
        <v>0.44700000000000001</v>
      </c>
      <c r="H13005">
        <v>76</v>
      </c>
      <c r="I13005">
        <v>5.5</v>
      </c>
      <c r="J13005">
        <v>2.7699999999999999E-3</v>
      </c>
      <c r="K13005">
        <v>0.45</v>
      </c>
      <c r="L13005">
        <v>2.5887480314960643</v>
      </c>
      <c r="M13005" s="2">
        <f t="shared" si="401"/>
        <v>29.133858267716533</v>
      </c>
      <c r="N13005" t="s">
        <v>2809</v>
      </c>
    </row>
    <row r="13006" spans="1:14">
      <c r="A13006">
        <v>38</v>
      </c>
      <c r="B13006" t="s">
        <v>9289</v>
      </c>
      <c r="C13006" t="s">
        <v>9290</v>
      </c>
      <c r="D13006">
        <v>24950</v>
      </c>
      <c r="E13006" s="1">
        <v>1.9410000000000001</v>
      </c>
      <c r="F13006">
        <v>2.1019999999999999</v>
      </c>
      <c r="G13006">
        <v>0.29599999999999999</v>
      </c>
      <c r="H13006">
        <v>685</v>
      </c>
      <c r="I13006">
        <v>7</v>
      </c>
      <c r="J13006">
        <v>4.367E-2</v>
      </c>
      <c r="K13006">
        <v>0.56999999999999995</v>
      </c>
      <c r="L13006">
        <v>2.5887480314960643</v>
      </c>
      <c r="M13006" s="2">
        <f t="shared" si="401"/>
        <v>29.921259842519689</v>
      </c>
      <c r="N13006" t="s">
        <v>2809</v>
      </c>
    </row>
    <row r="13007" spans="1:14">
      <c r="A13007">
        <v>39</v>
      </c>
      <c r="B13007" t="s">
        <v>9507</v>
      </c>
      <c r="C13007" t="s">
        <v>9508</v>
      </c>
      <c r="D13007">
        <v>2108</v>
      </c>
      <c r="E13007" s="1">
        <v>1.9319999999999999</v>
      </c>
      <c r="F13007">
        <v>1.998</v>
      </c>
      <c r="G13007">
        <v>0.41799999999999998</v>
      </c>
      <c r="H13007">
        <v>110</v>
      </c>
      <c r="I13007">
        <v>7</v>
      </c>
      <c r="J13007">
        <v>7.3600000000000002E-3</v>
      </c>
      <c r="K13007">
        <v>0.97199999999999998</v>
      </c>
      <c r="L13007">
        <v>2.5887480314960643</v>
      </c>
      <c r="M13007" s="2">
        <f t="shared" si="401"/>
        <v>30.708661417322837</v>
      </c>
      <c r="N13007" t="s">
        <v>2809</v>
      </c>
    </row>
    <row r="13008" spans="1:14">
      <c r="A13008">
        <v>40</v>
      </c>
      <c r="B13008" t="s">
        <v>8979</v>
      </c>
      <c r="C13008" t="s">
        <v>8980</v>
      </c>
      <c r="D13008">
        <v>2288</v>
      </c>
      <c r="E13008" s="1">
        <v>1.9019999999999999</v>
      </c>
      <c r="F13008">
        <v>1.597</v>
      </c>
      <c r="G13008">
        <v>0.70299999999999996</v>
      </c>
      <c r="H13008">
        <v>148</v>
      </c>
      <c r="I13008">
        <v>7.2</v>
      </c>
      <c r="J13008">
        <v>6.3499999999999997E-3</v>
      </c>
      <c r="K13008">
        <v>0.69799999999999995</v>
      </c>
      <c r="L13008">
        <v>2.5887480314960643</v>
      </c>
      <c r="M13008" s="2">
        <f t="shared" si="401"/>
        <v>31.496062992125985</v>
      </c>
      <c r="N13008" t="s">
        <v>2809</v>
      </c>
    </row>
    <row r="13009" spans="1:14">
      <c r="A13009">
        <v>41</v>
      </c>
      <c r="B13009" t="s">
        <v>13439</v>
      </c>
      <c r="C13009" t="s">
        <v>13440</v>
      </c>
      <c r="D13009">
        <v>9642</v>
      </c>
      <c r="E13009" s="1">
        <v>1.83</v>
      </c>
      <c r="F13009">
        <v>1.8440000000000001</v>
      </c>
      <c r="G13009">
        <v>0.71699999999999997</v>
      </c>
      <c r="H13009">
        <v>180</v>
      </c>
      <c r="I13009" t="s">
        <v>18288</v>
      </c>
      <c r="J13009">
        <v>1.112E-2</v>
      </c>
      <c r="K13009">
        <v>0.65700000000000003</v>
      </c>
      <c r="L13009">
        <v>2.5887480314960643</v>
      </c>
      <c r="M13009" s="2">
        <f t="shared" si="401"/>
        <v>32.283464566929133</v>
      </c>
      <c r="N13009" t="s">
        <v>2809</v>
      </c>
    </row>
    <row r="13010" spans="1:14">
      <c r="A13010">
        <v>42</v>
      </c>
      <c r="B13010" t="s">
        <v>21799</v>
      </c>
      <c r="C13010" t="s">
        <v>21800</v>
      </c>
      <c r="D13010">
        <v>3262</v>
      </c>
      <c r="E13010" s="1">
        <v>1.8240000000000001</v>
      </c>
      <c r="F13010">
        <v>1.9910000000000001</v>
      </c>
      <c r="G13010">
        <v>0.27500000000000002</v>
      </c>
      <c r="H13010">
        <v>131</v>
      </c>
      <c r="I13010">
        <v>6.9</v>
      </c>
      <c r="J13010">
        <v>1.008E-2</v>
      </c>
      <c r="K13010">
        <v>0.86299999999999999</v>
      </c>
      <c r="L13010">
        <v>2.5887480314960643</v>
      </c>
      <c r="M13010" s="2">
        <f t="shared" si="401"/>
        <v>33.070866141732289</v>
      </c>
      <c r="N13010" t="s">
        <v>2809</v>
      </c>
    </row>
    <row r="13011" spans="1:14">
      <c r="A13011">
        <v>43</v>
      </c>
      <c r="B13011" t="s">
        <v>9357</v>
      </c>
      <c r="C13011" t="s">
        <v>9358</v>
      </c>
      <c r="D13011">
        <v>4087</v>
      </c>
      <c r="E13011" s="1">
        <v>1.8140000000000001</v>
      </c>
      <c r="F13011">
        <v>1.782</v>
      </c>
      <c r="G13011">
        <v>0.57499999999999996</v>
      </c>
      <c r="H13011">
        <v>360</v>
      </c>
      <c r="I13011">
        <v>3.1</v>
      </c>
      <c r="J13011">
        <v>1.413E-2</v>
      </c>
      <c r="K13011">
        <v>0.47299999999999998</v>
      </c>
      <c r="L13011">
        <v>2.5887480314960643</v>
      </c>
      <c r="M13011" s="2">
        <f t="shared" si="401"/>
        <v>33.858267716535437</v>
      </c>
      <c r="N13011" t="s">
        <v>2809</v>
      </c>
    </row>
    <row r="13012" spans="1:14">
      <c r="A13012">
        <v>44</v>
      </c>
      <c r="B13012" t="s">
        <v>17303</v>
      </c>
      <c r="C13012" t="s">
        <v>17304</v>
      </c>
      <c r="D13012">
        <v>1991</v>
      </c>
      <c r="E13012" s="1">
        <v>1.8</v>
      </c>
      <c r="F13012">
        <v>1.9239999999999999</v>
      </c>
      <c r="G13012">
        <v>0.44800000000000001</v>
      </c>
      <c r="H13012">
        <v>174</v>
      </c>
      <c r="I13012">
        <v>4.5</v>
      </c>
      <c r="J13012">
        <v>8.0400000000000003E-3</v>
      </c>
      <c r="K13012">
        <v>0.73799999999999999</v>
      </c>
      <c r="L13012">
        <v>2.5887480314960643</v>
      </c>
      <c r="M13012" s="2">
        <f t="shared" si="401"/>
        <v>34.645669291338585</v>
      </c>
      <c r="N13012" t="s">
        <v>2809</v>
      </c>
    </row>
    <row r="13013" spans="1:14">
      <c r="A13013">
        <v>45</v>
      </c>
      <c r="B13013" t="s">
        <v>9541</v>
      </c>
      <c r="C13013" t="s">
        <v>9542</v>
      </c>
      <c r="D13013">
        <v>487</v>
      </c>
      <c r="E13013" s="1">
        <v>1.792</v>
      </c>
      <c r="F13013">
        <v>1.881</v>
      </c>
      <c r="G13013">
        <v>0.38800000000000001</v>
      </c>
      <c r="H13013">
        <v>85</v>
      </c>
      <c r="I13013">
        <v>3.9</v>
      </c>
      <c r="J13013">
        <v>2.0400000000000001E-3</v>
      </c>
      <c r="K13013">
        <v>0.627</v>
      </c>
      <c r="L13013">
        <v>2.5887480314960643</v>
      </c>
      <c r="M13013" s="2">
        <f t="shared" si="401"/>
        <v>35.433070866141733</v>
      </c>
      <c r="N13013" t="s">
        <v>2809</v>
      </c>
    </row>
    <row r="13014" spans="1:14">
      <c r="A13014">
        <v>46</v>
      </c>
      <c r="B13014" t="s">
        <v>4970</v>
      </c>
      <c r="C13014" t="s">
        <v>4971</v>
      </c>
      <c r="D13014">
        <v>9597</v>
      </c>
      <c r="E13014" s="1">
        <v>1.782</v>
      </c>
      <c r="F13014">
        <v>1.9179999999999999</v>
      </c>
      <c r="G13014">
        <v>0.39500000000000002</v>
      </c>
      <c r="H13014">
        <v>501</v>
      </c>
      <c r="I13014">
        <v>6.5</v>
      </c>
      <c r="J13014">
        <v>2.5600000000000001E-2</v>
      </c>
      <c r="K13014">
        <v>0.65800000000000003</v>
      </c>
      <c r="L13014">
        <v>2.5887480314960643</v>
      </c>
      <c r="M13014" s="2">
        <f t="shared" si="401"/>
        <v>36.220472440944881</v>
      </c>
      <c r="N13014" t="s">
        <v>2809</v>
      </c>
    </row>
    <row r="13015" spans="1:14">
      <c r="A13015">
        <v>47</v>
      </c>
      <c r="B13015" t="s">
        <v>13183</v>
      </c>
      <c r="C13015" t="s">
        <v>13184</v>
      </c>
      <c r="D13015">
        <v>1503</v>
      </c>
      <c r="E13015" s="1">
        <v>1.728</v>
      </c>
      <c r="F13015">
        <v>2.2309999999999999</v>
      </c>
      <c r="G13015">
        <v>0.247</v>
      </c>
      <c r="H13015">
        <v>85</v>
      </c>
      <c r="I13015">
        <v>7.5</v>
      </c>
      <c r="J13015">
        <v>3.1900000000000001E-3</v>
      </c>
      <c r="K13015">
        <v>0.67900000000000005</v>
      </c>
      <c r="L13015">
        <v>2.5887480314960643</v>
      </c>
      <c r="M13015" s="2">
        <f t="shared" si="401"/>
        <v>37.00787401574803</v>
      </c>
      <c r="N13015" t="s">
        <v>2809</v>
      </c>
    </row>
    <row r="13016" spans="1:14">
      <c r="A13016">
        <v>48</v>
      </c>
      <c r="B13016" t="s">
        <v>17387</v>
      </c>
      <c r="C13016" t="s">
        <v>17388</v>
      </c>
      <c r="D13016">
        <v>1075</v>
      </c>
      <c r="E13016" s="1">
        <v>1.663</v>
      </c>
      <c r="F13016">
        <v>2.0510000000000002</v>
      </c>
      <c r="G13016">
        <v>0.38300000000000001</v>
      </c>
      <c r="H13016">
        <v>107</v>
      </c>
      <c r="I13016">
        <v>3.9</v>
      </c>
      <c r="J13016">
        <v>5.2500000000000003E-3</v>
      </c>
      <c r="K13016">
        <v>0.76800000000000002</v>
      </c>
      <c r="L13016">
        <v>2.5887480314960643</v>
      </c>
      <c r="M13016" s="2">
        <f t="shared" si="401"/>
        <v>37.795275590551178</v>
      </c>
      <c r="N13016" t="s">
        <v>2809</v>
      </c>
    </row>
    <row r="13017" spans="1:14">
      <c r="A13017">
        <v>49</v>
      </c>
      <c r="B13017" t="s">
        <v>17395</v>
      </c>
      <c r="C13017" t="s">
        <v>17396</v>
      </c>
      <c r="D13017">
        <v>6143</v>
      </c>
      <c r="E13017" s="1">
        <v>1.635</v>
      </c>
      <c r="F13017">
        <v>1.663</v>
      </c>
      <c r="G13017">
        <v>0.28799999999999998</v>
      </c>
      <c r="H13017">
        <v>479</v>
      </c>
      <c r="I13017">
        <v>6.2</v>
      </c>
      <c r="J13017">
        <v>1.34E-2</v>
      </c>
      <c r="K13017">
        <v>0.44900000000000001</v>
      </c>
      <c r="L13017">
        <v>2.5887480314960643</v>
      </c>
      <c r="M13017" s="2">
        <f t="shared" si="401"/>
        <v>38.582677165354326</v>
      </c>
      <c r="N13017" t="s">
        <v>2809</v>
      </c>
    </row>
    <row r="13018" spans="1:14">
      <c r="A13018">
        <v>50</v>
      </c>
      <c r="B13018" t="s">
        <v>9293</v>
      </c>
      <c r="C13018" t="s">
        <v>9294</v>
      </c>
      <c r="D13018">
        <v>39485</v>
      </c>
      <c r="E13018" s="1">
        <v>1.6040000000000001</v>
      </c>
      <c r="F13018">
        <v>1.8879999999999999</v>
      </c>
      <c r="G13018">
        <v>0.27100000000000002</v>
      </c>
      <c r="H13018">
        <v>1296</v>
      </c>
      <c r="I13018">
        <v>7.6</v>
      </c>
      <c r="J13018">
        <v>7.3230000000000003E-2</v>
      </c>
      <c r="K13018">
        <v>0.55100000000000005</v>
      </c>
      <c r="L13018">
        <v>2.5887480314960643</v>
      </c>
      <c r="M13018" s="2">
        <f t="shared" si="401"/>
        <v>39.370078740157481</v>
      </c>
      <c r="N13018" t="s">
        <v>2809</v>
      </c>
    </row>
    <row r="13019" spans="1:14">
      <c r="A13019">
        <v>51</v>
      </c>
      <c r="B13019" t="s">
        <v>8989</v>
      </c>
      <c r="C13019" t="s">
        <v>8990</v>
      </c>
      <c r="D13019">
        <v>23613</v>
      </c>
      <c r="E13019" s="1">
        <v>1.6020000000000001</v>
      </c>
      <c r="F13019">
        <v>1.7290000000000001</v>
      </c>
      <c r="G13019">
        <v>0.33100000000000002</v>
      </c>
      <c r="H13019">
        <v>1369</v>
      </c>
      <c r="I13019">
        <v>8.6</v>
      </c>
      <c r="J13019">
        <v>5.287E-2</v>
      </c>
      <c r="K13019">
        <v>0.66600000000000004</v>
      </c>
      <c r="L13019">
        <v>2.5887480314960643</v>
      </c>
      <c r="M13019" s="2">
        <f t="shared" si="401"/>
        <v>40.15748031496063</v>
      </c>
      <c r="N13019" t="s">
        <v>2809</v>
      </c>
    </row>
    <row r="13020" spans="1:14">
      <c r="A13020">
        <v>52</v>
      </c>
      <c r="B13020" t="s">
        <v>9539</v>
      </c>
      <c r="C13020" t="s">
        <v>9540</v>
      </c>
      <c r="D13020">
        <v>9126</v>
      </c>
      <c r="E13020" s="1">
        <v>1.5960000000000001</v>
      </c>
      <c r="F13020">
        <v>1.454</v>
      </c>
      <c r="G13020">
        <v>0.373</v>
      </c>
      <c r="H13020">
        <v>268</v>
      </c>
      <c r="I13020" t="s">
        <v>18288</v>
      </c>
      <c r="J13020">
        <v>1.848E-2</v>
      </c>
      <c r="K13020">
        <v>0.70299999999999996</v>
      </c>
      <c r="L13020">
        <v>2.5887480314960643</v>
      </c>
      <c r="M13020" s="2">
        <f t="shared" si="401"/>
        <v>40.944881889763778</v>
      </c>
      <c r="N13020" t="s">
        <v>2809</v>
      </c>
    </row>
    <row r="13021" spans="1:14">
      <c r="A13021">
        <v>53</v>
      </c>
      <c r="B13021" t="s">
        <v>19504</v>
      </c>
      <c r="C13021" t="s">
        <v>19505</v>
      </c>
      <c r="D13021">
        <v>24747</v>
      </c>
      <c r="E13021" s="1">
        <v>1.552</v>
      </c>
      <c r="F13021">
        <v>1.603</v>
      </c>
      <c r="G13021">
        <v>0.30399999999999999</v>
      </c>
      <c r="H13021">
        <v>576</v>
      </c>
      <c r="I13021">
        <v>8.5</v>
      </c>
      <c r="J13021">
        <v>3.7350000000000001E-2</v>
      </c>
      <c r="K13021">
        <v>0.45400000000000001</v>
      </c>
      <c r="L13021">
        <v>2.5887480314960643</v>
      </c>
      <c r="M13021" s="2">
        <f t="shared" si="401"/>
        <v>41.732283464566926</v>
      </c>
      <c r="N13021" t="s">
        <v>2809</v>
      </c>
    </row>
    <row r="13022" spans="1:14">
      <c r="A13022">
        <v>54</v>
      </c>
      <c r="B13022" t="s">
        <v>9339</v>
      </c>
      <c r="C13022" t="s">
        <v>9340</v>
      </c>
      <c r="D13022">
        <v>12172</v>
      </c>
      <c r="E13022" s="1">
        <v>1.5449999999999999</v>
      </c>
      <c r="F13022">
        <v>1.728</v>
      </c>
      <c r="G13022">
        <v>0.29299999999999998</v>
      </c>
      <c r="H13022">
        <v>560</v>
      </c>
      <c r="I13022">
        <v>7.2</v>
      </c>
      <c r="J13022">
        <v>2.7730000000000001E-2</v>
      </c>
      <c r="K13022">
        <v>0.55200000000000005</v>
      </c>
      <c r="L13022">
        <v>2.5887480314960643</v>
      </c>
      <c r="M13022" s="2">
        <f t="shared" si="401"/>
        <v>42.519685039370081</v>
      </c>
      <c r="N13022" t="s">
        <v>2809</v>
      </c>
    </row>
    <row r="13023" spans="1:14">
      <c r="A13023">
        <v>55</v>
      </c>
      <c r="B13023" t="s">
        <v>9573</v>
      </c>
      <c r="C13023" t="s">
        <v>9574</v>
      </c>
      <c r="D13023">
        <v>4775</v>
      </c>
      <c r="E13023" s="1">
        <v>1.53</v>
      </c>
      <c r="F13023">
        <v>1.2490000000000001</v>
      </c>
      <c r="G13023">
        <v>0.312</v>
      </c>
      <c r="H13023">
        <v>298</v>
      </c>
      <c r="I13023">
        <v>7.9</v>
      </c>
      <c r="J13023">
        <v>9.0900000000000009E-3</v>
      </c>
      <c r="K13023">
        <v>0.35499999999999998</v>
      </c>
      <c r="L13023">
        <v>2.5887480314960643</v>
      </c>
      <c r="M13023" s="2">
        <f t="shared" si="401"/>
        <v>43.30708661417323</v>
      </c>
      <c r="N13023" t="s">
        <v>2809</v>
      </c>
    </row>
    <row r="13024" spans="1:14">
      <c r="A13024">
        <v>56</v>
      </c>
      <c r="B13024" t="s">
        <v>17285</v>
      </c>
      <c r="C13024" t="s">
        <v>17286</v>
      </c>
      <c r="D13024">
        <v>1146</v>
      </c>
      <c r="E13024" s="1">
        <v>1.516</v>
      </c>
      <c r="F13024">
        <v>1.76</v>
      </c>
      <c r="G13024">
        <v>0.188</v>
      </c>
      <c r="H13024">
        <v>80</v>
      </c>
      <c r="I13024">
        <v>5.3</v>
      </c>
      <c r="J13024">
        <v>3.7200000000000002E-3</v>
      </c>
      <c r="K13024">
        <v>0.61399999999999999</v>
      </c>
      <c r="L13024">
        <v>2.5887480314960643</v>
      </c>
      <c r="M13024" s="2">
        <f t="shared" si="401"/>
        <v>44.094488188976378</v>
      </c>
      <c r="N13024" t="s">
        <v>2809</v>
      </c>
    </row>
    <row r="13025" spans="1:14">
      <c r="A13025">
        <v>57</v>
      </c>
      <c r="B13025" t="s">
        <v>9373</v>
      </c>
      <c r="C13025" t="s">
        <v>9374</v>
      </c>
      <c r="D13025">
        <v>740</v>
      </c>
      <c r="E13025" s="1">
        <v>1.504</v>
      </c>
      <c r="F13025">
        <v>1.7130000000000001</v>
      </c>
      <c r="G13025">
        <v>0.29099999999999998</v>
      </c>
      <c r="H13025">
        <v>79</v>
      </c>
      <c r="I13025">
        <v>4.9000000000000004</v>
      </c>
      <c r="J13025">
        <v>3.2100000000000002E-3</v>
      </c>
      <c r="K13025">
        <v>0.70199999999999996</v>
      </c>
      <c r="L13025">
        <v>2.5887480314960643</v>
      </c>
      <c r="M13025" s="2">
        <f t="shared" si="401"/>
        <v>44.881889763779526</v>
      </c>
      <c r="N13025" t="s">
        <v>2809</v>
      </c>
    </row>
    <row r="13026" spans="1:14">
      <c r="A13026">
        <v>58</v>
      </c>
      <c r="B13026" t="s">
        <v>17409</v>
      </c>
      <c r="C13026" t="s">
        <v>17410</v>
      </c>
      <c r="D13026">
        <v>2740</v>
      </c>
      <c r="E13026" s="1">
        <v>1.486</v>
      </c>
      <c r="F13026">
        <v>1.252</v>
      </c>
      <c r="G13026">
        <v>0.23899999999999999</v>
      </c>
      <c r="H13026">
        <v>356</v>
      </c>
      <c r="I13026">
        <v>4.9000000000000004</v>
      </c>
      <c r="J13026">
        <v>7.43E-3</v>
      </c>
      <c r="K13026">
        <v>0.317</v>
      </c>
      <c r="L13026">
        <v>2.5887480314960643</v>
      </c>
      <c r="M13026" s="2">
        <f t="shared" si="401"/>
        <v>45.669291338582681</v>
      </c>
      <c r="N13026" t="s">
        <v>2809</v>
      </c>
    </row>
    <row r="13027" spans="1:14">
      <c r="A13027">
        <v>59</v>
      </c>
      <c r="B13027" t="s">
        <v>17481</v>
      </c>
      <c r="C13027" t="s">
        <v>17482</v>
      </c>
      <c r="D13027">
        <v>6359</v>
      </c>
      <c r="E13027" s="1">
        <v>1.482</v>
      </c>
      <c r="F13027">
        <v>1.47</v>
      </c>
      <c r="G13027">
        <v>0.34</v>
      </c>
      <c r="H13027">
        <v>244</v>
      </c>
      <c r="I13027">
        <v>9.6999999999999993</v>
      </c>
      <c r="J13027">
        <v>1.1900000000000001E-2</v>
      </c>
      <c r="K13027">
        <v>0.52</v>
      </c>
      <c r="L13027">
        <v>2.5887480314960643</v>
      </c>
      <c r="M13027" s="2">
        <f t="shared" si="401"/>
        <v>46.45669291338583</v>
      </c>
      <c r="N13027" t="s">
        <v>2809</v>
      </c>
    </row>
    <row r="13028" spans="1:14">
      <c r="A13028">
        <v>60</v>
      </c>
      <c r="B13028" t="s">
        <v>17259</v>
      </c>
      <c r="C13028" t="s">
        <v>17260</v>
      </c>
      <c r="D13028">
        <v>3961</v>
      </c>
      <c r="E13028" s="1">
        <v>1.4750000000000001</v>
      </c>
      <c r="F13028">
        <v>1.758</v>
      </c>
      <c r="G13028">
        <v>0.34799999999999998</v>
      </c>
      <c r="H13028">
        <v>469</v>
      </c>
      <c r="I13028">
        <v>4.5</v>
      </c>
      <c r="J13028">
        <v>1.3639999999999999E-2</v>
      </c>
      <c r="K13028">
        <v>0.52200000000000002</v>
      </c>
      <c r="L13028">
        <v>2.5887480314960643</v>
      </c>
      <c r="M13028" s="2">
        <f t="shared" si="401"/>
        <v>47.244094488188978</v>
      </c>
      <c r="N13028" t="s">
        <v>2809</v>
      </c>
    </row>
    <row r="13029" spans="1:14">
      <c r="A13029">
        <v>61</v>
      </c>
      <c r="B13029" t="s">
        <v>9545</v>
      </c>
      <c r="C13029" t="s">
        <v>9546</v>
      </c>
      <c r="D13029">
        <v>9404</v>
      </c>
      <c r="E13029" s="1">
        <v>1.4690000000000001</v>
      </c>
      <c r="F13029">
        <v>1.3320000000000001</v>
      </c>
      <c r="G13029">
        <v>0.25</v>
      </c>
      <c r="H13029">
        <v>420</v>
      </c>
      <c r="I13029">
        <v>8.4</v>
      </c>
      <c r="J13029">
        <v>2.103E-2</v>
      </c>
      <c r="K13029">
        <v>0.47599999999999998</v>
      </c>
      <c r="L13029">
        <v>2.5887480314960643</v>
      </c>
      <c r="M13029" s="2">
        <f t="shared" si="401"/>
        <v>48.031496062992126</v>
      </c>
      <c r="N13029" t="s">
        <v>2809</v>
      </c>
    </row>
    <row r="13030" spans="1:14">
      <c r="A13030">
        <v>62</v>
      </c>
      <c r="B13030" t="s">
        <v>9285</v>
      </c>
      <c r="C13030" t="s">
        <v>9286</v>
      </c>
      <c r="D13030">
        <v>6450</v>
      </c>
      <c r="E13030" s="1">
        <v>1.4319999999999999</v>
      </c>
      <c r="F13030">
        <v>1.2969999999999999</v>
      </c>
      <c r="G13030">
        <v>0.46400000000000002</v>
      </c>
      <c r="H13030">
        <v>248</v>
      </c>
      <c r="I13030" t="s">
        <v>18288</v>
      </c>
      <c r="J13030">
        <v>8.6400000000000001E-3</v>
      </c>
      <c r="K13030">
        <v>0.45400000000000001</v>
      </c>
      <c r="L13030">
        <v>2.5887480314960643</v>
      </c>
      <c r="M13030" s="2">
        <f t="shared" si="401"/>
        <v>48.818897637795274</v>
      </c>
      <c r="N13030" t="s">
        <v>2809</v>
      </c>
    </row>
    <row r="13031" spans="1:14">
      <c r="A13031">
        <v>63</v>
      </c>
      <c r="B13031" t="s">
        <v>17299</v>
      </c>
      <c r="C13031" t="s">
        <v>17300</v>
      </c>
      <c r="D13031">
        <v>17491</v>
      </c>
      <c r="E13031" s="1">
        <v>1.4219999999999999</v>
      </c>
      <c r="F13031">
        <v>1.35</v>
      </c>
      <c r="G13031">
        <v>0.16800000000000001</v>
      </c>
      <c r="H13031">
        <v>1003</v>
      </c>
      <c r="I13031">
        <v>8.1</v>
      </c>
      <c r="J13031">
        <v>3.5729999999999998E-2</v>
      </c>
      <c r="K13031">
        <v>0.41899999999999998</v>
      </c>
      <c r="L13031">
        <v>2.5887480314960643</v>
      </c>
      <c r="M13031" s="2">
        <f t="shared" si="401"/>
        <v>49.606299212598429</v>
      </c>
      <c r="N13031" t="s">
        <v>2809</v>
      </c>
    </row>
    <row r="13032" spans="1:14">
      <c r="A13032">
        <v>64</v>
      </c>
      <c r="B13032" t="s">
        <v>5022</v>
      </c>
      <c r="C13032" t="s">
        <v>5023</v>
      </c>
      <c r="D13032">
        <v>2271</v>
      </c>
      <c r="E13032" s="1">
        <v>1.365</v>
      </c>
      <c r="F13032">
        <v>1.296</v>
      </c>
      <c r="G13032">
        <v>0.443</v>
      </c>
      <c r="H13032">
        <v>393</v>
      </c>
      <c r="I13032">
        <v>4.5999999999999996</v>
      </c>
      <c r="J13032">
        <v>6.28E-3</v>
      </c>
      <c r="K13032">
        <v>0.34799999999999998</v>
      </c>
      <c r="L13032">
        <v>2.5887480314960643</v>
      </c>
      <c r="M13032" s="2">
        <f t="shared" si="401"/>
        <v>50.393700787401571</v>
      </c>
      <c r="N13032" t="s">
        <v>2809</v>
      </c>
    </row>
    <row r="13033" spans="1:14">
      <c r="A13033">
        <v>65</v>
      </c>
      <c r="B13033" t="s">
        <v>8961</v>
      </c>
      <c r="C13033" t="s">
        <v>8962</v>
      </c>
      <c r="D13033">
        <v>1419</v>
      </c>
      <c r="E13033" s="1">
        <v>1.3640000000000001</v>
      </c>
      <c r="F13033">
        <v>1.165</v>
      </c>
      <c r="G13033">
        <v>0.31</v>
      </c>
      <c r="H13033">
        <v>84</v>
      </c>
      <c r="I13033">
        <v>8.4</v>
      </c>
      <c r="J13033">
        <v>1.99E-3</v>
      </c>
      <c r="K13033">
        <v>0.27800000000000002</v>
      </c>
      <c r="L13033">
        <v>2.5887480314960643</v>
      </c>
      <c r="M13033" s="2">
        <f t="shared" ref="M13033:M13064" si="402">A13033/127*100</f>
        <v>51.181102362204726</v>
      </c>
      <c r="N13033" t="s">
        <v>2809</v>
      </c>
    </row>
    <row r="13034" spans="1:14">
      <c r="A13034">
        <v>66</v>
      </c>
      <c r="B13034" t="s">
        <v>17287</v>
      </c>
      <c r="C13034" t="s">
        <v>17288</v>
      </c>
      <c r="D13034">
        <v>3730</v>
      </c>
      <c r="E13034" s="1">
        <v>1.36</v>
      </c>
      <c r="F13034">
        <v>1.415</v>
      </c>
      <c r="G13034">
        <v>0.127</v>
      </c>
      <c r="H13034">
        <v>268</v>
      </c>
      <c r="I13034">
        <v>7</v>
      </c>
      <c r="J13034">
        <v>5.2900000000000004E-3</v>
      </c>
      <c r="K13034">
        <v>0.27200000000000002</v>
      </c>
      <c r="L13034">
        <v>2.5887480314960643</v>
      </c>
      <c r="M13034" s="2">
        <f t="shared" si="402"/>
        <v>51.968503937007867</v>
      </c>
      <c r="N13034" t="s">
        <v>2809</v>
      </c>
    </row>
    <row r="13035" spans="1:14">
      <c r="A13035">
        <v>67</v>
      </c>
      <c r="B13035" t="s">
        <v>9335</v>
      </c>
      <c r="C13035" t="s">
        <v>9336</v>
      </c>
      <c r="D13035">
        <v>474</v>
      </c>
      <c r="E13035" s="1">
        <v>1.349</v>
      </c>
      <c r="F13035">
        <v>1.349</v>
      </c>
      <c r="G13035">
        <v>0.35399999999999998</v>
      </c>
      <c r="H13035">
        <v>379</v>
      </c>
      <c r="I13035">
        <v>1.3</v>
      </c>
      <c r="J13035">
        <v>2.5999999999999999E-3</v>
      </c>
      <c r="K13035">
        <v>0.58899999999999997</v>
      </c>
      <c r="L13035">
        <v>2.5887480314960643</v>
      </c>
      <c r="M13035" s="2">
        <f t="shared" si="402"/>
        <v>52.755905511811022</v>
      </c>
      <c r="N13035" t="s">
        <v>2809</v>
      </c>
    </row>
    <row r="13036" spans="1:14">
      <c r="A13036">
        <v>68</v>
      </c>
      <c r="B13036" t="s">
        <v>17429</v>
      </c>
      <c r="C13036" t="s">
        <v>17430</v>
      </c>
      <c r="D13036">
        <v>896</v>
      </c>
      <c r="E13036" s="1">
        <v>1.3380000000000001</v>
      </c>
      <c r="F13036">
        <v>1.264</v>
      </c>
      <c r="G13036">
        <v>0.111</v>
      </c>
      <c r="H13036">
        <v>108</v>
      </c>
      <c r="I13036">
        <v>6.4</v>
      </c>
      <c r="J13036">
        <v>1.74E-3</v>
      </c>
      <c r="K13036">
        <v>0.33500000000000002</v>
      </c>
      <c r="L13036">
        <v>2.5887480314960643</v>
      </c>
      <c r="M13036" s="2">
        <f t="shared" si="402"/>
        <v>53.543307086614178</v>
      </c>
      <c r="N13036" t="s">
        <v>2809</v>
      </c>
    </row>
    <row r="13037" spans="1:14">
      <c r="A13037">
        <v>69</v>
      </c>
      <c r="B13037" t="s">
        <v>17831</v>
      </c>
      <c r="C13037" t="s">
        <v>17832</v>
      </c>
      <c r="D13037">
        <v>170</v>
      </c>
      <c r="E13037" s="1">
        <v>1.333</v>
      </c>
      <c r="F13037">
        <v>1.5509999999999999</v>
      </c>
      <c r="G13037">
        <v>0.16700000000000001</v>
      </c>
      <c r="H13037">
        <v>18</v>
      </c>
      <c r="I13037">
        <v>4.5999999999999996</v>
      </c>
      <c r="J13037">
        <v>8.4999999999999995E-4</v>
      </c>
      <c r="K13037">
        <v>0.54700000000000004</v>
      </c>
      <c r="L13037">
        <v>2.5887480314960643</v>
      </c>
      <c r="M13037" s="2">
        <f t="shared" si="402"/>
        <v>54.330708661417326</v>
      </c>
      <c r="N13037" t="s">
        <v>2809</v>
      </c>
    </row>
    <row r="13038" spans="1:14">
      <c r="A13038">
        <v>70</v>
      </c>
      <c r="B13038" t="s">
        <v>17425</v>
      </c>
      <c r="C13038" t="s">
        <v>17426</v>
      </c>
      <c r="D13038">
        <v>9885</v>
      </c>
      <c r="E13038" s="1">
        <v>1.2669999999999999</v>
      </c>
      <c r="F13038">
        <v>1.2869999999999999</v>
      </c>
      <c r="G13038">
        <v>0.27200000000000002</v>
      </c>
      <c r="H13038">
        <v>331</v>
      </c>
      <c r="I13038">
        <v>8.8000000000000007</v>
      </c>
      <c r="J13038">
        <v>1.9369999999999998E-2</v>
      </c>
      <c r="K13038">
        <v>0.436</v>
      </c>
      <c r="L13038">
        <v>2.5887480314960643</v>
      </c>
      <c r="M13038" s="2">
        <f t="shared" si="402"/>
        <v>55.118110236220474</v>
      </c>
      <c r="N13038" t="s">
        <v>2809</v>
      </c>
    </row>
    <row r="13039" spans="1:14">
      <c r="A13039">
        <v>71</v>
      </c>
      <c r="B13039" t="s">
        <v>17431</v>
      </c>
      <c r="C13039" t="s">
        <v>17432</v>
      </c>
      <c r="D13039">
        <v>6638</v>
      </c>
      <c r="E13039" s="1">
        <v>1.224</v>
      </c>
      <c r="F13039">
        <v>1.2829999999999999</v>
      </c>
      <c r="G13039">
        <v>0.24099999999999999</v>
      </c>
      <c r="H13039">
        <v>486</v>
      </c>
      <c r="I13039">
        <v>5.0999999999999996</v>
      </c>
      <c r="J13039">
        <v>2.078E-2</v>
      </c>
      <c r="K13039">
        <v>0.40400000000000003</v>
      </c>
      <c r="L13039">
        <v>2.5887480314960643</v>
      </c>
      <c r="M13039" s="2">
        <f t="shared" si="402"/>
        <v>55.905511811023622</v>
      </c>
      <c r="N13039" t="s">
        <v>2809</v>
      </c>
    </row>
    <row r="13040" spans="1:14">
      <c r="A13040">
        <v>72</v>
      </c>
      <c r="B13040" t="s">
        <v>17269</v>
      </c>
      <c r="C13040" t="s">
        <v>17270</v>
      </c>
      <c r="D13040">
        <v>6058</v>
      </c>
      <c r="E13040" s="1">
        <v>1.1990000000000001</v>
      </c>
      <c r="F13040">
        <v>1.0109999999999999</v>
      </c>
      <c r="G13040">
        <v>9.4E-2</v>
      </c>
      <c r="H13040">
        <v>628</v>
      </c>
      <c r="I13040">
        <v>5.2</v>
      </c>
      <c r="J13040">
        <v>1.4760000000000001E-2</v>
      </c>
      <c r="K13040">
        <v>0.24</v>
      </c>
      <c r="L13040">
        <v>2.5887480314960643</v>
      </c>
      <c r="M13040" s="2">
        <f t="shared" si="402"/>
        <v>56.69291338582677</v>
      </c>
      <c r="N13040" t="s">
        <v>2809</v>
      </c>
    </row>
    <row r="13041" spans="1:14">
      <c r="A13041">
        <v>73</v>
      </c>
      <c r="B13041" t="s">
        <v>9815</v>
      </c>
      <c r="C13041" t="s">
        <v>9816</v>
      </c>
      <c r="D13041">
        <v>3300</v>
      </c>
      <c r="E13041" s="1">
        <v>1.1830000000000001</v>
      </c>
      <c r="F13041">
        <v>1.0589999999999999</v>
      </c>
      <c r="G13041">
        <v>0.78500000000000003</v>
      </c>
      <c r="H13041">
        <v>251</v>
      </c>
      <c r="I13041">
        <v>8.6999999999999993</v>
      </c>
      <c r="J13041">
        <v>8.5500000000000003E-3</v>
      </c>
      <c r="K13041">
        <v>0.438</v>
      </c>
      <c r="L13041">
        <v>2.5887480314960643</v>
      </c>
      <c r="M13041" s="2">
        <f t="shared" si="402"/>
        <v>57.480314960629919</v>
      </c>
      <c r="N13041" t="s">
        <v>2809</v>
      </c>
    </row>
    <row r="13042" spans="1:14">
      <c r="A13042">
        <v>74</v>
      </c>
      <c r="B13042" t="s">
        <v>9805</v>
      </c>
      <c r="C13042" t="s">
        <v>9806</v>
      </c>
      <c r="D13042">
        <v>2048</v>
      </c>
      <c r="E13042" s="1">
        <v>1.17</v>
      </c>
      <c r="F13042">
        <v>1.052</v>
      </c>
      <c r="G13042">
        <v>0.14000000000000001</v>
      </c>
      <c r="H13042">
        <v>129</v>
      </c>
      <c r="I13042" t="s">
        <v>18288</v>
      </c>
      <c r="J13042">
        <v>3.1099999999999999E-3</v>
      </c>
      <c r="K13042">
        <v>0.35699999999999998</v>
      </c>
      <c r="L13042">
        <v>2.5887480314960643</v>
      </c>
      <c r="M13042" s="2">
        <f t="shared" si="402"/>
        <v>58.267716535433067</v>
      </c>
      <c r="N13042" t="s">
        <v>2809</v>
      </c>
    </row>
    <row r="13043" spans="1:14">
      <c r="A13043">
        <v>75</v>
      </c>
      <c r="B13043" t="s">
        <v>9513</v>
      </c>
      <c r="C13043" t="s">
        <v>9514</v>
      </c>
      <c r="D13043">
        <v>297</v>
      </c>
      <c r="E13043" s="1">
        <v>1.167</v>
      </c>
      <c r="F13043">
        <v>0.96599999999999997</v>
      </c>
      <c r="G13043">
        <v>0.161</v>
      </c>
      <c r="H13043">
        <v>62</v>
      </c>
      <c r="I13043">
        <v>3.3</v>
      </c>
      <c r="J13043">
        <v>1.1100000000000001E-3</v>
      </c>
      <c r="K13043">
        <v>0.23699999999999999</v>
      </c>
      <c r="L13043">
        <v>2.5887480314960643</v>
      </c>
      <c r="M13043" s="2">
        <f t="shared" si="402"/>
        <v>59.055118110236215</v>
      </c>
      <c r="N13043" t="s">
        <v>2809</v>
      </c>
    </row>
    <row r="13044" spans="1:14">
      <c r="A13044">
        <v>76</v>
      </c>
      <c r="B13044" t="s">
        <v>21559</v>
      </c>
      <c r="C13044" t="s">
        <v>21560</v>
      </c>
      <c r="D13044">
        <v>9716</v>
      </c>
      <c r="E13044" s="1">
        <v>1.149</v>
      </c>
      <c r="F13044">
        <v>1.171</v>
      </c>
      <c r="G13044">
        <v>0.17100000000000001</v>
      </c>
      <c r="H13044">
        <v>1518</v>
      </c>
      <c r="I13044">
        <v>3.5</v>
      </c>
      <c r="J13044">
        <v>2.5850000000000001E-2</v>
      </c>
      <c r="K13044">
        <v>0.23599999999999999</v>
      </c>
      <c r="L13044">
        <v>2.5887480314960643</v>
      </c>
      <c r="M13044" s="2">
        <f t="shared" si="402"/>
        <v>59.842519685039377</v>
      </c>
      <c r="N13044" t="s">
        <v>2809</v>
      </c>
    </row>
    <row r="13045" spans="1:14">
      <c r="A13045">
        <v>77</v>
      </c>
      <c r="B13045" t="s">
        <v>17437</v>
      </c>
      <c r="C13045" t="s">
        <v>17438</v>
      </c>
      <c r="D13045">
        <v>3743</v>
      </c>
      <c r="E13045" s="1">
        <v>1.137</v>
      </c>
      <c r="F13045">
        <v>1.2010000000000001</v>
      </c>
      <c r="G13045">
        <v>0.192</v>
      </c>
      <c r="H13045">
        <v>458</v>
      </c>
      <c r="I13045">
        <v>5.7</v>
      </c>
      <c r="J13045">
        <v>9.3600000000000003E-3</v>
      </c>
      <c r="K13045">
        <v>0.33700000000000002</v>
      </c>
      <c r="L13045">
        <v>2.5887480314960643</v>
      </c>
      <c r="M13045" s="2">
        <f t="shared" si="402"/>
        <v>60.629921259842526</v>
      </c>
      <c r="N13045" t="s">
        <v>2809</v>
      </c>
    </row>
    <row r="13046" spans="1:14">
      <c r="A13046">
        <v>78</v>
      </c>
      <c r="B13046" t="s">
        <v>17405</v>
      </c>
      <c r="C13046" t="s">
        <v>17406</v>
      </c>
      <c r="D13046">
        <v>496</v>
      </c>
      <c r="E13046" s="1">
        <v>1.1200000000000001</v>
      </c>
      <c r="F13046">
        <v>1.1020000000000001</v>
      </c>
      <c r="G13046">
        <v>0.42399999999999999</v>
      </c>
      <c r="H13046">
        <v>99</v>
      </c>
      <c r="I13046">
        <v>2.2999999999999998</v>
      </c>
      <c r="J13046">
        <v>2.7399999999999998E-3</v>
      </c>
      <c r="K13046">
        <v>0.38</v>
      </c>
      <c r="L13046">
        <v>2.5887480314960643</v>
      </c>
      <c r="M13046" s="2">
        <f t="shared" si="402"/>
        <v>61.417322834645674</v>
      </c>
      <c r="N13046" t="s">
        <v>2809</v>
      </c>
    </row>
    <row r="13047" spans="1:14">
      <c r="A13047">
        <v>79</v>
      </c>
      <c r="B13047" t="s">
        <v>8969</v>
      </c>
      <c r="C13047" t="s">
        <v>8970</v>
      </c>
      <c r="D13047">
        <v>323</v>
      </c>
      <c r="E13047" s="1">
        <v>1.0900000000000001</v>
      </c>
      <c r="F13047">
        <v>1.1379999999999999</v>
      </c>
      <c r="G13047">
        <v>0.2</v>
      </c>
      <c r="H13047">
        <v>40</v>
      </c>
      <c r="I13047">
        <v>4.7</v>
      </c>
      <c r="J13047">
        <v>6.3000000000000003E-4</v>
      </c>
      <c r="K13047">
        <v>0.247</v>
      </c>
      <c r="L13047">
        <v>2.5887480314960643</v>
      </c>
      <c r="M13047" s="2">
        <f t="shared" si="402"/>
        <v>62.204724409448822</v>
      </c>
      <c r="N13047" t="s">
        <v>2809</v>
      </c>
    </row>
    <row r="13048" spans="1:14">
      <c r="A13048">
        <v>80</v>
      </c>
      <c r="B13048" t="s">
        <v>9557</v>
      </c>
      <c r="C13048" t="s">
        <v>9558</v>
      </c>
      <c r="D13048">
        <v>156</v>
      </c>
      <c r="E13048" s="1">
        <v>1.081</v>
      </c>
      <c r="F13048">
        <v>1.5349999999999999</v>
      </c>
      <c r="G13048">
        <v>0.182</v>
      </c>
      <c r="H13048">
        <v>22</v>
      </c>
      <c r="I13048">
        <v>3.7</v>
      </c>
      <c r="J13048">
        <v>6.8999999999999997E-4</v>
      </c>
      <c r="K13048">
        <v>0.39600000000000002</v>
      </c>
      <c r="L13048">
        <v>2.5887480314960643</v>
      </c>
      <c r="M13048" s="2">
        <f t="shared" si="402"/>
        <v>62.99212598425197</v>
      </c>
      <c r="N13048" t="s">
        <v>2809</v>
      </c>
    </row>
    <row r="13049" spans="1:14">
      <c r="A13049">
        <v>81</v>
      </c>
      <c r="B13049" t="s">
        <v>9821</v>
      </c>
      <c r="C13049" t="s">
        <v>9822</v>
      </c>
      <c r="D13049">
        <v>28583</v>
      </c>
      <c r="E13049" s="1">
        <v>1.0669999999999999</v>
      </c>
      <c r="F13049">
        <v>0.98099999999999998</v>
      </c>
      <c r="G13049">
        <v>0.16400000000000001</v>
      </c>
      <c r="H13049">
        <v>1732</v>
      </c>
      <c r="I13049">
        <v>8.6</v>
      </c>
      <c r="J13049">
        <v>4.1180000000000001E-2</v>
      </c>
      <c r="K13049">
        <v>0.25600000000000001</v>
      </c>
      <c r="L13049">
        <v>2.5887480314960643</v>
      </c>
      <c r="M13049" s="2">
        <f t="shared" si="402"/>
        <v>63.779527559055119</v>
      </c>
      <c r="N13049" t="s">
        <v>2809</v>
      </c>
    </row>
    <row r="13050" spans="1:14">
      <c r="A13050">
        <v>82</v>
      </c>
      <c r="B13050" t="s">
        <v>17385</v>
      </c>
      <c r="C13050" t="s">
        <v>17386</v>
      </c>
      <c r="D13050">
        <v>349</v>
      </c>
      <c r="E13050" s="1">
        <v>1.0129999999999999</v>
      </c>
      <c r="F13050">
        <v>0.78700000000000003</v>
      </c>
      <c r="G13050">
        <v>0.32600000000000001</v>
      </c>
      <c r="H13050">
        <v>46</v>
      </c>
      <c r="I13050">
        <v>4.5</v>
      </c>
      <c r="J13050">
        <v>1.5100000000000001E-3</v>
      </c>
      <c r="K13050">
        <v>0.29699999999999999</v>
      </c>
      <c r="L13050">
        <v>2.5887480314960643</v>
      </c>
      <c r="M13050" s="2">
        <f t="shared" si="402"/>
        <v>64.566929133858267</v>
      </c>
      <c r="N13050" t="s">
        <v>2809</v>
      </c>
    </row>
    <row r="13051" spans="1:14">
      <c r="A13051">
        <v>83</v>
      </c>
      <c r="B13051" t="s">
        <v>9427</v>
      </c>
      <c r="C13051" t="s">
        <v>9428</v>
      </c>
      <c r="D13051">
        <v>79</v>
      </c>
      <c r="E13051" s="1">
        <v>1</v>
      </c>
      <c r="F13051">
        <v>1</v>
      </c>
      <c r="G13051">
        <v>0.33300000000000002</v>
      </c>
      <c r="H13051">
        <v>42</v>
      </c>
      <c r="J13051">
        <v>2.7999999999999998E-4</v>
      </c>
      <c r="K13051">
        <v>0.247</v>
      </c>
      <c r="L13051">
        <v>2.5887480314960643</v>
      </c>
      <c r="M13051" s="2">
        <f t="shared" si="402"/>
        <v>65.354330708661408</v>
      </c>
      <c r="N13051" t="s">
        <v>2809</v>
      </c>
    </row>
    <row r="13052" spans="1:14">
      <c r="A13052">
        <v>84</v>
      </c>
      <c r="B13052" t="s">
        <v>17461</v>
      </c>
      <c r="C13052" t="s">
        <v>17462</v>
      </c>
      <c r="D13052">
        <v>877</v>
      </c>
      <c r="E13052" s="1">
        <v>0.95499999999999996</v>
      </c>
      <c r="F13052">
        <v>0.78400000000000003</v>
      </c>
      <c r="G13052">
        <v>0.17599999999999999</v>
      </c>
      <c r="H13052">
        <v>74</v>
      </c>
      <c r="I13052">
        <v>9.1999999999999993</v>
      </c>
      <c r="J13052">
        <v>2.4199999999999998E-3</v>
      </c>
      <c r="K13052">
        <v>0.35</v>
      </c>
      <c r="L13052">
        <v>2.5887480314960643</v>
      </c>
      <c r="M13052" s="2">
        <f t="shared" si="402"/>
        <v>66.141732283464577</v>
      </c>
      <c r="N13052" t="s">
        <v>2809</v>
      </c>
    </row>
    <row r="13053" spans="1:14">
      <c r="A13053">
        <v>85</v>
      </c>
      <c r="B13053" t="s">
        <v>9345</v>
      </c>
      <c r="C13053" t="s">
        <v>9346</v>
      </c>
      <c r="D13053">
        <v>373</v>
      </c>
      <c r="E13053" s="1">
        <v>0.93400000000000005</v>
      </c>
      <c r="F13053">
        <v>0.92100000000000004</v>
      </c>
      <c r="G13053">
        <v>0.23799999999999999</v>
      </c>
      <c r="H13053">
        <v>63</v>
      </c>
      <c r="I13053">
        <v>3</v>
      </c>
      <c r="J13053">
        <v>1.1999999999999999E-3</v>
      </c>
      <c r="K13053">
        <v>0.19400000000000001</v>
      </c>
      <c r="L13053">
        <v>2.5887480314960643</v>
      </c>
      <c r="M13053" s="2">
        <f t="shared" si="402"/>
        <v>66.929133858267718</v>
      </c>
      <c r="N13053" t="s">
        <v>2809</v>
      </c>
    </row>
    <row r="13054" spans="1:14">
      <c r="A13054">
        <v>86</v>
      </c>
      <c r="B13054" t="s">
        <v>17451</v>
      </c>
      <c r="C13054" t="s">
        <v>17452</v>
      </c>
      <c r="D13054">
        <v>589</v>
      </c>
      <c r="E13054" s="1">
        <v>0.92300000000000004</v>
      </c>
      <c r="F13054">
        <v>0.94899999999999995</v>
      </c>
      <c r="G13054">
        <v>0.311</v>
      </c>
      <c r="H13054">
        <v>45</v>
      </c>
      <c r="I13054">
        <v>6.3</v>
      </c>
      <c r="J13054">
        <v>1.2600000000000001E-3</v>
      </c>
      <c r="K13054">
        <v>0.25900000000000001</v>
      </c>
      <c r="L13054">
        <v>2.5887480314960643</v>
      </c>
      <c r="M13054" s="2">
        <f t="shared" si="402"/>
        <v>67.716535433070874</v>
      </c>
      <c r="N13054" t="s">
        <v>2809</v>
      </c>
    </row>
    <row r="13055" spans="1:14">
      <c r="A13055">
        <v>87</v>
      </c>
      <c r="B13055" t="s">
        <v>9401</v>
      </c>
      <c r="C13055" t="s">
        <v>9402</v>
      </c>
      <c r="D13055">
        <v>259</v>
      </c>
      <c r="E13055" s="1">
        <v>0.91300000000000003</v>
      </c>
      <c r="F13055">
        <v>0.92300000000000004</v>
      </c>
      <c r="G13055">
        <v>0.11799999999999999</v>
      </c>
      <c r="H13055">
        <v>68</v>
      </c>
      <c r="I13055">
        <v>3.7</v>
      </c>
      <c r="J13055">
        <v>8.9999999999999998E-4</v>
      </c>
      <c r="K13055">
        <v>0.22</v>
      </c>
      <c r="L13055">
        <v>2.5887480314960643</v>
      </c>
      <c r="M13055" s="2">
        <f t="shared" si="402"/>
        <v>68.503937007874015</v>
      </c>
      <c r="N13055" t="s">
        <v>2809</v>
      </c>
    </row>
    <row r="13056" spans="1:14">
      <c r="A13056">
        <v>88</v>
      </c>
      <c r="B13056" t="s">
        <v>14261</v>
      </c>
      <c r="C13056" t="s">
        <v>14262</v>
      </c>
      <c r="D13056">
        <v>263</v>
      </c>
      <c r="E13056" s="1">
        <v>0.88900000000000001</v>
      </c>
      <c r="F13056">
        <v>0.56999999999999995</v>
      </c>
      <c r="G13056">
        <v>0.106</v>
      </c>
      <c r="H13056">
        <v>47</v>
      </c>
      <c r="I13056">
        <v>7.2</v>
      </c>
      <c r="J13056">
        <v>5.5000000000000003E-4</v>
      </c>
      <c r="K13056">
        <v>0.18099999999999999</v>
      </c>
      <c r="L13056">
        <v>2.5887480314960643</v>
      </c>
      <c r="M13056" s="2">
        <f t="shared" si="402"/>
        <v>69.29133858267717</v>
      </c>
      <c r="N13056" t="s">
        <v>2809</v>
      </c>
    </row>
    <row r="13057" spans="1:14">
      <c r="A13057">
        <v>89</v>
      </c>
      <c r="B13057" t="s">
        <v>9519</v>
      </c>
      <c r="C13057" t="s">
        <v>9520</v>
      </c>
      <c r="D13057">
        <v>291</v>
      </c>
      <c r="E13057" s="1">
        <v>0.88600000000000001</v>
      </c>
      <c r="F13057">
        <v>0.88900000000000001</v>
      </c>
      <c r="G13057">
        <v>0.312</v>
      </c>
      <c r="H13057">
        <v>186</v>
      </c>
      <c r="I13057">
        <v>1.6</v>
      </c>
      <c r="J13057">
        <v>9.7000000000000005E-4</v>
      </c>
      <c r="K13057">
        <v>0.21099999999999999</v>
      </c>
      <c r="L13057">
        <v>2.5887480314960643</v>
      </c>
      <c r="M13057" s="2">
        <f t="shared" si="402"/>
        <v>70.078740157480311</v>
      </c>
      <c r="N13057" t="s">
        <v>2809</v>
      </c>
    </row>
    <row r="13058" spans="1:14">
      <c r="A13058">
        <v>90</v>
      </c>
      <c r="B13058" t="s">
        <v>21541</v>
      </c>
      <c r="C13058" t="s">
        <v>21542</v>
      </c>
      <c r="D13058">
        <v>267</v>
      </c>
      <c r="E13058" s="1">
        <v>0.875</v>
      </c>
      <c r="F13058">
        <v>0.97099999999999997</v>
      </c>
      <c r="G13058">
        <v>0.21099999999999999</v>
      </c>
      <c r="H13058">
        <v>57</v>
      </c>
      <c r="I13058">
        <v>3.5</v>
      </c>
      <c r="J13058">
        <v>8.4000000000000003E-4</v>
      </c>
      <c r="K13058">
        <v>0.23300000000000001</v>
      </c>
      <c r="L13058">
        <v>2.5887480314960643</v>
      </c>
      <c r="M13058" s="2">
        <f t="shared" si="402"/>
        <v>70.866141732283467</v>
      </c>
      <c r="N13058" t="s">
        <v>2809</v>
      </c>
    </row>
    <row r="13059" spans="1:14">
      <c r="A13059">
        <v>91</v>
      </c>
      <c r="B13059" t="s">
        <v>17313</v>
      </c>
      <c r="C13059" t="s">
        <v>17314</v>
      </c>
      <c r="D13059">
        <v>1071</v>
      </c>
      <c r="E13059" s="1">
        <v>0.86199999999999999</v>
      </c>
      <c r="F13059">
        <v>1.0029999999999999</v>
      </c>
      <c r="G13059">
        <v>1.4E-2</v>
      </c>
      <c r="H13059">
        <v>71</v>
      </c>
      <c r="I13059">
        <v>9</v>
      </c>
      <c r="J13059">
        <v>1.6999999999999999E-3</v>
      </c>
      <c r="K13059">
        <v>0.29599999999999999</v>
      </c>
      <c r="L13059">
        <v>2.5887480314960643</v>
      </c>
      <c r="M13059" s="2">
        <f t="shared" si="402"/>
        <v>71.653543307086608</v>
      </c>
      <c r="N13059" t="s">
        <v>2809</v>
      </c>
    </row>
    <row r="13060" spans="1:14">
      <c r="A13060">
        <v>92</v>
      </c>
      <c r="B13060" t="s">
        <v>17439</v>
      </c>
      <c r="C13060" t="s">
        <v>17440</v>
      </c>
      <c r="D13060">
        <v>1777</v>
      </c>
      <c r="E13060" s="1">
        <v>0.82699999999999996</v>
      </c>
      <c r="F13060">
        <v>0.9</v>
      </c>
      <c r="G13060">
        <v>0.121</v>
      </c>
      <c r="H13060">
        <v>232</v>
      </c>
      <c r="I13060">
        <v>5</v>
      </c>
      <c r="J13060">
        <v>5.11E-3</v>
      </c>
      <c r="K13060">
        <v>0.25</v>
      </c>
      <c r="L13060">
        <v>2.5887480314960643</v>
      </c>
      <c r="M13060" s="2">
        <f t="shared" si="402"/>
        <v>72.440944881889763</v>
      </c>
      <c r="N13060" t="s">
        <v>2809</v>
      </c>
    </row>
    <row r="13061" spans="1:14">
      <c r="A13061">
        <v>93</v>
      </c>
      <c r="B13061" t="s">
        <v>17457</v>
      </c>
      <c r="C13061" t="s">
        <v>17458</v>
      </c>
      <c r="D13061">
        <v>2429</v>
      </c>
      <c r="E13061" s="1">
        <v>0.82299999999999995</v>
      </c>
      <c r="F13061">
        <v>0.71799999999999997</v>
      </c>
      <c r="G13061">
        <v>0.129</v>
      </c>
      <c r="H13061">
        <v>209</v>
      </c>
      <c r="I13061" t="s">
        <v>18288</v>
      </c>
      <c r="J13061">
        <v>3.7200000000000002E-3</v>
      </c>
      <c r="K13061">
        <v>0.214</v>
      </c>
      <c r="L13061">
        <v>2.5887480314960643</v>
      </c>
      <c r="M13061" s="2">
        <f t="shared" si="402"/>
        <v>73.228346456692918</v>
      </c>
      <c r="N13061" t="s">
        <v>2809</v>
      </c>
    </row>
    <row r="13062" spans="1:14">
      <c r="A13062">
        <v>94</v>
      </c>
      <c r="B13062" t="s">
        <v>9825</v>
      </c>
      <c r="C13062" t="s">
        <v>9826</v>
      </c>
      <c r="D13062">
        <v>1443</v>
      </c>
      <c r="E13062" s="1">
        <v>0.82099999999999995</v>
      </c>
      <c r="F13062">
        <v>0.79600000000000004</v>
      </c>
      <c r="G13062">
        <v>0.218</v>
      </c>
      <c r="H13062">
        <v>156</v>
      </c>
      <c r="I13062">
        <v>6.5</v>
      </c>
      <c r="J13062">
        <v>3.8500000000000001E-3</v>
      </c>
      <c r="K13062">
        <v>0.27300000000000002</v>
      </c>
      <c r="L13062">
        <v>2.5887480314960643</v>
      </c>
      <c r="M13062" s="2">
        <f t="shared" si="402"/>
        <v>74.015748031496059</v>
      </c>
      <c r="N13062" t="s">
        <v>2809</v>
      </c>
    </row>
    <row r="13063" spans="1:14">
      <c r="A13063">
        <v>95</v>
      </c>
      <c r="B13063" t="s">
        <v>8965</v>
      </c>
      <c r="C13063" t="s">
        <v>8966</v>
      </c>
      <c r="D13063">
        <v>1701</v>
      </c>
      <c r="E13063" s="1">
        <v>0.81</v>
      </c>
      <c r="F13063">
        <v>1.1200000000000001</v>
      </c>
      <c r="G13063">
        <v>5.2999999999999999E-2</v>
      </c>
      <c r="H13063">
        <v>19</v>
      </c>
      <c r="I13063" t="s">
        <v>18288</v>
      </c>
      <c r="J13063">
        <v>1.1299999999999999E-3</v>
      </c>
      <c r="K13063">
        <v>0.48599999999999999</v>
      </c>
      <c r="L13063">
        <v>2.5887480314960643</v>
      </c>
      <c r="M13063" s="2">
        <f t="shared" si="402"/>
        <v>74.803149606299215</v>
      </c>
      <c r="N13063" t="s">
        <v>2809</v>
      </c>
    </row>
    <row r="13064" spans="1:14">
      <c r="A13064">
        <v>96</v>
      </c>
      <c r="B13064" t="s">
        <v>17423</v>
      </c>
      <c r="C13064" t="s">
        <v>17424</v>
      </c>
      <c r="D13064">
        <v>864</v>
      </c>
      <c r="E13064" s="1">
        <v>0.77900000000000003</v>
      </c>
      <c r="F13064">
        <v>0.754</v>
      </c>
      <c r="G13064">
        <v>0.112</v>
      </c>
      <c r="H13064">
        <v>80</v>
      </c>
      <c r="I13064">
        <v>4.7</v>
      </c>
      <c r="J13064">
        <v>3.15E-3</v>
      </c>
      <c r="K13064">
        <v>0.251</v>
      </c>
      <c r="L13064">
        <v>2.5887480314960643</v>
      </c>
      <c r="M13064" s="2">
        <f t="shared" si="402"/>
        <v>75.590551181102356</v>
      </c>
      <c r="N13064" t="s">
        <v>2809</v>
      </c>
    </row>
    <row r="13065" spans="1:14">
      <c r="A13065">
        <v>97</v>
      </c>
      <c r="B13065" t="s">
        <v>9829</v>
      </c>
      <c r="C13065" t="s">
        <v>9830</v>
      </c>
      <c r="D13065">
        <v>6950</v>
      </c>
      <c r="E13065" s="1">
        <v>0.71799999999999997</v>
      </c>
      <c r="F13065">
        <v>0.70399999999999996</v>
      </c>
      <c r="G13065">
        <v>0.20599999999999999</v>
      </c>
      <c r="H13065">
        <v>247</v>
      </c>
      <c r="I13065">
        <v>9.1999999999999993</v>
      </c>
      <c r="J13065">
        <v>1.5879999999999998E-2</v>
      </c>
      <c r="K13065">
        <v>0.27200000000000002</v>
      </c>
      <c r="L13065">
        <v>2.5887480314960643</v>
      </c>
      <c r="M13065" s="2">
        <f t="shared" ref="M13065:M13095" si="403">A13065/127*100</f>
        <v>76.377952755905511</v>
      </c>
      <c r="N13065" t="s">
        <v>2809</v>
      </c>
    </row>
    <row r="13066" spans="1:14">
      <c r="A13066">
        <v>98</v>
      </c>
      <c r="B13066" t="s">
        <v>9799</v>
      </c>
      <c r="C13066" t="s">
        <v>9800</v>
      </c>
      <c r="D13066">
        <v>303</v>
      </c>
      <c r="E13066" s="1">
        <v>0.71199999999999997</v>
      </c>
      <c r="F13066">
        <v>0.877</v>
      </c>
      <c r="G13066">
        <v>0.13300000000000001</v>
      </c>
      <c r="H13066">
        <v>30</v>
      </c>
      <c r="I13066">
        <v>8.1</v>
      </c>
      <c r="J13066">
        <v>9.2000000000000003E-4</v>
      </c>
      <c r="K13066">
        <v>0.42899999999999999</v>
      </c>
      <c r="L13066">
        <v>2.5887480314960643</v>
      </c>
      <c r="M13066" s="2">
        <f t="shared" si="403"/>
        <v>77.165354330708652</v>
      </c>
      <c r="N13066" t="s">
        <v>2809</v>
      </c>
    </row>
    <row r="13067" spans="1:14">
      <c r="A13067">
        <v>99</v>
      </c>
      <c r="B13067" t="s">
        <v>9807</v>
      </c>
      <c r="C13067" t="s">
        <v>9808</v>
      </c>
      <c r="D13067">
        <v>1343</v>
      </c>
      <c r="E13067" s="1">
        <v>0.71</v>
      </c>
      <c r="F13067">
        <v>0.76600000000000001</v>
      </c>
      <c r="G13067">
        <v>0.17599999999999999</v>
      </c>
      <c r="H13067">
        <v>170</v>
      </c>
      <c r="I13067">
        <v>5.3</v>
      </c>
      <c r="J13067">
        <v>4.5500000000000002E-3</v>
      </c>
      <c r="K13067">
        <v>0.26600000000000001</v>
      </c>
      <c r="L13067">
        <v>2.5887480314960643</v>
      </c>
      <c r="M13067" s="2">
        <f t="shared" si="403"/>
        <v>77.952755905511808</v>
      </c>
      <c r="N13067" t="s">
        <v>2809</v>
      </c>
    </row>
    <row r="13068" spans="1:14">
      <c r="A13068">
        <v>100</v>
      </c>
      <c r="B13068" t="s">
        <v>9819</v>
      </c>
      <c r="C13068" t="s">
        <v>9820</v>
      </c>
      <c r="D13068">
        <v>1070</v>
      </c>
      <c r="E13068" s="1">
        <v>0.70199999999999996</v>
      </c>
      <c r="F13068">
        <v>0.66700000000000004</v>
      </c>
      <c r="G13068">
        <v>0.23699999999999999</v>
      </c>
      <c r="H13068">
        <v>413</v>
      </c>
      <c r="I13068">
        <v>2.9</v>
      </c>
      <c r="J13068">
        <v>3.7499999999999999E-3</v>
      </c>
      <c r="K13068">
        <v>0.219</v>
      </c>
      <c r="L13068">
        <v>2.5887480314960643</v>
      </c>
      <c r="M13068" s="2">
        <f t="shared" si="403"/>
        <v>78.740157480314963</v>
      </c>
      <c r="N13068" t="s">
        <v>2809</v>
      </c>
    </row>
    <row r="13069" spans="1:14">
      <c r="A13069">
        <v>101</v>
      </c>
      <c r="B13069" t="s">
        <v>9839</v>
      </c>
      <c r="C13069" t="s">
        <v>9840</v>
      </c>
      <c r="D13069">
        <v>1212</v>
      </c>
      <c r="E13069" s="1">
        <v>0.7</v>
      </c>
      <c r="F13069">
        <v>1.3979999999999999</v>
      </c>
      <c r="G13069">
        <v>0.23499999999999999</v>
      </c>
      <c r="H13069">
        <v>17</v>
      </c>
      <c r="I13069">
        <v>9.3000000000000007</v>
      </c>
      <c r="J13069">
        <v>2.5899999999999999E-3</v>
      </c>
      <c r="K13069">
        <v>0.58099999999999996</v>
      </c>
      <c r="L13069">
        <v>2.5887480314960643</v>
      </c>
      <c r="M13069" s="2">
        <f t="shared" si="403"/>
        <v>79.527559055118118</v>
      </c>
      <c r="N13069" t="s">
        <v>2809</v>
      </c>
    </row>
    <row r="13070" spans="1:14">
      <c r="A13070">
        <v>102</v>
      </c>
      <c r="B13070" t="s">
        <v>21537</v>
      </c>
      <c r="C13070" t="s">
        <v>21538</v>
      </c>
      <c r="D13070">
        <v>1069</v>
      </c>
      <c r="E13070" s="1">
        <v>0.67300000000000004</v>
      </c>
      <c r="F13070">
        <v>0.66100000000000003</v>
      </c>
      <c r="G13070">
        <v>4.5999999999999999E-2</v>
      </c>
      <c r="H13070">
        <v>347</v>
      </c>
      <c r="I13070">
        <v>3.4</v>
      </c>
      <c r="J13070">
        <v>5.3699999999999998E-3</v>
      </c>
      <c r="K13070">
        <v>0.22</v>
      </c>
      <c r="L13070">
        <v>2.5887480314960643</v>
      </c>
      <c r="M13070" s="2">
        <f t="shared" si="403"/>
        <v>80.314960629921259</v>
      </c>
      <c r="N13070" t="s">
        <v>2809</v>
      </c>
    </row>
    <row r="13071" spans="1:14">
      <c r="A13071">
        <v>103</v>
      </c>
      <c r="B13071" t="s">
        <v>17421</v>
      </c>
      <c r="C13071" t="s">
        <v>17422</v>
      </c>
      <c r="D13071">
        <v>120</v>
      </c>
      <c r="E13071" s="1">
        <v>0.58199999999999996</v>
      </c>
      <c r="G13071">
        <v>1.7999999999999999E-2</v>
      </c>
      <c r="H13071">
        <v>55</v>
      </c>
      <c r="I13071">
        <v>4.0999999999999996</v>
      </c>
      <c r="J13071">
        <v>5.4000000000000001E-4</v>
      </c>
      <c r="L13071">
        <v>2.5887480314960643</v>
      </c>
      <c r="M13071" s="2">
        <f t="shared" si="403"/>
        <v>81.102362204724415</v>
      </c>
      <c r="N13071" t="s">
        <v>2809</v>
      </c>
    </row>
    <row r="13072" spans="1:14">
      <c r="A13072">
        <v>104</v>
      </c>
      <c r="B13072" t="s">
        <v>9399</v>
      </c>
      <c r="C13072" t="s">
        <v>9400</v>
      </c>
      <c r="D13072">
        <v>343</v>
      </c>
      <c r="E13072" s="1">
        <v>0.57399999999999995</v>
      </c>
      <c r="F13072">
        <v>0.503</v>
      </c>
      <c r="G13072">
        <v>0.24399999999999999</v>
      </c>
      <c r="H13072">
        <v>41</v>
      </c>
      <c r="I13072">
        <v>9.1999999999999993</v>
      </c>
      <c r="J13072">
        <v>3.8999999999999999E-4</v>
      </c>
      <c r="K13072">
        <v>0.14799999999999999</v>
      </c>
      <c r="L13072">
        <v>2.5887480314960643</v>
      </c>
      <c r="M13072" s="2">
        <f t="shared" si="403"/>
        <v>81.889763779527556</v>
      </c>
      <c r="N13072" t="s">
        <v>2809</v>
      </c>
    </row>
    <row r="13073" spans="1:14">
      <c r="A13073">
        <v>105</v>
      </c>
      <c r="B13073" t="s">
        <v>21817</v>
      </c>
      <c r="C13073" t="s">
        <v>21818</v>
      </c>
      <c r="D13073">
        <v>2438</v>
      </c>
      <c r="E13073" s="1">
        <v>0.56799999999999995</v>
      </c>
      <c r="F13073">
        <v>0.76</v>
      </c>
      <c r="G13073">
        <v>0.123</v>
      </c>
      <c r="H13073">
        <v>203</v>
      </c>
      <c r="I13073">
        <v>9.4</v>
      </c>
      <c r="J13073">
        <v>4.4900000000000001E-3</v>
      </c>
      <c r="K13073">
        <v>0.27200000000000002</v>
      </c>
      <c r="L13073">
        <v>2.5887480314960643</v>
      </c>
      <c r="M13073" s="2">
        <f t="shared" si="403"/>
        <v>82.677165354330711</v>
      </c>
      <c r="N13073" t="s">
        <v>2809</v>
      </c>
    </row>
    <row r="13074" spans="1:14">
      <c r="A13074">
        <v>106</v>
      </c>
      <c r="B13074" t="s">
        <v>9835</v>
      </c>
      <c r="C13074" t="s">
        <v>9836</v>
      </c>
      <c r="D13074">
        <v>1706</v>
      </c>
      <c r="E13074" s="1">
        <v>0.56200000000000006</v>
      </c>
      <c r="F13074">
        <v>0.49</v>
      </c>
      <c r="G13074">
        <v>7.2999999999999995E-2</v>
      </c>
      <c r="H13074">
        <v>300</v>
      </c>
      <c r="I13074">
        <v>6.3</v>
      </c>
      <c r="J13074">
        <v>5.5199999999999997E-3</v>
      </c>
      <c r="K13074">
        <v>0.193</v>
      </c>
      <c r="L13074">
        <v>2.5887480314960643</v>
      </c>
      <c r="M13074" s="2">
        <f t="shared" si="403"/>
        <v>83.464566929133852</v>
      </c>
      <c r="N13074" t="s">
        <v>2809</v>
      </c>
    </row>
    <row r="13075" spans="1:14">
      <c r="A13075">
        <v>107</v>
      </c>
      <c r="B13075" t="s">
        <v>9837</v>
      </c>
      <c r="C13075" t="s">
        <v>9838</v>
      </c>
      <c r="D13075">
        <v>2020</v>
      </c>
      <c r="E13075" s="1">
        <v>0.55200000000000005</v>
      </c>
      <c r="F13075">
        <v>0.46899999999999997</v>
      </c>
      <c r="G13075">
        <v>0.11899999999999999</v>
      </c>
      <c r="H13075">
        <v>294</v>
      </c>
      <c r="I13075">
        <v>9.8000000000000007</v>
      </c>
      <c r="J13075">
        <v>4.6299999999999996E-3</v>
      </c>
      <c r="K13075">
        <v>0.18</v>
      </c>
      <c r="L13075">
        <v>2.5887480314960643</v>
      </c>
      <c r="M13075" s="2">
        <f t="shared" si="403"/>
        <v>84.251968503937007</v>
      </c>
      <c r="N13075" t="s">
        <v>2809</v>
      </c>
    </row>
    <row r="13076" spans="1:14">
      <c r="A13076">
        <v>108</v>
      </c>
      <c r="B13076" t="s">
        <v>17951</v>
      </c>
      <c r="C13076" t="s">
        <v>17952</v>
      </c>
      <c r="D13076">
        <v>651</v>
      </c>
      <c r="E13076" s="1">
        <v>0.52700000000000002</v>
      </c>
      <c r="F13076">
        <v>0.48299999999999998</v>
      </c>
      <c r="G13076">
        <v>9.4E-2</v>
      </c>
      <c r="H13076">
        <v>85</v>
      </c>
      <c r="I13076">
        <v>4.7</v>
      </c>
      <c r="J13076">
        <v>2.2100000000000002E-3</v>
      </c>
      <c r="K13076">
        <v>0.13500000000000001</v>
      </c>
      <c r="L13076">
        <v>2.5887480314960643</v>
      </c>
      <c r="M13076" s="2">
        <f t="shared" si="403"/>
        <v>85.039370078740163</v>
      </c>
      <c r="N13076" t="s">
        <v>2809</v>
      </c>
    </row>
    <row r="13077" spans="1:14">
      <c r="A13077">
        <v>109</v>
      </c>
      <c r="B13077" t="s">
        <v>21093</v>
      </c>
      <c r="C13077" t="s">
        <v>21094</v>
      </c>
      <c r="D13077">
        <v>807</v>
      </c>
      <c r="E13077" s="1">
        <v>0.51700000000000002</v>
      </c>
      <c r="F13077">
        <v>0.53300000000000003</v>
      </c>
      <c r="G13077">
        <v>4.3999999999999997E-2</v>
      </c>
      <c r="H13077">
        <v>252</v>
      </c>
      <c r="I13077">
        <v>3.7</v>
      </c>
      <c r="J13077">
        <v>2.2699999999999999E-3</v>
      </c>
      <c r="K13077">
        <v>0.11700000000000001</v>
      </c>
      <c r="L13077">
        <v>2.5887480314960643</v>
      </c>
      <c r="M13077" s="2">
        <f t="shared" si="403"/>
        <v>85.826771653543304</v>
      </c>
      <c r="N13077" t="s">
        <v>2809</v>
      </c>
    </row>
    <row r="13078" spans="1:14">
      <c r="A13078">
        <v>110</v>
      </c>
      <c r="B13078" t="s">
        <v>9425</v>
      </c>
      <c r="C13078" t="s">
        <v>9426</v>
      </c>
      <c r="D13078">
        <v>2203</v>
      </c>
      <c r="E13078" s="1">
        <v>0.51600000000000001</v>
      </c>
      <c r="F13078">
        <v>0.436</v>
      </c>
      <c r="G13078">
        <v>0.11</v>
      </c>
      <c r="H13078">
        <v>163</v>
      </c>
      <c r="I13078">
        <v>5.9</v>
      </c>
      <c r="J13078">
        <v>4.64E-3</v>
      </c>
      <c r="K13078">
        <v>0.10299999999999999</v>
      </c>
      <c r="L13078">
        <v>2.5887480314960643</v>
      </c>
      <c r="M13078" s="2">
        <f t="shared" si="403"/>
        <v>86.614173228346459</v>
      </c>
      <c r="N13078" t="s">
        <v>2809</v>
      </c>
    </row>
    <row r="13079" spans="1:14">
      <c r="A13079">
        <v>111</v>
      </c>
      <c r="B13079" t="s">
        <v>9809</v>
      </c>
      <c r="C13079" t="s">
        <v>9810</v>
      </c>
      <c r="D13079">
        <v>879</v>
      </c>
      <c r="E13079" s="1">
        <v>0.49199999999999999</v>
      </c>
      <c r="F13079">
        <v>0.443</v>
      </c>
      <c r="G13079">
        <v>7.0000000000000007E-2</v>
      </c>
      <c r="H13079">
        <v>115</v>
      </c>
      <c r="I13079" t="s">
        <v>18288</v>
      </c>
      <c r="J13079">
        <v>1.4499999999999999E-3</v>
      </c>
      <c r="K13079">
        <v>0.13200000000000001</v>
      </c>
      <c r="L13079">
        <v>2.5887480314960643</v>
      </c>
      <c r="M13079" s="2">
        <f t="shared" si="403"/>
        <v>87.4015748031496</v>
      </c>
      <c r="N13079" t="s">
        <v>2809</v>
      </c>
    </row>
    <row r="13080" spans="1:14">
      <c r="A13080">
        <v>112</v>
      </c>
      <c r="B13080" t="s">
        <v>4988</v>
      </c>
      <c r="C13080" t="s">
        <v>4989</v>
      </c>
      <c r="D13080">
        <v>284</v>
      </c>
      <c r="E13080" s="1">
        <v>0.48099999999999998</v>
      </c>
      <c r="F13080">
        <v>0.443</v>
      </c>
      <c r="G13080">
        <v>3.6999999999999998E-2</v>
      </c>
      <c r="H13080">
        <v>54</v>
      </c>
      <c r="I13080">
        <v>7.8</v>
      </c>
      <c r="J13080">
        <v>6.7000000000000002E-4</v>
      </c>
      <c r="K13080">
        <v>0.14199999999999999</v>
      </c>
      <c r="L13080">
        <v>2.5887480314960643</v>
      </c>
      <c r="M13080" s="2">
        <f t="shared" si="403"/>
        <v>88.188976377952756</v>
      </c>
      <c r="N13080" t="s">
        <v>2809</v>
      </c>
    </row>
    <row r="13081" spans="1:14">
      <c r="A13081">
        <v>113</v>
      </c>
      <c r="B13081" t="s">
        <v>17417</v>
      </c>
      <c r="C13081" t="s">
        <v>17418</v>
      </c>
      <c r="D13081">
        <v>256</v>
      </c>
      <c r="E13081" s="1">
        <v>0.47899999999999998</v>
      </c>
      <c r="F13081">
        <v>0.69599999999999995</v>
      </c>
      <c r="G13081">
        <v>0.38900000000000001</v>
      </c>
      <c r="H13081">
        <v>131</v>
      </c>
      <c r="I13081">
        <v>3.2</v>
      </c>
      <c r="J13081">
        <v>9.6000000000000002E-4</v>
      </c>
      <c r="K13081">
        <v>0.20899999999999999</v>
      </c>
      <c r="L13081">
        <v>2.5887480314960643</v>
      </c>
      <c r="M13081" s="2">
        <f t="shared" si="403"/>
        <v>88.976377952755897</v>
      </c>
      <c r="N13081" t="s">
        <v>2809</v>
      </c>
    </row>
    <row r="13082" spans="1:14">
      <c r="A13082">
        <v>114</v>
      </c>
      <c r="B13082" t="s">
        <v>9827</v>
      </c>
      <c r="C13082" t="s">
        <v>9828</v>
      </c>
      <c r="D13082">
        <v>1155</v>
      </c>
      <c r="E13082" s="1">
        <v>0.47899999999999998</v>
      </c>
      <c r="F13082">
        <v>0.42299999999999999</v>
      </c>
      <c r="G13082">
        <v>0.19400000000000001</v>
      </c>
      <c r="H13082">
        <v>237</v>
      </c>
      <c r="I13082">
        <v>4.5999999999999996</v>
      </c>
      <c r="J13082">
        <v>3.5799999999999998E-3</v>
      </c>
      <c r="K13082">
        <v>0.13500000000000001</v>
      </c>
      <c r="L13082">
        <v>2.5887480314960643</v>
      </c>
      <c r="M13082" s="2">
        <f t="shared" si="403"/>
        <v>89.763779527559052</v>
      </c>
      <c r="N13082" t="s">
        <v>2809</v>
      </c>
    </row>
    <row r="13083" spans="1:14">
      <c r="A13083">
        <v>115</v>
      </c>
      <c r="B13083" t="s">
        <v>13091</v>
      </c>
      <c r="C13083" t="s">
        <v>13092</v>
      </c>
      <c r="D13083">
        <v>661</v>
      </c>
      <c r="E13083" s="1">
        <v>0.46700000000000003</v>
      </c>
      <c r="F13083">
        <v>0.57299999999999995</v>
      </c>
      <c r="G13083">
        <v>5.0999999999999997E-2</v>
      </c>
      <c r="H13083">
        <v>39</v>
      </c>
      <c r="I13083" t="s">
        <v>18288</v>
      </c>
      <c r="J13083">
        <v>9.3000000000000005E-4</v>
      </c>
      <c r="K13083">
        <v>0.20499999999999999</v>
      </c>
      <c r="L13083">
        <v>2.5887480314960643</v>
      </c>
      <c r="M13083" s="2">
        <f t="shared" si="403"/>
        <v>90.551181102362193</v>
      </c>
      <c r="N13083" t="s">
        <v>2809</v>
      </c>
    </row>
    <row r="13084" spans="1:14">
      <c r="A13084">
        <v>116</v>
      </c>
      <c r="B13084" t="s">
        <v>17765</v>
      </c>
      <c r="C13084" t="s">
        <v>17766</v>
      </c>
      <c r="D13084">
        <v>80</v>
      </c>
      <c r="E13084" s="1">
        <v>0.435</v>
      </c>
      <c r="F13084">
        <v>0.47899999999999998</v>
      </c>
      <c r="G13084">
        <v>3.6999999999999998E-2</v>
      </c>
      <c r="H13084">
        <v>27</v>
      </c>
      <c r="J13084">
        <v>4.2999999999999999E-4</v>
      </c>
      <c r="K13084">
        <v>0.14699999999999999</v>
      </c>
      <c r="L13084">
        <v>2.5887480314960643</v>
      </c>
      <c r="M13084" s="2">
        <f t="shared" si="403"/>
        <v>91.338582677165363</v>
      </c>
      <c r="N13084" t="s">
        <v>2809</v>
      </c>
    </row>
    <row r="13085" spans="1:14">
      <c r="A13085">
        <v>117</v>
      </c>
      <c r="B13085" t="s">
        <v>17361</v>
      </c>
      <c r="C13085" t="s">
        <v>17362</v>
      </c>
      <c r="D13085">
        <v>434</v>
      </c>
      <c r="E13085" s="1">
        <v>0.38400000000000001</v>
      </c>
      <c r="F13085">
        <v>0.42399999999999999</v>
      </c>
      <c r="G13085">
        <v>2.5999999999999999E-2</v>
      </c>
      <c r="H13085">
        <v>191</v>
      </c>
      <c r="I13085">
        <v>5.3</v>
      </c>
      <c r="J13085">
        <v>1.16E-3</v>
      </c>
      <c r="K13085">
        <v>0.108</v>
      </c>
      <c r="L13085">
        <v>2.5887480314960643</v>
      </c>
      <c r="M13085" s="2">
        <f t="shared" si="403"/>
        <v>92.125984251968504</v>
      </c>
      <c r="N13085" t="s">
        <v>2809</v>
      </c>
    </row>
    <row r="13086" spans="1:14">
      <c r="A13086">
        <v>118</v>
      </c>
      <c r="B13086" t="s">
        <v>17379</v>
      </c>
      <c r="C13086" t="s">
        <v>17380</v>
      </c>
      <c r="D13086">
        <v>677</v>
      </c>
      <c r="E13086" s="1">
        <v>0.375</v>
      </c>
      <c r="F13086">
        <v>0.373</v>
      </c>
      <c r="G13086">
        <v>4.2000000000000003E-2</v>
      </c>
      <c r="H13086">
        <v>191</v>
      </c>
      <c r="I13086">
        <v>7</v>
      </c>
      <c r="J13086">
        <v>1.6000000000000001E-3</v>
      </c>
      <c r="K13086">
        <v>0.11899999999999999</v>
      </c>
      <c r="L13086">
        <v>2.5887480314960643</v>
      </c>
      <c r="M13086" s="2">
        <f t="shared" si="403"/>
        <v>92.913385826771659</v>
      </c>
      <c r="N13086" t="s">
        <v>2809</v>
      </c>
    </row>
    <row r="13087" spans="1:14">
      <c r="A13087">
        <v>119</v>
      </c>
      <c r="B13087" t="s">
        <v>7685</v>
      </c>
      <c r="C13087" t="s">
        <v>7686</v>
      </c>
      <c r="D13087">
        <v>308</v>
      </c>
      <c r="E13087" s="1">
        <v>0.35899999999999999</v>
      </c>
      <c r="F13087">
        <v>0.33900000000000002</v>
      </c>
      <c r="G13087">
        <v>5.0000000000000001E-3</v>
      </c>
      <c r="H13087">
        <v>187</v>
      </c>
      <c r="I13087">
        <v>3.3</v>
      </c>
      <c r="J13087">
        <v>9.7999999999999997E-4</v>
      </c>
      <c r="K13087">
        <v>6.7000000000000004E-2</v>
      </c>
      <c r="L13087">
        <v>2.5887480314960643</v>
      </c>
      <c r="M13087" s="2">
        <f t="shared" si="403"/>
        <v>93.7007874015748</v>
      </c>
      <c r="N13087" t="s">
        <v>2809</v>
      </c>
    </row>
    <row r="13088" spans="1:14">
      <c r="A13088">
        <v>120</v>
      </c>
      <c r="B13088" t="s">
        <v>9811</v>
      </c>
      <c r="C13088" t="s">
        <v>9812</v>
      </c>
      <c r="D13088">
        <v>2514</v>
      </c>
      <c r="E13088" s="1">
        <v>0.35799999999999998</v>
      </c>
      <c r="F13088">
        <v>0.33300000000000002</v>
      </c>
      <c r="G13088">
        <v>0.191</v>
      </c>
      <c r="H13088">
        <v>277</v>
      </c>
      <c r="I13088">
        <v>7.3</v>
      </c>
      <c r="J13088">
        <v>5.8199999999999997E-3</v>
      </c>
      <c r="K13088">
        <v>0.11899999999999999</v>
      </c>
      <c r="L13088">
        <v>2.5887480314960643</v>
      </c>
      <c r="M13088" s="2">
        <f t="shared" si="403"/>
        <v>94.488188976377955</v>
      </c>
      <c r="N13088" t="s">
        <v>2809</v>
      </c>
    </row>
    <row r="13089" spans="1:14">
      <c r="A13089">
        <v>121</v>
      </c>
      <c r="B13089" t="s">
        <v>8987</v>
      </c>
      <c r="C13089" t="s">
        <v>8988</v>
      </c>
      <c r="D13089">
        <v>72</v>
      </c>
      <c r="E13089" s="1">
        <v>0.34399999999999997</v>
      </c>
      <c r="G13089">
        <v>7.6999999999999999E-2</v>
      </c>
      <c r="H13089">
        <v>13</v>
      </c>
      <c r="J13089">
        <v>2.1000000000000001E-4</v>
      </c>
      <c r="L13089">
        <v>2.5887480314960643</v>
      </c>
      <c r="M13089" s="2">
        <f t="shared" si="403"/>
        <v>95.275590551181097</v>
      </c>
      <c r="N13089" t="s">
        <v>2809</v>
      </c>
    </row>
    <row r="13090" spans="1:14">
      <c r="A13090">
        <v>122</v>
      </c>
      <c r="B13090" t="s">
        <v>9419</v>
      </c>
      <c r="C13090" t="s">
        <v>9420</v>
      </c>
      <c r="D13090">
        <v>148</v>
      </c>
      <c r="E13090" s="1">
        <v>0.34100000000000003</v>
      </c>
      <c r="F13090">
        <v>0.56299999999999994</v>
      </c>
      <c r="G13090">
        <v>5.8999999999999997E-2</v>
      </c>
      <c r="H13090">
        <v>68</v>
      </c>
      <c r="I13090">
        <v>3.4</v>
      </c>
      <c r="J13090">
        <v>8.0999999999999996E-4</v>
      </c>
      <c r="K13090">
        <v>0.18</v>
      </c>
      <c r="L13090">
        <v>2.5887480314960643</v>
      </c>
      <c r="M13090" s="2">
        <f t="shared" si="403"/>
        <v>96.062992125984252</v>
      </c>
      <c r="N13090" t="s">
        <v>2809</v>
      </c>
    </row>
    <row r="13091" spans="1:14">
      <c r="A13091">
        <v>123</v>
      </c>
      <c r="B13091" t="s">
        <v>9403</v>
      </c>
      <c r="C13091" t="s">
        <v>9404</v>
      </c>
      <c r="D13091">
        <v>106</v>
      </c>
      <c r="E13091" s="1">
        <v>0.32600000000000001</v>
      </c>
      <c r="G13091">
        <v>6.9000000000000006E-2</v>
      </c>
      <c r="H13091">
        <v>58</v>
      </c>
      <c r="I13091">
        <v>3.2</v>
      </c>
      <c r="J13091">
        <v>4.6000000000000001E-4</v>
      </c>
      <c r="L13091">
        <v>2.5887480314960643</v>
      </c>
      <c r="M13091" s="2">
        <f t="shared" si="403"/>
        <v>96.850393700787393</v>
      </c>
      <c r="N13091" t="s">
        <v>2809</v>
      </c>
    </row>
    <row r="13092" spans="1:14">
      <c r="A13092">
        <v>124</v>
      </c>
      <c r="B13092" t="s">
        <v>19326</v>
      </c>
      <c r="C13092" t="s">
        <v>19327</v>
      </c>
      <c r="D13092">
        <v>58</v>
      </c>
      <c r="E13092" s="1">
        <v>0.28299999999999997</v>
      </c>
      <c r="F13092">
        <v>0.28199999999999997</v>
      </c>
      <c r="G13092">
        <v>0</v>
      </c>
      <c r="H13092">
        <v>10</v>
      </c>
      <c r="J13092">
        <v>2.3000000000000001E-4</v>
      </c>
      <c r="K13092">
        <v>7.9000000000000001E-2</v>
      </c>
      <c r="L13092">
        <v>2.5887480314960643</v>
      </c>
      <c r="M13092" s="2">
        <f t="shared" si="403"/>
        <v>97.637795275590548</v>
      </c>
      <c r="N13092" t="s">
        <v>2809</v>
      </c>
    </row>
    <row r="13093" spans="1:14">
      <c r="A13093">
        <v>125</v>
      </c>
      <c r="B13093" t="s">
        <v>8973</v>
      </c>
      <c r="C13093" t="s">
        <v>8974</v>
      </c>
      <c r="D13093">
        <v>53</v>
      </c>
      <c r="E13093" s="1">
        <v>0.27600000000000002</v>
      </c>
      <c r="F13093">
        <v>0.3</v>
      </c>
      <c r="G13093">
        <v>0.03</v>
      </c>
      <c r="H13093">
        <v>33</v>
      </c>
      <c r="J13093">
        <v>1.9000000000000001E-4</v>
      </c>
      <c r="K13093">
        <v>8.3000000000000004E-2</v>
      </c>
      <c r="L13093">
        <v>2.5887480314960643</v>
      </c>
      <c r="M13093" s="2">
        <f t="shared" si="403"/>
        <v>98.425196850393704</v>
      </c>
      <c r="N13093" t="s">
        <v>2809</v>
      </c>
    </row>
    <row r="13094" spans="1:14">
      <c r="A13094">
        <v>126</v>
      </c>
      <c r="B13094" t="s">
        <v>10570</v>
      </c>
      <c r="C13094" t="s">
        <v>10571</v>
      </c>
      <c r="D13094">
        <v>771</v>
      </c>
      <c r="E13094" s="1">
        <v>0.253</v>
      </c>
      <c r="F13094">
        <v>0.248</v>
      </c>
      <c r="G13094">
        <v>8.9999999999999993E-3</v>
      </c>
      <c r="H13094">
        <v>115</v>
      </c>
      <c r="I13094" t="s">
        <v>18288</v>
      </c>
      <c r="J13094">
        <v>1.4400000000000001E-3</v>
      </c>
      <c r="K13094">
        <v>0.13200000000000001</v>
      </c>
      <c r="L13094">
        <v>2.5887480314960643</v>
      </c>
      <c r="M13094" s="2">
        <f t="shared" si="403"/>
        <v>99.212598425196859</v>
      </c>
      <c r="N13094" t="s">
        <v>2809</v>
      </c>
    </row>
    <row r="13095" spans="1:14">
      <c r="A13095">
        <v>127</v>
      </c>
      <c r="B13095" t="s">
        <v>17483</v>
      </c>
      <c r="C13095" t="s">
        <v>17484</v>
      </c>
      <c r="D13095">
        <v>235</v>
      </c>
      <c r="E13095" s="1">
        <v>0.20200000000000001</v>
      </c>
      <c r="F13095">
        <v>0.17899999999999999</v>
      </c>
      <c r="G13095">
        <v>5.7000000000000002E-2</v>
      </c>
      <c r="H13095">
        <v>35</v>
      </c>
      <c r="I13095" t="s">
        <v>18288</v>
      </c>
      <c r="J13095">
        <v>2.3000000000000001E-4</v>
      </c>
      <c r="K13095">
        <v>4.4999999999999998E-2</v>
      </c>
      <c r="L13095">
        <v>2.5887480314960643</v>
      </c>
      <c r="M13095" s="2">
        <f t="shared" si="403"/>
        <v>100</v>
      </c>
      <c r="N13095" t="s">
        <v>2809</v>
      </c>
    </row>
    <row r="13096" spans="1:14" s="3" customFormat="1">
      <c r="E13096" s="4"/>
      <c r="M13096" s="5"/>
    </row>
    <row r="13097" spans="1:14">
      <c r="A13097">
        <v>1</v>
      </c>
      <c r="B13097" t="s">
        <v>21859</v>
      </c>
      <c r="C13097" t="s">
        <v>21860</v>
      </c>
      <c r="D13097">
        <v>8575</v>
      </c>
      <c r="E13097" s="1">
        <v>6.585</v>
      </c>
      <c r="F13097">
        <v>6.6509999999999998</v>
      </c>
      <c r="G13097">
        <v>1.3009999999999999</v>
      </c>
      <c r="H13097">
        <v>632</v>
      </c>
      <c r="I13097">
        <v>2</v>
      </c>
      <c r="J13097">
        <v>4.8840000000000001E-2</v>
      </c>
      <c r="K13097">
        <v>2.3929999999999998</v>
      </c>
      <c r="L13097">
        <f>AVERAGE(E13097:E13130)</f>
        <v>2.3483823529411763</v>
      </c>
      <c r="M13097" s="2">
        <f t="shared" ref="M13097:M13130" si="404">A13097/34*100</f>
        <v>2.9411764705882351</v>
      </c>
      <c r="N13097" t="s">
        <v>2810</v>
      </c>
    </row>
    <row r="13098" spans="1:14">
      <c r="A13098">
        <v>2</v>
      </c>
      <c r="B13098" t="s">
        <v>21885</v>
      </c>
      <c r="C13098" t="s">
        <v>21886</v>
      </c>
      <c r="D13098">
        <v>1993</v>
      </c>
      <c r="E13098" s="1">
        <v>6.0220000000000002</v>
      </c>
      <c r="F13098">
        <v>6.0650000000000004</v>
      </c>
      <c r="G13098">
        <v>1.389</v>
      </c>
      <c r="H13098">
        <v>18</v>
      </c>
      <c r="I13098">
        <v>8.3000000000000007</v>
      </c>
      <c r="J13098">
        <v>4.3099999999999996E-3</v>
      </c>
      <c r="K13098">
        <v>2.2949999999999999</v>
      </c>
      <c r="L13098">
        <v>2.3483823529411763</v>
      </c>
      <c r="M13098" s="2">
        <f t="shared" si="404"/>
        <v>5.8823529411764701</v>
      </c>
      <c r="N13098" t="s">
        <v>2810</v>
      </c>
    </row>
    <row r="13099" spans="1:14">
      <c r="A13099">
        <v>3</v>
      </c>
      <c r="B13099" t="s">
        <v>21831</v>
      </c>
      <c r="C13099" t="s">
        <v>21832</v>
      </c>
      <c r="D13099">
        <v>11067</v>
      </c>
      <c r="E13099" s="1">
        <v>5.3890000000000002</v>
      </c>
      <c r="F13099">
        <v>5.9359999999999999</v>
      </c>
      <c r="G13099">
        <v>1.0669999999999999</v>
      </c>
      <c r="H13099">
        <v>507</v>
      </c>
      <c r="I13099">
        <v>3.5</v>
      </c>
      <c r="J13099">
        <v>4.9480000000000003E-2</v>
      </c>
      <c r="K13099">
        <v>1.865</v>
      </c>
      <c r="L13099">
        <v>2.3483823529411763</v>
      </c>
      <c r="M13099" s="2">
        <f t="shared" si="404"/>
        <v>8.8235294117647065</v>
      </c>
      <c r="N13099" t="s">
        <v>2810</v>
      </c>
    </row>
    <row r="13100" spans="1:14">
      <c r="A13100">
        <v>4</v>
      </c>
      <c r="B13100" t="s">
        <v>9841</v>
      </c>
      <c r="C13100" t="s">
        <v>9842</v>
      </c>
      <c r="D13100">
        <v>2306</v>
      </c>
      <c r="E13100" s="1">
        <v>5.25</v>
      </c>
      <c r="F13100">
        <v>4.25</v>
      </c>
      <c r="G13100">
        <v>0.71699999999999997</v>
      </c>
      <c r="H13100">
        <v>46</v>
      </c>
      <c r="I13100" t="s">
        <v>18288</v>
      </c>
      <c r="J13100">
        <v>2.4199999999999998E-3</v>
      </c>
      <c r="K13100">
        <v>1.92</v>
      </c>
      <c r="L13100">
        <v>2.3483823529411763</v>
      </c>
      <c r="M13100" s="2">
        <f t="shared" si="404"/>
        <v>11.76470588235294</v>
      </c>
      <c r="N13100" t="s">
        <v>2810</v>
      </c>
    </row>
    <row r="13101" spans="1:14">
      <c r="A13101">
        <v>5</v>
      </c>
      <c r="B13101" t="s">
        <v>21819</v>
      </c>
      <c r="C13101" t="s">
        <v>21820</v>
      </c>
      <c r="D13101">
        <v>1524</v>
      </c>
      <c r="E13101" s="1">
        <v>4.92</v>
      </c>
      <c r="F13101">
        <v>5.5949999999999998</v>
      </c>
      <c r="G13101">
        <v>2.2309999999999999</v>
      </c>
      <c r="H13101">
        <v>13</v>
      </c>
      <c r="I13101">
        <v>7.9</v>
      </c>
      <c r="J13101">
        <v>3.1900000000000001E-3</v>
      </c>
      <c r="K13101">
        <v>2.3029999999999999</v>
      </c>
      <c r="L13101">
        <v>2.3483823529411763</v>
      </c>
      <c r="M13101" s="2">
        <f t="shared" si="404"/>
        <v>14.705882352941178</v>
      </c>
      <c r="N13101" t="s">
        <v>2810</v>
      </c>
    </row>
    <row r="13102" spans="1:14">
      <c r="A13102">
        <v>6</v>
      </c>
      <c r="B13102" t="s">
        <v>21873</v>
      </c>
      <c r="C13102" t="s">
        <v>21874</v>
      </c>
      <c r="D13102">
        <v>40969</v>
      </c>
      <c r="E13102" s="1">
        <v>3.8290000000000002</v>
      </c>
      <c r="F13102">
        <v>3.976</v>
      </c>
      <c r="G13102">
        <v>1.052</v>
      </c>
      <c r="H13102">
        <v>1804</v>
      </c>
      <c r="I13102">
        <v>3.7</v>
      </c>
      <c r="J13102">
        <v>0.15067</v>
      </c>
      <c r="K13102">
        <v>1.296</v>
      </c>
      <c r="L13102">
        <v>2.3483823529411763</v>
      </c>
      <c r="M13102" s="2">
        <f t="shared" si="404"/>
        <v>17.647058823529413</v>
      </c>
      <c r="N13102" t="s">
        <v>2810</v>
      </c>
    </row>
    <row r="13103" spans="1:14">
      <c r="A13103">
        <v>7</v>
      </c>
      <c r="B13103" t="s">
        <v>21775</v>
      </c>
      <c r="C13103" t="s">
        <v>21776</v>
      </c>
      <c r="D13103">
        <v>11279</v>
      </c>
      <c r="E13103" s="1">
        <v>3.3490000000000002</v>
      </c>
      <c r="F13103">
        <v>3.3879999999999999</v>
      </c>
      <c r="G13103">
        <v>0.76800000000000002</v>
      </c>
      <c r="H13103">
        <v>487</v>
      </c>
      <c r="I13103">
        <v>4.7</v>
      </c>
      <c r="J13103">
        <v>3.9510000000000003E-2</v>
      </c>
      <c r="K13103">
        <v>1.1419999999999999</v>
      </c>
      <c r="L13103">
        <v>2.3483823529411763</v>
      </c>
      <c r="M13103" s="2">
        <f t="shared" si="404"/>
        <v>20.588235294117645</v>
      </c>
      <c r="N13103" t="s">
        <v>2810</v>
      </c>
    </row>
    <row r="13104" spans="1:14">
      <c r="A13104">
        <v>8</v>
      </c>
      <c r="B13104" t="s">
        <v>9853</v>
      </c>
      <c r="C13104" t="s">
        <v>9854</v>
      </c>
      <c r="D13104">
        <v>188038</v>
      </c>
      <c r="E13104" s="1">
        <v>3.1640000000000001</v>
      </c>
      <c r="F13104">
        <v>3.1760000000000002</v>
      </c>
      <c r="G13104">
        <v>0.754</v>
      </c>
      <c r="H13104">
        <v>2541</v>
      </c>
      <c r="I13104" t="s">
        <v>18288</v>
      </c>
      <c r="J13104">
        <v>0.21876000000000001</v>
      </c>
      <c r="K13104">
        <v>0.99</v>
      </c>
      <c r="L13104">
        <v>2.3483823529411763</v>
      </c>
      <c r="M13104" s="2">
        <f t="shared" si="404"/>
        <v>23.52941176470588</v>
      </c>
      <c r="N13104" t="s">
        <v>2810</v>
      </c>
    </row>
    <row r="13105" spans="1:14">
      <c r="A13105">
        <v>9</v>
      </c>
      <c r="B13105" t="s">
        <v>5034</v>
      </c>
      <c r="C13105" t="s">
        <v>5035</v>
      </c>
      <c r="D13105">
        <v>95193</v>
      </c>
      <c r="E13105" s="1">
        <v>3.0419999999999998</v>
      </c>
      <c r="F13105">
        <v>2.766</v>
      </c>
      <c r="G13105">
        <v>0.875</v>
      </c>
      <c r="H13105">
        <v>2759</v>
      </c>
      <c r="I13105">
        <v>8.1999999999999993</v>
      </c>
      <c r="J13105">
        <v>0.24110999999999999</v>
      </c>
      <c r="K13105">
        <v>1.0680000000000001</v>
      </c>
      <c r="L13105">
        <v>2.3483823529411763</v>
      </c>
      <c r="M13105" s="2">
        <f t="shared" si="404"/>
        <v>26.47058823529412</v>
      </c>
      <c r="N13105" t="s">
        <v>2810</v>
      </c>
    </row>
    <row r="13106" spans="1:14">
      <c r="A13106">
        <v>10</v>
      </c>
      <c r="B13106" t="s">
        <v>21853</v>
      </c>
      <c r="C13106" t="s">
        <v>21854</v>
      </c>
      <c r="D13106">
        <v>55641</v>
      </c>
      <c r="E13106" s="1">
        <v>2.7709999999999999</v>
      </c>
      <c r="F13106">
        <v>2.8559999999999999</v>
      </c>
      <c r="G13106">
        <v>0.65800000000000003</v>
      </c>
      <c r="H13106">
        <v>1341</v>
      </c>
      <c r="I13106">
        <v>6.7</v>
      </c>
      <c r="J13106">
        <v>0.12062</v>
      </c>
      <c r="K13106">
        <v>0.82899999999999996</v>
      </c>
      <c r="L13106">
        <v>2.3483823529411763</v>
      </c>
      <c r="M13106" s="2">
        <f t="shared" si="404"/>
        <v>29.411764705882355</v>
      </c>
      <c r="N13106" t="s">
        <v>2810</v>
      </c>
    </row>
    <row r="13107" spans="1:14">
      <c r="A13107">
        <v>11</v>
      </c>
      <c r="B13107" t="s">
        <v>21813</v>
      </c>
      <c r="C13107" t="s">
        <v>21814</v>
      </c>
      <c r="D13107">
        <v>945</v>
      </c>
      <c r="E13107" s="1">
        <v>2.6629999999999998</v>
      </c>
      <c r="F13107">
        <v>2.2400000000000002</v>
      </c>
      <c r="G13107">
        <v>0.67100000000000004</v>
      </c>
      <c r="H13107">
        <v>328</v>
      </c>
      <c r="I13107">
        <v>3</v>
      </c>
      <c r="J13107">
        <v>1.39E-3</v>
      </c>
      <c r="K13107">
        <v>0.38100000000000001</v>
      </c>
      <c r="L13107">
        <v>2.3483823529411763</v>
      </c>
      <c r="M13107" s="2">
        <f t="shared" si="404"/>
        <v>32.352941176470587</v>
      </c>
      <c r="N13107" t="s">
        <v>2810</v>
      </c>
    </row>
    <row r="13108" spans="1:14">
      <c r="A13108">
        <v>12</v>
      </c>
      <c r="B13108" t="s">
        <v>20213</v>
      </c>
      <c r="C13108" t="s">
        <v>20214</v>
      </c>
      <c r="D13108">
        <v>10596</v>
      </c>
      <c r="E13108" s="1">
        <v>2.2999999999999998</v>
      </c>
      <c r="F13108">
        <v>2.3730000000000002</v>
      </c>
      <c r="G13108">
        <v>0.63400000000000001</v>
      </c>
      <c r="H13108">
        <v>246</v>
      </c>
      <c r="I13108" t="s">
        <v>18288</v>
      </c>
      <c r="J13108">
        <v>1.583E-2</v>
      </c>
      <c r="K13108">
        <v>0.77600000000000002</v>
      </c>
      <c r="L13108">
        <v>2.3483823529411763</v>
      </c>
      <c r="M13108" s="2">
        <f t="shared" si="404"/>
        <v>35.294117647058826</v>
      </c>
      <c r="N13108" t="s">
        <v>2810</v>
      </c>
    </row>
    <row r="13109" spans="1:14">
      <c r="A13109">
        <v>13</v>
      </c>
      <c r="B13109" t="s">
        <v>21771</v>
      </c>
      <c r="C13109" t="s">
        <v>21772</v>
      </c>
      <c r="D13109">
        <v>55163</v>
      </c>
      <c r="E13109" s="1">
        <v>2.145</v>
      </c>
      <c r="F13109">
        <v>2.15</v>
      </c>
      <c r="G13109">
        <v>0.48499999999999999</v>
      </c>
      <c r="H13109">
        <v>906</v>
      </c>
      <c r="I13109" t="s">
        <v>18288</v>
      </c>
      <c r="J13109">
        <v>6.608E-2</v>
      </c>
      <c r="K13109">
        <v>0.68700000000000006</v>
      </c>
      <c r="L13109">
        <v>2.3483823529411763</v>
      </c>
      <c r="M13109" s="2">
        <f t="shared" si="404"/>
        <v>38.235294117647058</v>
      </c>
      <c r="N13109" t="s">
        <v>2810</v>
      </c>
    </row>
    <row r="13110" spans="1:14">
      <c r="A13110">
        <v>14</v>
      </c>
      <c r="B13110" t="s">
        <v>9851</v>
      </c>
      <c r="C13110" t="s">
        <v>9852</v>
      </c>
      <c r="D13110">
        <v>7314</v>
      </c>
      <c r="E13110" s="1">
        <v>2.1419999999999999</v>
      </c>
      <c r="F13110">
        <v>2.0299999999999998</v>
      </c>
      <c r="G13110">
        <v>0.43099999999999999</v>
      </c>
      <c r="H13110">
        <v>232</v>
      </c>
      <c r="I13110">
        <v>8.6</v>
      </c>
      <c r="J13110">
        <v>1.4019999999999999E-2</v>
      </c>
      <c r="K13110">
        <v>0.66700000000000004</v>
      </c>
      <c r="L13110">
        <v>2.3483823529411763</v>
      </c>
      <c r="M13110" s="2">
        <f t="shared" si="404"/>
        <v>41.17647058823529</v>
      </c>
      <c r="N13110" t="s">
        <v>2810</v>
      </c>
    </row>
    <row r="13111" spans="1:14">
      <c r="A13111">
        <v>15</v>
      </c>
      <c r="B13111" t="s">
        <v>21903</v>
      </c>
      <c r="C13111" t="s">
        <v>21904</v>
      </c>
      <c r="D13111">
        <v>1202</v>
      </c>
      <c r="E13111" s="1">
        <v>2.1</v>
      </c>
      <c r="F13111">
        <v>2.0569999999999999</v>
      </c>
      <c r="G13111">
        <v>0.71099999999999997</v>
      </c>
      <c r="H13111">
        <v>45</v>
      </c>
      <c r="I13111">
        <v>8.6</v>
      </c>
      <c r="J13111">
        <v>2.2000000000000001E-3</v>
      </c>
      <c r="K13111">
        <v>0.65500000000000003</v>
      </c>
      <c r="L13111">
        <v>2.3483823529411763</v>
      </c>
      <c r="M13111" s="2">
        <f t="shared" si="404"/>
        <v>44.117647058823529</v>
      </c>
      <c r="N13111" t="s">
        <v>2810</v>
      </c>
    </row>
    <row r="13112" spans="1:14">
      <c r="A13112">
        <v>16</v>
      </c>
      <c r="B13112" t="s">
        <v>5000</v>
      </c>
      <c r="C13112" t="s">
        <v>5001</v>
      </c>
      <c r="D13112">
        <v>14302</v>
      </c>
      <c r="E13112" s="1">
        <v>2.0310000000000001</v>
      </c>
      <c r="F13112">
        <v>1.8640000000000001</v>
      </c>
      <c r="G13112">
        <v>0.63500000000000001</v>
      </c>
      <c r="H13112">
        <v>414</v>
      </c>
      <c r="I13112">
        <v>9.5</v>
      </c>
      <c r="J13112">
        <v>3.252E-2</v>
      </c>
      <c r="K13112">
        <v>0.74199999999999999</v>
      </c>
      <c r="L13112">
        <v>2.3483823529411763</v>
      </c>
      <c r="M13112" s="2">
        <f t="shared" si="404"/>
        <v>47.058823529411761</v>
      </c>
      <c r="N13112" t="s">
        <v>2810</v>
      </c>
    </row>
    <row r="13113" spans="1:14">
      <c r="A13113">
        <v>17</v>
      </c>
      <c r="B13113" t="s">
        <v>4966</v>
      </c>
      <c r="C13113" t="s">
        <v>4967</v>
      </c>
      <c r="D13113">
        <v>813</v>
      </c>
      <c r="E13113" s="1">
        <v>2</v>
      </c>
      <c r="F13113">
        <v>3.1</v>
      </c>
      <c r="G13113">
        <v>0.5</v>
      </c>
      <c r="H13113">
        <v>10</v>
      </c>
      <c r="I13113" t="s">
        <v>18288</v>
      </c>
      <c r="J13113">
        <v>1.6000000000000001E-3</v>
      </c>
      <c r="K13113">
        <v>1.8220000000000001</v>
      </c>
      <c r="L13113">
        <v>2.3483823529411763</v>
      </c>
      <c r="M13113" s="2">
        <f t="shared" si="404"/>
        <v>50</v>
      </c>
      <c r="N13113" t="s">
        <v>2810</v>
      </c>
    </row>
    <row r="13114" spans="1:14">
      <c r="A13114">
        <v>18</v>
      </c>
      <c r="B13114" t="s">
        <v>21767</v>
      </c>
      <c r="C13114" t="s">
        <v>21768</v>
      </c>
      <c r="D13114">
        <v>12935</v>
      </c>
      <c r="E13114" s="1">
        <v>1.9570000000000001</v>
      </c>
      <c r="F13114">
        <v>2.0590000000000002</v>
      </c>
      <c r="G13114">
        <v>0.59199999999999997</v>
      </c>
      <c r="H13114">
        <v>360</v>
      </c>
      <c r="I13114" t="s">
        <v>18288</v>
      </c>
      <c r="J13114">
        <v>1.8270000000000002E-2</v>
      </c>
      <c r="K13114">
        <v>0.67900000000000005</v>
      </c>
      <c r="L13114">
        <v>2.3483823529411763</v>
      </c>
      <c r="M13114" s="2">
        <f t="shared" si="404"/>
        <v>52.941176470588239</v>
      </c>
      <c r="N13114" t="s">
        <v>2810</v>
      </c>
    </row>
    <row r="13115" spans="1:14">
      <c r="A13115">
        <v>19</v>
      </c>
      <c r="B13115" t="s">
        <v>21841</v>
      </c>
      <c r="C13115" t="s">
        <v>21842</v>
      </c>
      <c r="D13115">
        <v>2774</v>
      </c>
      <c r="E13115" s="1">
        <v>1.6839999999999999</v>
      </c>
      <c r="F13115">
        <v>1.599</v>
      </c>
      <c r="G13115">
        <v>0.39</v>
      </c>
      <c r="H13115">
        <v>241</v>
      </c>
      <c r="I13115">
        <v>5.4</v>
      </c>
      <c r="J13115">
        <v>6.7600000000000004E-3</v>
      </c>
      <c r="K13115">
        <v>0.42499999999999999</v>
      </c>
      <c r="L13115">
        <v>2.3483823529411763</v>
      </c>
      <c r="M13115" s="2">
        <f t="shared" si="404"/>
        <v>55.882352941176471</v>
      </c>
      <c r="N13115" t="s">
        <v>2810</v>
      </c>
    </row>
    <row r="13116" spans="1:14">
      <c r="A13116">
        <v>20</v>
      </c>
      <c r="B13116" t="s">
        <v>9855</v>
      </c>
      <c r="C13116" t="s">
        <v>9856</v>
      </c>
      <c r="D13116">
        <v>5790</v>
      </c>
      <c r="E13116" s="1">
        <v>1.67</v>
      </c>
      <c r="F13116">
        <v>1.4890000000000001</v>
      </c>
      <c r="G13116">
        <v>0.28100000000000003</v>
      </c>
      <c r="H13116">
        <v>114</v>
      </c>
      <c r="I13116" t="s">
        <v>18288</v>
      </c>
      <c r="J13116">
        <v>5.7800000000000004E-3</v>
      </c>
      <c r="K13116">
        <v>0.47799999999999998</v>
      </c>
      <c r="L13116">
        <v>2.3483823529411763</v>
      </c>
      <c r="M13116" s="2">
        <f t="shared" si="404"/>
        <v>58.82352941176471</v>
      </c>
      <c r="N13116" t="s">
        <v>2810</v>
      </c>
    </row>
    <row r="13117" spans="1:14">
      <c r="A13117">
        <v>21</v>
      </c>
      <c r="B13117" t="s">
        <v>9857</v>
      </c>
      <c r="C13117" t="s">
        <v>9858</v>
      </c>
      <c r="D13117">
        <v>11592</v>
      </c>
      <c r="E13117" s="1">
        <v>1.67</v>
      </c>
      <c r="F13117">
        <v>1.643</v>
      </c>
      <c r="G13117">
        <v>0.38800000000000001</v>
      </c>
      <c r="H13117">
        <v>273</v>
      </c>
      <c r="I13117" t="s">
        <v>18288</v>
      </c>
      <c r="J13117">
        <v>1.3769999999999999E-2</v>
      </c>
      <c r="K13117">
        <v>0.57999999999999996</v>
      </c>
      <c r="L13117">
        <v>2.3483823529411763</v>
      </c>
      <c r="M13117" s="2">
        <f t="shared" si="404"/>
        <v>61.764705882352942</v>
      </c>
      <c r="N13117" t="s">
        <v>2810</v>
      </c>
    </row>
    <row r="13118" spans="1:14">
      <c r="A13118">
        <v>22</v>
      </c>
      <c r="B13118" t="s">
        <v>4974</v>
      </c>
      <c r="C13118" t="s">
        <v>4975</v>
      </c>
      <c r="D13118">
        <v>4312</v>
      </c>
      <c r="E13118" s="1">
        <v>1.5129999999999999</v>
      </c>
      <c r="F13118">
        <v>1.3660000000000001</v>
      </c>
      <c r="G13118">
        <v>0.30099999999999999</v>
      </c>
      <c r="H13118">
        <v>322</v>
      </c>
      <c r="I13118">
        <v>5.6</v>
      </c>
      <c r="J13118">
        <v>1.6910000000000001E-2</v>
      </c>
      <c r="K13118">
        <v>0.59699999999999998</v>
      </c>
      <c r="L13118">
        <v>2.3483823529411763</v>
      </c>
      <c r="M13118" s="2">
        <f t="shared" si="404"/>
        <v>64.705882352941174</v>
      </c>
      <c r="N13118" t="s">
        <v>2810</v>
      </c>
    </row>
    <row r="13119" spans="1:14">
      <c r="A13119">
        <v>23</v>
      </c>
      <c r="B13119" t="s">
        <v>21891</v>
      </c>
      <c r="C13119" t="s">
        <v>21892</v>
      </c>
      <c r="D13119">
        <v>4908</v>
      </c>
      <c r="E13119" s="1">
        <v>1.375</v>
      </c>
      <c r="F13119">
        <v>1.302</v>
      </c>
      <c r="G13119">
        <v>0.192</v>
      </c>
      <c r="H13119">
        <v>360</v>
      </c>
      <c r="I13119">
        <v>8.5</v>
      </c>
      <c r="J13119">
        <v>7.3400000000000002E-3</v>
      </c>
      <c r="K13119">
        <v>0.33</v>
      </c>
      <c r="L13119">
        <v>2.3483823529411763</v>
      </c>
      <c r="M13119" s="2">
        <f t="shared" si="404"/>
        <v>67.64705882352942</v>
      </c>
      <c r="N13119" t="s">
        <v>2810</v>
      </c>
    </row>
    <row r="13120" spans="1:14">
      <c r="A13120">
        <v>24</v>
      </c>
      <c r="B13120" t="s">
        <v>21815</v>
      </c>
      <c r="C13120" t="s">
        <v>21816</v>
      </c>
      <c r="D13120">
        <v>8158</v>
      </c>
      <c r="E13120" s="1">
        <v>1.306</v>
      </c>
      <c r="F13120">
        <v>1.306</v>
      </c>
      <c r="G13120">
        <v>0.42599999999999999</v>
      </c>
      <c r="H13120">
        <v>423</v>
      </c>
      <c r="I13120" t="s">
        <v>18288</v>
      </c>
      <c r="J13120">
        <v>1.166E-2</v>
      </c>
      <c r="K13120">
        <v>0.374</v>
      </c>
      <c r="L13120">
        <v>2.3483823529411763</v>
      </c>
      <c r="M13120" s="2">
        <f t="shared" si="404"/>
        <v>70.588235294117652</v>
      </c>
      <c r="N13120" t="s">
        <v>2810</v>
      </c>
    </row>
    <row r="13121" spans="1:14">
      <c r="A13121">
        <v>25</v>
      </c>
      <c r="B13121" t="s">
        <v>8985</v>
      </c>
      <c r="C13121" t="s">
        <v>8986</v>
      </c>
      <c r="D13121">
        <v>14955</v>
      </c>
      <c r="E13121" s="1">
        <v>1.266</v>
      </c>
      <c r="F13121">
        <v>1.1140000000000001</v>
      </c>
      <c r="G13121">
        <v>0.34100000000000003</v>
      </c>
      <c r="H13121">
        <v>671</v>
      </c>
      <c r="I13121">
        <v>8.6999999999999993</v>
      </c>
      <c r="J13121">
        <v>3.074E-2</v>
      </c>
      <c r="K13121">
        <v>0.40400000000000003</v>
      </c>
      <c r="L13121">
        <v>2.3483823529411763</v>
      </c>
      <c r="M13121" s="2">
        <f t="shared" si="404"/>
        <v>73.529411764705884</v>
      </c>
      <c r="N13121" t="s">
        <v>2810</v>
      </c>
    </row>
    <row r="13122" spans="1:14">
      <c r="A13122">
        <v>26</v>
      </c>
      <c r="B13122" t="s">
        <v>9849</v>
      </c>
      <c r="C13122" t="s">
        <v>9850</v>
      </c>
      <c r="D13122">
        <v>651</v>
      </c>
      <c r="E13122" s="1">
        <v>1.2589999999999999</v>
      </c>
      <c r="F13122">
        <v>1.208</v>
      </c>
      <c r="G13122">
        <v>0.15</v>
      </c>
      <c r="H13122">
        <v>40</v>
      </c>
      <c r="I13122">
        <v>5.7</v>
      </c>
      <c r="J13122">
        <v>1.9300000000000001E-3</v>
      </c>
      <c r="K13122">
        <v>0.38700000000000001</v>
      </c>
      <c r="L13122">
        <v>2.3483823529411763</v>
      </c>
      <c r="M13122" s="2">
        <f t="shared" si="404"/>
        <v>76.470588235294116</v>
      </c>
      <c r="N13122" t="s">
        <v>2810</v>
      </c>
    </row>
    <row r="13123" spans="1:14">
      <c r="A13123">
        <v>27</v>
      </c>
      <c r="B13123" t="s">
        <v>21789</v>
      </c>
      <c r="C13123" t="s">
        <v>21790</v>
      </c>
      <c r="D13123">
        <v>344</v>
      </c>
      <c r="E13123" s="1">
        <v>1.244</v>
      </c>
      <c r="F13123">
        <v>1.2609999999999999</v>
      </c>
      <c r="G13123">
        <v>0.13600000000000001</v>
      </c>
      <c r="H13123">
        <v>22</v>
      </c>
      <c r="I13123">
        <v>6.6</v>
      </c>
      <c r="J13123">
        <v>8.9999999999999998E-4</v>
      </c>
      <c r="K13123">
        <v>0.44800000000000001</v>
      </c>
      <c r="L13123">
        <v>2.3483823529411763</v>
      </c>
      <c r="M13123" s="2">
        <f t="shared" si="404"/>
        <v>79.411764705882348</v>
      </c>
      <c r="N13123" t="s">
        <v>2810</v>
      </c>
    </row>
    <row r="13124" spans="1:14">
      <c r="A13124">
        <v>28</v>
      </c>
      <c r="B13124" t="s">
        <v>21867</v>
      </c>
      <c r="C13124" t="s">
        <v>21868</v>
      </c>
      <c r="D13124">
        <v>1675</v>
      </c>
      <c r="E13124" s="1">
        <v>1.056</v>
      </c>
      <c r="F13124">
        <v>1.075</v>
      </c>
      <c r="G13124">
        <v>0.17599999999999999</v>
      </c>
      <c r="H13124">
        <v>148</v>
      </c>
      <c r="I13124">
        <v>6.6</v>
      </c>
      <c r="J13124">
        <v>3.9199999999999999E-3</v>
      </c>
      <c r="K13124">
        <v>0.32400000000000001</v>
      </c>
      <c r="L13124">
        <v>2.3483823529411763</v>
      </c>
      <c r="M13124" s="2">
        <f t="shared" si="404"/>
        <v>82.35294117647058</v>
      </c>
      <c r="N13124" t="s">
        <v>2810</v>
      </c>
    </row>
    <row r="13125" spans="1:14">
      <c r="A13125">
        <v>29</v>
      </c>
      <c r="B13125" t="s">
        <v>9845</v>
      </c>
      <c r="C13125" t="s">
        <v>9846</v>
      </c>
      <c r="D13125">
        <v>2724</v>
      </c>
      <c r="E13125" s="1">
        <v>1</v>
      </c>
      <c r="F13125">
        <v>1.788</v>
      </c>
      <c r="G13125">
        <v>0.35499999999999998</v>
      </c>
      <c r="H13125">
        <v>31</v>
      </c>
      <c r="I13125" t="s">
        <v>18288</v>
      </c>
      <c r="J13125">
        <v>1.42E-3</v>
      </c>
      <c r="K13125">
        <v>0.71599999999999997</v>
      </c>
      <c r="L13125">
        <v>2.3483823529411763</v>
      </c>
      <c r="M13125" s="2">
        <f t="shared" si="404"/>
        <v>85.294117647058826</v>
      </c>
      <c r="N13125" t="s">
        <v>2810</v>
      </c>
    </row>
    <row r="13126" spans="1:14">
      <c r="A13126">
        <v>30</v>
      </c>
      <c r="B13126" t="s">
        <v>9843</v>
      </c>
      <c r="C13126" t="s">
        <v>9844</v>
      </c>
      <c r="D13126">
        <v>1106</v>
      </c>
      <c r="E13126" s="1">
        <v>0.83</v>
      </c>
      <c r="F13126">
        <v>0.998</v>
      </c>
      <c r="G13126">
        <v>0.14599999999999999</v>
      </c>
      <c r="H13126">
        <v>96</v>
      </c>
      <c r="I13126">
        <v>6.6</v>
      </c>
      <c r="J13126">
        <v>2.97E-3</v>
      </c>
      <c r="K13126">
        <v>0.34699999999999998</v>
      </c>
      <c r="L13126">
        <v>2.3483823529411763</v>
      </c>
      <c r="M13126" s="2">
        <f t="shared" si="404"/>
        <v>88.235294117647058</v>
      </c>
      <c r="N13126" t="s">
        <v>2810</v>
      </c>
    </row>
    <row r="13127" spans="1:14">
      <c r="A13127">
        <v>31</v>
      </c>
      <c r="B13127" t="s">
        <v>21805</v>
      </c>
      <c r="C13127" t="s">
        <v>21806</v>
      </c>
      <c r="D13127">
        <v>432</v>
      </c>
      <c r="E13127" s="1">
        <v>0.76400000000000001</v>
      </c>
      <c r="F13127">
        <v>0.71099999999999997</v>
      </c>
      <c r="G13127">
        <v>0.17199999999999999</v>
      </c>
      <c r="H13127">
        <v>99</v>
      </c>
      <c r="I13127">
        <v>4.9000000000000004</v>
      </c>
      <c r="J13127">
        <v>9.3000000000000005E-4</v>
      </c>
      <c r="K13127">
        <v>0.16200000000000001</v>
      </c>
      <c r="L13127">
        <v>2.3483823529411763</v>
      </c>
      <c r="M13127" s="2">
        <f t="shared" si="404"/>
        <v>91.17647058823529</v>
      </c>
      <c r="N13127" t="s">
        <v>2810</v>
      </c>
    </row>
    <row r="13128" spans="1:14">
      <c r="A13128">
        <v>32</v>
      </c>
      <c r="B13128" t="s">
        <v>21791</v>
      </c>
      <c r="C13128" t="s">
        <v>21792</v>
      </c>
      <c r="D13128">
        <v>262</v>
      </c>
      <c r="E13128" s="1">
        <v>0.70799999999999996</v>
      </c>
      <c r="F13128">
        <v>1.0740000000000001</v>
      </c>
      <c r="G13128">
        <v>0</v>
      </c>
      <c r="H13128">
        <v>15</v>
      </c>
      <c r="I13128">
        <v>6</v>
      </c>
      <c r="J13128">
        <v>9.2000000000000003E-4</v>
      </c>
      <c r="K13128">
        <v>0.42899999999999999</v>
      </c>
      <c r="L13128">
        <v>2.3483823529411763</v>
      </c>
      <c r="M13128" s="2">
        <f t="shared" si="404"/>
        <v>94.117647058823522</v>
      </c>
      <c r="N13128" t="s">
        <v>2810</v>
      </c>
    </row>
    <row r="13129" spans="1:14">
      <c r="A13129">
        <v>33</v>
      </c>
      <c r="B13129" t="s">
        <v>9847</v>
      </c>
      <c r="C13129" t="s">
        <v>9848</v>
      </c>
      <c r="D13129">
        <v>521</v>
      </c>
      <c r="E13129" s="1">
        <v>0.63200000000000001</v>
      </c>
      <c r="F13129">
        <v>0.56299999999999994</v>
      </c>
      <c r="G13129">
        <v>0.123</v>
      </c>
      <c r="H13129">
        <v>114</v>
      </c>
      <c r="I13129">
        <v>4.7</v>
      </c>
      <c r="J13129">
        <v>1.4300000000000001E-3</v>
      </c>
      <c r="K13129">
        <v>0.13900000000000001</v>
      </c>
      <c r="L13129">
        <v>2.3483823529411763</v>
      </c>
      <c r="M13129" s="2">
        <f t="shared" si="404"/>
        <v>97.058823529411768</v>
      </c>
      <c r="N13129" t="s">
        <v>2810</v>
      </c>
    </row>
    <row r="13130" spans="1:14">
      <c r="A13130">
        <v>34</v>
      </c>
      <c r="B13130" t="s">
        <v>9859</v>
      </c>
      <c r="C13130" t="s">
        <v>9860</v>
      </c>
      <c r="D13130">
        <v>166</v>
      </c>
      <c r="E13130" s="1">
        <v>0.20899999999999999</v>
      </c>
      <c r="F13130">
        <v>0.221</v>
      </c>
      <c r="G13130">
        <v>2.5999999999999999E-2</v>
      </c>
      <c r="H13130">
        <v>117</v>
      </c>
      <c r="I13130">
        <v>3.3</v>
      </c>
      <c r="J13130">
        <v>7.3999999999999999E-4</v>
      </c>
      <c r="K13130">
        <v>5.8999999999999997E-2</v>
      </c>
      <c r="L13130">
        <v>2.3483823529411763</v>
      </c>
      <c r="M13130" s="2">
        <f t="shared" si="404"/>
        <v>100</v>
      </c>
      <c r="N13130" t="s">
        <v>2810</v>
      </c>
    </row>
    <row r="13131" spans="1:14" s="3" customFormat="1">
      <c r="E13131" s="4"/>
      <c r="M13131" s="5"/>
    </row>
    <row r="13132" spans="1:14">
      <c r="A13132">
        <v>1</v>
      </c>
      <c r="B13132" t="s">
        <v>21871</v>
      </c>
      <c r="C13132" t="s">
        <v>21872</v>
      </c>
      <c r="D13132">
        <v>46348</v>
      </c>
      <c r="E13132" s="1">
        <v>35.749000000000002</v>
      </c>
      <c r="F13132">
        <v>42.375999999999998</v>
      </c>
      <c r="G13132">
        <v>8.4109999999999996</v>
      </c>
      <c r="H13132">
        <v>141</v>
      </c>
      <c r="I13132">
        <v>5.2</v>
      </c>
      <c r="J13132">
        <v>0.22788</v>
      </c>
      <c r="K13132">
        <v>19.481000000000002</v>
      </c>
      <c r="L13132">
        <f>AVERAGE(E13132:E13199)</f>
        <v>3.8270441176470591</v>
      </c>
      <c r="M13132" s="2">
        <f t="shared" ref="M13132:M13163" si="405">A13132/68*100</f>
        <v>1.4705882352941175</v>
      </c>
      <c r="N13132" t="s">
        <v>2811</v>
      </c>
    </row>
    <row r="13133" spans="1:14">
      <c r="A13133">
        <v>2</v>
      </c>
      <c r="B13133" t="s">
        <v>9863</v>
      </c>
      <c r="C13133" t="s">
        <v>9864</v>
      </c>
      <c r="D13133">
        <v>4849</v>
      </c>
      <c r="E13133" s="1">
        <v>34.293999999999997</v>
      </c>
      <c r="F13133">
        <v>31.167000000000002</v>
      </c>
      <c r="G13133">
        <v>0.85699999999999998</v>
      </c>
      <c r="H13133">
        <v>7</v>
      </c>
      <c r="I13133" t="s">
        <v>18288</v>
      </c>
      <c r="J13133">
        <v>1.393E-2</v>
      </c>
      <c r="K13133">
        <v>18.913</v>
      </c>
      <c r="L13133">
        <v>3.8270441176470591</v>
      </c>
      <c r="M13133" s="2">
        <f t="shared" si="405"/>
        <v>2.9411764705882351</v>
      </c>
      <c r="N13133" t="s">
        <v>2811</v>
      </c>
    </row>
    <row r="13134" spans="1:14">
      <c r="A13134">
        <v>3</v>
      </c>
      <c r="B13134" t="s">
        <v>21911</v>
      </c>
      <c r="C13134" t="s">
        <v>18078</v>
      </c>
      <c r="D13134">
        <v>4115</v>
      </c>
      <c r="E13134" s="1">
        <v>15.333</v>
      </c>
      <c r="F13134">
        <v>22.280999999999999</v>
      </c>
      <c r="G13134">
        <v>7.75</v>
      </c>
      <c r="H13134">
        <v>8</v>
      </c>
      <c r="I13134">
        <v>9.4</v>
      </c>
      <c r="J13134">
        <v>8.8199999999999997E-3</v>
      </c>
      <c r="K13134">
        <v>8.8209999999999997</v>
      </c>
      <c r="L13134">
        <v>3.8270441176470591</v>
      </c>
      <c r="M13134" s="2">
        <f t="shared" si="405"/>
        <v>4.4117647058823533</v>
      </c>
      <c r="N13134" t="s">
        <v>2811</v>
      </c>
    </row>
    <row r="13135" spans="1:14">
      <c r="A13135">
        <v>4</v>
      </c>
      <c r="B13135" t="s">
        <v>9865</v>
      </c>
      <c r="C13135" t="s">
        <v>9866</v>
      </c>
      <c r="D13135">
        <v>624</v>
      </c>
      <c r="E13135" s="1">
        <v>15.138999999999999</v>
      </c>
      <c r="F13135">
        <v>15.138999999999999</v>
      </c>
      <c r="G13135">
        <v>5.133</v>
      </c>
      <c r="H13135">
        <v>15</v>
      </c>
      <c r="I13135">
        <v>2</v>
      </c>
      <c r="J13135">
        <v>7.2899999999999996E-3</v>
      </c>
      <c r="K13135">
        <v>11.54</v>
      </c>
      <c r="L13135">
        <v>3.8270441176470591</v>
      </c>
      <c r="M13135" s="2">
        <f t="shared" si="405"/>
        <v>5.8823529411764701</v>
      </c>
      <c r="N13135" t="s">
        <v>2811</v>
      </c>
    </row>
    <row r="13136" spans="1:14">
      <c r="A13136">
        <v>5</v>
      </c>
      <c r="B13136" t="s">
        <v>21407</v>
      </c>
      <c r="C13136" t="s">
        <v>21408</v>
      </c>
      <c r="D13136">
        <v>91952</v>
      </c>
      <c r="E13136" s="1">
        <v>14.829000000000001</v>
      </c>
      <c r="F13136">
        <v>13.86</v>
      </c>
      <c r="G13136">
        <v>2.5569999999999999</v>
      </c>
      <c r="H13136">
        <v>867</v>
      </c>
      <c r="I13136">
        <v>5.0999999999999996</v>
      </c>
      <c r="J13136">
        <v>0.27818999999999999</v>
      </c>
      <c r="K13136">
        <v>4.2430000000000003</v>
      </c>
      <c r="L13136">
        <v>3.8270441176470591</v>
      </c>
      <c r="M13136" s="2">
        <f t="shared" si="405"/>
        <v>7.3529411764705888</v>
      </c>
      <c r="N13136" t="s">
        <v>2811</v>
      </c>
    </row>
    <row r="13137" spans="1:14">
      <c r="A13137">
        <v>6</v>
      </c>
      <c r="B13137" t="s">
        <v>21595</v>
      </c>
      <c r="C13137" t="s">
        <v>21596</v>
      </c>
      <c r="D13137">
        <v>88431</v>
      </c>
      <c r="E13137" s="1">
        <v>13.025</v>
      </c>
      <c r="F13137">
        <v>14.132</v>
      </c>
      <c r="G13137">
        <v>2.4710000000000001</v>
      </c>
      <c r="H13137">
        <v>1078</v>
      </c>
      <c r="I13137">
        <v>4.4000000000000004</v>
      </c>
      <c r="J13137">
        <v>0.37491000000000002</v>
      </c>
      <c r="K13137">
        <v>5.1890000000000001</v>
      </c>
      <c r="L13137">
        <v>3.8270441176470591</v>
      </c>
      <c r="M13137" s="2">
        <f t="shared" si="405"/>
        <v>8.8235294117647065</v>
      </c>
      <c r="N13137" t="s">
        <v>2811</v>
      </c>
    </row>
    <row r="13138" spans="1:14">
      <c r="A13138">
        <v>7</v>
      </c>
      <c r="B13138" t="s">
        <v>21737</v>
      </c>
      <c r="C13138" t="s">
        <v>21738</v>
      </c>
      <c r="D13138">
        <v>1995</v>
      </c>
      <c r="E13138" s="1">
        <v>10.042999999999999</v>
      </c>
      <c r="F13138">
        <v>10.050000000000001</v>
      </c>
      <c r="G13138">
        <v>2.1179999999999999</v>
      </c>
      <c r="H13138">
        <v>169</v>
      </c>
      <c r="I13138">
        <v>1.4</v>
      </c>
      <c r="J13138">
        <v>9.4400000000000005E-3</v>
      </c>
      <c r="K13138">
        <v>3.3439999999999999</v>
      </c>
      <c r="L13138">
        <v>3.8270441176470591</v>
      </c>
      <c r="M13138" s="2">
        <f t="shared" si="405"/>
        <v>10.294117647058822</v>
      </c>
      <c r="N13138" t="s">
        <v>2811</v>
      </c>
    </row>
    <row r="13139" spans="1:14">
      <c r="A13139">
        <v>8</v>
      </c>
      <c r="B13139" t="s">
        <v>21405</v>
      </c>
      <c r="C13139" t="s">
        <v>21406</v>
      </c>
      <c r="D13139">
        <v>34758</v>
      </c>
      <c r="E13139" s="1">
        <v>9.7650000000000006</v>
      </c>
      <c r="F13139">
        <v>10.342000000000001</v>
      </c>
      <c r="G13139">
        <v>1.8149999999999999</v>
      </c>
      <c r="H13139">
        <v>569</v>
      </c>
      <c r="I13139">
        <v>4.2</v>
      </c>
      <c r="J13139">
        <v>0.12336</v>
      </c>
      <c r="K13139">
        <v>3.0059999999999998</v>
      </c>
      <c r="L13139">
        <v>3.8270441176470591</v>
      </c>
      <c r="M13139" s="2">
        <f t="shared" si="405"/>
        <v>11.76470588235294</v>
      </c>
      <c r="N13139" t="s">
        <v>2811</v>
      </c>
    </row>
    <row r="13140" spans="1:14">
      <c r="A13140">
        <v>9</v>
      </c>
      <c r="B13140" t="s">
        <v>5006</v>
      </c>
      <c r="C13140" t="s">
        <v>5007</v>
      </c>
      <c r="D13140">
        <v>1549</v>
      </c>
      <c r="E13140" s="1">
        <v>7.976</v>
      </c>
      <c r="F13140">
        <v>8.7789999999999999</v>
      </c>
      <c r="G13140">
        <v>2.4420000000000002</v>
      </c>
      <c r="H13140">
        <v>43</v>
      </c>
      <c r="I13140">
        <v>3</v>
      </c>
      <c r="J13140">
        <v>1.0749999999999999E-2</v>
      </c>
      <c r="K13140">
        <v>3.762</v>
      </c>
      <c r="L13140">
        <v>3.8270441176470591</v>
      </c>
      <c r="M13140" s="2">
        <f t="shared" si="405"/>
        <v>13.23529411764706</v>
      </c>
      <c r="N13140" t="s">
        <v>2811</v>
      </c>
    </row>
    <row r="13141" spans="1:14">
      <c r="A13141">
        <v>10</v>
      </c>
      <c r="B13141" t="s">
        <v>21643</v>
      </c>
      <c r="C13141" t="s">
        <v>21644</v>
      </c>
      <c r="D13141">
        <v>18137</v>
      </c>
      <c r="E13141" s="1">
        <v>7.8230000000000004</v>
      </c>
      <c r="F13141">
        <v>8.0839999999999996</v>
      </c>
      <c r="G13141">
        <v>1.429</v>
      </c>
      <c r="H13141">
        <v>457</v>
      </c>
      <c r="I13141">
        <v>3.6</v>
      </c>
      <c r="J13141">
        <v>7.8560000000000005E-2</v>
      </c>
      <c r="K13141">
        <v>2.5030000000000001</v>
      </c>
      <c r="L13141">
        <v>3.8270441176470591</v>
      </c>
      <c r="M13141" s="2">
        <f t="shared" si="405"/>
        <v>14.705882352941178</v>
      </c>
      <c r="N13141" t="s">
        <v>2811</v>
      </c>
    </row>
    <row r="13142" spans="1:14">
      <c r="A13142">
        <v>11</v>
      </c>
      <c r="B13142" t="s">
        <v>21889</v>
      </c>
      <c r="C13142" t="s">
        <v>21890</v>
      </c>
      <c r="D13142">
        <v>1904</v>
      </c>
      <c r="E13142" s="1">
        <v>7.1360000000000001</v>
      </c>
      <c r="F13142">
        <v>9.14</v>
      </c>
      <c r="G13142">
        <v>0.27300000000000002</v>
      </c>
      <c r="H13142">
        <v>11</v>
      </c>
      <c r="I13142">
        <v>9.1999999999999993</v>
      </c>
      <c r="J13142">
        <v>3.9699999999999996E-3</v>
      </c>
      <c r="K13142">
        <v>3.97</v>
      </c>
      <c r="L13142">
        <v>3.8270441176470591</v>
      </c>
      <c r="M13142" s="2">
        <f t="shared" si="405"/>
        <v>16.176470588235293</v>
      </c>
      <c r="N13142" t="s">
        <v>2811</v>
      </c>
    </row>
    <row r="13143" spans="1:14">
      <c r="A13143">
        <v>12</v>
      </c>
      <c r="B13143" t="s">
        <v>9355</v>
      </c>
      <c r="C13143" t="s">
        <v>9356</v>
      </c>
      <c r="D13143">
        <v>744</v>
      </c>
      <c r="E13143" s="1">
        <v>5.9470000000000001</v>
      </c>
      <c r="F13143">
        <v>7.3680000000000003</v>
      </c>
      <c r="G13143">
        <v>1</v>
      </c>
      <c r="H13143">
        <v>10</v>
      </c>
      <c r="I13143">
        <v>7.1</v>
      </c>
      <c r="J13143">
        <v>1.56E-3</v>
      </c>
      <c r="K13143">
        <v>2.34</v>
      </c>
      <c r="L13143">
        <v>3.8270441176470591</v>
      </c>
      <c r="M13143" s="2">
        <f t="shared" si="405"/>
        <v>17.647058823529413</v>
      </c>
      <c r="N13143" t="s">
        <v>2811</v>
      </c>
    </row>
    <row r="13144" spans="1:14">
      <c r="A13144">
        <v>13</v>
      </c>
      <c r="B13144" t="s">
        <v>9359</v>
      </c>
      <c r="C13144" t="s">
        <v>9360</v>
      </c>
      <c r="D13144">
        <v>2508</v>
      </c>
      <c r="E13144" s="1">
        <v>5.4379999999999997</v>
      </c>
      <c r="F13144">
        <v>7.3289999999999997</v>
      </c>
      <c r="G13144">
        <v>0.91300000000000003</v>
      </c>
      <c r="H13144">
        <v>23</v>
      </c>
      <c r="I13144">
        <v>9.1999999999999993</v>
      </c>
      <c r="J13144">
        <v>4.0299999999999997E-3</v>
      </c>
      <c r="K13144">
        <v>2.7050000000000001</v>
      </c>
      <c r="L13144">
        <v>3.8270441176470591</v>
      </c>
      <c r="M13144" s="2">
        <f t="shared" si="405"/>
        <v>19.117647058823529</v>
      </c>
      <c r="N13144" t="s">
        <v>2811</v>
      </c>
    </row>
    <row r="13145" spans="1:14">
      <c r="A13145">
        <v>14</v>
      </c>
      <c r="B13145" t="s">
        <v>9889</v>
      </c>
      <c r="C13145" t="s">
        <v>9890</v>
      </c>
      <c r="D13145">
        <v>1942</v>
      </c>
      <c r="E13145" s="1">
        <v>4</v>
      </c>
      <c r="F13145">
        <v>6.1669999999999998</v>
      </c>
      <c r="G13145">
        <v>0.5</v>
      </c>
      <c r="H13145">
        <v>4</v>
      </c>
      <c r="I13145" t="s">
        <v>18288</v>
      </c>
      <c r="J13145">
        <v>2.4000000000000001E-4</v>
      </c>
      <c r="K13145">
        <v>2.262</v>
      </c>
      <c r="L13145">
        <v>3.8270441176470591</v>
      </c>
      <c r="M13145" s="2">
        <f t="shared" si="405"/>
        <v>20.588235294117645</v>
      </c>
      <c r="N13145" t="s">
        <v>2811</v>
      </c>
    </row>
    <row r="13146" spans="1:14">
      <c r="A13146">
        <v>15</v>
      </c>
      <c r="B13146" t="s">
        <v>9877</v>
      </c>
      <c r="C13146" t="s">
        <v>9878</v>
      </c>
      <c r="D13146">
        <v>303092</v>
      </c>
      <c r="E13146" s="1">
        <v>3.7669999999999999</v>
      </c>
      <c r="F13146">
        <v>3.6030000000000002</v>
      </c>
      <c r="G13146">
        <v>0.95299999999999996</v>
      </c>
      <c r="H13146">
        <v>5649</v>
      </c>
      <c r="I13146">
        <v>8.8000000000000007</v>
      </c>
      <c r="J13146">
        <v>0.73792999999999997</v>
      </c>
      <c r="K13146">
        <v>1.4319999999999999</v>
      </c>
      <c r="L13146">
        <v>3.8270441176470591</v>
      </c>
      <c r="M13146" s="2">
        <f t="shared" si="405"/>
        <v>22.058823529411764</v>
      </c>
      <c r="N13146" t="s">
        <v>2811</v>
      </c>
    </row>
    <row r="13147" spans="1:14">
      <c r="A13147">
        <v>16</v>
      </c>
      <c r="B13147" t="s">
        <v>9831</v>
      </c>
      <c r="C13147" t="s">
        <v>9832</v>
      </c>
      <c r="D13147">
        <v>2564</v>
      </c>
      <c r="E13147" s="1">
        <v>3.73</v>
      </c>
      <c r="F13147">
        <v>2.3650000000000002</v>
      </c>
      <c r="G13147">
        <v>0.621</v>
      </c>
      <c r="H13147">
        <v>116</v>
      </c>
      <c r="I13147">
        <v>4</v>
      </c>
      <c r="J13147">
        <v>1.0109999999999999E-2</v>
      </c>
      <c r="K13147">
        <v>0.68100000000000005</v>
      </c>
      <c r="L13147">
        <v>3.8270441176470591</v>
      </c>
      <c r="M13147" s="2">
        <f t="shared" si="405"/>
        <v>23.52941176470588</v>
      </c>
      <c r="N13147" t="s">
        <v>2811</v>
      </c>
    </row>
    <row r="13148" spans="1:14">
      <c r="A13148">
        <v>17</v>
      </c>
      <c r="B13148" t="s">
        <v>9417</v>
      </c>
      <c r="C13148" t="s">
        <v>9418</v>
      </c>
      <c r="D13148">
        <v>10460</v>
      </c>
      <c r="E13148" s="1">
        <v>3.4060000000000001</v>
      </c>
      <c r="F13148">
        <v>3.746</v>
      </c>
      <c r="G13148">
        <v>0.78400000000000003</v>
      </c>
      <c r="H13148">
        <v>116</v>
      </c>
      <c r="I13148" t="s">
        <v>18288</v>
      </c>
      <c r="J13148">
        <v>2.104E-2</v>
      </c>
      <c r="K13148">
        <v>1.8120000000000001</v>
      </c>
      <c r="L13148">
        <v>3.8270441176470591</v>
      </c>
      <c r="M13148" s="2">
        <f t="shared" si="405"/>
        <v>25</v>
      </c>
      <c r="N13148" t="s">
        <v>2811</v>
      </c>
    </row>
    <row r="13149" spans="1:14">
      <c r="A13149">
        <v>18</v>
      </c>
      <c r="B13149" t="s">
        <v>9833</v>
      </c>
      <c r="C13149" t="s">
        <v>9834</v>
      </c>
      <c r="D13149">
        <v>5413</v>
      </c>
      <c r="E13149" s="1">
        <v>2.758</v>
      </c>
      <c r="F13149">
        <v>2.2090000000000001</v>
      </c>
      <c r="G13149">
        <v>0.54200000000000004</v>
      </c>
      <c r="H13149">
        <v>264</v>
      </c>
      <c r="I13149">
        <v>4.9000000000000004</v>
      </c>
      <c r="J13149">
        <v>1.9599999999999999E-2</v>
      </c>
      <c r="K13149">
        <v>0.81100000000000005</v>
      </c>
      <c r="L13149">
        <v>3.8270441176470591</v>
      </c>
      <c r="M13149" s="2">
        <f t="shared" si="405"/>
        <v>26.47058823529412</v>
      </c>
      <c r="N13149" t="s">
        <v>2811</v>
      </c>
    </row>
    <row r="13150" spans="1:14">
      <c r="A13150">
        <v>19</v>
      </c>
      <c r="B13150" t="s">
        <v>9547</v>
      </c>
      <c r="C13150" t="s">
        <v>9548</v>
      </c>
      <c r="D13150">
        <v>1437</v>
      </c>
      <c r="E13150" s="1">
        <v>2.3879999999999999</v>
      </c>
      <c r="F13150">
        <v>2.4319999999999999</v>
      </c>
      <c r="G13150">
        <v>0.52700000000000002</v>
      </c>
      <c r="H13150">
        <v>148</v>
      </c>
      <c r="I13150">
        <v>3</v>
      </c>
      <c r="J13150">
        <v>8.5599999999999999E-3</v>
      </c>
      <c r="K13150">
        <v>0.875</v>
      </c>
      <c r="L13150">
        <v>3.8270441176470591</v>
      </c>
      <c r="M13150" s="2">
        <f t="shared" si="405"/>
        <v>27.941176470588236</v>
      </c>
      <c r="N13150" t="s">
        <v>2811</v>
      </c>
    </row>
    <row r="13151" spans="1:14">
      <c r="A13151">
        <v>20</v>
      </c>
      <c r="B13151" t="s">
        <v>9873</v>
      </c>
      <c r="C13151" t="s">
        <v>9874</v>
      </c>
      <c r="D13151">
        <v>37685</v>
      </c>
      <c r="E13151" s="1">
        <v>2.355</v>
      </c>
      <c r="F13151">
        <v>2.282</v>
      </c>
      <c r="G13151">
        <v>0.64600000000000002</v>
      </c>
      <c r="H13151">
        <v>1137</v>
      </c>
      <c r="I13151">
        <v>6.9</v>
      </c>
      <c r="J13151">
        <v>0.12911</v>
      </c>
      <c r="K13151">
        <v>1.042</v>
      </c>
      <c r="L13151">
        <v>3.8270441176470591</v>
      </c>
      <c r="M13151" s="2">
        <f t="shared" si="405"/>
        <v>29.411764705882355</v>
      </c>
      <c r="N13151" t="s">
        <v>2811</v>
      </c>
    </row>
    <row r="13152" spans="1:14">
      <c r="A13152">
        <v>21</v>
      </c>
      <c r="B13152" t="s">
        <v>21749</v>
      </c>
      <c r="C13152" t="s">
        <v>21750</v>
      </c>
      <c r="D13152">
        <v>31193</v>
      </c>
      <c r="E13152" s="1">
        <v>2.1120000000000001</v>
      </c>
      <c r="F13152">
        <v>2.0990000000000002</v>
      </c>
      <c r="G13152">
        <v>0.33</v>
      </c>
      <c r="H13152">
        <v>1789</v>
      </c>
      <c r="I13152">
        <v>5.5</v>
      </c>
      <c r="J13152">
        <v>7.4219999999999994E-2</v>
      </c>
      <c r="K13152">
        <v>0.53900000000000003</v>
      </c>
      <c r="L13152">
        <v>3.8270441176470591</v>
      </c>
      <c r="M13152" s="2">
        <f t="shared" si="405"/>
        <v>30.882352941176471</v>
      </c>
      <c r="N13152" t="s">
        <v>2811</v>
      </c>
    </row>
    <row r="13153" spans="1:14">
      <c r="A13153">
        <v>22</v>
      </c>
      <c r="B13153" t="s">
        <v>9571</v>
      </c>
      <c r="C13153" t="s">
        <v>9572</v>
      </c>
      <c r="D13153">
        <v>13916</v>
      </c>
      <c r="E13153" s="1">
        <v>2.109</v>
      </c>
      <c r="F13153">
        <v>2.1019999999999999</v>
      </c>
      <c r="G13153">
        <v>0.33400000000000002</v>
      </c>
      <c r="H13153">
        <v>419</v>
      </c>
      <c r="I13153" t="s">
        <v>18288</v>
      </c>
      <c r="J13153">
        <v>1.455E-2</v>
      </c>
      <c r="K13153">
        <v>0.49099999999999999</v>
      </c>
      <c r="L13153">
        <v>3.8270441176470591</v>
      </c>
      <c r="M13153" s="2">
        <f t="shared" si="405"/>
        <v>32.352941176470587</v>
      </c>
      <c r="N13153" t="s">
        <v>2811</v>
      </c>
    </row>
    <row r="13154" spans="1:14">
      <c r="A13154">
        <v>23</v>
      </c>
      <c r="B13154" t="s">
        <v>21903</v>
      </c>
      <c r="C13154" t="s">
        <v>21904</v>
      </c>
      <c r="D13154">
        <v>1202</v>
      </c>
      <c r="E13154" s="1">
        <v>2.1</v>
      </c>
      <c r="F13154">
        <v>2.0569999999999999</v>
      </c>
      <c r="G13154">
        <v>0.71099999999999997</v>
      </c>
      <c r="H13154">
        <v>45</v>
      </c>
      <c r="I13154">
        <v>8.6</v>
      </c>
      <c r="J13154">
        <v>2.2000000000000001E-3</v>
      </c>
      <c r="K13154">
        <v>0.65500000000000003</v>
      </c>
      <c r="L13154">
        <v>3.8270441176470591</v>
      </c>
      <c r="M13154" s="2">
        <f t="shared" si="405"/>
        <v>33.82352941176471</v>
      </c>
      <c r="N13154" t="s">
        <v>2811</v>
      </c>
    </row>
    <row r="13155" spans="1:14">
      <c r="A13155">
        <v>24</v>
      </c>
      <c r="B13155" t="s">
        <v>21901</v>
      </c>
      <c r="C13155" t="s">
        <v>21902</v>
      </c>
      <c r="D13155">
        <v>20728</v>
      </c>
      <c r="E13155" s="1">
        <v>2.0459999999999998</v>
      </c>
      <c r="F13155">
        <v>2.5640000000000001</v>
      </c>
      <c r="G13155">
        <v>0.26</v>
      </c>
      <c r="H13155">
        <v>392</v>
      </c>
      <c r="I13155" t="s">
        <v>18288</v>
      </c>
      <c r="J13155">
        <v>2.1350000000000001E-2</v>
      </c>
      <c r="K13155">
        <v>0.71899999999999997</v>
      </c>
      <c r="L13155">
        <v>3.8270441176470591</v>
      </c>
      <c r="M13155" s="2">
        <f t="shared" si="405"/>
        <v>35.294117647058826</v>
      </c>
      <c r="N13155" t="s">
        <v>2811</v>
      </c>
    </row>
    <row r="13156" spans="1:14">
      <c r="A13156">
        <v>25</v>
      </c>
      <c r="B13156" t="s">
        <v>17465</v>
      </c>
      <c r="C13156" t="s">
        <v>17466</v>
      </c>
      <c r="D13156">
        <v>5590</v>
      </c>
      <c r="E13156" s="1">
        <v>1.921</v>
      </c>
      <c r="F13156">
        <v>1.476</v>
      </c>
      <c r="G13156">
        <v>0.33300000000000002</v>
      </c>
      <c r="H13156">
        <v>264</v>
      </c>
      <c r="I13156">
        <v>7.6</v>
      </c>
      <c r="J13156">
        <v>1.379E-2</v>
      </c>
      <c r="K13156">
        <v>0.57299999999999995</v>
      </c>
      <c r="L13156">
        <v>3.8270441176470591</v>
      </c>
      <c r="M13156" s="2">
        <f t="shared" si="405"/>
        <v>36.764705882352942</v>
      </c>
      <c r="N13156" t="s">
        <v>2811</v>
      </c>
    </row>
    <row r="13157" spans="1:14">
      <c r="A13157">
        <v>26</v>
      </c>
      <c r="B13157" t="s">
        <v>9467</v>
      </c>
      <c r="C13157" t="s">
        <v>9468</v>
      </c>
      <c r="D13157">
        <v>8936</v>
      </c>
      <c r="E13157" s="1">
        <v>1.8460000000000001</v>
      </c>
      <c r="F13157">
        <v>1.8839999999999999</v>
      </c>
      <c r="G13157">
        <v>0.251</v>
      </c>
      <c r="H13157">
        <v>287</v>
      </c>
      <c r="I13157">
        <v>7.1</v>
      </c>
      <c r="J13157">
        <v>1.728E-2</v>
      </c>
      <c r="K13157">
        <v>0.53500000000000003</v>
      </c>
      <c r="L13157">
        <v>3.8270441176470591</v>
      </c>
      <c r="M13157" s="2">
        <f t="shared" si="405"/>
        <v>38.235294117647058</v>
      </c>
      <c r="N13157" t="s">
        <v>2811</v>
      </c>
    </row>
    <row r="13158" spans="1:14">
      <c r="A13158">
        <v>27</v>
      </c>
      <c r="B13158" t="s">
        <v>21909</v>
      </c>
      <c r="C13158" t="s">
        <v>21910</v>
      </c>
      <c r="D13158">
        <v>23659</v>
      </c>
      <c r="E13158" s="1">
        <v>1.8380000000000001</v>
      </c>
      <c r="F13158">
        <v>1.776</v>
      </c>
      <c r="G13158">
        <v>0.498</v>
      </c>
      <c r="H13158">
        <v>313</v>
      </c>
      <c r="I13158" t="s">
        <v>18288</v>
      </c>
      <c r="J13158">
        <v>2.8930000000000001E-2</v>
      </c>
      <c r="K13158">
        <v>0.64200000000000002</v>
      </c>
      <c r="L13158">
        <v>3.8270441176470591</v>
      </c>
      <c r="M13158" s="2">
        <f t="shared" si="405"/>
        <v>39.705882352941174</v>
      </c>
      <c r="N13158" t="s">
        <v>2811</v>
      </c>
    </row>
    <row r="13159" spans="1:14">
      <c r="A13159">
        <v>28</v>
      </c>
      <c r="B13159" t="s">
        <v>9405</v>
      </c>
      <c r="C13159" t="s">
        <v>9406</v>
      </c>
      <c r="D13159">
        <v>22773</v>
      </c>
      <c r="E13159" s="1">
        <v>1.8260000000000001</v>
      </c>
      <c r="F13159">
        <v>1.5369999999999999</v>
      </c>
      <c r="G13159">
        <v>0.45400000000000001</v>
      </c>
      <c r="H13159">
        <v>735</v>
      </c>
      <c r="I13159">
        <v>8.1999999999999993</v>
      </c>
      <c r="J13159">
        <v>4.351E-2</v>
      </c>
      <c r="K13159">
        <v>0.49</v>
      </c>
      <c r="L13159">
        <v>3.8270441176470591</v>
      </c>
      <c r="M13159" s="2">
        <f t="shared" si="405"/>
        <v>41.17647058823529</v>
      </c>
      <c r="N13159" t="s">
        <v>2811</v>
      </c>
    </row>
    <row r="13160" spans="1:14">
      <c r="A13160">
        <v>29</v>
      </c>
      <c r="B13160" t="s">
        <v>21823</v>
      </c>
      <c r="C13160" t="s">
        <v>21824</v>
      </c>
      <c r="D13160">
        <v>1359</v>
      </c>
      <c r="E13160" s="1">
        <v>1.6739999999999999</v>
      </c>
      <c r="F13160">
        <v>1.635</v>
      </c>
      <c r="G13160">
        <v>0.22600000000000001</v>
      </c>
      <c r="H13160">
        <v>115</v>
      </c>
      <c r="I13160">
        <v>4.5999999999999996</v>
      </c>
      <c r="J13160">
        <v>3.3700000000000002E-3</v>
      </c>
      <c r="K13160">
        <v>0.38500000000000001</v>
      </c>
      <c r="L13160">
        <v>3.8270441176470591</v>
      </c>
      <c r="M13160" s="2">
        <f t="shared" si="405"/>
        <v>42.647058823529413</v>
      </c>
      <c r="N13160" t="s">
        <v>2811</v>
      </c>
    </row>
    <row r="13161" spans="1:14">
      <c r="A13161">
        <v>30</v>
      </c>
      <c r="B13161" t="s">
        <v>21293</v>
      </c>
      <c r="C13161" t="s">
        <v>21294</v>
      </c>
      <c r="D13161">
        <v>4619</v>
      </c>
      <c r="E13161" s="1">
        <v>1.671</v>
      </c>
      <c r="F13161">
        <v>1.8380000000000001</v>
      </c>
      <c r="G13161">
        <v>0.29399999999999998</v>
      </c>
      <c r="H13161">
        <v>282</v>
      </c>
      <c r="I13161">
        <v>4.5999999999999996</v>
      </c>
      <c r="J13161">
        <v>1.274E-2</v>
      </c>
      <c r="K13161">
        <v>0.495</v>
      </c>
      <c r="L13161">
        <v>3.8270441176470591</v>
      </c>
      <c r="M13161" s="2">
        <f t="shared" si="405"/>
        <v>44.117647058823529</v>
      </c>
      <c r="N13161" t="s">
        <v>2811</v>
      </c>
    </row>
    <row r="13162" spans="1:14">
      <c r="A13162">
        <v>31</v>
      </c>
      <c r="B13162" t="s">
        <v>9293</v>
      </c>
      <c r="C13162" t="s">
        <v>9294</v>
      </c>
      <c r="D13162">
        <v>39485</v>
      </c>
      <c r="E13162" s="1">
        <v>1.6040000000000001</v>
      </c>
      <c r="F13162">
        <v>1.8879999999999999</v>
      </c>
      <c r="G13162">
        <v>0.27100000000000002</v>
      </c>
      <c r="H13162">
        <v>1296</v>
      </c>
      <c r="I13162">
        <v>7.6</v>
      </c>
      <c r="J13162">
        <v>7.3230000000000003E-2</v>
      </c>
      <c r="K13162">
        <v>0.55100000000000005</v>
      </c>
      <c r="L13162">
        <v>3.8270441176470591</v>
      </c>
      <c r="M13162" s="2">
        <f t="shared" si="405"/>
        <v>45.588235294117645</v>
      </c>
      <c r="N13162" t="s">
        <v>2811</v>
      </c>
    </row>
    <row r="13163" spans="1:14">
      <c r="A13163">
        <v>32</v>
      </c>
      <c r="B13163" t="s">
        <v>9539</v>
      </c>
      <c r="C13163" t="s">
        <v>9540</v>
      </c>
      <c r="D13163">
        <v>9126</v>
      </c>
      <c r="E13163" s="1">
        <v>1.5960000000000001</v>
      </c>
      <c r="F13163">
        <v>1.454</v>
      </c>
      <c r="G13163">
        <v>0.373</v>
      </c>
      <c r="H13163">
        <v>268</v>
      </c>
      <c r="I13163" t="s">
        <v>18288</v>
      </c>
      <c r="J13163">
        <v>1.848E-2</v>
      </c>
      <c r="K13163">
        <v>0.70299999999999996</v>
      </c>
      <c r="L13163">
        <v>3.8270441176470591</v>
      </c>
      <c r="M13163" s="2">
        <f t="shared" si="405"/>
        <v>47.058823529411761</v>
      </c>
      <c r="N13163" t="s">
        <v>2811</v>
      </c>
    </row>
    <row r="13164" spans="1:14">
      <c r="A13164">
        <v>33</v>
      </c>
      <c r="B13164" t="s">
        <v>9891</v>
      </c>
      <c r="C13164" t="s">
        <v>9892</v>
      </c>
      <c r="D13164">
        <v>2154</v>
      </c>
      <c r="E13164" s="1">
        <v>1.5640000000000001</v>
      </c>
      <c r="F13164">
        <v>1.2949999999999999</v>
      </c>
      <c r="G13164">
        <v>0.28000000000000003</v>
      </c>
      <c r="H13164">
        <v>218</v>
      </c>
      <c r="I13164">
        <v>5.4</v>
      </c>
      <c r="J13164">
        <v>5.2100000000000002E-3</v>
      </c>
      <c r="K13164">
        <v>0.34399999999999997</v>
      </c>
      <c r="L13164">
        <v>3.8270441176470591</v>
      </c>
      <c r="M13164" s="2">
        <f t="shared" ref="M13164:M13199" si="406">A13164/68*100</f>
        <v>48.529411764705884</v>
      </c>
      <c r="N13164" t="s">
        <v>2811</v>
      </c>
    </row>
    <row r="13165" spans="1:14">
      <c r="A13165">
        <v>34</v>
      </c>
      <c r="B13165" t="s">
        <v>9887</v>
      </c>
      <c r="C13165" t="s">
        <v>9888</v>
      </c>
      <c r="D13165">
        <v>16720</v>
      </c>
      <c r="E13165" s="1">
        <v>1.534</v>
      </c>
      <c r="F13165">
        <v>1.9410000000000001</v>
      </c>
      <c r="G13165">
        <v>0.47899999999999998</v>
      </c>
      <c r="H13165">
        <v>463</v>
      </c>
      <c r="I13165" t="s">
        <v>18288</v>
      </c>
      <c r="J13165">
        <v>3.3890000000000003E-2</v>
      </c>
      <c r="K13165">
        <v>0.755</v>
      </c>
      <c r="L13165">
        <v>3.8270441176470591</v>
      </c>
      <c r="M13165" s="2">
        <f t="shared" si="406"/>
        <v>50</v>
      </c>
      <c r="N13165" t="s">
        <v>2811</v>
      </c>
    </row>
    <row r="13166" spans="1:14">
      <c r="A13166">
        <v>35</v>
      </c>
      <c r="B13166" t="s">
        <v>21563</v>
      </c>
      <c r="C13166" t="s">
        <v>21564</v>
      </c>
      <c r="D13166">
        <v>11643</v>
      </c>
      <c r="E13166" s="1">
        <v>1.5269999999999999</v>
      </c>
      <c r="F13166">
        <v>1.5169999999999999</v>
      </c>
      <c r="G13166">
        <v>0.32800000000000001</v>
      </c>
      <c r="H13166">
        <v>274</v>
      </c>
      <c r="I13166" t="s">
        <v>18288</v>
      </c>
      <c r="J13166">
        <v>1.481E-2</v>
      </c>
      <c r="K13166">
        <v>0.436</v>
      </c>
      <c r="L13166">
        <v>3.8270441176470591</v>
      </c>
      <c r="M13166" s="2">
        <f t="shared" si="406"/>
        <v>51.470588235294116</v>
      </c>
      <c r="N13166" t="s">
        <v>2811</v>
      </c>
    </row>
    <row r="13167" spans="1:14">
      <c r="A13167">
        <v>36</v>
      </c>
      <c r="B13167" t="s">
        <v>7689</v>
      </c>
      <c r="C13167" t="s">
        <v>7690</v>
      </c>
      <c r="D13167">
        <v>5380</v>
      </c>
      <c r="E13167" s="1">
        <v>1.522</v>
      </c>
      <c r="F13167">
        <v>1.39</v>
      </c>
      <c r="G13167">
        <v>0.39600000000000002</v>
      </c>
      <c r="H13167">
        <v>318</v>
      </c>
      <c r="I13167">
        <v>4.5999999999999996</v>
      </c>
      <c r="J13167">
        <v>1.738E-2</v>
      </c>
      <c r="K13167">
        <v>0.42099999999999999</v>
      </c>
      <c r="L13167">
        <v>3.8270441176470591</v>
      </c>
      <c r="M13167" s="2">
        <f t="shared" si="406"/>
        <v>52.941176470588239</v>
      </c>
      <c r="N13167" t="s">
        <v>2811</v>
      </c>
    </row>
    <row r="13168" spans="1:14">
      <c r="A13168">
        <v>37</v>
      </c>
      <c r="B13168" t="s">
        <v>9881</v>
      </c>
      <c r="C13168" t="s">
        <v>9882</v>
      </c>
      <c r="D13168">
        <v>8688</v>
      </c>
      <c r="E13168" s="1">
        <v>1.4890000000000001</v>
      </c>
      <c r="F13168">
        <v>1.306</v>
      </c>
      <c r="G13168">
        <v>0.29699999999999999</v>
      </c>
      <c r="H13168">
        <v>387</v>
      </c>
      <c r="I13168">
        <v>8.1999999999999993</v>
      </c>
      <c r="J13168">
        <v>2.2159999999999999E-2</v>
      </c>
      <c r="K13168">
        <v>0.51600000000000001</v>
      </c>
      <c r="L13168">
        <v>3.8270441176470591</v>
      </c>
      <c r="M13168" s="2">
        <f t="shared" si="406"/>
        <v>54.411764705882348</v>
      </c>
      <c r="N13168" t="s">
        <v>2811</v>
      </c>
    </row>
    <row r="13169" spans="1:14">
      <c r="A13169">
        <v>38</v>
      </c>
      <c r="B13169" t="s">
        <v>17409</v>
      </c>
      <c r="C13169" t="s">
        <v>17410</v>
      </c>
      <c r="D13169">
        <v>2740</v>
      </c>
      <c r="E13169" s="1">
        <v>1.486</v>
      </c>
      <c r="F13169">
        <v>1.252</v>
      </c>
      <c r="G13169">
        <v>0.23899999999999999</v>
      </c>
      <c r="H13169">
        <v>356</v>
      </c>
      <c r="I13169">
        <v>4.9000000000000004</v>
      </c>
      <c r="J13169">
        <v>7.43E-3</v>
      </c>
      <c r="K13169">
        <v>0.317</v>
      </c>
      <c r="L13169">
        <v>3.8270441176470591</v>
      </c>
      <c r="M13169" s="2">
        <f t="shared" si="406"/>
        <v>55.882352941176471</v>
      </c>
      <c r="N13169" t="s">
        <v>2811</v>
      </c>
    </row>
    <row r="13170" spans="1:14">
      <c r="A13170">
        <v>39</v>
      </c>
      <c r="B13170" t="s">
        <v>17481</v>
      </c>
      <c r="C13170" t="s">
        <v>17482</v>
      </c>
      <c r="D13170">
        <v>6359</v>
      </c>
      <c r="E13170" s="1">
        <v>1.482</v>
      </c>
      <c r="F13170">
        <v>1.47</v>
      </c>
      <c r="G13170">
        <v>0.34</v>
      </c>
      <c r="H13170">
        <v>244</v>
      </c>
      <c r="I13170">
        <v>9.6999999999999993</v>
      </c>
      <c r="J13170">
        <v>1.1900000000000001E-2</v>
      </c>
      <c r="K13170">
        <v>0.52</v>
      </c>
      <c r="L13170">
        <v>3.8270441176470591</v>
      </c>
      <c r="M13170" s="2">
        <f t="shared" si="406"/>
        <v>57.352941176470587</v>
      </c>
      <c r="N13170" t="s">
        <v>2811</v>
      </c>
    </row>
    <row r="13171" spans="1:14">
      <c r="A13171">
        <v>40</v>
      </c>
      <c r="B13171" t="s">
        <v>9545</v>
      </c>
      <c r="C13171" t="s">
        <v>9546</v>
      </c>
      <c r="D13171">
        <v>9404</v>
      </c>
      <c r="E13171" s="1">
        <v>1.4690000000000001</v>
      </c>
      <c r="F13171">
        <v>1.3320000000000001</v>
      </c>
      <c r="G13171">
        <v>0.25</v>
      </c>
      <c r="H13171">
        <v>420</v>
      </c>
      <c r="I13171">
        <v>8.4</v>
      </c>
      <c r="J13171">
        <v>2.103E-2</v>
      </c>
      <c r="K13171">
        <v>0.47599999999999998</v>
      </c>
      <c r="L13171">
        <v>3.8270441176470591</v>
      </c>
      <c r="M13171" s="2">
        <f t="shared" si="406"/>
        <v>58.82352941176471</v>
      </c>
      <c r="N13171" t="s">
        <v>2811</v>
      </c>
    </row>
    <row r="13172" spans="1:14">
      <c r="A13172">
        <v>41</v>
      </c>
      <c r="B13172" t="s">
        <v>17429</v>
      </c>
      <c r="C13172" t="s">
        <v>17430</v>
      </c>
      <c r="D13172">
        <v>896</v>
      </c>
      <c r="E13172" s="1">
        <v>1.3380000000000001</v>
      </c>
      <c r="F13172">
        <v>1.264</v>
      </c>
      <c r="G13172">
        <v>0.111</v>
      </c>
      <c r="H13172">
        <v>108</v>
      </c>
      <c r="I13172">
        <v>6.4</v>
      </c>
      <c r="J13172">
        <v>1.74E-3</v>
      </c>
      <c r="K13172">
        <v>0.33500000000000002</v>
      </c>
      <c r="L13172">
        <v>3.8270441176470591</v>
      </c>
      <c r="M13172" s="2">
        <f t="shared" si="406"/>
        <v>60.294117647058819</v>
      </c>
      <c r="N13172" t="s">
        <v>2811</v>
      </c>
    </row>
    <row r="13173" spans="1:14">
      <c r="A13173">
        <v>42</v>
      </c>
      <c r="B13173" t="s">
        <v>9883</v>
      </c>
      <c r="C13173" t="s">
        <v>9884</v>
      </c>
      <c r="D13173">
        <v>13619</v>
      </c>
      <c r="E13173" s="1">
        <v>1.327</v>
      </c>
      <c r="F13173">
        <v>1.135</v>
      </c>
      <c r="G13173">
        <v>0.219</v>
      </c>
      <c r="H13173">
        <v>958</v>
      </c>
      <c r="I13173">
        <v>6.8</v>
      </c>
      <c r="J13173">
        <v>3.1230000000000001E-2</v>
      </c>
      <c r="K13173">
        <v>0.35199999999999998</v>
      </c>
      <c r="L13173">
        <v>3.8270441176470591</v>
      </c>
      <c r="M13173" s="2">
        <f t="shared" si="406"/>
        <v>61.764705882352942</v>
      </c>
      <c r="N13173" t="s">
        <v>2811</v>
      </c>
    </row>
    <row r="13174" spans="1:14">
      <c r="A13174">
        <v>43</v>
      </c>
      <c r="B13174" t="s">
        <v>16324</v>
      </c>
      <c r="C13174" t="s">
        <v>16325</v>
      </c>
      <c r="D13174">
        <v>1244</v>
      </c>
      <c r="E13174" s="1">
        <v>1.3160000000000001</v>
      </c>
      <c r="F13174">
        <v>1.794</v>
      </c>
      <c r="G13174">
        <v>6.4000000000000001E-2</v>
      </c>
      <c r="H13174">
        <v>47</v>
      </c>
      <c r="I13174">
        <v>6.7</v>
      </c>
      <c r="J13174">
        <v>2.5799999999999998E-3</v>
      </c>
      <c r="K13174">
        <v>0.54100000000000004</v>
      </c>
      <c r="L13174">
        <v>3.8270441176470591</v>
      </c>
      <c r="M13174" s="2">
        <f t="shared" si="406"/>
        <v>63.235294117647058</v>
      </c>
      <c r="N13174" t="s">
        <v>2811</v>
      </c>
    </row>
    <row r="13175" spans="1:14">
      <c r="A13175">
        <v>44</v>
      </c>
      <c r="B13175" t="s">
        <v>9869</v>
      </c>
      <c r="C13175" t="s">
        <v>9870</v>
      </c>
      <c r="D13175">
        <v>7103</v>
      </c>
      <c r="E13175" s="1">
        <v>1.282</v>
      </c>
      <c r="F13175">
        <v>1.4930000000000001</v>
      </c>
      <c r="G13175">
        <v>0.37</v>
      </c>
      <c r="H13175">
        <v>411</v>
      </c>
      <c r="I13175">
        <v>7.1</v>
      </c>
      <c r="J13175">
        <v>2.1940000000000001E-2</v>
      </c>
      <c r="K13175">
        <v>0.63800000000000001</v>
      </c>
      <c r="L13175">
        <v>3.8270441176470591</v>
      </c>
      <c r="M13175" s="2">
        <f t="shared" si="406"/>
        <v>64.705882352941174</v>
      </c>
      <c r="N13175" t="s">
        <v>2811</v>
      </c>
    </row>
    <row r="13176" spans="1:14">
      <c r="A13176">
        <v>45</v>
      </c>
      <c r="B13176" t="s">
        <v>9815</v>
      </c>
      <c r="C13176" t="s">
        <v>9816</v>
      </c>
      <c r="D13176">
        <v>3300</v>
      </c>
      <c r="E13176" s="1">
        <v>1.1830000000000001</v>
      </c>
      <c r="F13176">
        <v>1.0589999999999999</v>
      </c>
      <c r="G13176">
        <v>0.78500000000000003</v>
      </c>
      <c r="H13176">
        <v>251</v>
      </c>
      <c r="I13176">
        <v>8.6999999999999993</v>
      </c>
      <c r="J13176">
        <v>8.5500000000000003E-3</v>
      </c>
      <c r="K13176">
        <v>0.438</v>
      </c>
      <c r="L13176">
        <v>3.8270441176470591</v>
      </c>
      <c r="M13176" s="2">
        <f t="shared" si="406"/>
        <v>66.17647058823529</v>
      </c>
      <c r="N13176" t="s">
        <v>2811</v>
      </c>
    </row>
    <row r="13177" spans="1:14">
      <c r="A13177">
        <v>46</v>
      </c>
      <c r="B13177" t="s">
        <v>9861</v>
      </c>
      <c r="C13177" t="s">
        <v>9862</v>
      </c>
      <c r="D13177">
        <v>81</v>
      </c>
      <c r="E13177" s="1">
        <v>1.175</v>
      </c>
      <c r="F13177">
        <v>1.071</v>
      </c>
      <c r="G13177">
        <v>0.113</v>
      </c>
      <c r="H13177">
        <v>53</v>
      </c>
      <c r="J13177">
        <v>7.7999999999999999E-4</v>
      </c>
      <c r="K13177">
        <v>0.63400000000000001</v>
      </c>
      <c r="L13177">
        <v>3.8270441176470591</v>
      </c>
      <c r="M13177" s="2">
        <f t="shared" si="406"/>
        <v>67.64705882352942</v>
      </c>
      <c r="N13177" t="s">
        <v>2811</v>
      </c>
    </row>
    <row r="13178" spans="1:14">
      <c r="A13178">
        <v>47</v>
      </c>
      <c r="B13178" t="s">
        <v>9875</v>
      </c>
      <c r="C13178" t="s">
        <v>9876</v>
      </c>
      <c r="D13178">
        <v>1576</v>
      </c>
      <c r="E13178" s="1">
        <v>1.1559999999999999</v>
      </c>
      <c r="F13178">
        <v>1.173</v>
      </c>
      <c r="G13178">
        <v>0.16300000000000001</v>
      </c>
      <c r="H13178">
        <v>86</v>
      </c>
      <c r="I13178">
        <v>8.3000000000000007</v>
      </c>
      <c r="J13178">
        <v>4.5900000000000003E-3</v>
      </c>
      <c r="K13178">
        <v>0.55800000000000005</v>
      </c>
      <c r="L13178">
        <v>3.8270441176470591</v>
      </c>
      <c r="M13178" s="2">
        <f t="shared" si="406"/>
        <v>69.117647058823522</v>
      </c>
      <c r="N13178" t="s">
        <v>2811</v>
      </c>
    </row>
    <row r="13179" spans="1:14">
      <c r="A13179">
        <v>48</v>
      </c>
      <c r="B13179" t="s">
        <v>21559</v>
      </c>
      <c r="C13179" t="s">
        <v>21560</v>
      </c>
      <c r="D13179">
        <v>9716</v>
      </c>
      <c r="E13179" s="1">
        <v>1.149</v>
      </c>
      <c r="F13179">
        <v>1.171</v>
      </c>
      <c r="G13179">
        <v>0.17100000000000001</v>
      </c>
      <c r="H13179">
        <v>1518</v>
      </c>
      <c r="I13179">
        <v>3.5</v>
      </c>
      <c r="J13179">
        <v>2.5850000000000001E-2</v>
      </c>
      <c r="K13179">
        <v>0.23599999999999999</v>
      </c>
      <c r="L13179">
        <v>3.8270441176470591</v>
      </c>
      <c r="M13179" s="2">
        <f t="shared" si="406"/>
        <v>70.588235294117652</v>
      </c>
      <c r="N13179" t="s">
        <v>2811</v>
      </c>
    </row>
    <row r="13180" spans="1:14">
      <c r="A13180">
        <v>49</v>
      </c>
      <c r="B13180" t="s">
        <v>17467</v>
      </c>
      <c r="C13180" t="s">
        <v>17468</v>
      </c>
      <c r="D13180">
        <v>440</v>
      </c>
      <c r="E13180" s="1">
        <v>0.94399999999999995</v>
      </c>
      <c r="F13180">
        <v>0.91200000000000003</v>
      </c>
      <c r="G13180">
        <v>0.188</v>
      </c>
      <c r="H13180">
        <v>16</v>
      </c>
      <c r="I13180" t="s">
        <v>18288</v>
      </c>
      <c r="J13180">
        <v>3.1E-4</v>
      </c>
      <c r="K13180">
        <v>0.51600000000000001</v>
      </c>
      <c r="L13180">
        <v>3.8270441176470591</v>
      </c>
      <c r="M13180" s="2">
        <f t="shared" si="406"/>
        <v>72.058823529411768</v>
      </c>
      <c r="N13180" t="s">
        <v>2811</v>
      </c>
    </row>
    <row r="13181" spans="1:14">
      <c r="A13181">
        <v>50</v>
      </c>
      <c r="B13181" t="s">
        <v>19510</v>
      </c>
      <c r="C13181" t="s">
        <v>19511</v>
      </c>
      <c r="D13181">
        <v>1117</v>
      </c>
      <c r="E13181" s="1">
        <v>0.86299999999999999</v>
      </c>
      <c r="F13181">
        <v>0.81799999999999995</v>
      </c>
      <c r="G13181">
        <v>0.35</v>
      </c>
      <c r="H13181">
        <v>103</v>
      </c>
      <c r="I13181">
        <v>7.3</v>
      </c>
      <c r="J13181">
        <v>2.5999999999999999E-3</v>
      </c>
      <c r="K13181">
        <v>0.32400000000000001</v>
      </c>
      <c r="L13181">
        <v>3.8270441176470591</v>
      </c>
      <c r="M13181" s="2">
        <f t="shared" si="406"/>
        <v>73.529411764705884</v>
      </c>
      <c r="N13181" t="s">
        <v>2811</v>
      </c>
    </row>
    <row r="13182" spans="1:14">
      <c r="A13182">
        <v>51</v>
      </c>
      <c r="B13182" t="s">
        <v>17313</v>
      </c>
      <c r="C13182" t="s">
        <v>17314</v>
      </c>
      <c r="D13182">
        <v>1071</v>
      </c>
      <c r="E13182" s="1">
        <v>0.86199999999999999</v>
      </c>
      <c r="F13182">
        <v>1.0029999999999999</v>
      </c>
      <c r="G13182">
        <v>1.4E-2</v>
      </c>
      <c r="H13182">
        <v>71</v>
      </c>
      <c r="I13182">
        <v>9</v>
      </c>
      <c r="J13182">
        <v>1.6999999999999999E-3</v>
      </c>
      <c r="K13182">
        <v>0.29599999999999999</v>
      </c>
      <c r="L13182">
        <v>3.8270441176470591</v>
      </c>
      <c r="M13182" s="2">
        <f t="shared" si="406"/>
        <v>75</v>
      </c>
      <c r="N13182" t="s">
        <v>2811</v>
      </c>
    </row>
    <row r="13183" spans="1:14">
      <c r="A13183">
        <v>52</v>
      </c>
      <c r="B13183" t="s">
        <v>21877</v>
      </c>
      <c r="C13183" t="s">
        <v>21878</v>
      </c>
      <c r="D13183">
        <v>546</v>
      </c>
      <c r="E13183" s="1">
        <v>0.81299999999999994</v>
      </c>
      <c r="F13183">
        <v>0.63100000000000001</v>
      </c>
      <c r="G13183">
        <v>0.23200000000000001</v>
      </c>
      <c r="H13183">
        <v>69</v>
      </c>
      <c r="I13183">
        <v>7.1</v>
      </c>
      <c r="J13183">
        <v>8.5999999999999998E-4</v>
      </c>
      <c r="K13183">
        <v>0.14599999999999999</v>
      </c>
      <c r="L13183">
        <v>3.8270441176470591</v>
      </c>
      <c r="M13183" s="2">
        <f t="shared" si="406"/>
        <v>76.470588235294116</v>
      </c>
      <c r="N13183" t="s">
        <v>2811</v>
      </c>
    </row>
    <row r="13184" spans="1:14">
      <c r="A13184">
        <v>53</v>
      </c>
      <c r="B13184" t="s">
        <v>9879</v>
      </c>
      <c r="C13184" t="s">
        <v>9880</v>
      </c>
      <c r="D13184">
        <v>4877</v>
      </c>
      <c r="E13184" s="1">
        <v>0.76900000000000002</v>
      </c>
      <c r="F13184">
        <v>0.68899999999999995</v>
      </c>
      <c r="G13184">
        <v>0.221</v>
      </c>
      <c r="H13184">
        <v>403</v>
      </c>
      <c r="I13184" t="s">
        <v>18288</v>
      </c>
      <c r="J13184">
        <v>7.3699999999999998E-3</v>
      </c>
      <c r="K13184">
        <v>0.21099999999999999</v>
      </c>
      <c r="L13184">
        <v>3.8270441176470591</v>
      </c>
      <c r="M13184" s="2">
        <f t="shared" si="406"/>
        <v>77.941176470588232</v>
      </c>
      <c r="N13184" t="s">
        <v>2811</v>
      </c>
    </row>
    <row r="13185" spans="1:14">
      <c r="A13185">
        <v>54</v>
      </c>
      <c r="B13185" t="s">
        <v>9867</v>
      </c>
      <c r="C13185" t="s">
        <v>9868</v>
      </c>
      <c r="D13185">
        <v>358</v>
      </c>
      <c r="E13185" s="1">
        <v>0.75700000000000001</v>
      </c>
      <c r="F13185">
        <v>0.64100000000000001</v>
      </c>
      <c r="G13185">
        <v>0.20699999999999999</v>
      </c>
      <c r="H13185">
        <v>58</v>
      </c>
      <c r="I13185">
        <v>5.5</v>
      </c>
      <c r="J13185">
        <v>1.07E-3</v>
      </c>
      <c r="K13185">
        <v>0.221</v>
      </c>
      <c r="L13185">
        <v>3.8270441176470591</v>
      </c>
      <c r="M13185" s="2">
        <f t="shared" si="406"/>
        <v>79.411764705882348</v>
      </c>
      <c r="N13185" t="s">
        <v>2811</v>
      </c>
    </row>
    <row r="13186" spans="1:14">
      <c r="A13186">
        <v>55</v>
      </c>
      <c r="B13186" t="s">
        <v>9819</v>
      </c>
      <c r="C13186" t="s">
        <v>9820</v>
      </c>
      <c r="D13186">
        <v>1070</v>
      </c>
      <c r="E13186" s="1">
        <v>0.70199999999999996</v>
      </c>
      <c r="F13186">
        <v>0.66700000000000004</v>
      </c>
      <c r="G13186">
        <v>0.23699999999999999</v>
      </c>
      <c r="H13186">
        <v>413</v>
      </c>
      <c r="I13186">
        <v>2.9</v>
      </c>
      <c r="J13186">
        <v>3.7499999999999999E-3</v>
      </c>
      <c r="K13186">
        <v>0.219</v>
      </c>
      <c r="L13186">
        <v>3.8270441176470591</v>
      </c>
      <c r="M13186" s="2">
        <f t="shared" si="406"/>
        <v>80.882352941176478</v>
      </c>
      <c r="N13186" t="s">
        <v>2811</v>
      </c>
    </row>
    <row r="13187" spans="1:14">
      <c r="A13187">
        <v>56</v>
      </c>
      <c r="B13187" t="s">
        <v>21537</v>
      </c>
      <c r="C13187" t="s">
        <v>21538</v>
      </c>
      <c r="D13187">
        <v>1069</v>
      </c>
      <c r="E13187" s="1">
        <v>0.67300000000000004</v>
      </c>
      <c r="F13187">
        <v>0.66100000000000003</v>
      </c>
      <c r="G13187">
        <v>4.5999999999999999E-2</v>
      </c>
      <c r="H13187">
        <v>347</v>
      </c>
      <c r="I13187">
        <v>3.4</v>
      </c>
      <c r="J13187">
        <v>5.3699999999999998E-3</v>
      </c>
      <c r="K13187">
        <v>0.22</v>
      </c>
      <c r="L13187">
        <v>3.8270441176470591</v>
      </c>
      <c r="M13187" s="2">
        <f t="shared" si="406"/>
        <v>82.35294117647058</v>
      </c>
      <c r="N13187" t="s">
        <v>2811</v>
      </c>
    </row>
    <row r="13188" spans="1:14">
      <c r="A13188">
        <v>57</v>
      </c>
      <c r="B13188" t="s">
        <v>9871</v>
      </c>
      <c r="C13188" t="s">
        <v>9872</v>
      </c>
      <c r="D13188">
        <v>219</v>
      </c>
      <c r="E13188" s="1">
        <v>0.61299999999999999</v>
      </c>
      <c r="F13188">
        <v>0.63200000000000001</v>
      </c>
      <c r="G13188">
        <v>6.2E-2</v>
      </c>
      <c r="H13188">
        <v>16</v>
      </c>
      <c r="I13188" t="s">
        <v>18288</v>
      </c>
      <c r="J13188">
        <v>1.2999999999999999E-4</v>
      </c>
      <c r="K13188">
        <v>9.9000000000000005E-2</v>
      </c>
      <c r="L13188">
        <v>3.8270441176470591</v>
      </c>
      <c r="M13188" s="2">
        <f t="shared" si="406"/>
        <v>83.82352941176471</v>
      </c>
      <c r="N13188" t="s">
        <v>2811</v>
      </c>
    </row>
    <row r="13189" spans="1:14">
      <c r="A13189">
        <v>58</v>
      </c>
      <c r="B13189" t="s">
        <v>9885</v>
      </c>
      <c r="C13189" t="s">
        <v>9886</v>
      </c>
      <c r="D13189">
        <v>1807</v>
      </c>
      <c r="E13189" s="1">
        <v>0.6</v>
      </c>
      <c r="F13189">
        <v>0.57199999999999995</v>
      </c>
      <c r="G13189">
        <v>0.158</v>
      </c>
      <c r="H13189">
        <v>279</v>
      </c>
      <c r="I13189">
        <v>6.2</v>
      </c>
      <c r="J13189">
        <v>4.13E-3</v>
      </c>
      <c r="K13189">
        <v>0.16300000000000001</v>
      </c>
      <c r="L13189">
        <v>3.8270441176470591</v>
      </c>
      <c r="M13189" s="2">
        <f t="shared" si="406"/>
        <v>85.294117647058826</v>
      </c>
      <c r="N13189" t="s">
        <v>2811</v>
      </c>
    </row>
    <row r="13190" spans="1:14">
      <c r="A13190">
        <v>59</v>
      </c>
      <c r="B13190" t="s">
        <v>11837</v>
      </c>
      <c r="C13190" t="s">
        <v>11838</v>
      </c>
      <c r="D13190">
        <v>1051</v>
      </c>
      <c r="E13190" s="1">
        <v>0.502</v>
      </c>
      <c r="F13190">
        <v>0.497</v>
      </c>
      <c r="G13190">
        <v>9.2999999999999999E-2</v>
      </c>
      <c r="H13190">
        <v>107</v>
      </c>
      <c r="I13190" t="s">
        <v>18288</v>
      </c>
      <c r="J13190">
        <v>1.6299999999999999E-3</v>
      </c>
      <c r="K13190">
        <v>0.17299999999999999</v>
      </c>
      <c r="L13190">
        <v>3.8270441176470591</v>
      </c>
      <c r="M13190" s="2">
        <f t="shared" si="406"/>
        <v>86.764705882352942</v>
      </c>
      <c r="N13190" t="s">
        <v>2811</v>
      </c>
    </row>
    <row r="13191" spans="1:14">
      <c r="A13191">
        <v>60</v>
      </c>
      <c r="B13191" t="s">
        <v>9827</v>
      </c>
      <c r="C13191" t="s">
        <v>9828</v>
      </c>
      <c r="D13191">
        <v>1155</v>
      </c>
      <c r="E13191" s="1">
        <v>0.47899999999999998</v>
      </c>
      <c r="F13191">
        <v>0.42299999999999999</v>
      </c>
      <c r="G13191">
        <v>0.19400000000000001</v>
      </c>
      <c r="H13191">
        <v>237</v>
      </c>
      <c r="I13191">
        <v>4.5999999999999996</v>
      </c>
      <c r="J13191">
        <v>3.5799999999999998E-3</v>
      </c>
      <c r="K13191">
        <v>0.13500000000000001</v>
      </c>
      <c r="L13191">
        <v>3.8270441176470591</v>
      </c>
      <c r="M13191" s="2">
        <f t="shared" si="406"/>
        <v>88.235294117647058</v>
      </c>
      <c r="N13191" t="s">
        <v>2811</v>
      </c>
    </row>
    <row r="13192" spans="1:14">
      <c r="A13192">
        <v>61</v>
      </c>
      <c r="B13192" t="s">
        <v>9367</v>
      </c>
      <c r="C13192" t="s">
        <v>9368</v>
      </c>
      <c r="D13192">
        <v>3976</v>
      </c>
      <c r="E13192" s="1">
        <v>0.41499999999999998</v>
      </c>
      <c r="F13192">
        <v>0.44</v>
      </c>
      <c r="G13192">
        <v>4.4999999999999998E-2</v>
      </c>
      <c r="H13192">
        <v>289</v>
      </c>
      <c r="I13192" t="s">
        <v>18288</v>
      </c>
      <c r="J13192">
        <v>4.5399999999999998E-3</v>
      </c>
      <c r="K13192">
        <v>0.13900000000000001</v>
      </c>
      <c r="L13192">
        <v>3.8270441176470591</v>
      </c>
      <c r="M13192" s="2">
        <f t="shared" si="406"/>
        <v>89.705882352941174</v>
      </c>
      <c r="N13192" t="s">
        <v>2811</v>
      </c>
    </row>
    <row r="13193" spans="1:14">
      <c r="A13193">
        <v>62</v>
      </c>
      <c r="B13193" t="s">
        <v>17379</v>
      </c>
      <c r="C13193" t="s">
        <v>17380</v>
      </c>
      <c r="D13193">
        <v>677</v>
      </c>
      <c r="E13193" s="1">
        <v>0.375</v>
      </c>
      <c r="F13193">
        <v>0.373</v>
      </c>
      <c r="G13193">
        <v>4.2000000000000003E-2</v>
      </c>
      <c r="H13193">
        <v>191</v>
      </c>
      <c r="I13193">
        <v>7</v>
      </c>
      <c r="J13193">
        <v>1.6000000000000001E-3</v>
      </c>
      <c r="K13193">
        <v>0.11899999999999999</v>
      </c>
      <c r="L13193">
        <v>3.8270441176470591</v>
      </c>
      <c r="M13193" s="2">
        <f t="shared" si="406"/>
        <v>91.17647058823529</v>
      </c>
      <c r="N13193" t="s">
        <v>2811</v>
      </c>
    </row>
    <row r="13194" spans="1:14">
      <c r="A13194">
        <v>63</v>
      </c>
      <c r="B13194" t="s">
        <v>7685</v>
      </c>
      <c r="C13194" t="s">
        <v>7686</v>
      </c>
      <c r="D13194">
        <v>308</v>
      </c>
      <c r="E13194" s="1">
        <v>0.35899999999999999</v>
      </c>
      <c r="F13194">
        <v>0.33900000000000002</v>
      </c>
      <c r="G13194">
        <v>5.0000000000000001E-3</v>
      </c>
      <c r="H13194">
        <v>187</v>
      </c>
      <c r="I13194">
        <v>3.3</v>
      </c>
      <c r="J13194">
        <v>9.7999999999999997E-4</v>
      </c>
      <c r="K13194">
        <v>6.7000000000000004E-2</v>
      </c>
      <c r="L13194">
        <v>3.8270441176470591</v>
      </c>
      <c r="M13194" s="2">
        <f t="shared" si="406"/>
        <v>92.64705882352942</v>
      </c>
      <c r="N13194" t="s">
        <v>2811</v>
      </c>
    </row>
    <row r="13195" spans="1:14">
      <c r="A13195">
        <v>64</v>
      </c>
      <c r="B13195" t="s">
        <v>9811</v>
      </c>
      <c r="C13195" t="s">
        <v>9812</v>
      </c>
      <c r="D13195">
        <v>2514</v>
      </c>
      <c r="E13195" s="1">
        <v>0.35799999999999998</v>
      </c>
      <c r="F13195">
        <v>0.33300000000000002</v>
      </c>
      <c r="G13195">
        <v>0.191</v>
      </c>
      <c r="H13195">
        <v>277</v>
      </c>
      <c r="I13195">
        <v>7.3</v>
      </c>
      <c r="J13195">
        <v>5.8199999999999997E-3</v>
      </c>
      <c r="K13195">
        <v>0.11899999999999999</v>
      </c>
      <c r="L13195">
        <v>3.8270441176470591</v>
      </c>
      <c r="M13195" s="2">
        <f t="shared" si="406"/>
        <v>94.117647058823522</v>
      </c>
      <c r="N13195" t="s">
        <v>2811</v>
      </c>
    </row>
    <row r="13196" spans="1:14">
      <c r="A13196">
        <v>65</v>
      </c>
      <c r="B13196" t="s">
        <v>9403</v>
      </c>
      <c r="C13196" t="s">
        <v>9404</v>
      </c>
      <c r="D13196">
        <v>106</v>
      </c>
      <c r="E13196" s="1">
        <v>0.32600000000000001</v>
      </c>
      <c r="G13196">
        <v>6.9000000000000006E-2</v>
      </c>
      <c r="H13196">
        <v>58</v>
      </c>
      <c r="I13196">
        <v>3.2</v>
      </c>
      <c r="J13196">
        <v>4.6000000000000001E-4</v>
      </c>
      <c r="L13196">
        <v>3.8270441176470591</v>
      </c>
      <c r="M13196" s="2">
        <f t="shared" si="406"/>
        <v>95.588235294117652</v>
      </c>
      <c r="N13196" t="s">
        <v>2811</v>
      </c>
    </row>
    <row r="13197" spans="1:14">
      <c r="A13197">
        <v>66</v>
      </c>
      <c r="B13197" t="s">
        <v>21907</v>
      </c>
      <c r="C13197" t="s">
        <v>21908</v>
      </c>
      <c r="D13197">
        <v>645</v>
      </c>
      <c r="E13197" s="1">
        <v>0.27600000000000002</v>
      </c>
      <c r="F13197">
        <v>0.437</v>
      </c>
      <c r="G13197">
        <v>1.4999999999999999E-2</v>
      </c>
      <c r="H13197">
        <v>67</v>
      </c>
      <c r="I13197">
        <v>8.8000000000000007</v>
      </c>
      <c r="J13197">
        <v>9.6000000000000002E-4</v>
      </c>
      <c r="K13197">
        <v>9.8000000000000004E-2</v>
      </c>
      <c r="L13197">
        <v>3.8270441176470591</v>
      </c>
      <c r="M13197" s="2">
        <f t="shared" si="406"/>
        <v>97.058823529411768</v>
      </c>
      <c r="N13197" t="s">
        <v>2811</v>
      </c>
    </row>
    <row r="13198" spans="1:14">
      <c r="A13198">
        <v>67</v>
      </c>
      <c r="B13198" t="s">
        <v>17483</v>
      </c>
      <c r="C13198" t="s">
        <v>17484</v>
      </c>
      <c r="D13198">
        <v>235</v>
      </c>
      <c r="E13198" s="1">
        <v>0.20200000000000001</v>
      </c>
      <c r="F13198">
        <v>0.17899999999999999</v>
      </c>
      <c r="G13198">
        <v>5.7000000000000002E-2</v>
      </c>
      <c r="H13198">
        <v>35</v>
      </c>
      <c r="I13198" t="s">
        <v>18288</v>
      </c>
      <c r="J13198">
        <v>2.3000000000000001E-4</v>
      </c>
      <c r="K13198">
        <v>4.4999999999999998E-2</v>
      </c>
      <c r="L13198">
        <v>3.8270441176470591</v>
      </c>
      <c r="M13198" s="2">
        <f t="shared" si="406"/>
        <v>98.529411764705884</v>
      </c>
      <c r="N13198" t="s">
        <v>2811</v>
      </c>
    </row>
    <row r="13199" spans="1:14">
      <c r="A13199">
        <v>68</v>
      </c>
      <c r="B13199" t="s">
        <v>9501</v>
      </c>
      <c r="C13199" t="s">
        <v>9502</v>
      </c>
      <c r="D13199">
        <v>186</v>
      </c>
      <c r="E13199" s="1">
        <v>0.108</v>
      </c>
      <c r="F13199">
        <v>0.107</v>
      </c>
      <c r="G13199">
        <v>7.4999999999999997E-2</v>
      </c>
      <c r="H13199">
        <v>120</v>
      </c>
      <c r="I13199">
        <v>5.7</v>
      </c>
      <c r="J13199">
        <v>3.6000000000000002E-4</v>
      </c>
      <c r="K13199">
        <v>2.4E-2</v>
      </c>
      <c r="L13199">
        <v>3.8270441176470591</v>
      </c>
      <c r="M13199" s="2">
        <f t="shared" si="406"/>
        <v>100</v>
      </c>
      <c r="N13199" t="s">
        <v>2811</v>
      </c>
    </row>
    <row r="13200" spans="1:14" s="3" customFormat="1">
      <c r="E13200" s="4"/>
      <c r="M13200" s="5"/>
    </row>
    <row r="13201" spans="1:14">
      <c r="A13201">
        <v>1</v>
      </c>
      <c r="B13201" t="s">
        <v>10528</v>
      </c>
      <c r="C13201" t="s">
        <v>10529</v>
      </c>
      <c r="D13201">
        <v>6750</v>
      </c>
      <c r="E13201" s="1">
        <v>12.6</v>
      </c>
      <c r="F13201">
        <v>12.933</v>
      </c>
      <c r="G13201">
        <v>3.9129999999999998</v>
      </c>
      <c r="H13201">
        <v>23</v>
      </c>
      <c r="I13201" t="s">
        <v>18288</v>
      </c>
      <c r="J13201">
        <v>1.3520000000000001E-2</v>
      </c>
      <c r="K13201">
        <v>7.4139999999999997</v>
      </c>
      <c r="L13201">
        <f>AVERAGE(E13201:E13231)</f>
        <v>1.939483870967742</v>
      </c>
      <c r="M13201" s="2">
        <f t="shared" ref="M13201:M13231" si="407">A13201/31*100</f>
        <v>3.225806451612903</v>
      </c>
      <c r="N13201" t="s">
        <v>2812</v>
      </c>
    </row>
    <row r="13202" spans="1:14">
      <c r="A13202">
        <v>2</v>
      </c>
      <c r="B13202" t="s">
        <v>9831</v>
      </c>
      <c r="C13202" t="s">
        <v>9832</v>
      </c>
      <c r="D13202">
        <v>2564</v>
      </c>
      <c r="E13202" s="1">
        <v>3.73</v>
      </c>
      <c r="F13202">
        <v>2.3650000000000002</v>
      </c>
      <c r="G13202">
        <v>0.621</v>
      </c>
      <c r="H13202">
        <v>116</v>
      </c>
      <c r="I13202">
        <v>4</v>
      </c>
      <c r="J13202">
        <v>1.0109999999999999E-2</v>
      </c>
      <c r="K13202">
        <v>0.68100000000000005</v>
      </c>
      <c r="L13202">
        <v>1.939483870967742</v>
      </c>
      <c r="M13202" s="2">
        <f t="shared" si="407"/>
        <v>6.4516129032258061</v>
      </c>
      <c r="N13202" t="s">
        <v>2812</v>
      </c>
    </row>
    <row r="13203" spans="1:14">
      <c r="A13203">
        <v>3</v>
      </c>
      <c r="B13203" t="s">
        <v>16428</v>
      </c>
      <c r="C13203" t="s">
        <v>16429</v>
      </c>
      <c r="D13203">
        <v>1240</v>
      </c>
      <c r="E13203" s="1">
        <v>3.3849999999999998</v>
      </c>
      <c r="F13203">
        <v>3.32</v>
      </c>
      <c r="G13203">
        <v>1.0269999999999999</v>
      </c>
      <c r="H13203">
        <v>146</v>
      </c>
      <c r="I13203">
        <v>2.2000000000000002</v>
      </c>
      <c r="J13203">
        <v>5.0499999999999998E-3</v>
      </c>
      <c r="K13203">
        <v>0.878</v>
      </c>
      <c r="L13203">
        <v>1.939483870967742</v>
      </c>
      <c r="M13203" s="2">
        <f t="shared" si="407"/>
        <v>9.67741935483871</v>
      </c>
      <c r="N13203" t="s">
        <v>2812</v>
      </c>
    </row>
    <row r="13204" spans="1:14">
      <c r="A13204">
        <v>4</v>
      </c>
      <c r="B13204" t="s">
        <v>8981</v>
      </c>
      <c r="C13204" t="s">
        <v>8982</v>
      </c>
      <c r="D13204">
        <v>3065</v>
      </c>
      <c r="E13204" s="1">
        <v>3.218</v>
      </c>
      <c r="F13204">
        <v>3.4470000000000001</v>
      </c>
      <c r="G13204">
        <v>0.72199999999999998</v>
      </c>
      <c r="H13204">
        <v>176</v>
      </c>
      <c r="I13204">
        <v>3.3</v>
      </c>
      <c r="J13204">
        <v>1.336E-2</v>
      </c>
      <c r="K13204">
        <v>1.0289999999999999</v>
      </c>
      <c r="L13204">
        <v>1.939483870967742</v>
      </c>
      <c r="M13204" s="2">
        <f t="shared" si="407"/>
        <v>12.903225806451612</v>
      </c>
      <c r="N13204" t="s">
        <v>2812</v>
      </c>
    </row>
    <row r="13205" spans="1:14">
      <c r="A13205">
        <v>5</v>
      </c>
      <c r="B13205" t="s">
        <v>14077</v>
      </c>
      <c r="C13205" t="s">
        <v>14078</v>
      </c>
      <c r="D13205">
        <v>5098</v>
      </c>
      <c r="E13205" s="1">
        <v>2.7730000000000001</v>
      </c>
      <c r="F13205">
        <v>2.6709999999999998</v>
      </c>
      <c r="G13205">
        <v>0.80700000000000005</v>
      </c>
      <c r="H13205">
        <v>497</v>
      </c>
      <c r="I13205">
        <v>2.8</v>
      </c>
      <c r="J13205">
        <v>2.0910000000000002E-2</v>
      </c>
      <c r="K13205">
        <v>0.72699999999999998</v>
      </c>
      <c r="L13205">
        <v>1.939483870967742</v>
      </c>
      <c r="M13205" s="2">
        <f t="shared" si="407"/>
        <v>16.129032258064516</v>
      </c>
      <c r="N13205" t="s">
        <v>2812</v>
      </c>
    </row>
    <row r="13206" spans="1:14">
      <c r="A13206">
        <v>6</v>
      </c>
      <c r="B13206" t="s">
        <v>9901</v>
      </c>
      <c r="C13206" t="s">
        <v>9902</v>
      </c>
      <c r="D13206">
        <v>7776</v>
      </c>
      <c r="E13206" s="1">
        <v>2.734</v>
      </c>
      <c r="F13206">
        <v>2.9089999999999998</v>
      </c>
      <c r="G13206">
        <v>0.55700000000000005</v>
      </c>
      <c r="H13206">
        <v>255</v>
      </c>
      <c r="I13206">
        <v>7</v>
      </c>
      <c r="J13206">
        <v>2.35E-2</v>
      </c>
      <c r="K13206">
        <v>1.165</v>
      </c>
      <c r="L13206">
        <v>1.939483870967742</v>
      </c>
      <c r="M13206" s="2">
        <f t="shared" si="407"/>
        <v>19.35483870967742</v>
      </c>
      <c r="N13206" t="s">
        <v>2812</v>
      </c>
    </row>
    <row r="13207" spans="1:14">
      <c r="A13207">
        <v>7</v>
      </c>
      <c r="B13207" t="s">
        <v>9913</v>
      </c>
      <c r="C13207" t="s">
        <v>9914</v>
      </c>
      <c r="D13207">
        <v>3942</v>
      </c>
      <c r="E13207" s="1">
        <v>2.5150000000000001</v>
      </c>
      <c r="F13207">
        <v>2.504</v>
      </c>
      <c r="G13207">
        <v>0.91300000000000003</v>
      </c>
      <c r="H13207">
        <v>150</v>
      </c>
      <c r="I13207">
        <v>6.7</v>
      </c>
      <c r="J13207">
        <v>1.081E-2</v>
      </c>
      <c r="K13207">
        <v>0.93300000000000005</v>
      </c>
      <c r="L13207">
        <v>1.939483870967742</v>
      </c>
      <c r="M13207" s="2">
        <f t="shared" si="407"/>
        <v>22.58064516129032</v>
      </c>
      <c r="N13207" t="s">
        <v>2812</v>
      </c>
    </row>
    <row r="13208" spans="1:14">
      <c r="A13208">
        <v>8</v>
      </c>
      <c r="B13208" t="s">
        <v>9903</v>
      </c>
      <c r="C13208" t="s">
        <v>9904</v>
      </c>
      <c r="D13208">
        <v>21440</v>
      </c>
      <c r="E13208" s="1">
        <v>2.3759999999999999</v>
      </c>
      <c r="F13208">
        <v>2.2149999999999999</v>
      </c>
      <c r="G13208">
        <v>0.61899999999999999</v>
      </c>
      <c r="H13208">
        <v>1127</v>
      </c>
      <c r="I13208">
        <v>6.3</v>
      </c>
      <c r="J13208">
        <v>5.9560000000000002E-2</v>
      </c>
      <c r="K13208">
        <v>0.78100000000000003</v>
      </c>
      <c r="L13208">
        <v>1.939483870967742</v>
      </c>
      <c r="M13208" s="2">
        <f t="shared" si="407"/>
        <v>25.806451612903224</v>
      </c>
      <c r="N13208" t="s">
        <v>2812</v>
      </c>
    </row>
    <row r="13209" spans="1:14">
      <c r="A13209">
        <v>9</v>
      </c>
      <c r="B13209" t="s">
        <v>9907</v>
      </c>
      <c r="C13209" t="s">
        <v>9908</v>
      </c>
      <c r="D13209">
        <v>6719</v>
      </c>
      <c r="E13209" s="1">
        <v>2.3690000000000002</v>
      </c>
      <c r="F13209">
        <v>2.2000000000000002</v>
      </c>
      <c r="G13209">
        <v>0.56000000000000005</v>
      </c>
      <c r="H13209">
        <v>241</v>
      </c>
      <c r="I13209">
        <v>7.3</v>
      </c>
      <c r="J13209">
        <v>2.2339999999999999E-2</v>
      </c>
      <c r="K13209">
        <v>1.0549999999999999</v>
      </c>
      <c r="L13209">
        <v>1.939483870967742</v>
      </c>
      <c r="M13209" s="2">
        <f t="shared" si="407"/>
        <v>29.032258064516132</v>
      </c>
      <c r="N13209" t="s">
        <v>2812</v>
      </c>
    </row>
    <row r="13210" spans="1:14">
      <c r="A13210">
        <v>10</v>
      </c>
      <c r="B13210" t="s">
        <v>9905</v>
      </c>
      <c r="C13210" t="s">
        <v>9906</v>
      </c>
      <c r="D13210">
        <v>74169</v>
      </c>
      <c r="E13210" s="1">
        <v>2.3130000000000002</v>
      </c>
      <c r="F13210">
        <v>2.3069999999999999</v>
      </c>
      <c r="G13210">
        <v>0.56899999999999995</v>
      </c>
      <c r="H13210">
        <v>2451</v>
      </c>
      <c r="I13210">
        <v>7.6</v>
      </c>
      <c r="J13210">
        <v>0.18692</v>
      </c>
      <c r="K13210">
        <v>0.89600000000000002</v>
      </c>
      <c r="L13210">
        <v>1.939483870967742</v>
      </c>
      <c r="M13210" s="2">
        <f t="shared" si="407"/>
        <v>32.258064516129032</v>
      </c>
      <c r="N13210" t="s">
        <v>2812</v>
      </c>
    </row>
    <row r="13211" spans="1:14">
      <c r="A13211">
        <v>11</v>
      </c>
      <c r="B13211" t="s">
        <v>10574</v>
      </c>
      <c r="C13211" t="s">
        <v>10575</v>
      </c>
      <c r="D13211">
        <v>34998</v>
      </c>
      <c r="E13211" s="1">
        <v>2.1829999999999998</v>
      </c>
      <c r="F13211">
        <v>2.569</v>
      </c>
      <c r="G13211">
        <v>0.44500000000000001</v>
      </c>
      <c r="H13211">
        <v>557</v>
      </c>
      <c r="I13211" t="s">
        <v>18288</v>
      </c>
      <c r="J13211">
        <v>5.1700000000000003E-2</v>
      </c>
      <c r="K13211">
        <v>1.1839999999999999</v>
      </c>
      <c r="L13211">
        <v>1.939483870967742</v>
      </c>
      <c r="M13211" s="2">
        <f t="shared" si="407"/>
        <v>35.483870967741936</v>
      </c>
      <c r="N13211" t="s">
        <v>2812</v>
      </c>
    </row>
    <row r="13212" spans="1:14">
      <c r="A13212">
        <v>12</v>
      </c>
      <c r="B13212" t="s">
        <v>10612</v>
      </c>
      <c r="C13212" t="s">
        <v>10613</v>
      </c>
      <c r="D13212">
        <v>20567</v>
      </c>
      <c r="E13212" s="1">
        <v>1.9419999999999999</v>
      </c>
      <c r="F13212">
        <v>1.9870000000000001</v>
      </c>
      <c r="G13212">
        <v>0.31900000000000001</v>
      </c>
      <c r="H13212">
        <v>499</v>
      </c>
      <c r="I13212" t="s">
        <v>18288</v>
      </c>
      <c r="J13212">
        <v>4.1320000000000003E-2</v>
      </c>
      <c r="K13212">
        <v>0.95299999999999996</v>
      </c>
      <c r="L13212">
        <v>1.939483870967742</v>
      </c>
      <c r="M13212" s="2">
        <f t="shared" si="407"/>
        <v>38.70967741935484</v>
      </c>
      <c r="N13212" t="s">
        <v>2812</v>
      </c>
    </row>
    <row r="13213" spans="1:14">
      <c r="A13213">
        <v>13</v>
      </c>
      <c r="B13213" t="s">
        <v>13183</v>
      </c>
      <c r="C13213" t="s">
        <v>13184</v>
      </c>
      <c r="D13213">
        <v>1503</v>
      </c>
      <c r="E13213" s="1">
        <v>1.728</v>
      </c>
      <c r="F13213">
        <v>2.2309999999999999</v>
      </c>
      <c r="G13213">
        <v>0.247</v>
      </c>
      <c r="H13213">
        <v>85</v>
      </c>
      <c r="I13213">
        <v>7.5</v>
      </c>
      <c r="J13213">
        <v>3.1900000000000001E-3</v>
      </c>
      <c r="K13213">
        <v>0.67900000000000005</v>
      </c>
      <c r="L13213">
        <v>1.939483870967742</v>
      </c>
      <c r="M13213" s="2">
        <f t="shared" si="407"/>
        <v>41.935483870967744</v>
      </c>
      <c r="N13213" t="s">
        <v>2812</v>
      </c>
    </row>
    <row r="13214" spans="1:14">
      <c r="A13214">
        <v>14</v>
      </c>
      <c r="B13214" t="s">
        <v>10546</v>
      </c>
      <c r="C13214" t="s">
        <v>10547</v>
      </c>
      <c r="D13214">
        <v>1146</v>
      </c>
      <c r="E13214" s="1">
        <v>1.635</v>
      </c>
      <c r="F13214">
        <v>1.718</v>
      </c>
      <c r="G13214">
        <v>0.22600000000000001</v>
      </c>
      <c r="H13214">
        <v>84</v>
      </c>
      <c r="I13214">
        <v>6.7</v>
      </c>
      <c r="J13214">
        <v>3.5400000000000002E-3</v>
      </c>
      <c r="K13214">
        <v>0.72099999999999997</v>
      </c>
      <c r="L13214">
        <v>1.939483870967742</v>
      </c>
      <c r="M13214" s="2">
        <f t="shared" si="407"/>
        <v>45.161290322580641</v>
      </c>
      <c r="N13214" t="s">
        <v>2812</v>
      </c>
    </row>
    <row r="13215" spans="1:14">
      <c r="A13215">
        <v>15</v>
      </c>
      <c r="B13215" t="s">
        <v>9895</v>
      </c>
      <c r="C13215" t="s">
        <v>9896</v>
      </c>
      <c r="D13215">
        <v>433</v>
      </c>
      <c r="E13215" s="1">
        <v>1.603</v>
      </c>
      <c r="F13215">
        <v>1.46</v>
      </c>
      <c r="G13215">
        <v>0.84299999999999997</v>
      </c>
      <c r="H13215">
        <v>51</v>
      </c>
      <c r="I13215">
        <v>2.9</v>
      </c>
      <c r="J13215">
        <v>2.96E-3</v>
      </c>
      <c r="K13215">
        <v>0.70499999999999996</v>
      </c>
      <c r="L13215">
        <v>1.939483870967742</v>
      </c>
      <c r="M13215" s="2">
        <f t="shared" si="407"/>
        <v>48.387096774193552</v>
      </c>
      <c r="N13215" t="s">
        <v>2812</v>
      </c>
    </row>
    <row r="13216" spans="1:14">
      <c r="A13216">
        <v>16</v>
      </c>
      <c r="B13216" t="s">
        <v>17725</v>
      </c>
      <c r="C13216" t="s">
        <v>17726</v>
      </c>
      <c r="D13216">
        <v>3316</v>
      </c>
      <c r="E13216" s="1">
        <v>1.595</v>
      </c>
      <c r="F13216">
        <v>1.7769999999999999</v>
      </c>
      <c r="G13216">
        <v>0.33200000000000002</v>
      </c>
      <c r="H13216">
        <v>187</v>
      </c>
      <c r="I13216">
        <v>7.9</v>
      </c>
      <c r="J13216">
        <v>8.1799999999999998E-3</v>
      </c>
      <c r="K13216">
        <v>0.63300000000000001</v>
      </c>
      <c r="L13216">
        <v>1.939483870967742</v>
      </c>
      <c r="M13216" s="2">
        <f t="shared" si="407"/>
        <v>51.612903225806448</v>
      </c>
      <c r="N13216" t="s">
        <v>2812</v>
      </c>
    </row>
    <row r="13217" spans="1:14">
      <c r="A13217">
        <v>17</v>
      </c>
      <c r="B13217" t="s">
        <v>14283</v>
      </c>
      <c r="C13217" t="s">
        <v>14284</v>
      </c>
      <c r="D13217">
        <v>426</v>
      </c>
      <c r="E13217" s="1">
        <v>1.415</v>
      </c>
      <c r="F13217">
        <v>1.409</v>
      </c>
      <c r="G13217">
        <v>0.28899999999999998</v>
      </c>
      <c r="H13217">
        <v>45</v>
      </c>
      <c r="I13217">
        <v>5.7</v>
      </c>
      <c r="J13217">
        <v>2.7299999999999998E-3</v>
      </c>
      <c r="K13217">
        <v>1.046</v>
      </c>
      <c r="L13217">
        <v>1.939483870967742</v>
      </c>
      <c r="M13217" s="2">
        <f t="shared" si="407"/>
        <v>54.838709677419352</v>
      </c>
      <c r="N13217" t="s">
        <v>2812</v>
      </c>
    </row>
    <row r="13218" spans="1:14">
      <c r="A13218">
        <v>18</v>
      </c>
      <c r="B13218" t="s">
        <v>15304</v>
      </c>
      <c r="C13218" t="s">
        <v>15305</v>
      </c>
      <c r="D13218">
        <v>4671</v>
      </c>
      <c r="E13218" s="1">
        <v>1.3520000000000001</v>
      </c>
      <c r="F13218">
        <v>1.43</v>
      </c>
      <c r="G13218">
        <v>0.17599999999999999</v>
      </c>
      <c r="H13218">
        <v>267</v>
      </c>
      <c r="I13218">
        <v>8.5</v>
      </c>
      <c r="J13218">
        <v>1.4710000000000001E-2</v>
      </c>
      <c r="K13218">
        <v>0.72</v>
      </c>
      <c r="L13218">
        <v>1.939483870967742</v>
      </c>
      <c r="M13218" s="2">
        <f t="shared" si="407"/>
        <v>58.064516129032263</v>
      </c>
      <c r="N13218" t="s">
        <v>2812</v>
      </c>
    </row>
    <row r="13219" spans="1:14">
      <c r="A13219">
        <v>19</v>
      </c>
      <c r="B13219" t="s">
        <v>10590</v>
      </c>
      <c r="C13219" t="s">
        <v>10591</v>
      </c>
      <c r="D13219">
        <v>589</v>
      </c>
      <c r="E13219" s="1">
        <v>0.98</v>
      </c>
      <c r="F13219">
        <v>0.996</v>
      </c>
      <c r="G13219">
        <v>9.8000000000000004E-2</v>
      </c>
      <c r="H13219">
        <v>51</v>
      </c>
      <c r="I13219">
        <v>6.4</v>
      </c>
      <c r="J13219">
        <v>2.31E-3</v>
      </c>
      <c r="K13219">
        <v>0.54400000000000004</v>
      </c>
      <c r="L13219">
        <v>1.939483870967742</v>
      </c>
      <c r="M13219" s="2">
        <f t="shared" si="407"/>
        <v>61.29032258064516</v>
      </c>
      <c r="N13219" t="s">
        <v>2812</v>
      </c>
    </row>
    <row r="13220" spans="1:14">
      <c r="A13220">
        <v>20</v>
      </c>
      <c r="B13220" t="s">
        <v>9893</v>
      </c>
      <c r="C13220" t="s">
        <v>9894</v>
      </c>
      <c r="D13220">
        <v>1115</v>
      </c>
      <c r="E13220" s="1">
        <v>0.93400000000000005</v>
      </c>
      <c r="F13220">
        <v>1.1200000000000001</v>
      </c>
      <c r="G13220">
        <v>0.72</v>
      </c>
      <c r="H13220">
        <v>125</v>
      </c>
      <c r="I13220">
        <v>5.3</v>
      </c>
      <c r="J13220">
        <v>4.1700000000000001E-3</v>
      </c>
      <c r="K13220">
        <v>0.47499999999999998</v>
      </c>
      <c r="L13220">
        <v>1.939483870967742</v>
      </c>
      <c r="M13220" s="2">
        <f t="shared" si="407"/>
        <v>64.516129032258064</v>
      </c>
      <c r="N13220" t="s">
        <v>2812</v>
      </c>
    </row>
    <row r="13221" spans="1:14">
      <c r="A13221">
        <v>21</v>
      </c>
      <c r="B13221" t="s">
        <v>10620</v>
      </c>
      <c r="C13221" t="s">
        <v>10621</v>
      </c>
      <c r="D13221">
        <v>669</v>
      </c>
      <c r="E13221" s="1">
        <v>0.88100000000000001</v>
      </c>
      <c r="F13221">
        <v>1.1479999999999999</v>
      </c>
      <c r="G13221">
        <v>0.45700000000000002</v>
      </c>
      <c r="H13221">
        <v>35</v>
      </c>
      <c r="I13221">
        <v>8.6</v>
      </c>
      <c r="J13221">
        <v>1.99E-3</v>
      </c>
      <c r="K13221">
        <v>0.69899999999999995</v>
      </c>
      <c r="L13221">
        <v>1.939483870967742</v>
      </c>
      <c r="M13221" s="2">
        <f t="shared" si="407"/>
        <v>67.741935483870961</v>
      </c>
      <c r="N13221" t="s">
        <v>2812</v>
      </c>
    </row>
    <row r="13222" spans="1:14">
      <c r="A13222">
        <v>22</v>
      </c>
      <c r="B13222" t="s">
        <v>10560</v>
      </c>
      <c r="C13222" t="s">
        <v>10561</v>
      </c>
      <c r="D13222">
        <v>421</v>
      </c>
      <c r="E13222" s="1">
        <v>0.87</v>
      </c>
      <c r="F13222">
        <v>0.91800000000000004</v>
      </c>
      <c r="G13222">
        <v>0.1</v>
      </c>
      <c r="H13222">
        <v>30</v>
      </c>
      <c r="I13222">
        <v>6.5</v>
      </c>
      <c r="J13222">
        <v>1.33E-3</v>
      </c>
      <c r="K13222">
        <v>0.36399999999999999</v>
      </c>
      <c r="L13222">
        <v>1.939483870967742</v>
      </c>
      <c r="M13222" s="2">
        <f t="shared" si="407"/>
        <v>70.967741935483872</v>
      </c>
      <c r="N13222" t="s">
        <v>2812</v>
      </c>
    </row>
    <row r="13223" spans="1:14">
      <c r="A13223">
        <v>23</v>
      </c>
      <c r="B13223" t="s">
        <v>9897</v>
      </c>
      <c r="C13223" t="s">
        <v>9898</v>
      </c>
      <c r="D13223">
        <v>6665</v>
      </c>
      <c r="E13223" s="1">
        <v>0.86799999999999999</v>
      </c>
      <c r="F13223">
        <v>1.024</v>
      </c>
      <c r="G13223">
        <v>0.23799999999999999</v>
      </c>
      <c r="H13223">
        <v>470</v>
      </c>
      <c r="I13223">
        <v>7.6</v>
      </c>
      <c r="J13223">
        <v>1.5630000000000002E-2</v>
      </c>
      <c r="K13223">
        <v>0.36199999999999999</v>
      </c>
      <c r="L13223">
        <v>1.939483870967742</v>
      </c>
      <c r="M13223" s="2">
        <f t="shared" si="407"/>
        <v>74.193548387096769</v>
      </c>
      <c r="N13223" t="s">
        <v>2812</v>
      </c>
    </row>
    <row r="13224" spans="1:14">
      <c r="A13224">
        <v>24</v>
      </c>
      <c r="B13224" t="s">
        <v>10550</v>
      </c>
      <c r="C13224" t="s">
        <v>10551</v>
      </c>
      <c r="D13224">
        <v>864</v>
      </c>
      <c r="E13224" s="1">
        <v>0.75800000000000001</v>
      </c>
      <c r="F13224">
        <v>1.0249999999999999</v>
      </c>
      <c r="G13224">
        <v>0.20699999999999999</v>
      </c>
      <c r="H13224">
        <v>58</v>
      </c>
      <c r="I13224">
        <v>8.8000000000000007</v>
      </c>
      <c r="J13224">
        <v>2.0600000000000002E-3</v>
      </c>
      <c r="K13224">
        <v>0.49299999999999999</v>
      </c>
      <c r="L13224">
        <v>1.939483870967742</v>
      </c>
      <c r="M13224" s="2">
        <f t="shared" si="407"/>
        <v>77.41935483870968</v>
      </c>
      <c r="N13224" t="s">
        <v>2812</v>
      </c>
    </row>
    <row r="13225" spans="1:14">
      <c r="A13225">
        <v>25</v>
      </c>
      <c r="B13225" t="s">
        <v>9899</v>
      </c>
      <c r="C13225" t="s">
        <v>9900</v>
      </c>
      <c r="D13225">
        <v>1391</v>
      </c>
      <c r="E13225" s="1">
        <v>0.755</v>
      </c>
      <c r="F13225">
        <v>0.751</v>
      </c>
      <c r="G13225">
        <v>0.41199999999999998</v>
      </c>
      <c r="H13225">
        <v>85</v>
      </c>
      <c r="I13225" t="s">
        <v>18288</v>
      </c>
      <c r="J13225">
        <v>2E-3</v>
      </c>
      <c r="K13225">
        <v>0.33400000000000002</v>
      </c>
      <c r="L13225">
        <v>1.939483870967742</v>
      </c>
      <c r="M13225" s="2">
        <f t="shared" si="407"/>
        <v>80.645161290322577</v>
      </c>
      <c r="N13225" t="s">
        <v>2812</v>
      </c>
    </row>
    <row r="13226" spans="1:14">
      <c r="A13226">
        <v>26</v>
      </c>
      <c r="B13226" t="s">
        <v>9909</v>
      </c>
      <c r="C13226" t="s">
        <v>9910</v>
      </c>
      <c r="D13226">
        <v>1118</v>
      </c>
      <c r="E13226" s="1">
        <v>0.66400000000000003</v>
      </c>
      <c r="F13226">
        <v>0.74</v>
      </c>
      <c r="G13226">
        <v>0.18099999999999999</v>
      </c>
      <c r="H13226">
        <v>127</v>
      </c>
      <c r="I13226">
        <v>7.3</v>
      </c>
      <c r="J13226">
        <v>3.2000000000000002E-3</v>
      </c>
      <c r="K13226">
        <v>0.30199999999999999</v>
      </c>
      <c r="L13226">
        <v>1.939483870967742</v>
      </c>
      <c r="M13226" s="2">
        <f t="shared" si="407"/>
        <v>83.870967741935488</v>
      </c>
      <c r="N13226" t="s">
        <v>2812</v>
      </c>
    </row>
    <row r="13227" spans="1:14">
      <c r="A13227">
        <v>27</v>
      </c>
      <c r="B13227" t="s">
        <v>10594</v>
      </c>
      <c r="C13227" t="s">
        <v>10595</v>
      </c>
      <c r="D13227">
        <v>444</v>
      </c>
      <c r="E13227" s="1">
        <v>0.55000000000000004</v>
      </c>
      <c r="F13227">
        <v>0.48499999999999999</v>
      </c>
      <c r="G13227">
        <v>9.1999999999999998E-2</v>
      </c>
      <c r="H13227">
        <v>65</v>
      </c>
      <c r="I13227" t="s">
        <v>18288</v>
      </c>
      <c r="J13227">
        <v>6.2E-4</v>
      </c>
      <c r="K13227">
        <v>0.14699999999999999</v>
      </c>
      <c r="L13227">
        <v>1.939483870967742</v>
      </c>
      <c r="M13227" s="2">
        <f t="shared" si="407"/>
        <v>87.096774193548384</v>
      </c>
      <c r="N13227" t="s">
        <v>2812</v>
      </c>
    </row>
    <row r="13228" spans="1:14">
      <c r="A13228">
        <v>28</v>
      </c>
      <c r="B13228" t="s">
        <v>9911</v>
      </c>
      <c r="C13228" t="s">
        <v>9912</v>
      </c>
      <c r="D13228">
        <v>603</v>
      </c>
      <c r="E13228" s="1">
        <v>0.51400000000000001</v>
      </c>
      <c r="F13228">
        <v>0.501</v>
      </c>
      <c r="G13228">
        <v>8.1000000000000003E-2</v>
      </c>
      <c r="H13228">
        <v>223</v>
      </c>
      <c r="I13228">
        <v>4.8</v>
      </c>
      <c r="J13228">
        <v>2.1199999999999999E-3</v>
      </c>
      <c r="K13228">
        <v>0.16500000000000001</v>
      </c>
      <c r="L13228">
        <v>1.939483870967742</v>
      </c>
      <c r="M13228" s="2">
        <f t="shared" si="407"/>
        <v>90.322580645161281</v>
      </c>
      <c r="N13228" t="s">
        <v>2812</v>
      </c>
    </row>
    <row r="13229" spans="1:14">
      <c r="A13229">
        <v>29</v>
      </c>
      <c r="B13229" t="s">
        <v>11837</v>
      </c>
      <c r="C13229" t="s">
        <v>11838</v>
      </c>
      <c r="D13229">
        <v>1051</v>
      </c>
      <c r="E13229" s="1">
        <v>0.502</v>
      </c>
      <c r="F13229">
        <v>0.497</v>
      </c>
      <c r="G13229">
        <v>9.2999999999999999E-2</v>
      </c>
      <c r="H13229">
        <v>107</v>
      </c>
      <c r="I13229" t="s">
        <v>18288</v>
      </c>
      <c r="J13229">
        <v>1.6299999999999999E-3</v>
      </c>
      <c r="K13229">
        <v>0.17299999999999999</v>
      </c>
      <c r="L13229">
        <v>1.939483870967742</v>
      </c>
      <c r="M13229" s="2">
        <f t="shared" si="407"/>
        <v>93.548387096774192</v>
      </c>
      <c r="N13229" t="s">
        <v>2812</v>
      </c>
    </row>
    <row r="13230" spans="1:14">
      <c r="A13230">
        <v>30</v>
      </c>
      <c r="B13230" t="s">
        <v>10552</v>
      </c>
      <c r="C13230" t="s">
        <v>10553</v>
      </c>
      <c r="D13230">
        <v>748</v>
      </c>
      <c r="E13230" s="1">
        <v>0.313</v>
      </c>
      <c r="F13230">
        <v>0.27300000000000002</v>
      </c>
      <c r="G13230">
        <v>3.5999999999999997E-2</v>
      </c>
      <c r="H13230">
        <v>83</v>
      </c>
      <c r="I13230" t="s">
        <v>18288</v>
      </c>
      <c r="J13230">
        <v>9.3999999999999997E-4</v>
      </c>
      <c r="K13230">
        <v>0.106</v>
      </c>
      <c r="L13230">
        <v>1.939483870967742</v>
      </c>
      <c r="M13230" s="2">
        <f t="shared" si="407"/>
        <v>96.774193548387103</v>
      </c>
      <c r="N13230" t="s">
        <v>2812</v>
      </c>
    </row>
    <row r="13231" spans="1:14">
      <c r="A13231">
        <v>31</v>
      </c>
      <c r="B13231" t="s">
        <v>11833</v>
      </c>
      <c r="C13231" t="s">
        <v>11834</v>
      </c>
      <c r="D13231">
        <v>82</v>
      </c>
      <c r="E13231" s="1">
        <v>6.9000000000000006E-2</v>
      </c>
      <c r="F13231">
        <v>0.05</v>
      </c>
      <c r="G13231">
        <v>3.0000000000000001E-3</v>
      </c>
      <c r="H13231">
        <v>311</v>
      </c>
      <c r="J13231">
        <v>2.1000000000000001E-4</v>
      </c>
      <c r="K13231">
        <v>8.0000000000000002E-3</v>
      </c>
      <c r="L13231">
        <v>1.939483870967742</v>
      </c>
      <c r="M13231" s="2">
        <f t="shared" si="407"/>
        <v>100</v>
      </c>
      <c r="N13231" t="s">
        <v>2812</v>
      </c>
    </row>
    <row r="13232" spans="1:14" s="3" customFormat="1">
      <c r="E13232" s="4"/>
      <c r="M13232" s="5"/>
    </row>
    <row r="13233" spans="1:14">
      <c r="A13233">
        <v>1</v>
      </c>
      <c r="B13233" t="s">
        <v>15268</v>
      </c>
      <c r="C13233" t="s">
        <v>15269</v>
      </c>
      <c r="D13233">
        <v>11294</v>
      </c>
      <c r="E13233" s="1">
        <v>3.0779999999999998</v>
      </c>
      <c r="F13233">
        <v>3.2120000000000002</v>
      </c>
      <c r="G13233">
        <v>1.089</v>
      </c>
      <c r="H13233">
        <v>271</v>
      </c>
      <c r="I13233">
        <v>8.6</v>
      </c>
      <c r="J13233">
        <v>3.2599999999999997E-2</v>
      </c>
      <c r="K13233">
        <v>1.4410000000000001</v>
      </c>
      <c r="L13233">
        <f>AVERAGE(E13233:E13287)</f>
        <v>1.2631090909090912</v>
      </c>
      <c r="M13233" s="2">
        <f t="shared" ref="M13233:M13264" si="408">A13233/55*100</f>
        <v>1.8181818181818181</v>
      </c>
      <c r="N13233" t="s">
        <v>2813</v>
      </c>
    </row>
    <row r="13234" spans="1:14">
      <c r="A13234">
        <v>2</v>
      </c>
      <c r="B13234" t="s">
        <v>14077</v>
      </c>
      <c r="C13234" t="s">
        <v>14078</v>
      </c>
      <c r="D13234">
        <v>5098</v>
      </c>
      <c r="E13234" s="1">
        <v>2.7730000000000001</v>
      </c>
      <c r="F13234">
        <v>2.6709999999999998</v>
      </c>
      <c r="G13234">
        <v>0.80700000000000005</v>
      </c>
      <c r="H13234">
        <v>497</v>
      </c>
      <c r="I13234">
        <v>2.8</v>
      </c>
      <c r="J13234">
        <v>2.0910000000000002E-2</v>
      </c>
      <c r="K13234">
        <v>0.72699999999999998</v>
      </c>
      <c r="L13234">
        <v>1.2631090909090912</v>
      </c>
      <c r="M13234" s="2">
        <f t="shared" si="408"/>
        <v>3.6363636363636362</v>
      </c>
      <c r="N13234" t="s">
        <v>2813</v>
      </c>
    </row>
    <row r="13235" spans="1:14">
      <c r="A13235">
        <v>3</v>
      </c>
      <c r="B13235" t="s">
        <v>14047</v>
      </c>
      <c r="C13235" t="s">
        <v>14048</v>
      </c>
      <c r="D13235">
        <v>1723</v>
      </c>
      <c r="E13235" s="1">
        <v>2.4849999999999999</v>
      </c>
      <c r="F13235">
        <v>3.2909999999999999</v>
      </c>
      <c r="G13235">
        <v>0.442</v>
      </c>
      <c r="H13235">
        <v>52</v>
      </c>
      <c r="I13235">
        <v>6.4</v>
      </c>
      <c r="J13235">
        <v>9.58E-3</v>
      </c>
      <c r="K13235">
        <v>2.335</v>
      </c>
      <c r="L13235">
        <v>1.2631090909090912</v>
      </c>
      <c r="M13235" s="2">
        <f t="shared" si="408"/>
        <v>5.4545454545454541</v>
      </c>
      <c r="N13235" t="s">
        <v>2813</v>
      </c>
    </row>
    <row r="13236" spans="1:14">
      <c r="A13236">
        <v>4</v>
      </c>
      <c r="B13236" t="s">
        <v>9937</v>
      </c>
      <c r="C13236" t="s">
        <v>9938</v>
      </c>
      <c r="D13236">
        <v>1824</v>
      </c>
      <c r="E13236" s="1">
        <v>2.415</v>
      </c>
      <c r="F13236">
        <v>1.367</v>
      </c>
      <c r="G13236">
        <v>1.696</v>
      </c>
      <c r="H13236">
        <v>79</v>
      </c>
      <c r="I13236" t="s">
        <v>18288</v>
      </c>
      <c r="J13236">
        <v>6.4799999999999996E-3</v>
      </c>
      <c r="K13236">
        <v>1.004</v>
      </c>
      <c r="L13236">
        <v>1.2631090909090912</v>
      </c>
      <c r="M13236" s="2">
        <f t="shared" si="408"/>
        <v>7.2727272727272725</v>
      </c>
      <c r="N13236" t="s">
        <v>2813</v>
      </c>
    </row>
    <row r="13237" spans="1:14">
      <c r="A13237">
        <v>5</v>
      </c>
      <c r="B13237" t="s">
        <v>14073</v>
      </c>
      <c r="C13237" t="s">
        <v>14074</v>
      </c>
      <c r="D13237">
        <v>73</v>
      </c>
      <c r="E13237" s="1">
        <v>2.4</v>
      </c>
      <c r="G13237">
        <v>0.375</v>
      </c>
      <c r="H13237">
        <v>8</v>
      </c>
      <c r="J13237">
        <v>7.6999999999999996E-4</v>
      </c>
      <c r="L13237">
        <v>1.2631090909090912</v>
      </c>
      <c r="M13237" s="2">
        <f t="shared" si="408"/>
        <v>9.0909090909090917</v>
      </c>
      <c r="N13237" t="s">
        <v>2813</v>
      </c>
    </row>
    <row r="13238" spans="1:14">
      <c r="A13238">
        <v>6</v>
      </c>
      <c r="B13238" t="s">
        <v>9905</v>
      </c>
      <c r="C13238" t="s">
        <v>9906</v>
      </c>
      <c r="D13238">
        <v>74169</v>
      </c>
      <c r="E13238" s="1">
        <v>2.3130000000000002</v>
      </c>
      <c r="F13238">
        <v>2.3069999999999999</v>
      </c>
      <c r="G13238">
        <v>0.56899999999999995</v>
      </c>
      <c r="H13238">
        <v>2451</v>
      </c>
      <c r="I13238">
        <v>7.6</v>
      </c>
      <c r="J13238">
        <v>0.18692</v>
      </c>
      <c r="K13238">
        <v>0.89600000000000002</v>
      </c>
      <c r="L13238">
        <v>1.2631090909090912</v>
      </c>
      <c r="M13238" s="2">
        <f t="shared" si="408"/>
        <v>10.909090909090908</v>
      </c>
      <c r="N13238" t="s">
        <v>2813</v>
      </c>
    </row>
    <row r="13239" spans="1:14">
      <c r="A13239">
        <v>7</v>
      </c>
      <c r="B13239" t="s">
        <v>14071</v>
      </c>
      <c r="C13239" t="s">
        <v>14072</v>
      </c>
      <c r="D13239">
        <v>4517</v>
      </c>
      <c r="E13239" s="1">
        <v>2.1880000000000002</v>
      </c>
      <c r="F13239">
        <v>2.27</v>
      </c>
      <c r="G13239">
        <v>0.53</v>
      </c>
      <c r="H13239">
        <v>247</v>
      </c>
      <c r="I13239">
        <v>5.8</v>
      </c>
      <c r="J13239">
        <v>1.553E-2</v>
      </c>
      <c r="K13239">
        <v>0.92</v>
      </c>
      <c r="L13239">
        <v>1.2631090909090912</v>
      </c>
      <c r="M13239" s="2">
        <f t="shared" si="408"/>
        <v>12.727272727272727</v>
      </c>
      <c r="N13239" t="s">
        <v>2813</v>
      </c>
    </row>
    <row r="13240" spans="1:14">
      <c r="A13240">
        <v>8</v>
      </c>
      <c r="B13240" t="s">
        <v>15316</v>
      </c>
      <c r="C13240" t="s">
        <v>15317</v>
      </c>
      <c r="D13240">
        <v>27542</v>
      </c>
      <c r="E13240" s="1">
        <v>2.1379999999999999</v>
      </c>
      <c r="F13240">
        <v>2.851</v>
      </c>
      <c r="G13240">
        <v>0.59099999999999997</v>
      </c>
      <c r="H13240">
        <v>425</v>
      </c>
      <c r="I13240" t="s">
        <v>18288</v>
      </c>
      <c r="J13240">
        <v>5.9830000000000001E-2</v>
      </c>
      <c r="K13240">
        <v>1.4319999999999999</v>
      </c>
      <c r="L13240">
        <v>1.2631090909090912</v>
      </c>
      <c r="M13240" s="2">
        <f t="shared" si="408"/>
        <v>14.545454545454545</v>
      </c>
      <c r="N13240" t="s">
        <v>2813</v>
      </c>
    </row>
    <row r="13241" spans="1:14">
      <c r="A13241">
        <v>9</v>
      </c>
      <c r="B13241" t="s">
        <v>9923</v>
      </c>
      <c r="C13241" t="s">
        <v>9924</v>
      </c>
      <c r="D13241">
        <v>13967</v>
      </c>
      <c r="E13241" s="1">
        <v>1.9710000000000001</v>
      </c>
      <c r="F13241">
        <v>2.012</v>
      </c>
      <c r="G13241">
        <v>0.63300000000000001</v>
      </c>
      <c r="H13241">
        <v>221</v>
      </c>
      <c r="I13241" t="s">
        <v>18288</v>
      </c>
      <c r="J13241">
        <v>3.7870000000000001E-2</v>
      </c>
      <c r="K13241">
        <v>1.7729999999999999</v>
      </c>
      <c r="L13241">
        <v>1.2631090909090912</v>
      </c>
      <c r="M13241" s="2">
        <f t="shared" si="408"/>
        <v>16.363636363636363</v>
      </c>
      <c r="N13241" t="s">
        <v>2813</v>
      </c>
    </row>
    <row r="13242" spans="1:14">
      <c r="A13242">
        <v>10</v>
      </c>
      <c r="B13242" t="s">
        <v>14111</v>
      </c>
      <c r="C13242" t="s">
        <v>14112</v>
      </c>
      <c r="D13242">
        <v>4907</v>
      </c>
      <c r="E13242" s="1">
        <v>1.8959999999999999</v>
      </c>
      <c r="F13242">
        <v>2.39</v>
      </c>
      <c r="G13242">
        <v>0.35099999999999998</v>
      </c>
      <c r="H13242">
        <v>191</v>
      </c>
      <c r="I13242">
        <v>7.6</v>
      </c>
      <c r="J13242">
        <v>1.6549999999999999E-2</v>
      </c>
      <c r="K13242">
        <v>1.216</v>
      </c>
      <c r="L13242">
        <v>1.2631090909090912</v>
      </c>
      <c r="M13242" s="2">
        <f t="shared" si="408"/>
        <v>18.181818181818183</v>
      </c>
      <c r="N13242" t="s">
        <v>2813</v>
      </c>
    </row>
    <row r="13243" spans="1:14">
      <c r="A13243">
        <v>11</v>
      </c>
      <c r="B13243" t="s">
        <v>10584</v>
      </c>
      <c r="C13243" t="s">
        <v>10585</v>
      </c>
      <c r="D13243">
        <v>4216</v>
      </c>
      <c r="E13243" s="1">
        <v>1.8660000000000001</v>
      </c>
      <c r="F13243">
        <v>1.9219999999999999</v>
      </c>
      <c r="G13243">
        <v>0.58399999999999996</v>
      </c>
      <c r="H13243">
        <v>269</v>
      </c>
      <c r="I13243">
        <v>4.2</v>
      </c>
      <c r="J13243">
        <v>2.5870000000000001E-2</v>
      </c>
      <c r="K13243">
        <v>0.95699999999999996</v>
      </c>
      <c r="L13243">
        <v>1.2631090909090912</v>
      </c>
      <c r="M13243" s="2">
        <f t="shared" si="408"/>
        <v>20</v>
      </c>
      <c r="N13243" t="s">
        <v>2813</v>
      </c>
    </row>
    <row r="13244" spans="1:14">
      <c r="A13244">
        <v>12</v>
      </c>
      <c r="B13244" t="s">
        <v>9921</v>
      </c>
      <c r="C13244" t="s">
        <v>9922</v>
      </c>
      <c r="D13244">
        <v>1131</v>
      </c>
      <c r="E13244" s="1">
        <v>1.863</v>
      </c>
      <c r="F13244">
        <v>1.883</v>
      </c>
      <c r="G13244">
        <v>0.51700000000000002</v>
      </c>
      <c r="H13244">
        <v>147</v>
      </c>
      <c r="I13244">
        <v>3.3</v>
      </c>
      <c r="J13244">
        <v>8.4799999999999997E-3</v>
      </c>
      <c r="K13244">
        <v>0.94599999999999995</v>
      </c>
      <c r="L13244">
        <v>1.2631090909090912</v>
      </c>
      <c r="M13244" s="2">
        <f t="shared" si="408"/>
        <v>21.818181818181817</v>
      </c>
      <c r="N13244" t="s">
        <v>2813</v>
      </c>
    </row>
    <row r="13245" spans="1:14">
      <c r="A13245">
        <v>13</v>
      </c>
      <c r="B13245" t="s">
        <v>9933</v>
      </c>
      <c r="C13245" t="s">
        <v>9934</v>
      </c>
      <c r="D13245">
        <v>21656</v>
      </c>
      <c r="E13245" s="1">
        <v>1.766</v>
      </c>
      <c r="F13245">
        <v>1.514</v>
      </c>
      <c r="G13245">
        <v>0.56499999999999995</v>
      </c>
      <c r="H13245">
        <v>880</v>
      </c>
      <c r="I13245">
        <v>8.3000000000000007</v>
      </c>
      <c r="J13245">
        <v>6.2010000000000003E-2</v>
      </c>
      <c r="K13245">
        <v>0.69099999999999995</v>
      </c>
      <c r="L13245">
        <v>1.2631090909090912</v>
      </c>
      <c r="M13245" s="2">
        <f t="shared" si="408"/>
        <v>23.636363636363637</v>
      </c>
      <c r="N13245" t="s">
        <v>2813</v>
      </c>
    </row>
    <row r="13246" spans="1:14">
      <c r="A13246">
        <v>14</v>
      </c>
      <c r="B13246" t="s">
        <v>9941</v>
      </c>
      <c r="C13246" t="s">
        <v>9942</v>
      </c>
      <c r="D13246">
        <v>503</v>
      </c>
      <c r="E13246" s="1">
        <v>1.748</v>
      </c>
      <c r="F13246">
        <v>1.5289999999999999</v>
      </c>
      <c r="G13246">
        <v>0.58299999999999996</v>
      </c>
      <c r="H13246">
        <v>108</v>
      </c>
      <c r="I13246">
        <v>3.1</v>
      </c>
      <c r="J13246">
        <v>2.0799999999999998E-3</v>
      </c>
      <c r="K13246">
        <v>0.621</v>
      </c>
      <c r="L13246">
        <v>1.2631090909090912</v>
      </c>
      <c r="M13246" s="2">
        <f t="shared" si="408"/>
        <v>25.454545454545453</v>
      </c>
      <c r="N13246" t="s">
        <v>2813</v>
      </c>
    </row>
    <row r="13247" spans="1:14">
      <c r="A13247">
        <v>15</v>
      </c>
      <c r="B13247" t="s">
        <v>14177</v>
      </c>
      <c r="C13247" t="s">
        <v>14178</v>
      </c>
      <c r="D13247">
        <v>9816</v>
      </c>
      <c r="E13247" s="1">
        <v>1.669</v>
      </c>
      <c r="F13247">
        <v>1.7769999999999999</v>
      </c>
      <c r="G13247">
        <v>0.57699999999999996</v>
      </c>
      <c r="H13247">
        <v>194</v>
      </c>
      <c r="I13247" t="s">
        <v>18288</v>
      </c>
      <c r="J13247">
        <v>1.6719999999999999E-2</v>
      </c>
      <c r="K13247">
        <v>0.93300000000000005</v>
      </c>
      <c r="L13247">
        <v>1.2631090909090912</v>
      </c>
      <c r="M13247" s="2">
        <f t="shared" si="408"/>
        <v>27.27272727272727</v>
      </c>
      <c r="N13247" t="s">
        <v>2813</v>
      </c>
    </row>
    <row r="13248" spans="1:14">
      <c r="A13248">
        <v>16</v>
      </c>
      <c r="B13248" t="s">
        <v>19322</v>
      </c>
      <c r="C13248" t="s">
        <v>19323</v>
      </c>
      <c r="D13248">
        <v>1061</v>
      </c>
      <c r="E13248" s="1">
        <v>1.6459999999999999</v>
      </c>
      <c r="F13248">
        <v>2.0270000000000001</v>
      </c>
      <c r="G13248">
        <v>0.46200000000000002</v>
      </c>
      <c r="H13248">
        <v>52</v>
      </c>
      <c r="I13248">
        <v>5.6</v>
      </c>
      <c r="J13248">
        <v>6.4599999999999996E-3</v>
      </c>
      <c r="K13248">
        <v>1.2609999999999999</v>
      </c>
      <c r="L13248">
        <v>1.2631090909090912</v>
      </c>
      <c r="M13248" s="2">
        <f t="shared" si="408"/>
        <v>29.09090909090909</v>
      </c>
      <c r="N13248" t="s">
        <v>2813</v>
      </c>
    </row>
    <row r="13249" spans="1:14">
      <c r="A13249">
        <v>17</v>
      </c>
      <c r="B13249" t="s">
        <v>14161</v>
      </c>
      <c r="C13249" t="s">
        <v>14162</v>
      </c>
      <c r="D13249">
        <v>3106</v>
      </c>
      <c r="E13249" s="1">
        <v>1.6020000000000001</v>
      </c>
      <c r="F13249">
        <v>1.627</v>
      </c>
      <c r="G13249">
        <v>0.25600000000000001</v>
      </c>
      <c r="H13249">
        <v>168</v>
      </c>
      <c r="I13249">
        <v>7</v>
      </c>
      <c r="J13249">
        <v>1.6750000000000001E-2</v>
      </c>
      <c r="K13249">
        <v>1.2150000000000001</v>
      </c>
      <c r="L13249">
        <v>1.2631090909090912</v>
      </c>
      <c r="M13249" s="2">
        <f t="shared" si="408"/>
        <v>30.909090909090907</v>
      </c>
      <c r="N13249" t="s">
        <v>2813</v>
      </c>
    </row>
    <row r="13250" spans="1:14">
      <c r="A13250">
        <v>18</v>
      </c>
      <c r="B13250" t="s">
        <v>14131</v>
      </c>
      <c r="C13250" t="s">
        <v>14132</v>
      </c>
      <c r="D13250">
        <v>686</v>
      </c>
      <c r="E13250" s="1">
        <v>1.5660000000000001</v>
      </c>
      <c r="F13250">
        <v>2.0259999999999998</v>
      </c>
      <c r="G13250">
        <v>0.5</v>
      </c>
      <c r="H13250">
        <v>36</v>
      </c>
      <c r="I13250">
        <v>9.1</v>
      </c>
      <c r="J13250">
        <v>2.8800000000000002E-3</v>
      </c>
      <c r="K13250">
        <v>1.44</v>
      </c>
      <c r="L13250">
        <v>1.2631090909090912</v>
      </c>
      <c r="M13250" s="2">
        <f t="shared" si="408"/>
        <v>32.727272727272727</v>
      </c>
      <c r="N13250" t="s">
        <v>2813</v>
      </c>
    </row>
    <row r="13251" spans="1:14">
      <c r="A13251">
        <v>19</v>
      </c>
      <c r="B13251" t="s">
        <v>14303</v>
      </c>
      <c r="C13251" t="s">
        <v>14304</v>
      </c>
      <c r="D13251">
        <v>1456</v>
      </c>
      <c r="E13251" s="1">
        <v>1.5620000000000001</v>
      </c>
      <c r="F13251">
        <v>2.1619999999999999</v>
      </c>
      <c r="G13251">
        <v>0.34499999999999997</v>
      </c>
      <c r="H13251">
        <v>55</v>
      </c>
      <c r="I13251">
        <v>6.4</v>
      </c>
      <c r="J13251">
        <v>7.1999999999999998E-3</v>
      </c>
      <c r="K13251">
        <v>1.4159999999999999</v>
      </c>
      <c r="L13251">
        <v>1.2631090909090912</v>
      </c>
      <c r="M13251" s="2">
        <f t="shared" si="408"/>
        <v>34.545454545454547</v>
      </c>
      <c r="N13251" t="s">
        <v>2813</v>
      </c>
    </row>
    <row r="13252" spans="1:14">
      <c r="A13252">
        <v>20</v>
      </c>
      <c r="B13252" t="s">
        <v>9919</v>
      </c>
      <c r="C13252" t="s">
        <v>9920</v>
      </c>
      <c r="D13252">
        <v>580</v>
      </c>
      <c r="E13252" s="1">
        <v>1.5289999999999999</v>
      </c>
      <c r="F13252">
        <v>1.2310000000000001</v>
      </c>
      <c r="G13252">
        <v>0.41399999999999998</v>
      </c>
      <c r="H13252">
        <v>58</v>
      </c>
      <c r="I13252">
        <v>5.4</v>
      </c>
      <c r="J13252">
        <v>4.3200000000000001E-3</v>
      </c>
      <c r="K13252">
        <v>1.0189999999999999</v>
      </c>
      <c r="L13252">
        <v>1.2631090909090912</v>
      </c>
      <c r="M13252" s="2">
        <f t="shared" si="408"/>
        <v>36.363636363636367</v>
      </c>
      <c r="N13252" t="s">
        <v>2813</v>
      </c>
    </row>
    <row r="13253" spans="1:14">
      <c r="A13253">
        <v>21</v>
      </c>
      <c r="B13253" t="s">
        <v>14189</v>
      </c>
      <c r="C13253" t="s">
        <v>14190</v>
      </c>
      <c r="D13253">
        <v>787</v>
      </c>
      <c r="E13253" s="1">
        <v>1.4530000000000001</v>
      </c>
      <c r="F13253">
        <v>1.9410000000000001</v>
      </c>
      <c r="G13253">
        <v>0.25800000000000001</v>
      </c>
      <c r="H13253">
        <v>62</v>
      </c>
      <c r="I13253">
        <v>4.8</v>
      </c>
      <c r="J13253">
        <v>4.5399999999999998E-3</v>
      </c>
      <c r="K13253">
        <v>1.097</v>
      </c>
      <c r="L13253">
        <v>1.2631090909090912</v>
      </c>
      <c r="M13253" s="2">
        <f t="shared" si="408"/>
        <v>38.181818181818187</v>
      </c>
      <c r="N13253" t="s">
        <v>2813</v>
      </c>
    </row>
    <row r="13254" spans="1:14">
      <c r="A13254">
        <v>22</v>
      </c>
      <c r="B13254" t="s">
        <v>9935</v>
      </c>
      <c r="C13254" t="s">
        <v>9936</v>
      </c>
      <c r="D13254">
        <v>7258</v>
      </c>
      <c r="E13254" s="1">
        <v>1.4</v>
      </c>
      <c r="F13254">
        <v>1.4410000000000001</v>
      </c>
      <c r="G13254">
        <v>0.39200000000000002</v>
      </c>
      <c r="H13254">
        <v>240</v>
      </c>
      <c r="I13254" t="s">
        <v>18288</v>
      </c>
      <c r="J13254">
        <v>1.6629999999999999E-2</v>
      </c>
      <c r="K13254">
        <v>0.86799999999999999</v>
      </c>
      <c r="L13254">
        <v>1.2631090909090912</v>
      </c>
      <c r="M13254" s="2">
        <f t="shared" si="408"/>
        <v>40</v>
      </c>
      <c r="N13254" t="s">
        <v>2813</v>
      </c>
    </row>
    <row r="13255" spans="1:14">
      <c r="A13255">
        <v>23</v>
      </c>
      <c r="B13255" t="s">
        <v>13613</v>
      </c>
      <c r="C13255" t="s">
        <v>13614</v>
      </c>
      <c r="D13255">
        <v>146</v>
      </c>
      <c r="E13255" s="1">
        <v>1.3939999999999999</v>
      </c>
      <c r="F13255">
        <v>1.728</v>
      </c>
      <c r="G13255">
        <v>0.38500000000000001</v>
      </c>
      <c r="H13255">
        <v>13</v>
      </c>
      <c r="I13255">
        <v>3.7</v>
      </c>
      <c r="J13255">
        <v>2.1800000000000001E-3</v>
      </c>
      <c r="K13255">
        <v>1.5349999999999999</v>
      </c>
      <c r="L13255">
        <v>1.2631090909090912</v>
      </c>
      <c r="M13255" s="2">
        <f t="shared" si="408"/>
        <v>41.818181818181813</v>
      </c>
      <c r="N13255" t="s">
        <v>2813</v>
      </c>
    </row>
    <row r="13256" spans="1:14">
      <c r="A13256">
        <v>24</v>
      </c>
      <c r="B13256" t="s">
        <v>9927</v>
      </c>
      <c r="C13256" t="s">
        <v>9928</v>
      </c>
      <c r="D13256">
        <v>13425</v>
      </c>
      <c r="E13256" s="1">
        <v>1.296</v>
      </c>
      <c r="F13256">
        <v>1.284</v>
      </c>
      <c r="G13256">
        <v>0.29199999999999998</v>
      </c>
      <c r="H13256">
        <v>513</v>
      </c>
      <c r="I13256" t="s">
        <v>18288</v>
      </c>
      <c r="J13256">
        <v>2.9170000000000001E-2</v>
      </c>
      <c r="K13256">
        <v>0.71599999999999997</v>
      </c>
      <c r="L13256">
        <v>1.2631090909090912</v>
      </c>
      <c r="M13256" s="2">
        <f t="shared" si="408"/>
        <v>43.636363636363633</v>
      </c>
      <c r="N13256" t="s">
        <v>2813</v>
      </c>
    </row>
    <row r="13257" spans="1:14">
      <c r="A13257">
        <v>25</v>
      </c>
      <c r="B13257" t="s">
        <v>14235</v>
      </c>
      <c r="C13257" t="s">
        <v>14236</v>
      </c>
      <c r="D13257">
        <v>8734</v>
      </c>
      <c r="E13257" s="1">
        <v>1.246</v>
      </c>
      <c r="F13257">
        <v>1.55</v>
      </c>
      <c r="G13257">
        <v>0.31</v>
      </c>
      <c r="H13257">
        <v>168</v>
      </c>
      <c r="I13257">
        <v>6.1</v>
      </c>
      <c r="J13257">
        <v>2.1309999999999999E-2</v>
      </c>
      <c r="K13257">
        <v>0.441</v>
      </c>
      <c r="L13257">
        <v>1.2631090909090912</v>
      </c>
      <c r="M13257" s="2">
        <f t="shared" si="408"/>
        <v>45.454545454545453</v>
      </c>
      <c r="N13257" t="s">
        <v>2813</v>
      </c>
    </row>
    <row r="13258" spans="1:14">
      <c r="A13258">
        <v>26</v>
      </c>
      <c r="B13258" t="s">
        <v>9949</v>
      </c>
      <c r="C13258" t="s">
        <v>9950</v>
      </c>
      <c r="D13258">
        <v>673</v>
      </c>
      <c r="E13258" s="1">
        <v>1.2430000000000001</v>
      </c>
      <c r="F13258">
        <v>0.996</v>
      </c>
      <c r="G13258">
        <v>0.51900000000000002</v>
      </c>
      <c r="H13258">
        <v>106</v>
      </c>
      <c r="I13258">
        <v>3.1</v>
      </c>
      <c r="J13258">
        <v>5.7299999999999999E-3</v>
      </c>
      <c r="K13258">
        <v>0.59799999999999998</v>
      </c>
      <c r="L13258">
        <v>1.2631090909090912</v>
      </c>
      <c r="M13258" s="2">
        <f t="shared" si="408"/>
        <v>47.272727272727273</v>
      </c>
      <c r="N13258" t="s">
        <v>2813</v>
      </c>
    </row>
    <row r="13259" spans="1:14">
      <c r="A13259">
        <v>27</v>
      </c>
      <c r="B13259" t="s">
        <v>14123</v>
      </c>
      <c r="C13259" t="s">
        <v>14124</v>
      </c>
      <c r="D13259">
        <v>68</v>
      </c>
      <c r="E13259" s="1">
        <v>1.1819999999999999</v>
      </c>
      <c r="F13259">
        <v>1.34</v>
      </c>
      <c r="G13259">
        <v>0</v>
      </c>
      <c r="H13259">
        <v>22</v>
      </c>
      <c r="J13259">
        <v>8.8999999999999995E-4</v>
      </c>
      <c r="K13259">
        <v>1.0149999999999999</v>
      </c>
      <c r="L13259">
        <v>1.2631090909090912</v>
      </c>
      <c r="M13259" s="2">
        <f t="shared" si="408"/>
        <v>49.090909090909093</v>
      </c>
      <c r="N13259" t="s">
        <v>2813</v>
      </c>
    </row>
    <row r="13260" spans="1:14">
      <c r="A13260">
        <v>28</v>
      </c>
      <c r="B13260" t="s">
        <v>14113</v>
      </c>
      <c r="C13260" t="s">
        <v>14114</v>
      </c>
      <c r="D13260">
        <v>305</v>
      </c>
      <c r="E13260" s="1">
        <v>1.1379999999999999</v>
      </c>
      <c r="F13260">
        <v>1.4590000000000001</v>
      </c>
      <c r="G13260">
        <v>0.30599999999999999</v>
      </c>
      <c r="H13260">
        <v>36</v>
      </c>
      <c r="I13260">
        <v>3.7</v>
      </c>
      <c r="J13260">
        <v>3.9500000000000004E-3</v>
      </c>
      <c r="K13260">
        <v>1.1499999999999999</v>
      </c>
      <c r="L13260">
        <v>1.2631090909090912</v>
      </c>
      <c r="M13260" s="2">
        <f t="shared" si="408"/>
        <v>50.909090909090907</v>
      </c>
      <c r="N13260" t="s">
        <v>2813</v>
      </c>
    </row>
    <row r="13261" spans="1:14">
      <c r="A13261">
        <v>29</v>
      </c>
      <c r="B13261" t="s">
        <v>9947</v>
      </c>
      <c r="C13261" t="s">
        <v>9948</v>
      </c>
      <c r="D13261">
        <v>363</v>
      </c>
      <c r="E13261" s="1">
        <v>1.1200000000000001</v>
      </c>
      <c r="F13261">
        <v>0.90200000000000002</v>
      </c>
      <c r="G13261">
        <v>0.432</v>
      </c>
      <c r="H13261">
        <v>44</v>
      </c>
      <c r="I13261">
        <v>4.7</v>
      </c>
      <c r="J13261">
        <v>1.7899999999999999E-3</v>
      </c>
      <c r="K13261">
        <v>0.45600000000000002</v>
      </c>
      <c r="L13261">
        <v>1.2631090909090912</v>
      </c>
      <c r="M13261" s="2">
        <f t="shared" si="408"/>
        <v>52.72727272727272</v>
      </c>
      <c r="N13261" t="s">
        <v>2813</v>
      </c>
    </row>
    <row r="13262" spans="1:14">
      <c r="A13262">
        <v>30</v>
      </c>
      <c r="B13262" t="s">
        <v>9939</v>
      </c>
      <c r="C13262" t="s">
        <v>9940</v>
      </c>
      <c r="D13262">
        <v>3709</v>
      </c>
      <c r="E13262" s="1">
        <v>1.1100000000000001</v>
      </c>
      <c r="F13262">
        <v>0.86299999999999999</v>
      </c>
      <c r="G13262">
        <v>0.36</v>
      </c>
      <c r="H13262">
        <v>278</v>
      </c>
      <c r="I13262">
        <v>7.8</v>
      </c>
      <c r="J13262">
        <v>8.8800000000000007E-3</v>
      </c>
      <c r="K13262">
        <v>0.316</v>
      </c>
      <c r="L13262">
        <v>1.2631090909090912</v>
      </c>
      <c r="M13262" s="2">
        <f t="shared" si="408"/>
        <v>54.54545454545454</v>
      </c>
      <c r="N13262" t="s">
        <v>2813</v>
      </c>
    </row>
    <row r="13263" spans="1:14">
      <c r="A13263">
        <v>31</v>
      </c>
      <c r="B13263" t="s">
        <v>9945</v>
      </c>
      <c r="C13263" t="s">
        <v>9946</v>
      </c>
      <c r="D13263">
        <v>676</v>
      </c>
      <c r="E13263" s="1">
        <v>1.0920000000000001</v>
      </c>
      <c r="F13263">
        <v>1.1020000000000001</v>
      </c>
      <c r="G13263">
        <v>0.441</v>
      </c>
      <c r="H13263">
        <v>34</v>
      </c>
      <c r="I13263">
        <v>9.8000000000000007</v>
      </c>
      <c r="J13263">
        <v>2.6800000000000001E-3</v>
      </c>
      <c r="K13263">
        <v>0.97399999999999998</v>
      </c>
      <c r="L13263">
        <v>1.2631090909090912</v>
      </c>
      <c r="M13263" s="2">
        <f t="shared" si="408"/>
        <v>56.36363636363636</v>
      </c>
      <c r="N13263" t="s">
        <v>2813</v>
      </c>
    </row>
    <row r="13264" spans="1:14">
      <c r="A13264">
        <v>32</v>
      </c>
      <c r="B13264" t="s">
        <v>9917</v>
      </c>
      <c r="C13264" t="s">
        <v>9918</v>
      </c>
      <c r="D13264">
        <v>2139</v>
      </c>
      <c r="E13264" s="1">
        <v>1.0660000000000001</v>
      </c>
      <c r="F13264">
        <v>1.64</v>
      </c>
      <c r="G13264">
        <v>0</v>
      </c>
      <c r="H13264">
        <v>20</v>
      </c>
      <c r="I13264" t="s">
        <v>18288</v>
      </c>
      <c r="J13264">
        <v>2.98E-3</v>
      </c>
      <c r="K13264">
        <v>0.97099999999999997</v>
      </c>
      <c r="L13264">
        <v>1.2631090909090912</v>
      </c>
      <c r="M13264" s="2">
        <f t="shared" si="408"/>
        <v>58.18181818181818</v>
      </c>
      <c r="N13264" t="s">
        <v>2813</v>
      </c>
    </row>
    <row r="13265" spans="1:14">
      <c r="A13265">
        <v>33</v>
      </c>
      <c r="B13265" t="s">
        <v>14125</v>
      </c>
      <c r="C13265" t="s">
        <v>14126</v>
      </c>
      <c r="D13265">
        <v>1499</v>
      </c>
      <c r="E13265" s="1">
        <v>1.0549999999999999</v>
      </c>
      <c r="F13265">
        <v>0.91100000000000003</v>
      </c>
      <c r="G13265">
        <v>0.32900000000000001</v>
      </c>
      <c r="H13265">
        <v>170</v>
      </c>
      <c r="I13265">
        <v>6.6</v>
      </c>
      <c r="J13265">
        <v>7.6299999999999996E-3</v>
      </c>
      <c r="K13265">
        <v>0.63300000000000001</v>
      </c>
      <c r="L13265">
        <v>1.2631090909090912</v>
      </c>
      <c r="M13265" s="2">
        <f t="shared" ref="M13265:M13287" si="409">A13265/55*100</f>
        <v>60</v>
      </c>
      <c r="N13265" t="s">
        <v>2813</v>
      </c>
    </row>
    <row r="13266" spans="1:14">
      <c r="A13266">
        <v>34</v>
      </c>
      <c r="B13266" t="s">
        <v>9925</v>
      </c>
      <c r="C13266" t="s">
        <v>9926</v>
      </c>
      <c r="D13266">
        <v>626</v>
      </c>
      <c r="E13266" s="1">
        <v>0.95099999999999996</v>
      </c>
      <c r="F13266">
        <v>1.2649999999999999</v>
      </c>
      <c r="G13266">
        <v>0.13200000000000001</v>
      </c>
      <c r="H13266">
        <v>136</v>
      </c>
      <c r="I13266">
        <v>5</v>
      </c>
      <c r="J13266">
        <v>3.5300000000000002E-3</v>
      </c>
      <c r="K13266">
        <v>0.503</v>
      </c>
      <c r="L13266">
        <v>1.2631090909090912</v>
      </c>
      <c r="M13266" s="2">
        <f t="shared" si="409"/>
        <v>61.818181818181813</v>
      </c>
      <c r="N13266" t="s">
        <v>2813</v>
      </c>
    </row>
    <row r="13267" spans="1:14">
      <c r="A13267">
        <v>35</v>
      </c>
      <c r="B13267" t="s">
        <v>19294</v>
      </c>
      <c r="C13267" t="s">
        <v>19295</v>
      </c>
      <c r="D13267">
        <v>648</v>
      </c>
      <c r="E13267" s="1">
        <v>0.91800000000000004</v>
      </c>
      <c r="F13267">
        <v>0.82899999999999996</v>
      </c>
      <c r="G13267">
        <v>0.13600000000000001</v>
      </c>
      <c r="H13267">
        <v>81</v>
      </c>
      <c r="I13267">
        <v>4</v>
      </c>
      <c r="J13267">
        <v>3.7100000000000002E-3</v>
      </c>
      <c r="K13267">
        <v>0.38100000000000001</v>
      </c>
      <c r="L13267">
        <v>1.2631090909090912</v>
      </c>
      <c r="M13267" s="2">
        <f t="shared" si="409"/>
        <v>63.636363636363633</v>
      </c>
      <c r="N13267" t="s">
        <v>2813</v>
      </c>
    </row>
    <row r="13268" spans="1:14">
      <c r="A13268">
        <v>36</v>
      </c>
      <c r="B13268" t="s">
        <v>15194</v>
      </c>
      <c r="C13268" t="s">
        <v>15195</v>
      </c>
      <c r="D13268">
        <v>257</v>
      </c>
      <c r="E13268" s="1">
        <v>0.89800000000000002</v>
      </c>
      <c r="F13268">
        <v>0.872</v>
      </c>
      <c r="G13268">
        <v>0.222</v>
      </c>
      <c r="H13268">
        <v>27</v>
      </c>
      <c r="I13268">
        <v>6</v>
      </c>
      <c r="J13268">
        <v>1.1199999999999999E-3</v>
      </c>
      <c r="K13268">
        <v>0.45400000000000001</v>
      </c>
      <c r="L13268">
        <v>1.2631090909090912</v>
      </c>
      <c r="M13268" s="2">
        <f t="shared" si="409"/>
        <v>65.454545454545453</v>
      </c>
      <c r="N13268" t="s">
        <v>2813</v>
      </c>
    </row>
    <row r="13269" spans="1:14">
      <c r="A13269">
        <v>37</v>
      </c>
      <c r="B13269" t="s">
        <v>13831</v>
      </c>
      <c r="C13269" t="s">
        <v>13832</v>
      </c>
      <c r="D13269">
        <v>78</v>
      </c>
      <c r="E13269" s="1">
        <v>0.878</v>
      </c>
      <c r="F13269">
        <v>0.84099999999999997</v>
      </c>
      <c r="G13269">
        <v>0.16700000000000001</v>
      </c>
      <c r="H13269">
        <v>18</v>
      </c>
      <c r="J13269">
        <v>1.65E-3</v>
      </c>
      <c r="K13269">
        <v>1.07</v>
      </c>
      <c r="L13269">
        <v>1.2631090909090912</v>
      </c>
      <c r="M13269" s="2">
        <f t="shared" si="409"/>
        <v>67.272727272727266</v>
      </c>
      <c r="N13269" t="s">
        <v>2813</v>
      </c>
    </row>
    <row r="13270" spans="1:14">
      <c r="A13270">
        <v>38</v>
      </c>
      <c r="B13270" t="s">
        <v>14129</v>
      </c>
      <c r="C13270" t="s">
        <v>14130</v>
      </c>
      <c r="D13270">
        <v>209</v>
      </c>
      <c r="E13270" s="1">
        <v>0.85199999999999998</v>
      </c>
      <c r="F13270">
        <v>0.77300000000000002</v>
      </c>
      <c r="G13270">
        <v>0.17399999999999999</v>
      </c>
      <c r="H13270">
        <v>23</v>
      </c>
      <c r="I13270">
        <v>5.4</v>
      </c>
      <c r="J13270">
        <v>2.0100000000000001E-3</v>
      </c>
      <c r="K13270">
        <v>0.76400000000000001</v>
      </c>
      <c r="L13270">
        <v>1.2631090909090912</v>
      </c>
      <c r="M13270" s="2">
        <f t="shared" si="409"/>
        <v>69.090909090909093</v>
      </c>
      <c r="N13270" t="s">
        <v>2813</v>
      </c>
    </row>
    <row r="13271" spans="1:14">
      <c r="A13271">
        <v>39</v>
      </c>
      <c r="B13271" t="s">
        <v>9943</v>
      </c>
      <c r="C13271" t="s">
        <v>9944</v>
      </c>
      <c r="D13271">
        <v>822</v>
      </c>
      <c r="E13271" s="1">
        <v>0.75600000000000001</v>
      </c>
      <c r="F13271">
        <v>0.626</v>
      </c>
      <c r="G13271">
        <v>0.113</v>
      </c>
      <c r="H13271">
        <v>53</v>
      </c>
      <c r="I13271" t="s">
        <v>18288</v>
      </c>
      <c r="J13271">
        <v>1.49E-3</v>
      </c>
      <c r="K13271">
        <v>0.33500000000000002</v>
      </c>
      <c r="L13271">
        <v>1.2631090909090912</v>
      </c>
      <c r="M13271" s="2">
        <f t="shared" si="409"/>
        <v>70.909090909090907</v>
      </c>
      <c r="N13271" t="s">
        <v>2813</v>
      </c>
    </row>
    <row r="13272" spans="1:14">
      <c r="A13272">
        <v>40</v>
      </c>
      <c r="B13272" t="s">
        <v>14185</v>
      </c>
      <c r="C13272" t="s">
        <v>14186</v>
      </c>
      <c r="D13272">
        <v>397</v>
      </c>
      <c r="E13272" s="1">
        <v>0.74199999999999999</v>
      </c>
      <c r="F13272">
        <v>0.749</v>
      </c>
      <c r="G13272">
        <v>0.23799999999999999</v>
      </c>
      <c r="H13272">
        <v>42</v>
      </c>
      <c r="I13272">
        <v>7.7</v>
      </c>
      <c r="J13272">
        <v>1.56E-3</v>
      </c>
      <c r="K13272">
        <v>0.40500000000000003</v>
      </c>
      <c r="L13272">
        <v>1.2631090909090912</v>
      </c>
      <c r="M13272" s="2">
        <f t="shared" si="409"/>
        <v>72.727272727272734</v>
      </c>
      <c r="N13272" t="s">
        <v>2813</v>
      </c>
    </row>
    <row r="13273" spans="1:14">
      <c r="A13273">
        <v>41</v>
      </c>
      <c r="B13273" t="s">
        <v>14053</v>
      </c>
      <c r="C13273" t="s">
        <v>14054</v>
      </c>
      <c r="D13273">
        <v>191</v>
      </c>
      <c r="E13273" s="1">
        <v>0.73099999999999998</v>
      </c>
      <c r="F13273">
        <v>0.67200000000000004</v>
      </c>
      <c r="G13273">
        <v>0.245</v>
      </c>
      <c r="H13273">
        <v>249</v>
      </c>
      <c r="I13273">
        <v>1.7</v>
      </c>
      <c r="J13273">
        <v>3.8000000000000002E-4</v>
      </c>
      <c r="K13273">
        <v>0.11799999999999999</v>
      </c>
      <c r="L13273">
        <v>1.2631090909090912</v>
      </c>
      <c r="M13273" s="2">
        <f t="shared" si="409"/>
        <v>74.545454545454547</v>
      </c>
      <c r="N13273" t="s">
        <v>2813</v>
      </c>
    </row>
    <row r="13274" spans="1:14">
      <c r="A13274">
        <v>42</v>
      </c>
      <c r="B13274" t="s">
        <v>9951</v>
      </c>
      <c r="C13274" t="s">
        <v>9952</v>
      </c>
      <c r="D13274">
        <v>1936</v>
      </c>
      <c r="E13274" s="1">
        <v>0.66900000000000004</v>
      </c>
      <c r="F13274">
        <v>0.60499999999999998</v>
      </c>
      <c r="G13274">
        <v>0.33800000000000002</v>
      </c>
      <c r="H13274">
        <v>142</v>
      </c>
      <c r="I13274" t="s">
        <v>18288</v>
      </c>
      <c r="J13274">
        <v>3.7699999999999999E-3</v>
      </c>
      <c r="K13274">
        <v>0.307</v>
      </c>
      <c r="L13274">
        <v>1.2631090909090912</v>
      </c>
      <c r="M13274" s="2">
        <f t="shared" si="409"/>
        <v>76.363636363636374</v>
      </c>
      <c r="N13274" t="s">
        <v>2813</v>
      </c>
    </row>
    <row r="13275" spans="1:14">
      <c r="A13275">
        <v>43</v>
      </c>
      <c r="B13275" t="s">
        <v>17915</v>
      </c>
      <c r="C13275" t="s">
        <v>17916</v>
      </c>
      <c r="D13275">
        <v>839</v>
      </c>
      <c r="E13275" s="1">
        <v>0.622</v>
      </c>
      <c r="F13275">
        <v>1.1439999999999999</v>
      </c>
      <c r="G13275">
        <v>0.54400000000000004</v>
      </c>
      <c r="H13275">
        <v>57</v>
      </c>
      <c r="I13275">
        <v>4.4000000000000004</v>
      </c>
      <c r="J13275">
        <v>2.82E-3</v>
      </c>
      <c r="K13275">
        <v>0.32700000000000001</v>
      </c>
      <c r="L13275">
        <v>1.2631090909090912</v>
      </c>
      <c r="M13275" s="2">
        <f t="shared" si="409"/>
        <v>78.181818181818187</v>
      </c>
      <c r="N13275" t="s">
        <v>2813</v>
      </c>
    </row>
    <row r="13276" spans="1:14">
      <c r="A13276">
        <v>44</v>
      </c>
      <c r="B13276" t="s">
        <v>15302</v>
      </c>
      <c r="C13276" t="s">
        <v>15303</v>
      </c>
      <c r="D13276">
        <v>1144</v>
      </c>
      <c r="E13276" s="1">
        <v>0.61499999999999999</v>
      </c>
      <c r="F13276">
        <v>0.72299999999999998</v>
      </c>
      <c r="G13276">
        <v>0.21199999999999999</v>
      </c>
      <c r="H13276">
        <v>104</v>
      </c>
      <c r="I13276">
        <v>7.1</v>
      </c>
      <c r="J13276">
        <v>2.5400000000000002E-3</v>
      </c>
      <c r="K13276">
        <v>0.217</v>
      </c>
      <c r="L13276">
        <v>1.2631090909090912</v>
      </c>
      <c r="M13276" s="2">
        <f t="shared" si="409"/>
        <v>80</v>
      </c>
      <c r="N13276" t="s">
        <v>2813</v>
      </c>
    </row>
    <row r="13277" spans="1:14">
      <c r="A13277">
        <v>45</v>
      </c>
      <c r="B13277" t="s">
        <v>14031</v>
      </c>
      <c r="C13277" t="s">
        <v>14032</v>
      </c>
      <c r="D13277">
        <v>238</v>
      </c>
      <c r="E13277" s="1">
        <v>0.58399999999999996</v>
      </c>
      <c r="F13277">
        <v>0.50900000000000001</v>
      </c>
      <c r="G13277">
        <v>0.121</v>
      </c>
      <c r="H13277">
        <v>66</v>
      </c>
      <c r="I13277">
        <v>4.7</v>
      </c>
      <c r="J13277">
        <v>8.5999999999999998E-4</v>
      </c>
      <c r="K13277">
        <v>0.185</v>
      </c>
      <c r="L13277">
        <v>1.2631090909090912</v>
      </c>
      <c r="M13277" s="2">
        <f t="shared" si="409"/>
        <v>81.818181818181827</v>
      </c>
      <c r="N13277" t="s">
        <v>2813</v>
      </c>
    </row>
    <row r="13278" spans="1:14">
      <c r="A13278">
        <v>46</v>
      </c>
      <c r="B13278" t="s">
        <v>9931</v>
      </c>
      <c r="C13278" t="s">
        <v>9932</v>
      </c>
      <c r="D13278">
        <v>495</v>
      </c>
      <c r="E13278" s="1">
        <v>0.56899999999999995</v>
      </c>
      <c r="F13278">
        <v>0.73499999999999999</v>
      </c>
      <c r="G13278">
        <v>0.21199999999999999</v>
      </c>
      <c r="H13278">
        <v>52</v>
      </c>
      <c r="I13278">
        <v>6.2</v>
      </c>
      <c r="J13278">
        <v>1.8500000000000001E-3</v>
      </c>
      <c r="K13278">
        <v>0.33300000000000002</v>
      </c>
      <c r="L13278">
        <v>1.2631090909090912</v>
      </c>
      <c r="M13278" s="2">
        <f t="shared" si="409"/>
        <v>83.636363636363626</v>
      </c>
      <c r="N13278" t="s">
        <v>2813</v>
      </c>
    </row>
    <row r="13279" spans="1:14">
      <c r="A13279">
        <v>47</v>
      </c>
      <c r="B13279" t="s">
        <v>14151</v>
      </c>
      <c r="C13279" t="s">
        <v>14152</v>
      </c>
      <c r="D13279">
        <v>126</v>
      </c>
      <c r="E13279" s="1">
        <v>0.48599999999999999</v>
      </c>
      <c r="F13279">
        <v>0.76500000000000001</v>
      </c>
      <c r="G13279">
        <v>0</v>
      </c>
      <c r="H13279">
        <v>18</v>
      </c>
      <c r="I13279">
        <v>6.1</v>
      </c>
      <c r="J13279">
        <v>8.9999999999999998E-4</v>
      </c>
      <c r="K13279">
        <v>0.63400000000000001</v>
      </c>
      <c r="L13279">
        <v>1.2631090909090912</v>
      </c>
      <c r="M13279" s="2">
        <f t="shared" si="409"/>
        <v>85.454545454545453</v>
      </c>
      <c r="N13279" t="s">
        <v>2813</v>
      </c>
    </row>
    <row r="13280" spans="1:14">
      <c r="A13280">
        <v>48</v>
      </c>
      <c r="B13280" t="s">
        <v>9827</v>
      </c>
      <c r="C13280" t="s">
        <v>9828</v>
      </c>
      <c r="D13280">
        <v>1155</v>
      </c>
      <c r="E13280" s="1">
        <v>0.47899999999999998</v>
      </c>
      <c r="F13280">
        <v>0.42299999999999999</v>
      </c>
      <c r="G13280">
        <v>0.19400000000000001</v>
      </c>
      <c r="H13280">
        <v>237</v>
      </c>
      <c r="I13280">
        <v>4.5999999999999996</v>
      </c>
      <c r="J13280">
        <v>3.5799999999999998E-3</v>
      </c>
      <c r="K13280">
        <v>0.13500000000000001</v>
      </c>
      <c r="L13280">
        <v>1.2631090909090912</v>
      </c>
      <c r="M13280" s="2">
        <f t="shared" si="409"/>
        <v>87.272727272727266</v>
      </c>
      <c r="N13280" t="s">
        <v>2813</v>
      </c>
    </row>
    <row r="13281" spans="1:14">
      <c r="A13281">
        <v>49</v>
      </c>
      <c r="B13281" t="s">
        <v>14213</v>
      </c>
      <c r="C13281" t="s">
        <v>14214</v>
      </c>
      <c r="D13281">
        <v>247</v>
      </c>
      <c r="E13281" s="1">
        <v>0.46200000000000002</v>
      </c>
      <c r="F13281">
        <v>0.42699999999999999</v>
      </c>
      <c r="G13281">
        <v>8.1000000000000003E-2</v>
      </c>
      <c r="H13281">
        <v>37</v>
      </c>
      <c r="I13281" t="s">
        <v>18288</v>
      </c>
      <c r="J13281">
        <v>3.2000000000000003E-4</v>
      </c>
      <c r="K13281">
        <v>0.189</v>
      </c>
      <c r="L13281">
        <v>1.2631090909090912</v>
      </c>
      <c r="M13281" s="2">
        <f t="shared" si="409"/>
        <v>89.090909090909093</v>
      </c>
      <c r="N13281" t="s">
        <v>2813</v>
      </c>
    </row>
    <row r="13282" spans="1:14">
      <c r="A13282">
        <v>50</v>
      </c>
      <c r="B13282" t="s">
        <v>9915</v>
      </c>
      <c r="C13282" t="s">
        <v>9916</v>
      </c>
      <c r="D13282">
        <v>35</v>
      </c>
      <c r="E13282" s="1">
        <v>0.45900000000000002</v>
      </c>
      <c r="F13282">
        <v>0.41</v>
      </c>
      <c r="G13282">
        <v>0</v>
      </c>
      <c r="H13282">
        <v>32</v>
      </c>
      <c r="J13282">
        <v>2.0799999999999998E-3</v>
      </c>
      <c r="K13282">
        <v>1.524</v>
      </c>
      <c r="L13282">
        <v>1.2631090909090912</v>
      </c>
      <c r="M13282" s="2">
        <f t="shared" si="409"/>
        <v>90.909090909090907</v>
      </c>
      <c r="N13282" t="s">
        <v>2813</v>
      </c>
    </row>
    <row r="13283" spans="1:14">
      <c r="A13283">
        <v>51</v>
      </c>
      <c r="B13283" t="s">
        <v>14079</v>
      </c>
      <c r="C13283" t="s">
        <v>14080</v>
      </c>
      <c r="D13283">
        <v>1305</v>
      </c>
      <c r="E13283" s="1">
        <v>0.40799999999999997</v>
      </c>
      <c r="G13283">
        <v>0.14499999999999999</v>
      </c>
      <c r="H13283">
        <v>124</v>
      </c>
      <c r="I13283" t="s">
        <v>18288</v>
      </c>
      <c r="J13283">
        <v>4.1599999999999996E-3</v>
      </c>
      <c r="L13283">
        <v>1.2631090909090912</v>
      </c>
      <c r="M13283" s="2">
        <f t="shared" si="409"/>
        <v>92.72727272727272</v>
      </c>
      <c r="N13283" t="s">
        <v>2813</v>
      </c>
    </row>
    <row r="13284" spans="1:14">
      <c r="A13284">
        <v>52</v>
      </c>
      <c r="B13284" t="s">
        <v>14107</v>
      </c>
      <c r="C13284" t="s">
        <v>14108</v>
      </c>
      <c r="D13284">
        <v>588</v>
      </c>
      <c r="E13284" s="1">
        <v>0.39100000000000001</v>
      </c>
      <c r="F13284">
        <v>0.47399999999999998</v>
      </c>
      <c r="G13284">
        <v>9.5000000000000001E-2</v>
      </c>
      <c r="H13284">
        <v>21</v>
      </c>
      <c r="I13284" t="s">
        <v>18288</v>
      </c>
      <c r="J13284">
        <v>1.5100000000000001E-3</v>
      </c>
      <c r="K13284">
        <v>0.504</v>
      </c>
      <c r="L13284">
        <v>1.2631090909090912</v>
      </c>
      <c r="M13284" s="2">
        <f t="shared" si="409"/>
        <v>94.545454545454547</v>
      </c>
      <c r="N13284" t="s">
        <v>2813</v>
      </c>
    </row>
    <row r="13285" spans="1:14">
      <c r="A13285">
        <v>53</v>
      </c>
      <c r="B13285" t="s">
        <v>9811</v>
      </c>
      <c r="C13285" t="s">
        <v>9812</v>
      </c>
      <c r="D13285">
        <v>2514</v>
      </c>
      <c r="E13285" s="1">
        <v>0.35799999999999998</v>
      </c>
      <c r="F13285">
        <v>0.33300000000000002</v>
      </c>
      <c r="G13285">
        <v>0.191</v>
      </c>
      <c r="H13285">
        <v>277</v>
      </c>
      <c r="I13285">
        <v>7.3</v>
      </c>
      <c r="J13285">
        <v>5.8199999999999997E-3</v>
      </c>
      <c r="K13285">
        <v>0.11899999999999999</v>
      </c>
      <c r="L13285">
        <v>1.2631090909090912</v>
      </c>
      <c r="M13285" s="2">
        <f t="shared" si="409"/>
        <v>96.36363636363636</v>
      </c>
      <c r="N13285" t="s">
        <v>2813</v>
      </c>
    </row>
    <row r="13286" spans="1:14">
      <c r="A13286">
        <v>54</v>
      </c>
      <c r="B13286" t="s">
        <v>9929</v>
      </c>
      <c r="C13286" t="s">
        <v>9930</v>
      </c>
      <c r="D13286">
        <v>33</v>
      </c>
      <c r="E13286" s="1">
        <v>0.28899999999999998</v>
      </c>
      <c r="G13286">
        <v>0</v>
      </c>
      <c r="H13286">
        <v>21</v>
      </c>
      <c r="J13286">
        <v>4.4999999999999999E-4</v>
      </c>
      <c r="L13286">
        <v>1.2631090909090912</v>
      </c>
      <c r="M13286" s="2">
        <f t="shared" si="409"/>
        <v>98.181818181818187</v>
      </c>
      <c r="N13286" t="s">
        <v>2813</v>
      </c>
    </row>
    <row r="13287" spans="1:14">
      <c r="A13287">
        <v>55</v>
      </c>
      <c r="B13287" t="s">
        <v>14159</v>
      </c>
      <c r="C13287" t="s">
        <v>14160</v>
      </c>
      <c r="D13287">
        <v>660</v>
      </c>
      <c r="E13287" s="1">
        <v>8.5000000000000006E-2</v>
      </c>
      <c r="F13287">
        <v>0.17699999999999999</v>
      </c>
      <c r="H13287">
        <v>0</v>
      </c>
      <c r="I13287" t="s">
        <v>18288</v>
      </c>
      <c r="J13287">
        <v>2.9999999999999997E-4</v>
      </c>
      <c r="K13287">
        <v>0.115</v>
      </c>
      <c r="L13287">
        <v>1.2631090909090912</v>
      </c>
      <c r="M13287" s="2">
        <f t="shared" si="409"/>
        <v>100</v>
      </c>
      <c r="N13287" t="s">
        <v>2813</v>
      </c>
    </row>
    <row r="13288" spans="1:14" s="3" customFormat="1">
      <c r="E13288" s="4"/>
      <c r="M13288" s="5"/>
    </row>
    <row r="13289" spans="1:14">
      <c r="A13289">
        <v>1</v>
      </c>
      <c r="B13289" t="s">
        <v>10063</v>
      </c>
      <c r="C13289" t="s">
        <v>10064</v>
      </c>
      <c r="D13289">
        <v>35720</v>
      </c>
      <c r="E13289" s="1">
        <v>44.981999999999999</v>
      </c>
      <c r="F13289">
        <v>51.881999999999998</v>
      </c>
      <c r="G13289">
        <v>6.4779999999999998</v>
      </c>
      <c r="H13289">
        <v>46</v>
      </c>
      <c r="I13289">
        <v>10</v>
      </c>
      <c r="J13289">
        <v>0.13048000000000001</v>
      </c>
      <c r="K13289">
        <v>32.634</v>
      </c>
      <c r="L13289">
        <f>AVERAGE(E13289:E13371)</f>
        <v>2.6853012048192784</v>
      </c>
      <c r="M13289" s="2">
        <f t="shared" ref="M13289:M13320" si="410">A13289/83*100</f>
        <v>1.2048192771084338</v>
      </c>
      <c r="N13289" t="s">
        <v>2814</v>
      </c>
    </row>
    <row r="13290" spans="1:14">
      <c r="A13290">
        <v>2</v>
      </c>
      <c r="B13290" t="s">
        <v>10035</v>
      </c>
      <c r="C13290" t="s">
        <v>10036</v>
      </c>
      <c r="D13290">
        <v>20765</v>
      </c>
      <c r="E13290" s="1">
        <v>22.928999999999998</v>
      </c>
      <c r="F13290">
        <v>22.99</v>
      </c>
      <c r="G13290">
        <v>6.6980000000000004</v>
      </c>
      <c r="H13290">
        <v>43</v>
      </c>
      <c r="I13290" t="s">
        <v>18288</v>
      </c>
      <c r="J13290">
        <v>4.2389999999999997E-2</v>
      </c>
      <c r="K13290">
        <v>11.734</v>
      </c>
      <c r="L13290">
        <v>2.6853012048192784</v>
      </c>
      <c r="M13290" s="2">
        <f t="shared" si="410"/>
        <v>2.4096385542168677</v>
      </c>
      <c r="N13290" t="s">
        <v>2814</v>
      </c>
    </row>
    <row r="13291" spans="1:14">
      <c r="A13291">
        <v>3</v>
      </c>
      <c r="B13291" t="s">
        <v>10023</v>
      </c>
      <c r="C13291" t="s">
        <v>10024</v>
      </c>
      <c r="D13291">
        <v>18004</v>
      </c>
      <c r="E13291" s="1">
        <v>19.352</v>
      </c>
      <c r="F13291">
        <v>19.367000000000001</v>
      </c>
      <c r="G13291">
        <v>6.8540000000000001</v>
      </c>
      <c r="H13291">
        <v>137</v>
      </c>
      <c r="I13291">
        <v>3.5</v>
      </c>
      <c r="J13291">
        <v>0.17680000000000001</v>
      </c>
      <c r="K13291">
        <v>13.513999999999999</v>
      </c>
      <c r="L13291">
        <v>2.6853012048192784</v>
      </c>
      <c r="M13291" s="2">
        <f t="shared" si="410"/>
        <v>3.6144578313253009</v>
      </c>
      <c r="N13291" t="s">
        <v>2814</v>
      </c>
    </row>
    <row r="13292" spans="1:14">
      <c r="A13292">
        <v>4</v>
      </c>
      <c r="B13292" t="s">
        <v>10059</v>
      </c>
      <c r="C13292" t="s">
        <v>10060</v>
      </c>
      <c r="D13292">
        <v>10223</v>
      </c>
      <c r="E13292" s="1">
        <v>13.231999999999999</v>
      </c>
      <c r="F13292">
        <v>14.936999999999999</v>
      </c>
      <c r="G13292">
        <v>3.552</v>
      </c>
      <c r="H13292">
        <v>67</v>
      </c>
      <c r="I13292">
        <v>8.6</v>
      </c>
      <c r="J13292">
        <v>2.9020000000000001E-2</v>
      </c>
      <c r="K13292">
        <v>7.9930000000000003</v>
      </c>
      <c r="L13292">
        <v>2.6853012048192784</v>
      </c>
      <c r="M13292" s="2">
        <f t="shared" si="410"/>
        <v>4.8192771084337354</v>
      </c>
      <c r="N13292" t="s">
        <v>2814</v>
      </c>
    </row>
    <row r="13293" spans="1:14">
      <c r="A13293">
        <v>5</v>
      </c>
      <c r="B13293" t="s">
        <v>10037</v>
      </c>
      <c r="C13293" t="s">
        <v>10038</v>
      </c>
      <c r="D13293">
        <v>362185</v>
      </c>
      <c r="E13293" s="1">
        <v>7.9429999999999996</v>
      </c>
      <c r="F13293">
        <v>7.4349999999999996</v>
      </c>
      <c r="G13293">
        <v>2.1760000000000002</v>
      </c>
      <c r="H13293">
        <v>3789</v>
      </c>
      <c r="I13293">
        <v>8.1</v>
      </c>
      <c r="J13293">
        <v>1.09141</v>
      </c>
      <c r="K13293">
        <v>3.6139999999999999</v>
      </c>
      <c r="L13293">
        <v>2.6853012048192784</v>
      </c>
      <c r="M13293" s="2">
        <f t="shared" si="410"/>
        <v>6.024096385542169</v>
      </c>
      <c r="N13293" t="s">
        <v>2814</v>
      </c>
    </row>
    <row r="13294" spans="1:14">
      <c r="A13294">
        <v>6</v>
      </c>
      <c r="B13294" t="s">
        <v>10043</v>
      </c>
      <c r="C13294" t="s">
        <v>10044</v>
      </c>
      <c r="D13294">
        <v>3738</v>
      </c>
      <c r="E13294" s="1">
        <v>6.7619999999999996</v>
      </c>
      <c r="F13294">
        <v>5.2629999999999999</v>
      </c>
      <c r="G13294">
        <v>1.514</v>
      </c>
      <c r="H13294">
        <v>37</v>
      </c>
      <c r="I13294">
        <v>9.9</v>
      </c>
      <c r="J13294">
        <v>1.146E-2</v>
      </c>
      <c r="K13294">
        <v>3.069</v>
      </c>
      <c r="L13294">
        <v>2.6853012048192784</v>
      </c>
      <c r="M13294" s="2">
        <f t="shared" si="410"/>
        <v>7.2289156626506017</v>
      </c>
      <c r="N13294" t="s">
        <v>2814</v>
      </c>
    </row>
    <row r="13295" spans="1:14">
      <c r="A13295">
        <v>7</v>
      </c>
      <c r="B13295" t="s">
        <v>10039</v>
      </c>
      <c r="C13295" t="s">
        <v>10040</v>
      </c>
      <c r="D13295">
        <v>414</v>
      </c>
      <c r="E13295" s="1">
        <v>6.7110000000000003</v>
      </c>
      <c r="F13295">
        <v>6.7370000000000001</v>
      </c>
      <c r="G13295">
        <v>2.2250000000000001</v>
      </c>
      <c r="H13295">
        <v>71</v>
      </c>
      <c r="I13295">
        <v>1.2</v>
      </c>
      <c r="J13295">
        <v>3.3300000000000001E-3</v>
      </c>
      <c r="K13295">
        <v>5.0010000000000003</v>
      </c>
      <c r="L13295">
        <v>2.6853012048192784</v>
      </c>
      <c r="M13295" s="2">
        <f t="shared" si="410"/>
        <v>8.4337349397590362</v>
      </c>
      <c r="N13295" t="s">
        <v>2814</v>
      </c>
    </row>
    <row r="13296" spans="1:14">
      <c r="A13296">
        <v>8</v>
      </c>
      <c r="B13296" t="s">
        <v>10033</v>
      </c>
      <c r="C13296" t="s">
        <v>10034</v>
      </c>
      <c r="D13296">
        <v>61287</v>
      </c>
      <c r="E13296" s="1">
        <v>4.569</v>
      </c>
      <c r="F13296">
        <v>3.677</v>
      </c>
      <c r="G13296">
        <v>3.7080000000000002</v>
      </c>
      <c r="H13296">
        <v>869</v>
      </c>
      <c r="I13296" t="s">
        <v>18288</v>
      </c>
      <c r="J13296">
        <v>0.11784</v>
      </c>
      <c r="K13296">
        <v>1.5009999999999999</v>
      </c>
      <c r="L13296">
        <v>2.6853012048192784</v>
      </c>
      <c r="M13296" s="2">
        <f t="shared" si="410"/>
        <v>9.6385542168674707</v>
      </c>
      <c r="N13296" t="s">
        <v>2814</v>
      </c>
    </row>
    <row r="13297" spans="1:14">
      <c r="A13297">
        <v>9</v>
      </c>
      <c r="B13297" t="s">
        <v>10025</v>
      </c>
      <c r="C13297" t="s">
        <v>10026</v>
      </c>
      <c r="D13297">
        <v>17245</v>
      </c>
      <c r="E13297" s="1">
        <v>4.0629999999999997</v>
      </c>
      <c r="F13297">
        <v>3.879</v>
      </c>
      <c r="G13297">
        <v>0.96399999999999997</v>
      </c>
      <c r="H13297">
        <v>858</v>
      </c>
      <c r="I13297">
        <v>3.4</v>
      </c>
      <c r="J13297">
        <v>0.12701000000000001</v>
      </c>
      <c r="K13297">
        <v>2.0779999999999998</v>
      </c>
      <c r="L13297">
        <v>2.6853012048192784</v>
      </c>
      <c r="M13297" s="2">
        <f t="shared" si="410"/>
        <v>10.843373493975903</v>
      </c>
      <c r="N13297" t="s">
        <v>2814</v>
      </c>
    </row>
    <row r="13298" spans="1:14">
      <c r="A13298">
        <v>10</v>
      </c>
      <c r="B13298" t="s">
        <v>21899</v>
      </c>
      <c r="C13298" t="s">
        <v>21900</v>
      </c>
      <c r="D13298">
        <v>15943</v>
      </c>
      <c r="E13298" s="1">
        <v>3.9089999999999998</v>
      </c>
      <c r="F13298">
        <v>4.3499999999999996</v>
      </c>
      <c r="G13298">
        <v>1.0129999999999999</v>
      </c>
      <c r="H13298">
        <v>1358</v>
      </c>
      <c r="I13298">
        <v>2.5</v>
      </c>
      <c r="J13298">
        <v>7.2999999999999995E-2</v>
      </c>
      <c r="K13298">
        <v>1.3340000000000001</v>
      </c>
      <c r="L13298">
        <v>2.6853012048192784</v>
      </c>
      <c r="M13298" s="2">
        <f t="shared" si="410"/>
        <v>12.048192771084338</v>
      </c>
      <c r="N13298" t="s">
        <v>2814</v>
      </c>
    </row>
    <row r="13299" spans="1:14">
      <c r="A13299">
        <v>11</v>
      </c>
      <c r="B13299" t="s">
        <v>18942</v>
      </c>
      <c r="C13299" t="s">
        <v>18943</v>
      </c>
      <c r="D13299">
        <v>15025</v>
      </c>
      <c r="E13299" s="1">
        <v>3.5619999999999998</v>
      </c>
      <c r="F13299">
        <v>2.895</v>
      </c>
      <c r="G13299">
        <v>1.048</v>
      </c>
      <c r="H13299">
        <v>400</v>
      </c>
      <c r="I13299">
        <v>6.2</v>
      </c>
      <c r="J13299">
        <v>4.3380000000000002E-2</v>
      </c>
      <c r="K13299">
        <v>1.0469999999999999</v>
      </c>
      <c r="L13299">
        <v>2.6853012048192784</v>
      </c>
      <c r="M13299" s="2">
        <f t="shared" si="410"/>
        <v>13.253012048192772</v>
      </c>
      <c r="N13299" t="s">
        <v>2814</v>
      </c>
    </row>
    <row r="13300" spans="1:14">
      <c r="A13300">
        <v>12</v>
      </c>
      <c r="B13300" t="s">
        <v>21561</v>
      </c>
      <c r="C13300" t="s">
        <v>21562</v>
      </c>
      <c r="D13300">
        <v>4996</v>
      </c>
      <c r="E13300" s="1">
        <v>3.5</v>
      </c>
      <c r="F13300">
        <v>3.7789999999999999</v>
      </c>
      <c r="G13300">
        <v>0.39100000000000001</v>
      </c>
      <c r="H13300">
        <v>23</v>
      </c>
      <c r="I13300" t="s">
        <v>18288</v>
      </c>
      <c r="J13300">
        <v>2.2799999999999999E-3</v>
      </c>
      <c r="K13300">
        <v>1.5129999999999999</v>
      </c>
      <c r="L13300">
        <v>2.6853012048192784</v>
      </c>
      <c r="M13300" s="2">
        <f t="shared" si="410"/>
        <v>14.457831325301203</v>
      </c>
      <c r="N13300" t="s">
        <v>2814</v>
      </c>
    </row>
    <row r="13301" spans="1:14">
      <c r="A13301">
        <v>13</v>
      </c>
      <c r="B13301" t="s">
        <v>9963</v>
      </c>
      <c r="C13301" t="s">
        <v>9964</v>
      </c>
      <c r="D13301">
        <v>11782</v>
      </c>
      <c r="E13301" s="1">
        <v>3.3180000000000001</v>
      </c>
      <c r="F13301">
        <v>3.262</v>
      </c>
      <c r="G13301">
        <v>0.86299999999999999</v>
      </c>
      <c r="H13301">
        <v>146</v>
      </c>
      <c r="I13301" t="s">
        <v>18288</v>
      </c>
      <c r="J13301">
        <v>1.762E-2</v>
      </c>
      <c r="K13301">
        <v>1.595</v>
      </c>
      <c r="L13301">
        <v>2.6853012048192784</v>
      </c>
      <c r="M13301" s="2">
        <f t="shared" si="410"/>
        <v>15.66265060240964</v>
      </c>
      <c r="N13301" t="s">
        <v>2814</v>
      </c>
    </row>
    <row r="13302" spans="1:14">
      <c r="A13302">
        <v>14</v>
      </c>
      <c r="B13302" t="s">
        <v>10065</v>
      </c>
      <c r="C13302" t="s">
        <v>10066</v>
      </c>
      <c r="D13302">
        <v>565</v>
      </c>
      <c r="E13302" s="1">
        <v>3.2730000000000001</v>
      </c>
      <c r="F13302">
        <v>3.1219999999999999</v>
      </c>
      <c r="G13302">
        <v>2.4</v>
      </c>
      <c r="H13302">
        <v>10</v>
      </c>
      <c r="I13302" t="s">
        <v>18288</v>
      </c>
      <c r="J13302">
        <v>1.3500000000000001E-3</v>
      </c>
      <c r="K13302">
        <v>1.573</v>
      </c>
      <c r="L13302">
        <v>2.6853012048192784</v>
      </c>
      <c r="M13302" s="2">
        <f t="shared" si="410"/>
        <v>16.867469879518072</v>
      </c>
      <c r="N13302" t="s">
        <v>2814</v>
      </c>
    </row>
    <row r="13303" spans="1:14">
      <c r="A13303">
        <v>15</v>
      </c>
      <c r="B13303" t="s">
        <v>9981</v>
      </c>
      <c r="C13303" t="s">
        <v>9982</v>
      </c>
      <c r="D13303">
        <v>1157</v>
      </c>
      <c r="E13303" s="1">
        <v>2.6139999999999999</v>
      </c>
      <c r="F13303">
        <v>3</v>
      </c>
      <c r="G13303">
        <v>0.64700000000000002</v>
      </c>
      <c r="H13303">
        <v>17</v>
      </c>
      <c r="I13303">
        <v>8</v>
      </c>
      <c r="J13303">
        <v>3.0100000000000001E-3</v>
      </c>
      <c r="K13303">
        <v>1.7689999999999999</v>
      </c>
      <c r="L13303">
        <v>2.6853012048192784</v>
      </c>
      <c r="M13303" s="2">
        <f t="shared" si="410"/>
        <v>18.072289156626507</v>
      </c>
      <c r="N13303" t="s">
        <v>2814</v>
      </c>
    </row>
    <row r="13304" spans="1:14">
      <c r="A13304">
        <v>16</v>
      </c>
      <c r="B13304" t="s">
        <v>10055</v>
      </c>
      <c r="C13304" t="s">
        <v>10056</v>
      </c>
      <c r="D13304">
        <v>5987</v>
      </c>
      <c r="E13304" s="1">
        <v>2.4790000000000001</v>
      </c>
      <c r="F13304">
        <v>1.9079999999999999</v>
      </c>
      <c r="G13304">
        <v>0.54900000000000004</v>
      </c>
      <c r="H13304">
        <v>122</v>
      </c>
      <c r="I13304" t="s">
        <v>18288</v>
      </c>
      <c r="J13304">
        <v>8.77E-3</v>
      </c>
      <c r="K13304">
        <v>0.81</v>
      </c>
      <c r="L13304">
        <v>2.6853012048192784</v>
      </c>
      <c r="M13304" s="2">
        <f t="shared" si="410"/>
        <v>19.277108433734941</v>
      </c>
      <c r="N13304" t="s">
        <v>2814</v>
      </c>
    </row>
    <row r="13305" spans="1:14">
      <c r="A13305">
        <v>17</v>
      </c>
      <c r="B13305" t="s">
        <v>16182</v>
      </c>
      <c r="C13305" t="s">
        <v>16183</v>
      </c>
      <c r="D13305">
        <v>77</v>
      </c>
      <c r="E13305" s="1">
        <v>2.375</v>
      </c>
      <c r="F13305">
        <v>2.375</v>
      </c>
      <c r="G13305">
        <v>0.59399999999999997</v>
      </c>
      <c r="H13305">
        <v>32</v>
      </c>
      <c r="J13305">
        <v>7.3999999999999999E-4</v>
      </c>
      <c r="K13305">
        <v>1.7609999999999999</v>
      </c>
      <c r="L13305">
        <v>2.6853012048192784</v>
      </c>
      <c r="M13305" s="2">
        <f t="shared" si="410"/>
        <v>20.481927710843372</v>
      </c>
      <c r="N13305" t="s">
        <v>2814</v>
      </c>
    </row>
    <row r="13306" spans="1:14">
      <c r="A13306">
        <v>18</v>
      </c>
      <c r="B13306" t="s">
        <v>9985</v>
      </c>
      <c r="C13306" t="s">
        <v>9986</v>
      </c>
      <c r="D13306">
        <v>18535</v>
      </c>
      <c r="E13306" s="1">
        <v>2.2599999999999998</v>
      </c>
      <c r="F13306">
        <v>2.1549999999999998</v>
      </c>
      <c r="G13306">
        <v>0.67300000000000004</v>
      </c>
      <c r="H13306">
        <v>956</v>
      </c>
      <c r="I13306">
        <v>6</v>
      </c>
      <c r="J13306">
        <v>7.5969999999999996E-2</v>
      </c>
      <c r="K13306">
        <v>1.083</v>
      </c>
      <c r="L13306">
        <v>2.6853012048192784</v>
      </c>
      <c r="M13306" s="2">
        <f t="shared" si="410"/>
        <v>21.686746987951807</v>
      </c>
      <c r="N13306" t="s">
        <v>2814</v>
      </c>
    </row>
    <row r="13307" spans="1:14">
      <c r="A13307">
        <v>19</v>
      </c>
      <c r="B13307" t="s">
        <v>10015</v>
      </c>
      <c r="C13307" t="s">
        <v>10016</v>
      </c>
      <c r="D13307">
        <v>16830</v>
      </c>
      <c r="E13307" s="1">
        <v>2.0870000000000002</v>
      </c>
      <c r="F13307">
        <v>2.0190000000000001</v>
      </c>
      <c r="G13307">
        <v>0.624</v>
      </c>
      <c r="H13307">
        <v>518</v>
      </c>
      <c r="I13307" t="s">
        <v>18288</v>
      </c>
      <c r="J13307">
        <v>4.2029999999999998E-2</v>
      </c>
      <c r="K13307">
        <v>0.92400000000000004</v>
      </c>
      <c r="L13307">
        <v>2.6853012048192784</v>
      </c>
      <c r="M13307" s="2">
        <f t="shared" si="410"/>
        <v>22.891566265060241</v>
      </c>
      <c r="N13307" t="s">
        <v>2814</v>
      </c>
    </row>
    <row r="13308" spans="1:14">
      <c r="A13308">
        <v>20</v>
      </c>
      <c r="B13308" t="s">
        <v>18964</v>
      </c>
      <c r="C13308" t="s">
        <v>18965</v>
      </c>
      <c r="D13308">
        <v>4247</v>
      </c>
      <c r="E13308" s="1">
        <v>1.9019999999999999</v>
      </c>
      <c r="F13308">
        <v>2.0230000000000001</v>
      </c>
      <c r="G13308">
        <v>0.59299999999999997</v>
      </c>
      <c r="H13308">
        <v>167</v>
      </c>
      <c r="I13308">
        <v>8.4</v>
      </c>
      <c r="J13308">
        <v>9.9299999999999996E-3</v>
      </c>
      <c r="K13308">
        <v>0.73299999999999998</v>
      </c>
      <c r="L13308">
        <v>2.6853012048192784</v>
      </c>
      <c r="M13308" s="2">
        <f t="shared" si="410"/>
        <v>24.096385542168676</v>
      </c>
      <c r="N13308" t="s">
        <v>2814</v>
      </c>
    </row>
    <row r="13309" spans="1:14">
      <c r="A13309">
        <v>21</v>
      </c>
      <c r="B13309" t="s">
        <v>10049</v>
      </c>
      <c r="C13309" t="s">
        <v>10050</v>
      </c>
      <c r="D13309">
        <v>4849</v>
      </c>
      <c r="E13309" s="1">
        <v>1.865</v>
      </c>
      <c r="F13309">
        <v>2.2890000000000001</v>
      </c>
      <c r="G13309">
        <v>0.34200000000000003</v>
      </c>
      <c r="H13309">
        <v>76</v>
      </c>
      <c r="I13309" t="s">
        <v>18288</v>
      </c>
      <c r="J13309">
        <v>8.5000000000000006E-3</v>
      </c>
      <c r="K13309">
        <v>1.101</v>
      </c>
      <c r="L13309">
        <v>2.6853012048192784</v>
      </c>
      <c r="M13309" s="2">
        <f t="shared" si="410"/>
        <v>25.301204819277107</v>
      </c>
      <c r="N13309" t="s">
        <v>2814</v>
      </c>
    </row>
    <row r="13310" spans="1:14">
      <c r="A13310">
        <v>22</v>
      </c>
      <c r="B13310" t="s">
        <v>18970</v>
      </c>
      <c r="C13310" t="s">
        <v>18971</v>
      </c>
      <c r="D13310">
        <v>1276</v>
      </c>
      <c r="E13310" s="1">
        <v>1.8180000000000001</v>
      </c>
      <c r="F13310">
        <v>1.704</v>
      </c>
      <c r="G13310">
        <v>0.72</v>
      </c>
      <c r="H13310">
        <v>75</v>
      </c>
      <c r="I13310">
        <v>5.3</v>
      </c>
      <c r="J13310">
        <v>6.3499999999999997E-3</v>
      </c>
      <c r="K13310">
        <v>0.878</v>
      </c>
      <c r="L13310">
        <v>2.6853012048192784</v>
      </c>
      <c r="M13310" s="2">
        <f t="shared" si="410"/>
        <v>26.506024096385545</v>
      </c>
      <c r="N13310" t="s">
        <v>2814</v>
      </c>
    </row>
    <row r="13311" spans="1:14">
      <c r="A13311">
        <v>23</v>
      </c>
      <c r="B13311" t="s">
        <v>9989</v>
      </c>
      <c r="C13311" t="s">
        <v>9990</v>
      </c>
      <c r="D13311">
        <v>1684</v>
      </c>
      <c r="E13311" s="1">
        <v>1.796</v>
      </c>
      <c r="F13311">
        <v>1.0960000000000001</v>
      </c>
      <c r="G13311">
        <v>1.0489999999999999</v>
      </c>
      <c r="H13311">
        <v>162</v>
      </c>
      <c r="I13311">
        <v>3.6</v>
      </c>
      <c r="J13311">
        <v>1.304E-2</v>
      </c>
      <c r="K13311">
        <v>0.53900000000000003</v>
      </c>
      <c r="L13311">
        <v>2.6853012048192784</v>
      </c>
      <c r="M13311" s="2">
        <f t="shared" si="410"/>
        <v>27.710843373493976</v>
      </c>
      <c r="N13311" t="s">
        <v>2814</v>
      </c>
    </row>
    <row r="13312" spans="1:14">
      <c r="A13312">
        <v>24</v>
      </c>
      <c r="B13312" t="s">
        <v>10003</v>
      </c>
      <c r="C13312" t="s">
        <v>10004</v>
      </c>
      <c r="D13312">
        <v>1221</v>
      </c>
      <c r="E13312" s="1">
        <v>1.7849999999999999</v>
      </c>
      <c r="F13312">
        <v>1.07</v>
      </c>
      <c r="G13312">
        <v>0.435</v>
      </c>
      <c r="H13312">
        <v>168</v>
      </c>
      <c r="I13312">
        <v>2.6</v>
      </c>
      <c r="J13312">
        <v>1E-3</v>
      </c>
      <c r="K13312">
        <v>7.4999999999999997E-2</v>
      </c>
      <c r="L13312">
        <v>2.6853012048192784</v>
      </c>
      <c r="M13312" s="2">
        <f t="shared" si="410"/>
        <v>28.915662650602407</v>
      </c>
      <c r="N13312" t="s">
        <v>2814</v>
      </c>
    </row>
    <row r="13313" spans="1:14">
      <c r="A13313">
        <v>25</v>
      </c>
      <c r="B13313" t="s">
        <v>9933</v>
      </c>
      <c r="C13313" t="s">
        <v>9934</v>
      </c>
      <c r="D13313">
        <v>21656</v>
      </c>
      <c r="E13313" s="1">
        <v>1.766</v>
      </c>
      <c r="F13313">
        <v>1.514</v>
      </c>
      <c r="G13313">
        <v>0.56499999999999995</v>
      </c>
      <c r="H13313">
        <v>880</v>
      </c>
      <c r="I13313">
        <v>8.3000000000000007</v>
      </c>
      <c r="J13313">
        <v>6.2010000000000003E-2</v>
      </c>
      <c r="K13313">
        <v>0.69099999999999995</v>
      </c>
      <c r="L13313">
        <v>2.6853012048192784</v>
      </c>
      <c r="M13313" s="2">
        <f t="shared" si="410"/>
        <v>30.120481927710845</v>
      </c>
      <c r="N13313" t="s">
        <v>2814</v>
      </c>
    </row>
    <row r="13314" spans="1:14">
      <c r="A13314">
        <v>26</v>
      </c>
      <c r="B13314" t="s">
        <v>10031</v>
      </c>
      <c r="C13314" t="s">
        <v>10032</v>
      </c>
      <c r="D13314">
        <v>25665</v>
      </c>
      <c r="E13314" s="1">
        <v>1.766</v>
      </c>
      <c r="F13314">
        <v>1.831</v>
      </c>
      <c r="G13314">
        <v>0.436</v>
      </c>
      <c r="H13314">
        <v>677</v>
      </c>
      <c r="I13314">
        <v>8.6999999999999993</v>
      </c>
      <c r="J13314">
        <v>5.2909999999999999E-2</v>
      </c>
      <c r="K13314">
        <v>0.621</v>
      </c>
      <c r="L13314">
        <v>2.6853012048192784</v>
      </c>
      <c r="M13314" s="2">
        <f t="shared" si="410"/>
        <v>31.325301204819279</v>
      </c>
      <c r="N13314" t="s">
        <v>2814</v>
      </c>
    </row>
    <row r="13315" spans="1:14">
      <c r="A13315">
        <v>27</v>
      </c>
      <c r="B13315" t="s">
        <v>9941</v>
      </c>
      <c r="C13315" t="s">
        <v>9942</v>
      </c>
      <c r="D13315">
        <v>503</v>
      </c>
      <c r="E13315" s="1">
        <v>1.748</v>
      </c>
      <c r="F13315">
        <v>1.5289999999999999</v>
      </c>
      <c r="G13315">
        <v>0.58299999999999996</v>
      </c>
      <c r="H13315">
        <v>108</v>
      </c>
      <c r="I13315">
        <v>3.1</v>
      </c>
      <c r="J13315">
        <v>2.0799999999999998E-3</v>
      </c>
      <c r="K13315">
        <v>0.621</v>
      </c>
      <c r="L13315">
        <v>2.6853012048192784</v>
      </c>
      <c r="M13315" s="2">
        <f t="shared" si="410"/>
        <v>32.53012048192771</v>
      </c>
      <c r="N13315" t="s">
        <v>2814</v>
      </c>
    </row>
    <row r="13316" spans="1:14">
      <c r="A13316">
        <v>28</v>
      </c>
      <c r="B13316" t="s">
        <v>10051</v>
      </c>
      <c r="C13316" t="s">
        <v>10052</v>
      </c>
      <c r="D13316">
        <v>15376</v>
      </c>
      <c r="E13316" s="1">
        <v>1.6759999999999999</v>
      </c>
      <c r="F13316">
        <v>1.651</v>
      </c>
      <c r="G13316">
        <v>0.51</v>
      </c>
      <c r="H13316">
        <v>674</v>
      </c>
      <c r="I13316">
        <v>7.7</v>
      </c>
      <c r="J13316">
        <v>2.7900000000000001E-2</v>
      </c>
      <c r="K13316">
        <v>0.47499999999999998</v>
      </c>
      <c r="L13316">
        <v>2.6853012048192784</v>
      </c>
      <c r="M13316" s="2">
        <f t="shared" si="410"/>
        <v>33.734939759036145</v>
      </c>
      <c r="N13316" t="s">
        <v>2814</v>
      </c>
    </row>
    <row r="13317" spans="1:14">
      <c r="A13317">
        <v>29</v>
      </c>
      <c r="B13317" t="s">
        <v>14177</v>
      </c>
      <c r="C13317" t="s">
        <v>14178</v>
      </c>
      <c r="D13317">
        <v>9816</v>
      </c>
      <c r="E13317" s="1">
        <v>1.669</v>
      </c>
      <c r="F13317">
        <v>1.7769999999999999</v>
      </c>
      <c r="G13317">
        <v>0.57699999999999996</v>
      </c>
      <c r="H13317">
        <v>194</v>
      </c>
      <c r="I13317" t="s">
        <v>18288</v>
      </c>
      <c r="J13317">
        <v>1.6719999999999999E-2</v>
      </c>
      <c r="K13317">
        <v>0.93300000000000005</v>
      </c>
      <c r="L13317">
        <v>2.6853012048192784</v>
      </c>
      <c r="M13317" s="2">
        <f t="shared" si="410"/>
        <v>34.939759036144579</v>
      </c>
      <c r="N13317" t="s">
        <v>2814</v>
      </c>
    </row>
    <row r="13318" spans="1:14">
      <c r="A13318">
        <v>30</v>
      </c>
      <c r="B13318" t="s">
        <v>9999</v>
      </c>
      <c r="C13318" t="s">
        <v>10000</v>
      </c>
      <c r="D13318">
        <v>113</v>
      </c>
      <c r="E13318" s="1">
        <v>1.591</v>
      </c>
      <c r="F13318">
        <v>1.591</v>
      </c>
      <c r="G13318">
        <v>0.64200000000000002</v>
      </c>
      <c r="H13318">
        <v>67</v>
      </c>
      <c r="I13318">
        <v>1.2</v>
      </c>
      <c r="J13318">
        <v>5.2999999999999998E-4</v>
      </c>
      <c r="K13318">
        <v>0.68500000000000005</v>
      </c>
      <c r="L13318">
        <v>2.6853012048192784</v>
      </c>
      <c r="M13318" s="2">
        <f t="shared" si="410"/>
        <v>36.144578313253014</v>
      </c>
      <c r="N13318" t="s">
        <v>2814</v>
      </c>
    </row>
    <row r="13319" spans="1:14">
      <c r="A13319">
        <v>31</v>
      </c>
      <c r="B13319" t="s">
        <v>9919</v>
      </c>
      <c r="C13319" t="s">
        <v>9920</v>
      </c>
      <c r="D13319">
        <v>580</v>
      </c>
      <c r="E13319" s="1">
        <v>1.5289999999999999</v>
      </c>
      <c r="F13319">
        <v>1.2310000000000001</v>
      </c>
      <c r="G13319">
        <v>0.41399999999999998</v>
      </c>
      <c r="H13319">
        <v>58</v>
      </c>
      <c r="I13319">
        <v>5.4</v>
      </c>
      <c r="J13319">
        <v>4.3200000000000001E-3</v>
      </c>
      <c r="K13319">
        <v>1.0189999999999999</v>
      </c>
      <c r="L13319">
        <v>2.6853012048192784</v>
      </c>
      <c r="M13319" s="2">
        <f t="shared" si="410"/>
        <v>37.349397590361441</v>
      </c>
      <c r="N13319" t="s">
        <v>2814</v>
      </c>
    </row>
    <row r="13320" spans="1:14">
      <c r="A13320">
        <v>32</v>
      </c>
      <c r="B13320" t="s">
        <v>10017</v>
      </c>
      <c r="C13320" t="s">
        <v>10018</v>
      </c>
      <c r="D13320">
        <v>6930</v>
      </c>
      <c r="E13320" s="1">
        <v>1.524</v>
      </c>
      <c r="F13320">
        <v>1.345</v>
      </c>
      <c r="G13320">
        <v>0.28599999999999998</v>
      </c>
      <c r="H13320">
        <v>273</v>
      </c>
      <c r="I13320" t="s">
        <v>18288</v>
      </c>
      <c r="J13320">
        <v>1.5740000000000001E-2</v>
      </c>
      <c r="K13320">
        <v>0.61699999999999999</v>
      </c>
      <c r="L13320">
        <v>2.6853012048192784</v>
      </c>
      <c r="M13320" s="2">
        <f t="shared" si="410"/>
        <v>38.554216867469883</v>
      </c>
      <c r="N13320" t="s">
        <v>2814</v>
      </c>
    </row>
    <row r="13321" spans="1:14">
      <c r="A13321">
        <v>33</v>
      </c>
      <c r="B13321" t="s">
        <v>9961</v>
      </c>
      <c r="C13321" t="s">
        <v>9962</v>
      </c>
      <c r="D13321">
        <v>2222</v>
      </c>
      <c r="E13321" s="1">
        <v>1.51</v>
      </c>
      <c r="F13321">
        <v>1.4550000000000001</v>
      </c>
      <c r="G13321">
        <v>0.84299999999999997</v>
      </c>
      <c r="H13321">
        <v>70</v>
      </c>
      <c r="I13321" t="s">
        <v>18288</v>
      </c>
      <c r="J13321">
        <v>4.15E-3</v>
      </c>
      <c r="K13321">
        <v>0.75800000000000001</v>
      </c>
      <c r="L13321">
        <v>2.6853012048192784</v>
      </c>
      <c r="M13321" s="2">
        <f t="shared" ref="M13321:M13352" si="411">A13321/83*100</f>
        <v>39.75903614457831</v>
      </c>
      <c r="N13321" t="s">
        <v>2814</v>
      </c>
    </row>
    <row r="13322" spans="1:14">
      <c r="A13322">
        <v>34</v>
      </c>
      <c r="B13322" t="s">
        <v>18343</v>
      </c>
      <c r="C13322" t="s">
        <v>18344</v>
      </c>
      <c r="D13322">
        <v>1367</v>
      </c>
      <c r="E13322" s="1">
        <v>1.4670000000000001</v>
      </c>
      <c r="F13322">
        <v>1.736</v>
      </c>
      <c r="G13322">
        <v>0.5</v>
      </c>
      <c r="H13322">
        <v>56</v>
      </c>
      <c r="I13322">
        <v>8.6999999999999993</v>
      </c>
      <c r="J13322">
        <v>4.0800000000000003E-3</v>
      </c>
      <c r="K13322">
        <v>0.86599999999999999</v>
      </c>
      <c r="L13322">
        <v>2.6853012048192784</v>
      </c>
      <c r="M13322" s="2">
        <f t="shared" si="411"/>
        <v>40.963855421686745</v>
      </c>
      <c r="N13322" t="s">
        <v>2814</v>
      </c>
    </row>
    <row r="13323" spans="1:14">
      <c r="A13323">
        <v>35</v>
      </c>
      <c r="B13323" t="s">
        <v>9997</v>
      </c>
      <c r="C13323" t="s">
        <v>9998</v>
      </c>
      <c r="D13323">
        <v>190</v>
      </c>
      <c r="E13323" s="1">
        <v>1.444</v>
      </c>
      <c r="F13323">
        <v>1.163</v>
      </c>
      <c r="H13323">
        <v>0</v>
      </c>
      <c r="I13323">
        <v>3.8</v>
      </c>
      <c r="J13323">
        <v>8.1999999999999998E-4</v>
      </c>
      <c r="K13323">
        <v>0.33300000000000002</v>
      </c>
      <c r="L13323">
        <v>2.6853012048192784</v>
      </c>
      <c r="M13323" s="2">
        <f t="shared" si="411"/>
        <v>42.168674698795186</v>
      </c>
      <c r="N13323" t="s">
        <v>2814</v>
      </c>
    </row>
    <row r="13324" spans="1:14">
      <c r="A13324">
        <v>36</v>
      </c>
      <c r="B13324" t="s">
        <v>18081</v>
      </c>
      <c r="C13324" t="s">
        <v>18082</v>
      </c>
      <c r="D13324">
        <v>1979</v>
      </c>
      <c r="E13324" s="1">
        <v>1.363</v>
      </c>
      <c r="F13324">
        <v>0.90100000000000002</v>
      </c>
      <c r="G13324">
        <v>0.224</v>
      </c>
      <c r="H13324">
        <v>98</v>
      </c>
      <c r="I13324" t="s">
        <v>18288</v>
      </c>
      <c r="J13324">
        <v>2.47E-3</v>
      </c>
      <c r="K13324">
        <v>0.23100000000000001</v>
      </c>
      <c r="L13324">
        <v>2.6853012048192784</v>
      </c>
      <c r="M13324" s="2">
        <f t="shared" si="411"/>
        <v>43.373493975903614</v>
      </c>
      <c r="N13324" t="s">
        <v>2814</v>
      </c>
    </row>
    <row r="13325" spans="1:14">
      <c r="A13325">
        <v>37</v>
      </c>
      <c r="B13325" t="s">
        <v>9983</v>
      </c>
      <c r="C13325" t="s">
        <v>9984</v>
      </c>
      <c r="D13325">
        <v>581</v>
      </c>
      <c r="E13325" s="1">
        <v>1.347</v>
      </c>
      <c r="G13325">
        <v>0.27500000000000002</v>
      </c>
      <c r="H13325">
        <v>131</v>
      </c>
      <c r="I13325">
        <v>2.8</v>
      </c>
      <c r="J13325">
        <v>2.5600000000000002E-3</v>
      </c>
      <c r="L13325">
        <v>2.6853012048192784</v>
      </c>
      <c r="M13325" s="2">
        <f t="shared" si="411"/>
        <v>44.578313253012048</v>
      </c>
      <c r="N13325" t="s">
        <v>2814</v>
      </c>
    </row>
    <row r="13326" spans="1:14">
      <c r="A13326">
        <v>38</v>
      </c>
      <c r="B13326" t="s">
        <v>9959</v>
      </c>
      <c r="C13326" t="s">
        <v>9960</v>
      </c>
      <c r="D13326">
        <v>266</v>
      </c>
      <c r="E13326" s="1">
        <v>1.333</v>
      </c>
      <c r="F13326">
        <v>5.1029999999999998</v>
      </c>
      <c r="G13326">
        <v>0.5</v>
      </c>
      <c r="H13326">
        <v>2</v>
      </c>
      <c r="I13326">
        <v>5.8</v>
      </c>
      <c r="J13326">
        <v>1.6999999999999999E-3</v>
      </c>
      <c r="K13326">
        <v>3.34</v>
      </c>
      <c r="L13326">
        <v>2.6853012048192784</v>
      </c>
      <c r="M13326" s="2">
        <f t="shared" si="411"/>
        <v>45.783132530120483</v>
      </c>
      <c r="N13326" t="s">
        <v>2814</v>
      </c>
    </row>
    <row r="13327" spans="1:14">
      <c r="A13327">
        <v>39</v>
      </c>
      <c r="B13327" t="s">
        <v>9987</v>
      </c>
      <c r="C13327" t="s">
        <v>9988</v>
      </c>
      <c r="D13327">
        <v>262</v>
      </c>
      <c r="E13327" s="1">
        <v>1.302</v>
      </c>
      <c r="F13327">
        <v>1.302</v>
      </c>
      <c r="G13327">
        <v>0.624</v>
      </c>
      <c r="H13327">
        <v>149</v>
      </c>
      <c r="I13327">
        <v>1.2</v>
      </c>
      <c r="J13327">
        <v>1.07E-3</v>
      </c>
      <c r="K13327">
        <v>0.47199999999999998</v>
      </c>
      <c r="L13327">
        <v>2.6853012048192784</v>
      </c>
      <c r="M13327" s="2">
        <f t="shared" si="411"/>
        <v>46.987951807228917</v>
      </c>
      <c r="N13327" t="s">
        <v>2814</v>
      </c>
    </row>
    <row r="13328" spans="1:14">
      <c r="A13328">
        <v>40</v>
      </c>
      <c r="B13328" t="s">
        <v>10057</v>
      </c>
      <c r="C13328" t="s">
        <v>10058</v>
      </c>
      <c r="D13328">
        <v>1659</v>
      </c>
      <c r="E13328" s="1">
        <v>1.2490000000000001</v>
      </c>
      <c r="F13328">
        <v>0.79700000000000004</v>
      </c>
      <c r="G13328">
        <v>0.20200000000000001</v>
      </c>
      <c r="H13328">
        <v>183</v>
      </c>
      <c r="I13328">
        <v>9.8000000000000007</v>
      </c>
      <c r="J13328">
        <v>4.9500000000000004E-3</v>
      </c>
      <c r="K13328">
        <v>0.38200000000000001</v>
      </c>
      <c r="L13328">
        <v>2.6853012048192784</v>
      </c>
      <c r="M13328" s="2">
        <f t="shared" si="411"/>
        <v>48.192771084337352</v>
      </c>
      <c r="N13328" t="s">
        <v>2814</v>
      </c>
    </row>
    <row r="13329" spans="1:14">
      <c r="A13329">
        <v>41</v>
      </c>
      <c r="B13329" t="s">
        <v>14235</v>
      </c>
      <c r="C13329" t="s">
        <v>14236</v>
      </c>
      <c r="D13329">
        <v>8734</v>
      </c>
      <c r="E13329" s="1">
        <v>1.246</v>
      </c>
      <c r="F13329">
        <v>1.55</v>
      </c>
      <c r="G13329">
        <v>0.31</v>
      </c>
      <c r="H13329">
        <v>168</v>
      </c>
      <c r="I13329">
        <v>6.1</v>
      </c>
      <c r="J13329">
        <v>2.1309999999999999E-2</v>
      </c>
      <c r="K13329">
        <v>0.441</v>
      </c>
      <c r="L13329">
        <v>2.6853012048192784</v>
      </c>
      <c r="M13329" s="2">
        <f t="shared" si="411"/>
        <v>49.397590361445779</v>
      </c>
      <c r="N13329" t="s">
        <v>2814</v>
      </c>
    </row>
    <row r="13330" spans="1:14">
      <c r="A13330">
        <v>42</v>
      </c>
      <c r="B13330" t="s">
        <v>9995</v>
      </c>
      <c r="C13330" t="s">
        <v>9996</v>
      </c>
      <c r="D13330">
        <v>1684</v>
      </c>
      <c r="E13330" s="1">
        <v>1.17</v>
      </c>
      <c r="F13330">
        <v>1.048</v>
      </c>
      <c r="G13330">
        <v>0.309</v>
      </c>
      <c r="H13330">
        <v>97</v>
      </c>
      <c r="I13330" t="s">
        <v>18288</v>
      </c>
      <c r="J13330">
        <v>3.1800000000000001E-3</v>
      </c>
      <c r="K13330">
        <v>0.41599999999999998</v>
      </c>
      <c r="L13330">
        <v>2.6853012048192784</v>
      </c>
      <c r="M13330" s="2">
        <f t="shared" si="411"/>
        <v>50.602409638554214</v>
      </c>
      <c r="N13330" t="s">
        <v>2814</v>
      </c>
    </row>
    <row r="13331" spans="1:14">
      <c r="A13331">
        <v>43</v>
      </c>
      <c r="B13331" t="s">
        <v>10073</v>
      </c>
      <c r="C13331" t="s">
        <v>10074</v>
      </c>
      <c r="D13331">
        <v>1030</v>
      </c>
      <c r="E13331" s="1">
        <v>1.169</v>
      </c>
      <c r="F13331">
        <v>1.173</v>
      </c>
      <c r="G13331">
        <v>0.32600000000000001</v>
      </c>
      <c r="H13331">
        <v>347</v>
      </c>
      <c r="I13331">
        <v>1.9</v>
      </c>
      <c r="J13331">
        <v>3.2599999999999999E-3</v>
      </c>
      <c r="K13331">
        <v>0.23899999999999999</v>
      </c>
      <c r="L13331">
        <v>2.6853012048192784</v>
      </c>
      <c r="M13331" s="2">
        <f t="shared" si="411"/>
        <v>51.807228915662648</v>
      </c>
      <c r="N13331" t="s">
        <v>2814</v>
      </c>
    </row>
    <row r="13332" spans="1:14">
      <c r="A13332">
        <v>44</v>
      </c>
      <c r="B13332" t="s">
        <v>9975</v>
      </c>
      <c r="C13332" t="s">
        <v>9976</v>
      </c>
      <c r="D13332">
        <v>4471</v>
      </c>
      <c r="E13332" s="1">
        <v>1.1479999999999999</v>
      </c>
      <c r="F13332">
        <v>1.0820000000000001</v>
      </c>
      <c r="G13332">
        <v>0.255</v>
      </c>
      <c r="H13332">
        <v>1151</v>
      </c>
      <c r="I13332">
        <v>2.6</v>
      </c>
      <c r="J13332">
        <v>1.103E-2</v>
      </c>
      <c r="K13332">
        <v>0.16400000000000001</v>
      </c>
      <c r="L13332">
        <v>2.6853012048192784</v>
      </c>
      <c r="M13332" s="2">
        <f t="shared" si="411"/>
        <v>53.01204819277109</v>
      </c>
      <c r="N13332" t="s">
        <v>2814</v>
      </c>
    </row>
    <row r="13333" spans="1:14">
      <c r="A13333">
        <v>45</v>
      </c>
      <c r="B13333" t="s">
        <v>10069</v>
      </c>
      <c r="C13333" t="s">
        <v>10070</v>
      </c>
      <c r="D13333">
        <v>428</v>
      </c>
      <c r="E13333" s="1">
        <v>1.123</v>
      </c>
      <c r="F13333">
        <v>0.72599999999999998</v>
      </c>
      <c r="G13333">
        <v>0.122</v>
      </c>
      <c r="H13333">
        <v>123</v>
      </c>
      <c r="I13333">
        <v>2.7</v>
      </c>
      <c r="J13333">
        <v>9.7000000000000005E-4</v>
      </c>
      <c r="K13333">
        <v>0.125</v>
      </c>
      <c r="L13333">
        <v>2.6853012048192784</v>
      </c>
      <c r="M13333" s="2">
        <f t="shared" si="411"/>
        <v>54.216867469879517</v>
      </c>
      <c r="N13333" t="s">
        <v>2814</v>
      </c>
    </row>
    <row r="13334" spans="1:14">
      <c r="A13334">
        <v>46</v>
      </c>
      <c r="B13334" t="s">
        <v>10007</v>
      </c>
      <c r="C13334" t="s">
        <v>10008</v>
      </c>
      <c r="D13334">
        <v>3285</v>
      </c>
      <c r="E13334" s="1">
        <v>1.0860000000000001</v>
      </c>
      <c r="F13334">
        <v>0.82399999999999995</v>
      </c>
      <c r="G13334">
        <v>0.25800000000000001</v>
      </c>
      <c r="H13334">
        <v>396</v>
      </c>
      <c r="I13334">
        <v>8.5</v>
      </c>
      <c r="J13334">
        <v>5.7499999999999999E-3</v>
      </c>
      <c r="K13334">
        <v>0.19700000000000001</v>
      </c>
      <c r="L13334">
        <v>2.6853012048192784</v>
      </c>
      <c r="M13334" s="2">
        <f t="shared" si="411"/>
        <v>55.421686746987952</v>
      </c>
      <c r="N13334" t="s">
        <v>2814</v>
      </c>
    </row>
    <row r="13335" spans="1:14">
      <c r="A13335">
        <v>47</v>
      </c>
      <c r="B13335" t="s">
        <v>9991</v>
      </c>
      <c r="C13335" t="s">
        <v>9992</v>
      </c>
      <c r="D13335">
        <v>659</v>
      </c>
      <c r="E13335" s="1">
        <v>1.0469999999999999</v>
      </c>
      <c r="F13335">
        <v>0.80600000000000005</v>
      </c>
      <c r="G13335">
        <v>0.59599999999999997</v>
      </c>
      <c r="H13335">
        <v>99</v>
      </c>
      <c r="I13335">
        <v>4.5999999999999996</v>
      </c>
      <c r="J13335">
        <v>2.2000000000000001E-3</v>
      </c>
      <c r="K13335">
        <v>0.32100000000000001</v>
      </c>
      <c r="L13335">
        <v>2.6853012048192784</v>
      </c>
      <c r="M13335" s="2">
        <f t="shared" si="411"/>
        <v>56.626506024096393</v>
      </c>
      <c r="N13335" t="s">
        <v>2814</v>
      </c>
    </row>
    <row r="13336" spans="1:14">
      <c r="A13336">
        <v>48</v>
      </c>
      <c r="B13336" t="s">
        <v>10041</v>
      </c>
      <c r="C13336" t="s">
        <v>10042</v>
      </c>
      <c r="D13336">
        <v>6780</v>
      </c>
      <c r="E13336" s="1">
        <v>1.032</v>
      </c>
      <c r="F13336">
        <v>1.024</v>
      </c>
      <c r="G13336">
        <v>0.32300000000000001</v>
      </c>
      <c r="H13336">
        <v>672</v>
      </c>
      <c r="I13336">
        <v>7.9</v>
      </c>
      <c r="J13336">
        <v>1.6570000000000001E-2</v>
      </c>
      <c r="K13336">
        <v>0.372</v>
      </c>
      <c r="L13336">
        <v>2.6853012048192784</v>
      </c>
      <c r="M13336" s="2">
        <f t="shared" si="411"/>
        <v>57.831325301204814</v>
      </c>
      <c r="N13336" t="s">
        <v>2814</v>
      </c>
    </row>
    <row r="13337" spans="1:14">
      <c r="A13337">
        <v>49</v>
      </c>
      <c r="B13337" t="s">
        <v>9957</v>
      </c>
      <c r="C13337" t="s">
        <v>9958</v>
      </c>
      <c r="D13337">
        <v>8047</v>
      </c>
      <c r="E13337" s="1">
        <v>1.016</v>
      </c>
      <c r="F13337">
        <v>0.84699999999999998</v>
      </c>
      <c r="G13337">
        <v>0.114</v>
      </c>
      <c r="H13337">
        <v>1582</v>
      </c>
      <c r="I13337">
        <v>3.8</v>
      </c>
      <c r="J13337">
        <v>8.4100000000000008E-3</v>
      </c>
      <c r="K13337">
        <v>7.0999999999999994E-2</v>
      </c>
      <c r="L13337">
        <v>2.6853012048192784</v>
      </c>
      <c r="M13337" s="2">
        <f t="shared" si="411"/>
        <v>59.036144578313255</v>
      </c>
      <c r="N13337" t="s">
        <v>2814</v>
      </c>
    </row>
    <row r="13338" spans="1:14">
      <c r="A13338">
        <v>50</v>
      </c>
      <c r="B13338" t="s">
        <v>9955</v>
      </c>
      <c r="C13338" t="s">
        <v>9956</v>
      </c>
      <c r="D13338">
        <v>2340</v>
      </c>
      <c r="E13338" s="1">
        <v>1.0109999999999999</v>
      </c>
      <c r="F13338">
        <v>0.70299999999999996</v>
      </c>
      <c r="G13338">
        <v>1.3720000000000001</v>
      </c>
      <c r="H13338">
        <v>172</v>
      </c>
      <c r="I13338">
        <v>5.7</v>
      </c>
      <c r="J13338">
        <v>7.6099999999999996E-3</v>
      </c>
      <c r="K13338">
        <v>0.31</v>
      </c>
      <c r="L13338">
        <v>2.6853012048192784</v>
      </c>
      <c r="M13338" s="2">
        <f t="shared" si="411"/>
        <v>60.24096385542169</v>
      </c>
      <c r="N13338" t="s">
        <v>2814</v>
      </c>
    </row>
    <row r="13339" spans="1:14">
      <c r="A13339">
        <v>51</v>
      </c>
      <c r="B13339" t="s">
        <v>9993</v>
      </c>
      <c r="C13339" t="s">
        <v>9994</v>
      </c>
      <c r="D13339">
        <v>1011</v>
      </c>
      <c r="E13339" s="1">
        <v>0.97899999999999998</v>
      </c>
      <c r="F13339">
        <v>0.87</v>
      </c>
      <c r="G13339">
        <v>0.28799999999999998</v>
      </c>
      <c r="H13339">
        <v>59</v>
      </c>
      <c r="I13339" t="s">
        <v>18288</v>
      </c>
      <c r="J13339">
        <v>2.4099999999999998E-3</v>
      </c>
      <c r="K13339">
        <v>0.38800000000000001</v>
      </c>
      <c r="L13339">
        <v>2.6853012048192784</v>
      </c>
      <c r="M13339" s="2">
        <f t="shared" si="411"/>
        <v>61.445783132530117</v>
      </c>
      <c r="N13339" t="s">
        <v>2814</v>
      </c>
    </row>
    <row r="13340" spans="1:14">
      <c r="A13340">
        <v>52</v>
      </c>
      <c r="B13340" t="s">
        <v>9979</v>
      </c>
      <c r="C13340" t="s">
        <v>9980</v>
      </c>
      <c r="D13340">
        <v>2042</v>
      </c>
      <c r="E13340" s="1">
        <v>0.95399999999999996</v>
      </c>
      <c r="F13340">
        <v>0.60899999999999999</v>
      </c>
      <c r="G13340">
        <v>0.29699999999999999</v>
      </c>
      <c r="H13340">
        <v>310</v>
      </c>
      <c r="I13340">
        <v>3.5</v>
      </c>
      <c r="J13340">
        <v>6.0200000000000002E-3</v>
      </c>
      <c r="K13340">
        <v>0.14599999999999999</v>
      </c>
      <c r="L13340">
        <v>2.6853012048192784</v>
      </c>
      <c r="M13340" s="2">
        <f t="shared" si="411"/>
        <v>62.650602409638559</v>
      </c>
      <c r="N13340" t="s">
        <v>2814</v>
      </c>
    </row>
    <row r="13341" spans="1:14">
      <c r="A13341">
        <v>53</v>
      </c>
      <c r="B13341" t="s">
        <v>10075</v>
      </c>
      <c r="C13341" t="s">
        <v>10076</v>
      </c>
      <c r="D13341">
        <v>521</v>
      </c>
      <c r="E13341" s="1">
        <v>0.93700000000000006</v>
      </c>
      <c r="F13341">
        <v>0.78400000000000003</v>
      </c>
      <c r="G13341">
        <v>0.46899999999999997</v>
      </c>
      <c r="H13341">
        <v>32</v>
      </c>
      <c r="I13341">
        <v>8.6</v>
      </c>
      <c r="J13341">
        <v>1.1100000000000001E-3</v>
      </c>
      <c r="K13341">
        <v>0.318</v>
      </c>
      <c r="L13341">
        <v>2.6853012048192784</v>
      </c>
      <c r="M13341" s="2">
        <f t="shared" si="411"/>
        <v>63.855421686746979</v>
      </c>
      <c r="N13341" t="s">
        <v>2814</v>
      </c>
    </row>
    <row r="13342" spans="1:14">
      <c r="A13342">
        <v>54</v>
      </c>
      <c r="B13342" t="s">
        <v>10011</v>
      </c>
      <c r="C13342" t="s">
        <v>10012</v>
      </c>
      <c r="D13342">
        <v>10091</v>
      </c>
      <c r="E13342" s="1">
        <v>0.92100000000000004</v>
      </c>
      <c r="F13342">
        <v>0.83399999999999996</v>
      </c>
      <c r="G13342">
        <v>0.218</v>
      </c>
      <c r="H13342">
        <v>229</v>
      </c>
      <c r="I13342" t="s">
        <v>18288</v>
      </c>
      <c r="J13342">
        <v>6.2399999999999999E-3</v>
      </c>
      <c r="K13342">
        <v>0.307</v>
      </c>
      <c r="L13342">
        <v>2.6853012048192784</v>
      </c>
      <c r="M13342" s="2">
        <f t="shared" si="411"/>
        <v>65.060240963855421</v>
      </c>
      <c r="N13342" t="s">
        <v>2814</v>
      </c>
    </row>
    <row r="13343" spans="1:14">
      <c r="A13343">
        <v>55</v>
      </c>
      <c r="B13343" t="s">
        <v>9971</v>
      </c>
      <c r="C13343" t="s">
        <v>9972</v>
      </c>
      <c r="D13343">
        <v>635</v>
      </c>
      <c r="E13343" s="1">
        <v>0.90500000000000003</v>
      </c>
      <c r="F13343">
        <v>0.83199999999999996</v>
      </c>
      <c r="G13343">
        <v>0.34100000000000003</v>
      </c>
      <c r="H13343">
        <v>179</v>
      </c>
      <c r="I13343">
        <v>2.8</v>
      </c>
      <c r="J13343">
        <v>2.66E-3</v>
      </c>
      <c r="K13343">
        <v>0.25700000000000001</v>
      </c>
      <c r="L13343">
        <v>2.6853012048192784</v>
      </c>
      <c r="M13343" s="2">
        <f t="shared" si="411"/>
        <v>66.265060240963862</v>
      </c>
      <c r="N13343" t="s">
        <v>2814</v>
      </c>
    </row>
    <row r="13344" spans="1:14">
      <c r="A13344">
        <v>56</v>
      </c>
      <c r="B13344" t="s">
        <v>9969</v>
      </c>
      <c r="C13344" t="s">
        <v>9970</v>
      </c>
      <c r="D13344">
        <v>3596</v>
      </c>
      <c r="E13344" s="1">
        <v>0.90200000000000002</v>
      </c>
      <c r="F13344">
        <v>0.85699999999999998</v>
      </c>
      <c r="G13344">
        <v>0.21099999999999999</v>
      </c>
      <c r="H13344">
        <v>133</v>
      </c>
      <c r="I13344" t="s">
        <v>18288</v>
      </c>
      <c r="J13344">
        <v>4.4200000000000003E-3</v>
      </c>
      <c r="K13344">
        <v>0.36199999999999999</v>
      </c>
      <c r="L13344">
        <v>2.6853012048192784</v>
      </c>
      <c r="M13344" s="2">
        <f t="shared" si="411"/>
        <v>67.46987951807229</v>
      </c>
      <c r="N13344" t="s">
        <v>2814</v>
      </c>
    </row>
    <row r="13345" spans="1:14">
      <c r="A13345">
        <v>57</v>
      </c>
      <c r="B13345" t="s">
        <v>10001</v>
      </c>
      <c r="C13345" t="s">
        <v>10002</v>
      </c>
      <c r="D13345">
        <v>1064</v>
      </c>
      <c r="E13345" s="1">
        <v>0.90100000000000002</v>
      </c>
      <c r="F13345">
        <v>1.0389999999999999</v>
      </c>
      <c r="G13345">
        <v>0.16200000000000001</v>
      </c>
      <c r="H13345">
        <v>68</v>
      </c>
      <c r="I13345">
        <v>8.4</v>
      </c>
      <c r="J13345">
        <v>3.16E-3</v>
      </c>
      <c r="K13345">
        <v>0.435</v>
      </c>
      <c r="L13345">
        <v>2.6853012048192784</v>
      </c>
      <c r="M13345" s="2">
        <f t="shared" si="411"/>
        <v>68.674698795180717</v>
      </c>
      <c r="N13345" t="s">
        <v>2814</v>
      </c>
    </row>
    <row r="13346" spans="1:14">
      <c r="A13346">
        <v>58</v>
      </c>
      <c r="B13346" t="s">
        <v>10005</v>
      </c>
      <c r="C13346" t="s">
        <v>10006</v>
      </c>
      <c r="D13346">
        <v>1234</v>
      </c>
      <c r="E13346" s="1">
        <v>0.85399999999999998</v>
      </c>
      <c r="F13346">
        <v>0.74399999999999999</v>
      </c>
      <c r="G13346">
        <v>0.154</v>
      </c>
      <c r="H13346">
        <v>149</v>
      </c>
      <c r="I13346">
        <v>7.2</v>
      </c>
      <c r="J13346">
        <v>1.6800000000000001E-3</v>
      </c>
      <c r="K13346">
        <v>0.13900000000000001</v>
      </c>
      <c r="L13346">
        <v>2.6853012048192784</v>
      </c>
      <c r="M13346" s="2">
        <f t="shared" si="411"/>
        <v>69.879518072289159</v>
      </c>
      <c r="N13346" t="s">
        <v>2814</v>
      </c>
    </row>
    <row r="13347" spans="1:14">
      <c r="A13347">
        <v>59</v>
      </c>
      <c r="B13347" t="s">
        <v>12447</v>
      </c>
      <c r="C13347" t="s">
        <v>12448</v>
      </c>
      <c r="D13347">
        <v>260</v>
      </c>
      <c r="E13347" s="1">
        <v>0.85</v>
      </c>
      <c r="F13347">
        <v>0.51100000000000001</v>
      </c>
      <c r="G13347">
        <v>4.2999999999999997E-2</v>
      </c>
      <c r="H13347">
        <v>23</v>
      </c>
      <c r="I13347">
        <v>7.8</v>
      </c>
      <c r="J13347">
        <v>6.9999999999999999E-4</v>
      </c>
      <c r="K13347">
        <v>0.218</v>
      </c>
      <c r="L13347">
        <v>2.6853012048192784</v>
      </c>
      <c r="M13347" s="2">
        <f t="shared" si="411"/>
        <v>71.084337349397586</v>
      </c>
      <c r="N13347" t="s">
        <v>2814</v>
      </c>
    </row>
    <row r="13348" spans="1:14">
      <c r="A13348">
        <v>60</v>
      </c>
      <c r="B13348" t="s">
        <v>9977</v>
      </c>
      <c r="C13348" t="s">
        <v>9978</v>
      </c>
      <c r="D13348">
        <v>5220</v>
      </c>
      <c r="E13348" s="1">
        <v>0.81100000000000005</v>
      </c>
      <c r="F13348">
        <v>0.68200000000000005</v>
      </c>
      <c r="G13348">
        <v>0.24199999999999999</v>
      </c>
      <c r="H13348">
        <v>860</v>
      </c>
      <c r="I13348">
        <v>4.3</v>
      </c>
      <c r="J13348">
        <v>1.635E-2</v>
      </c>
      <c r="K13348">
        <v>0.185</v>
      </c>
      <c r="L13348">
        <v>2.6853012048192784</v>
      </c>
      <c r="M13348" s="2">
        <f t="shared" si="411"/>
        <v>72.289156626506028</v>
      </c>
      <c r="N13348" t="s">
        <v>2814</v>
      </c>
    </row>
    <row r="13349" spans="1:14">
      <c r="A13349">
        <v>61</v>
      </c>
      <c r="B13349" t="s">
        <v>16274</v>
      </c>
      <c r="C13349" t="s">
        <v>16275</v>
      </c>
      <c r="D13349">
        <v>5511</v>
      </c>
      <c r="E13349" s="1">
        <v>0.78200000000000003</v>
      </c>
      <c r="F13349">
        <v>0.86699999999999999</v>
      </c>
      <c r="G13349">
        <v>0.19700000000000001</v>
      </c>
      <c r="H13349">
        <v>132</v>
      </c>
      <c r="I13349" t="s">
        <v>18288</v>
      </c>
      <c r="J13349">
        <v>5.1399999999999996E-3</v>
      </c>
      <c r="K13349">
        <v>0.34699999999999998</v>
      </c>
      <c r="L13349">
        <v>2.6853012048192784</v>
      </c>
      <c r="M13349" s="2">
        <f t="shared" si="411"/>
        <v>73.493975903614455</v>
      </c>
      <c r="N13349" t="s">
        <v>2814</v>
      </c>
    </row>
    <row r="13350" spans="1:14">
      <c r="A13350">
        <v>62</v>
      </c>
      <c r="B13350" t="s">
        <v>9951</v>
      </c>
      <c r="C13350" t="s">
        <v>9952</v>
      </c>
      <c r="D13350">
        <v>1936</v>
      </c>
      <c r="E13350" s="1">
        <v>0.66900000000000004</v>
      </c>
      <c r="F13350">
        <v>0.60499999999999998</v>
      </c>
      <c r="G13350">
        <v>0.33800000000000002</v>
      </c>
      <c r="H13350">
        <v>142</v>
      </c>
      <c r="I13350" t="s">
        <v>18288</v>
      </c>
      <c r="J13350">
        <v>3.7699999999999999E-3</v>
      </c>
      <c r="K13350">
        <v>0.307</v>
      </c>
      <c r="L13350">
        <v>2.6853012048192784</v>
      </c>
      <c r="M13350" s="2">
        <f t="shared" si="411"/>
        <v>74.698795180722882</v>
      </c>
      <c r="N13350" t="s">
        <v>2814</v>
      </c>
    </row>
    <row r="13351" spans="1:14">
      <c r="A13351">
        <v>63</v>
      </c>
      <c r="B13351" t="s">
        <v>10019</v>
      </c>
      <c r="C13351" t="s">
        <v>10020</v>
      </c>
      <c r="D13351">
        <v>149</v>
      </c>
      <c r="E13351" s="1">
        <v>0.64500000000000002</v>
      </c>
      <c r="F13351">
        <v>0.374</v>
      </c>
      <c r="G13351">
        <v>0.12</v>
      </c>
      <c r="H13351">
        <v>25</v>
      </c>
      <c r="I13351">
        <v>3.6</v>
      </c>
      <c r="J13351">
        <v>6.4999999999999997E-4</v>
      </c>
      <c r="K13351">
        <v>0.14099999999999999</v>
      </c>
      <c r="L13351">
        <v>2.6853012048192784</v>
      </c>
      <c r="M13351" s="2">
        <f t="shared" si="411"/>
        <v>75.903614457831324</v>
      </c>
      <c r="N13351" t="s">
        <v>2814</v>
      </c>
    </row>
    <row r="13352" spans="1:14">
      <c r="A13352">
        <v>64</v>
      </c>
      <c r="B13352" t="s">
        <v>16282</v>
      </c>
      <c r="C13352" t="s">
        <v>16283</v>
      </c>
      <c r="D13352">
        <v>1109</v>
      </c>
      <c r="E13352" s="1">
        <v>0.64400000000000002</v>
      </c>
      <c r="F13352">
        <v>0.65300000000000002</v>
      </c>
      <c r="G13352">
        <v>0.216</v>
      </c>
      <c r="H13352">
        <v>162</v>
      </c>
      <c r="I13352">
        <v>6.9</v>
      </c>
      <c r="J13352">
        <v>2.8999999999999998E-3</v>
      </c>
      <c r="K13352">
        <v>0.23599999999999999</v>
      </c>
      <c r="L13352">
        <v>2.6853012048192784</v>
      </c>
      <c r="M13352" s="2">
        <f t="shared" si="411"/>
        <v>77.108433734939766</v>
      </c>
      <c r="N13352" t="s">
        <v>2814</v>
      </c>
    </row>
    <row r="13353" spans="1:14">
      <c r="A13353">
        <v>65</v>
      </c>
      <c r="B13353" t="s">
        <v>9967</v>
      </c>
      <c r="C13353" t="s">
        <v>9968</v>
      </c>
      <c r="D13353">
        <v>959</v>
      </c>
      <c r="E13353" s="1">
        <v>0.59799999999999998</v>
      </c>
      <c r="F13353">
        <v>0.55200000000000005</v>
      </c>
      <c r="G13353">
        <v>0.218</v>
      </c>
      <c r="H13353">
        <v>55</v>
      </c>
      <c r="I13353">
        <v>7.3</v>
      </c>
      <c r="J13353">
        <v>2.0500000000000002E-3</v>
      </c>
      <c r="K13353">
        <v>0.20599999999999999</v>
      </c>
      <c r="L13353">
        <v>2.6853012048192784</v>
      </c>
      <c r="M13353" s="2">
        <f t="shared" ref="M13353:M13371" si="412">A13353/83*100</f>
        <v>78.313253012048193</v>
      </c>
      <c r="N13353" t="s">
        <v>2814</v>
      </c>
    </row>
    <row r="13354" spans="1:14">
      <c r="A13354">
        <v>66</v>
      </c>
      <c r="B13354" t="s">
        <v>10053</v>
      </c>
      <c r="C13354" t="s">
        <v>10054</v>
      </c>
      <c r="D13354">
        <v>1450</v>
      </c>
      <c r="E13354" s="1">
        <v>0.56200000000000006</v>
      </c>
      <c r="F13354">
        <v>0.49399999999999999</v>
      </c>
      <c r="G13354">
        <v>0.1</v>
      </c>
      <c r="H13354">
        <v>230</v>
      </c>
      <c r="I13354">
        <v>7.9</v>
      </c>
      <c r="J13354">
        <v>3.2399999999999998E-3</v>
      </c>
      <c r="K13354">
        <v>0.17199999999999999</v>
      </c>
      <c r="L13354">
        <v>2.6853012048192784</v>
      </c>
      <c r="M13354" s="2">
        <f t="shared" si="412"/>
        <v>79.518072289156621</v>
      </c>
      <c r="N13354" t="s">
        <v>2814</v>
      </c>
    </row>
    <row r="13355" spans="1:14">
      <c r="A13355">
        <v>67</v>
      </c>
      <c r="B13355" t="s">
        <v>9953</v>
      </c>
      <c r="C13355" t="s">
        <v>9954</v>
      </c>
      <c r="D13355">
        <v>1751</v>
      </c>
      <c r="E13355" s="1">
        <v>0.53100000000000003</v>
      </c>
      <c r="F13355">
        <v>0.47899999999999998</v>
      </c>
      <c r="G13355">
        <v>0.108</v>
      </c>
      <c r="H13355">
        <v>637</v>
      </c>
      <c r="I13355">
        <v>3.7</v>
      </c>
      <c r="J13355">
        <v>5.6800000000000002E-3</v>
      </c>
      <c r="K13355">
        <v>0.13100000000000001</v>
      </c>
      <c r="L13355">
        <v>2.6853012048192784</v>
      </c>
      <c r="M13355" s="2">
        <f t="shared" si="412"/>
        <v>80.722891566265062</v>
      </c>
      <c r="N13355" t="s">
        <v>2814</v>
      </c>
    </row>
    <row r="13356" spans="1:14">
      <c r="A13356">
        <v>68</v>
      </c>
      <c r="B13356" t="s">
        <v>10067</v>
      </c>
      <c r="C13356" t="s">
        <v>10068</v>
      </c>
      <c r="D13356">
        <v>349</v>
      </c>
      <c r="E13356" s="1">
        <v>0.52600000000000002</v>
      </c>
      <c r="F13356">
        <v>0.40300000000000002</v>
      </c>
      <c r="G13356">
        <v>0.25</v>
      </c>
      <c r="H13356">
        <v>104</v>
      </c>
      <c r="I13356">
        <v>3.7</v>
      </c>
      <c r="J13356">
        <v>9.6000000000000002E-4</v>
      </c>
      <c r="K13356">
        <v>9.4E-2</v>
      </c>
      <c r="L13356">
        <v>2.6853012048192784</v>
      </c>
      <c r="M13356" s="2">
        <f t="shared" si="412"/>
        <v>81.92771084337349</v>
      </c>
      <c r="N13356" t="s">
        <v>2814</v>
      </c>
    </row>
    <row r="13357" spans="1:14">
      <c r="A13357">
        <v>69</v>
      </c>
      <c r="B13357" t="s">
        <v>10013</v>
      </c>
      <c r="C13357" t="s">
        <v>10014</v>
      </c>
      <c r="D13357">
        <v>3057</v>
      </c>
      <c r="E13357" s="1">
        <v>0.50600000000000001</v>
      </c>
      <c r="F13357">
        <v>0.41699999999999998</v>
      </c>
      <c r="G13357">
        <v>8.6999999999999994E-2</v>
      </c>
      <c r="H13357">
        <v>773</v>
      </c>
      <c r="I13357">
        <v>4.4000000000000004</v>
      </c>
      <c r="J13357">
        <v>9.4199999999999996E-3</v>
      </c>
      <c r="K13357">
        <v>0.11600000000000001</v>
      </c>
      <c r="L13357">
        <v>2.6853012048192784</v>
      </c>
      <c r="M13357" s="2">
        <f t="shared" si="412"/>
        <v>83.132530120481931</v>
      </c>
      <c r="N13357" t="s">
        <v>2814</v>
      </c>
    </row>
    <row r="13358" spans="1:14">
      <c r="A13358">
        <v>70</v>
      </c>
      <c r="B13358" t="s">
        <v>9973</v>
      </c>
      <c r="C13358" t="s">
        <v>9974</v>
      </c>
      <c r="D13358">
        <v>455</v>
      </c>
      <c r="E13358" s="1">
        <v>0.47699999999999998</v>
      </c>
      <c r="F13358">
        <v>0.439</v>
      </c>
      <c r="G13358">
        <v>0.185</v>
      </c>
      <c r="H13358">
        <v>92</v>
      </c>
      <c r="I13358">
        <v>7.4</v>
      </c>
      <c r="J13358">
        <v>1.0399999999999999E-3</v>
      </c>
      <c r="K13358">
        <v>0.14199999999999999</v>
      </c>
      <c r="L13358">
        <v>2.6853012048192784</v>
      </c>
      <c r="M13358" s="2">
        <f t="shared" si="412"/>
        <v>84.337349397590373</v>
      </c>
      <c r="N13358" t="s">
        <v>2814</v>
      </c>
    </row>
    <row r="13359" spans="1:14">
      <c r="A13359">
        <v>71</v>
      </c>
      <c r="B13359" t="s">
        <v>10047</v>
      </c>
      <c r="C13359" t="s">
        <v>10048</v>
      </c>
      <c r="D13359">
        <v>357</v>
      </c>
      <c r="E13359" s="1">
        <v>0.45200000000000001</v>
      </c>
      <c r="F13359">
        <v>0.41599999999999998</v>
      </c>
      <c r="G13359">
        <v>0.11899999999999999</v>
      </c>
      <c r="H13359">
        <v>42</v>
      </c>
      <c r="I13359" t="s">
        <v>18288</v>
      </c>
      <c r="J13359">
        <v>9.8999999999999999E-4</v>
      </c>
      <c r="K13359">
        <v>0.23</v>
      </c>
      <c r="L13359">
        <v>2.6853012048192784</v>
      </c>
      <c r="M13359" s="2">
        <f t="shared" si="412"/>
        <v>85.542168674698786</v>
      </c>
      <c r="N13359" t="s">
        <v>2814</v>
      </c>
    </row>
    <row r="13360" spans="1:14">
      <c r="A13360">
        <v>72</v>
      </c>
      <c r="B13360" t="s">
        <v>10071</v>
      </c>
      <c r="C13360" t="s">
        <v>10072</v>
      </c>
      <c r="D13360">
        <v>807</v>
      </c>
      <c r="E13360" s="1">
        <v>0.40799999999999997</v>
      </c>
      <c r="G13360">
        <v>0.06</v>
      </c>
      <c r="H13360">
        <v>200</v>
      </c>
      <c r="I13360">
        <v>7.9</v>
      </c>
      <c r="J13360">
        <v>1.0499999999999999E-3</v>
      </c>
      <c r="L13360">
        <v>2.6853012048192784</v>
      </c>
      <c r="M13360" s="2">
        <f t="shared" si="412"/>
        <v>86.746987951807228</v>
      </c>
      <c r="N13360" t="s">
        <v>2814</v>
      </c>
    </row>
    <row r="13361" spans="1:14">
      <c r="A13361">
        <v>73</v>
      </c>
      <c r="B13361" t="s">
        <v>10029</v>
      </c>
      <c r="C13361" t="s">
        <v>10030</v>
      </c>
      <c r="D13361">
        <v>146</v>
      </c>
      <c r="E13361" s="1">
        <v>0.35599999999999998</v>
      </c>
      <c r="G13361">
        <v>0.16</v>
      </c>
      <c r="H13361">
        <v>75</v>
      </c>
      <c r="I13361">
        <v>3.2</v>
      </c>
      <c r="J13361">
        <v>3.0000000000000001E-5</v>
      </c>
      <c r="L13361">
        <v>2.6853012048192784</v>
      </c>
      <c r="M13361" s="2">
        <f t="shared" si="412"/>
        <v>87.951807228915655</v>
      </c>
      <c r="N13361" t="s">
        <v>2814</v>
      </c>
    </row>
    <row r="13362" spans="1:14">
      <c r="A13362">
        <v>74</v>
      </c>
      <c r="B13362" t="s">
        <v>10061</v>
      </c>
      <c r="C13362" t="s">
        <v>10062</v>
      </c>
      <c r="D13362">
        <v>453</v>
      </c>
      <c r="E13362" s="1">
        <v>0.35199999999999998</v>
      </c>
      <c r="F13362">
        <v>0.36</v>
      </c>
      <c r="G13362">
        <v>1.4E-2</v>
      </c>
      <c r="H13362">
        <v>147</v>
      </c>
      <c r="I13362">
        <v>6.2</v>
      </c>
      <c r="J13362">
        <v>9.7000000000000005E-4</v>
      </c>
      <c r="K13362">
        <v>0.09</v>
      </c>
      <c r="L13362">
        <v>2.6853012048192784</v>
      </c>
      <c r="M13362" s="2">
        <f t="shared" si="412"/>
        <v>89.156626506024097</v>
      </c>
      <c r="N13362" t="s">
        <v>2814</v>
      </c>
    </row>
    <row r="13363" spans="1:14">
      <c r="A13363">
        <v>75</v>
      </c>
      <c r="B13363" t="s">
        <v>10540</v>
      </c>
      <c r="C13363" t="s">
        <v>10541</v>
      </c>
      <c r="D13363">
        <v>475</v>
      </c>
      <c r="E13363" s="1">
        <v>0.34100000000000003</v>
      </c>
      <c r="F13363">
        <v>0.32</v>
      </c>
      <c r="G13363">
        <v>0.13900000000000001</v>
      </c>
      <c r="H13363">
        <v>115</v>
      </c>
      <c r="I13363">
        <v>5.3</v>
      </c>
      <c r="J13363">
        <v>1.8799999999999999E-3</v>
      </c>
      <c r="K13363">
        <v>0.14499999999999999</v>
      </c>
      <c r="L13363">
        <v>2.6853012048192784</v>
      </c>
      <c r="M13363" s="2">
        <f t="shared" si="412"/>
        <v>90.361445783132538</v>
      </c>
      <c r="N13363" t="s">
        <v>2814</v>
      </c>
    </row>
    <row r="13364" spans="1:14">
      <c r="A13364">
        <v>76</v>
      </c>
      <c r="B13364" t="s">
        <v>14215</v>
      </c>
      <c r="C13364" t="s">
        <v>14216</v>
      </c>
      <c r="D13364">
        <v>77</v>
      </c>
      <c r="E13364" s="1">
        <v>0.3</v>
      </c>
      <c r="G13364">
        <v>4.8000000000000001E-2</v>
      </c>
      <c r="H13364">
        <v>63</v>
      </c>
      <c r="J13364">
        <v>3.6000000000000002E-4</v>
      </c>
      <c r="L13364">
        <v>2.6853012048192784</v>
      </c>
      <c r="M13364" s="2">
        <f t="shared" si="412"/>
        <v>91.566265060240966</v>
      </c>
      <c r="N13364" t="s">
        <v>2814</v>
      </c>
    </row>
    <row r="13365" spans="1:14">
      <c r="A13365">
        <v>77</v>
      </c>
      <c r="B13365" t="s">
        <v>10009</v>
      </c>
      <c r="C13365" t="s">
        <v>10010</v>
      </c>
      <c r="D13365">
        <v>86</v>
      </c>
      <c r="E13365" s="1">
        <v>0.25</v>
      </c>
      <c r="G13365">
        <v>0.115</v>
      </c>
      <c r="H13365">
        <v>52</v>
      </c>
      <c r="J13365">
        <v>1.4999999999999999E-4</v>
      </c>
      <c r="L13365">
        <v>2.6853012048192784</v>
      </c>
      <c r="M13365" s="2">
        <f t="shared" si="412"/>
        <v>92.771084337349393</v>
      </c>
      <c r="N13365" t="s">
        <v>2814</v>
      </c>
    </row>
    <row r="13366" spans="1:14">
      <c r="A13366">
        <v>78</v>
      </c>
      <c r="B13366" t="s">
        <v>9965</v>
      </c>
      <c r="C13366" t="s">
        <v>9966</v>
      </c>
      <c r="D13366">
        <v>114</v>
      </c>
      <c r="E13366" s="1">
        <v>0.24099999999999999</v>
      </c>
      <c r="G13366">
        <v>8.2000000000000003E-2</v>
      </c>
      <c r="H13366">
        <v>61</v>
      </c>
      <c r="I13366">
        <v>3.9</v>
      </c>
      <c r="J13366">
        <v>4.2000000000000002E-4</v>
      </c>
      <c r="L13366">
        <v>2.6853012048192784</v>
      </c>
      <c r="M13366" s="2">
        <f t="shared" si="412"/>
        <v>93.975903614457835</v>
      </c>
      <c r="N13366" t="s">
        <v>2814</v>
      </c>
    </row>
    <row r="13367" spans="1:14">
      <c r="A13367">
        <v>79</v>
      </c>
      <c r="B13367" t="s">
        <v>10021</v>
      </c>
      <c r="C13367" t="s">
        <v>10022</v>
      </c>
      <c r="D13367">
        <v>168</v>
      </c>
      <c r="E13367" s="1">
        <v>0.22500000000000001</v>
      </c>
      <c r="G13367">
        <v>2.1000000000000001E-2</v>
      </c>
      <c r="H13367">
        <v>94</v>
      </c>
      <c r="I13367">
        <v>4.5999999999999996</v>
      </c>
      <c r="J13367">
        <v>3.8999999999999999E-4</v>
      </c>
      <c r="L13367">
        <v>2.6853012048192784</v>
      </c>
      <c r="M13367" s="2">
        <f t="shared" si="412"/>
        <v>95.180722891566262</v>
      </c>
      <c r="N13367" t="s">
        <v>2814</v>
      </c>
    </row>
    <row r="13368" spans="1:14">
      <c r="A13368">
        <v>80</v>
      </c>
      <c r="B13368" t="s">
        <v>10027</v>
      </c>
      <c r="C13368" t="s">
        <v>10028</v>
      </c>
      <c r="D13368">
        <v>881</v>
      </c>
      <c r="E13368" s="1">
        <v>0.22500000000000001</v>
      </c>
      <c r="F13368">
        <v>0.19900000000000001</v>
      </c>
      <c r="H13368">
        <v>0</v>
      </c>
      <c r="I13368" t="s">
        <v>18288</v>
      </c>
      <c r="J13368">
        <v>7.7999999999999999E-4</v>
      </c>
      <c r="K13368">
        <v>7.1999999999999995E-2</v>
      </c>
      <c r="L13368">
        <v>2.6853012048192784</v>
      </c>
      <c r="M13368" s="2">
        <f t="shared" si="412"/>
        <v>96.385542168674704</v>
      </c>
      <c r="N13368" t="s">
        <v>2814</v>
      </c>
    </row>
    <row r="13369" spans="1:14">
      <c r="A13369">
        <v>81</v>
      </c>
      <c r="B13369" t="s">
        <v>10045</v>
      </c>
      <c r="C13369" t="s">
        <v>10046</v>
      </c>
      <c r="D13369">
        <v>50</v>
      </c>
      <c r="E13369" s="1">
        <v>0.185</v>
      </c>
      <c r="G13369">
        <v>8.7999999999999995E-2</v>
      </c>
      <c r="H13369">
        <v>34</v>
      </c>
      <c r="J13369">
        <v>2.3000000000000001E-4</v>
      </c>
      <c r="L13369">
        <v>2.6853012048192784</v>
      </c>
      <c r="M13369" s="2">
        <f t="shared" si="412"/>
        <v>97.590361445783131</v>
      </c>
      <c r="N13369" t="s">
        <v>2814</v>
      </c>
    </row>
    <row r="13370" spans="1:14">
      <c r="A13370">
        <v>82</v>
      </c>
      <c r="B13370" t="s">
        <v>16318</v>
      </c>
      <c r="C13370" t="s">
        <v>16319</v>
      </c>
      <c r="D13370">
        <v>129</v>
      </c>
      <c r="E13370" s="1">
        <v>9.9000000000000005E-2</v>
      </c>
      <c r="F13370">
        <v>0.153</v>
      </c>
      <c r="G13370">
        <v>2.5999999999999999E-2</v>
      </c>
      <c r="H13370">
        <v>78</v>
      </c>
      <c r="I13370">
        <v>6.6</v>
      </c>
      <c r="J13370">
        <v>2.1000000000000001E-4</v>
      </c>
      <c r="K13370">
        <v>3.4000000000000002E-2</v>
      </c>
      <c r="L13370">
        <v>2.6853012048192784</v>
      </c>
      <c r="M13370" s="2">
        <f t="shared" si="412"/>
        <v>98.795180722891558</v>
      </c>
      <c r="N13370" t="s">
        <v>2814</v>
      </c>
    </row>
    <row r="13371" spans="1:14">
      <c r="A13371">
        <v>83</v>
      </c>
      <c r="B13371" t="s">
        <v>12437</v>
      </c>
      <c r="C13371" t="s">
        <v>12438</v>
      </c>
      <c r="D13371">
        <v>29</v>
      </c>
      <c r="E13371" s="1">
        <v>7.3999999999999996E-2</v>
      </c>
      <c r="F13371">
        <v>8.7999999999999995E-2</v>
      </c>
      <c r="G13371">
        <v>5.6000000000000001E-2</v>
      </c>
      <c r="H13371">
        <v>18</v>
      </c>
      <c r="J13371">
        <v>6.0000000000000002E-5</v>
      </c>
      <c r="K13371">
        <v>2.4E-2</v>
      </c>
      <c r="L13371">
        <v>2.6853012048192784</v>
      </c>
      <c r="M13371" s="2">
        <f t="shared" si="412"/>
        <v>100</v>
      </c>
      <c r="N13371" t="s">
        <v>2814</v>
      </c>
    </row>
    <row r="13372" spans="1:14" s="3" customFormat="1">
      <c r="E13372" s="4"/>
      <c r="M13372" s="5"/>
    </row>
    <row r="13373" spans="1:14">
      <c r="A13373">
        <v>1</v>
      </c>
      <c r="B13373" t="s">
        <v>10077</v>
      </c>
      <c r="C13373" t="s">
        <v>10078</v>
      </c>
      <c r="D13373">
        <v>2116</v>
      </c>
      <c r="E13373" s="1">
        <v>7.4</v>
      </c>
      <c r="F13373">
        <v>8.7769999999999992</v>
      </c>
      <c r="G13373">
        <v>0.73699999999999999</v>
      </c>
      <c r="H13373">
        <v>19</v>
      </c>
      <c r="I13373">
        <v>7.8</v>
      </c>
      <c r="J13373">
        <v>7.1700000000000002E-3</v>
      </c>
      <c r="K13373">
        <v>4.3470000000000004</v>
      </c>
      <c r="L13373">
        <f>AVERAGE(E13373:E13393)</f>
        <v>1.9545238095238096</v>
      </c>
      <c r="M13373" s="2">
        <f t="shared" ref="M13373:M13393" si="413">A13373/21*100</f>
        <v>4.7619047619047619</v>
      </c>
      <c r="N13373" t="s">
        <v>0</v>
      </c>
    </row>
    <row r="13374" spans="1:14">
      <c r="A13374">
        <v>2</v>
      </c>
      <c r="B13374" t="s">
        <v>10087</v>
      </c>
      <c r="C13374" t="s">
        <v>10088</v>
      </c>
      <c r="D13374">
        <v>7620</v>
      </c>
      <c r="E13374" s="1">
        <v>5.3259999999999996</v>
      </c>
      <c r="F13374">
        <v>2.8119999999999998</v>
      </c>
      <c r="G13374">
        <v>1.37</v>
      </c>
      <c r="H13374">
        <v>184</v>
      </c>
      <c r="I13374">
        <v>3.6</v>
      </c>
      <c r="J13374">
        <v>3.8589999999999999E-2</v>
      </c>
      <c r="K13374">
        <v>1.32</v>
      </c>
      <c r="L13374">
        <v>1.9545238095238096</v>
      </c>
      <c r="M13374" s="2">
        <f t="shared" si="413"/>
        <v>9.5238095238095237</v>
      </c>
      <c r="N13374" t="s">
        <v>0</v>
      </c>
    </row>
    <row r="13375" spans="1:14">
      <c r="A13375">
        <v>3</v>
      </c>
      <c r="B13375" t="s">
        <v>10095</v>
      </c>
      <c r="C13375" t="s">
        <v>10096</v>
      </c>
      <c r="D13375">
        <v>39525</v>
      </c>
      <c r="E13375" s="1">
        <v>3.7149999999999999</v>
      </c>
      <c r="F13375">
        <v>3.3410000000000002</v>
      </c>
      <c r="G13375">
        <v>1.06</v>
      </c>
      <c r="H13375">
        <v>1117</v>
      </c>
      <c r="I13375">
        <v>6.9</v>
      </c>
      <c r="J13375">
        <v>8.1629999999999994E-2</v>
      </c>
      <c r="K13375">
        <v>0.93400000000000005</v>
      </c>
      <c r="L13375">
        <v>1.9545238095238096</v>
      </c>
      <c r="M13375" s="2">
        <f t="shared" si="413"/>
        <v>14.285714285714285</v>
      </c>
      <c r="N13375" t="s">
        <v>0</v>
      </c>
    </row>
    <row r="13376" spans="1:14">
      <c r="A13376">
        <v>4</v>
      </c>
      <c r="B13376" t="s">
        <v>12832</v>
      </c>
      <c r="C13376" t="s">
        <v>12833</v>
      </c>
      <c r="D13376">
        <v>12017</v>
      </c>
      <c r="E13376" s="1">
        <v>2.7749999999999999</v>
      </c>
      <c r="F13376">
        <v>3.0750000000000002</v>
      </c>
      <c r="G13376">
        <v>0.442</v>
      </c>
      <c r="H13376">
        <v>317</v>
      </c>
      <c r="I13376">
        <v>6</v>
      </c>
      <c r="J13376">
        <v>2.606E-2</v>
      </c>
      <c r="K13376">
        <v>0.78</v>
      </c>
      <c r="L13376">
        <v>1.9545238095238096</v>
      </c>
      <c r="M13376" s="2">
        <f t="shared" si="413"/>
        <v>19.047619047619047</v>
      </c>
      <c r="N13376" t="s">
        <v>0</v>
      </c>
    </row>
    <row r="13377" spans="1:14">
      <c r="A13377">
        <v>5</v>
      </c>
      <c r="B13377" t="s">
        <v>9901</v>
      </c>
      <c r="C13377" t="s">
        <v>9902</v>
      </c>
      <c r="D13377">
        <v>7776</v>
      </c>
      <c r="E13377" s="1">
        <v>2.734</v>
      </c>
      <c r="F13377">
        <v>2.9089999999999998</v>
      </c>
      <c r="G13377">
        <v>0.55700000000000005</v>
      </c>
      <c r="H13377">
        <v>255</v>
      </c>
      <c r="I13377">
        <v>7</v>
      </c>
      <c r="J13377">
        <v>2.35E-2</v>
      </c>
      <c r="K13377">
        <v>1.165</v>
      </c>
      <c r="L13377">
        <v>1.9545238095238096</v>
      </c>
      <c r="M13377" s="2">
        <f t="shared" si="413"/>
        <v>23.809523809523807</v>
      </c>
      <c r="N13377" t="s">
        <v>0</v>
      </c>
    </row>
    <row r="13378" spans="1:14">
      <c r="A13378">
        <v>6</v>
      </c>
      <c r="B13378" t="s">
        <v>10089</v>
      </c>
      <c r="C13378" t="s">
        <v>10090</v>
      </c>
      <c r="D13378">
        <v>971</v>
      </c>
      <c r="E13378" s="1">
        <v>2.6669999999999998</v>
      </c>
      <c r="F13378">
        <v>2.7010000000000001</v>
      </c>
      <c r="G13378">
        <v>0.54500000000000004</v>
      </c>
      <c r="H13378">
        <v>22</v>
      </c>
      <c r="I13378">
        <v>6.5</v>
      </c>
      <c r="J13378">
        <v>3.5799999999999998E-3</v>
      </c>
      <c r="K13378">
        <v>1.4179999999999999</v>
      </c>
      <c r="L13378">
        <v>1.9545238095238096</v>
      </c>
      <c r="M13378" s="2">
        <f t="shared" si="413"/>
        <v>28.571428571428569</v>
      </c>
      <c r="N13378" t="s">
        <v>0</v>
      </c>
    </row>
    <row r="13379" spans="1:14">
      <c r="A13379">
        <v>7</v>
      </c>
      <c r="B13379" t="s">
        <v>9907</v>
      </c>
      <c r="C13379" t="s">
        <v>9908</v>
      </c>
      <c r="D13379">
        <v>6719</v>
      </c>
      <c r="E13379" s="1">
        <v>2.3690000000000002</v>
      </c>
      <c r="F13379">
        <v>2.2000000000000002</v>
      </c>
      <c r="G13379">
        <v>0.56000000000000005</v>
      </c>
      <c r="H13379">
        <v>241</v>
      </c>
      <c r="I13379">
        <v>7.3</v>
      </c>
      <c r="J13379">
        <v>2.2339999999999999E-2</v>
      </c>
      <c r="K13379">
        <v>1.0549999999999999</v>
      </c>
      <c r="L13379">
        <v>1.9545238095238096</v>
      </c>
      <c r="M13379" s="2">
        <f t="shared" si="413"/>
        <v>33.333333333333329</v>
      </c>
      <c r="N13379" t="s">
        <v>0</v>
      </c>
    </row>
    <row r="13380" spans="1:14">
      <c r="A13380">
        <v>8</v>
      </c>
      <c r="B13380" t="s">
        <v>10099</v>
      </c>
      <c r="C13380" t="s">
        <v>10100</v>
      </c>
      <c r="D13380">
        <v>2407</v>
      </c>
      <c r="E13380" s="1">
        <v>2.2570000000000001</v>
      </c>
      <c r="F13380">
        <v>3.0209999999999999</v>
      </c>
      <c r="G13380">
        <v>0.755</v>
      </c>
      <c r="H13380">
        <v>98</v>
      </c>
      <c r="I13380">
        <v>6.5</v>
      </c>
      <c r="J13380">
        <v>8.7100000000000007E-3</v>
      </c>
      <c r="K13380">
        <v>1.478</v>
      </c>
      <c r="L13380">
        <v>1.9545238095238096</v>
      </c>
      <c r="M13380" s="2">
        <f t="shared" si="413"/>
        <v>38.095238095238095</v>
      </c>
      <c r="N13380" t="s">
        <v>0</v>
      </c>
    </row>
    <row r="13381" spans="1:14">
      <c r="A13381">
        <v>9</v>
      </c>
      <c r="B13381" t="s">
        <v>10081</v>
      </c>
      <c r="C13381" t="s">
        <v>10082</v>
      </c>
      <c r="D13381">
        <v>3930</v>
      </c>
      <c r="E13381" s="1">
        <v>2.0430000000000001</v>
      </c>
      <c r="F13381">
        <v>1.89</v>
      </c>
      <c r="G13381">
        <v>0.52200000000000002</v>
      </c>
      <c r="H13381">
        <v>180</v>
      </c>
      <c r="I13381">
        <v>6.1</v>
      </c>
      <c r="J13381">
        <v>1.3849999999999999E-2</v>
      </c>
      <c r="K13381">
        <v>0.80700000000000005</v>
      </c>
      <c r="L13381">
        <v>1.9545238095238096</v>
      </c>
      <c r="M13381" s="2">
        <f t="shared" si="413"/>
        <v>42.857142857142854</v>
      </c>
      <c r="N13381" t="s">
        <v>0</v>
      </c>
    </row>
    <row r="13382" spans="1:14">
      <c r="A13382">
        <v>10</v>
      </c>
      <c r="B13382" t="s">
        <v>10097</v>
      </c>
      <c r="C13382" t="s">
        <v>10098</v>
      </c>
      <c r="D13382">
        <v>1917</v>
      </c>
      <c r="E13382" s="1">
        <v>1.5649999999999999</v>
      </c>
      <c r="F13382">
        <v>1.536</v>
      </c>
      <c r="G13382">
        <v>0.34300000000000003</v>
      </c>
      <c r="H13382">
        <v>181</v>
      </c>
      <c r="I13382">
        <v>4.4000000000000004</v>
      </c>
      <c r="J13382">
        <v>9.6600000000000002E-3</v>
      </c>
      <c r="K13382">
        <v>0.71399999999999997</v>
      </c>
      <c r="L13382">
        <v>1.9545238095238096</v>
      </c>
      <c r="M13382" s="2">
        <f t="shared" si="413"/>
        <v>47.619047619047613</v>
      </c>
      <c r="N13382" t="s">
        <v>0</v>
      </c>
    </row>
    <row r="13383" spans="1:14">
      <c r="A13383">
        <v>11</v>
      </c>
      <c r="B13383" t="s">
        <v>10091</v>
      </c>
      <c r="C13383" t="s">
        <v>10092</v>
      </c>
      <c r="D13383">
        <v>18853</v>
      </c>
      <c r="E13383" s="1">
        <v>1.5249999999999999</v>
      </c>
      <c r="F13383">
        <v>1.3879999999999999</v>
      </c>
      <c r="G13383">
        <v>1.4370000000000001</v>
      </c>
      <c r="H13383">
        <v>142</v>
      </c>
      <c r="I13383" t="s">
        <v>18288</v>
      </c>
      <c r="J13383">
        <v>2.4580000000000001E-2</v>
      </c>
      <c r="K13383">
        <v>0.628</v>
      </c>
      <c r="L13383">
        <v>1.9545238095238096</v>
      </c>
      <c r="M13383" s="2">
        <f t="shared" si="413"/>
        <v>52.380952380952387</v>
      </c>
      <c r="N13383" t="s">
        <v>0</v>
      </c>
    </row>
    <row r="13384" spans="1:14">
      <c r="A13384">
        <v>12</v>
      </c>
      <c r="B13384" t="s">
        <v>8985</v>
      </c>
      <c r="C13384" t="s">
        <v>8986</v>
      </c>
      <c r="D13384">
        <v>14955</v>
      </c>
      <c r="E13384" s="1">
        <v>1.266</v>
      </c>
      <c r="F13384">
        <v>1.1140000000000001</v>
      </c>
      <c r="G13384">
        <v>0.34100000000000003</v>
      </c>
      <c r="H13384">
        <v>671</v>
      </c>
      <c r="I13384">
        <v>8.6999999999999993</v>
      </c>
      <c r="J13384">
        <v>3.074E-2</v>
      </c>
      <c r="K13384">
        <v>0.40400000000000003</v>
      </c>
      <c r="L13384">
        <v>1.9545238095238096</v>
      </c>
      <c r="M13384" s="2">
        <f t="shared" si="413"/>
        <v>57.142857142857139</v>
      </c>
      <c r="N13384" t="s">
        <v>0</v>
      </c>
    </row>
    <row r="13385" spans="1:14">
      <c r="A13385">
        <v>13</v>
      </c>
      <c r="B13385" t="s">
        <v>10083</v>
      </c>
      <c r="C13385" t="s">
        <v>10084</v>
      </c>
      <c r="D13385">
        <v>4553</v>
      </c>
      <c r="E13385" s="1">
        <v>1.127</v>
      </c>
      <c r="F13385">
        <v>0.90200000000000002</v>
      </c>
      <c r="G13385">
        <v>0.51</v>
      </c>
      <c r="H13385">
        <v>241</v>
      </c>
      <c r="I13385">
        <v>7.9</v>
      </c>
      <c r="J13385">
        <v>1.183E-2</v>
      </c>
      <c r="K13385">
        <v>0.36</v>
      </c>
      <c r="L13385">
        <v>1.9545238095238096</v>
      </c>
      <c r="M13385" s="2">
        <f t="shared" si="413"/>
        <v>61.904761904761905</v>
      </c>
      <c r="N13385" t="s">
        <v>0</v>
      </c>
    </row>
    <row r="13386" spans="1:14">
      <c r="A13386">
        <v>14</v>
      </c>
      <c r="B13386" t="s">
        <v>9939</v>
      </c>
      <c r="C13386" t="s">
        <v>9940</v>
      </c>
      <c r="D13386">
        <v>3709</v>
      </c>
      <c r="E13386" s="1">
        <v>1.1100000000000001</v>
      </c>
      <c r="F13386">
        <v>0.86299999999999999</v>
      </c>
      <c r="G13386">
        <v>0.36</v>
      </c>
      <c r="H13386">
        <v>278</v>
      </c>
      <c r="I13386">
        <v>7.8</v>
      </c>
      <c r="J13386">
        <v>8.8800000000000007E-3</v>
      </c>
      <c r="K13386">
        <v>0.316</v>
      </c>
      <c r="L13386">
        <v>1.9545238095238096</v>
      </c>
      <c r="M13386" s="2">
        <f t="shared" si="413"/>
        <v>66.666666666666657</v>
      </c>
      <c r="N13386" t="s">
        <v>0</v>
      </c>
    </row>
    <row r="13387" spans="1:14">
      <c r="A13387">
        <v>15</v>
      </c>
      <c r="B13387" t="s">
        <v>9845</v>
      </c>
      <c r="C13387" t="s">
        <v>9846</v>
      </c>
      <c r="D13387">
        <v>2724</v>
      </c>
      <c r="E13387" s="1">
        <v>1</v>
      </c>
      <c r="F13387">
        <v>1.788</v>
      </c>
      <c r="G13387">
        <v>0.35499999999999998</v>
      </c>
      <c r="H13387">
        <v>31</v>
      </c>
      <c r="I13387" t="s">
        <v>18288</v>
      </c>
      <c r="J13387">
        <v>1.42E-3</v>
      </c>
      <c r="K13387">
        <v>0.71599999999999997</v>
      </c>
      <c r="L13387">
        <v>1.9545238095238096</v>
      </c>
      <c r="M13387" s="2">
        <f t="shared" si="413"/>
        <v>71.428571428571431</v>
      </c>
      <c r="N13387" t="s">
        <v>0</v>
      </c>
    </row>
    <row r="13388" spans="1:14">
      <c r="A13388">
        <v>16</v>
      </c>
      <c r="B13388" t="s">
        <v>10085</v>
      </c>
      <c r="C13388" t="s">
        <v>10086</v>
      </c>
      <c r="D13388">
        <v>1133</v>
      </c>
      <c r="E13388" s="1">
        <v>0.625</v>
      </c>
      <c r="F13388">
        <v>0.503</v>
      </c>
      <c r="G13388">
        <v>0.30399999999999999</v>
      </c>
      <c r="H13388">
        <v>115</v>
      </c>
      <c r="I13388">
        <v>4.5999999999999996</v>
      </c>
      <c r="J13388">
        <v>5.0600000000000003E-3</v>
      </c>
      <c r="K13388">
        <v>0.215</v>
      </c>
      <c r="L13388">
        <v>1.9545238095238096</v>
      </c>
      <c r="M13388" s="2">
        <f t="shared" si="413"/>
        <v>76.19047619047619</v>
      </c>
      <c r="N13388" t="s">
        <v>0</v>
      </c>
    </row>
    <row r="13389" spans="1:14">
      <c r="A13389">
        <v>17</v>
      </c>
      <c r="B13389" t="s">
        <v>10093</v>
      </c>
      <c r="C13389" t="s">
        <v>10094</v>
      </c>
      <c r="D13389">
        <v>1486</v>
      </c>
      <c r="E13389" s="1">
        <v>0.53900000000000003</v>
      </c>
      <c r="F13389">
        <v>0.51400000000000001</v>
      </c>
      <c r="G13389">
        <v>0.127</v>
      </c>
      <c r="H13389">
        <v>221</v>
      </c>
      <c r="I13389">
        <v>7.3</v>
      </c>
      <c r="J13389">
        <v>3.6800000000000001E-3</v>
      </c>
      <c r="K13389">
        <v>0.18099999999999999</v>
      </c>
      <c r="L13389">
        <v>1.9545238095238096</v>
      </c>
      <c r="M13389" s="2">
        <f t="shared" si="413"/>
        <v>80.952380952380949</v>
      </c>
      <c r="N13389" t="s">
        <v>0</v>
      </c>
    </row>
    <row r="13390" spans="1:14">
      <c r="A13390">
        <v>18</v>
      </c>
      <c r="B13390" t="s">
        <v>21275</v>
      </c>
      <c r="C13390" t="s">
        <v>21276</v>
      </c>
      <c r="D13390">
        <v>332</v>
      </c>
      <c r="E13390" s="1">
        <v>0.50700000000000001</v>
      </c>
      <c r="F13390">
        <v>0.47099999999999997</v>
      </c>
      <c r="G13390">
        <v>0.13700000000000001</v>
      </c>
      <c r="H13390">
        <v>102</v>
      </c>
      <c r="I13390">
        <v>6.5</v>
      </c>
      <c r="J13390">
        <v>8.0000000000000004E-4</v>
      </c>
      <c r="K13390">
        <v>0.15</v>
      </c>
      <c r="L13390">
        <v>1.9545238095238096</v>
      </c>
      <c r="M13390" s="2">
        <f t="shared" si="413"/>
        <v>85.714285714285708</v>
      </c>
      <c r="N13390" t="s">
        <v>0</v>
      </c>
    </row>
    <row r="13391" spans="1:14">
      <c r="A13391">
        <v>19</v>
      </c>
      <c r="B13391" t="s">
        <v>10079</v>
      </c>
      <c r="C13391" t="s">
        <v>10080</v>
      </c>
      <c r="D13391">
        <v>441</v>
      </c>
      <c r="E13391" s="1">
        <v>0.33800000000000002</v>
      </c>
      <c r="F13391">
        <v>0.28799999999999998</v>
      </c>
      <c r="G13391">
        <v>0.22700000000000001</v>
      </c>
      <c r="H13391">
        <v>198</v>
      </c>
      <c r="I13391">
        <v>2.8</v>
      </c>
      <c r="J13391">
        <v>2.33E-3</v>
      </c>
      <c r="K13391">
        <v>9.8000000000000004E-2</v>
      </c>
      <c r="L13391">
        <v>1.9545238095238096</v>
      </c>
      <c r="M13391" s="2">
        <f t="shared" si="413"/>
        <v>90.476190476190482</v>
      </c>
      <c r="N13391" t="s">
        <v>0</v>
      </c>
    </row>
    <row r="13392" spans="1:14">
      <c r="A13392">
        <v>20</v>
      </c>
      <c r="B13392" t="s">
        <v>11827</v>
      </c>
      <c r="C13392" t="s">
        <v>11828</v>
      </c>
      <c r="D13392">
        <v>91</v>
      </c>
      <c r="E13392" s="1">
        <v>8.7999999999999995E-2</v>
      </c>
      <c r="F13392">
        <v>0.16900000000000001</v>
      </c>
      <c r="G13392">
        <v>3.5999999999999997E-2</v>
      </c>
      <c r="H13392">
        <v>56</v>
      </c>
      <c r="J13392">
        <v>3.4000000000000002E-4</v>
      </c>
      <c r="K13392">
        <v>5.2999999999999999E-2</v>
      </c>
      <c r="L13392">
        <v>1.9545238095238096</v>
      </c>
      <c r="M13392" s="2">
        <f t="shared" si="413"/>
        <v>95.238095238095227</v>
      </c>
      <c r="N13392" t="s">
        <v>0</v>
      </c>
    </row>
    <row r="13393" spans="1:14">
      <c r="A13393">
        <v>21</v>
      </c>
      <c r="B13393" t="s">
        <v>11833</v>
      </c>
      <c r="C13393" t="s">
        <v>11834</v>
      </c>
      <c r="D13393">
        <v>82</v>
      </c>
      <c r="E13393" s="1">
        <v>6.9000000000000006E-2</v>
      </c>
      <c r="F13393">
        <v>0.05</v>
      </c>
      <c r="G13393">
        <v>3.0000000000000001E-3</v>
      </c>
      <c r="H13393">
        <v>311</v>
      </c>
      <c r="J13393">
        <v>2.1000000000000001E-4</v>
      </c>
      <c r="K13393">
        <v>8.0000000000000002E-3</v>
      </c>
      <c r="L13393">
        <v>1.9545238095238096</v>
      </c>
      <c r="M13393" s="2">
        <f t="shared" si="413"/>
        <v>100</v>
      </c>
      <c r="N13393" t="s">
        <v>0</v>
      </c>
    </row>
    <row r="13394" spans="1:14" s="3" customFormat="1">
      <c r="E13394" s="4"/>
      <c r="M13394" s="5"/>
    </row>
    <row r="13395" spans="1:14">
      <c r="A13395">
        <v>1</v>
      </c>
      <c r="B13395" t="s">
        <v>10107</v>
      </c>
      <c r="C13395" t="s">
        <v>10108</v>
      </c>
      <c r="D13395">
        <v>1417</v>
      </c>
      <c r="E13395" s="1">
        <v>22.332999999999998</v>
      </c>
      <c r="F13395">
        <v>16.417000000000002</v>
      </c>
      <c r="G13395">
        <v>2.8180000000000001</v>
      </c>
      <c r="H13395">
        <v>11</v>
      </c>
      <c r="I13395">
        <v>6.4</v>
      </c>
      <c r="J13395">
        <v>4.5700000000000003E-3</v>
      </c>
      <c r="K13395">
        <v>7.24</v>
      </c>
      <c r="L13395">
        <f>AVERAGE(E13395:E13423)</f>
        <v>4.3406785714285716</v>
      </c>
      <c r="M13395" s="2">
        <f t="shared" ref="M13395:M13421" si="414">A13395/27*100</f>
        <v>3.7037037037037033</v>
      </c>
      <c r="N13395" t="s">
        <v>1</v>
      </c>
    </row>
    <row r="13396" spans="1:14">
      <c r="A13396">
        <v>2</v>
      </c>
      <c r="B13396" t="s">
        <v>10077</v>
      </c>
      <c r="C13396" t="s">
        <v>10078</v>
      </c>
      <c r="D13396">
        <v>2116</v>
      </c>
      <c r="E13396" s="1">
        <v>7.4</v>
      </c>
      <c r="F13396">
        <v>8.7769999999999992</v>
      </c>
      <c r="G13396">
        <v>0.73699999999999999</v>
      </c>
      <c r="H13396">
        <v>19</v>
      </c>
      <c r="I13396">
        <v>7.8</v>
      </c>
      <c r="J13396">
        <v>7.1700000000000002E-3</v>
      </c>
      <c r="K13396">
        <v>4.3470000000000004</v>
      </c>
      <c r="L13396">
        <v>3.3838888888888894</v>
      </c>
      <c r="M13396" s="2">
        <f t="shared" si="414"/>
        <v>7.4074074074074066</v>
      </c>
      <c r="N13396" t="s">
        <v>1</v>
      </c>
    </row>
    <row r="13397" spans="1:14">
      <c r="A13397">
        <v>3</v>
      </c>
      <c r="B13397" t="s">
        <v>18926</v>
      </c>
      <c r="C13397" t="s">
        <v>18927</v>
      </c>
      <c r="D13397">
        <v>13656</v>
      </c>
      <c r="E13397" s="1">
        <v>6.0359999999999996</v>
      </c>
      <c r="F13397">
        <v>5.2949999999999999</v>
      </c>
      <c r="G13397">
        <v>2.387</v>
      </c>
      <c r="H13397">
        <v>555</v>
      </c>
      <c r="I13397">
        <v>3.2</v>
      </c>
      <c r="J13397">
        <v>5.4890000000000001E-2</v>
      </c>
      <c r="K13397">
        <v>1.657</v>
      </c>
      <c r="L13397">
        <v>3.3838888888888894</v>
      </c>
      <c r="M13397" s="2">
        <f t="shared" si="414"/>
        <v>11.111111111111111</v>
      </c>
      <c r="N13397" t="s">
        <v>1</v>
      </c>
    </row>
    <row r="13398" spans="1:14">
      <c r="A13398">
        <v>4</v>
      </c>
      <c r="B13398" t="s">
        <v>10105</v>
      </c>
      <c r="C13398" t="s">
        <v>10106</v>
      </c>
      <c r="D13398">
        <v>52898</v>
      </c>
      <c r="E13398" s="1">
        <v>5.6180000000000003</v>
      </c>
      <c r="F13398">
        <v>4.7119999999999997</v>
      </c>
      <c r="G13398">
        <v>2.6579999999999999</v>
      </c>
      <c r="H13398">
        <v>1861</v>
      </c>
      <c r="I13398">
        <v>3.7</v>
      </c>
      <c r="J13398">
        <v>0.16339999999999999</v>
      </c>
      <c r="K13398">
        <v>1.357</v>
      </c>
      <c r="L13398">
        <v>3.3838888888888894</v>
      </c>
      <c r="M13398" s="2">
        <f t="shared" si="414"/>
        <v>14.814814814814813</v>
      </c>
      <c r="N13398" t="s">
        <v>1</v>
      </c>
    </row>
    <row r="13399" spans="1:14">
      <c r="A13399">
        <v>5</v>
      </c>
      <c r="B13399" t="s">
        <v>10087</v>
      </c>
      <c r="C13399" t="s">
        <v>10088</v>
      </c>
      <c r="D13399">
        <v>7620</v>
      </c>
      <c r="E13399" s="1">
        <v>5.3259999999999996</v>
      </c>
      <c r="F13399">
        <v>2.8119999999999998</v>
      </c>
      <c r="G13399">
        <v>1.37</v>
      </c>
      <c r="H13399">
        <v>184</v>
      </c>
      <c r="I13399">
        <v>3.6</v>
      </c>
      <c r="J13399">
        <v>3.8589999999999999E-2</v>
      </c>
      <c r="K13399">
        <v>1.32</v>
      </c>
      <c r="L13399">
        <v>3.3838888888888894</v>
      </c>
      <c r="M13399" s="2">
        <f t="shared" si="414"/>
        <v>18.518518518518519</v>
      </c>
      <c r="N13399" t="s">
        <v>1</v>
      </c>
    </row>
    <row r="13400" spans="1:14">
      <c r="A13400">
        <v>6</v>
      </c>
      <c r="B13400" t="s">
        <v>10103</v>
      </c>
      <c r="C13400" t="s">
        <v>10104</v>
      </c>
      <c r="D13400">
        <v>11003</v>
      </c>
      <c r="E13400" s="1">
        <v>5.2469999999999999</v>
      </c>
      <c r="F13400">
        <v>3.6030000000000002</v>
      </c>
      <c r="G13400">
        <v>2.222</v>
      </c>
      <c r="H13400">
        <v>406</v>
      </c>
      <c r="I13400">
        <v>4</v>
      </c>
      <c r="J13400">
        <v>4.614E-2</v>
      </c>
      <c r="K13400">
        <v>1.5209999999999999</v>
      </c>
      <c r="L13400">
        <v>3.3838888888888894</v>
      </c>
      <c r="M13400" s="2">
        <f t="shared" si="414"/>
        <v>22.222222222222221</v>
      </c>
      <c r="N13400" t="s">
        <v>1</v>
      </c>
    </row>
    <row r="13401" spans="1:14">
      <c r="A13401">
        <v>7</v>
      </c>
      <c r="B13401" t="s">
        <v>18936</v>
      </c>
      <c r="C13401" t="s">
        <v>18937</v>
      </c>
      <c r="D13401">
        <v>3658</v>
      </c>
      <c r="E13401" s="1">
        <v>4.7770000000000001</v>
      </c>
      <c r="F13401">
        <v>3.9510000000000001</v>
      </c>
      <c r="G13401">
        <v>1.407</v>
      </c>
      <c r="H13401">
        <v>118</v>
      </c>
      <c r="I13401">
        <v>5.4</v>
      </c>
      <c r="J13401">
        <v>1.272E-2</v>
      </c>
      <c r="K13401">
        <v>1.5469999999999999</v>
      </c>
      <c r="L13401">
        <v>3.3838888888888894</v>
      </c>
      <c r="M13401" s="2">
        <f t="shared" si="414"/>
        <v>25.925925925925924</v>
      </c>
      <c r="N13401" t="s">
        <v>1</v>
      </c>
    </row>
    <row r="13402" spans="1:14">
      <c r="A13402">
        <v>8</v>
      </c>
      <c r="B13402" t="s">
        <v>18938</v>
      </c>
      <c r="C13402" t="s">
        <v>18939</v>
      </c>
      <c r="D13402">
        <v>134999</v>
      </c>
      <c r="E13402" s="1">
        <v>4.6909999999999998</v>
      </c>
      <c r="F13402">
        <v>4.17</v>
      </c>
      <c r="G13402">
        <v>1.8340000000000001</v>
      </c>
      <c r="H13402">
        <v>3317</v>
      </c>
      <c r="I13402">
        <v>6.5</v>
      </c>
      <c r="J13402">
        <v>0.29772999999999999</v>
      </c>
      <c r="K13402">
        <v>1.224</v>
      </c>
      <c r="L13402">
        <v>3.3838888888888894</v>
      </c>
      <c r="M13402" s="2">
        <f t="shared" si="414"/>
        <v>29.629629629629626</v>
      </c>
      <c r="N13402" t="s">
        <v>1</v>
      </c>
    </row>
    <row r="13403" spans="1:14">
      <c r="A13403">
        <v>9</v>
      </c>
      <c r="B13403" t="s">
        <v>10109</v>
      </c>
      <c r="C13403" t="s">
        <v>10110</v>
      </c>
      <c r="D13403">
        <v>39751</v>
      </c>
      <c r="E13403" s="1">
        <v>4.327</v>
      </c>
      <c r="F13403">
        <v>3.6709999999999998</v>
      </c>
      <c r="G13403">
        <v>2.9830000000000001</v>
      </c>
      <c r="H13403">
        <v>288</v>
      </c>
      <c r="I13403" t="s">
        <v>18288</v>
      </c>
      <c r="J13403">
        <v>4.5199999999999997E-2</v>
      </c>
      <c r="K13403">
        <v>1.5589999999999999</v>
      </c>
      <c r="L13403">
        <v>3.3838888888888894</v>
      </c>
      <c r="M13403" s="2">
        <f t="shared" si="414"/>
        <v>33.333333333333329</v>
      </c>
      <c r="N13403" t="s">
        <v>1</v>
      </c>
    </row>
    <row r="13404" spans="1:14">
      <c r="A13404">
        <v>10</v>
      </c>
      <c r="B13404" t="s">
        <v>18942</v>
      </c>
      <c r="C13404" t="s">
        <v>18943</v>
      </c>
      <c r="D13404">
        <v>15025</v>
      </c>
      <c r="E13404" s="1">
        <v>3.5619999999999998</v>
      </c>
      <c r="F13404">
        <v>2.895</v>
      </c>
      <c r="G13404">
        <v>1.048</v>
      </c>
      <c r="H13404">
        <v>400</v>
      </c>
      <c r="I13404">
        <v>6.2</v>
      </c>
      <c r="J13404">
        <v>4.3380000000000002E-2</v>
      </c>
      <c r="K13404">
        <v>1.0469999999999999</v>
      </c>
      <c r="L13404">
        <v>3.3838888888888894</v>
      </c>
      <c r="M13404" s="2">
        <f t="shared" si="414"/>
        <v>37.037037037037038</v>
      </c>
      <c r="N13404" t="s">
        <v>1</v>
      </c>
    </row>
    <row r="13405" spans="1:14">
      <c r="A13405">
        <v>11</v>
      </c>
      <c r="B13405" t="s">
        <v>10101</v>
      </c>
      <c r="C13405" t="s">
        <v>10102</v>
      </c>
      <c r="D13405">
        <v>200</v>
      </c>
      <c r="E13405" s="1">
        <v>3.5</v>
      </c>
      <c r="F13405">
        <v>2.677</v>
      </c>
      <c r="G13405">
        <v>0.40400000000000003</v>
      </c>
      <c r="H13405">
        <v>57</v>
      </c>
      <c r="I13405">
        <v>2.2999999999999998</v>
      </c>
      <c r="J13405">
        <v>1.4E-3</v>
      </c>
      <c r="K13405">
        <v>1.2250000000000001</v>
      </c>
      <c r="L13405">
        <v>3.3838888888888894</v>
      </c>
      <c r="M13405" s="2">
        <f t="shared" si="414"/>
        <v>40.74074074074074</v>
      </c>
      <c r="N13405" t="s">
        <v>1</v>
      </c>
    </row>
    <row r="13406" spans="1:14">
      <c r="A13406">
        <v>12</v>
      </c>
      <c r="B13406" t="s">
        <v>10099</v>
      </c>
      <c r="C13406" t="s">
        <v>10100</v>
      </c>
      <c r="D13406">
        <v>2407</v>
      </c>
      <c r="E13406" s="1">
        <v>2.2570000000000001</v>
      </c>
      <c r="F13406">
        <v>3.0209999999999999</v>
      </c>
      <c r="G13406">
        <v>0.755</v>
      </c>
      <c r="H13406">
        <v>98</v>
      </c>
      <c r="I13406">
        <v>6.5</v>
      </c>
      <c r="J13406">
        <v>8.7100000000000007E-3</v>
      </c>
      <c r="K13406">
        <v>1.478</v>
      </c>
      <c r="L13406">
        <v>3.3838888888888894</v>
      </c>
      <c r="M13406" s="2">
        <f t="shared" si="414"/>
        <v>44.444444444444443</v>
      </c>
      <c r="N13406" t="s">
        <v>1</v>
      </c>
    </row>
    <row r="13407" spans="1:14">
      <c r="A13407">
        <v>13</v>
      </c>
      <c r="B13407" t="s">
        <v>10081</v>
      </c>
      <c r="C13407" t="s">
        <v>10082</v>
      </c>
      <c r="D13407">
        <v>3930</v>
      </c>
      <c r="E13407" s="1">
        <v>2.0430000000000001</v>
      </c>
      <c r="F13407">
        <v>1.89</v>
      </c>
      <c r="G13407">
        <v>0.52200000000000002</v>
      </c>
      <c r="H13407">
        <v>180</v>
      </c>
      <c r="I13407">
        <v>6.1</v>
      </c>
      <c r="J13407">
        <v>1.3849999999999999E-2</v>
      </c>
      <c r="K13407">
        <v>0.80700000000000005</v>
      </c>
      <c r="L13407">
        <v>3.3838888888888894</v>
      </c>
      <c r="M13407" s="2">
        <f t="shared" si="414"/>
        <v>48.148148148148145</v>
      </c>
      <c r="N13407" t="s">
        <v>1</v>
      </c>
    </row>
    <row r="13408" spans="1:14">
      <c r="A13408">
        <v>14</v>
      </c>
      <c r="B13408" t="s">
        <v>18964</v>
      </c>
      <c r="C13408" t="s">
        <v>18965</v>
      </c>
      <c r="D13408">
        <v>4247</v>
      </c>
      <c r="E13408" s="1">
        <v>1.9019999999999999</v>
      </c>
      <c r="F13408">
        <v>2.0230000000000001</v>
      </c>
      <c r="G13408">
        <v>0.59299999999999997</v>
      </c>
      <c r="H13408">
        <v>167</v>
      </c>
      <c r="I13408">
        <v>8.4</v>
      </c>
      <c r="J13408">
        <v>9.9299999999999996E-3</v>
      </c>
      <c r="K13408">
        <v>0.73299999999999998</v>
      </c>
      <c r="L13408">
        <v>3.3838888888888894</v>
      </c>
      <c r="M13408" s="2">
        <f t="shared" si="414"/>
        <v>51.851851851851848</v>
      </c>
      <c r="N13408" t="s">
        <v>1</v>
      </c>
    </row>
    <row r="13409" spans="1:14">
      <c r="A13409">
        <v>15</v>
      </c>
      <c r="B13409" t="s">
        <v>19322</v>
      </c>
      <c r="C13409" t="s">
        <v>19323</v>
      </c>
      <c r="D13409">
        <v>1061</v>
      </c>
      <c r="E13409" s="1">
        <v>1.6459999999999999</v>
      </c>
      <c r="F13409">
        <v>2.0270000000000001</v>
      </c>
      <c r="G13409">
        <v>0.46200000000000002</v>
      </c>
      <c r="H13409">
        <v>52</v>
      </c>
      <c r="I13409">
        <v>5.6</v>
      </c>
      <c r="J13409">
        <v>6.4599999999999996E-3</v>
      </c>
      <c r="K13409">
        <v>1.2609999999999999</v>
      </c>
      <c r="L13409">
        <v>3.3838888888888894</v>
      </c>
      <c r="M13409" s="2">
        <f t="shared" si="414"/>
        <v>55.555555555555557</v>
      </c>
      <c r="N13409" t="s">
        <v>1</v>
      </c>
    </row>
    <row r="13410" spans="1:14">
      <c r="A13410">
        <v>16</v>
      </c>
      <c r="B13410" t="s">
        <v>10097</v>
      </c>
      <c r="C13410" t="s">
        <v>10098</v>
      </c>
      <c r="D13410">
        <v>1917</v>
      </c>
      <c r="E13410" s="1">
        <v>1.5649999999999999</v>
      </c>
      <c r="F13410">
        <v>1.536</v>
      </c>
      <c r="G13410">
        <v>0.34300000000000003</v>
      </c>
      <c r="H13410">
        <v>181</v>
      </c>
      <c r="I13410">
        <v>4.4000000000000004</v>
      </c>
      <c r="J13410">
        <v>9.6600000000000002E-3</v>
      </c>
      <c r="K13410">
        <v>0.71399999999999997</v>
      </c>
      <c r="L13410">
        <v>3.3838888888888894</v>
      </c>
      <c r="M13410" s="2">
        <f t="shared" si="414"/>
        <v>59.259259259259252</v>
      </c>
      <c r="N13410" t="s">
        <v>1</v>
      </c>
    </row>
    <row r="13411" spans="1:14">
      <c r="A13411">
        <v>17</v>
      </c>
      <c r="B13411" t="s">
        <v>9919</v>
      </c>
      <c r="C13411" t="s">
        <v>9920</v>
      </c>
      <c r="D13411">
        <v>580</v>
      </c>
      <c r="E13411" s="1">
        <v>1.5289999999999999</v>
      </c>
      <c r="F13411">
        <v>1.2310000000000001</v>
      </c>
      <c r="G13411">
        <v>0.41399999999999998</v>
      </c>
      <c r="H13411">
        <v>58</v>
      </c>
      <c r="I13411">
        <v>5.4</v>
      </c>
      <c r="J13411">
        <v>4.3200000000000001E-3</v>
      </c>
      <c r="K13411">
        <v>1.0189999999999999</v>
      </c>
      <c r="L13411">
        <v>3.3838888888888894</v>
      </c>
      <c r="M13411" s="2">
        <f t="shared" si="414"/>
        <v>62.962962962962962</v>
      </c>
      <c r="N13411" t="s">
        <v>1</v>
      </c>
    </row>
    <row r="13412" spans="1:14">
      <c r="A13412">
        <v>18</v>
      </c>
      <c r="B13412" t="s">
        <v>8983</v>
      </c>
      <c r="C13412" t="s">
        <v>8984</v>
      </c>
      <c r="D13412">
        <v>21899</v>
      </c>
      <c r="E13412" s="1">
        <v>1.1419999999999999</v>
      </c>
      <c r="F13412">
        <v>1.077</v>
      </c>
      <c r="G13412">
        <v>0.32100000000000001</v>
      </c>
      <c r="H13412">
        <v>892</v>
      </c>
      <c r="I13412">
        <v>8</v>
      </c>
      <c r="J13412">
        <v>4.3770000000000003E-2</v>
      </c>
      <c r="K13412">
        <v>0.33400000000000002</v>
      </c>
      <c r="L13412">
        <v>3.3838888888888894</v>
      </c>
      <c r="M13412" s="2">
        <f t="shared" si="414"/>
        <v>66.666666666666657</v>
      </c>
      <c r="N13412" t="s">
        <v>1</v>
      </c>
    </row>
    <row r="13413" spans="1:14">
      <c r="A13413">
        <v>19</v>
      </c>
      <c r="B13413" t="s">
        <v>10083</v>
      </c>
      <c r="C13413" t="s">
        <v>10084</v>
      </c>
      <c r="D13413">
        <v>4553</v>
      </c>
      <c r="E13413" s="1">
        <v>1.127</v>
      </c>
      <c r="F13413">
        <v>0.90200000000000002</v>
      </c>
      <c r="G13413">
        <v>0.51</v>
      </c>
      <c r="H13413">
        <v>241</v>
      </c>
      <c r="I13413">
        <v>7.9</v>
      </c>
      <c r="J13413">
        <v>1.183E-2</v>
      </c>
      <c r="K13413">
        <v>0.36</v>
      </c>
      <c r="L13413">
        <v>3.3838888888888894</v>
      </c>
      <c r="M13413" s="2">
        <f t="shared" si="414"/>
        <v>70.370370370370367</v>
      </c>
      <c r="N13413" t="s">
        <v>1</v>
      </c>
    </row>
    <row r="13414" spans="1:14">
      <c r="A13414">
        <v>20</v>
      </c>
      <c r="B13414" t="s">
        <v>9939</v>
      </c>
      <c r="C13414" t="s">
        <v>9940</v>
      </c>
      <c r="D13414">
        <v>3709</v>
      </c>
      <c r="E13414" s="1">
        <v>1.1100000000000001</v>
      </c>
      <c r="F13414">
        <v>0.86299999999999999</v>
      </c>
      <c r="G13414">
        <v>0.36</v>
      </c>
      <c r="H13414">
        <v>278</v>
      </c>
      <c r="I13414">
        <v>7.8</v>
      </c>
      <c r="J13414">
        <v>8.8800000000000007E-3</v>
      </c>
      <c r="K13414">
        <v>0.316</v>
      </c>
      <c r="L13414">
        <v>3.3838888888888894</v>
      </c>
      <c r="M13414" s="2">
        <f t="shared" si="414"/>
        <v>74.074074074074076</v>
      </c>
      <c r="N13414" t="s">
        <v>1</v>
      </c>
    </row>
    <row r="13415" spans="1:14">
      <c r="A13415">
        <v>21</v>
      </c>
      <c r="B13415" t="s">
        <v>9917</v>
      </c>
      <c r="C13415" t="s">
        <v>9918</v>
      </c>
      <c r="D13415">
        <v>2139</v>
      </c>
      <c r="E13415" s="1">
        <v>1.0660000000000001</v>
      </c>
      <c r="F13415">
        <v>1.64</v>
      </c>
      <c r="G13415">
        <v>0</v>
      </c>
      <c r="H13415">
        <v>20</v>
      </c>
      <c r="I13415" t="s">
        <v>18288</v>
      </c>
      <c r="J13415">
        <v>2.98E-3</v>
      </c>
      <c r="K13415">
        <v>0.97099999999999997</v>
      </c>
      <c r="L13415">
        <v>3.3838888888888894</v>
      </c>
      <c r="M13415" s="2">
        <f t="shared" si="414"/>
        <v>77.777777777777786</v>
      </c>
      <c r="N13415" t="s">
        <v>1</v>
      </c>
    </row>
    <row r="13416" spans="1:14">
      <c r="A13416">
        <v>22</v>
      </c>
      <c r="B13416" t="s">
        <v>19294</v>
      </c>
      <c r="C13416" t="s">
        <v>19295</v>
      </c>
      <c r="D13416">
        <v>648</v>
      </c>
      <c r="E13416" s="1">
        <v>0.91800000000000004</v>
      </c>
      <c r="F13416">
        <v>0.82899999999999996</v>
      </c>
      <c r="G13416">
        <v>0.13600000000000001</v>
      </c>
      <c r="H13416">
        <v>81</v>
      </c>
      <c r="I13416">
        <v>4</v>
      </c>
      <c r="J13416">
        <v>3.7100000000000002E-3</v>
      </c>
      <c r="K13416">
        <v>0.38100000000000001</v>
      </c>
      <c r="L13416">
        <v>3.3838888888888894</v>
      </c>
      <c r="M13416" s="2">
        <f t="shared" si="414"/>
        <v>81.481481481481481</v>
      </c>
      <c r="N13416" t="s">
        <v>1</v>
      </c>
    </row>
    <row r="13417" spans="1:14">
      <c r="A13417">
        <v>23</v>
      </c>
      <c r="B13417" t="s">
        <v>10111</v>
      </c>
      <c r="C13417" t="s">
        <v>10112</v>
      </c>
      <c r="D13417">
        <v>474</v>
      </c>
      <c r="E13417" s="1">
        <v>0.67200000000000004</v>
      </c>
      <c r="F13417">
        <v>0.66200000000000003</v>
      </c>
      <c r="G13417">
        <v>0.114</v>
      </c>
      <c r="H13417">
        <v>70</v>
      </c>
      <c r="I13417">
        <v>7.9</v>
      </c>
      <c r="J13417">
        <v>1.4300000000000001E-3</v>
      </c>
      <c r="K13417">
        <v>0.3</v>
      </c>
      <c r="L13417">
        <v>3.3838888888888894</v>
      </c>
      <c r="M13417" s="2">
        <f t="shared" si="414"/>
        <v>85.18518518518519</v>
      </c>
      <c r="N13417" t="s">
        <v>1</v>
      </c>
    </row>
    <row r="13418" spans="1:14">
      <c r="A13418">
        <v>24</v>
      </c>
      <c r="B13418" t="s">
        <v>10085</v>
      </c>
      <c r="C13418" t="s">
        <v>10086</v>
      </c>
      <c r="D13418">
        <v>1133</v>
      </c>
      <c r="E13418" s="1">
        <v>0.625</v>
      </c>
      <c r="F13418">
        <v>0.503</v>
      </c>
      <c r="G13418">
        <v>0.30399999999999999</v>
      </c>
      <c r="H13418">
        <v>115</v>
      </c>
      <c r="I13418">
        <v>4.5999999999999996</v>
      </c>
      <c r="J13418">
        <v>5.0600000000000003E-3</v>
      </c>
      <c r="K13418">
        <v>0.215</v>
      </c>
      <c r="L13418">
        <v>3.3838888888888894</v>
      </c>
      <c r="M13418" s="2">
        <f t="shared" si="414"/>
        <v>88.888888888888886</v>
      </c>
      <c r="N13418" t="s">
        <v>1</v>
      </c>
    </row>
    <row r="13419" spans="1:14">
      <c r="A13419">
        <v>25</v>
      </c>
      <c r="B13419" t="s">
        <v>10093</v>
      </c>
      <c r="C13419" t="s">
        <v>10094</v>
      </c>
      <c r="D13419">
        <v>1486</v>
      </c>
      <c r="E13419" s="1">
        <v>0.53900000000000003</v>
      </c>
      <c r="F13419">
        <v>0.51400000000000001</v>
      </c>
      <c r="G13419">
        <v>0.127</v>
      </c>
      <c r="H13419">
        <v>221</v>
      </c>
      <c r="I13419">
        <v>7.3</v>
      </c>
      <c r="J13419">
        <v>3.6800000000000001E-3</v>
      </c>
      <c r="K13419">
        <v>0.18099999999999999</v>
      </c>
      <c r="L13419">
        <v>3.3838888888888894</v>
      </c>
      <c r="M13419" s="2">
        <f t="shared" si="414"/>
        <v>92.592592592592595</v>
      </c>
      <c r="N13419" t="s">
        <v>1</v>
      </c>
    </row>
    <row r="13420" spans="1:14">
      <c r="A13420">
        <v>26</v>
      </c>
      <c r="B13420" t="s">
        <v>10079</v>
      </c>
      <c r="C13420" t="s">
        <v>10080</v>
      </c>
      <c r="D13420">
        <v>441</v>
      </c>
      <c r="E13420" s="1">
        <v>0.33800000000000002</v>
      </c>
      <c r="F13420">
        <v>0.28799999999999998</v>
      </c>
      <c r="G13420">
        <v>0.22700000000000001</v>
      </c>
      <c r="H13420">
        <v>198</v>
      </c>
      <c r="I13420">
        <v>2.8</v>
      </c>
      <c r="J13420">
        <v>2.33E-3</v>
      </c>
      <c r="K13420">
        <v>9.8000000000000004E-2</v>
      </c>
      <c r="L13420">
        <v>3.3838888888888894</v>
      </c>
      <c r="M13420" s="2">
        <f t="shared" si="414"/>
        <v>96.296296296296291</v>
      </c>
      <c r="N13420" t="s">
        <v>1</v>
      </c>
    </row>
    <row r="13421" spans="1:14">
      <c r="A13421">
        <v>27</v>
      </c>
      <c r="B13421" t="s">
        <v>11833</v>
      </c>
      <c r="C13421" t="s">
        <v>11834</v>
      </c>
      <c r="D13421">
        <v>82</v>
      </c>
      <c r="E13421" s="1">
        <v>6.9000000000000006E-2</v>
      </c>
      <c r="F13421">
        <v>0.05</v>
      </c>
      <c r="G13421">
        <v>3.0000000000000001E-3</v>
      </c>
      <c r="H13421">
        <v>311</v>
      </c>
      <c r="J13421">
        <v>2.1000000000000001E-4</v>
      </c>
      <c r="K13421">
        <v>8.0000000000000002E-3</v>
      </c>
      <c r="L13421">
        <v>3.3838888888888894</v>
      </c>
      <c r="M13421" s="2">
        <f t="shared" si="414"/>
        <v>100</v>
      </c>
      <c r="N13421" t="s">
        <v>1</v>
      </c>
    </row>
    <row r="13422" spans="1:14" s="3" customFormat="1">
      <c r="E13422" s="4"/>
      <c r="M13422" s="5"/>
    </row>
    <row r="13423" spans="1:14">
      <c r="A13423">
        <v>1</v>
      </c>
      <c r="B13423" t="s">
        <v>10157</v>
      </c>
      <c r="C13423" t="s">
        <v>10158</v>
      </c>
      <c r="D13423">
        <v>22537</v>
      </c>
      <c r="E13423" s="1">
        <v>30.173999999999999</v>
      </c>
      <c r="F13423">
        <v>38.707000000000001</v>
      </c>
      <c r="G13423">
        <v>2.5379999999999998</v>
      </c>
      <c r="H13423">
        <v>39</v>
      </c>
      <c r="I13423">
        <v>9.5</v>
      </c>
      <c r="J13423">
        <v>4.614E-2</v>
      </c>
      <c r="K13423">
        <v>15.122</v>
      </c>
      <c r="L13423">
        <f>AVERAGE(E13423:E13501)</f>
        <v>3.007848101265822</v>
      </c>
      <c r="M13423" s="2">
        <f t="shared" ref="M13423:M13454" si="415">A13423/79*100</f>
        <v>1.2658227848101267</v>
      </c>
      <c r="N13423" t="s">
        <v>10159</v>
      </c>
    </row>
    <row r="13424" spans="1:14">
      <c r="A13424">
        <v>2</v>
      </c>
      <c r="B13424" t="s">
        <v>10123</v>
      </c>
      <c r="C13424" t="s">
        <v>10124</v>
      </c>
      <c r="D13424">
        <v>7914</v>
      </c>
      <c r="E13424" s="1">
        <v>19.547000000000001</v>
      </c>
      <c r="F13424">
        <v>18.952000000000002</v>
      </c>
      <c r="G13424">
        <v>4.9050000000000002</v>
      </c>
      <c r="H13424">
        <v>21</v>
      </c>
      <c r="I13424">
        <v>10</v>
      </c>
      <c r="J13424">
        <v>1.7649999999999999E-2</v>
      </c>
      <c r="K13424">
        <v>8.1170000000000009</v>
      </c>
      <c r="L13424">
        <v>3.007848101265822</v>
      </c>
      <c r="M13424" s="2">
        <f t="shared" si="415"/>
        <v>2.5316455696202533</v>
      </c>
      <c r="N13424" t="s">
        <v>10159</v>
      </c>
    </row>
    <row r="13425" spans="1:14">
      <c r="A13425">
        <v>3</v>
      </c>
      <c r="B13425" t="s">
        <v>12740</v>
      </c>
      <c r="C13425" t="s">
        <v>12741</v>
      </c>
      <c r="D13425">
        <v>2120</v>
      </c>
      <c r="E13425" s="1">
        <v>7.524</v>
      </c>
      <c r="F13425">
        <v>5.8380000000000001</v>
      </c>
      <c r="G13425">
        <v>1.2</v>
      </c>
      <c r="H13425">
        <v>25</v>
      </c>
      <c r="I13425">
        <v>7.3</v>
      </c>
      <c r="J13425">
        <v>5.3E-3</v>
      </c>
      <c r="K13425">
        <v>1.962</v>
      </c>
      <c r="L13425">
        <v>3.007848101265822</v>
      </c>
      <c r="M13425" s="2">
        <f t="shared" si="415"/>
        <v>3.79746835443038</v>
      </c>
      <c r="N13425" t="s">
        <v>10159</v>
      </c>
    </row>
    <row r="13426" spans="1:14">
      <c r="A13426">
        <v>4</v>
      </c>
      <c r="B13426" t="s">
        <v>12748</v>
      </c>
      <c r="C13426" t="s">
        <v>12749</v>
      </c>
      <c r="D13426">
        <v>4956</v>
      </c>
      <c r="E13426" s="1">
        <v>7.3040000000000003</v>
      </c>
      <c r="F13426">
        <v>5.4509999999999996</v>
      </c>
      <c r="G13426">
        <v>1.109</v>
      </c>
      <c r="H13426">
        <v>92</v>
      </c>
      <c r="I13426">
        <v>5.2</v>
      </c>
      <c r="J13426">
        <v>7.4200000000000004E-3</v>
      </c>
      <c r="K13426">
        <v>0.84699999999999998</v>
      </c>
      <c r="L13426">
        <v>3.007848101265822</v>
      </c>
      <c r="M13426" s="2">
        <f t="shared" si="415"/>
        <v>5.0632911392405067</v>
      </c>
      <c r="N13426" t="s">
        <v>10159</v>
      </c>
    </row>
    <row r="13427" spans="1:14">
      <c r="A13427">
        <v>5</v>
      </c>
      <c r="B13427" t="s">
        <v>10159</v>
      </c>
      <c r="C13427" t="s">
        <v>10160</v>
      </c>
      <c r="D13427">
        <v>2500</v>
      </c>
      <c r="E13427" s="1">
        <v>6.75</v>
      </c>
      <c r="F13427">
        <v>8.3879999999999999</v>
      </c>
      <c r="G13427">
        <v>1.1379999999999999</v>
      </c>
      <c r="H13427">
        <v>29</v>
      </c>
      <c r="I13427">
        <v>5.3</v>
      </c>
      <c r="J13427">
        <v>9.7900000000000001E-3</v>
      </c>
      <c r="K13427">
        <v>3.2850000000000001</v>
      </c>
      <c r="L13427">
        <v>3.007848101265822</v>
      </c>
      <c r="M13427" s="2">
        <f t="shared" si="415"/>
        <v>6.3291139240506329</v>
      </c>
      <c r="N13427" t="s">
        <v>10159</v>
      </c>
    </row>
    <row r="13428" spans="1:14">
      <c r="A13428">
        <v>6</v>
      </c>
      <c r="B13428" t="s">
        <v>10133</v>
      </c>
      <c r="C13428" t="s">
        <v>10134</v>
      </c>
      <c r="D13428">
        <v>2207</v>
      </c>
      <c r="E13428" s="1">
        <v>5.2830000000000004</v>
      </c>
      <c r="F13428">
        <v>4.8410000000000002</v>
      </c>
      <c r="G13428">
        <v>1</v>
      </c>
      <c r="H13428">
        <v>27</v>
      </c>
      <c r="I13428">
        <v>9.1999999999999993</v>
      </c>
      <c r="J13428">
        <v>4.0000000000000001E-3</v>
      </c>
      <c r="K13428">
        <v>1.6539999999999999</v>
      </c>
      <c r="L13428">
        <v>3.007848101265822</v>
      </c>
      <c r="M13428" s="2">
        <f t="shared" si="415"/>
        <v>7.59493670886076</v>
      </c>
      <c r="N13428" t="s">
        <v>10159</v>
      </c>
    </row>
    <row r="13429" spans="1:14">
      <c r="A13429">
        <v>7</v>
      </c>
      <c r="B13429" t="s">
        <v>10151</v>
      </c>
      <c r="C13429" t="s">
        <v>10152</v>
      </c>
      <c r="D13429">
        <v>9307</v>
      </c>
      <c r="E13429" s="1">
        <v>4.8659999999999997</v>
      </c>
      <c r="F13429">
        <v>3.9279999999999999</v>
      </c>
      <c r="G13429">
        <v>0.85299999999999998</v>
      </c>
      <c r="H13429">
        <v>129</v>
      </c>
      <c r="I13429">
        <v>8.5</v>
      </c>
      <c r="J13429">
        <v>2.0080000000000001E-2</v>
      </c>
      <c r="K13429">
        <v>1.3280000000000001</v>
      </c>
      <c r="L13429">
        <v>3.007848101265822</v>
      </c>
      <c r="M13429" s="2">
        <f t="shared" si="415"/>
        <v>8.8607594936708853</v>
      </c>
      <c r="N13429" t="s">
        <v>10159</v>
      </c>
    </row>
    <row r="13430" spans="1:14">
      <c r="A13430">
        <v>8</v>
      </c>
      <c r="B13430" t="s">
        <v>10143</v>
      </c>
      <c r="C13430" t="s">
        <v>10144</v>
      </c>
      <c r="D13430">
        <v>7983</v>
      </c>
      <c r="E13430" s="1">
        <v>4.7300000000000004</v>
      </c>
      <c r="F13430">
        <v>4.2220000000000004</v>
      </c>
      <c r="G13430">
        <v>1.095</v>
      </c>
      <c r="H13430">
        <v>74</v>
      </c>
      <c r="I13430" t="s">
        <v>18288</v>
      </c>
      <c r="J13430">
        <v>1.3599999999999999E-2</v>
      </c>
      <c r="K13430">
        <v>1.9379999999999999</v>
      </c>
      <c r="L13430">
        <v>3.007848101265822</v>
      </c>
      <c r="M13430" s="2">
        <f t="shared" si="415"/>
        <v>10.126582278481013</v>
      </c>
      <c r="N13430" t="s">
        <v>10159</v>
      </c>
    </row>
    <row r="13431" spans="1:14">
      <c r="A13431">
        <v>9</v>
      </c>
      <c r="B13431" t="s">
        <v>16402</v>
      </c>
      <c r="C13431" t="s">
        <v>16403</v>
      </c>
      <c r="D13431">
        <v>18506</v>
      </c>
      <c r="E13431" s="1">
        <v>4.5140000000000002</v>
      </c>
      <c r="F13431">
        <v>4.8280000000000003</v>
      </c>
      <c r="G13431">
        <v>0.68300000000000005</v>
      </c>
      <c r="H13431">
        <v>306</v>
      </c>
      <c r="I13431">
        <v>7.2</v>
      </c>
      <c r="J13431">
        <v>4.512E-2</v>
      </c>
      <c r="K13431">
        <v>1.647</v>
      </c>
      <c r="L13431">
        <v>3.007848101265822</v>
      </c>
      <c r="M13431" s="2">
        <f t="shared" si="415"/>
        <v>11.39240506329114</v>
      </c>
      <c r="N13431" t="s">
        <v>10159</v>
      </c>
    </row>
    <row r="13432" spans="1:14">
      <c r="A13432">
        <v>10</v>
      </c>
      <c r="B13432" t="s">
        <v>10113</v>
      </c>
      <c r="C13432" t="s">
        <v>10114</v>
      </c>
      <c r="D13432">
        <v>2662</v>
      </c>
      <c r="E13432" s="1">
        <v>4.3819999999999997</v>
      </c>
      <c r="F13432">
        <v>3.8530000000000002</v>
      </c>
      <c r="G13432">
        <v>1.008</v>
      </c>
      <c r="H13432">
        <v>123</v>
      </c>
      <c r="I13432">
        <v>3.1</v>
      </c>
      <c r="J13432">
        <v>1.116E-2</v>
      </c>
      <c r="K13432">
        <v>1.073</v>
      </c>
      <c r="L13432">
        <v>3.007848101265822</v>
      </c>
      <c r="M13432" s="2">
        <f t="shared" si="415"/>
        <v>12.658227848101266</v>
      </c>
      <c r="N13432" t="s">
        <v>10159</v>
      </c>
    </row>
    <row r="13433" spans="1:14">
      <c r="A13433">
        <v>11</v>
      </c>
      <c r="B13433" t="s">
        <v>11685</v>
      </c>
      <c r="C13433" t="s">
        <v>11686</v>
      </c>
      <c r="D13433">
        <v>47503</v>
      </c>
      <c r="E13433" s="1">
        <v>4.38</v>
      </c>
      <c r="F13433">
        <v>4.8339999999999996</v>
      </c>
      <c r="G13433">
        <v>1.3069999999999999</v>
      </c>
      <c r="H13433">
        <v>423</v>
      </c>
      <c r="I13433" t="s">
        <v>18288</v>
      </c>
      <c r="J13433">
        <v>7.0050000000000001E-2</v>
      </c>
      <c r="K13433">
        <v>1.7749999999999999</v>
      </c>
      <c r="L13433">
        <v>3.007848101265822</v>
      </c>
      <c r="M13433" s="2">
        <f t="shared" si="415"/>
        <v>13.924050632911392</v>
      </c>
      <c r="N13433" t="s">
        <v>10159</v>
      </c>
    </row>
    <row r="13434" spans="1:14">
      <c r="A13434">
        <v>12</v>
      </c>
      <c r="B13434" t="s">
        <v>20929</v>
      </c>
      <c r="C13434" t="s">
        <v>20930</v>
      </c>
      <c r="D13434">
        <v>3261</v>
      </c>
      <c r="E13434" s="1">
        <v>4.3499999999999996</v>
      </c>
      <c r="F13434">
        <v>3.5910000000000002</v>
      </c>
      <c r="G13434">
        <v>0.64700000000000002</v>
      </c>
      <c r="H13434">
        <v>133</v>
      </c>
      <c r="I13434">
        <v>5.2</v>
      </c>
      <c r="J13434">
        <v>5.7999999999999996E-3</v>
      </c>
      <c r="K13434">
        <v>0.69799999999999995</v>
      </c>
      <c r="L13434">
        <v>3.007848101265822</v>
      </c>
      <c r="M13434" s="2">
        <f t="shared" si="415"/>
        <v>15.18987341772152</v>
      </c>
      <c r="N13434" t="s">
        <v>10159</v>
      </c>
    </row>
    <row r="13435" spans="1:14">
      <c r="A13435">
        <v>13</v>
      </c>
      <c r="B13435" t="s">
        <v>17134</v>
      </c>
      <c r="C13435" t="s">
        <v>17135</v>
      </c>
      <c r="D13435">
        <v>16527</v>
      </c>
      <c r="E13435" s="1">
        <v>4.218</v>
      </c>
      <c r="F13435">
        <v>4.2569999999999997</v>
      </c>
      <c r="G13435">
        <v>1.363</v>
      </c>
      <c r="H13435">
        <v>416</v>
      </c>
      <c r="I13435">
        <v>6</v>
      </c>
      <c r="J13435">
        <v>4.2709999999999998E-2</v>
      </c>
      <c r="K13435">
        <v>1.34</v>
      </c>
      <c r="L13435">
        <v>3.007848101265822</v>
      </c>
      <c r="M13435" s="2">
        <f t="shared" si="415"/>
        <v>16.455696202531644</v>
      </c>
      <c r="N13435" t="s">
        <v>10159</v>
      </c>
    </row>
    <row r="13436" spans="1:14">
      <c r="A13436">
        <v>14</v>
      </c>
      <c r="B13436" t="s">
        <v>16994</v>
      </c>
      <c r="C13436" t="s">
        <v>16995</v>
      </c>
      <c r="D13436">
        <v>17400</v>
      </c>
      <c r="E13436" s="1">
        <v>3.7109999999999999</v>
      </c>
      <c r="F13436">
        <v>3.98</v>
      </c>
      <c r="G13436">
        <v>0.96799999999999997</v>
      </c>
      <c r="H13436">
        <v>282</v>
      </c>
      <c r="I13436">
        <v>7.6</v>
      </c>
      <c r="J13436">
        <v>3.8359999999999998E-2</v>
      </c>
      <c r="K13436">
        <v>1.33</v>
      </c>
      <c r="L13436">
        <v>3.007848101265822</v>
      </c>
      <c r="M13436" s="2">
        <f t="shared" si="415"/>
        <v>17.721518987341771</v>
      </c>
      <c r="N13436" t="s">
        <v>10159</v>
      </c>
    </row>
    <row r="13437" spans="1:14">
      <c r="A13437">
        <v>15</v>
      </c>
      <c r="B13437" t="s">
        <v>11292</v>
      </c>
      <c r="C13437" t="s">
        <v>11293</v>
      </c>
      <c r="D13437">
        <v>13427</v>
      </c>
      <c r="E13437" s="1">
        <v>3.649</v>
      </c>
      <c r="F13437">
        <v>3.6219999999999999</v>
      </c>
      <c r="G13437">
        <v>0.56299999999999994</v>
      </c>
      <c r="H13437">
        <v>286</v>
      </c>
      <c r="I13437">
        <v>7.3</v>
      </c>
      <c r="J13437">
        <v>2.8709999999999999E-2</v>
      </c>
      <c r="K13437">
        <v>1.147</v>
      </c>
      <c r="L13437">
        <v>3.007848101265822</v>
      </c>
      <c r="M13437" s="2">
        <f t="shared" si="415"/>
        <v>18.9873417721519</v>
      </c>
      <c r="N13437" t="s">
        <v>10159</v>
      </c>
    </row>
    <row r="13438" spans="1:14">
      <c r="A13438">
        <v>16</v>
      </c>
      <c r="B13438" t="s">
        <v>16728</v>
      </c>
      <c r="C13438" t="s">
        <v>16729</v>
      </c>
      <c r="D13438">
        <v>32717</v>
      </c>
      <c r="E13438" s="1">
        <v>3.629</v>
      </c>
      <c r="F13438">
        <v>3.855</v>
      </c>
      <c r="G13438">
        <v>0.71699999999999997</v>
      </c>
      <c r="H13438">
        <v>400</v>
      </c>
      <c r="I13438">
        <v>8.1</v>
      </c>
      <c r="J13438">
        <v>6.123E-2</v>
      </c>
      <c r="K13438">
        <v>1.214</v>
      </c>
      <c r="L13438">
        <v>3.007848101265822</v>
      </c>
      <c r="M13438" s="2">
        <f t="shared" si="415"/>
        <v>20.253164556962027</v>
      </c>
      <c r="N13438" t="s">
        <v>10159</v>
      </c>
    </row>
    <row r="13439" spans="1:14">
      <c r="A13439">
        <v>17</v>
      </c>
      <c r="B13439" t="s">
        <v>10121</v>
      </c>
      <c r="C13439" t="s">
        <v>10122</v>
      </c>
      <c r="D13439">
        <v>17281</v>
      </c>
      <c r="E13439" s="1">
        <v>3.6120000000000001</v>
      </c>
      <c r="F13439">
        <v>3.8940000000000001</v>
      </c>
      <c r="G13439">
        <v>0.78900000000000003</v>
      </c>
      <c r="H13439">
        <v>346</v>
      </c>
      <c r="I13439">
        <v>7.2</v>
      </c>
      <c r="J13439">
        <v>3.6970000000000003E-2</v>
      </c>
      <c r="K13439">
        <v>1.194</v>
      </c>
      <c r="L13439">
        <v>3.007848101265822</v>
      </c>
      <c r="M13439" s="2">
        <f t="shared" si="415"/>
        <v>21.518987341772153</v>
      </c>
      <c r="N13439" t="s">
        <v>10159</v>
      </c>
    </row>
    <row r="13440" spans="1:14">
      <c r="A13440">
        <v>18</v>
      </c>
      <c r="B13440" t="s">
        <v>12047</v>
      </c>
      <c r="C13440" t="s">
        <v>12048</v>
      </c>
      <c r="D13440">
        <v>2551</v>
      </c>
      <c r="E13440" s="1">
        <v>3.577</v>
      </c>
      <c r="F13440">
        <v>4.4710000000000001</v>
      </c>
      <c r="G13440">
        <v>0.27</v>
      </c>
      <c r="H13440">
        <v>148</v>
      </c>
      <c r="I13440">
        <v>3.9</v>
      </c>
      <c r="J13440">
        <v>1.128E-2</v>
      </c>
      <c r="K13440">
        <v>1.423</v>
      </c>
      <c r="L13440">
        <v>3.007848101265822</v>
      </c>
      <c r="M13440" s="2">
        <f t="shared" si="415"/>
        <v>22.784810126582279</v>
      </c>
      <c r="N13440" t="s">
        <v>10159</v>
      </c>
    </row>
    <row r="13441" spans="1:14">
      <c r="A13441">
        <v>19</v>
      </c>
      <c r="B13441" t="s">
        <v>10117</v>
      </c>
      <c r="C13441" t="s">
        <v>10118</v>
      </c>
      <c r="D13441">
        <v>13277</v>
      </c>
      <c r="E13441" s="1">
        <v>3.5230000000000001</v>
      </c>
      <c r="F13441">
        <v>4.1870000000000003</v>
      </c>
      <c r="G13441">
        <v>0.65200000000000002</v>
      </c>
      <c r="H13441">
        <v>233</v>
      </c>
      <c r="I13441">
        <v>7.4</v>
      </c>
      <c r="J13441">
        <v>2.785E-2</v>
      </c>
      <c r="K13441">
        <v>1.3480000000000001</v>
      </c>
      <c r="L13441">
        <v>3.007848101265822</v>
      </c>
      <c r="M13441" s="2">
        <f t="shared" si="415"/>
        <v>24.050632911392405</v>
      </c>
      <c r="N13441" t="s">
        <v>10159</v>
      </c>
    </row>
    <row r="13442" spans="1:14">
      <c r="A13442">
        <v>20</v>
      </c>
      <c r="B13442" t="s">
        <v>10139</v>
      </c>
      <c r="C13442" t="s">
        <v>10140</v>
      </c>
      <c r="D13442">
        <v>42052</v>
      </c>
      <c r="E13442" s="1">
        <v>3.484</v>
      </c>
      <c r="F13442">
        <v>4.1559999999999997</v>
      </c>
      <c r="G13442">
        <v>0.52100000000000002</v>
      </c>
      <c r="H13442">
        <v>443</v>
      </c>
      <c r="I13442" t="s">
        <v>18288</v>
      </c>
      <c r="J13442">
        <v>4.9630000000000001E-2</v>
      </c>
      <c r="K13442">
        <v>1.244</v>
      </c>
      <c r="L13442">
        <v>3.007848101265822</v>
      </c>
      <c r="M13442" s="2">
        <f t="shared" si="415"/>
        <v>25.316455696202532</v>
      </c>
      <c r="N13442" t="s">
        <v>10159</v>
      </c>
    </row>
    <row r="13443" spans="1:14">
      <c r="A13443">
        <v>21</v>
      </c>
      <c r="B13443" t="s">
        <v>17048</v>
      </c>
      <c r="C13443" t="s">
        <v>17049</v>
      </c>
      <c r="D13443">
        <v>3193</v>
      </c>
      <c r="E13443" s="1">
        <v>3.415</v>
      </c>
      <c r="F13443">
        <v>3.169</v>
      </c>
      <c r="G13443">
        <v>0.38100000000000001</v>
      </c>
      <c r="H13443">
        <v>226</v>
      </c>
      <c r="I13443">
        <v>3.4</v>
      </c>
      <c r="J13443">
        <v>1.1010000000000001E-2</v>
      </c>
      <c r="K13443">
        <v>0.82699999999999996</v>
      </c>
      <c r="L13443">
        <v>3.007848101265822</v>
      </c>
      <c r="M13443" s="2">
        <f t="shared" si="415"/>
        <v>26.582278481012654</v>
      </c>
      <c r="N13443" t="s">
        <v>10159</v>
      </c>
    </row>
    <row r="13444" spans="1:14">
      <c r="A13444">
        <v>22</v>
      </c>
      <c r="B13444" t="s">
        <v>11675</v>
      </c>
      <c r="C13444" t="s">
        <v>11676</v>
      </c>
      <c r="D13444">
        <v>43389</v>
      </c>
      <c r="E13444" s="1">
        <v>3.3010000000000002</v>
      </c>
      <c r="F13444">
        <v>3.6070000000000002</v>
      </c>
      <c r="G13444">
        <v>0.66100000000000003</v>
      </c>
      <c r="H13444">
        <v>598</v>
      </c>
      <c r="I13444" t="s">
        <v>18288</v>
      </c>
      <c r="J13444">
        <v>8.0420000000000005E-2</v>
      </c>
      <c r="K13444">
        <v>1.5049999999999999</v>
      </c>
      <c r="L13444">
        <v>3.007848101265822</v>
      </c>
      <c r="M13444" s="2">
        <f t="shared" si="415"/>
        <v>27.848101265822784</v>
      </c>
      <c r="N13444" t="s">
        <v>10159</v>
      </c>
    </row>
    <row r="13445" spans="1:14">
      <c r="A13445">
        <v>23</v>
      </c>
      <c r="B13445" t="s">
        <v>10119</v>
      </c>
      <c r="C13445" t="s">
        <v>10120</v>
      </c>
      <c r="D13445">
        <v>20652</v>
      </c>
      <c r="E13445" s="1">
        <v>3.2839999999999998</v>
      </c>
      <c r="F13445">
        <v>3.3039999999999998</v>
      </c>
      <c r="G13445">
        <v>0.64500000000000002</v>
      </c>
      <c r="H13445">
        <v>279</v>
      </c>
      <c r="I13445">
        <v>8.4</v>
      </c>
      <c r="J13445">
        <v>3.9949999999999999E-2</v>
      </c>
      <c r="K13445">
        <v>1.0669999999999999</v>
      </c>
      <c r="L13445">
        <v>3.007848101265822</v>
      </c>
      <c r="M13445" s="2">
        <f t="shared" si="415"/>
        <v>29.11392405063291</v>
      </c>
      <c r="N13445" t="s">
        <v>10159</v>
      </c>
    </row>
    <row r="13446" spans="1:14">
      <c r="A13446">
        <v>24</v>
      </c>
      <c r="B13446" t="s">
        <v>11777</v>
      </c>
      <c r="C13446" t="s">
        <v>11778</v>
      </c>
      <c r="D13446">
        <v>10150</v>
      </c>
      <c r="E13446" s="1">
        <v>3.2610000000000001</v>
      </c>
      <c r="F13446">
        <v>4.0090000000000003</v>
      </c>
      <c r="G13446">
        <v>0.47899999999999998</v>
      </c>
      <c r="H13446">
        <v>165</v>
      </c>
      <c r="I13446" t="s">
        <v>18288</v>
      </c>
      <c r="J13446">
        <v>1.5939999999999999E-2</v>
      </c>
      <c r="K13446">
        <v>1.373</v>
      </c>
      <c r="L13446">
        <v>3.007848101265822</v>
      </c>
      <c r="M13446" s="2">
        <f t="shared" si="415"/>
        <v>30.37974683544304</v>
      </c>
      <c r="N13446" t="s">
        <v>10159</v>
      </c>
    </row>
    <row r="13447" spans="1:14">
      <c r="A13447">
        <v>25</v>
      </c>
      <c r="B13447" t="s">
        <v>20935</v>
      </c>
      <c r="C13447" t="s">
        <v>20936</v>
      </c>
      <c r="D13447">
        <v>2498</v>
      </c>
      <c r="E13447" s="1">
        <v>3.2290000000000001</v>
      </c>
      <c r="F13447">
        <v>3.3849999999999998</v>
      </c>
      <c r="G13447">
        <v>0.65200000000000002</v>
      </c>
      <c r="H13447">
        <v>46</v>
      </c>
      <c r="I13447">
        <v>8.6999999999999993</v>
      </c>
      <c r="J13447">
        <v>5.2500000000000003E-3</v>
      </c>
      <c r="K13447">
        <v>1.2789999999999999</v>
      </c>
      <c r="L13447">
        <v>3.007848101265822</v>
      </c>
      <c r="M13447" s="2">
        <f t="shared" si="415"/>
        <v>31.645569620253166</v>
      </c>
      <c r="N13447" t="s">
        <v>10159</v>
      </c>
    </row>
    <row r="13448" spans="1:14">
      <c r="A13448">
        <v>26</v>
      </c>
      <c r="B13448" t="s">
        <v>20069</v>
      </c>
      <c r="C13448" t="s">
        <v>20070</v>
      </c>
      <c r="D13448">
        <v>3798</v>
      </c>
      <c r="E13448" s="1">
        <v>3.222</v>
      </c>
      <c r="F13448">
        <v>2.9319999999999999</v>
      </c>
      <c r="G13448">
        <v>0.73299999999999998</v>
      </c>
      <c r="H13448">
        <v>75</v>
      </c>
      <c r="I13448">
        <v>8.5</v>
      </c>
      <c r="J13448">
        <v>6.1199999999999996E-3</v>
      </c>
      <c r="K13448">
        <v>0.91600000000000004</v>
      </c>
      <c r="L13448">
        <v>3.007848101265822</v>
      </c>
      <c r="M13448" s="2">
        <f t="shared" si="415"/>
        <v>32.911392405063289</v>
      </c>
      <c r="N13448" t="s">
        <v>10159</v>
      </c>
    </row>
    <row r="13449" spans="1:14">
      <c r="A13449">
        <v>27</v>
      </c>
      <c r="B13449" t="s">
        <v>17178</v>
      </c>
      <c r="C13449" t="s">
        <v>17179</v>
      </c>
      <c r="D13449">
        <v>4514</v>
      </c>
      <c r="E13449" s="1">
        <v>2.806</v>
      </c>
      <c r="F13449">
        <v>3.4780000000000002</v>
      </c>
      <c r="G13449">
        <v>0.52300000000000002</v>
      </c>
      <c r="H13449">
        <v>107</v>
      </c>
      <c r="I13449">
        <v>6</v>
      </c>
      <c r="J13449">
        <v>1.2449999999999999E-2</v>
      </c>
      <c r="K13449">
        <v>1.105</v>
      </c>
      <c r="L13449">
        <v>3.007848101265822</v>
      </c>
      <c r="M13449" s="2">
        <f t="shared" si="415"/>
        <v>34.177215189873415</v>
      </c>
      <c r="N13449" t="s">
        <v>10159</v>
      </c>
    </row>
    <row r="13450" spans="1:14">
      <c r="A13450">
        <v>28</v>
      </c>
      <c r="B13450" t="s">
        <v>10135</v>
      </c>
      <c r="C13450" t="s">
        <v>10136</v>
      </c>
      <c r="D13450">
        <v>3991</v>
      </c>
      <c r="E13450" s="1">
        <v>2.79</v>
      </c>
      <c r="F13450">
        <v>3.05</v>
      </c>
      <c r="G13450">
        <v>1.0840000000000001</v>
      </c>
      <c r="H13450">
        <v>119</v>
      </c>
      <c r="I13450">
        <v>6.3</v>
      </c>
      <c r="J13450">
        <v>9.9100000000000004E-3</v>
      </c>
      <c r="K13450">
        <v>0.98</v>
      </c>
      <c r="L13450">
        <v>3.007848101265822</v>
      </c>
      <c r="M13450" s="2">
        <f t="shared" si="415"/>
        <v>35.443037974683541</v>
      </c>
      <c r="N13450" t="s">
        <v>10159</v>
      </c>
    </row>
    <row r="13451" spans="1:14">
      <c r="A13451">
        <v>29</v>
      </c>
      <c r="B13451" t="s">
        <v>10131</v>
      </c>
      <c r="C13451" t="s">
        <v>10132</v>
      </c>
      <c r="D13451">
        <v>11432</v>
      </c>
      <c r="E13451" s="1">
        <v>2.66</v>
      </c>
      <c r="F13451">
        <v>2.6509999999999998</v>
      </c>
      <c r="G13451">
        <v>0.44</v>
      </c>
      <c r="H13451">
        <v>418</v>
      </c>
      <c r="I13451">
        <v>8.5</v>
      </c>
      <c r="J13451">
        <v>1.9290000000000002E-2</v>
      </c>
      <c r="K13451">
        <v>0.71499999999999997</v>
      </c>
      <c r="L13451">
        <v>3.007848101265822</v>
      </c>
      <c r="M13451" s="2">
        <f t="shared" si="415"/>
        <v>36.708860759493675</v>
      </c>
      <c r="N13451" t="s">
        <v>10159</v>
      </c>
    </row>
    <row r="13452" spans="1:14">
      <c r="A13452">
        <v>30</v>
      </c>
      <c r="B13452" t="s">
        <v>16450</v>
      </c>
      <c r="C13452" t="s">
        <v>16451</v>
      </c>
      <c r="D13452">
        <v>2278</v>
      </c>
      <c r="E13452" s="1">
        <v>2.59</v>
      </c>
      <c r="F13452">
        <v>2.7850000000000001</v>
      </c>
      <c r="G13452">
        <v>0.34499999999999997</v>
      </c>
      <c r="H13452">
        <v>113</v>
      </c>
      <c r="I13452">
        <v>7.5</v>
      </c>
      <c r="J13452">
        <v>4.13E-3</v>
      </c>
      <c r="K13452">
        <v>0.754</v>
      </c>
      <c r="L13452">
        <v>3.007848101265822</v>
      </c>
      <c r="M13452" s="2">
        <f t="shared" si="415"/>
        <v>37.974683544303801</v>
      </c>
      <c r="N13452" t="s">
        <v>10159</v>
      </c>
    </row>
    <row r="13453" spans="1:14">
      <c r="A13453">
        <v>31</v>
      </c>
      <c r="B13453" t="s">
        <v>14600</v>
      </c>
      <c r="C13453" t="s">
        <v>14601</v>
      </c>
      <c r="D13453">
        <v>930</v>
      </c>
      <c r="E13453" s="1">
        <v>2.5529999999999999</v>
      </c>
      <c r="F13453">
        <v>2.1659999999999999</v>
      </c>
      <c r="G13453">
        <v>0.13900000000000001</v>
      </c>
      <c r="H13453">
        <v>36</v>
      </c>
      <c r="I13453">
        <v>8.8000000000000007</v>
      </c>
      <c r="J13453">
        <v>1.7899999999999999E-3</v>
      </c>
      <c r="K13453">
        <v>0.67600000000000005</v>
      </c>
      <c r="L13453">
        <v>3.007848101265822</v>
      </c>
      <c r="M13453" s="2">
        <f t="shared" si="415"/>
        <v>39.24050632911392</v>
      </c>
      <c r="N13453" t="s">
        <v>10159</v>
      </c>
    </row>
    <row r="13454" spans="1:14">
      <c r="A13454">
        <v>32</v>
      </c>
      <c r="B13454" t="s">
        <v>20502</v>
      </c>
      <c r="C13454" t="s">
        <v>20501</v>
      </c>
      <c r="D13454">
        <v>4393</v>
      </c>
      <c r="E13454" s="1">
        <v>2.4780000000000002</v>
      </c>
      <c r="F13454">
        <v>2.2149999999999999</v>
      </c>
      <c r="G13454">
        <v>0.21</v>
      </c>
      <c r="H13454">
        <v>81</v>
      </c>
      <c r="I13454" t="s">
        <v>18288</v>
      </c>
      <c r="J13454">
        <v>4.7400000000000003E-3</v>
      </c>
      <c r="K13454">
        <v>0.68400000000000005</v>
      </c>
      <c r="L13454">
        <v>3.007848101265822</v>
      </c>
      <c r="M13454" s="2">
        <f t="shared" si="415"/>
        <v>40.506329113924053</v>
      </c>
      <c r="N13454" t="s">
        <v>10159</v>
      </c>
    </row>
    <row r="13455" spans="1:14">
      <c r="A13455">
        <v>33</v>
      </c>
      <c r="B13455" t="s">
        <v>10147</v>
      </c>
      <c r="C13455" t="s">
        <v>10148</v>
      </c>
      <c r="D13455">
        <v>2934</v>
      </c>
      <c r="E13455" s="1">
        <v>2.476</v>
      </c>
      <c r="F13455">
        <v>2.15</v>
      </c>
      <c r="G13455">
        <v>0.26800000000000002</v>
      </c>
      <c r="H13455">
        <v>82</v>
      </c>
      <c r="I13455">
        <v>5</v>
      </c>
      <c r="J13455">
        <v>6.7799999999999996E-3</v>
      </c>
      <c r="K13455">
        <v>0.49099999999999999</v>
      </c>
      <c r="L13455">
        <v>3.007848101265822</v>
      </c>
      <c r="M13455" s="2">
        <f t="shared" ref="M13455:M13486" si="416">A13455/79*100</f>
        <v>41.77215189873418</v>
      </c>
      <c r="N13455" t="s">
        <v>10159</v>
      </c>
    </row>
    <row r="13456" spans="1:14">
      <c r="A13456">
        <v>34</v>
      </c>
      <c r="B13456" t="s">
        <v>10153</v>
      </c>
      <c r="C13456" t="s">
        <v>10154</v>
      </c>
      <c r="D13456">
        <v>2339</v>
      </c>
      <c r="E13456" s="1">
        <v>2.456</v>
      </c>
      <c r="F13456">
        <v>2.444</v>
      </c>
      <c r="G13456">
        <v>0.54700000000000004</v>
      </c>
      <c r="H13456">
        <v>64</v>
      </c>
      <c r="I13456">
        <v>6.9</v>
      </c>
      <c r="J13456">
        <v>5.13E-3</v>
      </c>
      <c r="K13456">
        <v>0.80600000000000005</v>
      </c>
      <c r="L13456">
        <v>3.007848101265822</v>
      </c>
      <c r="M13456" s="2">
        <f t="shared" si="416"/>
        <v>43.037974683544306</v>
      </c>
      <c r="N13456" t="s">
        <v>10159</v>
      </c>
    </row>
    <row r="13457" spans="1:14">
      <c r="A13457">
        <v>35</v>
      </c>
      <c r="B13457" t="s">
        <v>11665</v>
      </c>
      <c r="C13457" t="s">
        <v>11666</v>
      </c>
      <c r="D13457">
        <v>799</v>
      </c>
      <c r="E13457" s="1">
        <v>2.4529999999999998</v>
      </c>
      <c r="G13457">
        <v>0.13800000000000001</v>
      </c>
      <c r="H13457">
        <v>29</v>
      </c>
      <c r="I13457">
        <v>7.6</v>
      </c>
      <c r="J13457">
        <v>1.7099999999999999E-3</v>
      </c>
      <c r="L13457">
        <v>3.007848101265822</v>
      </c>
      <c r="M13457" s="2">
        <f t="shared" si="416"/>
        <v>44.303797468354425</v>
      </c>
      <c r="N13457" t="s">
        <v>10159</v>
      </c>
    </row>
    <row r="13458" spans="1:14">
      <c r="A13458">
        <v>36</v>
      </c>
      <c r="B13458" t="s">
        <v>5630</v>
      </c>
      <c r="C13458" t="s">
        <v>5631</v>
      </c>
      <c r="D13458">
        <v>1639</v>
      </c>
      <c r="E13458" s="1">
        <v>2.4340000000000002</v>
      </c>
      <c r="F13458">
        <v>2.4409999999999998</v>
      </c>
      <c r="G13458">
        <v>0.41699999999999998</v>
      </c>
      <c r="H13458">
        <v>48</v>
      </c>
      <c r="I13458">
        <v>7.6</v>
      </c>
      <c r="J13458">
        <v>3.5400000000000002E-3</v>
      </c>
      <c r="K13458">
        <v>0.76800000000000002</v>
      </c>
      <c r="L13458">
        <v>3.007848101265822</v>
      </c>
      <c r="M13458" s="2">
        <f t="shared" si="416"/>
        <v>45.569620253164558</v>
      </c>
      <c r="N13458" t="s">
        <v>10159</v>
      </c>
    </row>
    <row r="13459" spans="1:14">
      <c r="A13459">
        <v>37</v>
      </c>
      <c r="B13459" t="s">
        <v>14344</v>
      </c>
      <c r="C13459" t="s">
        <v>14345</v>
      </c>
      <c r="D13459">
        <v>6759</v>
      </c>
      <c r="E13459" s="1">
        <v>2.379</v>
      </c>
      <c r="F13459">
        <v>2.4159999999999999</v>
      </c>
      <c r="G13459">
        <v>0.35899999999999999</v>
      </c>
      <c r="H13459">
        <v>206</v>
      </c>
      <c r="I13459" t="s">
        <v>18288</v>
      </c>
      <c r="J13459">
        <v>1.1950000000000001E-2</v>
      </c>
      <c r="K13459">
        <v>0.72899999999999998</v>
      </c>
      <c r="L13459">
        <v>3.007848101265822</v>
      </c>
      <c r="M13459" s="2">
        <f t="shared" si="416"/>
        <v>46.835443037974684</v>
      </c>
      <c r="N13459" t="s">
        <v>10159</v>
      </c>
    </row>
    <row r="13460" spans="1:14">
      <c r="A13460">
        <v>38</v>
      </c>
      <c r="B13460" t="s">
        <v>7223</v>
      </c>
      <c r="C13460" t="s">
        <v>7224</v>
      </c>
      <c r="D13460">
        <v>502</v>
      </c>
      <c r="E13460" s="1">
        <v>2.3330000000000002</v>
      </c>
      <c r="G13460">
        <v>0.47799999999999998</v>
      </c>
      <c r="H13460">
        <v>23</v>
      </c>
      <c r="I13460">
        <v>4.8</v>
      </c>
      <c r="J13460">
        <v>1.81E-3</v>
      </c>
      <c r="L13460">
        <v>3.007848101265822</v>
      </c>
      <c r="M13460" s="2">
        <f t="shared" si="416"/>
        <v>48.101265822784811</v>
      </c>
      <c r="N13460" t="s">
        <v>10159</v>
      </c>
    </row>
    <row r="13461" spans="1:14">
      <c r="A13461">
        <v>39</v>
      </c>
      <c r="B13461" t="s">
        <v>10137</v>
      </c>
      <c r="C13461" t="s">
        <v>10138</v>
      </c>
      <c r="D13461">
        <v>630</v>
      </c>
      <c r="E13461" s="1">
        <v>2.2469999999999999</v>
      </c>
      <c r="F13461">
        <v>2.3079999999999998</v>
      </c>
      <c r="G13461">
        <v>0.107</v>
      </c>
      <c r="H13461">
        <v>56</v>
      </c>
      <c r="I13461">
        <v>3.8</v>
      </c>
      <c r="J13461">
        <v>2.5200000000000001E-3</v>
      </c>
      <c r="K13461">
        <v>0.63200000000000001</v>
      </c>
      <c r="L13461">
        <v>3.007848101265822</v>
      </c>
      <c r="M13461" s="2">
        <f t="shared" si="416"/>
        <v>49.367088607594937</v>
      </c>
      <c r="N13461" t="s">
        <v>10159</v>
      </c>
    </row>
    <row r="13462" spans="1:14">
      <c r="A13462">
        <v>40</v>
      </c>
      <c r="B13462" t="s">
        <v>20464</v>
      </c>
      <c r="C13462" t="s">
        <v>20463</v>
      </c>
      <c r="D13462">
        <v>8372</v>
      </c>
      <c r="E13462" s="1">
        <v>2.1669999999999998</v>
      </c>
      <c r="F13462">
        <v>2.1779999999999999</v>
      </c>
      <c r="G13462">
        <v>0.52400000000000002</v>
      </c>
      <c r="H13462">
        <v>168</v>
      </c>
      <c r="I13462" t="s">
        <v>18288</v>
      </c>
      <c r="J13462">
        <v>1.1780000000000001E-2</v>
      </c>
      <c r="K13462">
        <v>0.60099999999999998</v>
      </c>
      <c r="L13462">
        <v>3.007848101265822</v>
      </c>
      <c r="M13462" s="2">
        <f t="shared" si="416"/>
        <v>50.632911392405063</v>
      </c>
      <c r="N13462" t="s">
        <v>10159</v>
      </c>
    </row>
    <row r="13463" spans="1:14">
      <c r="A13463">
        <v>41</v>
      </c>
      <c r="B13463" t="s">
        <v>5704</v>
      </c>
      <c r="C13463" t="s">
        <v>5705</v>
      </c>
      <c r="D13463">
        <v>4951</v>
      </c>
      <c r="E13463" s="1">
        <v>2.16</v>
      </c>
      <c r="F13463">
        <v>2.0099999999999998</v>
      </c>
      <c r="G13463">
        <v>0.82699999999999996</v>
      </c>
      <c r="H13463">
        <v>139</v>
      </c>
      <c r="I13463">
        <v>6.8</v>
      </c>
      <c r="J13463">
        <v>9.6100000000000005E-3</v>
      </c>
      <c r="K13463">
        <v>0.55300000000000005</v>
      </c>
      <c r="L13463">
        <v>3.007848101265822</v>
      </c>
      <c r="M13463" s="2">
        <f t="shared" si="416"/>
        <v>51.898734177215189</v>
      </c>
      <c r="N13463" t="s">
        <v>10159</v>
      </c>
    </row>
    <row r="13464" spans="1:14">
      <c r="A13464">
        <v>42</v>
      </c>
      <c r="B13464" t="s">
        <v>20951</v>
      </c>
      <c r="C13464" t="s">
        <v>20952</v>
      </c>
      <c r="D13464">
        <v>3292</v>
      </c>
      <c r="E13464" s="1">
        <v>2.137</v>
      </c>
      <c r="F13464">
        <v>2.2519999999999998</v>
      </c>
      <c r="G13464">
        <v>0.183</v>
      </c>
      <c r="H13464">
        <v>93</v>
      </c>
      <c r="I13464">
        <v>9.1999999999999993</v>
      </c>
      <c r="J13464">
        <v>4.2399999999999998E-3</v>
      </c>
      <c r="K13464">
        <v>0.53900000000000003</v>
      </c>
      <c r="L13464">
        <v>3.007848101265822</v>
      </c>
      <c r="M13464" s="2">
        <f t="shared" si="416"/>
        <v>53.164556962025308</v>
      </c>
      <c r="N13464" t="s">
        <v>10159</v>
      </c>
    </row>
    <row r="13465" spans="1:14">
      <c r="A13465">
        <v>43</v>
      </c>
      <c r="B13465" t="s">
        <v>20452</v>
      </c>
      <c r="C13465" t="s">
        <v>20451</v>
      </c>
      <c r="D13465">
        <v>2849</v>
      </c>
      <c r="E13465" s="1">
        <v>2.1110000000000002</v>
      </c>
      <c r="F13465">
        <v>2.262</v>
      </c>
      <c r="G13465">
        <v>0.28699999999999998</v>
      </c>
      <c r="H13465">
        <v>108</v>
      </c>
      <c r="I13465">
        <v>7.2</v>
      </c>
      <c r="J13465">
        <v>4.6699999999999997E-3</v>
      </c>
      <c r="K13465">
        <v>0.51700000000000002</v>
      </c>
      <c r="L13465">
        <v>3.007848101265822</v>
      </c>
      <c r="M13465" s="2">
        <f t="shared" si="416"/>
        <v>54.430379746835442</v>
      </c>
      <c r="N13465" t="s">
        <v>10159</v>
      </c>
    </row>
    <row r="13466" spans="1:14">
      <c r="A13466">
        <v>44</v>
      </c>
      <c r="B13466" t="s">
        <v>12796</v>
      </c>
      <c r="C13466" t="s">
        <v>12797</v>
      </c>
      <c r="D13466">
        <v>4320</v>
      </c>
      <c r="E13466" s="1">
        <v>2.056</v>
      </c>
      <c r="F13466">
        <v>2.056</v>
      </c>
      <c r="G13466">
        <v>0.32300000000000001</v>
      </c>
      <c r="H13466">
        <v>96</v>
      </c>
      <c r="I13466">
        <v>8.1999999999999993</v>
      </c>
      <c r="J13466">
        <v>7.11E-3</v>
      </c>
      <c r="K13466">
        <v>0.58399999999999996</v>
      </c>
      <c r="L13466">
        <v>3.007848101265822</v>
      </c>
      <c r="M13466" s="2">
        <f t="shared" si="416"/>
        <v>55.696202531645568</v>
      </c>
      <c r="N13466" t="s">
        <v>10159</v>
      </c>
    </row>
    <row r="13467" spans="1:14">
      <c r="A13467">
        <v>45</v>
      </c>
      <c r="B13467" t="s">
        <v>10163</v>
      </c>
      <c r="C13467" t="s">
        <v>10164</v>
      </c>
      <c r="D13467">
        <v>5710</v>
      </c>
      <c r="E13467" s="1">
        <v>2.0510000000000002</v>
      </c>
      <c r="F13467">
        <v>2.2789999999999999</v>
      </c>
      <c r="G13467">
        <v>0.38400000000000001</v>
      </c>
      <c r="H13467">
        <v>172</v>
      </c>
      <c r="I13467">
        <v>7.9</v>
      </c>
      <c r="J13467">
        <v>1.102E-2</v>
      </c>
      <c r="K13467">
        <v>0.63700000000000001</v>
      </c>
      <c r="L13467">
        <v>3.007848101265822</v>
      </c>
      <c r="M13467" s="2">
        <f t="shared" si="416"/>
        <v>56.962025316455701</v>
      </c>
      <c r="N13467" t="s">
        <v>10159</v>
      </c>
    </row>
    <row r="13468" spans="1:14">
      <c r="A13468">
        <v>46</v>
      </c>
      <c r="B13468" t="s">
        <v>11647</v>
      </c>
      <c r="C13468" t="s">
        <v>11648</v>
      </c>
      <c r="D13468">
        <v>4904</v>
      </c>
      <c r="E13468" s="1">
        <v>2.036</v>
      </c>
      <c r="F13468">
        <v>2.661</v>
      </c>
      <c r="G13468">
        <v>0.42299999999999999</v>
      </c>
      <c r="H13468">
        <v>156</v>
      </c>
      <c r="I13468">
        <v>7.6</v>
      </c>
      <c r="J13468">
        <v>1.031E-2</v>
      </c>
      <c r="K13468">
        <v>0.88300000000000001</v>
      </c>
      <c r="L13468">
        <v>3.007848101265822</v>
      </c>
      <c r="M13468" s="2">
        <f t="shared" si="416"/>
        <v>58.22784810126582</v>
      </c>
      <c r="N13468" t="s">
        <v>10159</v>
      </c>
    </row>
    <row r="13469" spans="1:14">
      <c r="A13469">
        <v>47</v>
      </c>
      <c r="B13469" t="s">
        <v>10141</v>
      </c>
      <c r="C13469" t="s">
        <v>10142</v>
      </c>
      <c r="D13469">
        <v>3109</v>
      </c>
      <c r="E13469" s="1">
        <v>2.024</v>
      </c>
      <c r="F13469">
        <v>2.2559999999999998</v>
      </c>
      <c r="G13469">
        <v>0.60499999999999998</v>
      </c>
      <c r="H13469">
        <v>86</v>
      </c>
      <c r="I13469">
        <v>8.6999999999999993</v>
      </c>
      <c r="J13469">
        <v>5.7400000000000003E-3</v>
      </c>
      <c r="K13469">
        <v>0.67100000000000004</v>
      </c>
      <c r="L13469">
        <v>3.007848101265822</v>
      </c>
      <c r="M13469" s="2">
        <f t="shared" si="416"/>
        <v>59.493670886075947</v>
      </c>
      <c r="N13469" t="s">
        <v>10159</v>
      </c>
    </row>
    <row r="13470" spans="1:14">
      <c r="A13470">
        <v>48</v>
      </c>
      <c r="B13470" t="s">
        <v>12025</v>
      </c>
      <c r="C13470" t="s">
        <v>12026</v>
      </c>
      <c r="D13470">
        <v>1830</v>
      </c>
      <c r="E13470" s="1">
        <v>2.0089999999999999</v>
      </c>
      <c r="F13470">
        <v>2.5510000000000002</v>
      </c>
      <c r="G13470">
        <v>0.39100000000000001</v>
      </c>
      <c r="H13470">
        <v>138</v>
      </c>
      <c r="I13470">
        <v>4.2</v>
      </c>
      <c r="J13470">
        <v>8.09E-3</v>
      </c>
      <c r="K13470">
        <v>0.74299999999999999</v>
      </c>
      <c r="L13470">
        <v>3.007848101265822</v>
      </c>
      <c r="M13470" s="2">
        <f t="shared" si="416"/>
        <v>60.75949367088608</v>
      </c>
      <c r="N13470" t="s">
        <v>10159</v>
      </c>
    </row>
    <row r="13471" spans="1:14">
      <c r="A13471">
        <v>49</v>
      </c>
      <c r="B13471" t="s">
        <v>20107</v>
      </c>
      <c r="C13471" t="s">
        <v>20108</v>
      </c>
      <c r="D13471">
        <v>5030</v>
      </c>
      <c r="E13471" s="1">
        <v>1.8560000000000001</v>
      </c>
      <c r="F13471">
        <v>2.0019999999999998</v>
      </c>
      <c r="G13471">
        <v>0.33800000000000002</v>
      </c>
      <c r="H13471">
        <v>77</v>
      </c>
      <c r="I13471" t="s">
        <v>18288</v>
      </c>
      <c r="J13471">
        <v>5.9800000000000001E-3</v>
      </c>
      <c r="K13471">
        <v>0.69499999999999995</v>
      </c>
      <c r="L13471">
        <v>3.007848101265822</v>
      </c>
      <c r="M13471" s="2">
        <f t="shared" si="416"/>
        <v>62.025316455696199</v>
      </c>
      <c r="N13471" t="s">
        <v>10159</v>
      </c>
    </row>
    <row r="13472" spans="1:14">
      <c r="A13472">
        <v>50</v>
      </c>
      <c r="B13472" t="s">
        <v>10161</v>
      </c>
      <c r="C13472" t="s">
        <v>10162</v>
      </c>
      <c r="D13472">
        <v>3111</v>
      </c>
      <c r="E13472" s="1">
        <v>1.82</v>
      </c>
      <c r="F13472">
        <v>2.2919999999999998</v>
      </c>
      <c r="G13472">
        <v>0.29899999999999999</v>
      </c>
      <c r="H13472">
        <v>157</v>
      </c>
      <c r="I13472">
        <v>5.4</v>
      </c>
      <c r="J13472">
        <v>1.3520000000000001E-2</v>
      </c>
      <c r="K13472">
        <v>1.052</v>
      </c>
      <c r="L13472">
        <v>3.007848101265822</v>
      </c>
      <c r="M13472" s="2">
        <f t="shared" si="416"/>
        <v>63.291139240506332</v>
      </c>
      <c r="N13472" t="s">
        <v>10159</v>
      </c>
    </row>
    <row r="13473" spans="1:14">
      <c r="A13473">
        <v>51</v>
      </c>
      <c r="B13473" t="s">
        <v>20400</v>
      </c>
      <c r="C13473" t="s">
        <v>20399</v>
      </c>
      <c r="D13473">
        <v>564</v>
      </c>
      <c r="E13473" s="1">
        <v>1.6539999999999999</v>
      </c>
      <c r="F13473">
        <v>1.623</v>
      </c>
      <c r="G13473">
        <v>0.31900000000000001</v>
      </c>
      <c r="H13473">
        <v>69</v>
      </c>
      <c r="I13473">
        <v>4</v>
      </c>
      <c r="J13473">
        <v>1.4E-3</v>
      </c>
      <c r="K13473">
        <v>0.39200000000000002</v>
      </c>
      <c r="L13473">
        <v>3.007848101265822</v>
      </c>
      <c r="M13473" s="2">
        <f t="shared" si="416"/>
        <v>64.556962025316452</v>
      </c>
      <c r="N13473" t="s">
        <v>10159</v>
      </c>
    </row>
    <row r="13474" spans="1:14">
      <c r="A13474">
        <v>52</v>
      </c>
      <c r="B13474" t="s">
        <v>11659</v>
      </c>
      <c r="C13474" t="s">
        <v>11660</v>
      </c>
      <c r="D13474">
        <v>3040</v>
      </c>
      <c r="E13474" s="1">
        <v>1.6439999999999999</v>
      </c>
      <c r="F13474">
        <v>2.1779999999999999</v>
      </c>
      <c r="G13474">
        <v>0.29499999999999998</v>
      </c>
      <c r="H13474">
        <v>129</v>
      </c>
      <c r="I13474">
        <v>6.6</v>
      </c>
      <c r="J13474">
        <v>6.9300000000000004E-3</v>
      </c>
      <c r="K13474">
        <v>0.627</v>
      </c>
      <c r="L13474">
        <v>3.007848101265822</v>
      </c>
      <c r="M13474" s="2">
        <f t="shared" si="416"/>
        <v>65.822784810126578</v>
      </c>
      <c r="N13474" t="s">
        <v>10159</v>
      </c>
    </row>
    <row r="13475" spans="1:14">
      <c r="A13475">
        <v>53</v>
      </c>
      <c r="B13475" t="s">
        <v>5096</v>
      </c>
      <c r="C13475" t="s">
        <v>5097</v>
      </c>
      <c r="D13475">
        <v>2446</v>
      </c>
      <c r="E13475" s="1">
        <v>1.6</v>
      </c>
      <c r="F13475">
        <v>2.0609999999999999</v>
      </c>
      <c r="G13475">
        <v>0.44900000000000001</v>
      </c>
      <c r="H13475">
        <v>78</v>
      </c>
      <c r="I13475">
        <v>7.4</v>
      </c>
      <c r="J13475">
        <v>5.0499999999999998E-3</v>
      </c>
      <c r="K13475">
        <v>0.68</v>
      </c>
      <c r="L13475">
        <v>3.007848101265822</v>
      </c>
      <c r="M13475" s="2">
        <f t="shared" si="416"/>
        <v>67.088607594936718</v>
      </c>
      <c r="N13475" t="s">
        <v>10159</v>
      </c>
    </row>
    <row r="13476" spans="1:14">
      <c r="A13476">
        <v>54</v>
      </c>
      <c r="B13476" t="s">
        <v>5634</v>
      </c>
      <c r="C13476" t="s">
        <v>5635</v>
      </c>
      <c r="D13476">
        <v>745</v>
      </c>
      <c r="E13476" s="1">
        <v>1.5960000000000001</v>
      </c>
      <c r="F13476">
        <v>1.623</v>
      </c>
      <c r="G13476">
        <v>0.318</v>
      </c>
      <c r="H13476">
        <v>85</v>
      </c>
      <c r="I13476">
        <v>4.8</v>
      </c>
      <c r="J13476">
        <v>2.1900000000000001E-3</v>
      </c>
      <c r="K13476">
        <v>0.45700000000000002</v>
      </c>
      <c r="L13476">
        <v>3.007848101265822</v>
      </c>
      <c r="M13476" s="2">
        <f t="shared" si="416"/>
        <v>68.35443037974683</v>
      </c>
      <c r="N13476" t="s">
        <v>10159</v>
      </c>
    </row>
    <row r="13477" spans="1:14">
      <c r="A13477">
        <v>55</v>
      </c>
      <c r="B13477" t="s">
        <v>5528</v>
      </c>
      <c r="C13477" t="s">
        <v>5529</v>
      </c>
      <c r="D13477">
        <v>1166</v>
      </c>
      <c r="E13477" s="1">
        <v>1.5740000000000001</v>
      </c>
      <c r="F13477">
        <v>2.1339999999999999</v>
      </c>
      <c r="G13477">
        <v>0.109</v>
      </c>
      <c r="H13477">
        <v>46</v>
      </c>
      <c r="I13477">
        <v>9</v>
      </c>
      <c r="J13477">
        <v>2.1900000000000001E-3</v>
      </c>
      <c r="K13477">
        <v>0.621</v>
      </c>
      <c r="L13477">
        <v>3.007848101265822</v>
      </c>
      <c r="M13477" s="2">
        <f t="shared" si="416"/>
        <v>69.620253164556971</v>
      </c>
      <c r="N13477" t="s">
        <v>10159</v>
      </c>
    </row>
    <row r="13478" spans="1:14">
      <c r="A13478">
        <v>56</v>
      </c>
      <c r="B13478" t="s">
        <v>5700</v>
      </c>
      <c r="C13478" t="s">
        <v>5701</v>
      </c>
      <c r="D13478">
        <v>3899</v>
      </c>
      <c r="E13478" s="1">
        <v>1.556</v>
      </c>
      <c r="F13478">
        <v>1.728</v>
      </c>
      <c r="G13478">
        <v>0.25800000000000001</v>
      </c>
      <c r="H13478">
        <v>163</v>
      </c>
      <c r="I13478" t="s">
        <v>18288</v>
      </c>
      <c r="J13478">
        <v>4.7699999999999999E-3</v>
      </c>
      <c r="K13478">
        <v>0.44900000000000001</v>
      </c>
      <c r="L13478">
        <v>3.007848101265822</v>
      </c>
      <c r="M13478" s="2">
        <f t="shared" si="416"/>
        <v>70.886075949367083</v>
      </c>
      <c r="N13478" t="s">
        <v>10159</v>
      </c>
    </row>
    <row r="13479" spans="1:14">
      <c r="A13479">
        <v>57</v>
      </c>
      <c r="B13479" t="s">
        <v>20392</v>
      </c>
      <c r="C13479" t="s">
        <v>20391</v>
      </c>
      <c r="D13479">
        <v>2376</v>
      </c>
      <c r="E13479" s="1">
        <v>1.5449999999999999</v>
      </c>
      <c r="F13479">
        <v>1.7829999999999999</v>
      </c>
      <c r="G13479">
        <v>0.318</v>
      </c>
      <c r="H13479">
        <v>157</v>
      </c>
      <c r="I13479" t="s">
        <v>18288</v>
      </c>
      <c r="J13479">
        <v>3.0300000000000001E-3</v>
      </c>
      <c r="K13479">
        <v>0.45100000000000001</v>
      </c>
      <c r="L13479">
        <v>3.007848101265822</v>
      </c>
      <c r="M13479" s="2">
        <f t="shared" si="416"/>
        <v>72.151898734177209</v>
      </c>
      <c r="N13479" t="s">
        <v>10159</v>
      </c>
    </row>
    <row r="13480" spans="1:14">
      <c r="A13480">
        <v>58</v>
      </c>
      <c r="B13480" t="s">
        <v>10155</v>
      </c>
      <c r="C13480" t="s">
        <v>10156</v>
      </c>
      <c r="D13480">
        <v>2310</v>
      </c>
      <c r="E13480" s="1">
        <v>1.5309999999999999</v>
      </c>
      <c r="F13480">
        <v>1.6419999999999999</v>
      </c>
      <c r="G13480">
        <v>0.106</v>
      </c>
      <c r="H13480">
        <v>104</v>
      </c>
      <c r="I13480">
        <v>6</v>
      </c>
      <c r="J13480">
        <v>4.8399999999999997E-3</v>
      </c>
      <c r="K13480">
        <v>0.39500000000000002</v>
      </c>
      <c r="L13480">
        <v>3.007848101265822</v>
      </c>
      <c r="M13480" s="2">
        <f t="shared" si="416"/>
        <v>73.417721518987349</v>
      </c>
      <c r="N13480" t="s">
        <v>10159</v>
      </c>
    </row>
    <row r="13481" spans="1:14">
      <c r="A13481">
        <v>59</v>
      </c>
      <c r="B13481" t="s">
        <v>20390</v>
      </c>
      <c r="C13481" t="s">
        <v>20389</v>
      </c>
      <c r="D13481">
        <v>1563</v>
      </c>
      <c r="E13481" s="1">
        <v>1.5149999999999999</v>
      </c>
      <c r="F13481">
        <v>1.3779999999999999</v>
      </c>
      <c r="G13481">
        <v>0.13300000000000001</v>
      </c>
      <c r="H13481">
        <v>45</v>
      </c>
      <c r="I13481" t="s">
        <v>18288</v>
      </c>
      <c r="J13481">
        <v>1.7600000000000001E-3</v>
      </c>
      <c r="K13481">
        <v>0.372</v>
      </c>
      <c r="L13481">
        <v>3.007848101265822</v>
      </c>
      <c r="M13481" s="2">
        <f t="shared" si="416"/>
        <v>74.683544303797461</v>
      </c>
      <c r="N13481" t="s">
        <v>10159</v>
      </c>
    </row>
    <row r="13482" spans="1:14">
      <c r="A13482">
        <v>60</v>
      </c>
      <c r="B13482" t="s">
        <v>16472</v>
      </c>
      <c r="C13482" t="s">
        <v>16473</v>
      </c>
      <c r="D13482">
        <v>2969</v>
      </c>
      <c r="E13482" s="1">
        <v>1.496</v>
      </c>
      <c r="F13482">
        <v>1.8220000000000001</v>
      </c>
      <c r="G13482">
        <v>0.29699999999999999</v>
      </c>
      <c r="H13482">
        <v>155</v>
      </c>
      <c r="I13482">
        <v>6.4</v>
      </c>
      <c r="J13482">
        <v>6.28E-3</v>
      </c>
      <c r="K13482">
        <v>0.49399999999999999</v>
      </c>
      <c r="L13482">
        <v>3.007848101265822</v>
      </c>
      <c r="M13482" s="2">
        <f t="shared" si="416"/>
        <v>75.949367088607602</v>
      </c>
      <c r="N13482" t="s">
        <v>10159</v>
      </c>
    </row>
    <row r="13483" spans="1:14">
      <c r="A13483">
        <v>61</v>
      </c>
      <c r="B13483" t="s">
        <v>16272</v>
      </c>
      <c r="C13483" t="s">
        <v>16273</v>
      </c>
      <c r="D13483">
        <v>790</v>
      </c>
      <c r="E13483" s="1">
        <v>1.2170000000000001</v>
      </c>
      <c r="F13483">
        <v>1.554</v>
      </c>
      <c r="G13483">
        <v>6.8000000000000005E-2</v>
      </c>
      <c r="H13483">
        <v>44</v>
      </c>
      <c r="I13483">
        <v>6.4</v>
      </c>
      <c r="J13483">
        <v>1.31E-3</v>
      </c>
      <c r="K13483">
        <v>0.33400000000000002</v>
      </c>
      <c r="L13483">
        <v>3.007848101265822</v>
      </c>
      <c r="M13483" s="2">
        <f t="shared" si="416"/>
        <v>77.215189873417728</v>
      </c>
      <c r="N13483" t="s">
        <v>10159</v>
      </c>
    </row>
    <row r="13484" spans="1:14">
      <c r="A13484">
        <v>62</v>
      </c>
      <c r="B13484" t="s">
        <v>10127</v>
      </c>
      <c r="C13484" t="s">
        <v>10128</v>
      </c>
      <c r="D13484">
        <v>1471</v>
      </c>
      <c r="E13484" s="1">
        <v>1.1950000000000001</v>
      </c>
      <c r="F13484">
        <v>1.413</v>
      </c>
      <c r="G13484">
        <v>0.27400000000000002</v>
      </c>
      <c r="H13484">
        <v>73</v>
      </c>
      <c r="I13484">
        <v>9.6999999999999993</v>
      </c>
      <c r="J13484">
        <v>2.3700000000000001E-3</v>
      </c>
      <c r="K13484">
        <v>0.40400000000000003</v>
      </c>
      <c r="L13484">
        <v>3.007848101265822</v>
      </c>
      <c r="M13484" s="2">
        <f t="shared" si="416"/>
        <v>78.48101265822784</v>
      </c>
      <c r="N13484" t="s">
        <v>10159</v>
      </c>
    </row>
    <row r="13485" spans="1:14">
      <c r="A13485">
        <v>63</v>
      </c>
      <c r="B13485" t="s">
        <v>10149</v>
      </c>
      <c r="C13485" t="s">
        <v>10150</v>
      </c>
      <c r="D13485">
        <v>437</v>
      </c>
      <c r="E13485" s="1">
        <v>1.089</v>
      </c>
      <c r="F13485">
        <v>1.2929999999999999</v>
      </c>
      <c r="G13485">
        <v>0.28000000000000003</v>
      </c>
      <c r="H13485">
        <v>50</v>
      </c>
      <c r="I13485">
        <v>3.9</v>
      </c>
      <c r="J13485">
        <v>1.8799999999999999E-3</v>
      </c>
      <c r="K13485">
        <v>0.38400000000000001</v>
      </c>
      <c r="L13485">
        <v>3.007848101265822</v>
      </c>
      <c r="M13485" s="2">
        <f t="shared" si="416"/>
        <v>79.74683544303798</v>
      </c>
      <c r="N13485" t="s">
        <v>10159</v>
      </c>
    </row>
    <row r="13486" spans="1:14">
      <c r="A13486">
        <v>64</v>
      </c>
      <c r="B13486" t="s">
        <v>9733</v>
      </c>
      <c r="C13486" t="s">
        <v>9734</v>
      </c>
      <c r="D13486">
        <v>276</v>
      </c>
      <c r="E13486" s="1">
        <v>1</v>
      </c>
      <c r="G13486">
        <v>0.13200000000000001</v>
      </c>
      <c r="H13486">
        <v>68</v>
      </c>
      <c r="I13486">
        <v>3.1</v>
      </c>
      <c r="J13486">
        <v>8.3000000000000001E-4</v>
      </c>
      <c r="L13486">
        <v>3.007848101265822</v>
      </c>
      <c r="M13486" s="2">
        <f t="shared" si="416"/>
        <v>81.012658227848107</v>
      </c>
      <c r="N13486" t="s">
        <v>10159</v>
      </c>
    </row>
    <row r="13487" spans="1:14">
      <c r="A13487">
        <v>65</v>
      </c>
      <c r="B13487" t="s">
        <v>20344</v>
      </c>
      <c r="C13487" t="s">
        <v>20343</v>
      </c>
      <c r="D13487">
        <v>838</v>
      </c>
      <c r="E13487" s="1">
        <v>1</v>
      </c>
      <c r="F13487">
        <v>4.8499999999999996</v>
      </c>
      <c r="G13487">
        <v>0.66700000000000004</v>
      </c>
      <c r="H13487">
        <v>6</v>
      </c>
      <c r="I13487">
        <v>9.9</v>
      </c>
      <c r="J13487">
        <v>5.9999999999999995E-4</v>
      </c>
      <c r="K13487">
        <v>1.6970000000000001</v>
      </c>
      <c r="L13487">
        <v>3.007848101265822</v>
      </c>
      <c r="M13487" s="2">
        <f t="shared" ref="M13487:M13501" si="417">A13487/79*100</f>
        <v>82.278481012658233</v>
      </c>
      <c r="N13487" t="s">
        <v>10159</v>
      </c>
    </row>
    <row r="13488" spans="1:14">
      <c r="A13488">
        <v>66</v>
      </c>
      <c r="B13488" t="s">
        <v>12173</v>
      </c>
      <c r="C13488" t="s">
        <v>12174</v>
      </c>
      <c r="D13488">
        <v>729</v>
      </c>
      <c r="E13488" s="1">
        <v>0.92800000000000005</v>
      </c>
      <c r="F13488">
        <v>1.4339999999999999</v>
      </c>
      <c r="G13488">
        <v>0.29199999999999998</v>
      </c>
      <c r="H13488">
        <v>48</v>
      </c>
      <c r="I13488">
        <v>7.4</v>
      </c>
      <c r="J13488">
        <v>1.74E-3</v>
      </c>
      <c r="K13488">
        <v>0.46700000000000003</v>
      </c>
      <c r="L13488">
        <v>3.007848101265822</v>
      </c>
      <c r="M13488" s="2">
        <f t="shared" si="417"/>
        <v>83.544303797468359</v>
      </c>
      <c r="N13488" t="s">
        <v>10159</v>
      </c>
    </row>
    <row r="13489" spans="1:14">
      <c r="A13489">
        <v>67</v>
      </c>
      <c r="B13489" t="s">
        <v>10115</v>
      </c>
      <c r="C13489" t="s">
        <v>10116</v>
      </c>
      <c r="D13489">
        <v>369</v>
      </c>
      <c r="E13489" s="1">
        <v>0.88200000000000001</v>
      </c>
      <c r="F13489">
        <v>0.86799999999999999</v>
      </c>
      <c r="G13489">
        <v>6.2E-2</v>
      </c>
      <c r="H13489">
        <v>48</v>
      </c>
      <c r="I13489">
        <v>8.6</v>
      </c>
      <c r="J13489">
        <v>6.7000000000000002E-4</v>
      </c>
      <c r="K13489">
        <v>0.221</v>
      </c>
      <c r="L13489">
        <v>3.007848101265822</v>
      </c>
      <c r="M13489" s="2">
        <f t="shared" si="417"/>
        <v>84.810126582278471</v>
      </c>
      <c r="N13489" t="s">
        <v>10159</v>
      </c>
    </row>
    <row r="13490" spans="1:14">
      <c r="A13490">
        <v>68</v>
      </c>
      <c r="B13490" t="s">
        <v>20330</v>
      </c>
      <c r="C13490" t="s">
        <v>20329</v>
      </c>
      <c r="D13490">
        <v>628</v>
      </c>
      <c r="E13490" s="1">
        <v>0.85199999999999998</v>
      </c>
      <c r="F13490">
        <v>1.0580000000000001</v>
      </c>
      <c r="G13490">
        <v>0.113</v>
      </c>
      <c r="H13490">
        <v>53</v>
      </c>
      <c r="I13490">
        <v>6</v>
      </c>
      <c r="J13490">
        <v>1.5E-3</v>
      </c>
      <c r="K13490">
        <v>0.29399999999999998</v>
      </c>
      <c r="L13490">
        <v>3.007848101265822</v>
      </c>
      <c r="M13490" s="2">
        <f t="shared" si="417"/>
        <v>86.075949367088612</v>
      </c>
      <c r="N13490" t="s">
        <v>10159</v>
      </c>
    </row>
    <row r="13491" spans="1:14">
      <c r="A13491">
        <v>69</v>
      </c>
      <c r="B13491" t="s">
        <v>21013</v>
      </c>
      <c r="C13491" t="s">
        <v>21014</v>
      </c>
      <c r="D13491">
        <v>908</v>
      </c>
      <c r="E13491" s="1">
        <v>0.83699999999999997</v>
      </c>
      <c r="F13491">
        <v>1.2490000000000001</v>
      </c>
      <c r="G13491">
        <v>7.2999999999999995E-2</v>
      </c>
      <c r="H13491">
        <v>55</v>
      </c>
      <c r="I13491">
        <v>8.9</v>
      </c>
      <c r="J13491">
        <v>9.6000000000000002E-4</v>
      </c>
      <c r="K13491">
        <v>0.223</v>
      </c>
      <c r="L13491">
        <v>3.007848101265822</v>
      </c>
      <c r="M13491" s="2">
        <f t="shared" si="417"/>
        <v>87.341772151898738</v>
      </c>
      <c r="N13491" t="s">
        <v>10159</v>
      </c>
    </row>
    <row r="13492" spans="1:14">
      <c r="A13492">
        <v>70</v>
      </c>
      <c r="B13492" t="s">
        <v>11687</v>
      </c>
      <c r="C13492" t="s">
        <v>11688</v>
      </c>
      <c r="D13492">
        <v>1605</v>
      </c>
      <c r="E13492" s="1">
        <v>0.81499999999999995</v>
      </c>
      <c r="F13492">
        <v>2.2869999999999999</v>
      </c>
      <c r="G13492">
        <v>0.60699999999999998</v>
      </c>
      <c r="H13492">
        <v>28</v>
      </c>
      <c r="I13492">
        <v>9.5</v>
      </c>
      <c r="J13492">
        <v>2.5600000000000002E-3</v>
      </c>
      <c r="K13492">
        <v>0.92900000000000005</v>
      </c>
      <c r="L13492">
        <v>3.007848101265822</v>
      </c>
      <c r="M13492" s="2">
        <f t="shared" si="417"/>
        <v>88.60759493670885</v>
      </c>
      <c r="N13492" t="s">
        <v>10159</v>
      </c>
    </row>
    <row r="13493" spans="1:14">
      <c r="A13493">
        <v>71</v>
      </c>
      <c r="B13493" t="s">
        <v>10129</v>
      </c>
      <c r="C13493" t="s">
        <v>10130</v>
      </c>
      <c r="D13493">
        <v>95</v>
      </c>
      <c r="E13493" s="1">
        <v>0.80700000000000005</v>
      </c>
      <c r="F13493">
        <v>0.81899999999999995</v>
      </c>
      <c r="G13493">
        <v>0.26800000000000002</v>
      </c>
      <c r="H13493">
        <v>82</v>
      </c>
      <c r="J13493">
        <v>4.4000000000000002E-4</v>
      </c>
      <c r="K13493">
        <v>0.30299999999999999</v>
      </c>
      <c r="L13493">
        <v>3.007848101265822</v>
      </c>
      <c r="M13493" s="2">
        <f t="shared" si="417"/>
        <v>89.87341772151899</v>
      </c>
      <c r="N13493" t="s">
        <v>10159</v>
      </c>
    </row>
    <row r="13494" spans="1:14">
      <c r="A13494">
        <v>72</v>
      </c>
      <c r="B13494" t="s">
        <v>10125</v>
      </c>
      <c r="C13494" t="s">
        <v>10126</v>
      </c>
      <c r="D13494">
        <v>410</v>
      </c>
      <c r="E13494" s="1">
        <v>0.748</v>
      </c>
      <c r="F13494">
        <v>0.84799999999999998</v>
      </c>
      <c r="G13494">
        <v>0.192</v>
      </c>
      <c r="H13494">
        <v>52</v>
      </c>
      <c r="I13494">
        <v>5.6</v>
      </c>
      <c r="J13494">
        <v>7.6999999999999996E-4</v>
      </c>
      <c r="K13494">
        <v>0.17599999999999999</v>
      </c>
      <c r="L13494">
        <v>3.007848101265822</v>
      </c>
      <c r="M13494" s="2">
        <f t="shared" si="417"/>
        <v>91.139240506329116</v>
      </c>
      <c r="N13494" t="s">
        <v>10159</v>
      </c>
    </row>
    <row r="13495" spans="1:14">
      <c r="A13495">
        <v>73</v>
      </c>
      <c r="B13495" t="s">
        <v>10145</v>
      </c>
      <c r="C13495" t="s">
        <v>10146</v>
      </c>
      <c r="D13495">
        <v>311</v>
      </c>
      <c r="E13495" s="1">
        <v>0.63200000000000001</v>
      </c>
      <c r="G13495">
        <v>0.129</v>
      </c>
      <c r="H13495">
        <v>31</v>
      </c>
      <c r="I13495">
        <v>5.2</v>
      </c>
      <c r="J13495">
        <v>1.08E-3</v>
      </c>
      <c r="L13495">
        <v>3.007848101265822</v>
      </c>
      <c r="M13495" s="2">
        <f t="shared" si="417"/>
        <v>92.405063291139243</v>
      </c>
      <c r="N13495" t="s">
        <v>10159</v>
      </c>
    </row>
    <row r="13496" spans="1:14">
      <c r="A13496">
        <v>74</v>
      </c>
      <c r="B13496" t="s">
        <v>21043</v>
      </c>
      <c r="C13496" t="s">
        <v>21044</v>
      </c>
      <c r="D13496">
        <v>382</v>
      </c>
      <c r="E13496" s="1">
        <v>0.47099999999999997</v>
      </c>
      <c r="F13496">
        <v>0.73499999999999999</v>
      </c>
      <c r="G13496">
        <v>0.15</v>
      </c>
      <c r="H13496">
        <v>60</v>
      </c>
      <c r="I13496">
        <v>7.2</v>
      </c>
      <c r="J13496">
        <v>7.6000000000000004E-4</v>
      </c>
      <c r="K13496">
        <v>0.20499999999999999</v>
      </c>
      <c r="L13496">
        <v>3.007848101265822</v>
      </c>
      <c r="M13496" s="2">
        <f t="shared" si="417"/>
        <v>93.670886075949369</v>
      </c>
      <c r="N13496" t="s">
        <v>10159</v>
      </c>
    </row>
    <row r="13497" spans="1:14">
      <c r="A13497">
        <v>75</v>
      </c>
      <c r="B13497" t="s">
        <v>11733</v>
      </c>
      <c r="C13497" t="s">
        <v>11734</v>
      </c>
      <c r="D13497">
        <v>172</v>
      </c>
      <c r="E13497" s="1">
        <v>0.38400000000000001</v>
      </c>
      <c r="G13497">
        <v>6.3E-2</v>
      </c>
      <c r="H13497">
        <v>95</v>
      </c>
      <c r="I13497">
        <v>6.6</v>
      </c>
      <c r="J13497">
        <v>1.2E-4</v>
      </c>
      <c r="L13497">
        <v>3.007848101265822</v>
      </c>
      <c r="M13497" s="2">
        <f t="shared" si="417"/>
        <v>94.936708860759495</v>
      </c>
      <c r="N13497" t="s">
        <v>10159</v>
      </c>
    </row>
    <row r="13498" spans="1:14">
      <c r="A13498">
        <v>76</v>
      </c>
      <c r="B13498" t="s">
        <v>14534</v>
      </c>
      <c r="C13498" t="s">
        <v>14535</v>
      </c>
      <c r="D13498">
        <v>37</v>
      </c>
      <c r="E13498" s="1">
        <v>0.32700000000000001</v>
      </c>
      <c r="F13498">
        <v>0.214</v>
      </c>
      <c r="G13498">
        <v>0</v>
      </c>
      <c r="H13498">
        <v>24</v>
      </c>
      <c r="J13498">
        <v>9.0000000000000006E-5</v>
      </c>
      <c r="K13498">
        <v>0.04</v>
      </c>
      <c r="L13498">
        <v>3.007848101265822</v>
      </c>
      <c r="M13498" s="2">
        <f t="shared" si="417"/>
        <v>96.202531645569621</v>
      </c>
      <c r="N13498" t="s">
        <v>10159</v>
      </c>
    </row>
    <row r="13499" spans="1:14">
      <c r="A13499">
        <v>77</v>
      </c>
      <c r="B13499" t="s">
        <v>10165</v>
      </c>
      <c r="C13499" t="s">
        <v>10166</v>
      </c>
      <c r="D13499">
        <v>327</v>
      </c>
      <c r="E13499" s="1">
        <v>0.26800000000000002</v>
      </c>
      <c r="G13499">
        <v>1.2E-2</v>
      </c>
      <c r="H13499">
        <v>81</v>
      </c>
      <c r="I13499">
        <v>6.4</v>
      </c>
      <c r="J13499">
        <v>3.3E-4</v>
      </c>
      <c r="L13499">
        <v>3.007848101265822</v>
      </c>
      <c r="M13499" s="2">
        <f t="shared" si="417"/>
        <v>97.468354430379748</v>
      </c>
      <c r="N13499" t="s">
        <v>10159</v>
      </c>
    </row>
    <row r="13500" spans="1:14">
      <c r="A13500">
        <v>78</v>
      </c>
      <c r="B13500" t="s">
        <v>11801</v>
      </c>
      <c r="C13500" t="s">
        <v>11802</v>
      </c>
      <c r="D13500">
        <v>340</v>
      </c>
      <c r="E13500" s="1">
        <v>0.248</v>
      </c>
      <c r="F13500">
        <v>0.255</v>
      </c>
      <c r="G13500">
        <v>7.0000000000000007E-2</v>
      </c>
      <c r="H13500">
        <v>71</v>
      </c>
      <c r="I13500">
        <v>9.8000000000000007</v>
      </c>
      <c r="J13500">
        <v>2.1000000000000001E-4</v>
      </c>
      <c r="K13500">
        <v>3.3000000000000002E-2</v>
      </c>
      <c r="L13500">
        <v>3.007848101265822</v>
      </c>
      <c r="M13500" s="2">
        <f t="shared" si="417"/>
        <v>98.734177215189874</v>
      </c>
      <c r="N13500" t="s">
        <v>10159</v>
      </c>
    </row>
    <row r="13501" spans="1:14">
      <c r="A13501">
        <v>79</v>
      </c>
      <c r="B13501" t="s">
        <v>20290</v>
      </c>
      <c r="C13501" t="s">
        <v>20289</v>
      </c>
      <c r="D13501">
        <v>311</v>
      </c>
      <c r="E13501" s="1">
        <v>0.20799999999999999</v>
      </c>
      <c r="F13501">
        <v>0.24099999999999999</v>
      </c>
      <c r="G13501">
        <v>0.14000000000000001</v>
      </c>
      <c r="H13501">
        <v>57</v>
      </c>
      <c r="I13501">
        <v>9.6</v>
      </c>
      <c r="J13501">
        <v>3.2000000000000003E-4</v>
      </c>
      <c r="K13501">
        <v>5.2999999999999999E-2</v>
      </c>
      <c r="L13501">
        <v>3.007848101265822</v>
      </c>
      <c r="M13501" s="2">
        <f t="shared" si="417"/>
        <v>100</v>
      </c>
      <c r="N13501" t="s">
        <v>10159</v>
      </c>
    </row>
    <row r="13502" spans="1:14" s="3" customFormat="1">
      <c r="E13502" s="4"/>
      <c r="M13502" s="5"/>
    </row>
    <row r="13503" spans="1:14">
      <c r="A13503">
        <v>1</v>
      </c>
      <c r="B13503" t="s">
        <v>8571</v>
      </c>
      <c r="C13503" t="s">
        <v>8570</v>
      </c>
      <c r="D13503">
        <v>868</v>
      </c>
      <c r="E13503" s="1">
        <v>5.8049999999999997</v>
      </c>
      <c r="F13503">
        <v>3.6360000000000001</v>
      </c>
      <c r="G13503">
        <v>2.0680000000000001</v>
      </c>
      <c r="H13503">
        <v>44</v>
      </c>
      <c r="I13503">
        <v>2.5</v>
      </c>
      <c r="J13503">
        <v>3.2599999999999999E-3</v>
      </c>
      <c r="K13503">
        <v>1.1459999999999999</v>
      </c>
      <c r="L13503">
        <f>AVERAGE(E13503:E13557)</f>
        <v>1.1976181818181815</v>
      </c>
      <c r="M13503" s="2">
        <f t="shared" ref="M13503:M13534" si="418">A13503/55*100</f>
        <v>1.8181818181818181</v>
      </c>
      <c r="N13503" t="s">
        <v>85</v>
      </c>
    </row>
    <row r="13504" spans="1:14">
      <c r="A13504">
        <v>2</v>
      </c>
      <c r="B13504" t="s">
        <v>1293</v>
      </c>
      <c r="C13504" t="s">
        <v>1292</v>
      </c>
      <c r="D13504">
        <v>1413</v>
      </c>
      <c r="E13504" s="1">
        <v>3.6669999999999998</v>
      </c>
      <c r="F13504">
        <v>2.8849999999999998</v>
      </c>
      <c r="G13504">
        <v>0.52900000000000003</v>
      </c>
      <c r="H13504">
        <v>17</v>
      </c>
      <c r="I13504" t="s">
        <v>18288</v>
      </c>
      <c r="J13504">
        <v>2.32E-3</v>
      </c>
      <c r="K13504">
        <v>1.0169999999999999</v>
      </c>
      <c r="L13504">
        <v>1.1976181818181815</v>
      </c>
      <c r="M13504" s="2">
        <f t="shared" si="418"/>
        <v>3.6363636363636362</v>
      </c>
      <c r="N13504" t="s">
        <v>85</v>
      </c>
    </row>
    <row r="13505" spans="1:14">
      <c r="A13505">
        <v>3</v>
      </c>
      <c r="B13505" t="s">
        <v>4011</v>
      </c>
      <c r="C13505" t="s">
        <v>4010</v>
      </c>
      <c r="D13505">
        <v>9291</v>
      </c>
      <c r="E13505" s="1">
        <v>2.85</v>
      </c>
      <c r="F13505">
        <v>4.3869999999999996</v>
      </c>
      <c r="G13505">
        <v>0.84699999999999998</v>
      </c>
      <c r="H13505">
        <v>131</v>
      </c>
      <c r="I13505">
        <v>9.1</v>
      </c>
      <c r="J13505">
        <v>1.6E-2</v>
      </c>
      <c r="K13505">
        <v>1.554</v>
      </c>
      <c r="L13505">
        <v>1.1976181818181815</v>
      </c>
      <c r="M13505" s="2">
        <f t="shared" si="418"/>
        <v>5.4545454545454541</v>
      </c>
      <c r="N13505" t="s">
        <v>85</v>
      </c>
    </row>
    <row r="13506" spans="1:14">
      <c r="A13506">
        <v>4</v>
      </c>
      <c r="B13506" t="s">
        <v>4085</v>
      </c>
      <c r="C13506" t="s">
        <v>4084</v>
      </c>
      <c r="D13506">
        <v>1490</v>
      </c>
      <c r="E13506" s="1">
        <v>2.319</v>
      </c>
      <c r="F13506">
        <v>2.0590000000000002</v>
      </c>
      <c r="G13506">
        <v>0.36</v>
      </c>
      <c r="H13506">
        <v>25</v>
      </c>
      <c r="I13506" t="s">
        <v>18288</v>
      </c>
      <c r="J13506">
        <v>2.1099999999999999E-3</v>
      </c>
      <c r="K13506">
        <v>0.89</v>
      </c>
      <c r="L13506">
        <v>1.1976181818181815</v>
      </c>
      <c r="M13506" s="2">
        <f t="shared" si="418"/>
        <v>7.2727272727272725</v>
      </c>
      <c r="N13506" t="s">
        <v>85</v>
      </c>
    </row>
    <row r="13507" spans="1:14">
      <c r="A13507">
        <v>5</v>
      </c>
      <c r="B13507" t="s">
        <v>5962</v>
      </c>
      <c r="C13507" t="s">
        <v>5961</v>
      </c>
      <c r="D13507">
        <v>1265</v>
      </c>
      <c r="E13507" s="1">
        <v>2.2789999999999999</v>
      </c>
      <c r="F13507">
        <v>1.9470000000000001</v>
      </c>
      <c r="G13507">
        <v>0.61799999999999999</v>
      </c>
      <c r="H13507">
        <v>34</v>
      </c>
      <c r="I13507" t="s">
        <v>18288</v>
      </c>
      <c r="J13507">
        <v>3.3800000000000002E-3</v>
      </c>
      <c r="K13507">
        <v>1.016</v>
      </c>
      <c r="L13507">
        <v>1.1976181818181815</v>
      </c>
      <c r="M13507" s="2">
        <f t="shared" si="418"/>
        <v>9.0909090909090917</v>
      </c>
      <c r="N13507" t="s">
        <v>85</v>
      </c>
    </row>
    <row r="13508" spans="1:14">
      <c r="A13508">
        <v>6</v>
      </c>
      <c r="B13508" t="s">
        <v>5956</v>
      </c>
      <c r="C13508" t="s">
        <v>5955</v>
      </c>
      <c r="D13508">
        <v>439</v>
      </c>
      <c r="E13508" s="1">
        <v>2.1909999999999998</v>
      </c>
      <c r="F13508">
        <v>2.0099999999999998</v>
      </c>
      <c r="G13508">
        <v>1.9330000000000001</v>
      </c>
      <c r="H13508">
        <v>30</v>
      </c>
      <c r="I13508">
        <v>4.5</v>
      </c>
      <c r="J13508">
        <v>1.6999999999999999E-3</v>
      </c>
      <c r="K13508">
        <v>0.92300000000000004</v>
      </c>
      <c r="L13508">
        <v>1.1976181818181815</v>
      </c>
      <c r="M13508" s="2">
        <f t="shared" si="418"/>
        <v>10.909090909090908</v>
      </c>
      <c r="N13508" t="s">
        <v>85</v>
      </c>
    </row>
    <row r="13509" spans="1:14">
      <c r="A13509">
        <v>7</v>
      </c>
      <c r="B13509" t="s">
        <v>1255</v>
      </c>
      <c r="C13509" t="s">
        <v>1254</v>
      </c>
      <c r="D13509">
        <v>2658</v>
      </c>
      <c r="E13509" s="1">
        <v>2.1059999999999999</v>
      </c>
      <c r="F13509">
        <v>2.6349999999999998</v>
      </c>
      <c r="G13509">
        <v>0.36799999999999999</v>
      </c>
      <c r="H13509">
        <v>136</v>
      </c>
      <c r="I13509">
        <v>5.7</v>
      </c>
      <c r="J13509">
        <v>6.6800000000000002E-3</v>
      </c>
      <c r="K13509">
        <v>0.73099999999999998</v>
      </c>
      <c r="L13509">
        <v>1.1976181818181815</v>
      </c>
      <c r="M13509" s="2">
        <f t="shared" si="418"/>
        <v>12.727272727272727</v>
      </c>
      <c r="N13509" t="s">
        <v>85</v>
      </c>
    </row>
    <row r="13510" spans="1:14">
      <c r="A13510">
        <v>8</v>
      </c>
      <c r="B13510" t="s">
        <v>5940</v>
      </c>
      <c r="C13510" t="s">
        <v>5939</v>
      </c>
      <c r="D13510">
        <v>591</v>
      </c>
      <c r="E13510" s="1">
        <v>2.0449999999999999</v>
      </c>
      <c r="F13510">
        <v>2.3140000000000001</v>
      </c>
      <c r="G13510">
        <v>0.1</v>
      </c>
      <c r="H13510">
        <v>10</v>
      </c>
      <c r="I13510" t="s">
        <v>18288</v>
      </c>
      <c r="J13510">
        <v>1.56E-3</v>
      </c>
      <c r="K13510">
        <v>1.7390000000000001</v>
      </c>
      <c r="L13510">
        <v>1.1976181818181815</v>
      </c>
      <c r="M13510" s="2">
        <f t="shared" si="418"/>
        <v>14.545454545454545</v>
      </c>
      <c r="N13510" t="s">
        <v>85</v>
      </c>
    </row>
    <row r="13511" spans="1:14">
      <c r="A13511">
        <v>9</v>
      </c>
      <c r="B13511" t="s">
        <v>4083</v>
      </c>
      <c r="C13511" t="s">
        <v>4082</v>
      </c>
      <c r="D13511">
        <v>606</v>
      </c>
      <c r="E13511" s="1">
        <v>1.8839999999999999</v>
      </c>
      <c r="F13511">
        <v>2.0649999999999999</v>
      </c>
      <c r="G13511">
        <v>0.14699999999999999</v>
      </c>
      <c r="H13511">
        <v>34</v>
      </c>
      <c r="I13511">
        <v>5.3</v>
      </c>
      <c r="J13511">
        <v>1.7099999999999999E-3</v>
      </c>
      <c r="K13511">
        <v>0.57899999999999996</v>
      </c>
      <c r="L13511">
        <v>1.1976181818181815</v>
      </c>
      <c r="M13511" s="2">
        <f t="shared" si="418"/>
        <v>16.363636363636363</v>
      </c>
      <c r="N13511" t="s">
        <v>85</v>
      </c>
    </row>
    <row r="13512" spans="1:14">
      <c r="A13512">
        <v>10</v>
      </c>
      <c r="B13512" t="s">
        <v>4081</v>
      </c>
      <c r="C13512" t="s">
        <v>4080</v>
      </c>
      <c r="D13512">
        <v>1758</v>
      </c>
      <c r="E13512" s="1">
        <v>1.786</v>
      </c>
      <c r="F13512">
        <v>2.589</v>
      </c>
      <c r="G13512">
        <v>0.61399999999999999</v>
      </c>
      <c r="H13512">
        <v>70</v>
      </c>
      <c r="I13512">
        <v>8.6999999999999993</v>
      </c>
      <c r="J13512">
        <v>2.6700000000000001E-3</v>
      </c>
      <c r="K13512">
        <v>0.79400000000000004</v>
      </c>
      <c r="L13512">
        <v>1.1976181818181815</v>
      </c>
      <c r="M13512" s="2">
        <f t="shared" si="418"/>
        <v>18.181818181818183</v>
      </c>
      <c r="N13512" t="s">
        <v>85</v>
      </c>
    </row>
    <row r="13513" spans="1:14">
      <c r="A13513">
        <v>11</v>
      </c>
      <c r="B13513" t="s">
        <v>6548</v>
      </c>
      <c r="C13513" t="s">
        <v>6547</v>
      </c>
      <c r="D13513">
        <v>281</v>
      </c>
      <c r="E13513" s="1">
        <v>1.75</v>
      </c>
      <c r="F13513">
        <v>2.25</v>
      </c>
      <c r="G13513">
        <v>0.125</v>
      </c>
      <c r="H13513">
        <v>8</v>
      </c>
      <c r="I13513">
        <v>8.3000000000000007</v>
      </c>
      <c r="J13513">
        <v>7.5000000000000002E-4</v>
      </c>
      <c r="K13513">
        <v>1.069</v>
      </c>
      <c r="L13513">
        <v>1.1976181818181815</v>
      </c>
      <c r="M13513" s="2">
        <f t="shared" si="418"/>
        <v>20</v>
      </c>
      <c r="N13513" t="s">
        <v>85</v>
      </c>
    </row>
    <row r="13514" spans="1:14">
      <c r="A13514">
        <v>12</v>
      </c>
      <c r="B13514" t="s">
        <v>4079</v>
      </c>
      <c r="C13514" t="s">
        <v>4078</v>
      </c>
      <c r="D13514">
        <v>1297</v>
      </c>
      <c r="E13514" s="1">
        <v>1.56</v>
      </c>
      <c r="F13514">
        <v>1.909</v>
      </c>
      <c r="G13514">
        <v>0.32300000000000001</v>
      </c>
      <c r="H13514">
        <v>62</v>
      </c>
      <c r="I13514">
        <v>7.9</v>
      </c>
      <c r="J13514">
        <v>4.15E-3</v>
      </c>
      <c r="K13514">
        <v>0.98199999999999998</v>
      </c>
      <c r="L13514">
        <v>1.1976181818181815</v>
      </c>
      <c r="M13514" s="2">
        <f t="shared" si="418"/>
        <v>21.818181818181817</v>
      </c>
      <c r="N13514" t="s">
        <v>85</v>
      </c>
    </row>
    <row r="13515" spans="1:14">
      <c r="A13515">
        <v>13</v>
      </c>
      <c r="B13515" t="s">
        <v>2938</v>
      </c>
      <c r="C13515" t="s">
        <v>2937</v>
      </c>
      <c r="D13515">
        <v>1942</v>
      </c>
      <c r="E13515" s="1">
        <v>1.5429999999999999</v>
      </c>
      <c r="F13515">
        <v>2.056</v>
      </c>
      <c r="G13515">
        <v>0.82599999999999996</v>
      </c>
      <c r="H13515">
        <v>69</v>
      </c>
      <c r="I13515">
        <v>7.9</v>
      </c>
      <c r="J13515">
        <v>4.6299999999999996E-3</v>
      </c>
      <c r="K13515">
        <v>0.877</v>
      </c>
      <c r="L13515">
        <v>1.1976181818181815</v>
      </c>
      <c r="M13515" s="2">
        <f t="shared" si="418"/>
        <v>23.636363636363637</v>
      </c>
      <c r="N13515" t="s">
        <v>85</v>
      </c>
    </row>
    <row r="13516" spans="1:14">
      <c r="A13516">
        <v>14</v>
      </c>
      <c r="B13516" t="s">
        <v>5900</v>
      </c>
      <c r="C13516" t="s">
        <v>5899</v>
      </c>
      <c r="D13516">
        <v>6612</v>
      </c>
      <c r="E13516" s="1">
        <v>1.5269999999999999</v>
      </c>
      <c r="F13516">
        <v>2.2050000000000001</v>
      </c>
      <c r="G13516">
        <v>0.308</v>
      </c>
      <c r="H13516">
        <v>185</v>
      </c>
      <c r="I13516">
        <v>9.8000000000000007</v>
      </c>
      <c r="J13516">
        <v>1.451E-2</v>
      </c>
      <c r="K13516">
        <v>1.1160000000000001</v>
      </c>
      <c r="L13516">
        <v>1.1976181818181815</v>
      </c>
      <c r="M13516" s="2">
        <f t="shared" si="418"/>
        <v>25.454545454545453</v>
      </c>
      <c r="N13516" t="s">
        <v>85</v>
      </c>
    </row>
    <row r="13517" spans="1:14">
      <c r="A13517">
        <v>15</v>
      </c>
      <c r="B13517" t="s">
        <v>4077</v>
      </c>
      <c r="C13517" t="s">
        <v>4076</v>
      </c>
      <c r="D13517">
        <v>765</v>
      </c>
      <c r="E13517" s="1">
        <v>1.5109999999999999</v>
      </c>
      <c r="F13517">
        <v>1.496</v>
      </c>
      <c r="G13517">
        <v>0.111</v>
      </c>
      <c r="H13517">
        <v>27</v>
      </c>
      <c r="I13517">
        <v>8.6999999999999993</v>
      </c>
      <c r="J13517">
        <v>1.4E-3</v>
      </c>
      <c r="K13517">
        <v>0.57499999999999996</v>
      </c>
      <c r="L13517">
        <v>1.1976181818181815</v>
      </c>
      <c r="M13517" s="2">
        <f t="shared" si="418"/>
        <v>27.27272727272727</v>
      </c>
      <c r="N13517" t="s">
        <v>85</v>
      </c>
    </row>
    <row r="13518" spans="1:14">
      <c r="A13518">
        <v>16</v>
      </c>
      <c r="B13518" t="s">
        <v>6526</v>
      </c>
      <c r="C13518" t="s">
        <v>6525</v>
      </c>
      <c r="D13518">
        <v>870</v>
      </c>
      <c r="E13518" s="1">
        <v>1.4179999999999999</v>
      </c>
      <c r="F13518">
        <v>1.538</v>
      </c>
      <c r="G13518">
        <v>0.28599999999999998</v>
      </c>
      <c r="H13518">
        <v>56</v>
      </c>
      <c r="I13518">
        <v>6.3</v>
      </c>
      <c r="J13518">
        <v>1.8699999999999999E-3</v>
      </c>
      <c r="K13518">
        <v>0.42899999999999999</v>
      </c>
      <c r="L13518">
        <v>1.1976181818181815</v>
      </c>
      <c r="M13518" s="2">
        <f t="shared" si="418"/>
        <v>29.09090909090909</v>
      </c>
      <c r="N13518" t="s">
        <v>85</v>
      </c>
    </row>
    <row r="13519" spans="1:14">
      <c r="A13519">
        <v>17</v>
      </c>
      <c r="B13519" t="s">
        <v>1205</v>
      </c>
      <c r="C13519" t="s">
        <v>1204</v>
      </c>
      <c r="D13519">
        <v>823</v>
      </c>
      <c r="E13519" s="1">
        <v>1.333</v>
      </c>
      <c r="F13519">
        <v>1.9510000000000001</v>
      </c>
      <c r="G13519">
        <v>0.105</v>
      </c>
      <c r="H13519">
        <v>38</v>
      </c>
      <c r="I13519">
        <v>8</v>
      </c>
      <c r="J13519">
        <v>1.2899999999999999E-3</v>
      </c>
      <c r="K13519">
        <v>0.51300000000000001</v>
      </c>
      <c r="L13519">
        <v>1.1976181818181815</v>
      </c>
      <c r="M13519" s="2">
        <f t="shared" si="418"/>
        <v>30.909090909090907</v>
      </c>
      <c r="N13519" t="s">
        <v>85</v>
      </c>
    </row>
    <row r="13520" spans="1:14">
      <c r="A13520">
        <v>18</v>
      </c>
      <c r="B13520" t="s">
        <v>1433</v>
      </c>
      <c r="C13520" t="s">
        <v>1432</v>
      </c>
      <c r="D13520">
        <v>1323</v>
      </c>
      <c r="E13520" s="1">
        <v>1.325</v>
      </c>
      <c r="F13520">
        <v>2.7040000000000002</v>
      </c>
      <c r="G13520">
        <v>0.14299999999999999</v>
      </c>
      <c r="H13520">
        <v>21</v>
      </c>
      <c r="I13520" t="s">
        <v>18288</v>
      </c>
      <c r="J13520">
        <v>4.0400000000000002E-3</v>
      </c>
      <c r="K13520">
        <v>2.1309999999999998</v>
      </c>
      <c r="L13520">
        <v>1.1976181818181815</v>
      </c>
      <c r="M13520" s="2">
        <f t="shared" si="418"/>
        <v>32.727272727272727</v>
      </c>
      <c r="N13520" t="s">
        <v>85</v>
      </c>
    </row>
    <row r="13521" spans="1:14">
      <c r="A13521">
        <v>19</v>
      </c>
      <c r="B13521" t="s">
        <v>6518</v>
      </c>
      <c r="C13521" t="s">
        <v>6517</v>
      </c>
      <c r="D13521">
        <v>607</v>
      </c>
      <c r="E13521" s="1">
        <v>1.2569999999999999</v>
      </c>
      <c r="F13521">
        <v>1.407</v>
      </c>
      <c r="G13521">
        <v>0</v>
      </c>
      <c r="H13521">
        <v>18</v>
      </c>
      <c r="I13521">
        <v>9.6</v>
      </c>
      <c r="J13521">
        <v>8.5999999999999998E-4</v>
      </c>
      <c r="K13521">
        <v>0.54</v>
      </c>
      <c r="L13521">
        <v>1.1976181818181815</v>
      </c>
      <c r="M13521" s="2">
        <f t="shared" si="418"/>
        <v>34.545454545454547</v>
      </c>
      <c r="N13521" t="s">
        <v>85</v>
      </c>
    </row>
    <row r="13522" spans="1:14">
      <c r="A13522">
        <v>20</v>
      </c>
      <c r="B13522" t="s">
        <v>4075</v>
      </c>
      <c r="C13522" t="s">
        <v>4074</v>
      </c>
      <c r="D13522">
        <v>371</v>
      </c>
      <c r="E13522" s="1">
        <v>1.238</v>
      </c>
      <c r="F13522">
        <v>2.1459999999999999</v>
      </c>
      <c r="G13522">
        <v>8.3000000000000004E-2</v>
      </c>
      <c r="H13522">
        <v>12</v>
      </c>
      <c r="I13522">
        <v>8.8000000000000007</v>
      </c>
      <c r="J13522">
        <v>7.2999999999999996E-4</v>
      </c>
      <c r="K13522">
        <v>1.016</v>
      </c>
      <c r="L13522">
        <v>1.1976181818181815</v>
      </c>
      <c r="M13522" s="2">
        <f t="shared" si="418"/>
        <v>36.363636363636367</v>
      </c>
      <c r="N13522" t="s">
        <v>85</v>
      </c>
    </row>
    <row r="13523" spans="1:14">
      <c r="A13523">
        <v>21</v>
      </c>
      <c r="B13523" t="s">
        <v>4073</v>
      </c>
      <c r="C13523" t="s">
        <v>4072</v>
      </c>
      <c r="D13523">
        <v>272</v>
      </c>
      <c r="E13523" s="1">
        <v>1.216</v>
      </c>
      <c r="G13523">
        <v>0.13600000000000001</v>
      </c>
      <c r="H13523">
        <v>22</v>
      </c>
      <c r="I13523">
        <v>5.4</v>
      </c>
      <c r="J13523">
        <v>9.5E-4</v>
      </c>
      <c r="L13523">
        <v>1.1976181818181815</v>
      </c>
      <c r="M13523" s="2">
        <f t="shared" si="418"/>
        <v>38.181818181818187</v>
      </c>
      <c r="N13523" t="s">
        <v>85</v>
      </c>
    </row>
    <row r="13524" spans="1:14">
      <c r="A13524">
        <v>22</v>
      </c>
      <c r="B13524" t="s">
        <v>5854</v>
      </c>
      <c r="C13524" t="s">
        <v>5853</v>
      </c>
      <c r="D13524">
        <v>1474</v>
      </c>
      <c r="E13524" s="1">
        <v>1.111</v>
      </c>
      <c r="F13524">
        <v>1.054</v>
      </c>
      <c r="G13524">
        <v>0.1</v>
      </c>
      <c r="H13524">
        <v>90</v>
      </c>
      <c r="I13524">
        <v>8.1</v>
      </c>
      <c r="J13524">
        <v>2.1700000000000001E-3</v>
      </c>
      <c r="K13524">
        <v>0.26800000000000002</v>
      </c>
      <c r="L13524">
        <v>1.1976181818181815</v>
      </c>
      <c r="M13524" s="2">
        <f t="shared" si="418"/>
        <v>40</v>
      </c>
      <c r="N13524" t="s">
        <v>85</v>
      </c>
    </row>
    <row r="13525" spans="1:14">
      <c r="A13525">
        <v>23</v>
      </c>
      <c r="B13525" t="s">
        <v>6510</v>
      </c>
      <c r="C13525" t="s">
        <v>6509</v>
      </c>
      <c r="D13525">
        <v>275</v>
      </c>
      <c r="E13525" s="1">
        <v>1.079</v>
      </c>
      <c r="G13525">
        <v>0.4</v>
      </c>
      <c r="H13525">
        <v>15</v>
      </c>
      <c r="I13525">
        <v>6.5</v>
      </c>
      <c r="J13525">
        <v>9.3999999999999997E-4</v>
      </c>
      <c r="L13525">
        <v>1.1976181818181815</v>
      </c>
      <c r="M13525" s="2">
        <f t="shared" si="418"/>
        <v>41.818181818181813</v>
      </c>
      <c r="N13525" t="s">
        <v>85</v>
      </c>
    </row>
    <row r="13526" spans="1:14">
      <c r="A13526">
        <v>24</v>
      </c>
      <c r="B13526" t="s">
        <v>4071</v>
      </c>
      <c r="C13526" t="s">
        <v>4070</v>
      </c>
      <c r="D13526">
        <v>794</v>
      </c>
      <c r="E13526" s="1">
        <v>1.0589999999999999</v>
      </c>
      <c r="F13526">
        <v>1.7789999999999999</v>
      </c>
      <c r="G13526">
        <v>0.11799999999999999</v>
      </c>
      <c r="H13526">
        <v>17</v>
      </c>
      <c r="I13526" t="s">
        <v>18288</v>
      </c>
      <c r="J13526">
        <v>9.3999999999999997E-4</v>
      </c>
      <c r="K13526">
        <v>0.625</v>
      </c>
      <c r="L13526">
        <v>1.1976181818181815</v>
      </c>
      <c r="M13526" s="2">
        <f t="shared" si="418"/>
        <v>43.636363636363633</v>
      </c>
      <c r="N13526" t="s">
        <v>85</v>
      </c>
    </row>
    <row r="13527" spans="1:14">
      <c r="A13527">
        <v>25</v>
      </c>
      <c r="B13527" t="s">
        <v>4069</v>
      </c>
      <c r="C13527" t="s">
        <v>4068</v>
      </c>
      <c r="D13527">
        <v>548</v>
      </c>
      <c r="E13527" s="1">
        <v>1.0529999999999999</v>
      </c>
      <c r="F13527">
        <v>1.359</v>
      </c>
      <c r="G13527">
        <v>0.10299999999999999</v>
      </c>
      <c r="H13527">
        <v>39</v>
      </c>
      <c r="I13527">
        <v>6.6</v>
      </c>
      <c r="J13527">
        <v>2.0200000000000001E-3</v>
      </c>
      <c r="K13527">
        <v>0.67700000000000005</v>
      </c>
      <c r="L13527">
        <v>1.1976181818181815</v>
      </c>
      <c r="M13527" s="2">
        <f t="shared" si="418"/>
        <v>45.454545454545453</v>
      </c>
      <c r="N13527" t="s">
        <v>85</v>
      </c>
    </row>
    <row r="13528" spans="1:14">
      <c r="A13528">
        <v>26</v>
      </c>
      <c r="B13528" t="s">
        <v>6508</v>
      </c>
      <c r="C13528" t="s">
        <v>6507</v>
      </c>
      <c r="D13528">
        <v>1712</v>
      </c>
      <c r="E13528" s="1">
        <v>1.034</v>
      </c>
      <c r="F13528">
        <v>1.518</v>
      </c>
      <c r="G13528">
        <v>0.19800000000000001</v>
      </c>
      <c r="H13528">
        <v>91</v>
      </c>
      <c r="I13528">
        <v>7.9</v>
      </c>
      <c r="J13528">
        <v>3.2299999999999998E-3</v>
      </c>
      <c r="K13528">
        <v>0.502</v>
      </c>
      <c r="L13528">
        <v>1.1976181818181815</v>
      </c>
      <c r="M13528" s="2">
        <f t="shared" si="418"/>
        <v>47.272727272727273</v>
      </c>
      <c r="N13528" t="s">
        <v>85</v>
      </c>
    </row>
    <row r="13529" spans="1:14">
      <c r="A13529">
        <v>27</v>
      </c>
      <c r="B13529" t="s">
        <v>3929</v>
      </c>
      <c r="C13529" t="s">
        <v>3928</v>
      </c>
      <c r="D13529">
        <v>707</v>
      </c>
      <c r="E13529" s="1">
        <v>0.98299999999999998</v>
      </c>
      <c r="G13529">
        <v>0.56499999999999995</v>
      </c>
      <c r="H13529">
        <v>69</v>
      </c>
      <c r="I13529">
        <v>6.5</v>
      </c>
      <c r="J13529">
        <v>1.8400000000000001E-3</v>
      </c>
      <c r="L13529">
        <v>1.1976181818181815</v>
      </c>
      <c r="M13529" s="2">
        <f t="shared" si="418"/>
        <v>49.090909090909093</v>
      </c>
      <c r="N13529" t="s">
        <v>85</v>
      </c>
    </row>
    <row r="13530" spans="1:14">
      <c r="A13530">
        <v>28</v>
      </c>
      <c r="B13530" t="s">
        <v>4067</v>
      </c>
      <c r="C13530" t="s">
        <v>4066</v>
      </c>
      <c r="D13530">
        <v>622</v>
      </c>
      <c r="E13530" s="1">
        <v>0.97599999999999998</v>
      </c>
      <c r="F13530">
        <v>1.157</v>
      </c>
      <c r="G13530">
        <v>0.122</v>
      </c>
      <c r="H13530">
        <v>41</v>
      </c>
      <c r="I13530">
        <v>7.3</v>
      </c>
      <c r="J13530">
        <v>1.75E-3</v>
      </c>
      <c r="K13530">
        <v>0.47599999999999998</v>
      </c>
      <c r="L13530">
        <v>1.1976181818181815</v>
      </c>
      <c r="M13530" s="2">
        <f t="shared" si="418"/>
        <v>50.909090909090907</v>
      </c>
      <c r="N13530" t="s">
        <v>85</v>
      </c>
    </row>
    <row r="13531" spans="1:14">
      <c r="A13531">
        <v>29</v>
      </c>
      <c r="B13531" t="s">
        <v>4807</v>
      </c>
      <c r="C13531" t="s">
        <v>4806</v>
      </c>
      <c r="D13531">
        <v>1371</v>
      </c>
      <c r="E13531" s="1">
        <v>0.94299999999999995</v>
      </c>
      <c r="F13531">
        <v>1.357</v>
      </c>
      <c r="G13531">
        <v>7.6999999999999999E-2</v>
      </c>
      <c r="H13531">
        <v>26</v>
      </c>
      <c r="I13531" t="s">
        <v>18288</v>
      </c>
      <c r="J13531">
        <v>2.6700000000000001E-3</v>
      </c>
      <c r="K13531">
        <v>1.18</v>
      </c>
      <c r="L13531">
        <v>1.1976181818181815</v>
      </c>
      <c r="M13531" s="2">
        <f t="shared" si="418"/>
        <v>52.72727272727272</v>
      </c>
      <c r="N13531" t="s">
        <v>85</v>
      </c>
    </row>
    <row r="13532" spans="1:14">
      <c r="A13532">
        <v>30</v>
      </c>
      <c r="B13532" t="s">
        <v>5810</v>
      </c>
      <c r="C13532" t="s">
        <v>5809</v>
      </c>
      <c r="D13532">
        <v>1492</v>
      </c>
      <c r="E13532" s="1">
        <v>0.872</v>
      </c>
      <c r="F13532">
        <v>1.08</v>
      </c>
      <c r="G13532">
        <v>0.20399999999999999</v>
      </c>
      <c r="H13532">
        <v>113</v>
      </c>
      <c r="I13532">
        <v>9.3000000000000007</v>
      </c>
      <c r="J13532">
        <v>3.9199999999999999E-3</v>
      </c>
      <c r="K13532">
        <v>0.57799999999999996</v>
      </c>
      <c r="L13532">
        <v>1.1976181818181815</v>
      </c>
      <c r="M13532" s="2">
        <f t="shared" si="418"/>
        <v>54.54545454545454</v>
      </c>
      <c r="N13532" t="s">
        <v>85</v>
      </c>
    </row>
    <row r="13533" spans="1:14">
      <c r="A13533">
        <v>31</v>
      </c>
      <c r="B13533" t="s">
        <v>4065</v>
      </c>
      <c r="C13533" t="s">
        <v>4064</v>
      </c>
      <c r="D13533">
        <v>883</v>
      </c>
      <c r="E13533" s="1">
        <v>0.86799999999999999</v>
      </c>
      <c r="F13533">
        <v>1.282</v>
      </c>
      <c r="G13533">
        <v>0.114</v>
      </c>
      <c r="H13533">
        <v>44</v>
      </c>
      <c r="I13533">
        <v>7.2</v>
      </c>
      <c r="J13533">
        <v>1.92E-3</v>
      </c>
      <c r="K13533">
        <v>0.44600000000000001</v>
      </c>
      <c r="L13533">
        <v>1.1976181818181815</v>
      </c>
      <c r="M13533" s="2">
        <f t="shared" si="418"/>
        <v>56.36363636363636</v>
      </c>
      <c r="N13533" t="s">
        <v>85</v>
      </c>
    </row>
    <row r="13534" spans="1:14">
      <c r="A13534">
        <v>32</v>
      </c>
      <c r="B13534" t="s">
        <v>4063</v>
      </c>
      <c r="C13534" t="s">
        <v>4062</v>
      </c>
      <c r="D13534">
        <v>209</v>
      </c>
      <c r="E13534" s="1">
        <v>0.84599999999999997</v>
      </c>
      <c r="G13534">
        <v>0</v>
      </c>
      <c r="H13534">
        <v>18</v>
      </c>
      <c r="I13534">
        <v>7.7</v>
      </c>
      <c r="J13534">
        <v>6.4999999999999997E-4</v>
      </c>
      <c r="L13534">
        <v>1.1976181818181815</v>
      </c>
      <c r="M13534" s="2">
        <f t="shared" si="418"/>
        <v>58.18181818181818</v>
      </c>
      <c r="N13534" t="s">
        <v>85</v>
      </c>
    </row>
    <row r="13535" spans="1:14">
      <c r="A13535">
        <v>33</v>
      </c>
      <c r="B13535" t="s">
        <v>4061</v>
      </c>
      <c r="C13535" t="s">
        <v>4060</v>
      </c>
      <c r="D13535">
        <v>1207</v>
      </c>
      <c r="E13535" s="1">
        <v>0.75</v>
      </c>
      <c r="F13535">
        <v>1.0609999999999999</v>
      </c>
      <c r="G13535">
        <v>0.16</v>
      </c>
      <c r="H13535">
        <v>106</v>
      </c>
      <c r="I13535">
        <v>7.6</v>
      </c>
      <c r="J13535">
        <v>3.9699999999999996E-3</v>
      </c>
      <c r="K13535">
        <v>0.51500000000000001</v>
      </c>
      <c r="L13535">
        <v>1.1976181818181815</v>
      </c>
      <c r="M13535" s="2">
        <f t="shared" ref="M13535:M13557" si="419">A13535/55*100</f>
        <v>60</v>
      </c>
      <c r="N13535" t="s">
        <v>85</v>
      </c>
    </row>
    <row r="13536" spans="1:14">
      <c r="A13536">
        <v>34</v>
      </c>
      <c r="B13536" t="s">
        <v>4059</v>
      </c>
      <c r="C13536" t="s">
        <v>4058</v>
      </c>
      <c r="D13536">
        <v>95</v>
      </c>
      <c r="E13536" s="1">
        <v>0.73599999999999999</v>
      </c>
      <c r="G13536">
        <v>0.04</v>
      </c>
      <c r="H13536">
        <v>25</v>
      </c>
      <c r="J13536">
        <v>6.7000000000000002E-4</v>
      </c>
      <c r="L13536">
        <v>1.1976181818181815</v>
      </c>
      <c r="M13536" s="2">
        <f t="shared" si="419"/>
        <v>61.818181818181813</v>
      </c>
      <c r="N13536" t="s">
        <v>85</v>
      </c>
    </row>
    <row r="13537" spans="1:14">
      <c r="A13537">
        <v>35</v>
      </c>
      <c r="B13537" t="s">
        <v>516</v>
      </c>
      <c r="C13537" t="s">
        <v>515</v>
      </c>
      <c r="D13537">
        <v>445</v>
      </c>
      <c r="E13537" s="1">
        <v>0.72199999999999998</v>
      </c>
      <c r="F13537">
        <v>1.3260000000000001</v>
      </c>
      <c r="G13537">
        <v>0.111</v>
      </c>
      <c r="H13537">
        <v>18</v>
      </c>
      <c r="I13537">
        <v>8.6999999999999993</v>
      </c>
      <c r="J13537">
        <v>1.58E-3</v>
      </c>
      <c r="K13537">
        <v>1.0129999999999999</v>
      </c>
      <c r="L13537">
        <v>1.1976181818181815</v>
      </c>
      <c r="M13537" s="2">
        <f t="shared" si="419"/>
        <v>63.636363636363633</v>
      </c>
      <c r="N13537" t="s">
        <v>85</v>
      </c>
    </row>
    <row r="13538" spans="1:14">
      <c r="A13538">
        <v>36</v>
      </c>
      <c r="B13538" t="s">
        <v>4057</v>
      </c>
      <c r="C13538" t="s">
        <v>4056</v>
      </c>
      <c r="D13538">
        <v>890</v>
      </c>
      <c r="E13538" s="1">
        <v>0.71599999999999997</v>
      </c>
      <c r="G13538">
        <v>0.156</v>
      </c>
      <c r="H13538">
        <v>77</v>
      </c>
      <c r="I13538">
        <v>8.4</v>
      </c>
      <c r="J13538">
        <v>2.2300000000000002E-3</v>
      </c>
      <c r="L13538">
        <v>1.1976181818181815</v>
      </c>
      <c r="M13538" s="2">
        <f t="shared" si="419"/>
        <v>65.454545454545453</v>
      </c>
      <c r="N13538" t="s">
        <v>85</v>
      </c>
    </row>
    <row r="13539" spans="1:14">
      <c r="A13539">
        <v>37</v>
      </c>
      <c r="B13539" t="s">
        <v>4055</v>
      </c>
      <c r="C13539" t="s">
        <v>4054</v>
      </c>
      <c r="D13539">
        <v>586</v>
      </c>
      <c r="E13539" s="1">
        <v>0.70599999999999996</v>
      </c>
      <c r="F13539">
        <v>0.90900000000000003</v>
      </c>
      <c r="G13539">
        <v>0.08</v>
      </c>
      <c r="H13539">
        <v>25</v>
      </c>
      <c r="I13539" t="s">
        <v>18288</v>
      </c>
      <c r="J13539">
        <v>8.8999999999999995E-4</v>
      </c>
      <c r="K13539">
        <v>0.51100000000000001</v>
      </c>
      <c r="L13539">
        <v>1.1976181818181815</v>
      </c>
      <c r="M13539" s="2">
        <f t="shared" si="419"/>
        <v>67.272727272727266</v>
      </c>
      <c r="N13539" t="s">
        <v>85</v>
      </c>
    </row>
    <row r="13540" spans="1:14">
      <c r="A13540">
        <v>38</v>
      </c>
      <c r="B13540" t="s">
        <v>4053</v>
      </c>
      <c r="C13540" t="s">
        <v>4052</v>
      </c>
      <c r="D13540">
        <v>260</v>
      </c>
      <c r="E13540" s="1">
        <v>0.69</v>
      </c>
      <c r="F13540">
        <v>0.91200000000000003</v>
      </c>
      <c r="G13540">
        <v>7.4999999999999997E-2</v>
      </c>
      <c r="H13540">
        <v>40</v>
      </c>
      <c r="I13540">
        <v>5.5</v>
      </c>
      <c r="J13540">
        <v>1.2099999999999999E-3</v>
      </c>
      <c r="K13540">
        <v>0.40300000000000002</v>
      </c>
      <c r="L13540">
        <v>1.1976181818181815</v>
      </c>
      <c r="M13540" s="2">
        <f t="shared" si="419"/>
        <v>69.090909090909093</v>
      </c>
      <c r="N13540" t="s">
        <v>85</v>
      </c>
    </row>
    <row r="13541" spans="1:14">
      <c r="A13541">
        <v>39</v>
      </c>
      <c r="B13541" t="s">
        <v>4051</v>
      </c>
      <c r="C13541" t="s">
        <v>4050</v>
      </c>
      <c r="D13541">
        <v>110</v>
      </c>
      <c r="E13541" s="1">
        <v>0.66700000000000004</v>
      </c>
      <c r="F13541">
        <v>0.63200000000000001</v>
      </c>
      <c r="G13541">
        <v>0.33300000000000002</v>
      </c>
      <c r="H13541">
        <v>21</v>
      </c>
      <c r="I13541">
        <v>4.7</v>
      </c>
      <c r="J13541">
        <v>3.1E-4</v>
      </c>
      <c r="K13541">
        <v>0.188</v>
      </c>
      <c r="L13541">
        <v>1.1976181818181815</v>
      </c>
      <c r="M13541" s="2">
        <f t="shared" si="419"/>
        <v>70.909090909090907</v>
      </c>
      <c r="N13541" t="s">
        <v>85</v>
      </c>
    </row>
    <row r="13542" spans="1:14">
      <c r="A13542">
        <v>40</v>
      </c>
      <c r="B13542" t="s">
        <v>4049</v>
      </c>
      <c r="C13542" t="s">
        <v>4048</v>
      </c>
      <c r="D13542">
        <v>420</v>
      </c>
      <c r="E13542" s="1">
        <v>0.65500000000000003</v>
      </c>
      <c r="F13542">
        <v>0.81499999999999995</v>
      </c>
      <c r="G13542">
        <v>0.56200000000000006</v>
      </c>
      <c r="H13542">
        <v>32</v>
      </c>
      <c r="I13542">
        <v>8.1</v>
      </c>
      <c r="J13542">
        <v>9.3000000000000005E-4</v>
      </c>
      <c r="K13542">
        <v>0.32700000000000001</v>
      </c>
      <c r="L13542">
        <v>1.1976181818181815</v>
      </c>
      <c r="M13542" s="2">
        <f t="shared" si="419"/>
        <v>72.727272727272734</v>
      </c>
      <c r="N13542" t="s">
        <v>85</v>
      </c>
    </row>
    <row r="13543" spans="1:14">
      <c r="A13543">
        <v>41</v>
      </c>
      <c r="B13543" t="s">
        <v>4789</v>
      </c>
      <c r="C13543" t="s">
        <v>4788</v>
      </c>
      <c r="D13543">
        <v>515</v>
      </c>
      <c r="E13543" s="1">
        <v>0.64</v>
      </c>
      <c r="F13543">
        <v>0.497</v>
      </c>
      <c r="G13543">
        <v>7.3999999999999996E-2</v>
      </c>
      <c r="H13543">
        <v>81</v>
      </c>
      <c r="I13543">
        <v>7.9</v>
      </c>
      <c r="J13543">
        <v>1.47E-3</v>
      </c>
      <c r="K13543">
        <v>0.22600000000000001</v>
      </c>
      <c r="L13543">
        <v>1.1976181818181815</v>
      </c>
      <c r="M13543" s="2">
        <f t="shared" si="419"/>
        <v>74.545454545454547</v>
      </c>
      <c r="N13543" t="s">
        <v>85</v>
      </c>
    </row>
    <row r="13544" spans="1:14">
      <c r="A13544">
        <v>42</v>
      </c>
      <c r="B13544" t="s">
        <v>2025</v>
      </c>
      <c r="C13544" t="s">
        <v>2024</v>
      </c>
      <c r="D13544">
        <v>465</v>
      </c>
      <c r="E13544" s="1">
        <v>0.61799999999999999</v>
      </c>
      <c r="F13544">
        <v>0.93799999999999994</v>
      </c>
      <c r="G13544">
        <v>0.16</v>
      </c>
      <c r="H13544">
        <v>25</v>
      </c>
      <c r="I13544" t="s">
        <v>18288</v>
      </c>
      <c r="J13544">
        <v>7.7999999999999999E-4</v>
      </c>
      <c r="K13544">
        <v>0.34399999999999997</v>
      </c>
      <c r="L13544">
        <v>1.1976181818181815</v>
      </c>
      <c r="M13544" s="2">
        <f t="shared" si="419"/>
        <v>76.363636363636374</v>
      </c>
      <c r="N13544" t="s">
        <v>85</v>
      </c>
    </row>
    <row r="13545" spans="1:14">
      <c r="A13545">
        <v>43</v>
      </c>
      <c r="B13545" t="s">
        <v>4047</v>
      </c>
      <c r="C13545" t="s">
        <v>4046</v>
      </c>
      <c r="D13545">
        <v>77</v>
      </c>
      <c r="E13545" s="1">
        <v>0.61699999999999999</v>
      </c>
      <c r="F13545">
        <v>0.75700000000000001</v>
      </c>
      <c r="G13545">
        <v>0.77800000000000002</v>
      </c>
      <c r="H13545">
        <v>27</v>
      </c>
      <c r="J13545">
        <v>6.7000000000000002E-4</v>
      </c>
      <c r="K13545">
        <v>0.51700000000000002</v>
      </c>
      <c r="L13545">
        <v>1.1976181818181815</v>
      </c>
      <c r="M13545" s="2">
        <f t="shared" si="419"/>
        <v>78.181818181818187</v>
      </c>
      <c r="N13545" t="s">
        <v>85</v>
      </c>
    </row>
    <row r="13546" spans="1:14">
      <c r="A13546">
        <v>44</v>
      </c>
      <c r="B13546" t="s">
        <v>4045</v>
      </c>
      <c r="C13546" t="s">
        <v>4044</v>
      </c>
      <c r="D13546">
        <v>309</v>
      </c>
      <c r="E13546" s="1">
        <v>0.60199999999999998</v>
      </c>
      <c r="G13546">
        <v>5.8999999999999997E-2</v>
      </c>
      <c r="H13546">
        <v>34</v>
      </c>
      <c r="I13546">
        <v>7.4</v>
      </c>
      <c r="J13546">
        <v>7.1000000000000002E-4</v>
      </c>
      <c r="L13546">
        <v>1.1976181818181815</v>
      </c>
      <c r="M13546" s="2">
        <f t="shared" si="419"/>
        <v>80</v>
      </c>
      <c r="N13546" t="s">
        <v>85</v>
      </c>
    </row>
    <row r="13547" spans="1:14">
      <c r="A13547">
        <v>45</v>
      </c>
      <c r="B13547" t="s">
        <v>6472</v>
      </c>
      <c r="C13547" t="s">
        <v>6471</v>
      </c>
      <c r="D13547">
        <v>1077</v>
      </c>
      <c r="E13547" s="1">
        <v>0.56200000000000006</v>
      </c>
      <c r="F13547">
        <v>0.95199999999999996</v>
      </c>
      <c r="G13547">
        <v>0.36</v>
      </c>
      <c r="H13547">
        <v>100</v>
      </c>
      <c r="I13547">
        <v>6.7</v>
      </c>
      <c r="J13547">
        <v>2.15E-3</v>
      </c>
      <c r="K13547">
        <v>0.27700000000000002</v>
      </c>
      <c r="L13547">
        <v>1.1976181818181815</v>
      </c>
      <c r="M13547" s="2">
        <f t="shared" si="419"/>
        <v>81.818181818181827</v>
      </c>
      <c r="N13547" t="s">
        <v>85</v>
      </c>
    </row>
    <row r="13548" spans="1:14">
      <c r="A13548">
        <v>46</v>
      </c>
      <c r="B13548" t="s">
        <v>4043</v>
      </c>
      <c r="C13548" t="s">
        <v>4042</v>
      </c>
      <c r="D13548">
        <v>273</v>
      </c>
      <c r="E13548" s="1">
        <v>0.55300000000000005</v>
      </c>
      <c r="G13548">
        <v>0.35</v>
      </c>
      <c r="H13548">
        <v>40</v>
      </c>
      <c r="I13548">
        <v>6.1</v>
      </c>
      <c r="J13548">
        <v>9.7000000000000005E-4</v>
      </c>
      <c r="L13548">
        <v>1.1976181818181815</v>
      </c>
      <c r="M13548" s="2">
        <f t="shared" si="419"/>
        <v>83.636363636363626</v>
      </c>
      <c r="N13548" t="s">
        <v>85</v>
      </c>
    </row>
    <row r="13549" spans="1:14">
      <c r="A13549">
        <v>47</v>
      </c>
      <c r="B13549" t="s">
        <v>1993</v>
      </c>
      <c r="C13549" t="s">
        <v>1992</v>
      </c>
      <c r="D13549">
        <v>471</v>
      </c>
      <c r="E13549" s="1">
        <v>0.54800000000000004</v>
      </c>
      <c r="F13549">
        <v>0.63800000000000001</v>
      </c>
      <c r="G13549">
        <v>0.38300000000000001</v>
      </c>
      <c r="H13549">
        <v>47</v>
      </c>
      <c r="I13549">
        <v>6.9</v>
      </c>
      <c r="J13549">
        <v>1.3600000000000001E-3</v>
      </c>
      <c r="K13549">
        <v>0.28899999999999998</v>
      </c>
      <c r="L13549">
        <v>1.1976181818181815</v>
      </c>
      <c r="M13549" s="2">
        <f t="shared" si="419"/>
        <v>85.454545454545453</v>
      </c>
      <c r="N13549" t="s">
        <v>85</v>
      </c>
    </row>
    <row r="13550" spans="1:14">
      <c r="A13550">
        <v>48</v>
      </c>
      <c r="B13550" t="s">
        <v>1983</v>
      </c>
      <c r="C13550" t="s">
        <v>1982</v>
      </c>
      <c r="D13550">
        <v>70</v>
      </c>
      <c r="E13550" s="1">
        <v>0.51100000000000001</v>
      </c>
      <c r="F13550">
        <v>0.46200000000000002</v>
      </c>
      <c r="G13550">
        <v>0.23799999999999999</v>
      </c>
      <c r="H13550">
        <v>21</v>
      </c>
      <c r="J13550">
        <v>3.2000000000000003E-4</v>
      </c>
      <c r="K13550">
        <v>0.156</v>
      </c>
      <c r="L13550">
        <v>1.1976181818181815</v>
      </c>
      <c r="M13550" s="2">
        <f t="shared" si="419"/>
        <v>87.272727272727266</v>
      </c>
      <c r="N13550" t="s">
        <v>85</v>
      </c>
    </row>
    <row r="13551" spans="1:14">
      <c r="A13551">
        <v>49</v>
      </c>
      <c r="B13551" t="s">
        <v>4041</v>
      </c>
      <c r="C13551" t="s">
        <v>4040</v>
      </c>
      <c r="D13551">
        <v>294</v>
      </c>
      <c r="E13551" s="1">
        <v>0.48899999999999999</v>
      </c>
      <c r="G13551">
        <v>6.7000000000000004E-2</v>
      </c>
      <c r="H13551">
        <v>45</v>
      </c>
      <c r="I13551">
        <v>8</v>
      </c>
      <c r="J13551">
        <v>6.9999999999999999E-4</v>
      </c>
      <c r="L13551">
        <v>1.1976181818181815</v>
      </c>
      <c r="M13551" s="2">
        <f t="shared" si="419"/>
        <v>89.090909090909093</v>
      </c>
      <c r="N13551" t="s">
        <v>85</v>
      </c>
    </row>
    <row r="13552" spans="1:14">
      <c r="A13552">
        <v>50</v>
      </c>
      <c r="B13552" t="s">
        <v>4039</v>
      </c>
      <c r="C13552" t="s">
        <v>4038</v>
      </c>
      <c r="D13552">
        <v>507</v>
      </c>
      <c r="E13552" s="1">
        <v>0.48899999999999999</v>
      </c>
      <c r="F13552">
        <v>1.1279999999999999</v>
      </c>
      <c r="G13552">
        <v>3.6999999999999998E-2</v>
      </c>
      <c r="H13552">
        <v>27</v>
      </c>
      <c r="I13552">
        <v>8.6</v>
      </c>
      <c r="J13552">
        <v>1.0499999999999999E-3</v>
      </c>
      <c r="K13552">
        <v>0.51</v>
      </c>
      <c r="L13552">
        <v>1.1976181818181815</v>
      </c>
      <c r="M13552" s="2">
        <f t="shared" si="419"/>
        <v>90.909090909090907</v>
      </c>
      <c r="N13552" t="s">
        <v>85</v>
      </c>
    </row>
    <row r="13553" spans="1:14">
      <c r="A13553">
        <v>51</v>
      </c>
      <c r="B13553" t="s">
        <v>4037</v>
      </c>
      <c r="C13553" t="s">
        <v>4036</v>
      </c>
      <c r="D13553">
        <v>116</v>
      </c>
      <c r="E13553" s="1">
        <v>0.43099999999999999</v>
      </c>
      <c r="F13553">
        <v>0.46200000000000002</v>
      </c>
      <c r="G13553">
        <v>0.1</v>
      </c>
      <c r="H13553">
        <v>30</v>
      </c>
      <c r="I13553">
        <v>5.3</v>
      </c>
      <c r="J13553">
        <v>3.2000000000000003E-4</v>
      </c>
      <c r="K13553">
        <v>0.13600000000000001</v>
      </c>
      <c r="L13553">
        <v>1.1976181818181815</v>
      </c>
      <c r="M13553" s="2">
        <f t="shared" si="419"/>
        <v>92.72727272727272</v>
      </c>
      <c r="N13553" t="s">
        <v>85</v>
      </c>
    </row>
    <row r="13554" spans="1:14">
      <c r="A13554">
        <v>52</v>
      </c>
      <c r="B13554" t="s">
        <v>1951</v>
      </c>
      <c r="C13554" t="s">
        <v>1950</v>
      </c>
      <c r="D13554">
        <v>207</v>
      </c>
      <c r="E13554" s="1">
        <v>0.42399999999999999</v>
      </c>
      <c r="F13554">
        <v>0.51900000000000002</v>
      </c>
      <c r="G13554">
        <v>0</v>
      </c>
      <c r="H13554">
        <v>15</v>
      </c>
      <c r="I13554" t="s">
        <v>18288</v>
      </c>
      <c r="J13554">
        <v>2.7999999999999998E-4</v>
      </c>
      <c r="K13554">
        <v>0.19800000000000001</v>
      </c>
      <c r="L13554">
        <v>1.1976181818181815</v>
      </c>
      <c r="M13554" s="2">
        <f t="shared" si="419"/>
        <v>94.545454545454547</v>
      </c>
      <c r="N13554" t="s">
        <v>85</v>
      </c>
    </row>
    <row r="13555" spans="1:14">
      <c r="A13555">
        <v>53</v>
      </c>
      <c r="B13555" t="s">
        <v>4035</v>
      </c>
      <c r="C13555" t="s">
        <v>4034</v>
      </c>
      <c r="D13555">
        <v>63</v>
      </c>
      <c r="E13555" s="1">
        <v>0.13800000000000001</v>
      </c>
      <c r="F13555">
        <v>0.13300000000000001</v>
      </c>
      <c r="G13555">
        <v>0.3</v>
      </c>
      <c r="H13555">
        <v>30</v>
      </c>
      <c r="J13555">
        <v>1.2E-4</v>
      </c>
      <c r="K13555">
        <v>5.1999999999999998E-2</v>
      </c>
      <c r="L13555">
        <v>1.1976181818181815</v>
      </c>
      <c r="M13555" s="2">
        <f t="shared" si="419"/>
        <v>96.36363636363636</v>
      </c>
      <c r="N13555" t="s">
        <v>85</v>
      </c>
    </row>
    <row r="13556" spans="1:14">
      <c r="A13556">
        <v>54</v>
      </c>
      <c r="B13556" t="s">
        <v>4033</v>
      </c>
      <c r="C13556" t="s">
        <v>4032</v>
      </c>
      <c r="D13556">
        <v>66</v>
      </c>
      <c r="E13556" s="1">
        <v>0.11799999999999999</v>
      </c>
      <c r="G13556">
        <v>6.7000000000000004E-2</v>
      </c>
      <c r="H13556">
        <v>15</v>
      </c>
      <c r="J13556">
        <v>1E-4</v>
      </c>
      <c r="L13556">
        <v>1.1976181818181815</v>
      </c>
      <c r="M13556" s="2">
        <f t="shared" si="419"/>
        <v>98.181818181818187</v>
      </c>
      <c r="N13556" t="s">
        <v>85</v>
      </c>
    </row>
    <row r="13557" spans="1:14">
      <c r="A13557">
        <v>55</v>
      </c>
      <c r="B13557" t="s">
        <v>4031</v>
      </c>
      <c r="C13557" t="s">
        <v>4030</v>
      </c>
      <c r="D13557">
        <v>16</v>
      </c>
      <c r="E13557" s="1">
        <v>5.2999999999999999E-2</v>
      </c>
      <c r="G13557">
        <v>0</v>
      </c>
      <c r="H13557">
        <v>8</v>
      </c>
      <c r="J13557">
        <v>1.2999999999999999E-4</v>
      </c>
      <c r="L13557">
        <v>1.1976181818181815</v>
      </c>
      <c r="M13557" s="2">
        <f t="shared" si="419"/>
        <v>100</v>
      </c>
      <c r="N13557" t="s">
        <v>85</v>
      </c>
    </row>
    <row r="13558" spans="1:14" s="3" customFormat="1">
      <c r="E13558" s="4"/>
      <c r="M13558" s="5"/>
    </row>
    <row r="13559" spans="1:14">
      <c r="A13559">
        <v>1</v>
      </c>
      <c r="B13559" t="s">
        <v>10201</v>
      </c>
      <c r="C13559" t="s">
        <v>10202</v>
      </c>
      <c r="D13559">
        <v>13438</v>
      </c>
      <c r="E13559" s="1">
        <v>23.654</v>
      </c>
      <c r="F13559">
        <v>29.248000000000001</v>
      </c>
      <c r="G13559">
        <v>3.1850000000000001</v>
      </c>
      <c r="H13559">
        <v>27</v>
      </c>
      <c r="I13559">
        <v>10</v>
      </c>
      <c r="J13559">
        <v>2.5159999999999998E-2</v>
      </c>
      <c r="K13559">
        <v>11.477</v>
      </c>
      <c r="L13559">
        <f>AVERAGE(E13559:E13751)</f>
        <v>1.979279792746115</v>
      </c>
      <c r="M13559" s="2">
        <f t="shared" ref="M13559:M13590" si="420">A13559/193*100</f>
        <v>0.5181347150259068</v>
      </c>
      <c r="N13559" t="s">
        <v>2</v>
      </c>
    </row>
    <row r="13560" spans="1:14">
      <c r="A13560">
        <v>2</v>
      </c>
      <c r="B13560" t="s">
        <v>10399</v>
      </c>
      <c r="C13560" t="s">
        <v>10400</v>
      </c>
      <c r="D13560">
        <v>12941</v>
      </c>
      <c r="E13560" s="1">
        <v>11.808</v>
      </c>
      <c r="F13560">
        <v>11.675000000000001</v>
      </c>
      <c r="G13560">
        <v>2.11</v>
      </c>
      <c r="H13560">
        <v>82</v>
      </c>
      <c r="I13560">
        <v>7.4</v>
      </c>
      <c r="J13560">
        <v>3.1140000000000001E-2</v>
      </c>
      <c r="K13560">
        <v>4.1779999999999999</v>
      </c>
      <c r="L13560">
        <v>1.979279792746115</v>
      </c>
      <c r="M13560" s="2">
        <f t="shared" si="420"/>
        <v>1.0362694300518136</v>
      </c>
      <c r="N13560" t="s">
        <v>2</v>
      </c>
    </row>
    <row r="13561" spans="1:14">
      <c r="A13561">
        <v>3</v>
      </c>
      <c r="B13561" t="s">
        <v>10199</v>
      </c>
      <c r="C13561" t="s">
        <v>10200</v>
      </c>
      <c r="D13561">
        <v>5676</v>
      </c>
      <c r="E13561" s="1">
        <v>10.228999999999999</v>
      </c>
      <c r="F13561">
        <v>12.313000000000001</v>
      </c>
      <c r="G13561">
        <v>0.69599999999999995</v>
      </c>
      <c r="H13561">
        <v>23</v>
      </c>
      <c r="I13561" t="s">
        <v>18288</v>
      </c>
      <c r="J13561">
        <v>7.5799999999999999E-3</v>
      </c>
      <c r="K13561">
        <v>4.3659999999999997</v>
      </c>
      <c r="L13561">
        <v>1.979279792746115</v>
      </c>
      <c r="M13561" s="2">
        <f t="shared" si="420"/>
        <v>1.5544041450777202</v>
      </c>
      <c r="N13561" t="s">
        <v>2</v>
      </c>
    </row>
    <row r="13562" spans="1:14">
      <c r="A13562">
        <v>4</v>
      </c>
      <c r="B13562" t="s">
        <v>20796</v>
      </c>
      <c r="C13562" t="s">
        <v>20795</v>
      </c>
      <c r="D13562">
        <v>39067</v>
      </c>
      <c r="E13562" s="1">
        <v>9.2509999999999994</v>
      </c>
      <c r="F13562">
        <v>10.125</v>
      </c>
      <c r="G13562">
        <v>1.526</v>
      </c>
      <c r="H13562">
        <v>325</v>
      </c>
      <c r="I13562">
        <v>8</v>
      </c>
      <c r="J13562">
        <v>8.8910000000000003E-2</v>
      </c>
      <c r="K13562">
        <v>3.8</v>
      </c>
      <c r="L13562">
        <v>1.979279792746115</v>
      </c>
      <c r="M13562" s="2">
        <f t="shared" si="420"/>
        <v>2.0725388601036272</v>
      </c>
      <c r="N13562" t="s">
        <v>2</v>
      </c>
    </row>
    <row r="13563" spans="1:14">
      <c r="A13563">
        <v>5</v>
      </c>
      <c r="B13563" t="s">
        <v>10251</v>
      </c>
      <c r="C13563" t="s">
        <v>10252</v>
      </c>
      <c r="D13563">
        <v>9461</v>
      </c>
      <c r="E13563" s="1">
        <v>8.4550000000000001</v>
      </c>
      <c r="F13563">
        <v>9.2210000000000001</v>
      </c>
      <c r="G13563">
        <v>1.2290000000000001</v>
      </c>
      <c r="H13563">
        <v>96</v>
      </c>
      <c r="I13563">
        <v>6.2</v>
      </c>
      <c r="J13563">
        <v>3.0110000000000001E-2</v>
      </c>
      <c r="K13563">
        <v>3.5470000000000002</v>
      </c>
      <c r="L13563">
        <v>1.979279792746115</v>
      </c>
      <c r="M13563" s="2">
        <f t="shared" si="420"/>
        <v>2.5906735751295336</v>
      </c>
      <c r="N13563" t="s">
        <v>2</v>
      </c>
    </row>
    <row r="13564" spans="1:14">
      <c r="A13564">
        <v>6</v>
      </c>
      <c r="B13564" t="s">
        <v>10315</v>
      </c>
      <c r="C13564" t="s">
        <v>10316</v>
      </c>
      <c r="D13564">
        <v>26842</v>
      </c>
      <c r="E13564" s="1">
        <v>6.7359999999999998</v>
      </c>
      <c r="F13564">
        <v>6.8879999999999999</v>
      </c>
      <c r="G13564">
        <v>1.373</v>
      </c>
      <c r="H13564">
        <v>378</v>
      </c>
      <c r="I13564">
        <v>7</v>
      </c>
      <c r="J13564">
        <v>6.5210000000000004E-2</v>
      </c>
      <c r="K13564">
        <v>2.31</v>
      </c>
      <c r="L13564">
        <v>1.979279792746115</v>
      </c>
      <c r="M13564" s="2">
        <f t="shared" si="420"/>
        <v>3.1088082901554404</v>
      </c>
      <c r="N13564" t="s">
        <v>2</v>
      </c>
    </row>
    <row r="13565" spans="1:14">
      <c r="A13565">
        <v>7</v>
      </c>
      <c r="B13565" t="s">
        <v>10371</v>
      </c>
      <c r="C13565" t="s">
        <v>10372</v>
      </c>
      <c r="D13565">
        <v>32497</v>
      </c>
      <c r="E13565" s="1">
        <v>6.5819999999999999</v>
      </c>
      <c r="F13565">
        <v>7.1130000000000004</v>
      </c>
      <c r="G13565">
        <v>1.5329999999999999</v>
      </c>
      <c r="H13565">
        <v>345</v>
      </c>
      <c r="I13565">
        <v>7.4</v>
      </c>
      <c r="J13565">
        <v>7.6429999999999998E-2</v>
      </c>
      <c r="K13565">
        <v>2.4780000000000002</v>
      </c>
      <c r="L13565">
        <v>1.979279792746115</v>
      </c>
      <c r="M13565" s="2">
        <f t="shared" si="420"/>
        <v>3.6269430051813467</v>
      </c>
      <c r="N13565" t="s">
        <v>2</v>
      </c>
    </row>
    <row r="13566" spans="1:14">
      <c r="A13566">
        <v>8</v>
      </c>
      <c r="B13566" t="s">
        <v>10379</v>
      </c>
      <c r="C13566" t="s">
        <v>10380</v>
      </c>
      <c r="D13566">
        <v>62407</v>
      </c>
      <c r="E13566" s="1">
        <v>6.5549999999999997</v>
      </c>
      <c r="F13566">
        <v>7.0839999999999996</v>
      </c>
      <c r="G13566">
        <v>1.3129999999999999</v>
      </c>
      <c r="H13566">
        <v>469</v>
      </c>
      <c r="I13566">
        <v>9.5</v>
      </c>
      <c r="J13566">
        <v>0.10036</v>
      </c>
      <c r="K13566">
        <v>2.2719999999999998</v>
      </c>
      <c r="L13566">
        <v>1.979279792746115</v>
      </c>
      <c r="M13566" s="2">
        <f t="shared" si="420"/>
        <v>4.1450777202072544</v>
      </c>
      <c r="N13566" t="s">
        <v>2</v>
      </c>
    </row>
    <row r="13567" spans="1:14">
      <c r="A13567">
        <v>9</v>
      </c>
      <c r="B13567" t="s">
        <v>16692</v>
      </c>
      <c r="C13567" t="s">
        <v>16693</v>
      </c>
      <c r="D13567">
        <v>3136</v>
      </c>
      <c r="E13567" s="1">
        <v>6.2789999999999999</v>
      </c>
      <c r="F13567">
        <v>5.8129999999999997</v>
      </c>
      <c r="G13567">
        <v>1.04</v>
      </c>
      <c r="H13567">
        <v>101</v>
      </c>
      <c r="I13567">
        <v>4</v>
      </c>
      <c r="J13567">
        <v>1.0160000000000001E-2</v>
      </c>
      <c r="K13567">
        <v>1.5</v>
      </c>
      <c r="L13567">
        <v>1.979279792746115</v>
      </c>
      <c r="M13567" s="2">
        <f t="shared" si="420"/>
        <v>4.6632124352331603</v>
      </c>
      <c r="N13567" t="s">
        <v>2</v>
      </c>
    </row>
    <row r="13568" spans="1:14">
      <c r="A13568">
        <v>10</v>
      </c>
      <c r="B13568" t="s">
        <v>20758</v>
      </c>
      <c r="C13568" t="s">
        <v>20757</v>
      </c>
      <c r="D13568">
        <v>2346</v>
      </c>
      <c r="E13568" s="1">
        <v>6.1260000000000003</v>
      </c>
      <c r="F13568">
        <v>5.77</v>
      </c>
      <c r="G13568">
        <v>1.585</v>
      </c>
      <c r="H13568">
        <v>118</v>
      </c>
      <c r="I13568">
        <v>2.9</v>
      </c>
      <c r="J13568">
        <v>1.306E-2</v>
      </c>
      <c r="K13568">
        <v>1.992</v>
      </c>
      <c r="L13568">
        <v>1.979279792746115</v>
      </c>
      <c r="M13568" s="2">
        <f t="shared" si="420"/>
        <v>5.1813471502590671</v>
      </c>
      <c r="N13568" t="s">
        <v>2</v>
      </c>
    </row>
    <row r="13569" spans="1:14">
      <c r="A13569">
        <v>11</v>
      </c>
      <c r="B13569" t="s">
        <v>19954</v>
      </c>
      <c r="C13569" t="s">
        <v>19955</v>
      </c>
      <c r="D13569">
        <v>13938</v>
      </c>
      <c r="E13569" s="1">
        <v>5.431</v>
      </c>
      <c r="F13569">
        <v>6.1989999999999998</v>
      </c>
      <c r="G13569">
        <v>1</v>
      </c>
      <c r="H13569">
        <v>139</v>
      </c>
      <c r="I13569" t="s">
        <v>18288</v>
      </c>
      <c r="J13569">
        <v>2.7810000000000001E-2</v>
      </c>
      <c r="K13569">
        <v>2.3490000000000002</v>
      </c>
      <c r="L13569">
        <v>1.979279792746115</v>
      </c>
      <c r="M13569" s="2">
        <f t="shared" si="420"/>
        <v>5.6994818652849739</v>
      </c>
      <c r="N13569" t="s">
        <v>2</v>
      </c>
    </row>
    <row r="13570" spans="1:14">
      <c r="A13570">
        <v>12</v>
      </c>
      <c r="B13570" t="s">
        <v>20149</v>
      </c>
      <c r="C13570" t="s">
        <v>20150</v>
      </c>
      <c r="D13570">
        <v>2985</v>
      </c>
      <c r="E13570" s="1">
        <v>5.319</v>
      </c>
      <c r="F13570">
        <v>4.0199999999999996</v>
      </c>
      <c r="G13570">
        <v>0.29299999999999998</v>
      </c>
      <c r="H13570">
        <v>157</v>
      </c>
      <c r="I13570">
        <v>9.1</v>
      </c>
      <c r="J13570">
        <v>1.7600000000000001E-3</v>
      </c>
      <c r="K13570">
        <v>0.33700000000000002</v>
      </c>
      <c r="L13570">
        <v>1.979279792746115</v>
      </c>
      <c r="M13570" s="2">
        <f t="shared" si="420"/>
        <v>6.2176165803108807</v>
      </c>
      <c r="N13570" t="s">
        <v>2</v>
      </c>
    </row>
    <row r="13571" spans="1:14">
      <c r="A13571">
        <v>13</v>
      </c>
      <c r="B13571" t="s">
        <v>10289</v>
      </c>
      <c r="C13571" t="s">
        <v>10290</v>
      </c>
      <c r="D13571">
        <v>24541</v>
      </c>
      <c r="E13571" s="1">
        <v>5.242</v>
      </c>
      <c r="F13571">
        <v>5.5419999999999998</v>
      </c>
      <c r="G13571">
        <v>0.90300000000000002</v>
      </c>
      <c r="H13571">
        <v>493</v>
      </c>
      <c r="I13571">
        <v>6.8</v>
      </c>
      <c r="J13571">
        <v>5.2400000000000002E-2</v>
      </c>
      <c r="K13571">
        <v>1.61</v>
      </c>
      <c r="L13571">
        <v>1.979279792746115</v>
      </c>
      <c r="M13571" s="2">
        <f t="shared" si="420"/>
        <v>6.7357512953367875</v>
      </c>
      <c r="N13571" t="s">
        <v>2</v>
      </c>
    </row>
    <row r="13572" spans="1:14">
      <c r="A13572">
        <v>14</v>
      </c>
      <c r="B13572" t="s">
        <v>10357</v>
      </c>
      <c r="C13572" t="s">
        <v>10358</v>
      </c>
      <c r="D13572">
        <v>14009</v>
      </c>
      <c r="E13572" s="1">
        <v>5.1349999999999998</v>
      </c>
      <c r="F13572">
        <v>5.8609999999999998</v>
      </c>
      <c r="G13572">
        <v>1.639</v>
      </c>
      <c r="H13572">
        <v>158</v>
      </c>
      <c r="I13572">
        <v>8.4</v>
      </c>
      <c r="J13572">
        <v>2.4580000000000001E-2</v>
      </c>
      <c r="K13572">
        <v>1.8149999999999999</v>
      </c>
      <c r="L13572">
        <v>1.979279792746115</v>
      </c>
      <c r="M13572" s="2">
        <f t="shared" si="420"/>
        <v>7.2538860103626934</v>
      </c>
      <c r="N13572" t="s">
        <v>2</v>
      </c>
    </row>
    <row r="13573" spans="1:14">
      <c r="A13573">
        <v>15</v>
      </c>
      <c r="B13573" t="s">
        <v>10247</v>
      </c>
      <c r="C13573" t="s">
        <v>10248</v>
      </c>
      <c r="D13573">
        <v>2240</v>
      </c>
      <c r="E13573" s="1">
        <v>4.3559999999999999</v>
      </c>
      <c r="F13573">
        <v>5.49</v>
      </c>
      <c r="G13573">
        <v>1.2270000000000001</v>
      </c>
      <c r="H13573">
        <v>22</v>
      </c>
      <c r="I13573">
        <v>8.8000000000000007</v>
      </c>
      <c r="J13573">
        <v>2.9199999999999999E-3</v>
      </c>
      <c r="K13573">
        <v>1.7350000000000001</v>
      </c>
      <c r="L13573">
        <v>1.979279792746115</v>
      </c>
      <c r="M13573" s="2">
        <f t="shared" si="420"/>
        <v>7.7720207253886011</v>
      </c>
      <c r="N13573" t="s">
        <v>2</v>
      </c>
    </row>
    <row r="13574" spans="1:14">
      <c r="A13574">
        <v>16</v>
      </c>
      <c r="B13574" t="s">
        <v>10217</v>
      </c>
      <c r="C13574" t="s">
        <v>10218</v>
      </c>
      <c r="D13574">
        <v>4573</v>
      </c>
      <c r="E13574" s="1">
        <v>4.3540000000000001</v>
      </c>
      <c r="F13574">
        <v>4.7699999999999996</v>
      </c>
      <c r="G13574">
        <v>0.3</v>
      </c>
      <c r="H13574">
        <v>243</v>
      </c>
      <c r="I13574">
        <v>3.2</v>
      </c>
      <c r="J13574">
        <v>1.9570000000000001E-2</v>
      </c>
      <c r="K13574">
        <v>1.353</v>
      </c>
      <c r="L13574">
        <v>1.979279792746115</v>
      </c>
      <c r="M13574" s="2">
        <f t="shared" si="420"/>
        <v>8.2901554404145088</v>
      </c>
      <c r="N13574" t="s">
        <v>2</v>
      </c>
    </row>
    <row r="13575" spans="1:14">
      <c r="A13575">
        <v>17</v>
      </c>
      <c r="B13575" t="s">
        <v>20696</v>
      </c>
      <c r="C13575" t="s">
        <v>20695</v>
      </c>
      <c r="D13575">
        <v>9159</v>
      </c>
      <c r="E13575" s="1">
        <v>4.3070000000000004</v>
      </c>
      <c r="F13575">
        <v>4.7830000000000004</v>
      </c>
      <c r="G13575">
        <v>0.86299999999999999</v>
      </c>
      <c r="H13575">
        <v>146</v>
      </c>
      <c r="I13575">
        <v>7.2</v>
      </c>
      <c r="J13575">
        <v>1.83E-2</v>
      </c>
      <c r="K13575">
        <v>1.4179999999999999</v>
      </c>
      <c r="L13575">
        <v>1.979279792746115</v>
      </c>
      <c r="M13575" s="2">
        <f t="shared" si="420"/>
        <v>8.8082901554404138</v>
      </c>
      <c r="N13575" t="s">
        <v>2</v>
      </c>
    </row>
    <row r="13576" spans="1:14">
      <c r="A13576">
        <v>18</v>
      </c>
      <c r="B13576" t="s">
        <v>16222</v>
      </c>
      <c r="C13576" t="s">
        <v>16223</v>
      </c>
      <c r="D13576">
        <v>1293</v>
      </c>
      <c r="E13576" s="1">
        <v>4.1580000000000004</v>
      </c>
      <c r="F13576">
        <v>5.9649999999999999</v>
      </c>
      <c r="G13576">
        <v>0.41</v>
      </c>
      <c r="H13576">
        <v>39</v>
      </c>
      <c r="I13576">
        <v>5.4</v>
      </c>
      <c r="J13576">
        <v>4.2900000000000004E-3</v>
      </c>
      <c r="K13576">
        <v>2.1269999999999998</v>
      </c>
      <c r="L13576">
        <v>1.979279792746115</v>
      </c>
      <c r="M13576" s="2">
        <f t="shared" si="420"/>
        <v>9.3264248704663206</v>
      </c>
      <c r="N13576" t="s">
        <v>2</v>
      </c>
    </row>
    <row r="13577" spans="1:14">
      <c r="A13577">
        <v>19</v>
      </c>
      <c r="B13577" t="s">
        <v>10337</v>
      </c>
      <c r="C13577" t="s">
        <v>10338</v>
      </c>
      <c r="D13577">
        <v>1307</v>
      </c>
      <c r="E13577" s="1">
        <v>4.1470000000000002</v>
      </c>
      <c r="G13577">
        <v>1</v>
      </c>
      <c r="H13577">
        <v>7</v>
      </c>
      <c r="I13577">
        <v>4.7</v>
      </c>
      <c r="J13577">
        <v>4.1399999999999996E-3</v>
      </c>
      <c r="L13577">
        <v>1.979279792746115</v>
      </c>
      <c r="M13577" s="2">
        <f t="shared" si="420"/>
        <v>9.8445595854922274</v>
      </c>
      <c r="N13577" t="s">
        <v>2</v>
      </c>
    </row>
    <row r="13578" spans="1:14">
      <c r="A13578">
        <v>20</v>
      </c>
      <c r="B13578" t="s">
        <v>17182</v>
      </c>
      <c r="C13578" t="s">
        <v>17183</v>
      </c>
      <c r="D13578">
        <v>10979</v>
      </c>
      <c r="E13578" s="1">
        <v>4.1340000000000003</v>
      </c>
      <c r="F13578">
        <v>4.3</v>
      </c>
      <c r="G13578">
        <v>1.0649999999999999</v>
      </c>
      <c r="H13578">
        <v>186</v>
      </c>
      <c r="I13578">
        <v>7.9</v>
      </c>
      <c r="J13578">
        <v>2.146E-2</v>
      </c>
      <c r="K13578">
        <v>1.3480000000000001</v>
      </c>
      <c r="L13578">
        <v>1.979279792746115</v>
      </c>
      <c r="M13578" s="2">
        <f t="shared" si="420"/>
        <v>10.362694300518134</v>
      </c>
      <c r="N13578" t="s">
        <v>2</v>
      </c>
    </row>
    <row r="13579" spans="1:14">
      <c r="A13579">
        <v>21</v>
      </c>
      <c r="B13579" t="s">
        <v>10313</v>
      </c>
      <c r="C13579" t="s">
        <v>10314</v>
      </c>
      <c r="D13579">
        <v>2807</v>
      </c>
      <c r="E13579" s="1">
        <v>3.8769999999999998</v>
      </c>
      <c r="F13579">
        <v>4.4470000000000001</v>
      </c>
      <c r="G13579">
        <v>1.1579999999999999</v>
      </c>
      <c r="H13579">
        <v>95</v>
      </c>
      <c r="I13579">
        <v>5.2</v>
      </c>
      <c r="J13579">
        <v>7.9500000000000005E-3</v>
      </c>
      <c r="K13579">
        <v>1.298</v>
      </c>
      <c r="L13579">
        <v>1.979279792746115</v>
      </c>
      <c r="M13579" s="2">
        <f t="shared" si="420"/>
        <v>10.880829015544041</v>
      </c>
      <c r="N13579" t="s">
        <v>2</v>
      </c>
    </row>
    <row r="13580" spans="1:14">
      <c r="A13580">
        <v>22</v>
      </c>
      <c r="B13580" t="s">
        <v>20662</v>
      </c>
      <c r="C13580" t="s">
        <v>20661</v>
      </c>
      <c r="D13580">
        <v>2145</v>
      </c>
      <c r="E13580" s="1">
        <v>3.75</v>
      </c>
      <c r="F13580">
        <v>2.4289999999999998</v>
      </c>
      <c r="G13580">
        <v>1.0660000000000001</v>
      </c>
      <c r="H13580">
        <v>76</v>
      </c>
      <c r="I13580">
        <v>4.2</v>
      </c>
      <c r="J13580">
        <v>7.4200000000000004E-3</v>
      </c>
      <c r="K13580">
        <v>0.63200000000000001</v>
      </c>
      <c r="L13580">
        <v>1.979279792746115</v>
      </c>
      <c r="M13580" s="2">
        <f t="shared" si="420"/>
        <v>11.398963730569948</v>
      </c>
      <c r="N13580" t="s">
        <v>2</v>
      </c>
    </row>
    <row r="13581" spans="1:14">
      <c r="A13581">
        <v>23</v>
      </c>
      <c r="B13581" t="s">
        <v>18618</v>
      </c>
      <c r="C13581" t="s">
        <v>18619</v>
      </c>
      <c r="D13581">
        <v>20361</v>
      </c>
      <c r="E13581" s="1">
        <v>3.6579999999999999</v>
      </c>
      <c r="F13581">
        <v>4.0549999999999997</v>
      </c>
      <c r="G13581">
        <v>0.66300000000000003</v>
      </c>
      <c r="H13581">
        <v>267</v>
      </c>
      <c r="I13581">
        <v>9.5</v>
      </c>
      <c r="J13581">
        <v>2.154E-2</v>
      </c>
      <c r="K13581">
        <v>0.999</v>
      </c>
      <c r="L13581">
        <v>1.979279792746115</v>
      </c>
      <c r="M13581" s="2">
        <f t="shared" si="420"/>
        <v>11.917098445595855</v>
      </c>
      <c r="N13581" t="s">
        <v>2</v>
      </c>
    </row>
    <row r="13582" spans="1:14">
      <c r="A13582">
        <v>24</v>
      </c>
      <c r="B13582" t="s">
        <v>10335</v>
      </c>
      <c r="C13582" t="s">
        <v>10336</v>
      </c>
      <c r="D13582">
        <v>12422</v>
      </c>
      <c r="E13582" s="1">
        <v>3.6560000000000001</v>
      </c>
      <c r="F13582">
        <v>3.4729999999999999</v>
      </c>
      <c r="G13582">
        <v>0.81100000000000005</v>
      </c>
      <c r="H13582">
        <v>127</v>
      </c>
      <c r="I13582" t="s">
        <v>18288</v>
      </c>
      <c r="J13582">
        <v>1.235E-2</v>
      </c>
      <c r="K13582">
        <v>0.99199999999999999</v>
      </c>
      <c r="L13582">
        <v>1.979279792746115</v>
      </c>
      <c r="M13582" s="2">
        <f t="shared" si="420"/>
        <v>12.435233160621761</v>
      </c>
      <c r="N13582" t="s">
        <v>2</v>
      </c>
    </row>
    <row r="13583" spans="1:14">
      <c r="A13583">
        <v>25</v>
      </c>
      <c r="B13583" t="s">
        <v>16698</v>
      </c>
      <c r="C13583" t="s">
        <v>16699</v>
      </c>
      <c r="D13583">
        <v>5049</v>
      </c>
      <c r="E13583" s="1">
        <v>3.633</v>
      </c>
      <c r="F13583">
        <v>2.73</v>
      </c>
      <c r="G13583">
        <v>0.59699999999999998</v>
      </c>
      <c r="H13583">
        <v>196</v>
      </c>
      <c r="I13583">
        <v>6.6</v>
      </c>
      <c r="J13583">
        <v>4.5999999999999999E-3</v>
      </c>
      <c r="K13583">
        <v>0.317</v>
      </c>
      <c r="L13583">
        <v>1.979279792746115</v>
      </c>
      <c r="M13583" s="2">
        <f t="shared" si="420"/>
        <v>12.953367875647666</v>
      </c>
      <c r="N13583" t="s">
        <v>2</v>
      </c>
    </row>
    <row r="13584" spans="1:14">
      <c r="A13584">
        <v>26</v>
      </c>
      <c r="B13584" t="s">
        <v>20646</v>
      </c>
      <c r="C13584" t="s">
        <v>20645</v>
      </c>
      <c r="D13584">
        <v>13482</v>
      </c>
      <c r="E13584" s="1">
        <v>3.5179999999999998</v>
      </c>
      <c r="F13584">
        <v>4.3979999999999997</v>
      </c>
      <c r="G13584">
        <v>0.752</v>
      </c>
      <c r="H13584">
        <v>133</v>
      </c>
      <c r="I13584" t="s">
        <v>18288</v>
      </c>
      <c r="J13584">
        <v>1.6910000000000001E-2</v>
      </c>
      <c r="K13584">
        <v>1.284</v>
      </c>
      <c r="L13584">
        <v>1.979279792746115</v>
      </c>
      <c r="M13584" s="2">
        <f t="shared" si="420"/>
        <v>13.471502590673575</v>
      </c>
      <c r="N13584" t="s">
        <v>2</v>
      </c>
    </row>
    <row r="13585" spans="1:14">
      <c r="A13585">
        <v>27</v>
      </c>
      <c r="B13585" t="s">
        <v>10195</v>
      </c>
      <c r="C13585" t="s">
        <v>10196</v>
      </c>
      <c r="D13585">
        <v>14232</v>
      </c>
      <c r="E13585" s="1">
        <v>3.4489999999999998</v>
      </c>
      <c r="F13585">
        <v>4.0510000000000002</v>
      </c>
      <c r="G13585">
        <v>0.86499999999999999</v>
      </c>
      <c r="H13585">
        <v>260</v>
      </c>
      <c r="I13585">
        <v>8</v>
      </c>
      <c r="J13585">
        <v>2.5999999999999999E-2</v>
      </c>
      <c r="K13585">
        <v>1.238</v>
      </c>
      <c r="L13585">
        <v>1.979279792746115</v>
      </c>
      <c r="M13585" s="2">
        <f t="shared" si="420"/>
        <v>13.989637305699482</v>
      </c>
      <c r="N13585" t="s">
        <v>2</v>
      </c>
    </row>
    <row r="13586" spans="1:14">
      <c r="A13586">
        <v>28</v>
      </c>
      <c r="B13586" t="s">
        <v>10383</v>
      </c>
      <c r="C13586" t="s">
        <v>10384</v>
      </c>
      <c r="D13586">
        <v>15450</v>
      </c>
      <c r="E13586" s="1">
        <v>3.347</v>
      </c>
      <c r="F13586">
        <v>3.6509999999999998</v>
      </c>
      <c r="G13586">
        <v>0.46899999999999997</v>
      </c>
      <c r="H13586">
        <v>254</v>
      </c>
      <c r="I13586" t="s">
        <v>18288</v>
      </c>
      <c r="J13586">
        <v>1.95E-2</v>
      </c>
      <c r="K13586">
        <v>1.0009999999999999</v>
      </c>
      <c r="L13586">
        <v>1.979279792746115</v>
      </c>
      <c r="M13586" s="2">
        <f t="shared" si="420"/>
        <v>14.507772020725387</v>
      </c>
      <c r="N13586" t="s">
        <v>2</v>
      </c>
    </row>
    <row r="13587" spans="1:14">
      <c r="A13587">
        <v>29</v>
      </c>
      <c r="B13587" t="s">
        <v>21359</v>
      </c>
      <c r="C13587" t="s">
        <v>21360</v>
      </c>
      <c r="D13587">
        <v>19898</v>
      </c>
      <c r="E13587" s="1">
        <v>3.2850000000000001</v>
      </c>
      <c r="F13587">
        <v>3.2669999999999999</v>
      </c>
      <c r="G13587">
        <v>0.78700000000000003</v>
      </c>
      <c r="H13587">
        <v>333</v>
      </c>
      <c r="I13587">
        <v>8.6999999999999993</v>
      </c>
      <c r="J13587">
        <v>2.7140000000000001E-2</v>
      </c>
      <c r="K13587">
        <v>0.75600000000000001</v>
      </c>
      <c r="L13587">
        <v>1.979279792746115</v>
      </c>
      <c r="M13587" s="2">
        <f t="shared" si="420"/>
        <v>15.025906735751295</v>
      </c>
      <c r="N13587" t="s">
        <v>2</v>
      </c>
    </row>
    <row r="13588" spans="1:14">
      <c r="A13588">
        <v>30</v>
      </c>
      <c r="B13588" t="s">
        <v>18624</v>
      </c>
      <c r="C13588" t="s">
        <v>18625</v>
      </c>
      <c r="D13588">
        <v>3453</v>
      </c>
      <c r="E13588" s="1">
        <v>3.2509999999999999</v>
      </c>
      <c r="F13588">
        <v>3.3039999999999998</v>
      </c>
      <c r="G13588">
        <v>0.48</v>
      </c>
      <c r="H13588">
        <v>227</v>
      </c>
      <c r="I13588">
        <v>6.1</v>
      </c>
      <c r="J13588">
        <v>7.0800000000000004E-3</v>
      </c>
      <c r="K13588">
        <v>0.83599999999999997</v>
      </c>
      <c r="L13588">
        <v>1.979279792746115</v>
      </c>
      <c r="M13588" s="2">
        <f t="shared" si="420"/>
        <v>15.544041450777202</v>
      </c>
      <c r="N13588" t="s">
        <v>2</v>
      </c>
    </row>
    <row r="13589" spans="1:14">
      <c r="A13589">
        <v>31</v>
      </c>
      <c r="B13589" t="s">
        <v>10329</v>
      </c>
      <c r="C13589" t="s">
        <v>10330</v>
      </c>
      <c r="D13589">
        <v>5293</v>
      </c>
      <c r="E13589" s="1">
        <v>3.15</v>
      </c>
      <c r="F13589">
        <v>3.57</v>
      </c>
      <c r="G13589">
        <v>0.52300000000000002</v>
      </c>
      <c r="H13589">
        <v>88</v>
      </c>
      <c r="I13589">
        <v>8.8000000000000007</v>
      </c>
      <c r="J13589">
        <v>9.3500000000000007E-3</v>
      </c>
      <c r="K13589">
        <v>1.097</v>
      </c>
      <c r="L13589">
        <v>1.979279792746115</v>
      </c>
      <c r="M13589" s="2">
        <f t="shared" si="420"/>
        <v>16.062176165803109</v>
      </c>
      <c r="N13589" t="s">
        <v>2</v>
      </c>
    </row>
    <row r="13590" spans="1:14">
      <c r="A13590">
        <v>32</v>
      </c>
      <c r="B13590" t="s">
        <v>20592</v>
      </c>
      <c r="C13590" t="s">
        <v>20591</v>
      </c>
      <c r="D13590">
        <v>29873</v>
      </c>
      <c r="E13590" s="1">
        <v>3.05</v>
      </c>
      <c r="F13590">
        <v>3.5750000000000002</v>
      </c>
      <c r="G13590">
        <v>0.55900000000000005</v>
      </c>
      <c r="H13590">
        <v>245</v>
      </c>
      <c r="I13590" t="s">
        <v>18288</v>
      </c>
      <c r="J13590">
        <v>2.4279999999999999E-2</v>
      </c>
      <c r="K13590">
        <v>0.96399999999999997</v>
      </c>
      <c r="L13590">
        <v>1.979279792746115</v>
      </c>
      <c r="M13590" s="2">
        <f t="shared" si="420"/>
        <v>16.580310880829018</v>
      </c>
      <c r="N13590" t="s">
        <v>2</v>
      </c>
    </row>
    <row r="13591" spans="1:14">
      <c r="A13591">
        <v>33</v>
      </c>
      <c r="B13591" t="s">
        <v>21385</v>
      </c>
      <c r="C13591" t="s">
        <v>21386</v>
      </c>
      <c r="D13591">
        <v>5244</v>
      </c>
      <c r="E13591" s="1">
        <v>2.972</v>
      </c>
      <c r="F13591">
        <v>3.258</v>
      </c>
      <c r="G13591">
        <v>0.40100000000000002</v>
      </c>
      <c r="H13591">
        <v>187</v>
      </c>
      <c r="I13591">
        <v>5.6</v>
      </c>
      <c r="J13591">
        <v>9.8200000000000006E-3</v>
      </c>
      <c r="K13591">
        <v>0.66200000000000003</v>
      </c>
      <c r="L13591">
        <v>1.979279792746115</v>
      </c>
      <c r="M13591" s="2">
        <f t="shared" ref="M13591:M13622" si="421">A13591/193*100</f>
        <v>17.098445595854923</v>
      </c>
      <c r="N13591" t="s">
        <v>2</v>
      </c>
    </row>
    <row r="13592" spans="1:14">
      <c r="A13592">
        <v>34</v>
      </c>
      <c r="B13592" t="s">
        <v>10347</v>
      </c>
      <c r="C13592" t="s">
        <v>10348</v>
      </c>
      <c r="D13592">
        <v>13365</v>
      </c>
      <c r="E13592" s="1">
        <v>2.968</v>
      </c>
      <c r="F13592">
        <v>3.0870000000000002</v>
      </c>
      <c r="G13592">
        <v>0.624</v>
      </c>
      <c r="H13592">
        <v>125</v>
      </c>
      <c r="I13592" t="s">
        <v>18288</v>
      </c>
      <c r="J13592">
        <v>1.345E-2</v>
      </c>
      <c r="K13592">
        <v>0.93500000000000005</v>
      </c>
      <c r="L13592">
        <v>1.979279792746115</v>
      </c>
      <c r="M13592" s="2">
        <f t="shared" si="421"/>
        <v>17.616580310880828</v>
      </c>
      <c r="N13592" t="s">
        <v>2</v>
      </c>
    </row>
    <row r="13593" spans="1:14">
      <c r="A13593">
        <v>35</v>
      </c>
      <c r="B13593" t="s">
        <v>20578</v>
      </c>
      <c r="C13593" t="s">
        <v>20577</v>
      </c>
      <c r="D13593">
        <v>9736</v>
      </c>
      <c r="E13593" s="1">
        <v>2.9220000000000002</v>
      </c>
      <c r="F13593">
        <v>2.9969999999999999</v>
      </c>
      <c r="G13593">
        <v>0.51900000000000002</v>
      </c>
      <c r="H13593">
        <v>206</v>
      </c>
      <c r="I13593">
        <v>8.6999999999999993</v>
      </c>
      <c r="J13593">
        <v>1.205E-2</v>
      </c>
      <c r="K13593">
        <v>0.77800000000000002</v>
      </c>
      <c r="L13593">
        <v>1.979279792746115</v>
      </c>
      <c r="M13593" s="2">
        <f t="shared" si="421"/>
        <v>18.134715025906736</v>
      </c>
      <c r="N13593" t="s">
        <v>2</v>
      </c>
    </row>
    <row r="13594" spans="1:14">
      <c r="A13594">
        <v>36</v>
      </c>
      <c r="B13594" t="s">
        <v>17192</v>
      </c>
      <c r="C13594" t="s">
        <v>17193</v>
      </c>
      <c r="D13594">
        <v>2872</v>
      </c>
      <c r="E13594" s="1">
        <v>2.855</v>
      </c>
      <c r="F13594">
        <v>2.36</v>
      </c>
      <c r="G13594">
        <v>0.51800000000000002</v>
      </c>
      <c r="H13594">
        <v>114</v>
      </c>
      <c r="I13594" t="s">
        <v>18288</v>
      </c>
      <c r="J13594">
        <v>3.7000000000000002E-3</v>
      </c>
      <c r="K13594">
        <v>0.65</v>
      </c>
      <c r="L13594">
        <v>1.979279792746115</v>
      </c>
      <c r="M13594" s="2">
        <f t="shared" si="421"/>
        <v>18.652849740932641</v>
      </c>
      <c r="N13594" t="s">
        <v>2</v>
      </c>
    </row>
    <row r="13595" spans="1:14">
      <c r="A13595">
        <v>37</v>
      </c>
      <c r="B13595" t="s">
        <v>10385</v>
      </c>
      <c r="C13595" t="s">
        <v>10386</v>
      </c>
      <c r="D13595">
        <v>1032</v>
      </c>
      <c r="E13595" s="1">
        <v>2.8330000000000002</v>
      </c>
      <c r="F13595">
        <v>3.08</v>
      </c>
      <c r="G13595">
        <v>2.25</v>
      </c>
      <c r="H13595">
        <v>24</v>
      </c>
      <c r="I13595">
        <v>6.9</v>
      </c>
      <c r="J13595">
        <v>1.56E-3</v>
      </c>
      <c r="K13595">
        <v>0.71</v>
      </c>
      <c r="L13595">
        <v>1.979279792746115</v>
      </c>
      <c r="M13595" s="2">
        <f t="shared" si="421"/>
        <v>19.170984455958546</v>
      </c>
      <c r="N13595" t="s">
        <v>2</v>
      </c>
    </row>
    <row r="13596" spans="1:14">
      <c r="A13596">
        <v>38</v>
      </c>
      <c r="B13596" t="s">
        <v>19970</v>
      </c>
      <c r="C13596" t="s">
        <v>19971</v>
      </c>
      <c r="D13596">
        <v>5961</v>
      </c>
      <c r="E13596" s="1">
        <v>2.8180000000000001</v>
      </c>
      <c r="F13596">
        <v>3.2679999999999998</v>
      </c>
      <c r="G13596">
        <v>0.59799999999999998</v>
      </c>
      <c r="H13596">
        <v>102</v>
      </c>
      <c r="I13596">
        <v>9.8000000000000007</v>
      </c>
      <c r="J13596">
        <v>9.1800000000000007E-3</v>
      </c>
      <c r="K13596">
        <v>1.054</v>
      </c>
      <c r="L13596">
        <v>1.979279792746115</v>
      </c>
      <c r="M13596" s="2">
        <f t="shared" si="421"/>
        <v>19.689119170984455</v>
      </c>
      <c r="N13596" t="s">
        <v>2</v>
      </c>
    </row>
    <row r="13597" spans="1:14">
      <c r="A13597">
        <v>39</v>
      </c>
      <c r="B13597" t="s">
        <v>10922</v>
      </c>
      <c r="C13597" t="s">
        <v>10923</v>
      </c>
      <c r="D13597">
        <v>3592</v>
      </c>
      <c r="E13597" s="1">
        <v>2.782</v>
      </c>
      <c r="F13597">
        <v>2.7109999999999999</v>
      </c>
      <c r="G13597">
        <v>0.60699999999999998</v>
      </c>
      <c r="H13597">
        <v>84</v>
      </c>
      <c r="I13597">
        <v>7.2</v>
      </c>
      <c r="J13597">
        <v>8.3599999999999994E-3</v>
      </c>
      <c r="K13597">
        <v>0.89900000000000002</v>
      </c>
      <c r="L13597">
        <v>1.979279792746115</v>
      </c>
      <c r="M13597" s="2">
        <f t="shared" si="421"/>
        <v>20.207253886010363</v>
      </c>
      <c r="N13597" t="s">
        <v>2</v>
      </c>
    </row>
    <row r="13598" spans="1:14">
      <c r="A13598">
        <v>40</v>
      </c>
      <c r="B13598" t="s">
        <v>10381</v>
      </c>
      <c r="C13598" t="s">
        <v>10382</v>
      </c>
      <c r="D13598">
        <v>4894</v>
      </c>
      <c r="E13598" s="1">
        <v>2.7749999999999999</v>
      </c>
      <c r="F13598">
        <v>2.976</v>
      </c>
      <c r="G13598">
        <v>0.313</v>
      </c>
      <c r="H13598">
        <v>243</v>
      </c>
      <c r="I13598">
        <v>7</v>
      </c>
      <c r="J13598">
        <v>8.9899999999999997E-3</v>
      </c>
      <c r="K13598">
        <v>0.73499999999999999</v>
      </c>
      <c r="L13598">
        <v>1.979279792746115</v>
      </c>
      <c r="M13598" s="2">
        <f t="shared" si="421"/>
        <v>20.725388601036268</v>
      </c>
      <c r="N13598" t="s">
        <v>2</v>
      </c>
    </row>
    <row r="13599" spans="1:14">
      <c r="A13599">
        <v>41</v>
      </c>
      <c r="B13599" t="s">
        <v>21349</v>
      </c>
      <c r="C13599" t="s">
        <v>21350</v>
      </c>
      <c r="D13599">
        <v>21278</v>
      </c>
      <c r="E13599" s="1">
        <v>2.7549999999999999</v>
      </c>
      <c r="F13599">
        <v>3.3220000000000001</v>
      </c>
      <c r="G13599">
        <v>0.51900000000000002</v>
      </c>
      <c r="H13599">
        <v>651</v>
      </c>
      <c r="I13599">
        <v>6.9</v>
      </c>
      <c r="J13599">
        <v>2.6689999999999998E-2</v>
      </c>
      <c r="K13599">
        <v>0.57199999999999995</v>
      </c>
      <c r="L13599">
        <v>1.979279792746115</v>
      </c>
      <c r="M13599" s="2">
        <f t="shared" si="421"/>
        <v>21.243523316062177</v>
      </c>
      <c r="N13599" t="s">
        <v>2</v>
      </c>
    </row>
    <row r="13600" spans="1:14">
      <c r="A13600">
        <v>42</v>
      </c>
      <c r="B13600" t="s">
        <v>18628</v>
      </c>
      <c r="C13600" t="s">
        <v>18629</v>
      </c>
      <c r="D13600">
        <v>4386</v>
      </c>
      <c r="E13600" s="1">
        <v>2.7290000000000001</v>
      </c>
      <c r="F13600">
        <v>2.64</v>
      </c>
      <c r="G13600">
        <v>0.60499999999999998</v>
      </c>
      <c r="H13600">
        <v>114</v>
      </c>
      <c r="I13600">
        <v>8.3000000000000007</v>
      </c>
      <c r="J13600">
        <v>7.9500000000000005E-3</v>
      </c>
      <c r="K13600">
        <v>0.80100000000000005</v>
      </c>
      <c r="L13600">
        <v>1.979279792746115</v>
      </c>
      <c r="M13600" s="2">
        <f t="shared" si="421"/>
        <v>21.761658031088082</v>
      </c>
      <c r="N13600" t="s">
        <v>2</v>
      </c>
    </row>
    <row r="13601" spans="1:14">
      <c r="A13601">
        <v>43</v>
      </c>
      <c r="B13601" t="s">
        <v>10305</v>
      </c>
      <c r="C13601" t="s">
        <v>10306</v>
      </c>
      <c r="D13601">
        <v>7182</v>
      </c>
      <c r="E13601" s="1">
        <v>2.6989999999999998</v>
      </c>
      <c r="F13601">
        <v>2.96</v>
      </c>
      <c r="G13601">
        <v>0.36</v>
      </c>
      <c r="H13601">
        <v>222</v>
      </c>
      <c r="I13601">
        <v>7</v>
      </c>
      <c r="J13601">
        <v>1.32E-2</v>
      </c>
      <c r="K13601">
        <v>0.72199999999999998</v>
      </c>
      <c r="L13601">
        <v>1.979279792746115</v>
      </c>
      <c r="M13601" s="2">
        <f t="shared" si="421"/>
        <v>22.279792746113987</v>
      </c>
      <c r="N13601" t="s">
        <v>2</v>
      </c>
    </row>
    <row r="13602" spans="1:14">
      <c r="A13602">
        <v>44</v>
      </c>
      <c r="B13602" t="s">
        <v>10373</v>
      </c>
      <c r="C13602" t="s">
        <v>10374</v>
      </c>
      <c r="D13602">
        <v>697</v>
      </c>
      <c r="E13602" s="1">
        <v>2.6669999999999998</v>
      </c>
      <c r="F13602">
        <v>3.9350000000000001</v>
      </c>
      <c r="G13602">
        <v>0.26</v>
      </c>
      <c r="H13602">
        <v>50</v>
      </c>
      <c r="I13602">
        <v>4.3</v>
      </c>
      <c r="J13602">
        <v>3.0500000000000002E-3</v>
      </c>
      <c r="K13602">
        <v>1.2589999999999999</v>
      </c>
      <c r="L13602">
        <v>1.979279792746115</v>
      </c>
      <c r="M13602" s="2">
        <f t="shared" si="421"/>
        <v>22.797927461139896</v>
      </c>
      <c r="N13602" t="s">
        <v>2</v>
      </c>
    </row>
    <row r="13603" spans="1:14">
      <c r="A13603">
        <v>45</v>
      </c>
      <c r="B13603" t="s">
        <v>18630</v>
      </c>
      <c r="C13603" t="s">
        <v>18631</v>
      </c>
      <c r="D13603">
        <v>19896</v>
      </c>
      <c r="E13603" s="1">
        <v>2.6379999999999999</v>
      </c>
      <c r="F13603">
        <v>3.1080000000000001</v>
      </c>
      <c r="G13603">
        <v>0.46400000000000002</v>
      </c>
      <c r="H13603">
        <v>349</v>
      </c>
      <c r="I13603" t="s">
        <v>18288</v>
      </c>
      <c r="J13603">
        <v>2.7869999999999999E-2</v>
      </c>
      <c r="K13603">
        <v>0.94299999999999995</v>
      </c>
      <c r="L13603">
        <v>1.979279792746115</v>
      </c>
      <c r="M13603" s="2">
        <f t="shared" si="421"/>
        <v>23.316062176165804</v>
      </c>
      <c r="N13603" t="s">
        <v>2</v>
      </c>
    </row>
    <row r="13604" spans="1:14">
      <c r="A13604">
        <v>46</v>
      </c>
      <c r="B13604" t="s">
        <v>10221</v>
      </c>
      <c r="C13604" t="s">
        <v>10222</v>
      </c>
      <c r="D13604">
        <v>3321</v>
      </c>
      <c r="E13604" s="1">
        <v>2.589</v>
      </c>
      <c r="F13604">
        <v>2.161</v>
      </c>
      <c r="G13604">
        <v>1.3959999999999999</v>
      </c>
      <c r="H13604">
        <v>91</v>
      </c>
      <c r="I13604">
        <v>8.3000000000000007</v>
      </c>
      <c r="J13604">
        <v>6.0200000000000002E-3</v>
      </c>
      <c r="K13604">
        <v>0.622</v>
      </c>
      <c r="L13604">
        <v>1.979279792746115</v>
      </c>
      <c r="M13604" s="2">
        <f t="shared" si="421"/>
        <v>23.834196891191709</v>
      </c>
      <c r="N13604" t="s">
        <v>2</v>
      </c>
    </row>
    <row r="13605" spans="1:14">
      <c r="A13605">
        <v>47</v>
      </c>
      <c r="B13605" t="s">
        <v>10189</v>
      </c>
      <c r="C13605" t="s">
        <v>10190</v>
      </c>
      <c r="D13605">
        <v>14538</v>
      </c>
      <c r="E13605" s="1">
        <v>2.5859999999999999</v>
      </c>
      <c r="F13605">
        <v>3.1059999999999999</v>
      </c>
      <c r="G13605">
        <v>0.55600000000000005</v>
      </c>
      <c r="H13605">
        <v>322</v>
      </c>
      <c r="I13605" t="s">
        <v>18288</v>
      </c>
      <c r="J13605">
        <v>2.0559999999999998E-2</v>
      </c>
      <c r="K13605">
        <v>1.085</v>
      </c>
      <c r="L13605">
        <v>1.979279792746115</v>
      </c>
      <c r="M13605" s="2">
        <f t="shared" si="421"/>
        <v>24.352331606217618</v>
      </c>
      <c r="N13605" t="s">
        <v>2</v>
      </c>
    </row>
    <row r="13606" spans="1:14">
      <c r="A13606">
        <v>48</v>
      </c>
      <c r="B13606" t="s">
        <v>14474</v>
      </c>
      <c r="C13606" t="s">
        <v>14475</v>
      </c>
      <c r="D13606">
        <v>4962</v>
      </c>
      <c r="E13606" s="1">
        <v>2.5779999999999998</v>
      </c>
      <c r="F13606">
        <v>3.5529999999999999</v>
      </c>
      <c r="G13606">
        <v>0.64300000000000002</v>
      </c>
      <c r="H13606">
        <v>154</v>
      </c>
      <c r="I13606">
        <v>5.7</v>
      </c>
      <c r="J13606">
        <v>1.107E-2</v>
      </c>
      <c r="K13606">
        <v>0.86899999999999999</v>
      </c>
      <c r="L13606">
        <v>1.979279792746115</v>
      </c>
      <c r="M13606" s="2">
        <f t="shared" si="421"/>
        <v>24.870466321243523</v>
      </c>
      <c r="N13606" t="s">
        <v>2</v>
      </c>
    </row>
    <row r="13607" spans="1:14">
      <c r="A13607">
        <v>49</v>
      </c>
      <c r="B13607" t="s">
        <v>10359</v>
      </c>
      <c r="C13607" t="s">
        <v>10360</v>
      </c>
      <c r="D13607">
        <v>6445</v>
      </c>
      <c r="E13607" s="1">
        <v>2.5089999999999999</v>
      </c>
      <c r="F13607">
        <v>2.8260000000000001</v>
      </c>
      <c r="G13607">
        <v>0.47099999999999997</v>
      </c>
      <c r="H13607">
        <v>191</v>
      </c>
      <c r="I13607">
        <v>7.4</v>
      </c>
      <c r="J13607">
        <v>1.0059999999999999E-2</v>
      </c>
      <c r="K13607">
        <v>0.64</v>
      </c>
      <c r="L13607">
        <v>1.979279792746115</v>
      </c>
      <c r="M13607" s="2">
        <f t="shared" si="421"/>
        <v>25.388601036269431</v>
      </c>
      <c r="N13607" t="s">
        <v>2</v>
      </c>
    </row>
    <row r="13608" spans="1:14">
      <c r="A13608">
        <v>50</v>
      </c>
      <c r="B13608" t="s">
        <v>20205</v>
      </c>
      <c r="C13608" t="s">
        <v>20206</v>
      </c>
      <c r="D13608">
        <v>1895</v>
      </c>
      <c r="E13608" s="1">
        <v>2.48</v>
      </c>
      <c r="F13608">
        <v>2.2799999999999998</v>
      </c>
      <c r="G13608">
        <v>0.29199999999999998</v>
      </c>
      <c r="H13608">
        <v>96</v>
      </c>
      <c r="I13608">
        <v>7.2</v>
      </c>
      <c r="J13608">
        <v>3.15E-3</v>
      </c>
      <c r="K13608">
        <v>0.52300000000000002</v>
      </c>
      <c r="L13608">
        <v>1.979279792746115</v>
      </c>
      <c r="M13608" s="2">
        <f t="shared" si="421"/>
        <v>25.906735751295333</v>
      </c>
      <c r="N13608" t="s">
        <v>2</v>
      </c>
    </row>
    <row r="13609" spans="1:14">
      <c r="A13609">
        <v>51</v>
      </c>
      <c r="B13609" t="s">
        <v>10261</v>
      </c>
      <c r="C13609" t="s">
        <v>10262</v>
      </c>
      <c r="D13609">
        <v>3063</v>
      </c>
      <c r="E13609" s="1">
        <v>2.4710000000000001</v>
      </c>
      <c r="F13609">
        <v>2.6179999999999999</v>
      </c>
      <c r="G13609">
        <v>0.63300000000000001</v>
      </c>
      <c r="H13609">
        <v>98</v>
      </c>
      <c r="I13609">
        <v>6.2</v>
      </c>
      <c r="J13609">
        <v>7.7000000000000002E-3</v>
      </c>
      <c r="K13609">
        <v>0.81899999999999995</v>
      </c>
      <c r="L13609">
        <v>1.979279792746115</v>
      </c>
      <c r="M13609" s="2">
        <f t="shared" si="421"/>
        <v>26.424870466321241</v>
      </c>
      <c r="N13609" t="s">
        <v>2</v>
      </c>
    </row>
    <row r="13610" spans="1:14">
      <c r="A13610">
        <v>52</v>
      </c>
      <c r="B13610" t="s">
        <v>11568</v>
      </c>
      <c r="C13610" t="s">
        <v>11569</v>
      </c>
      <c r="D13610">
        <v>276</v>
      </c>
      <c r="E13610" s="1">
        <v>2.4630000000000001</v>
      </c>
      <c r="F13610">
        <v>3.64</v>
      </c>
      <c r="G13610">
        <v>0.2</v>
      </c>
      <c r="H13610">
        <v>15</v>
      </c>
      <c r="I13610">
        <v>3.4</v>
      </c>
      <c r="J13610">
        <v>1.5100000000000001E-3</v>
      </c>
      <c r="K13610">
        <v>1.151</v>
      </c>
      <c r="L13610">
        <v>1.979279792746115</v>
      </c>
      <c r="M13610" s="2">
        <f t="shared" si="421"/>
        <v>26.94300518134715</v>
      </c>
      <c r="N13610" t="s">
        <v>2</v>
      </c>
    </row>
    <row r="13611" spans="1:14">
      <c r="A13611">
        <v>53</v>
      </c>
      <c r="B13611" t="s">
        <v>10361</v>
      </c>
      <c r="C13611" t="s">
        <v>10362</v>
      </c>
      <c r="D13611">
        <v>10773</v>
      </c>
      <c r="E13611" s="1">
        <v>2.4550000000000001</v>
      </c>
      <c r="F13611">
        <v>2.722</v>
      </c>
      <c r="G13611">
        <v>0.66300000000000003</v>
      </c>
      <c r="H13611">
        <v>208</v>
      </c>
      <c r="I13611" t="s">
        <v>18288</v>
      </c>
      <c r="J13611">
        <v>1.269E-2</v>
      </c>
      <c r="K13611">
        <v>0.73099999999999998</v>
      </c>
      <c r="L13611">
        <v>1.979279792746115</v>
      </c>
      <c r="M13611" s="2">
        <f t="shared" si="421"/>
        <v>27.461139896373055</v>
      </c>
      <c r="N13611" t="s">
        <v>2</v>
      </c>
    </row>
    <row r="13612" spans="1:14">
      <c r="A13612">
        <v>54</v>
      </c>
      <c r="B13612" t="s">
        <v>21211</v>
      </c>
      <c r="C13612" t="s">
        <v>21212</v>
      </c>
      <c r="D13612">
        <v>1569</v>
      </c>
      <c r="E13612" s="1">
        <v>2.3580000000000001</v>
      </c>
      <c r="F13612">
        <v>2.762</v>
      </c>
      <c r="G13612">
        <v>0.25</v>
      </c>
      <c r="H13612">
        <v>64</v>
      </c>
      <c r="I13612">
        <v>8.1</v>
      </c>
      <c r="J13612">
        <v>2.2699999999999999E-3</v>
      </c>
      <c r="K13612">
        <v>0.56100000000000005</v>
      </c>
      <c r="L13612">
        <v>1.979279792746115</v>
      </c>
      <c r="M13612" s="2">
        <f t="shared" si="421"/>
        <v>27.979274611398964</v>
      </c>
      <c r="N13612" t="s">
        <v>2</v>
      </c>
    </row>
    <row r="13613" spans="1:14">
      <c r="A13613">
        <v>55</v>
      </c>
      <c r="B13613" t="s">
        <v>21389</v>
      </c>
      <c r="C13613" t="s">
        <v>21390</v>
      </c>
      <c r="D13613">
        <v>11009</v>
      </c>
      <c r="E13613" s="1">
        <v>2.3479999999999999</v>
      </c>
      <c r="F13613">
        <v>2.4620000000000002</v>
      </c>
      <c r="G13613">
        <v>0.30399999999999999</v>
      </c>
      <c r="H13613">
        <v>247</v>
      </c>
      <c r="I13613" t="s">
        <v>18288</v>
      </c>
      <c r="J13613">
        <v>1.175E-2</v>
      </c>
      <c r="K13613">
        <v>0.52600000000000002</v>
      </c>
      <c r="L13613">
        <v>1.979279792746115</v>
      </c>
      <c r="M13613" s="2">
        <f t="shared" si="421"/>
        <v>28.497409326424872</v>
      </c>
      <c r="N13613" t="s">
        <v>2</v>
      </c>
    </row>
    <row r="13614" spans="1:14">
      <c r="A13614">
        <v>56</v>
      </c>
      <c r="B13614" t="s">
        <v>10353</v>
      </c>
      <c r="C13614" t="s">
        <v>10354</v>
      </c>
      <c r="D13614">
        <v>2846</v>
      </c>
      <c r="E13614" s="1">
        <v>2.3199999999999998</v>
      </c>
      <c r="F13614">
        <v>2.5249999999999999</v>
      </c>
      <c r="G13614">
        <v>0.56899999999999995</v>
      </c>
      <c r="H13614">
        <v>123</v>
      </c>
      <c r="I13614">
        <v>6.1</v>
      </c>
      <c r="J13614">
        <v>7.0699999999999999E-3</v>
      </c>
      <c r="K13614">
        <v>0.76300000000000001</v>
      </c>
      <c r="L13614">
        <v>1.979279792746115</v>
      </c>
      <c r="M13614" s="2">
        <f t="shared" si="421"/>
        <v>29.015544041450774</v>
      </c>
      <c r="N13614" t="s">
        <v>2</v>
      </c>
    </row>
    <row r="13615" spans="1:14">
      <c r="A13615">
        <v>57</v>
      </c>
      <c r="B13615" t="s">
        <v>10183</v>
      </c>
      <c r="C13615" t="s">
        <v>10184</v>
      </c>
      <c r="D13615">
        <v>918</v>
      </c>
      <c r="E13615" s="1">
        <v>2.2919999999999998</v>
      </c>
      <c r="G13615">
        <v>1.262</v>
      </c>
      <c r="H13615">
        <v>42</v>
      </c>
      <c r="I13615" t="s">
        <v>18288</v>
      </c>
      <c r="J13615">
        <v>1.6000000000000001E-3</v>
      </c>
      <c r="L13615">
        <v>1.979279792746115</v>
      </c>
      <c r="M13615" s="2">
        <f t="shared" si="421"/>
        <v>29.533678756476682</v>
      </c>
      <c r="N13615" t="s">
        <v>2</v>
      </c>
    </row>
    <row r="13616" spans="1:14">
      <c r="A13616">
        <v>58</v>
      </c>
      <c r="B13616" t="s">
        <v>19854</v>
      </c>
      <c r="C13616" t="s">
        <v>19855</v>
      </c>
      <c r="D13616">
        <v>1151</v>
      </c>
      <c r="E13616" s="1">
        <v>2.2629999999999999</v>
      </c>
      <c r="F13616">
        <v>2.347</v>
      </c>
      <c r="G13616">
        <v>0.53800000000000003</v>
      </c>
      <c r="H13616">
        <v>52</v>
      </c>
      <c r="I13616">
        <v>5.7</v>
      </c>
      <c r="J13616">
        <v>3.2100000000000002E-3</v>
      </c>
      <c r="K13616">
        <v>0.746</v>
      </c>
      <c r="L13616">
        <v>1.979279792746115</v>
      </c>
      <c r="M13616" s="2">
        <f t="shared" si="421"/>
        <v>30.051813471502591</v>
      </c>
      <c r="N13616" t="s">
        <v>2</v>
      </c>
    </row>
    <row r="13617" spans="1:14">
      <c r="A13617">
        <v>59</v>
      </c>
      <c r="B13617" t="s">
        <v>9149</v>
      </c>
      <c r="C13617" t="s">
        <v>9150</v>
      </c>
      <c r="D13617">
        <v>8265</v>
      </c>
      <c r="E13617" s="1">
        <v>2.2389999999999999</v>
      </c>
      <c r="F13617">
        <v>2.6629999999999998</v>
      </c>
      <c r="G13617">
        <v>0.34599999999999997</v>
      </c>
      <c r="H13617">
        <v>153</v>
      </c>
      <c r="I13617" t="s">
        <v>18288</v>
      </c>
      <c r="J13617">
        <v>9.4400000000000005E-3</v>
      </c>
      <c r="K13617">
        <v>0.76100000000000001</v>
      </c>
      <c r="L13617">
        <v>1.979279792746115</v>
      </c>
      <c r="M13617" s="2">
        <f t="shared" si="421"/>
        <v>30.569948186528496</v>
      </c>
      <c r="N13617" t="s">
        <v>2</v>
      </c>
    </row>
    <row r="13618" spans="1:14">
      <c r="A13618">
        <v>60</v>
      </c>
      <c r="B13618" t="s">
        <v>10395</v>
      </c>
      <c r="C13618" t="s">
        <v>10396</v>
      </c>
      <c r="D13618">
        <v>1057</v>
      </c>
      <c r="E13618" s="1">
        <v>2.0699999999999998</v>
      </c>
      <c r="F13618">
        <v>2.117</v>
      </c>
      <c r="G13618">
        <v>0.20699999999999999</v>
      </c>
      <c r="H13618">
        <v>29</v>
      </c>
      <c r="I13618" t="s">
        <v>18288</v>
      </c>
      <c r="J13618">
        <v>1.6299999999999999E-3</v>
      </c>
      <c r="K13618">
        <v>0.72799999999999998</v>
      </c>
      <c r="L13618">
        <v>1.979279792746115</v>
      </c>
      <c r="M13618" s="2">
        <f t="shared" si="421"/>
        <v>31.088082901554404</v>
      </c>
      <c r="N13618" t="s">
        <v>2</v>
      </c>
    </row>
    <row r="13619" spans="1:14">
      <c r="A13619">
        <v>61</v>
      </c>
      <c r="B13619" t="s">
        <v>10307</v>
      </c>
      <c r="C13619" t="s">
        <v>10308</v>
      </c>
      <c r="D13619">
        <v>1596</v>
      </c>
      <c r="E13619" s="1">
        <v>2.0590000000000002</v>
      </c>
      <c r="F13619">
        <v>1.7929999999999999</v>
      </c>
      <c r="G13619">
        <v>0.377</v>
      </c>
      <c r="H13619">
        <v>77</v>
      </c>
      <c r="I13619">
        <v>6.9</v>
      </c>
      <c r="J13619">
        <v>3.3800000000000002E-3</v>
      </c>
      <c r="K13619">
        <v>0.53900000000000003</v>
      </c>
      <c r="L13619">
        <v>1.979279792746115</v>
      </c>
      <c r="M13619" s="2">
        <f t="shared" si="421"/>
        <v>31.606217616580313</v>
      </c>
      <c r="N13619" t="s">
        <v>2</v>
      </c>
    </row>
    <row r="13620" spans="1:14">
      <c r="A13620">
        <v>62</v>
      </c>
      <c r="B13620" t="s">
        <v>18646</v>
      </c>
      <c r="C13620" t="s">
        <v>18647</v>
      </c>
      <c r="D13620">
        <v>2410</v>
      </c>
      <c r="E13620" s="1">
        <v>2.0449999999999999</v>
      </c>
      <c r="F13620">
        <v>1.994</v>
      </c>
      <c r="G13620">
        <v>0.129</v>
      </c>
      <c r="H13620">
        <v>62</v>
      </c>
      <c r="I13620" t="s">
        <v>18288</v>
      </c>
      <c r="J13620">
        <v>3.14E-3</v>
      </c>
      <c r="K13620">
        <v>0.53600000000000003</v>
      </c>
      <c r="L13620">
        <v>1.979279792746115</v>
      </c>
      <c r="M13620" s="2">
        <f t="shared" si="421"/>
        <v>32.124352331606218</v>
      </c>
      <c r="N13620" t="s">
        <v>2</v>
      </c>
    </row>
    <row r="13621" spans="1:14">
      <c r="A13621">
        <v>63</v>
      </c>
      <c r="B13621" t="s">
        <v>10197</v>
      </c>
      <c r="C13621" t="s">
        <v>10198</v>
      </c>
      <c r="D13621">
        <v>2518</v>
      </c>
      <c r="E13621" s="1">
        <v>2</v>
      </c>
      <c r="F13621">
        <v>1.9179999999999999</v>
      </c>
      <c r="I13621" t="s">
        <v>18288</v>
      </c>
      <c r="J13621">
        <v>2.0300000000000001E-3</v>
      </c>
      <c r="K13621">
        <v>0.79200000000000004</v>
      </c>
      <c r="L13621">
        <v>1.979279792746115</v>
      </c>
      <c r="M13621" s="2">
        <f t="shared" si="421"/>
        <v>32.642487046632127</v>
      </c>
      <c r="N13621" t="s">
        <v>2</v>
      </c>
    </row>
    <row r="13622" spans="1:14">
      <c r="A13622">
        <v>64</v>
      </c>
      <c r="B13622" t="s">
        <v>10297</v>
      </c>
      <c r="C13622" t="s">
        <v>10298</v>
      </c>
      <c r="D13622">
        <v>1449</v>
      </c>
      <c r="E13622" s="1">
        <v>1.99</v>
      </c>
      <c r="F13622">
        <v>2.7970000000000002</v>
      </c>
      <c r="G13622">
        <v>0.41799999999999998</v>
      </c>
      <c r="H13622">
        <v>55</v>
      </c>
      <c r="I13622">
        <v>7.8</v>
      </c>
      <c r="J13622">
        <v>2.5000000000000001E-3</v>
      </c>
      <c r="K13622">
        <v>0.69</v>
      </c>
      <c r="L13622">
        <v>1.979279792746115</v>
      </c>
      <c r="M13622" s="2">
        <f t="shared" si="421"/>
        <v>33.160621761658035</v>
      </c>
      <c r="N13622" t="s">
        <v>2</v>
      </c>
    </row>
    <row r="13623" spans="1:14">
      <c r="A13623">
        <v>65</v>
      </c>
      <c r="B13623" t="s">
        <v>5304</v>
      </c>
      <c r="C13623" t="s">
        <v>5305</v>
      </c>
      <c r="D13623">
        <v>3483</v>
      </c>
      <c r="E13623" s="1">
        <v>1.9330000000000001</v>
      </c>
      <c r="F13623">
        <v>2.1070000000000002</v>
      </c>
      <c r="G13623">
        <v>0.41699999999999998</v>
      </c>
      <c r="H13623">
        <v>120</v>
      </c>
      <c r="I13623" t="s">
        <v>18288</v>
      </c>
      <c r="J13623">
        <v>5.1700000000000001E-3</v>
      </c>
      <c r="K13623">
        <v>0.64</v>
      </c>
      <c r="L13623">
        <v>1.979279792746115</v>
      </c>
      <c r="M13623" s="2">
        <f t="shared" ref="M13623:M13654" si="422">A13623/193*100</f>
        <v>33.678756476683937</v>
      </c>
      <c r="N13623" t="s">
        <v>2</v>
      </c>
    </row>
    <row r="13624" spans="1:14">
      <c r="A13624">
        <v>66</v>
      </c>
      <c r="B13624" t="s">
        <v>10393</v>
      </c>
      <c r="C13624" t="s">
        <v>10394</v>
      </c>
      <c r="D13624">
        <v>1271</v>
      </c>
      <c r="E13624" s="1">
        <v>1.931</v>
      </c>
      <c r="F13624">
        <v>1.7669999999999999</v>
      </c>
      <c r="G13624">
        <v>0.32500000000000001</v>
      </c>
      <c r="H13624">
        <v>40</v>
      </c>
      <c r="I13624" t="s">
        <v>18288</v>
      </c>
      <c r="J13624">
        <v>1.2099999999999999E-3</v>
      </c>
      <c r="K13624">
        <v>0.52100000000000002</v>
      </c>
      <c r="L13624">
        <v>1.979279792746115</v>
      </c>
      <c r="M13624" s="2">
        <f t="shared" si="422"/>
        <v>34.196891191709845</v>
      </c>
      <c r="N13624" t="s">
        <v>2</v>
      </c>
    </row>
    <row r="13625" spans="1:14">
      <c r="A13625">
        <v>67</v>
      </c>
      <c r="B13625" t="s">
        <v>10253</v>
      </c>
      <c r="C13625" t="s">
        <v>10254</v>
      </c>
      <c r="D13625">
        <v>2053</v>
      </c>
      <c r="E13625" s="1">
        <v>1.925</v>
      </c>
      <c r="F13625">
        <v>2.0579999999999998</v>
      </c>
      <c r="G13625">
        <v>0.107</v>
      </c>
      <c r="H13625">
        <v>28</v>
      </c>
      <c r="I13625" t="s">
        <v>18288</v>
      </c>
      <c r="J13625">
        <v>1.47E-3</v>
      </c>
      <c r="K13625">
        <v>0.54400000000000004</v>
      </c>
      <c r="L13625">
        <v>1.979279792746115</v>
      </c>
      <c r="M13625" s="2">
        <f t="shared" si="422"/>
        <v>34.715025906735754</v>
      </c>
      <c r="N13625" t="s">
        <v>2</v>
      </c>
    </row>
    <row r="13626" spans="1:14">
      <c r="A13626">
        <v>68</v>
      </c>
      <c r="B13626" t="s">
        <v>9121</v>
      </c>
      <c r="C13626" t="s">
        <v>9122</v>
      </c>
      <c r="D13626">
        <v>1331</v>
      </c>
      <c r="E13626" s="1">
        <v>1.9119999999999999</v>
      </c>
      <c r="F13626">
        <v>2.1709999999999998</v>
      </c>
      <c r="G13626">
        <v>0.375</v>
      </c>
      <c r="H13626">
        <v>40</v>
      </c>
      <c r="I13626">
        <v>9.6999999999999993</v>
      </c>
      <c r="J13626">
        <v>2.16E-3</v>
      </c>
      <c r="K13626">
        <v>0.68</v>
      </c>
      <c r="L13626">
        <v>1.979279792746115</v>
      </c>
      <c r="M13626" s="2">
        <f t="shared" si="422"/>
        <v>35.233160621761655</v>
      </c>
      <c r="N13626" t="s">
        <v>2</v>
      </c>
    </row>
    <row r="13627" spans="1:14">
      <c r="A13627">
        <v>69</v>
      </c>
      <c r="B13627" t="s">
        <v>10355</v>
      </c>
      <c r="C13627" t="s">
        <v>10356</v>
      </c>
      <c r="D13627">
        <v>1063</v>
      </c>
      <c r="E13627" s="1">
        <v>1.9119999999999999</v>
      </c>
      <c r="F13627">
        <v>1.734</v>
      </c>
      <c r="G13627">
        <v>0.441</v>
      </c>
      <c r="H13627">
        <v>143</v>
      </c>
      <c r="I13627">
        <v>3.3</v>
      </c>
      <c r="J13627">
        <v>2.2899999999999999E-3</v>
      </c>
      <c r="K13627">
        <v>0.29699999999999999</v>
      </c>
      <c r="L13627">
        <v>1.979279792746115</v>
      </c>
      <c r="M13627" s="2">
        <f t="shared" si="422"/>
        <v>35.751295336787564</v>
      </c>
      <c r="N13627" t="s">
        <v>2</v>
      </c>
    </row>
    <row r="13628" spans="1:14">
      <c r="A13628">
        <v>70</v>
      </c>
      <c r="B13628" t="s">
        <v>10309</v>
      </c>
      <c r="C13628" t="s">
        <v>10310</v>
      </c>
      <c r="D13628">
        <v>482</v>
      </c>
      <c r="E13628" s="1">
        <v>1.851</v>
      </c>
      <c r="F13628">
        <v>1.8380000000000001</v>
      </c>
      <c r="G13628">
        <v>0.32700000000000001</v>
      </c>
      <c r="H13628">
        <v>52</v>
      </c>
      <c r="I13628">
        <v>3.3</v>
      </c>
      <c r="J13628">
        <v>2.65E-3</v>
      </c>
      <c r="K13628">
        <v>0.61099999999999999</v>
      </c>
      <c r="L13628">
        <v>1.979279792746115</v>
      </c>
      <c r="M13628" s="2">
        <f t="shared" si="422"/>
        <v>36.269430051813472</v>
      </c>
      <c r="N13628" t="s">
        <v>2</v>
      </c>
    </row>
    <row r="13629" spans="1:14">
      <c r="A13629">
        <v>71</v>
      </c>
      <c r="B13629" t="s">
        <v>5308</v>
      </c>
      <c r="C13629" t="s">
        <v>5309</v>
      </c>
      <c r="D13629">
        <v>997</v>
      </c>
      <c r="E13629" s="1">
        <v>1.8280000000000001</v>
      </c>
      <c r="F13629">
        <v>1.9750000000000001</v>
      </c>
      <c r="G13629">
        <v>0.58799999999999997</v>
      </c>
      <c r="H13629">
        <v>34</v>
      </c>
      <c r="I13629">
        <v>6.1</v>
      </c>
      <c r="J13629">
        <v>2.3900000000000002E-3</v>
      </c>
      <c r="K13629">
        <v>0.56899999999999995</v>
      </c>
      <c r="L13629">
        <v>1.979279792746115</v>
      </c>
      <c r="M13629" s="2">
        <f t="shared" si="422"/>
        <v>36.787564766839374</v>
      </c>
      <c r="N13629" t="s">
        <v>2</v>
      </c>
    </row>
    <row r="13630" spans="1:14">
      <c r="A13630">
        <v>72</v>
      </c>
      <c r="B13630" t="s">
        <v>10185</v>
      </c>
      <c r="C13630" t="s">
        <v>10186</v>
      </c>
      <c r="D13630">
        <v>28</v>
      </c>
      <c r="E13630" s="1">
        <v>1.7689999999999999</v>
      </c>
      <c r="F13630">
        <v>1.7689999999999999</v>
      </c>
      <c r="G13630">
        <v>0.45500000000000002</v>
      </c>
      <c r="H13630">
        <v>11</v>
      </c>
      <c r="J13630">
        <v>1.2E-4</v>
      </c>
      <c r="K13630">
        <v>0.50900000000000001</v>
      </c>
      <c r="L13630">
        <v>1.979279792746115</v>
      </c>
      <c r="M13630" s="2">
        <f t="shared" si="422"/>
        <v>37.305699481865283</v>
      </c>
      <c r="N13630" t="s">
        <v>2</v>
      </c>
    </row>
    <row r="13631" spans="1:14">
      <c r="A13631">
        <v>73</v>
      </c>
      <c r="B13631" t="s">
        <v>18648</v>
      </c>
      <c r="C13631" t="s">
        <v>18649</v>
      </c>
      <c r="D13631">
        <v>4523</v>
      </c>
      <c r="E13631" s="1">
        <v>1.7589999999999999</v>
      </c>
      <c r="F13631">
        <v>1.77</v>
      </c>
      <c r="G13631">
        <v>0.33300000000000002</v>
      </c>
      <c r="H13631">
        <v>93</v>
      </c>
      <c r="I13631" t="s">
        <v>18288</v>
      </c>
      <c r="J13631">
        <v>4.15E-3</v>
      </c>
      <c r="K13631">
        <v>0.501</v>
      </c>
      <c r="L13631">
        <v>1.979279792746115</v>
      </c>
      <c r="M13631" s="2">
        <f t="shared" si="422"/>
        <v>37.823834196891191</v>
      </c>
      <c r="N13631" t="s">
        <v>2</v>
      </c>
    </row>
    <row r="13632" spans="1:14">
      <c r="A13632">
        <v>74</v>
      </c>
      <c r="B13632" t="s">
        <v>10255</v>
      </c>
      <c r="C13632" t="s">
        <v>10256</v>
      </c>
      <c r="D13632">
        <v>1730</v>
      </c>
      <c r="E13632" s="1">
        <v>1.716</v>
      </c>
      <c r="F13632">
        <v>1.6419999999999999</v>
      </c>
      <c r="G13632">
        <v>0.28000000000000003</v>
      </c>
      <c r="H13632">
        <v>107</v>
      </c>
      <c r="I13632">
        <v>7.3</v>
      </c>
      <c r="J13632">
        <v>3.0999999999999999E-3</v>
      </c>
      <c r="K13632">
        <v>0.40100000000000002</v>
      </c>
      <c r="L13632">
        <v>1.979279792746115</v>
      </c>
      <c r="M13632" s="2">
        <f t="shared" si="422"/>
        <v>38.341968911917093</v>
      </c>
      <c r="N13632" t="s">
        <v>2</v>
      </c>
    </row>
    <row r="13633" spans="1:14">
      <c r="A13633">
        <v>75</v>
      </c>
      <c r="B13633" t="s">
        <v>10213</v>
      </c>
      <c r="C13633" t="s">
        <v>10214</v>
      </c>
      <c r="D13633">
        <v>2754</v>
      </c>
      <c r="E13633" s="1">
        <v>1.6919999999999999</v>
      </c>
      <c r="F13633">
        <v>1.5880000000000001</v>
      </c>
      <c r="G13633">
        <v>0.23400000000000001</v>
      </c>
      <c r="H13633">
        <v>124</v>
      </c>
      <c r="I13633">
        <v>7.3</v>
      </c>
      <c r="J13633">
        <v>3.49E-3</v>
      </c>
      <c r="K13633">
        <v>0.29499999999999998</v>
      </c>
      <c r="L13633">
        <v>1.979279792746115</v>
      </c>
      <c r="M13633" s="2">
        <f t="shared" si="422"/>
        <v>38.860103626943001</v>
      </c>
      <c r="N13633" t="s">
        <v>2</v>
      </c>
    </row>
    <row r="13634" spans="1:14">
      <c r="A13634">
        <v>76</v>
      </c>
      <c r="B13634" t="s">
        <v>10369</v>
      </c>
      <c r="C13634" t="s">
        <v>10370</v>
      </c>
      <c r="D13634">
        <v>2983</v>
      </c>
      <c r="E13634" s="1">
        <v>1.67</v>
      </c>
      <c r="F13634">
        <v>1.9570000000000001</v>
      </c>
      <c r="G13634">
        <v>0.14799999999999999</v>
      </c>
      <c r="H13634">
        <v>115</v>
      </c>
      <c r="I13634">
        <v>9.1999999999999993</v>
      </c>
      <c r="J13634">
        <v>3.7299999999999998E-3</v>
      </c>
      <c r="K13634">
        <v>0.45800000000000002</v>
      </c>
      <c r="L13634">
        <v>1.979279792746115</v>
      </c>
      <c r="M13634" s="2">
        <f t="shared" si="422"/>
        <v>39.37823834196891</v>
      </c>
      <c r="N13634" t="s">
        <v>2</v>
      </c>
    </row>
    <row r="13635" spans="1:14">
      <c r="A13635">
        <v>77</v>
      </c>
      <c r="B13635" t="s">
        <v>9173</v>
      </c>
      <c r="C13635" t="s">
        <v>9174</v>
      </c>
      <c r="D13635">
        <v>2282</v>
      </c>
      <c r="E13635" s="1">
        <v>1.647</v>
      </c>
      <c r="F13635">
        <v>1.843</v>
      </c>
      <c r="G13635">
        <v>0.28799999999999998</v>
      </c>
      <c r="H13635">
        <v>59</v>
      </c>
      <c r="I13635" t="s">
        <v>18288</v>
      </c>
      <c r="J13635">
        <v>2.32E-3</v>
      </c>
      <c r="K13635">
        <v>0.50600000000000001</v>
      </c>
      <c r="L13635">
        <v>1.979279792746115</v>
      </c>
      <c r="M13635" s="2">
        <f t="shared" si="422"/>
        <v>39.896373056994818</v>
      </c>
      <c r="N13635" t="s">
        <v>2</v>
      </c>
    </row>
    <row r="13636" spans="1:14">
      <c r="A13636">
        <v>78</v>
      </c>
      <c r="B13636" t="s">
        <v>18650</v>
      </c>
      <c r="C13636" t="s">
        <v>18651</v>
      </c>
      <c r="D13636">
        <v>7762</v>
      </c>
      <c r="E13636" s="1">
        <v>1.643</v>
      </c>
      <c r="F13636">
        <v>1.877</v>
      </c>
      <c r="G13636">
        <v>0.15</v>
      </c>
      <c r="H13636">
        <v>273</v>
      </c>
      <c r="I13636" t="s">
        <v>18288</v>
      </c>
      <c r="J13636">
        <v>1.077E-2</v>
      </c>
      <c r="K13636">
        <v>0.498</v>
      </c>
      <c r="L13636">
        <v>1.979279792746115</v>
      </c>
      <c r="M13636" s="2">
        <f t="shared" si="422"/>
        <v>40.414507772020727</v>
      </c>
      <c r="N13636" t="s">
        <v>2</v>
      </c>
    </row>
    <row r="13637" spans="1:14">
      <c r="A13637">
        <v>79</v>
      </c>
      <c r="B13637" t="s">
        <v>18652</v>
      </c>
      <c r="C13637" t="s">
        <v>18653</v>
      </c>
      <c r="D13637">
        <v>3736</v>
      </c>
      <c r="E13637" s="1">
        <v>1.61</v>
      </c>
      <c r="F13637">
        <v>1.9330000000000001</v>
      </c>
      <c r="G13637">
        <v>0.32400000000000001</v>
      </c>
      <c r="H13637">
        <v>210</v>
      </c>
      <c r="I13637">
        <v>7.3</v>
      </c>
      <c r="J13637">
        <v>7.79E-3</v>
      </c>
      <c r="K13637">
        <v>0.57999999999999996</v>
      </c>
      <c r="L13637">
        <v>1.979279792746115</v>
      </c>
      <c r="M13637" s="2">
        <f t="shared" si="422"/>
        <v>40.932642487046635</v>
      </c>
      <c r="N13637" t="s">
        <v>2</v>
      </c>
    </row>
    <row r="13638" spans="1:14">
      <c r="A13638">
        <v>80</v>
      </c>
      <c r="B13638" t="s">
        <v>10403</v>
      </c>
      <c r="C13638" t="s">
        <v>10404</v>
      </c>
      <c r="D13638">
        <v>682</v>
      </c>
      <c r="E13638" s="1">
        <v>1.6</v>
      </c>
      <c r="G13638">
        <v>0.42199999999999999</v>
      </c>
      <c r="H13638">
        <v>83</v>
      </c>
      <c r="I13638">
        <v>6</v>
      </c>
      <c r="J13638">
        <v>5.5999999999999995E-4</v>
      </c>
      <c r="L13638">
        <v>1.979279792746115</v>
      </c>
      <c r="M13638" s="2">
        <f t="shared" si="422"/>
        <v>41.450777202072537</v>
      </c>
      <c r="N13638" t="s">
        <v>2</v>
      </c>
    </row>
    <row r="13639" spans="1:14">
      <c r="A13639">
        <v>81</v>
      </c>
      <c r="B13639" t="s">
        <v>9093</v>
      </c>
      <c r="C13639" t="s">
        <v>9094</v>
      </c>
      <c r="D13639">
        <v>4124</v>
      </c>
      <c r="E13639" s="1">
        <v>1.593</v>
      </c>
      <c r="F13639">
        <v>2.25</v>
      </c>
      <c r="G13639">
        <v>0.24399999999999999</v>
      </c>
      <c r="H13639">
        <v>86</v>
      </c>
      <c r="I13639" t="s">
        <v>18288</v>
      </c>
      <c r="J13639">
        <v>4.8900000000000002E-3</v>
      </c>
      <c r="K13639">
        <v>0.623</v>
      </c>
      <c r="L13639">
        <v>1.979279792746115</v>
      </c>
      <c r="M13639" s="2">
        <f t="shared" si="422"/>
        <v>41.968911917098445</v>
      </c>
      <c r="N13639" t="s">
        <v>2</v>
      </c>
    </row>
    <row r="13640" spans="1:14">
      <c r="A13640">
        <v>82</v>
      </c>
      <c r="B13640" t="s">
        <v>18654</v>
      </c>
      <c r="C13640" t="s">
        <v>18655</v>
      </c>
      <c r="D13640">
        <v>2277</v>
      </c>
      <c r="E13640" s="1">
        <v>1.593</v>
      </c>
      <c r="F13640">
        <v>1.663</v>
      </c>
      <c r="G13640">
        <v>0.25800000000000001</v>
      </c>
      <c r="H13640">
        <v>151</v>
      </c>
      <c r="I13640">
        <v>6.3</v>
      </c>
      <c r="J13640">
        <v>4.28E-3</v>
      </c>
      <c r="K13640">
        <v>0.40100000000000002</v>
      </c>
      <c r="L13640">
        <v>1.979279792746115</v>
      </c>
      <c r="M13640" s="2">
        <f t="shared" si="422"/>
        <v>42.487046632124354</v>
      </c>
      <c r="N13640" t="s">
        <v>2</v>
      </c>
    </row>
    <row r="13641" spans="1:14">
      <c r="A13641">
        <v>83</v>
      </c>
      <c r="B13641" t="s">
        <v>10257</v>
      </c>
      <c r="C13641" t="s">
        <v>10258</v>
      </c>
      <c r="D13641">
        <v>844</v>
      </c>
      <c r="E13641" s="1">
        <v>1.5649999999999999</v>
      </c>
      <c r="F13641">
        <v>1.8</v>
      </c>
      <c r="G13641">
        <v>0.16</v>
      </c>
      <c r="H13641">
        <v>25</v>
      </c>
      <c r="I13641" t="s">
        <v>18288</v>
      </c>
      <c r="J13641">
        <v>1.09E-3</v>
      </c>
      <c r="K13641">
        <v>0.51900000000000002</v>
      </c>
      <c r="L13641">
        <v>1.979279792746115</v>
      </c>
      <c r="M13641" s="2">
        <f t="shared" si="422"/>
        <v>43.005181347150256</v>
      </c>
      <c r="N13641" t="s">
        <v>2</v>
      </c>
    </row>
    <row r="13642" spans="1:14">
      <c r="A13642">
        <v>84</v>
      </c>
      <c r="B13642" t="s">
        <v>21221</v>
      </c>
      <c r="C13642" t="s">
        <v>21222</v>
      </c>
      <c r="D13642">
        <v>188</v>
      </c>
      <c r="E13642" s="1">
        <v>1.56</v>
      </c>
      <c r="F13642">
        <v>1.417</v>
      </c>
      <c r="G13642">
        <v>0.13600000000000001</v>
      </c>
      <c r="H13642">
        <v>59</v>
      </c>
      <c r="I13642">
        <v>2.5</v>
      </c>
      <c r="J13642">
        <v>6.2E-4</v>
      </c>
      <c r="K13642">
        <v>0.27900000000000003</v>
      </c>
      <c r="L13642">
        <v>1.979279792746115</v>
      </c>
      <c r="M13642" s="2">
        <f t="shared" si="422"/>
        <v>43.523316062176164</v>
      </c>
      <c r="N13642" t="s">
        <v>2</v>
      </c>
    </row>
    <row r="13643" spans="1:14">
      <c r="A13643">
        <v>85</v>
      </c>
      <c r="B13643" t="s">
        <v>10279</v>
      </c>
      <c r="C13643" t="s">
        <v>10280</v>
      </c>
      <c r="D13643">
        <v>3078</v>
      </c>
      <c r="E13643" s="1">
        <v>1.54</v>
      </c>
      <c r="F13643">
        <v>1.9850000000000001</v>
      </c>
      <c r="G13643">
        <v>0.23200000000000001</v>
      </c>
      <c r="H13643">
        <v>82</v>
      </c>
      <c r="I13643">
        <v>9.3000000000000007</v>
      </c>
      <c r="J13643">
        <v>5.9800000000000001E-3</v>
      </c>
      <c r="K13643">
        <v>0.71</v>
      </c>
      <c r="L13643">
        <v>1.979279792746115</v>
      </c>
      <c r="M13643" s="2">
        <f t="shared" si="422"/>
        <v>44.041450777202073</v>
      </c>
      <c r="N13643" t="s">
        <v>2</v>
      </c>
    </row>
    <row r="13644" spans="1:14">
      <c r="A13644">
        <v>86</v>
      </c>
      <c r="B13644" t="s">
        <v>16224</v>
      </c>
      <c r="C13644" t="s">
        <v>16225</v>
      </c>
      <c r="D13644">
        <v>4668</v>
      </c>
      <c r="E13644" s="1">
        <v>1.534</v>
      </c>
      <c r="F13644">
        <v>1.8660000000000001</v>
      </c>
      <c r="G13644">
        <v>0.27400000000000002</v>
      </c>
      <c r="H13644">
        <v>168</v>
      </c>
      <c r="I13644">
        <v>8.3000000000000007</v>
      </c>
      <c r="J13644">
        <v>8.8800000000000007E-3</v>
      </c>
      <c r="K13644">
        <v>0.61799999999999999</v>
      </c>
      <c r="L13644">
        <v>1.979279792746115</v>
      </c>
      <c r="M13644" s="2">
        <f t="shared" si="422"/>
        <v>44.559585492227974</v>
      </c>
      <c r="N13644" t="s">
        <v>2</v>
      </c>
    </row>
    <row r="13645" spans="1:14">
      <c r="A13645">
        <v>87</v>
      </c>
      <c r="B13645" t="s">
        <v>10223</v>
      </c>
      <c r="C13645" t="s">
        <v>10224</v>
      </c>
      <c r="D13645">
        <v>1939</v>
      </c>
      <c r="E13645" s="1">
        <v>1.5329999999999999</v>
      </c>
      <c r="F13645">
        <v>3.11</v>
      </c>
      <c r="G13645">
        <v>0.26300000000000001</v>
      </c>
      <c r="H13645">
        <v>19</v>
      </c>
      <c r="I13645" t="s">
        <v>18288</v>
      </c>
      <c r="J13645">
        <v>1.5900000000000001E-3</v>
      </c>
      <c r="K13645">
        <v>0.99399999999999999</v>
      </c>
      <c r="L13645">
        <v>1.979279792746115</v>
      </c>
      <c r="M13645" s="2">
        <f t="shared" si="422"/>
        <v>45.077720207253883</v>
      </c>
      <c r="N13645" t="s">
        <v>2</v>
      </c>
    </row>
    <row r="13646" spans="1:14">
      <c r="A13646">
        <v>88</v>
      </c>
      <c r="B13646" t="s">
        <v>10333</v>
      </c>
      <c r="C13646" t="s">
        <v>10334</v>
      </c>
      <c r="D13646">
        <v>2127</v>
      </c>
      <c r="E13646" s="1">
        <v>1.506</v>
      </c>
      <c r="F13646">
        <v>1.9490000000000001</v>
      </c>
      <c r="G13646">
        <v>0.38900000000000001</v>
      </c>
      <c r="H13646">
        <v>36</v>
      </c>
      <c r="I13646" t="s">
        <v>18288</v>
      </c>
      <c r="J13646">
        <v>1.7799999999999999E-3</v>
      </c>
      <c r="K13646">
        <v>0.52100000000000002</v>
      </c>
      <c r="L13646">
        <v>1.979279792746115</v>
      </c>
      <c r="M13646" s="2">
        <f t="shared" si="422"/>
        <v>45.595854922279791</v>
      </c>
      <c r="N13646" t="s">
        <v>2</v>
      </c>
    </row>
    <row r="13647" spans="1:14">
      <c r="A13647">
        <v>89</v>
      </c>
      <c r="B13647" t="s">
        <v>10890</v>
      </c>
      <c r="C13647" t="s">
        <v>10891</v>
      </c>
      <c r="D13647">
        <v>669</v>
      </c>
      <c r="E13647" s="1">
        <v>1.4690000000000001</v>
      </c>
      <c r="F13647">
        <v>1.349</v>
      </c>
      <c r="G13647">
        <v>0.25</v>
      </c>
      <c r="H13647">
        <v>24</v>
      </c>
      <c r="I13647" t="s">
        <v>18288</v>
      </c>
      <c r="J13647">
        <v>9.3999999999999997E-4</v>
      </c>
      <c r="K13647">
        <v>0.41299999999999998</v>
      </c>
      <c r="L13647">
        <v>1.979279792746115</v>
      </c>
      <c r="M13647" s="2">
        <f t="shared" si="422"/>
        <v>46.1139896373057</v>
      </c>
      <c r="N13647" t="s">
        <v>2</v>
      </c>
    </row>
    <row r="13648" spans="1:14">
      <c r="A13648">
        <v>90</v>
      </c>
      <c r="B13648" t="s">
        <v>10391</v>
      </c>
      <c r="C13648" t="s">
        <v>10392</v>
      </c>
      <c r="D13648">
        <v>1371</v>
      </c>
      <c r="E13648" s="1">
        <v>1.409</v>
      </c>
      <c r="F13648">
        <v>1.4950000000000001</v>
      </c>
      <c r="G13648">
        <v>0.38</v>
      </c>
      <c r="H13648">
        <v>142</v>
      </c>
      <c r="I13648">
        <v>5.3</v>
      </c>
      <c r="J13648">
        <v>3.1099999999999999E-3</v>
      </c>
      <c r="K13648">
        <v>0.371</v>
      </c>
      <c r="L13648">
        <v>1.979279792746115</v>
      </c>
      <c r="M13648" s="2">
        <f t="shared" si="422"/>
        <v>46.632124352331608</v>
      </c>
      <c r="N13648" t="s">
        <v>2</v>
      </c>
    </row>
    <row r="13649" spans="1:14">
      <c r="A13649">
        <v>91</v>
      </c>
      <c r="B13649" t="s">
        <v>18662</v>
      </c>
      <c r="C13649" t="s">
        <v>18663</v>
      </c>
      <c r="D13649">
        <v>2267</v>
      </c>
      <c r="E13649" s="1">
        <v>1.38</v>
      </c>
      <c r="F13649">
        <v>2.028</v>
      </c>
      <c r="G13649">
        <v>0.221</v>
      </c>
      <c r="H13649">
        <v>104</v>
      </c>
      <c r="I13649">
        <v>6.5</v>
      </c>
      <c r="J13649">
        <v>5.6600000000000001E-3</v>
      </c>
      <c r="K13649">
        <v>0.64600000000000002</v>
      </c>
      <c r="L13649">
        <v>1.979279792746115</v>
      </c>
      <c r="M13649" s="2">
        <f t="shared" si="422"/>
        <v>47.150259067357517</v>
      </c>
      <c r="N13649" t="s">
        <v>2</v>
      </c>
    </row>
    <row r="13650" spans="1:14">
      <c r="A13650">
        <v>92</v>
      </c>
      <c r="B13650" t="s">
        <v>10259</v>
      </c>
      <c r="C13650" t="s">
        <v>10260</v>
      </c>
      <c r="D13650">
        <v>135</v>
      </c>
      <c r="E13650" s="1">
        <v>1.3720000000000001</v>
      </c>
      <c r="F13650">
        <v>1.34</v>
      </c>
      <c r="G13650">
        <v>0.20799999999999999</v>
      </c>
      <c r="H13650">
        <v>24</v>
      </c>
      <c r="I13650">
        <v>3.1</v>
      </c>
      <c r="J13650">
        <v>6.8999999999999997E-4</v>
      </c>
      <c r="K13650">
        <v>0.40699999999999997</v>
      </c>
      <c r="L13650">
        <v>1.979279792746115</v>
      </c>
      <c r="M13650" s="2">
        <f t="shared" si="422"/>
        <v>47.668393782383419</v>
      </c>
      <c r="N13650" t="s">
        <v>2</v>
      </c>
    </row>
    <row r="13651" spans="1:14">
      <c r="A13651">
        <v>93</v>
      </c>
      <c r="B13651" t="s">
        <v>19964</v>
      </c>
      <c r="C13651" t="s">
        <v>19965</v>
      </c>
      <c r="D13651">
        <v>318</v>
      </c>
      <c r="E13651" s="1">
        <v>1.355</v>
      </c>
      <c r="F13651">
        <v>2.327</v>
      </c>
      <c r="G13651">
        <v>0.75</v>
      </c>
      <c r="H13651">
        <v>44</v>
      </c>
      <c r="I13651">
        <v>3.8</v>
      </c>
      <c r="J13651">
        <v>1.89E-3</v>
      </c>
      <c r="K13651">
        <v>0.95599999999999996</v>
      </c>
      <c r="L13651">
        <v>1.979279792746115</v>
      </c>
      <c r="M13651" s="2">
        <f t="shared" si="422"/>
        <v>48.186528497409327</v>
      </c>
      <c r="N13651" t="s">
        <v>2</v>
      </c>
    </row>
    <row r="13652" spans="1:14">
      <c r="A13652">
        <v>94</v>
      </c>
      <c r="B13652" t="s">
        <v>10287</v>
      </c>
      <c r="C13652" t="s">
        <v>10288</v>
      </c>
      <c r="D13652">
        <v>610</v>
      </c>
      <c r="E13652" s="1">
        <v>1.351</v>
      </c>
      <c r="F13652">
        <v>1.08</v>
      </c>
      <c r="G13652">
        <v>0.23899999999999999</v>
      </c>
      <c r="H13652">
        <v>46</v>
      </c>
      <c r="I13652">
        <v>7.6</v>
      </c>
      <c r="J13652">
        <v>9.7000000000000005E-4</v>
      </c>
      <c r="K13652">
        <v>0.27800000000000002</v>
      </c>
      <c r="L13652">
        <v>1.979279792746115</v>
      </c>
      <c r="M13652" s="2">
        <f t="shared" si="422"/>
        <v>48.704663212435236</v>
      </c>
      <c r="N13652" t="s">
        <v>2</v>
      </c>
    </row>
    <row r="13653" spans="1:14">
      <c r="A13653">
        <v>95</v>
      </c>
      <c r="B13653" t="s">
        <v>5300</v>
      </c>
      <c r="C13653" t="s">
        <v>5301</v>
      </c>
      <c r="D13653">
        <v>393</v>
      </c>
      <c r="E13653" s="1">
        <v>1.3480000000000001</v>
      </c>
      <c r="F13653">
        <v>1.28</v>
      </c>
      <c r="G13653">
        <v>0.17899999999999999</v>
      </c>
      <c r="H13653">
        <v>28</v>
      </c>
      <c r="I13653" t="s">
        <v>18288</v>
      </c>
      <c r="J13653">
        <v>5.1999999999999995E-4</v>
      </c>
      <c r="K13653">
        <v>0.39600000000000002</v>
      </c>
      <c r="L13653">
        <v>1.979279792746115</v>
      </c>
      <c r="M13653" s="2">
        <f t="shared" si="422"/>
        <v>49.222797927461137</v>
      </c>
      <c r="N13653" t="s">
        <v>2</v>
      </c>
    </row>
    <row r="13654" spans="1:14">
      <c r="A13654">
        <v>96</v>
      </c>
      <c r="B13654" t="s">
        <v>10916</v>
      </c>
      <c r="C13654" t="s">
        <v>10917</v>
      </c>
      <c r="D13654">
        <v>3686</v>
      </c>
      <c r="E13654" s="1">
        <v>1.3120000000000001</v>
      </c>
      <c r="F13654">
        <v>1.5860000000000001</v>
      </c>
      <c r="G13654">
        <v>0.25</v>
      </c>
      <c r="H13654">
        <v>176</v>
      </c>
      <c r="I13654">
        <v>10</v>
      </c>
      <c r="J13654">
        <v>5.2100000000000002E-3</v>
      </c>
      <c r="K13654">
        <v>0.44400000000000001</v>
      </c>
      <c r="L13654">
        <v>1.979279792746115</v>
      </c>
      <c r="M13654" s="2">
        <f t="shared" si="422"/>
        <v>49.740932642487046</v>
      </c>
      <c r="N13654" t="s">
        <v>2</v>
      </c>
    </row>
    <row r="13655" spans="1:14">
      <c r="A13655">
        <v>97</v>
      </c>
      <c r="B13655" t="s">
        <v>10177</v>
      </c>
      <c r="C13655" t="s">
        <v>10178</v>
      </c>
      <c r="D13655">
        <v>1692</v>
      </c>
      <c r="E13655" s="1">
        <v>1.3049999999999999</v>
      </c>
      <c r="F13655">
        <v>1.53</v>
      </c>
      <c r="G13655">
        <v>0.25900000000000001</v>
      </c>
      <c r="H13655">
        <v>239</v>
      </c>
      <c r="I13655">
        <v>3.9</v>
      </c>
      <c r="J13655">
        <v>4.2300000000000003E-3</v>
      </c>
      <c r="K13655">
        <v>0.32300000000000001</v>
      </c>
      <c r="L13655">
        <v>1.979279792746115</v>
      </c>
      <c r="M13655" s="2">
        <f t="shared" ref="M13655:M13686" si="423">A13655/193*100</f>
        <v>50.259067357512954</v>
      </c>
      <c r="N13655" t="s">
        <v>2</v>
      </c>
    </row>
    <row r="13656" spans="1:14">
      <c r="A13656">
        <v>98</v>
      </c>
      <c r="B13656" t="s">
        <v>10351</v>
      </c>
      <c r="C13656" t="s">
        <v>10352</v>
      </c>
      <c r="D13656">
        <v>246</v>
      </c>
      <c r="E13656" s="1">
        <v>1.2949999999999999</v>
      </c>
      <c r="F13656">
        <v>1.2450000000000001</v>
      </c>
      <c r="G13656">
        <v>0.27500000000000002</v>
      </c>
      <c r="H13656">
        <v>167</v>
      </c>
      <c r="I13656">
        <v>1.6</v>
      </c>
      <c r="J13656">
        <v>1.1299999999999999E-3</v>
      </c>
      <c r="K13656">
        <v>0.40400000000000003</v>
      </c>
      <c r="L13656">
        <v>1.979279792746115</v>
      </c>
      <c r="M13656" s="2">
        <f t="shared" si="423"/>
        <v>50.777202072538863</v>
      </c>
      <c r="N13656" t="s">
        <v>2</v>
      </c>
    </row>
    <row r="13657" spans="1:14">
      <c r="A13657">
        <v>99</v>
      </c>
      <c r="B13657" t="s">
        <v>10920</v>
      </c>
      <c r="C13657" t="s">
        <v>10921</v>
      </c>
      <c r="D13657">
        <v>2236</v>
      </c>
      <c r="E13657" s="1">
        <v>1.2869999999999999</v>
      </c>
      <c r="F13657">
        <v>1.7430000000000001</v>
      </c>
      <c r="G13657">
        <v>0.26500000000000001</v>
      </c>
      <c r="H13657">
        <v>98</v>
      </c>
      <c r="I13657">
        <v>9.1</v>
      </c>
      <c r="J13657">
        <v>3.8999999999999998E-3</v>
      </c>
      <c r="K13657">
        <v>0.57199999999999995</v>
      </c>
      <c r="L13657">
        <v>1.979279792746115</v>
      </c>
      <c r="M13657" s="2">
        <f t="shared" si="423"/>
        <v>51.295336787564771</v>
      </c>
      <c r="N13657" t="s">
        <v>2</v>
      </c>
    </row>
    <row r="13658" spans="1:14">
      <c r="A13658">
        <v>100</v>
      </c>
      <c r="B13658" t="s">
        <v>16226</v>
      </c>
      <c r="C13658" t="s">
        <v>16227</v>
      </c>
      <c r="D13658">
        <v>460</v>
      </c>
      <c r="E13658" s="1">
        <v>1.2829999999999999</v>
      </c>
      <c r="F13658">
        <v>0.96</v>
      </c>
      <c r="G13658">
        <v>0.625</v>
      </c>
      <c r="H13658">
        <v>24</v>
      </c>
      <c r="I13658" t="s">
        <v>18288</v>
      </c>
      <c r="J13658">
        <v>5.8E-4</v>
      </c>
      <c r="K13658">
        <v>0.26800000000000002</v>
      </c>
      <c r="L13658">
        <v>1.979279792746115</v>
      </c>
      <c r="M13658" s="2">
        <f t="shared" si="423"/>
        <v>51.813471502590666</v>
      </c>
      <c r="N13658" t="s">
        <v>2</v>
      </c>
    </row>
    <row r="13659" spans="1:14">
      <c r="A13659">
        <v>101</v>
      </c>
      <c r="B13659" t="s">
        <v>10229</v>
      </c>
      <c r="C13659" t="s">
        <v>10230</v>
      </c>
      <c r="D13659">
        <v>685</v>
      </c>
      <c r="E13659" s="1">
        <v>1.2250000000000001</v>
      </c>
      <c r="F13659">
        <v>1.393</v>
      </c>
      <c r="G13659">
        <v>0.26800000000000002</v>
      </c>
      <c r="H13659">
        <v>123</v>
      </c>
      <c r="I13659">
        <v>3.5</v>
      </c>
      <c r="J13659">
        <v>3.4099999999999998E-3</v>
      </c>
      <c r="K13659">
        <v>0.44400000000000001</v>
      </c>
      <c r="L13659">
        <v>1.979279792746115</v>
      </c>
      <c r="M13659" s="2">
        <f t="shared" si="423"/>
        <v>52.331606217616574</v>
      </c>
      <c r="N13659" t="s">
        <v>2</v>
      </c>
    </row>
    <row r="13660" spans="1:14">
      <c r="A13660">
        <v>102</v>
      </c>
      <c r="B13660" t="s">
        <v>10704</v>
      </c>
      <c r="C13660" t="s">
        <v>10705</v>
      </c>
      <c r="D13660">
        <v>1763</v>
      </c>
      <c r="E13660" s="1">
        <v>1.206</v>
      </c>
      <c r="F13660">
        <v>1.06</v>
      </c>
      <c r="G13660">
        <v>0.21099999999999999</v>
      </c>
      <c r="H13660">
        <v>185</v>
      </c>
      <c r="I13660">
        <v>5.8</v>
      </c>
      <c r="J13660">
        <v>2.9299999999999999E-3</v>
      </c>
      <c r="K13660">
        <v>0.20399999999999999</v>
      </c>
      <c r="L13660">
        <v>1.979279792746115</v>
      </c>
      <c r="M13660" s="2">
        <f t="shared" si="423"/>
        <v>52.849740932642483</v>
      </c>
      <c r="N13660" t="s">
        <v>2</v>
      </c>
    </row>
    <row r="13661" spans="1:14">
      <c r="A13661">
        <v>103</v>
      </c>
      <c r="B13661" t="s">
        <v>10203</v>
      </c>
      <c r="C13661" t="s">
        <v>10204</v>
      </c>
      <c r="D13661">
        <v>2662</v>
      </c>
      <c r="E13661" s="1">
        <v>1.204</v>
      </c>
      <c r="F13661">
        <v>1.7030000000000001</v>
      </c>
      <c r="G13661">
        <v>0.34799999999999998</v>
      </c>
      <c r="H13661">
        <v>69</v>
      </c>
      <c r="I13661" t="s">
        <v>18288</v>
      </c>
      <c r="J13661">
        <v>3.47E-3</v>
      </c>
      <c r="K13661">
        <v>0.53500000000000003</v>
      </c>
      <c r="L13661">
        <v>1.979279792746115</v>
      </c>
      <c r="M13661" s="2">
        <f t="shared" si="423"/>
        <v>53.367875647668392</v>
      </c>
      <c r="N13661" t="s">
        <v>2</v>
      </c>
    </row>
    <row r="13662" spans="1:14">
      <c r="A13662">
        <v>104</v>
      </c>
      <c r="B13662" t="s">
        <v>10365</v>
      </c>
      <c r="C13662" t="s">
        <v>10366</v>
      </c>
      <c r="D13662">
        <v>91</v>
      </c>
      <c r="E13662" s="1">
        <v>1.1919999999999999</v>
      </c>
      <c r="F13662">
        <v>1.1919999999999999</v>
      </c>
      <c r="G13662">
        <v>7.9000000000000001E-2</v>
      </c>
      <c r="H13662">
        <v>38</v>
      </c>
      <c r="J13662">
        <v>3.8000000000000002E-4</v>
      </c>
      <c r="K13662">
        <v>0.29699999999999999</v>
      </c>
      <c r="L13662">
        <v>1.979279792746115</v>
      </c>
      <c r="M13662" s="2">
        <f t="shared" si="423"/>
        <v>53.8860103626943</v>
      </c>
      <c r="N13662" t="s">
        <v>2</v>
      </c>
    </row>
    <row r="13663" spans="1:14">
      <c r="A13663">
        <v>105</v>
      </c>
      <c r="B13663" t="s">
        <v>20370</v>
      </c>
      <c r="C13663" t="s">
        <v>20369</v>
      </c>
      <c r="D13663">
        <v>385</v>
      </c>
      <c r="E13663" s="1">
        <v>1.179</v>
      </c>
      <c r="F13663">
        <v>1.353</v>
      </c>
      <c r="G13663">
        <v>0.223</v>
      </c>
      <c r="H13663">
        <v>175</v>
      </c>
      <c r="I13663">
        <v>2.5</v>
      </c>
      <c r="J13663">
        <v>1.41E-3</v>
      </c>
      <c r="K13663">
        <v>0.316</v>
      </c>
      <c r="L13663">
        <v>1.979279792746115</v>
      </c>
      <c r="M13663" s="2">
        <f t="shared" si="423"/>
        <v>54.404145077720209</v>
      </c>
      <c r="N13663" t="s">
        <v>2</v>
      </c>
    </row>
    <row r="13664" spans="1:14">
      <c r="A13664">
        <v>106</v>
      </c>
      <c r="B13664" t="s">
        <v>18668</v>
      </c>
      <c r="C13664" t="s">
        <v>18669</v>
      </c>
      <c r="D13664">
        <v>2696</v>
      </c>
      <c r="E13664" s="1">
        <v>1.175</v>
      </c>
      <c r="F13664">
        <v>1.478</v>
      </c>
      <c r="G13664">
        <v>0.17100000000000001</v>
      </c>
      <c r="H13664">
        <v>117</v>
      </c>
      <c r="I13664">
        <v>8.6</v>
      </c>
      <c r="J13664">
        <v>4.0899999999999999E-3</v>
      </c>
      <c r="K13664">
        <v>0.40400000000000003</v>
      </c>
      <c r="L13664">
        <v>1.979279792746115</v>
      </c>
      <c r="M13664" s="2">
        <f t="shared" si="423"/>
        <v>54.92227979274611</v>
      </c>
      <c r="N13664" t="s">
        <v>2</v>
      </c>
    </row>
    <row r="13665" spans="1:14">
      <c r="A13665">
        <v>107</v>
      </c>
      <c r="B13665" t="s">
        <v>9115</v>
      </c>
      <c r="C13665" t="s">
        <v>9116</v>
      </c>
      <c r="D13665">
        <v>260</v>
      </c>
      <c r="E13665" s="1">
        <v>1.17</v>
      </c>
      <c r="F13665">
        <v>0.88200000000000001</v>
      </c>
      <c r="G13665">
        <v>0.188</v>
      </c>
      <c r="H13665">
        <v>32</v>
      </c>
      <c r="I13665">
        <v>8.8000000000000007</v>
      </c>
      <c r="J13665">
        <v>5.5000000000000003E-4</v>
      </c>
      <c r="K13665">
        <v>0.28799999999999998</v>
      </c>
      <c r="L13665">
        <v>1.979279792746115</v>
      </c>
      <c r="M13665" s="2">
        <f t="shared" si="423"/>
        <v>55.440414507772019</v>
      </c>
      <c r="N13665" t="s">
        <v>2</v>
      </c>
    </row>
    <row r="13666" spans="1:14">
      <c r="A13666">
        <v>108</v>
      </c>
      <c r="B13666" t="s">
        <v>17120</v>
      </c>
      <c r="C13666" t="s">
        <v>17121</v>
      </c>
      <c r="D13666">
        <v>1747</v>
      </c>
      <c r="E13666" s="1">
        <v>1.139</v>
      </c>
      <c r="F13666">
        <v>1.5329999999999999</v>
      </c>
      <c r="G13666">
        <v>0.17599999999999999</v>
      </c>
      <c r="H13666">
        <v>74</v>
      </c>
      <c r="I13666">
        <v>8</v>
      </c>
      <c r="J13666">
        <v>2.3400000000000001E-3</v>
      </c>
      <c r="K13666">
        <v>0.35599999999999998</v>
      </c>
      <c r="L13666">
        <v>1.979279792746115</v>
      </c>
      <c r="M13666" s="2">
        <f t="shared" si="423"/>
        <v>55.958549222797927</v>
      </c>
      <c r="N13666" t="s">
        <v>2</v>
      </c>
    </row>
    <row r="13667" spans="1:14">
      <c r="A13667">
        <v>109</v>
      </c>
      <c r="B13667" t="s">
        <v>7655</v>
      </c>
      <c r="C13667" t="s">
        <v>7656</v>
      </c>
      <c r="D13667">
        <v>1116</v>
      </c>
      <c r="E13667" s="1">
        <v>1.135</v>
      </c>
      <c r="F13667">
        <v>1.155</v>
      </c>
      <c r="G13667">
        <v>0.44600000000000001</v>
      </c>
      <c r="H13667">
        <v>65</v>
      </c>
      <c r="I13667" t="s">
        <v>18288</v>
      </c>
      <c r="J13667">
        <v>1.5200000000000001E-3</v>
      </c>
      <c r="K13667">
        <v>0.312</v>
      </c>
      <c r="L13667">
        <v>1.979279792746115</v>
      </c>
      <c r="M13667" s="2">
        <f t="shared" si="423"/>
        <v>56.476683937823836</v>
      </c>
      <c r="N13667" t="s">
        <v>2</v>
      </c>
    </row>
    <row r="13668" spans="1:14">
      <c r="A13668">
        <v>110</v>
      </c>
      <c r="B13668" t="s">
        <v>10241</v>
      </c>
      <c r="C13668" t="s">
        <v>10242</v>
      </c>
      <c r="D13668">
        <v>1304</v>
      </c>
      <c r="E13668" s="1">
        <v>1.115</v>
      </c>
      <c r="F13668">
        <v>1.02</v>
      </c>
      <c r="G13668">
        <v>5.2999999999999999E-2</v>
      </c>
      <c r="H13668">
        <v>57</v>
      </c>
      <c r="I13668" t="s">
        <v>18288</v>
      </c>
      <c r="J13668">
        <v>1.4E-3</v>
      </c>
      <c r="K13668">
        <v>0.313</v>
      </c>
      <c r="L13668">
        <v>1.979279792746115</v>
      </c>
      <c r="M13668" s="2">
        <f t="shared" si="423"/>
        <v>56.994818652849744</v>
      </c>
      <c r="N13668" t="s">
        <v>2</v>
      </c>
    </row>
    <row r="13669" spans="1:14">
      <c r="A13669">
        <v>111</v>
      </c>
      <c r="B13669" t="s">
        <v>18674</v>
      </c>
      <c r="C13669" t="s">
        <v>18675</v>
      </c>
      <c r="D13669">
        <v>2762</v>
      </c>
      <c r="E13669" s="1">
        <v>1.113</v>
      </c>
      <c r="F13669">
        <v>1.1970000000000001</v>
      </c>
      <c r="G13669">
        <v>0.17699999999999999</v>
      </c>
      <c r="H13669">
        <v>130</v>
      </c>
      <c r="I13669">
        <v>9.6999999999999993</v>
      </c>
      <c r="J13669">
        <v>2.65E-3</v>
      </c>
      <c r="K13669">
        <v>0.25</v>
      </c>
      <c r="L13669">
        <v>1.979279792746115</v>
      </c>
      <c r="M13669" s="2">
        <f t="shared" si="423"/>
        <v>57.512953367875653</v>
      </c>
      <c r="N13669" t="s">
        <v>2</v>
      </c>
    </row>
    <row r="13670" spans="1:14">
      <c r="A13670">
        <v>112</v>
      </c>
      <c r="B13670" t="s">
        <v>10219</v>
      </c>
      <c r="C13670" t="s">
        <v>10220</v>
      </c>
      <c r="D13670">
        <v>171</v>
      </c>
      <c r="E13670" s="1">
        <v>1.0669999999999999</v>
      </c>
      <c r="F13670">
        <v>1.194</v>
      </c>
      <c r="H13670">
        <v>0</v>
      </c>
      <c r="I13670">
        <v>7.6</v>
      </c>
      <c r="J13670">
        <v>4.0999999999999999E-4</v>
      </c>
      <c r="K13670">
        <v>0.378</v>
      </c>
      <c r="L13670">
        <v>1.979279792746115</v>
      </c>
      <c r="M13670" s="2">
        <f t="shared" si="423"/>
        <v>58.031088082901547</v>
      </c>
      <c r="N13670" t="s">
        <v>2</v>
      </c>
    </row>
    <row r="13671" spans="1:14">
      <c r="A13671">
        <v>113</v>
      </c>
      <c r="B13671" t="s">
        <v>16694</v>
      </c>
      <c r="C13671" t="s">
        <v>16695</v>
      </c>
      <c r="D13671">
        <v>229</v>
      </c>
      <c r="E13671" s="1">
        <v>1.0509999999999999</v>
      </c>
      <c r="F13671">
        <v>1.246</v>
      </c>
      <c r="G13671">
        <v>0.15</v>
      </c>
      <c r="H13671">
        <v>40</v>
      </c>
      <c r="I13671">
        <v>3.5</v>
      </c>
      <c r="J13671">
        <v>8.8999999999999995E-4</v>
      </c>
      <c r="K13671">
        <v>0.28199999999999997</v>
      </c>
      <c r="L13671">
        <v>1.979279792746115</v>
      </c>
      <c r="M13671" s="2">
        <f t="shared" si="423"/>
        <v>58.549222797927456</v>
      </c>
      <c r="N13671" t="s">
        <v>2</v>
      </c>
    </row>
    <row r="13672" spans="1:14">
      <c r="A13672">
        <v>114</v>
      </c>
      <c r="B13672" t="s">
        <v>18680</v>
      </c>
      <c r="C13672" t="s">
        <v>18681</v>
      </c>
      <c r="D13672">
        <v>947</v>
      </c>
      <c r="E13672" s="1">
        <v>1.04</v>
      </c>
      <c r="F13672">
        <v>1.3360000000000001</v>
      </c>
      <c r="G13672">
        <v>0.29799999999999999</v>
      </c>
      <c r="H13672">
        <v>57</v>
      </c>
      <c r="I13672">
        <v>6.8</v>
      </c>
      <c r="J13672">
        <v>1.8600000000000001E-3</v>
      </c>
      <c r="K13672">
        <v>0.37</v>
      </c>
      <c r="L13672">
        <v>1.979279792746115</v>
      </c>
      <c r="M13672" s="2">
        <f t="shared" si="423"/>
        <v>59.067357512953365</v>
      </c>
      <c r="N13672" t="s">
        <v>2</v>
      </c>
    </row>
    <row r="13673" spans="1:14">
      <c r="A13673">
        <v>115</v>
      </c>
      <c r="B13673" t="s">
        <v>10249</v>
      </c>
      <c r="C13673" t="s">
        <v>10250</v>
      </c>
      <c r="D13673">
        <v>230</v>
      </c>
      <c r="E13673" s="1">
        <v>1.0389999999999999</v>
      </c>
      <c r="F13673">
        <v>0.77200000000000002</v>
      </c>
      <c r="G13673">
        <v>0.14699999999999999</v>
      </c>
      <c r="H13673">
        <v>34</v>
      </c>
      <c r="I13673">
        <v>5.8</v>
      </c>
      <c r="J13673">
        <v>4.8999999999999998E-4</v>
      </c>
      <c r="K13673">
        <v>0.189</v>
      </c>
      <c r="L13673">
        <v>1.979279792746115</v>
      </c>
      <c r="M13673" s="2">
        <f t="shared" si="423"/>
        <v>59.585492227979273</v>
      </c>
      <c r="N13673" t="s">
        <v>2</v>
      </c>
    </row>
    <row r="13674" spans="1:14">
      <c r="A13674">
        <v>116</v>
      </c>
      <c r="B13674" t="s">
        <v>10205</v>
      </c>
      <c r="C13674" t="s">
        <v>10206</v>
      </c>
      <c r="D13674">
        <v>1070</v>
      </c>
      <c r="E13674" s="1">
        <v>1.0209999999999999</v>
      </c>
      <c r="F13674">
        <v>1.105</v>
      </c>
      <c r="G13674">
        <v>0.20799999999999999</v>
      </c>
      <c r="H13674">
        <v>72</v>
      </c>
      <c r="I13674">
        <v>6.8</v>
      </c>
      <c r="J13674">
        <v>2.2799999999999999E-3</v>
      </c>
      <c r="K13674">
        <v>0.32400000000000001</v>
      </c>
      <c r="L13674">
        <v>1.979279792746115</v>
      </c>
      <c r="M13674" s="2">
        <f t="shared" si="423"/>
        <v>60.103626943005182</v>
      </c>
      <c r="N13674" t="s">
        <v>2</v>
      </c>
    </row>
    <row r="13675" spans="1:14">
      <c r="A13675">
        <v>117</v>
      </c>
      <c r="B13675" t="s">
        <v>10293</v>
      </c>
      <c r="C13675" t="s">
        <v>10294</v>
      </c>
      <c r="D13675">
        <v>2100</v>
      </c>
      <c r="E13675" s="1">
        <v>1</v>
      </c>
      <c r="F13675">
        <v>1.169</v>
      </c>
      <c r="G13675">
        <v>0.129</v>
      </c>
      <c r="H13675">
        <v>124</v>
      </c>
      <c r="I13675">
        <v>8.5</v>
      </c>
      <c r="J13675">
        <v>3.5200000000000001E-3</v>
      </c>
      <c r="K13675">
        <v>0.33</v>
      </c>
      <c r="L13675">
        <v>1.979279792746115</v>
      </c>
      <c r="M13675" s="2">
        <f t="shared" si="423"/>
        <v>60.62176165803109</v>
      </c>
      <c r="N13675" t="s">
        <v>2</v>
      </c>
    </row>
    <row r="13676" spans="1:14">
      <c r="A13676">
        <v>118</v>
      </c>
      <c r="B13676" t="s">
        <v>10339</v>
      </c>
      <c r="C13676" t="s">
        <v>10340</v>
      </c>
      <c r="D13676">
        <v>418</v>
      </c>
      <c r="E13676" s="1">
        <v>1</v>
      </c>
      <c r="F13676">
        <v>1.034</v>
      </c>
      <c r="G13676">
        <v>5.6000000000000001E-2</v>
      </c>
      <c r="H13676">
        <v>18</v>
      </c>
      <c r="I13676">
        <v>9.1999999999999993</v>
      </c>
      <c r="J13676">
        <v>3.8000000000000002E-4</v>
      </c>
      <c r="K13676">
        <v>0.246</v>
      </c>
      <c r="L13676">
        <v>1.979279792746115</v>
      </c>
      <c r="M13676" s="2">
        <f t="shared" si="423"/>
        <v>61.139896373056992</v>
      </c>
      <c r="N13676" t="s">
        <v>2</v>
      </c>
    </row>
    <row r="13677" spans="1:14">
      <c r="A13677">
        <v>119</v>
      </c>
      <c r="B13677" t="s">
        <v>10295</v>
      </c>
      <c r="C13677" t="s">
        <v>10296</v>
      </c>
      <c r="D13677">
        <v>634</v>
      </c>
      <c r="E13677" s="1">
        <v>0.99</v>
      </c>
      <c r="F13677">
        <v>1.0289999999999999</v>
      </c>
      <c r="G13677">
        <v>0.16400000000000001</v>
      </c>
      <c r="H13677">
        <v>55</v>
      </c>
      <c r="I13677">
        <v>5.5</v>
      </c>
      <c r="J13677">
        <v>1.67E-3</v>
      </c>
      <c r="K13677">
        <v>0.28000000000000003</v>
      </c>
      <c r="L13677">
        <v>1.979279792746115</v>
      </c>
      <c r="M13677" s="2">
        <f t="shared" si="423"/>
        <v>61.6580310880829</v>
      </c>
      <c r="N13677" t="s">
        <v>2</v>
      </c>
    </row>
    <row r="13678" spans="1:14">
      <c r="A13678">
        <v>120</v>
      </c>
      <c r="B13678" t="s">
        <v>10281</v>
      </c>
      <c r="C13678" t="s">
        <v>10282</v>
      </c>
      <c r="D13678">
        <v>244</v>
      </c>
      <c r="E13678" s="1">
        <v>0.98199999999999998</v>
      </c>
      <c r="F13678">
        <v>1.2</v>
      </c>
      <c r="G13678">
        <v>7.4999999999999997E-2</v>
      </c>
      <c r="H13678">
        <v>53</v>
      </c>
      <c r="I13678">
        <v>3.2</v>
      </c>
      <c r="J13678">
        <v>1.1199999999999999E-3</v>
      </c>
      <c r="K13678">
        <v>0.32</v>
      </c>
      <c r="L13678">
        <v>1.979279792746115</v>
      </c>
      <c r="M13678" s="2">
        <f t="shared" si="423"/>
        <v>62.176165803108809</v>
      </c>
      <c r="N13678" t="s">
        <v>2</v>
      </c>
    </row>
    <row r="13679" spans="1:14">
      <c r="A13679">
        <v>121</v>
      </c>
      <c r="B13679" t="s">
        <v>10239</v>
      </c>
      <c r="C13679" t="s">
        <v>10240</v>
      </c>
      <c r="D13679">
        <v>1347</v>
      </c>
      <c r="E13679" s="1">
        <v>0.97699999999999998</v>
      </c>
      <c r="F13679">
        <v>1.119</v>
      </c>
      <c r="G13679">
        <v>0.128</v>
      </c>
      <c r="H13679">
        <v>47</v>
      </c>
      <c r="I13679" t="s">
        <v>18288</v>
      </c>
      <c r="J13679">
        <v>2.1099999999999999E-3</v>
      </c>
      <c r="K13679">
        <v>0.38700000000000001</v>
      </c>
      <c r="L13679">
        <v>1.979279792746115</v>
      </c>
      <c r="M13679" s="2">
        <f t="shared" si="423"/>
        <v>62.694300518134717</v>
      </c>
      <c r="N13679" t="s">
        <v>2</v>
      </c>
    </row>
    <row r="13680" spans="1:14">
      <c r="A13680">
        <v>122</v>
      </c>
      <c r="B13680" t="s">
        <v>21167</v>
      </c>
      <c r="C13680" t="s">
        <v>21168</v>
      </c>
      <c r="D13680">
        <v>1130</v>
      </c>
      <c r="E13680" s="1">
        <v>0.94799999999999995</v>
      </c>
      <c r="F13680">
        <v>0.92600000000000005</v>
      </c>
      <c r="G13680">
        <v>0.10299999999999999</v>
      </c>
      <c r="H13680">
        <v>175</v>
      </c>
      <c r="I13680">
        <v>4.4000000000000004</v>
      </c>
      <c r="J13680">
        <v>2.7000000000000001E-3</v>
      </c>
      <c r="K13680">
        <v>0.19600000000000001</v>
      </c>
      <c r="L13680">
        <v>1.979279792746115</v>
      </c>
      <c r="M13680" s="2">
        <f t="shared" si="423"/>
        <v>63.212435233160626</v>
      </c>
      <c r="N13680" t="s">
        <v>2</v>
      </c>
    </row>
    <row r="13681" spans="1:14">
      <c r="A13681">
        <v>123</v>
      </c>
      <c r="B13681" t="s">
        <v>16696</v>
      </c>
      <c r="C13681" t="s">
        <v>16697</v>
      </c>
      <c r="D13681">
        <v>654</v>
      </c>
      <c r="E13681" s="1">
        <v>0.93500000000000005</v>
      </c>
      <c r="G13681">
        <v>0.22500000000000001</v>
      </c>
      <c r="H13681">
        <v>71</v>
      </c>
      <c r="I13681">
        <v>5.0999999999999996</v>
      </c>
      <c r="J13681">
        <v>1.4499999999999999E-3</v>
      </c>
      <c r="L13681">
        <v>1.979279792746115</v>
      </c>
      <c r="M13681" s="2">
        <f t="shared" si="423"/>
        <v>63.730569948186535</v>
      </c>
      <c r="N13681" t="s">
        <v>2</v>
      </c>
    </row>
    <row r="13682" spans="1:14">
      <c r="A13682">
        <v>124</v>
      </c>
      <c r="B13682" t="s">
        <v>10363</v>
      </c>
      <c r="C13682" t="s">
        <v>10364</v>
      </c>
      <c r="D13682">
        <v>224</v>
      </c>
      <c r="E13682" s="1">
        <v>0.92400000000000004</v>
      </c>
      <c r="F13682">
        <v>1.675</v>
      </c>
      <c r="G13682">
        <v>0.36</v>
      </c>
      <c r="H13682">
        <v>50</v>
      </c>
      <c r="I13682">
        <v>3.7</v>
      </c>
      <c r="J13682">
        <v>1.23E-3</v>
      </c>
      <c r="K13682">
        <v>0.56799999999999995</v>
      </c>
      <c r="L13682">
        <v>1.979279792746115</v>
      </c>
      <c r="M13682" s="2">
        <f t="shared" si="423"/>
        <v>64.248704663212436</v>
      </c>
      <c r="N13682" t="s">
        <v>2</v>
      </c>
    </row>
    <row r="13683" spans="1:14">
      <c r="A13683">
        <v>125</v>
      </c>
      <c r="B13683" t="s">
        <v>9103</v>
      </c>
      <c r="C13683" t="s">
        <v>9104</v>
      </c>
      <c r="D13683">
        <v>1617</v>
      </c>
      <c r="E13683" s="1">
        <v>0.91</v>
      </c>
      <c r="F13683">
        <v>1.2370000000000001</v>
      </c>
      <c r="G13683">
        <v>0.1</v>
      </c>
      <c r="H13683">
        <v>60</v>
      </c>
      <c r="I13683" t="s">
        <v>18288</v>
      </c>
      <c r="J13683">
        <v>1.6199999999999999E-3</v>
      </c>
      <c r="K13683">
        <v>0.33</v>
      </c>
      <c r="L13683">
        <v>1.979279792746115</v>
      </c>
      <c r="M13683" s="2">
        <f t="shared" si="423"/>
        <v>64.766839378238345</v>
      </c>
      <c r="N13683" t="s">
        <v>2</v>
      </c>
    </row>
    <row r="13684" spans="1:14">
      <c r="A13684">
        <v>126</v>
      </c>
      <c r="B13684" t="s">
        <v>10299</v>
      </c>
      <c r="C13684" t="s">
        <v>10300</v>
      </c>
      <c r="D13684">
        <v>172</v>
      </c>
      <c r="E13684" s="1">
        <v>0.89700000000000002</v>
      </c>
      <c r="F13684">
        <v>0.81399999999999995</v>
      </c>
      <c r="G13684">
        <v>7.4999999999999997E-2</v>
      </c>
      <c r="H13684">
        <v>40</v>
      </c>
      <c r="I13684">
        <v>3.2</v>
      </c>
      <c r="J13684">
        <v>6.2E-4</v>
      </c>
      <c r="K13684">
        <v>0.192</v>
      </c>
      <c r="L13684">
        <v>1.979279792746115</v>
      </c>
      <c r="M13684" s="2">
        <f t="shared" si="423"/>
        <v>65.284974093264253</v>
      </c>
      <c r="N13684" t="s">
        <v>2</v>
      </c>
    </row>
    <row r="13685" spans="1:14">
      <c r="A13685">
        <v>127</v>
      </c>
      <c r="B13685" t="s">
        <v>10291</v>
      </c>
      <c r="C13685" t="s">
        <v>10292</v>
      </c>
      <c r="D13685">
        <v>643</v>
      </c>
      <c r="E13685" s="1">
        <v>0.89300000000000002</v>
      </c>
      <c r="G13685">
        <v>0.26300000000000001</v>
      </c>
      <c r="H13685">
        <v>57</v>
      </c>
      <c r="I13685">
        <v>6.4</v>
      </c>
      <c r="J13685">
        <v>1.31E-3</v>
      </c>
      <c r="L13685">
        <v>1.979279792746115</v>
      </c>
      <c r="M13685" s="2">
        <f t="shared" si="423"/>
        <v>65.803108808290162</v>
      </c>
      <c r="N13685" t="s">
        <v>2</v>
      </c>
    </row>
    <row r="13686" spans="1:14">
      <c r="A13686">
        <v>128</v>
      </c>
      <c r="B13686" t="s">
        <v>10327</v>
      </c>
      <c r="C13686" t="s">
        <v>10328</v>
      </c>
      <c r="D13686">
        <v>2347</v>
      </c>
      <c r="E13686" s="1">
        <v>0.872</v>
      </c>
      <c r="F13686">
        <v>0.91300000000000003</v>
      </c>
      <c r="G13686">
        <v>0.13600000000000001</v>
      </c>
      <c r="H13686">
        <v>425</v>
      </c>
      <c r="I13686">
        <v>3.9</v>
      </c>
      <c r="J13686">
        <v>3.96E-3</v>
      </c>
      <c r="K13686">
        <v>0.11899999999999999</v>
      </c>
      <c r="L13686">
        <v>1.979279792746115</v>
      </c>
      <c r="M13686" s="2">
        <f t="shared" si="423"/>
        <v>66.32124352331607</v>
      </c>
      <c r="N13686" t="s">
        <v>2</v>
      </c>
    </row>
    <row r="13687" spans="1:14">
      <c r="A13687">
        <v>129</v>
      </c>
      <c r="B13687" t="s">
        <v>10227</v>
      </c>
      <c r="C13687" t="s">
        <v>10228</v>
      </c>
      <c r="D13687">
        <v>311</v>
      </c>
      <c r="E13687" s="1">
        <v>0.86399999999999999</v>
      </c>
      <c r="F13687">
        <v>0.92900000000000005</v>
      </c>
      <c r="G13687">
        <v>0.27800000000000002</v>
      </c>
      <c r="H13687">
        <v>54</v>
      </c>
      <c r="I13687">
        <v>3.8</v>
      </c>
      <c r="J13687">
        <v>1.2800000000000001E-3</v>
      </c>
      <c r="K13687">
        <v>0.27</v>
      </c>
      <c r="L13687">
        <v>1.979279792746115</v>
      </c>
      <c r="M13687" s="2">
        <f t="shared" ref="M13687:M13718" si="424">A13687/193*100</f>
        <v>66.839378238341979</v>
      </c>
      <c r="N13687" t="s">
        <v>2</v>
      </c>
    </row>
    <row r="13688" spans="1:14">
      <c r="A13688">
        <v>130</v>
      </c>
      <c r="B13688" t="s">
        <v>10331</v>
      </c>
      <c r="C13688" t="s">
        <v>10332</v>
      </c>
      <c r="D13688">
        <v>1856</v>
      </c>
      <c r="E13688" s="1">
        <v>0.86199999999999999</v>
      </c>
      <c r="F13688">
        <v>1.2190000000000001</v>
      </c>
      <c r="G13688">
        <v>8.6999999999999994E-2</v>
      </c>
      <c r="H13688">
        <v>69</v>
      </c>
      <c r="I13688">
        <v>9.4</v>
      </c>
      <c r="J13688">
        <v>2.14E-3</v>
      </c>
      <c r="K13688">
        <v>0.28399999999999997</v>
      </c>
      <c r="L13688">
        <v>1.979279792746115</v>
      </c>
      <c r="M13688" s="2">
        <f t="shared" si="424"/>
        <v>67.357512953367873</v>
      </c>
      <c r="N13688" t="s">
        <v>2</v>
      </c>
    </row>
    <row r="13689" spans="1:14">
      <c r="A13689">
        <v>131</v>
      </c>
      <c r="B13689" t="s">
        <v>10231</v>
      </c>
      <c r="C13689" t="s">
        <v>10232</v>
      </c>
      <c r="D13689">
        <v>238</v>
      </c>
      <c r="E13689" s="1">
        <v>0.84599999999999997</v>
      </c>
      <c r="F13689">
        <v>0.89200000000000002</v>
      </c>
      <c r="G13689">
        <v>0.105</v>
      </c>
      <c r="H13689">
        <v>19</v>
      </c>
      <c r="I13689" t="s">
        <v>18288</v>
      </c>
      <c r="J13689">
        <v>2.7999999999999998E-4</v>
      </c>
      <c r="K13689">
        <v>0.21199999999999999</v>
      </c>
      <c r="L13689">
        <v>1.979279792746115</v>
      </c>
      <c r="M13689" s="2">
        <f t="shared" si="424"/>
        <v>67.875647668393782</v>
      </c>
      <c r="N13689" t="s">
        <v>2</v>
      </c>
    </row>
    <row r="13690" spans="1:14">
      <c r="A13690">
        <v>132</v>
      </c>
      <c r="B13690" t="s">
        <v>10323</v>
      </c>
      <c r="C13690" t="s">
        <v>10324</v>
      </c>
      <c r="D13690">
        <v>1563</v>
      </c>
      <c r="E13690" s="1">
        <v>0.80900000000000005</v>
      </c>
      <c r="F13690">
        <v>0.82199999999999995</v>
      </c>
      <c r="G13690">
        <v>0.157</v>
      </c>
      <c r="H13690">
        <v>83</v>
      </c>
      <c r="I13690" t="s">
        <v>18288</v>
      </c>
      <c r="J13690">
        <v>2.0799999999999998E-3</v>
      </c>
      <c r="K13690">
        <v>0.25700000000000001</v>
      </c>
      <c r="L13690">
        <v>1.979279792746115</v>
      </c>
      <c r="M13690" s="2">
        <f t="shared" si="424"/>
        <v>68.393782383419691</v>
      </c>
      <c r="N13690" t="s">
        <v>2</v>
      </c>
    </row>
    <row r="13691" spans="1:14">
      <c r="A13691">
        <v>133</v>
      </c>
      <c r="B13691" t="s">
        <v>18688</v>
      </c>
      <c r="C13691" t="s">
        <v>18689</v>
      </c>
      <c r="D13691">
        <v>640</v>
      </c>
      <c r="E13691" s="1">
        <v>0.79100000000000004</v>
      </c>
      <c r="F13691">
        <v>0.873</v>
      </c>
      <c r="G13691">
        <v>0.13</v>
      </c>
      <c r="H13691">
        <v>54</v>
      </c>
      <c r="I13691">
        <v>10</v>
      </c>
      <c r="J13691">
        <v>1.1900000000000001E-3</v>
      </c>
      <c r="K13691">
        <v>0.30599999999999999</v>
      </c>
      <c r="L13691">
        <v>1.979279792746115</v>
      </c>
      <c r="M13691" s="2">
        <f t="shared" si="424"/>
        <v>68.911917098445599</v>
      </c>
      <c r="N13691" t="s">
        <v>2</v>
      </c>
    </row>
    <row r="13692" spans="1:14">
      <c r="A13692">
        <v>134</v>
      </c>
      <c r="B13692" t="s">
        <v>10267</v>
      </c>
      <c r="C13692" t="s">
        <v>10268</v>
      </c>
      <c r="D13692">
        <v>781</v>
      </c>
      <c r="E13692" s="1">
        <v>0.77100000000000002</v>
      </c>
      <c r="F13692">
        <v>0.83699999999999997</v>
      </c>
      <c r="G13692">
        <v>0.115</v>
      </c>
      <c r="H13692">
        <v>26</v>
      </c>
      <c r="I13692" t="s">
        <v>18288</v>
      </c>
      <c r="J13692">
        <v>6.4000000000000005E-4</v>
      </c>
      <c r="K13692">
        <v>0.27100000000000002</v>
      </c>
      <c r="L13692">
        <v>1.979279792746115</v>
      </c>
      <c r="M13692" s="2">
        <f t="shared" si="424"/>
        <v>69.430051813471508</v>
      </c>
      <c r="N13692" t="s">
        <v>2</v>
      </c>
    </row>
    <row r="13693" spans="1:14">
      <c r="A13693">
        <v>135</v>
      </c>
      <c r="B13693" t="s">
        <v>10311</v>
      </c>
      <c r="C13693" t="s">
        <v>10312</v>
      </c>
      <c r="D13693">
        <v>598</v>
      </c>
      <c r="E13693" s="1">
        <v>0.75</v>
      </c>
      <c r="F13693">
        <v>0.89</v>
      </c>
      <c r="G13693">
        <v>6.5000000000000002E-2</v>
      </c>
      <c r="H13693">
        <v>31</v>
      </c>
      <c r="I13693">
        <v>7.4</v>
      </c>
      <c r="J13693">
        <v>1.1000000000000001E-3</v>
      </c>
      <c r="K13693">
        <v>0.27400000000000002</v>
      </c>
      <c r="L13693">
        <v>1.979279792746115</v>
      </c>
      <c r="M13693" s="2">
        <f t="shared" si="424"/>
        <v>69.948186528497416</v>
      </c>
      <c r="N13693" t="s">
        <v>2</v>
      </c>
    </row>
    <row r="13694" spans="1:14">
      <c r="A13694">
        <v>136</v>
      </c>
      <c r="B13694" t="s">
        <v>10367</v>
      </c>
      <c r="C13694" t="s">
        <v>10368</v>
      </c>
      <c r="D13694">
        <v>273</v>
      </c>
      <c r="E13694" s="1">
        <v>0.72799999999999998</v>
      </c>
      <c r="G13694">
        <v>0.11799999999999999</v>
      </c>
      <c r="H13694">
        <v>34</v>
      </c>
      <c r="I13694">
        <v>4.7</v>
      </c>
      <c r="J13694">
        <v>8.1999999999999998E-4</v>
      </c>
      <c r="L13694">
        <v>1.979279792746115</v>
      </c>
      <c r="M13694" s="2">
        <f t="shared" si="424"/>
        <v>70.466321243523311</v>
      </c>
      <c r="N13694" t="s">
        <v>2</v>
      </c>
    </row>
    <row r="13695" spans="1:14">
      <c r="A13695">
        <v>137</v>
      </c>
      <c r="B13695" t="s">
        <v>10345</v>
      </c>
      <c r="C13695" t="s">
        <v>10346</v>
      </c>
      <c r="D13695">
        <v>867</v>
      </c>
      <c r="E13695" s="1">
        <v>0.72399999999999998</v>
      </c>
      <c r="F13695">
        <v>0.76700000000000002</v>
      </c>
      <c r="G13695">
        <v>0.14499999999999999</v>
      </c>
      <c r="H13695">
        <v>62</v>
      </c>
      <c r="I13695">
        <v>10</v>
      </c>
      <c r="J13695">
        <v>1.1299999999999999E-3</v>
      </c>
      <c r="K13695">
        <v>0.22500000000000001</v>
      </c>
      <c r="L13695">
        <v>1.979279792746115</v>
      </c>
      <c r="M13695" s="2">
        <f t="shared" si="424"/>
        <v>70.984455958549219</v>
      </c>
      <c r="N13695" t="s">
        <v>2</v>
      </c>
    </row>
    <row r="13696" spans="1:14">
      <c r="A13696">
        <v>138</v>
      </c>
      <c r="B13696" t="s">
        <v>18692</v>
      </c>
      <c r="C13696" t="s">
        <v>18693</v>
      </c>
      <c r="D13696">
        <v>297</v>
      </c>
      <c r="E13696" s="1">
        <v>0.71699999999999997</v>
      </c>
      <c r="F13696">
        <v>0.68799999999999994</v>
      </c>
      <c r="G13696">
        <v>9.5000000000000001E-2</v>
      </c>
      <c r="H13696">
        <v>21</v>
      </c>
      <c r="I13696">
        <v>6.8</v>
      </c>
      <c r="J13696">
        <v>5.6999999999999998E-4</v>
      </c>
      <c r="K13696">
        <v>0.185</v>
      </c>
      <c r="L13696">
        <v>1.979279792746115</v>
      </c>
      <c r="M13696" s="2">
        <f t="shared" si="424"/>
        <v>71.502590673575128</v>
      </c>
      <c r="N13696" t="s">
        <v>2</v>
      </c>
    </row>
    <row r="13697" spans="1:14">
      <c r="A13697">
        <v>139</v>
      </c>
      <c r="B13697" t="s">
        <v>18694</v>
      </c>
      <c r="C13697" t="s">
        <v>18695</v>
      </c>
      <c r="D13697">
        <v>2567</v>
      </c>
      <c r="E13697" s="1">
        <v>0.71599999999999997</v>
      </c>
      <c r="F13697">
        <v>0.76400000000000001</v>
      </c>
      <c r="G13697">
        <v>0.156</v>
      </c>
      <c r="H13697">
        <v>122</v>
      </c>
      <c r="I13697" t="s">
        <v>18288</v>
      </c>
      <c r="J13697">
        <v>2.0699999999999998E-3</v>
      </c>
      <c r="K13697">
        <v>0.221</v>
      </c>
      <c r="L13697">
        <v>1.979279792746115</v>
      </c>
      <c r="M13697" s="2">
        <f t="shared" si="424"/>
        <v>72.020725388601036</v>
      </c>
      <c r="N13697" t="s">
        <v>2</v>
      </c>
    </row>
    <row r="13698" spans="1:14">
      <c r="A13698">
        <v>140</v>
      </c>
      <c r="B13698" t="s">
        <v>18698</v>
      </c>
      <c r="C13698" t="s">
        <v>18699</v>
      </c>
      <c r="D13698">
        <v>1101</v>
      </c>
      <c r="E13698" s="1">
        <v>0.70399999999999996</v>
      </c>
      <c r="F13698">
        <v>0.626</v>
      </c>
      <c r="G13698">
        <v>0.14299999999999999</v>
      </c>
      <c r="H13698">
        <v>49</v>
      </c>
      <c r="I13698" t="s">
        <v>18288</v>
      </c>
      <c r="J13698">
        <v>9.3000000000000005E-4</v>
      </c>
      <c r="K13698">
        <v>0.13100000000000001</v>
      </c>
      <c r="L13698">
        <v>1.979279792746115</v>
      </c>
      <c r="M13698" s="2">
        <f t="shared" si="424"/>
        <v>72.538860103626945</v>
      </c>
      <c r="N13698" t="s">
        <v>2</v>
      </c>
    </row>
    <row r="13699" spans="1:14">
      <c r="A13699">
        <v>141</v>
      </c>
      <c r="B13699" t="s">
        <v>10303</v>
      </c>
      <c r="C13699" t="s">
        <v>10304</v>
      </c>
      <c r="D13699">
        <v>943</v>
      </c>
      <c r="E13699" s="1">
        <v>0.68799999999999994</v>
      </c>
      <c r="F13699">
        <v>1.0449999999999999</v>
      </c>
      <c r="G13699">
        <v>0.185</v>
      </c>
      <c r="H13699">
        <v>81</v>
      </c>
      <c r="I13699">
        <v>5.7</v>
      </c>
      <c r="J13699">
        <v>2.32E-3</v>
      </c>
      <c r="K13699">
        <v>0.28499999999999998</v>
      </c>
      <c r="L13699">
        <v>1.979279792746115</v>
      </c>
      <c r="M13699" s="2">
        <f t="shared" si="424"/>
        <v>73.056994818652853</v>
      </c>
      <c r="N13699" t="s">
        <v>2</v>
      </c>
    </row>
    <row r="13700" spans="1:14">
      <c r="A13700">
        <v>142</v>
      </c>
      <c r="B13700" t="s">
        <v>10377</v>
      </c>
      <c r="C13700" t="s">
        <v>10378</v>
      </c>
      <c r="D13700">
        <v>380</v>
      </c>
      <c r="E13700" s="1">
        <v>0.66700000000000004</v>
      </c>
      <c r="F13700">
        <v>0.66800000000000004</v>
      </c>
      <c r="G13700">
        <v>9.2999999999999999E-2</v>
      </c>
      <c r="H13700">
        <v>54</v>
      </c>
      <c r="I13700">
        <v>5.4</v>
      </c>
      <c r="J13700">
        <v>9.2000000000000003E-4</v>
      </c>
      <c r="K13700">
        <v>0.16900000000000001</v>
      </c>
      <c r="L13700">
        <v>1.979279792746115</v>
      </c>
      <c r="M13700" s="2">
        <f t="shared" si="424"/>
        <v>73.575129533678748</v>
      </c>
      <c r="N13700" t="s">
        <v>2</v>
      </c>
    </row>
    <row r="13701" spans="1:14">
      <c r="A13701">
        <v>143</v>
      </c>
      <c r="B13701" t="s">
        <v>10193</v>
      </c>
      <c r="C13701" t="s">
        <v>10194</v>
      </c>
      <c r="D13701">
        <v>788</v>
      </c>
      <c r="E13701" s="1">
        <v>0.65700000000000003</v>
      </c>
      <c r="F13701">
        <v>0.625</v>
      </c>
      <c r="G13701">
        <v>0.16700000000000001</v>
      </c>
      <c r="H13701">
        <v>66</v>
      </c>
      <c r="I13701">
        <v>9.6999999999999993</v>
      </c>
      <c r="J13701">
        <v>1.2999999999999999E-3</v>
      </c>
      <c r="K13701">
        <v>0.21</v>
      </c>
      <c r="L13701">
        <v>1.979279792746115</v>
      </c>
      <c r="M13701" s="2">
        <f t="shared" si="424"/>
        <v>74.093264248704656</v>
      </c>
      <c r="N13701" t="s">
        <v>2</v>
      </c>
    </row>
    <row r="13702" spans="1:14">
      <c r="A13702">
        <v>144</v>
      </c>
      <c r="B13702" t="s">
        <v>10237</v>
      </c>
      <c r="C13702" t="s">
        <v>10238</v>
      </c>
      <c r="D13702">
        <v>757</v>
      </c>
      <c r="E13702" s="1">
        <v>0.65100000000000002</v>
      </c>
      <c r="F13702">
        <v>0.61699999999999999</v>
      </c>
      <c r="G13702">
        <v>9.6000000000000002E-2</v>
      </c>
      <c r="H13702">
        <v>52</v>
      </c>
      <c r="I13702" t="s">
        <v>18288</v>
      </c>
      <c r="J13702">
        <v>7.5000000000000002E-4</v>
      </c>
      <c r="K13702">
        <v>0.186</v>
      </c>
      <c r="L13702">
        <v>1.979279792746115</v>
      </c>
      <c r="M13702" s="2">
        <f t="shared" si="424"/>
        <v>74.611398963730565</v>
      </c>
      <c r="N13702" t="s">
        <v>2</v>
      </c>
    </row>
    <row r="13703" spans="1:14">
      <c r="A13703">
        <v>145</v>
      </c>
      <c r="B13703" t="s">
        <v>10181</v>
      </c>
      <c r="C13703" t="s">
        <v>10182</v>
      </c>
      <c r="D13703">
        <v>201</v>
      </c>
      <c r="E13703" s="1">
        <v>0.63900000000000001</v>
      </c>
      <c r="F13703">
        <v>0.47499999999999998</v>
      </c>
      <c r="G13703">
        <v>7.0999999999999994E-2</v>
      </c>
      <c r="H13703">
        <v>28</v>
      </c>
      <c r="I13703" t="s">
        <v>18288</v>
      </c>
      <c r="J13703">
        <v>2.2000000000000001E-4</v>
      </c>
      <c r="K13703">
        <v>0.126</v>
      </c>
      <c r="L13703">
        <v>1.979279792746115</v>
      </c>
      <c r="M13703" s="2">
        <f t="shared" si="424"/>
        <v>75.129533678756474</v>
      </c>
      <c r="N13703" t="s">
        <v>2</v>
      </c>
    </row>
    <row r="13704" spans="1:14">
      <c r="A13704">
        <v>146</v>
      </c>
      <c r="B13704" t="s">
        <v>11460</v>
      </c>
      <c r="C13704" t="s">
        <v>11461</v>
      </c>
      <c r="D13704">
        <v>888</v>
      </c>
      <c r="E13704" s="1">
        <v>0.63200000000000001</v>
      </c>
      <c r="F13704">
        <v>0.77500000000000002</v>
      </c>
      <c r="G13704">
        <v>0.16300000000000001</v>
      </c>
      <c r="H13704">
        <v>49</v>
      </c>
      <c r="I13704" t="s">
        <v>18288</v>
      </c>
      <c r="J13704">
        <v>6.8999999999999997E-4</v>
      </c>
      <c r="K13704">
        <v>0.152</v>
      </c>
      <c r="L13704">
        <v>1.979279792746115</v>
      </c>
      <c r="M13704" s="2">
        <f t="shared" si="424"/>
        <v>75.647668393782382</v>
      </c>
      <c r="N13704" t="s">
        <v>2</v>
      </c>
    </row>
    <row r="13705" spans="1:14">
      <c r="A13705">
        <v>147</v>
      </c>
      <c r="B13705" t="s">
        <v>10317</v>
      </c>
      <c r="C13705" t="s">
        <v>10318</v>
      </c>
      <c r="D13705">
        <v>997</v>
      </c>
      <c r="E13705" s="1">
        <v>0.622</v>
      </c>
      <c r="F13705">
        <v>0.78900000000000003</v>
      </c>
      <c r="G13705">
        <v>8.3000000000000004E-2</v>
      </c>
      <c r="H13705">
        <v>36</v>
      </c>
      <c r="I13705" t="s">
        <v>18288</v>
      </c>
      <c r="J13705">
        <v>6.8999999999999997E-4</v>
      </c>
      <c r="K13705">
        <v>0.25900000000000001</v>
      </c>
      <c r="L13705">
        <v>1.979279792746115</v>
      </c>
      <c r="M13705" s="2">
        <f t="shared" si="424"/>
        <v>76.165803108808291</v>
      </c>
      <c r="N13705" t="s">
        <v>2</v>
      </c>
    </row>
    <row r="13706" spans="1:14">
      <c r="A13706">
        <v>148</v>
      </c>
      <c r="B13706" t="s">
        <v>10389</v>
      </c>
      <c r="C13706" t="s">
        <v>10390</v>
      </c>
      <c r="D13706">
        <v>969</v>
      </c>
      <c r="E13706" s="1">
        <v>0.61699999999999999</v>
      </c>
      <c r="F13706">
        <v>0.72899999999999998</v>
      </c>
      <c r="G13706">
        <v>0.09</v>
      </c>
      <c r="H13706">
        <v>100</v>
      </c>
      <c r="I13706">
        <v>6.7</v>
      </c>
      <c r="J13706">
        <v>1.4499999999999999E-3</v>
      </c>
      <c r="K13706">
        <v>0.14199999999999999</v>
      </c>
      <c r="L13706">
        <v>1.979279792746115</v>
      </c>
      <c r="M13706" s="2">
        <f t="shared" si="424"/>
        <v>76.683937823834185</v>
      </c>
      <c r="N13706" t="s">
        <v>2</v>
      </c>
    </row>
    <row r="13707" spans="1:14">
      <c r="A13707">
        <v>149</v>
      </c>
      <c r="B13707" t="s">
        <v>10167</v>
      </c>
      <c r="C13707" t="s">
        <v>10168</v>
      </c>
      <c r="D13707">
        <v>285</v>
      </c>
      <c r="E13707" s="1">
        <v>0.61199999999999999</v>
      </c>
      <c r="F13707">
        <v>0.72499999999999998</v>
      </c>
      <c r="G13707">
        <v>0.13300000000000001</v>
      </c>
      <c r="H13707">
        <v>30</v>
      </c>
      <c r="I13707">
        <v>7.1</v>
      </c>
      <c r="J13707">
        <v>4.6999999999999999E-4</v>
      </c>
      <c r="K13707">
        <v>0.17399999999999999</v>
      </c>
      <c r="L13707">
        <v>1.979279792746115</v>
      </c>
      <c r="M13707" s="2">
        <f t="shared" si="424"/>
        <v>77.202072538860094</v>
      </c>
      <c r="N13707" t="s">
        <v>2</v>
      </c>
    </row>
    <row r="13708" spans="1:14">
      <c r="A13708">
        <v>150</v>
      </c>
      <c r="B13708" t="s">
        <v>18557</v>
      </c>
      <c r="C13708" t="s">
        <v>18556</v>
      </c>
      <c r="D13708">
        <v>305</v>
      </c>
      <c r="E13708" s="1">
        <v>0.60499999999999998</v>
      </c>
      <c r="F13708">
        <v>0.48299999999999998</v>
      </c>
      <c r="G13708">
        <v>5.2999999999999999E-2</v>
      </c>
      <c r="H13708">
        <v>19</v>
      </c>
      <c r="I13708">
        <v>5.7</v>
      </c>
      <c r="J13708">
        <v>7.6999999999999996E-4</v>
      </c>
      <c r="K13708">
        <v>0.13500000000000001</v>
      </c>
      <c r="L13708">
        <v>1.979279792746115</v>
      </c>
      <c r="M13708" s="2">
        <f t="shared" si="424"/>
        <v>77.720207253886002</v>
      </c>
      <c r="N13708" t="s">
        <v>2</v>
      </c>
    </row>
    <row r="13709" spans="1:14">
      <c r="A13709">
        <v>151</v>
      </c>
      <c r="B13709" t="s">
        <v>10319</v>
      </c>
      <c r="C13709" t="s">
        <v>10320</v>
      </c>
      <c r="D13709">
        <v>808</v>
      </c>
      <c r="E13709" s="1">
        <v>0.59499999999999997</v>
      </c>
      <c r="F13709">
        <v>0.57899999999999996</v>
      </c>
      <c r="G13709">
        <v>0.13500000000000001</v>
      </c>
      <c r="H13709">
        <v>104</v>
      </c>
      <c r="I13709" t="s">
        <v>18288</v>
      </c>
      <c r="J13709">
        <v>1.3500000000000001E-3</v>
      </c>
      <c r="K13709">
        <v>0.18099999999999999</v>
      </c>
      <c r="L13709">
        <v>1.979279792746115</v>
      </c>
      <c r="M13709" s="2">
        <f t="shared" si="424"/>
        <v>78.238341968911911</v>
      </c>
      <c r="N13709" t="s">
        <v>2</v>
      </c>
    </row>
    <row r="13710" spans="1:14">
      <c r="A13710">
        <v>152</v>
      </c>
      <c r="B13710" t="s">
        <v>10321</v>
      </c>
      <c r="C13710" t="s">
        <v>10322</v>
      </c>
      <c r="D13710">
        <v>237</v>
      </c>
      <c r="E13710" s="1">
        <v>0.59</v>
      </c>
      <c r="G13710">
        <v>8.6999999999999994E-2</v>
      </c>
      <c r="H13710">
        <v>92</v>
      </c>
      <c r="I13710">
        <v>2.9</v>
      </c>
      <c r="J13710">
        <v>8.1999999999999998E-4</v>
      </c>
      <c r="L13710">
        <v>1.979279792746115</v>
      </c>
      <c r="M13710" s="2">
        <f t="shared" si="424"/>
        <v>78.756476683937819</v>
      </c>
      <c r="N13710" t="s">
        <v>2</v>
      </c>
    </row>
    <row r="13711" spans="1:14">
      <c r="A13711">
        <v>153</v>
      </c>
      <c r="B13711" t="s">
        <v>10179</v>
      </c>
      <c r="C13711" t="s">
        <v>10180</v>
      </c>
      <c r="D13711">
        <v>392</v>
      </c>
      <c r="E13711" s="1">
        <v>0.58499999999999996</v>
      </c>
      <c r="F13711">
        <v>0.47599999999999998</v>
      </c>
      <c r="G13711">
        <v>0.30399999999999999</v>
      </c>
      <c r="H13711">
        <v>46</v>
      </c>
      <c r="I13711">
        <v>9.9</v>
      </c>
      <c r="J13711">
        <v>4.2999999999999999E-4</v>
      </c>
      <c r="K13711">
        <v>0.115</v>
      </c>
      <c r="L13711">
        <v>1.979279792746115</v>
      </c>
      <c r="M13711" s="2">
        <f t="shared" si="424"/>
        <v>79.274611398963728</v>
      </c>
      <c r="N13711" t="s">
        <v>2</v>
      </c>
    </row>
    <row r="13712" spans="1:14">
      <c r="A13712">
        <v>154</v>
      </c>
      <c r="B13712" t="s">
        <v>10301</v>
      </c>
      <c r="C13712" t="s">
        <v>10302</v>
      </c>
      <c r="D13712">
        <v>3204</v>
      </c>
      <c r="E13712" s="1">
        <v>0.52600000000000002</v>
      </c>
      <c r="F13712">
        <v>0.85099999999999998</v>
      </c>
      <c r="G13712">
        <v>8.2000000000000003E-2</v>
      </c>
      <c r="H13712">
        <v>158</v>
      </c>
      <c r="I13712" t="s">
        <v>18288</v>
      </c>
      <c r="J13712">
        <v>2.7799999999999999E-3</v>
      </c>
      <c r="K13712">
        <v>0.20699999999999999</v>
      </c>
      <c r="L13712">
        <v>1.979279792746115</v>
      </c>
      <c r="M13712" s="2">
        <f t="shared" si="424"/>
        <v>79.792746113989637</v>
      </c>
      <c r="N13712" t="s">
        <v>2</v>
      </c>
    </row>
    <row r="13713" spans="1:14">
      <c r="A13713">
        <v>155</v>
      </c>
      <c r="B13713" t="s">
        <v>10401</v>
      </c>
      <c r="C13713" t="s">
        <v>10402</v>
      </c>
      <c r="D13713">
        <v>161</v>
      </c>
      <c r="E13713" s="1">
        <v>0.51300000000000001</v>
      </c>
      <c r="F13713">
        <v>0.621</v>
      </c>
      <c r="G13713">
        <v>6.6000000000000003E-2</v>
      </c>
      <c r="H13713">
        <v>61</v>
      </c>
      <c r="I13713">
        <v>3.3</v>
      </c>
      <c r="J13713">
        <v>8.4000000000000003E-4</v>
      </c>
      <c r="K13713">
        <v>0.19</v>
      </c>
      <c r="L13713">
        <v>1.979279792746115</v>
      </c>
      <c r="M13713" s="2">
        <f t="shared" si="424"/>
        <v>80.310880829015545</v>
      </c>
      <c r="N13713" t="s">
        <v>2</v>
      </c>
    </row>
    <row r="13714" spans="1:14">
      <c r="A13714">
        <v>156</v>
      </c>
      <c r="B13714" t="s">
        <v>18712</v>
      </c>
      <c r="C13714" t="s">
        <v>18713</v>
      </c>
      <c r="D13714">
        <v>238</v>
      </c>
      <c r="E13714" s="1">
        <v>0.496</v>
      </c>
      <c r="F13714">
        <v>0.61899999999999999</v>
      </c>
      <c r="G13714">
        <v>0.16700000000000001</v>
      </c>
      <c r="H13714">
        <v>72</v>
      </c>
      <c r="I13714">
        <v>3.7</v>
      </c>
      <c r="J13714">
        <v>1.0399999999999999E-3</v>
      </c>
      <c r="K13714">
        <v>0.16200000000000001</v>
      </c>
      <c r="L13714">
        <v>1.979279792746115</v>
      </c>
      <c r="M13714" s="2">
        <f t="shared" si="424"/>
        <v>80.829015544041454</v>
      </c>
      <c r="N13714" t="s">
        <v>2</v>
      </c>
    </row>
    <row r="13715" spans="1:14">
      <c r="A13715">
        <v>157</v>
      </c>
      <c r="B13715" t="s">
        <v>10277</v>
      </c>
      <c r="C13715" t="s">
        <v>10278</v>
      </c>
      <c r="D13715">
        <v>552</v>
      </c>
      <c r="E13715" s="1">
        <v>0.49199999999999999</v>
      </c>
      <c r="F13715">
        <v>0.60599999999999998</v>
      </c>
      <c r="G13715">
        <v>6.6000000000000003E-2</v>
      </c>
      <c r="H13715">
        <v>106</v>
      </c>
      <c r="I13715">
        <v>4.9000000000000004</v>
      </c>
      <c r="J13715">
        <v>1.2099999999999999E-3</v>
      </c>
      <c r="K13715">
        <v>0.115</v>
      </c>
      <c r="L13715">
        <v>1.979279792746115</v>
      </c>
      <c r="M13715" s="2">
        <f t="shared" si="424"/>
        <v>81.347150259067362</v>
      </c>
      <c r="N13715" t="s">
        <v>2</v>
      </c>
    </row>
    <row r="13716" spans="1:14">
      <c r="A13716">
        <v>158</v>
      </c>
      <c r="B13716" t="s">
        <v>10211</v>
      </c>
      <c r="C13716" t="s">
        <v>10212</v>
      </c>
      <c r="D13716">
        <v>99</v>
      </c>
      <c r="E13716" s="1">
        <v>0.48899999999999999</v>
      </c>
      <c r="F13716">
        <v>0.42699999999999999</v>
      </c>
      <c r="G13716">
        <v>3.7999999999999999E-2</v>
      </c>
      <c r="H13716">
        <v>26</v>
      </c>
      <c r="J13716">
        <v>5.0000000000000002E-5</v>
      </c>
      <c r="K13716">
        <v>2.5999999999999999E-2</v>
      </c>
      <c r="L13716">
        <v>1.979279792746115</v>
      </c>
      <c r="M13716" s="2">
        <f t="shared" si="424"/>
        <v>81.865284974093271</v>
      </c>
      <c r="N13716" t="s">
        <v>2</v>
      </c>
    </row>
    <row r="13717" spans="1:14">
      <c r="A13717">
        <v>159</v>
      </c>
      <c r="B13717" t="s">
        <v>10273</v>
      </c>
      <c r="C13717" t="s">
        <v>10274</v>
      </c>
      <c r="D13717">
        <v>128</v>
      </c>
      <c r="E13717" s="1">
        <v>0.48699999999999999</v>
      </c>
      <c r="G13717">
        <v>0</v>
      </c>
      <c r="H13717">
        <v>7</v>
      </c>
      <c r="I13717">
        <v>6.8</v>
      </c>
      <c r="J13717">
        <v>2.7E-4</v>
      </c>
      <c r="L13717">
        <v>1.979279792746115</v>
      </c>
      <c r="M13717" s="2">
        <f t="shared" si="424"/>
        <v>82.383419689119179</v>
      </c>
      <c r="N13717" t="s">
        <v>2</v>
      </c>
    </row>
    <row r="13718" spans="1:14">
      <c r="A13718">
        <v>160</v>
      </c>
      <c r="B13718" t="s">
        <v>10209</v>
      </c>
      <c r="C13718" t="s">
        <v>10210</v>
      </c>
      <c r="D13718">
        <v>275</v>
      </c>
      <c r="E13718" s="1">
        <v>0.46899999999999997</v>
      </c>
      <c r="F13718">
        <v>0.75600000000000001</v>
      </c>
      <c r="H13718">
        <v>0</v>
      </c>
      <c r="I13718" t="s">
        <v>18288</v>
      </c>
      <c r="J13718">
        <v>2.5000000000000001E-4</v>
      </c>
      <c r="K13718">
        <v>0.16400000000000001</v>
      </c>
      <c r="L13718">
        <v>1.979279792746115</v>
      </c>
      <c r="M13718" s="2">
        <f t="shared" si="424"/>
        <v>82.901554404145074</v>
      </c>
      <c r="N13718" t="s">
        <v>2</v>
      </c>
    </row>
    <row r="13719" spans="1:14">
      <c r="A13719">
        <v>161</v>
      </c>
      <c r="B13719" t="s">
        <v>10409</v>
      </c>
      <c r="C13719" t="s">
        <v>10410</v>
      </c>
      <c r="D13719">
        <v>38</v>
      </c>
      <c r="E13719" s="1">
        <v>0.46700000000000003</v>
      </c>
      <c r="F13719">
        <v>0.64900000000000002</v>
      </c>
      <c r="G13719">
        <v>0.111</v>
      </c>
      <c r="H13719">
        <v>9</v>
      </c>
      <c r="J13719">
        <v>1.1E-4</v>
      </c>
      <c r="K13719">
        <v>0.16300000000000001</v>
      </c>
      <c r="L13719">
        <v>1.979279792746115</v>
      </c>
      <c r="M13719" s="2">
        <f t="shared" ref="M13719:M13751" si="425">A13719/193*100</f>
        <v>83.419689119170982</v>
      </c>
      <c r="N13719" t="s">
        <v>2</v>
      </c>
    </row>
    <row r="13720" spans="1:14">
      <c r="A13720">
        <v>162</v>
      </c>
      <c r="B13720" t="s">
        <v>10263</v>
      </c>
      <c r="C13720" t="s">
        <v>10264</v>
      </c>
      <c r="D13720">
        <v>172</v>
      </c>
      <c r="E13720" s="1">
        <v>0.45700000000000002</v>
      </c>
      <c r="G13720">
        <v>5.5E-2</v>
      </c>
      <c r="H13720">
        <v>55</v>
      </c>
      <c r="I13720">
        <v>9.5</v>
      </c>
      <c r="J13720">
        <v>2.4000000000000001E-4</v>
      </c>
      <c r="L13720">
        <v>1.979279792746115</v>
      </c>
      <c r="M13720" s="2">
        <f t="shared" si="425"/>
        <v>83.937823834196891</v>
      </c>
      <c r="N13720" t="s">
        <v>2</v>
      </c>
    </row>
    <row r="13721" spans="1:14">
      <c r="A13721">
        <v>163</v>
      </c>
      <c r="B13721" t="s">
        <v>10171</v>
      </c>
      <c r="C13721" t="s">
        <v>10172</v>
      </c>
      <c r="D13721">
        <v>179</v>
      </c>
      <c r="E13721" s="1">
        <v>0.435</v>
      </c>
      <c r="G13721">
        <v>0.04</v>
      </c>
      <c r="H13721">
        <v>25</v>
      </c>
      <c r="I13721">
        <v>5.9</v>
      </c>
      <c r="J13721">
        <v>4.2000000000000002E-4</v>
      </c>
      <c r="L13721">
        <v>1.979279792746115</v>
      </c>
      <c r="M13721" s="2">
        <f t="shared" si="425"/>
        <v>84.4559585492228</v>
      </c>
      <c r="N13721" t="s">
        <v>2</v>
      </c>
    </row>
    <row r="13722" spans="1:14">
      <c r="A13722">
        <v>164</v>
      </c>
      <c r="B13722" t="s">
        <v>10341</v>
      </c>
      <c r="C13722" t="s">
        <v>10342</v>
      </c>
      <c r="D13722">
        <v>303</v>
      </c>
      <c r="E13722" s="1">
        <v>0.435</v>
      </c>
      <c r="F13722">
        <v>0.5</v>
      </c>
      <c r="G13722">
        <v>0</v>
      </c>
      <c r="H13722">
        <v>18</v>
      </c>
      <c r="I13722" t="s">
        <v>18288</v>
      </c>
      <c r="J13722">
        <v>2.5000000000000001E-4</v>
      </c>
      <c r="K13722">
        <v>0.13700000000000001</v>
      </c>
      <c r="L13722">
        <v>1.979279792746115</v>
      </c>
      <c r="M13722" s="2">
        <f t="shared" si="425"/>
        <v>84.974093264248708</v>
      </c>
      <c r="N13722" t="s">
        <v>2</v>
      </c>
    </row>
    <row r="13723" spans="1:14">
      <c r="A13723">
        <v>165</v>
      </c>
      <c r="B13723" t="s">
        <v>18716</v>
      </c>
      <c r="C13723" t="s">
        <v>18717</v>
      </c>
      <c r="D13723">
        <v>3685</v>
      </c>
      <c r="E13723" s="1">
        <v>0.42</v>
      </c>
      <c r="F13723">
        <v>0.61199999999999999</v>
      </c>
      <c r="G13723">
        <v>3.7999999999999999E-2</v>
      </c>
      <c r="H13723">
        <v>237</v>
      </c>
      <c r="I13723" t="s">
        <v>18288</v>
      </c>
      <c r="J13723">
        <v>2.98E-3</v>
      </c>
      <c r="K13723">
        <v>0.159</v>
      </c>
      <c r="L13723">
        <v>1.979279792746115</v>
      </c>
      <c r="M13723" s="2">
        <f t="shared" si="425"/>
        <v>85.492227979274617</v>
      </c>
      <c r="N13723" t="s">
        <v>2</v>
      </c>
    </row>
    <row r="13724" spans="1:14">
      <c r="A13724">
        <v>166</v>
      </c>
      <c r="B13724" t="s">
        <v>20298</v>
      </c>
      <c r="C13724" t="s">
        <v>20297</v>
      </c>
      <c r="D13724">
        <v>193</v>
      </c>
      <c r="E13724" s="1">
        <v>0.41399999999999998</v>
      </c>
      <c r="F13724">
        <v>0.46200000000000002</v>
      </c>
      <c r="G13724">
        <v>7.2999999999999995E-2</v>
      </c>
      <c r="H13724">
        <v>41</v>
      </c>
      <c r="I13724">
        <v>6.3</v>
      </c>
      <c r="J13724">
        <v>3.6000000000000002E-4</v>
      </c>
      <c r="K13724">
        <v>0.105</v>
      </c>
      <c r="L13724">
        <v>1.979279792746115</v>
      </c>
      <c r="M13724" s="2">
        <f t="shared" si="425"/>
        <v>86.010362694300511</v>
      </c>
      <c r="N13724" t="s">
        <v>2</v>
      </c>
    </row>
    <row r="13725" spans="1:14">
      <c r="A13725">
        <v>167</v>
      </c>
      <c r="B13725" t="s">
        <v>10187</v>
      </c>
      <c r="C13725" t="s">
        <v>10188</v>
      </c>
      <c r="D13725">
        <v>353</v>
      </c>
      <c r="E13725" s="1">
        <v>0.40400000000000003</v>
      </c>
      <c r="F13725">
        <v>0.5</v>
      </c>
      <c r="G13725">
        <v>0</v>
      </c>
      <c r="H13725">
        <v>20</v>
      </c>
      <c r="I13725" t="s">
        <v>18288</v>
      </c>
      <c r="J13725">
        <v>3.1E-4</v>
      </c>
      <c r="K13725">
        <v>0.14399999999999999</v>
      </c>
      <c r="L13725">
        <v>1.979279792746115</v>
      </c>
      <c r="M13725" s="2">
        <f t="shared" si="425"/>
        <v>86.52849740932642</v>
      </c>
      <c r="N13725" t="s">
        <v>2</v>
      </c>
    </row>
    <row r="13726" spans="1:14">
      <c r="A13726">
        <v>168</v>
      </c>
      <c r="B13726" t="s">
        <v>10387</v>
      </c>
      <c r="C13726" t="s">
        <v>10388</v>
      </c>
      <c r="D13726">
        <v>344</v>
      </c>
      <c r="E13726" s="1">
        <v>0.39400000000000002</v>
      </c>
      <c r="F13726">
        <v>0.53200000000000003</v>
      </c>
      <c r="G13726">
        <v>6.2E-2</v>
      </c>
      <c r="H13726">
        <v>16</v>
      </c>
      <c r="I13726" t="s">
        <v>18288</v>
      </c>
      <c r="J13726">
        <v>2.5999999999999998E-4</v>
      </c>
      <c r="K13726">
        <v>0.159</v>
      </c>
      <c r="L13726">
        <v>1.979279792746115</v>
      </c>
      <c r="M13726" s="2">
        <f t="shared" si="425"/>
        <v>87.046632124352328</v>
      </c>
      <c r="N13726" t="s">
        <v>2</v>
      </c>
    </row>
    <row r="13727" spans="1:14">
      <c r="A13727">
        <v>169</v>
      </c>
      <c r="B13727" t="s">
        <v>18718</v>
      </c>
      <c r="C13727" t="s">
        <v>18719</v>
      </c>
      <c r="D13727">
        <v>123</v>
      </c>
      <c r="E13727" s="1">
        <v>0.38500000000000001</v>
      </c>
      <c r="G13727">
        <v>0</v>
      </c>
      <c r="H13727">
        <v>21</v>
      </c>
      <c r="I13727">
        <v>4.5999999999999996</v>
      </c>
      <c r="J13727">
        <v>3.4000000000000002E-4</v>
      </c>
      <c r="L13727">
        <v>1.979279792746115</v>
      </c>
      <c r="M13727" s="2">
        <f t="shared" si="425"/>
        <v>87.564766839378237</v>
      </c>
      <c r="N13727" t="s">
        <v>2</v>
      </c>
    </row>
    <row r="13728" spans="1:14">
      <c r="A13728">
        <v>170</v>
      </c>
      <c r="B13728" t="s">
        <v>10169</v>
      </c>
      <c r="C13728" t="s">
        <v>10170</v>
      </c>
      <c r="D13728">
        <v>1037</v>
      </c>
      <c r="E13728" s="1">
        <v>0.374</v>
      </c>
      <c r="G13728">
        <v>8.1000000000000003E-2</v>
      </c>
      <c r="H13728">
        <v>99</v>
      </c>
      <c r="I13728">
        <v>7.3</v>
      </c>
      <c r="J13728">
        <v>1.64E-3</v>
      </c>
      <c r="L13728">
        <v>1.979279792746115</v>
      </c>
      <c r="M13728" s="2">
        <f t="shared" si="425"/>
        <v>88.082901554404145</v>
      </c>
      <c r="N13728" t="s">
        <v>2</v>
      </c>
    </row>
    <row r="13729" spans="1:14">
      <c r="A13729">
        <v>171</v>
      </c>
      <c r="B13729" t="s">
        <v>10243</v>
      </c>
      <c r="C13729" t="s">
        <v>10244</v>
      </c>
      <c r="D13729">
        <v>206</v>
      </c>
      <c r="E13729" s="1">
        <v>0.37</v>
      </c>
      <c r="F13729">
        <v>0.30199999999999999</v>
      </c>
      <c r="G13729">
        <v>6.5000000000000002E-2</v>
      </c>
      <c r="H13729">
        <v>31</v>
      </c>
      <c r="I13729" t="s">
        <v>18288</v>
      </c>
      <c r="J13729">
        <v>2.1000000000000001E-4</v>
      </c>
      <c r="K13729">
        <v>7.4999999999999997E-2</v>
      </c>
      <c r="L13729">
        <v>1.979279792746115</v>
      </c>
      <c r="M13729" s="2">
        <f t="shared" si="425"/>
        <v>88.601036269430054</v>
      </c>
      <c r="N13729" t="s">
        <v>2</v>
      </c>
    </row>
    <row r="13730" spans="1:14">
      <c r="A13730">
        <v>172</v>
      </c>
      <c r="B13730" t="s">
        <v>18728</v>
      </c>
      <c r="C13730" t="s">
        <v>18729</v>
      </c>
      <c r="D13730">
        <v>498</v>
      </c>
      <c r="E13730" s="1">
        <v>0.36799999999999999</v>
      </c>
      <c r="F13730">
        <v>0.53400000000000003</v>
      </c>
      <c r="I13730" t="s">
        <v>18288</v>
      </c>
      <c r="J13730">
        <v>5.5999999999999995E-4</v>
      </c>
      <c r="K13730">
        <v>0.153</v>
      </c>
      <c r="L13730">
        <v>1.979279792746115</v>
      </c>
      <c r="M13730" s="2">
        <f t="shared" si="425"/>
        <v>89.119170984455948</v>
      </c>
      <c r="N13730" t="s">
        <v>2</v>
      </c>
    </row>
    <row r="13731" spans="1:14">
      <c r="A13731">
        <v>173</v>
      </c>
      <c r="B13731" t="s">
        <v>10271</v>
      </c>
      <c r="C13731" t="s">
        <v>10272</v>
      </c>
      <c r="D13731">
        <v>123</v>
      </c>
      <c r="E13731" s="1">
        <v>0.36599999999999999</v>
      </c>
      <c r="G13731">
        <v>5.8999999999999997E-2</v>
      </c>
      <c r="H13731">
        <v>17</v>
      </c>
      <c r="I13731">
        <v>8.6999999999999993</v>
      </c>
      <c r="J13731">
        <v>2.0000000000000001E-4</v>
      </c>
      <c r="L13731">
        <v>1.979279792746115</v>
      </c>
      <c r="M13731" s="2">
        <f t="shared" si="425"/>
        <v>89.637305699481857</v>
      </c>
      <c r="N13731" t="s">
        <v>2</v>
      </c>
    </row>
    <row r="13732" spans="1:14">
      <c r="A13732">
        <v>174</v>
      </c>
      <c r="B13732" t="s">
        <v>10245</v>
      </c>
      <c r="C13732" t="s">
        <v>10246</v>
      </c>
      <c r="D13732">
        <v>405</v>
      </c>
      <c r="E13732" s="1">
        <v>0.36099999999999999</v>
      </c>
      <c r="F13732">
        <v>0.60299999999999998</v>
      </c>
      <c r="G13732">
        <v>0.129</v>
      </c>
      <c r="H13732">
        <v>31</v>
      </c>
      <c r="I13732" t="s">
        <v>18288</v>
      </c>
      <c r="J13732">
        <v>4.0999999999999999E-4</v>
      </c>
      <c r="K13732">
        <v>0.159</v>
      </c>
      <c r="L13732">
        <v>1.979279792746115</v>
      </c>
      <c r="M13732" s="2">
        <f t="shared" si="425"/>
        <v>90.155440414507765</v>
      </c>
      <c r="N13732" t="s">
        <v>2</v>
      </c>
    </row>
    <row r="13733" spans="1:14">
      <c r="A13733">
        <v>175</v>
      </c>
      <c r="B13733" t="s">
        <v>10375</v>
      </c>
      <c r="C13733" t="s">
        <v>10376</v>
      </c>
      <c r="D13733">
        <v>61</v>
      </c>
      <c r="E13733" s="1">
        <v>0.34699999999999998</v>
      </c>
      <c r="F13733">
        <v>0.42599999999999999</v>
      </c>
      <c r="G13733">
        <v>6.8000000000000005E-2</v>
      </c>
      <c r="H13733">
        <v>88</v>
      </c>
      <c r="J13733">
        <v>2.5000000000000001E-4</v>
      </c>
      <c r="K13733">
        <v>0.111</v>
      </c>
      <c r="L13733">
        <v>1.979279792746115</v>
      </c>
      <c r="M13733" s="2">
        <f t="shared" si="425"/>
        <v>90.673575129533674</v>
      </c>
      <c r="N13733" t="s">
        <v>2</v>
      </c>
    </row>
    <row r="13734" spans="1:14">
      <c r="A13734">
        <v>176</v>
      </c>
      <c r="B13734" t="s">
        <v>10191</v>
      </c>
      <c r="C13734" t="s">
        <v>10192</v>
      </c>
      <c r="D13734">
        <v>266</v>
      </c>
      <c r="E13734" s="1">
        <v>0.34399999999999997</v>
      </c>
      <c r="G13734">
        <v>0</v>
      </c>
      <c r="H13734">
        <v>18</v>
      </c>
      <c r="I13734" t="s">
        <v>18288</v>
      </c>
      <c r="J13734">
        <v>4.8999999999999998E-4</v>
      </c>
      <c r="L13734">
        <v>1.979279792746115</v>
      </c>
      <c r="M13734" s="2">
        <f t="shared" si="425"/>
        <v>91.191709844559583</v>
      </c>
      <c r="N13734" t="s">
        <v>2</v>
      </c>
    </row>
    <row r="13735" spans="1:14">
      <c r="A13735">
        <v>177</v>
      </c>
      <c r="B13735" t="s">
        <v>10285</v>
      </c>
      <c r="C13735" t="s">
        <v>10286</v>
      </c>
      <c r="D13735">
        <v>146</v>
      </c>
      <c r="E13735" s="1">
        <v>0.34</v>
      </c>
      <c r="F13735">
        <v>0.63800000000000001</v>
      </c>
      <c r="G13735">
        <v>0</v>
      </c>
      <c r="H13735">
        <v>19</v>
      </c>
      <c r="I13735">
        <v>5.7</v>
      </c>
      <c r="J13735">
        <v>3.4000000000000002E-4</v>
      </c>
      <c r="K13735">
        <v>0.154</v>
      </c>
      <c r="L13735">
        <v>1.979279792746115</v>
      </c>
      <c r="M13735" s="2">
        <f t="shared" si="425"/>
        <v>91.709844559585491</v>
      </c>
      <c r="N13735" t="s">
        <v>2</v>
      </c>
    </row>
    <row r="13736" spans="1:14">
      <c r="A13736">
        <v>178</v>
      </c>
      <c r="B13736" t="s">
        <v>10407</v>
      </c>
      <c r="C13736" t="s">
        <v>10408</v>
      </c>
      <c r="D13736">
        <v>339</v>
      </c>
      <c r="E13736" s="1">
        <v>0.32800000000000001</v>
      </c>
      <c r="G13736">
        <v>0.188</v>
      </c>
      <c r="H13736">
        <v>32</v>
      </c>
      <c r="I13736">
        <v>9.4</v>
      </c>
      <c r="J13736">
        <v>3.8000000000000002E-4</v>
      </c>
      <c r="L13736">
        <v>1.979279792746115</v>
      </c>
      <c r="M13736" s="2">
        <f t="shared" si="425"/>
        <v>92.2279792746114</v>
      </c>
      <c r="N13736" t="s">
        <v>2</v>
      </c>
    </row>
    <row r="13737" spans="1:14">
      <c r="A13737">
        <v>179</v>
      </c>
      <c r="B13737" t="s">
        <v>10173</v>
      </c>
      <c r="C13737" t="s">
        <v>10174</v>
      </c>
      <c r="D13737">
        <v>179</v>
      </c>
      <c r="E13737" s="1">
        <v>0.31</v>
      </c>
      <c r="F13737">
        <v>0.28999999999999998</v>
      </c>
      <c r="G13737">
        <v>5.0999999999999997E-2</v>
      </c>
      <c r="H13737">
        <v>39</v>
      </c>
      <c r="I13737">
        <v>7.7</v>
      </c>
      <c r="J13737">
        <v>2.2000000000000001E-4</v>
      </c>
      <c r="K13737">
        <v>0.05</v>
      </c>
      <c r="L13737">
        <v>1.979279792746115</v>
      </c>
      <c r="M13737" s="2">
        <f t="shared" si="425"/>
        <v>92.746113989637308</v>
      </c>
      <c r="N13737" t="s">
        <v>2</v>
      </c>
    </row>
    <row r="13738" spans="1:14">
      <c r="A13738">
        <v>180</v>
      </c>
      <c r="B13738" t="s">
        <v>10175</v>
      </c>
      <c r="C13738" t="s">
        <v>10176</v>
      </c>
      <c r="D13738">
        <v>278</v>
      </c>
      <c r="E13738" s="1">
        <v>0.30499999999999999</v>
      </c>
      <c r="F13738">
        <v>0.443</v>
      </c>
      <c r="G13738">
        <v>0.121</v>
      </c>
      <c r="H13738">
        <v>33</v>
      </c>
      <c r="I13738" t="s">
        <v>18288</v>
      </c>
      <c r="J13738">
        <v>1.4999999999999999E-4</v>
      </c>
      <c r="K13738">
        <v>6.7000000000000004E-2</v>
      </c>
      <c r="L13738">
        <v>1.979279792746115</v>
      </c>
      <c r="M13738" s="2">
        <f t="shared" si="425"/>
        <v>93.264248704663217</v>
      </c>
      <c r="N13738" t="s">
        <v>2</v>
      </c>
    </row>
    <row r="13739" spans="1:14">
      <c r="A13739">
        <v>181</v>
      </c>
      <c r="B13739" t="s">
        <v>10411</v>
      </c>
      <c r="C13739" t="s">
        <v>10412</v>
      </c>
      <c r="D13739">
        <v>59</v>
      </c>
      <c r="E13739" s="1">
        <v>0.29599999999999999</v>
      </c>
      <c r="F13739">
        <v>0.26200000000000001</v>
      </c>
      <c r="G13739">
        <v>5.6000000000000001E-2</v>
      </c>
      <c r="H13739">
        <v>18</v>
      </c>
      <c r="J13739">
        <v>9.0000000000000006E-5</v>
      </c>
      <c r="K13739">
        <v>6.4000000000000001E-2</v>
      </c>
      <c r="L13739">
        <v>1.979279792746115</v>
      </c>
      <c r="M13739" s="2">
        <f t="shared" si="425"/>
        <v>93.782383419689126</v>
      </c>
      <c r="N13739" t="s">
        <v>2</v>
      </c>
    </row>
    <row r="13740" spans="1:14">
      <c r="A13740">
        <v>182</v>
      </c>
      <c r="B13740" t="s">
        <v>10325</v>
      </c>
      <c r="C13740" t="s">
        <v>10326</v>
      </c>
      <c r="D13740">
        <v>412</v>
      </c>
      <c r="E13740" s="1">
        <v>0.29499999999999998</v>
      </c>
      <c r="F13740">
        <v>0.26900000000000002</v>
      </c>
      <c r="G13740">
        <v>3.9E-2</v>
      </c>
      <c r="H13740">
        <v>51</v>
      </c>
      <c r="I13740">
        <v>9</v>
      </c>
      <c r="J13740">
        <v>7.3999999999999999E-4</v>
      </c>
      <c r="K13740">
        <v>8.3000000000000004E-2</v>
      </c>
      <c r="L13740">
        <v>1.979279792746115</v>
      </c>
      <c r="M13740" s="2">
        <f t="shared" si="425"/>
        <v>94.300518134715034</v>
      </c>
      <c r="N13740" t="s">
        <v>2</v>
      </c>
    </row>
    <row r="13741" spans="1:14">
      <c r="A13741">
        <v>183</v>
      </c>
      <c r="B13741" t="s">
        <v>10215</v>
      </c>
      <c r="C13741" t="s">
        <v>10216</v>
      </c>
      <c r="D13741">
        <v>410</v>
      </c>
      <c r="E13741" s="1">
        <v>0.26600000000000001</v>
      </c>
      <c r="F13741">
        <v>0.57899999999999996</v>
      </c>
      <c r="G13741">
        <v>7.0999999999999994E-2</v>
      </c>
      <c r="H13741">
        <v>14</v>
      </c>
      <c r="I13741" t="s">
        <v>18288</v>
      </c>
      <c r="J13741">
        <v>6.8999999999999997E-4</v>
      </c>
      <c r="K13741">
        <v>0.19900000000000001</v>
      </c>
      <c r="L13741">
        <v>1.979279792746115</v>
      </c>
      <c r="M13741" s="2">
        <f t="shared" si="425"/>
        <v>94.818652849740943</v>
      </c>
      <c r="N13741" t="s">
        <v>2</v>
      </c>
    </row>
    <row r="13742" spans="1:14">
      <c r="A13742">
        <v>184</v>
      </c>
      <c r="B13742" t="s">
        <v>10283</v>
      </c>
      <c r="C13742" t="s">
        <v>10284</v>
      </c>
      <c r="D13742">
        <v>333</v>
      </c>
      <c r="E13742" s="1">
        <v>0.25900000000000001</v>
      </c>
      <c r="F13742">
        <v>0.41699999999999998</v>
      </c>
      <c r="G13742">
        <v>0.05</v>
      </c>
      <c r="H13742">
        <v>20</v>
      </c>
      <c r="I13742" t="s">
        <v>18288</v>
      </c>
      <c r="J13742">
        <v>3.8000000000000002E-4</v>
      </c>
      <c r="K13742">
        <v>0.13</v>
      </c>
      <c r="L13742">
        <v>1.979279792746115</v>
      </c>
      <c r="M13742" s="2">
        <f t="shared" si="425"/>
        <v>95.336787564766837</v>
      </c>
      <c r="N13742" t="s">
        <v>2</v>
      </c>
    </row>
    <row r="13743" spans="1:14">
      <c r="A13743">
        <v>185</v>
      </c>
      <c r="B13743" t="s">
        <v>10207</v>
      </c>
      <c r="C13743" t="s">
        <v>10208</v>
      </c>
      <c r="D13743">
        <v>265</v>
      </c>
      <c r="E13743" s="1">
        <v>0.25</v>
      </c>
      <c r="G13743">
        <v>0</v>
      </c>
      <c r="H13743">
        <v>34</v>
      </c>
      <c r="I13743" t="s">
        <v>18288</v>
      </c>
      <c r="J13743">
        <v>2.7999999999999998E-4</v>
      </c>
      <c r="L13743">
        <v>1.979279792746115</v>
      </c>
      <c r="M13743" s="2">
        <f t="shared" si="425"/>
        <v>95.854922279792746</v>
      </c>
      <c r="N13743" t="s">
        <v>2</v>
      </c>
    </row>
    <row r="13744" spans="1:14">
      <c r="A13744">
        <v>186</v>
      </c>
      <c r="B13744" t="s">
        <v>10349</v>
      </c>
      <c r="C13744" t="s">
        <v>10350</v>
      </c>
      <c r="D13744">
        <v>124</v>
      </c>
      <c r="E13744" s="1">
        <v>0.25</v>
      </c>
      <c r="F13744">
        <v>0.23400000000000001</v>
      </c>
      <c r="I13744" t="s">
        <v>18288</v>
      </c>
      <c r="J13744">
        <v>6.0000000000000002E-5</v>
      </c>
      <c r="K13744">
        <v>6.7000000000000004E-2</v>
      </c>
      <c r="L13744">
        <v>1.979279792746115</v>
      </c>
      <c r="M13744" s="2">
        <f t="shared" si="425"/>
        <v>96.373056994818654</v>
      </c>
      <c r="N13744" t="s">
        <v>2</v>
      </c>
    </row>
    <row r="13745" spans="1:14">
      <c r="A13745">
        <v>187</v>
      </c>
      <c r="B13745" t="s">
        <v>10269</v>
      </c>
      <c r="C13745" t="s">
        <v>10270</v>
      </c>
      <c r="D13745">
        <v>44</v>
      </c>
      <c r="E13745" s="1">
        <v>0.222</v>
      </c>
      <c r="F13745">
        <v>0.51100000000000001</v>
      </c>
      <c r="G13745">
        <v>0.25</v>
      </c>
      <c r="H13745">
        <v>12</v>
      </c>
      <c r="J13745">
        <v>1E-4</v>
      </c>
      <c r="K13745">
        <v>0.125</v>
      </c>
      <c r="L13745">
        <v>1.979279792746115</v>
      </c>
      <c r="M13745" s="2">
        <f t="shared" si="425"/>
        <v>96.891191709844563</v>
      </c>
      <c r="N13745" t="s">
        <v>2</v>
      </c>
    </row>
    <row r="13746" spans="1:14">
      <c r="A13746">
        <v>188</v>
      </c>
      <c r="B13746" t="s">
        <v>10275</v>
      </c>
      <c r="C13746" t="s">
        <v>10276</v>
      </c>
      <c r="D13746">
        <v>311</v>
      </c>
      <c r="E13746" s="1">
        <v>0.19800000000000001</v>
      </c>
      <c r="G13746">
        <v>1.2999999999999999E-2</v>
      </c>
      <c r="H13746">
        <v>75</v>
      </c>
      <c r="I13746" t="s">
        <v>18288</v>
      </c>
      <c r="J13746">
        <v>3.3E-4</v>
      </c>
      <c r="L13746">
        <v>1.979279792746115</v>
      </c>
      <c r="M13746" s="2">
        <f t="shared" si="425"/>
        <v>97.409326424870471</v>
      </c>
      <c r="N13746" t="s">
        <v>2</v>
      </c>
    </row>
    <row r="13747" spans="1:14">
      <c r="A13747">
        <v>189</v>
      </c>
      <c r="B13747" t="s">
        <v>10343</v>
      </c>
      <c r="C13747" t="s">
        <v>10344</v>
      </c>
      <c r="D13747">
        <v>126</v>
      </c>
      <c r="E13747" s="1">
        <v>0.17699999999999999</v>
      </c>
      <c r="F13747">
        <v>0.23400000000000001</v>
      </c>
      <c r="I13747" t="s">
        <v>18288</v>
      </c>
      <c r="J13747">
        <v>1.3999999999999999E-4</v>
      </c>
      <c r="K13747">
        <v>6.4000000000000001E-2</v>
      </c>
      <c r="L13747">
        <v>1.979279792746115</v>
      </c>
      <c r="M13747" s="2">
        <f t="shared" si="425"/>
        <v>97.92746113989638</v>
      </c>
      <c r="N13747" t="s">
        <v>2</v>
      </c>
    </row>
    <row r="13748" spans="1:14">
      <c r="A13748">
        <v>190</v>
      </c>
      <c r="B13748" t="s">
        <v>10233</v>
      </c>
      <c r="C13748" t="s">
        <v>10234</v>
      </c>
      <c r="D13748">
        <v>83</v>
      </c>
      <c r="E13748" s="1">
        <v>0.161</v>
      </c>
      <c r="G13748">
        <v>0</v>
      </c>
      <c r="H13748">
        <v>21</v>
      </c>
      <c r="J13748">
        <v>6.0000000000000002E-5</v>
      </c>
      <c r="L13748">
        <v>1.979279792746115</v>
      </c>
      <c r="M13748" s="2">
        <f t="shared" si="425"/>
        <v>98.445595854922274</v>
      </c>
      <c r="N13748" t="s">
        <v>2</v>
      </c>
    </row>
    <row r="13749" spans="1:14">
      <c r="A13749">
        <v>191</v>
      </c>
      <c r="B13749" t="s">
        <v>10397</v>
      </c>
      <c r="C13749" t="s">
        <v>10398</v>
      </c>
      <c r="D13749">
        <v>147</v>
      </c>
      <c r="E13749" s="1">
        <v>0.14000000000000001</v>
      </c>
      <c r="I13749" t="s">
        <v>18288</v>
      </c>
      <c r="J13749">
        <v>1.3999999999999999E-4</v>
      </c>
      <c r="L13749">
        <v>1.979279792746115</v>
      </c>
      <c r="M13749" s="2">
        <f t="shared" si="425"/>
        <v>98.963730569948183</v>
      </c>
      <c r="N13749" t="s">
        <v>2</v>
      </c>
    </row>
    <row r="13750" spans="1:14">
      <c r="A13750">
        <v>192</v>
      </c>
      <c r="B13750" t="s">
        <v>10265</v>
      </c>
      <c r="C13750" t="s">
        <v>10266</v>
      </c>
      <c r="D13750">
        <v>43</v>
      </c>
      <c r="E13750" s="1">
        <v>0.13300000000000001</v>
      </c>
      <c r="F13750">
        <v>0.16700000000000001</v>
      </c>
      <c r="G13750">
        <v>0</v>
      </c>
      <c r="H13750">
        <v>5</v>
      </c>
      <c r="J13750">
        <v>4.0000000000000003E-5</v>
      </c>
      <c r="K13750">
        <v>4.8000000000000001E-2</v>
      </c>
      <c r="L13750">
        <v>1.979279792746115</v>
      </c>
      <c r="M13750" s="2">
        <f t="shared" si="425"/>
        <v>99.481865284974091</v>
      </c>
      <c r="N13750" t="s">
        <v>2</v>
      </c>
    </row>
    <row r="13751" spans="1:14">
      <c r="A13751">
        <v>193</v>
      </c>
      <c r="B13751" t="s">
        <v>10405</v>
      </c>
      <c r="C13751" t="s">
        <v>10406</v>
      </c>
      <c r="D13751">
        <v>7</v>
      </c>
      <c r="E13751" s="1">
        <v>1.9E-2</v>
      </c>
      <c r="F13751">
        <v>2.9000000000000001E-2</v>
      </c>
      <c r="J13751">
        <v>3.0000000000000001E-5</v>
      </c>
      <c r="K13751">
        <v>8.0000000000000002E-3</v>
      </c>
      <c r="L13751">
        <v>1.979279792746115</v>
      </c>
      <c r="M13751" s="2">
        <f t="shared" si="425"/>
        <v>100</v>
      </c>
      <c r="N13751" t="s">
        <v>2</v>
      </c>
    </row>
    <row r="13752" spans="1:14" s="3" customFormat="1">
      <c r="E13752" s="4"/>
      <c r="M13752" s="5"/>
    </row>
    <row r="13753" spans="1:14">
      <c r="A13753">
        <v>1</v>
      </c>
      <c r="B13753" t="s">
        <v>4275</v>
      </c>
      <c r="C13753" t="s">
        <v>4274</v>
      </c>
      <c r="D13753">
        <v>8047</v>
      </c>
      <c r="E13753" s="1">
        <v>3.9329999999999998</v>
      </c>
      <c r="F13753">
        <v>4.516</v>
      </c>
      <c r="G13753">
        <v>0.40899999999999997</v>
      </c>
      <c r="H13753">
        <v>44</v>
      </c>
      <c r="I13753" t="s">
        <v>18288</v>
      </c>
      <c r="J13753">
        <v>1.7989999999999999E-2</v>
      </c>
      <c r="K13753">
        <v>4.8159999999999998</v>
      </c>
      <c r="L13753">
        <f>AVERAGE(E13753:E13909)</f>
        <v>0.83378980891719712</v>
      </c>
      <c r="M13753" s="2">
        <f t="shared" ref="M13753:M13784" si="426">A13753/157*100</f>
        <v>0.63694267515923575</v>
      </c>
      <c r="N13753" t="s">
        <v>86</v>
      </c>
    </row>
    <row r="13754" spans="1:14">
      <c r="A13754">
        <v>2</v>
      </c>
      <c r="B13754" t="s">
        <v>4273</v>
      </c>
      <c r="C13754" t="s">
        <v>4272</v>
      </c>
      <c r="D13754">
        <v>6126</v>
      </c>
      <c r="E13754" s="1">
        <v>2.8109999999999999</v>
      </c>
      <c r="F13754">
        <v>3.96</v>
      </c>
      <c r="G13754">
        <v>0.84599999999999997</v>
      </c>
      <c r="H13754">
        <v>65</v>
      </c>
      <c r="I13754" t="s">
        <v>18288</v>
      </c>
      <c r="J13754">
        <v>2.0379999999999999E-2</v>
      </c>
      <c r="K13754">
        <v>3.8359999999999999</v>
      </c>
      <c r="L13754">
        <v>0.83378980891719712</v>
      </c>
      <c r="M13754" s="2">
        <f t="shared" si="426"/>
        <v>1.2738853503184715</v>
      </c>
      <c r="N13754" t="s">
        <v>86</v>
      </c>
    </row>
    <row r="13755" spans="1:14">
      <c r="A13755">
        <v>3</v>
      </c>
      <c r="B13755" t="s">
        <v>6562</v>
      </c>
      <c r="C13755" t="s">
        <v>6561</v>
      </c>
      <c r="D13755">
        <v>653</v>
      </c>
      <c r="E13755" s="1">
        <v>2.63</v>
      </c>
      <c r="F13755">
        <v>3.0819999999999999</v>
      </c>
      <c r="G13755">
        <v>0.13800000000000001</v>
      </c>
      <c r="H13755">
        <v>29</v>
      </c>
      <c r="I13755">
        <v>5.3</v>
      </c>
      <c r="J13755">
        <v>2.8700000000000002E-3</v>
      </c>
      <c r="K13755">
        <v>1.341</v>
      </c>
      <c r="L13755">
        <v>0.83378980891719712</v>
      </c>
      <c r="M13755" s="2">
        <f t="shared" si="426"/>
        <v>1.910828025477707</v>
      </c>
      <c r="N13755" t="s">
        <v>86</v>
      </c>
    </row>
    <row r="13756" spans="1:14">
      <c r="A13756">
        <v>4</v>
      </c>
      <c r="B13756" t="s">
        <v>1603</v>
      </c>
      <c r="C13756" t="s">
        <v>1602</v>
      </c>
      <c r="D13756">
        <v>889</v>
      </c>
      <c r="E13756" s="1">
        <v>2.415</v>
      </c>
      <c r="F13756">
        <v>2.33</v>
      </c>
      <c r="G13756">
        <v>0.23799999999999999</v>
      </c>
      <c r="H13756">
        <v>21</v>
      </c>
      <c r="I13756">
        <v>9.3000000000000007</v>
      </c>
      <c r="J13756">
        <v>2.7100000000000002E-3</v>
      </c>
      <c r="K13756">
        <v>1.5009999999999999</v>
      </c>
      <c r="L13756">
        <v>0.83378980891719712</v>
      </c>
      <c r="M13756" s="2">
        <f t="shared" si="426"/>
        <v>2.547770700636943</v>
      </c>
      <c r="N13756" t="s">
        <v>86</v>
      </c>
    </row>
    <row r="13757" spans="1:14">
      <c r="A13757">
        <v>5</v>
      </c>
      <c r="B13757" t="s">
        <v>4271</v>
      </c>
      <c r="C13757" t="s">
        <v>4270</v>
      </c>
      <c r="D13757">
        <v>1226</v>
      </c>
      <c r="E13757" s="1">
        <v>2.2309999999999999</v>
      </c>
      <c r="F13757">
        <v>3.8559999999999999</v>
      </c>
      <c r="G13757">
        <v>0.89300000000000002</v>
      </c>
      <c r="H13757">
        <v>28</v>
      </c>
      <c r="I13757">
        <v>6.5</v>
      </c>
      <c r="J13757">
        <v>7.6800000000000002E-3</v>
      </c>
      <c r="K13757">
        <v>3.7120000000000002</v>
      </c>
      <c r="L13757">
        <v>0.83378980891719712</v>
      </c>
      <c r="M13757" s="2">
        <f t="shared" si="426"/>
        <v>3.1847133757961785</v>
      </c>
      <c r="N13757" t="s">
        <v>86</v>
      </c>
    </row>
    <row r="13758" spans="1:14">
      <c r="A13758">
        <v>6</v>
      </c>
      <c r="B13758" t="s">
        <v>570</v>
      </c>
      <c r="C13758" t="s">
        <v>569</v>
      </c>
      <c r="D13758">
        <v>1782</v>
      </c>
      <c r="E13758" s="1">
        <v>2.1909999999999998</v>
      </c>
      <c r="F13758">
        <v>2.5259999999999998</v>
      </c>
      <c r="G13758">
        <v>1.5820000000000001</v>
      </c>
      <c r="H13758">
        <v>55</v>
      </c>
      <c r="I13758">
        <v>8.6</v>
      </c>
      <c r="J13758">
        <v>7.0000000000000001E-3</v>
      </c>
      <c r="K13758">
        <v>1.722</v>
      </c>
      <c r="L13758">
        <v>0.83378980891719712</v>
      </c>
      <c r="M13758" s="2">
        <f t="shared" si="426"/>
        <v>3.8216560509554141</v>
      </c>
      <c r="N13758" t="s">
        <v>86</v>
      </c>
    </row>
    <row r="13759" spans="1:14">
      <c r="A13759">
        <v>7</v>
      </c>
      <c r="B13759" t="s">
        <v>2948</v>
      </c>
      <c r="C13759" t="s">
        <v>2947</v>
      </c>
      <c r="D13759">
        <v>1612</v>
      </c>
      <c r="E13759" s="1">
        <v>2.1080000000000001</v>
      </c>
      <c r="F13759">
        <v>2.85</v>
      </c>
      <c r="G13759">
        <v>0.28299999999999997</v>
      </c>
      <c r="H13759">
        <v>46</v>
      </c>
      <c r="I13759">
        <v>7.1</v>
      </c>
      <c r="J13759">
        <v>4.8799999999999998E-3</v>
      </c>
      <c r="K13759">
        <v>1.306</v>
      </c>
      <c r="L13759">
        <v>0.83378980891719712</v>
      </c>
      <c r="M13759" s="2">
        <f t="shared" si="426"/>
        <v>4.4585987261146496</v>
      </c>
      <c r="N13759" t="s">
        <v>86</v>
      </c>
    </row>
    <row r="13760" spans="1:14">
      <c r="A13760">
        <v>8</v>
      </c>
      <c r="B13760" t="s">
        <v>5944</v>
      </c>
      <c r="C13760" t="s">
        <v>5943</v>
      </c>
      <c r="D13760">
        <v>451</v>
      </c>
      <c r="E13760" s="1">
        <v>2.0590000000000002</v>
      </c>
      <c r="G13760">
        <v>0.75</v>
      </c>
      <c r="H13760">
        <v>28</v>
      </c>
      <c r="I13760">
        <v>4.4000000000000004</v>
      </c>
      <c r="J13760">
        <v>3.0899999999999999E-3</v>
      </c>
      <c r="L13760">
        <v>0.83378980891719712</v>
      </c>
      <c r="M13760" s="2">
        <f t="shared" si="426"/>
        <v>5.095541401273886</v>
      </c>
      <c r="N13760" t="s">
        <v>86</v>
      </c>
    </row>
    <row r="13761" spans="1:14">
      <c r="A13761">
        <v>9</v>
      </c>
      <c r="B13761" t="s">
        <v>5936</v>
      </c>
      <c r="C13761" t="s">
        <v>5935</v>
      </c>
      <c r="D13761">
        <v>305</v>
      </c>
      <c r="E13761" s="1">
        <v>2</v>
      </c>
      <c r="G13761">
        <v>0.4</v>
      </c>
      <c r="H13761">
        <v>20</v>
      </c>
      <c r="I13761">
        <v>4.4000000000000004</v>
      </c>
      <c r="J13761">
        <v>1.2099999999999999E-3</v>
      </c>
      <c r="L13761">
        <v>0.83378980891719712</v>
      </c>
      <c r="M13761" s="2">
        <f t="shared" si="426"/>
        <v>5.7324840764331215</v>
      </c>
      <c r="N13761" t="s">
        <v>86</v>
      </c>
    </row>
    <row r="13762" spans="1:14">
      <c r="A13762">
        <v>10</v>
      </c>
      <c r="B13762" t="s">
        <v>4269</v>
      </c>
      <c r="C13762" t="s">
        <v>4268</v>
      </c>
      <c r="D13762">
        <v>737</v>
      </c>
      <c r="E13762" s="1">
        <v>1.9630000000000001</v>
      </c>
      <c r="G13762">
        <v>0.36699999999999999</v>
      </c>
      <c r="H13762">
        <v>30</v>
      </c>
      <c r="I13762">
        <v>5.4</v>
      </c>
      <c r="J13762">
        <v>5.5799999999999999E-3</v>
      </c>
      <c r="L13762">
        <v>0.83378980891719712</v>
      </c>
      <c r="M13762" s="2">
        <f t="shared" si="426"/>
        <v>6.369426751592357</v>
      </c>
      <c r="N13762" t="s">
        <v>86</v>
      </c>
    </row>
    <row r="13763" spans="1:14">
      <c r="A13763">
        <v>11</v>
      </c>
      <c r="B13763" t="s">
        <v>5930</v>
      </c>
      <c r="C13763" t="s">
        <v>5929</v>
      </c>
      <c r="D13763">
        <v>427</v>
      </c>
      <c r="E13763" s="1">
        <v>1.93</v>
      </c>
      <c r="F13763">
        <v>1.4930000000000001</v>
      </c>
      <c r="G13763">
        <v>0.121</v>
      </c>
      <c r="H13763">
        <v>33</v>
      </c>
      <c r="I13763">
        <v>6.1</v>
      </c>
      <c r="J13763">
        <v>1.8400000000000001E-3</v>
      </c>
      <c r="K13763">
        <v>0.76200000000000001</v>
      </c>
      <c r="L13763">
        <v>0.83378980891719712</v>
      </c>
      <c r="M13763" s="2">
        <f t="shared" si="426"/>
        <v>7.0063694267515926</v>
      </c>
      <c r="N13763" t="s">
        <v>86</v>
      </c>
    </row>
    <row r="13764" spans="1:14">
      <c r="A13764">
        <v>12</v>
      </c>
      <c r="B13764" t="s">
        <v>4267</v>
      </c>
      <c r="C13764" t="s">
        <v>4266</v>
      </c>
      <c r="D13764">
        <v>1246</v>
      </c>
      <c r="E13764" s="1">
        <v>1.8839999999999999</v>
      </c>
      <c r="F13764">
        <v>4.0090000000000003</v>
      </c>
      <c r="G13764">
        <v>0.318</v>
      </c>
      <c r="H13764">
        <v>22</v>
      </c>
      <c r="I13764">
        <v>8.1</v>
      </c>
      <c r="J13764">
        <v>7.5700000000000003E-3</v>
      </c>
      <c r="K13764">
        <v>3.89</v>
      </c>
      <c r="L13764">
        <v>0.83378980891719712</v>
      </c>
      <c r="M13764" s="2">
        <f t="shared" si="426"/>
        <v>7.6433121019108281</v>
      </c>
      <c r="N13764" t="s">
        <v>86</v>
      </c>
    </row>
    <row r="13765" spans="1:14">
      <c r="A13765">
        <v>13</v>
      </c>
      <c r="B13765" t="s">
        <v>4265</v>
      </c>
      <c r="C13765" t="s">
        <v>4264</v>
      </c>
      <c r="D13765">
        <v>720</v>
      </c>
      <c r="E13765" s="1">
        <v>1.833</v>
      </c>
      <c r="F13765">
        <v>2.3010000000000002</v>
      </c>
      <c r="G13765">
        <v>0.38100000000000001</v>
      </c>
      <c r="H13765">
        <v>21</v>
      </c>
      <c r="I13765">
        <v>9.5</v>
      </c>
      <c r="J13765">
        <v>2.81E-3</v>
      </c>
      <c r="K13765">
        <v>1.7250000000000001</v>
      </c>
      <c r="L13765">
        <v>0.83378980891719712</v>
      </c>
      <c r="M13765" s="2">
        <f t="shared" si="426"/>
        <v>8.2802547770700627</v>
      </c>
      <c r="N13765" t="s">
        <v>86</v>
      </c>
    </row>
    <row r="13766" spans="1:14">
      <c r="A13766">
        <v>14</v>
      </c>
      <c r="B13766" t="s">
        <v>4263</v>
      </c>
      <c r="C13766" t="s">
        <v>4262</v>
      </c>
      <c r="D13766">
        <v>671</v>
      </c>
      <c r="E13766" s="1">
        <v>1.774</v>
      </c>
      <c r="F13766">
        <v>2.3580000000000001</v>
      </c>
      <c r="G13766">
        <v>1.345</v>
      </c>
      <c r="H13766">
        <v>29</v>
      </c>
      <c r="I13766">
        <v>6.1</v>
      </c>
      <c r="J13766">
        <v>2.96E-3</v>
      </c>
      <c r="K13766">
        <v>1.3720000000000001</v>
      </c>
      <c r="L13766">
        <v>0.83378980891719712</v>
      </c>
      <c r="M13766" s="2">
        <f t="shared" si="426"/>
        <v>8.9171974522292992</v>
      </c>
      <c r="N13766" t="s">
        <v>86</v>
      </c>
    </row>
    <row r="13767" spans="1:14">
      <c r="A13767">
        <v>15</v>
      </c>
      <c r="B13767" t="s">
        <v>566</v>
      </c>
      <c r="C13767" t="s">
        <v>565</v>
      </c>
      <c r="D13767">
        <v>2620</v>
      </c>
      <c r="E13767" s="1">
        <v>1.7010000000000001</v>
      </c>
      <c r="F13767">
        <v>2.8849999999999998</v>
      </c>
      <c r="G13767">
        <v>0.39500000000000002</v>
      </c>
      <c r="H13767">
        <v>43</v>
      </c>
      <c r="I13767" t="s">
        <v>18288</v>
      </c>
      <c r="J13767">
        <v>7.4400000000000004E-3</v>
      </c>
      <c r="K13767">
        <v>2.222</v>
      </c>
      <c r="L13767">
        <v>0.83378980891719712</v>
      </c>
      <c r="M13767" s="2">
        <f t="shared" si="426"/>
        <v>9.5541401273885356</v>
      </c>
      <c r="N13767" t="s">
        <v>86</v>
      </c>
    </row>
    <row r="13768" spans="1:14">
      <c r="A13768">
        <v>16</v>
      </c>
      <c r="B13768" t="s">
        <v>4261</v>
      </c>
      <c r="C13768" t="s">
        <v>4260</v>
      </c>
      <c r="D13768">
        <v>1871</v>
      </c>
      <c r="E13768" s="1">
        <v>1.673</v>
      </c>
      <c r="F13768">
        <v>2.46</v>
      </c>
      <c r="G13768">
        <v>0.20799999999999999</v>
      </c>
      <c r="H13768">
        <v>53</v>
      </c>
      <c r="I13768">
        <v>8.1999999999999993</v>
      </c>
      <c r="J13768">
        <v>9.6799999999999994E-3</v>
      </c>
      <c r="K13768">
        <v>2.0299999999999998</v>
      </c>
      <c r="L13768">
        <v>0.83378980891719712</v>
      </c>
      <c r="M13768" s="2">
        <f t="shared" si="426"/>
        <v>10.191082802547772</v>
      </c>
      <c r="N13768" t="s">
        <v>86</v>
      </c>
    </row>
    <row r="13769" spans="1:14">
      <c r="A13769">
        <v>17</v>
      </c>
      <c r="B13769" t="s">
        <v>5916</v>
      </c>
      <c r="C13769" t="s">
        <v>5915</v>
      </c>
      <c r="D13769">
        <v>791</v>
      </c>
      <c r="E13769" s="1">
        <v>1.661</v>
      </c>
      <c r="F13769">
        <v>1.373</v>
      </c>
      <c r="G13769">
        <v>0.33300000000000002</v>
      </c>
      <c r="H13769">
        <v>36</v>
      </c>
      <c r="I13769">
        <v>7.7</v>
      </c>
      <c r="J13769">
        <v>2.31E-3</v>
      </c>
      <c r="K13769">
        <v>0.74299999999999999</v>
      </c>
      <c r="L13769">
        <v>0.83378980891719712</v>
      </c>
      <c r="M13769" s="2">
        <f t="shared" si="426"/>
        <v>10.828025477707007</v>
      </c>
      <c r="N13769" t="s">
        <v>86</v>
      </c>
    </row>
    <row r="13770" spans="1:14">
      <c r="A13770">
        <v>18</v>
      </c>
      <c r="B13770" t="s">
        <v>726</v>
      </c>
      <c r="C13770" t="s">
        <v>725</v>
      </c>
      <c r="D13770">
        <v>241</v>
      </c>
      <c r="E13770" s="1">
        <v>1.625</v>
      </c>
      <c r="F13770">
        <v>1.7789999999999999</v>
      </c>
      <c r="G13770">
        <v>1.2190000000000001</v>
      </c>
      <c r="H13770">
        <v>32</v>
      </c>
      <c r="I13770">
        <v>3.1</v>
      </c>
      <c r="J13770">
        <v>1.6100000000000001E-3</v>
      </c>
      <c r="K13770">
        <v>0.81399999999999995</v>
      </c>
      <c r="L13770">
        <v>0.83378980891719712</v>
      </c>
      <c r="M13770" s="2">
        <f t="shared" si="426"/>
        <v>11.464968152866243</v>
      </c>
      <c r="N13770" t="s">
        <v>86</v>
      </c>
    </row>
    <row r="13771" spans="1:14">
      <c r="A13771">
        <v>19</v>
      </c>
      <c r="B13771" t="s">
        <v>6620</v>
      </c>
      <c r="C13771" t="s">
        <v>6619</v>
      </c>
      <c r="D13771">
        <v>459</v>
      </c>
      <c r="E13771" s="1">
        <v>1.609</v>
      </c>
      <c r="F13771">
        <v>1.41</v>
      </c>
      <c r="G13771">
        <v>0.30399999999999999</v>
      </c>
      <c r="H13771">
        <v>23</v>
      </c>
      <c r="I13771">
        <v>7.6</v>
      </c>
      <c r="J13771">
        <v>1.83E-3</v>
      </c>
      <c r="K13771">
        <v>0.89200000000000002</v>
      </c>
      <c r="L13771">
        <v>0.83378980891719712</v>
      </c>
      <c r="M13771" s="2">
        <f t="shared" si="426"/>
        <v>12.101910828025478</v>
      </c>
      <c r="N13771" t="s">
        <v>86</v>
      </c>
    </row>
    <row r="13772" spans="1:14">
      <c r="A13772">
        <v>20</v>
      </c>
      <c r="B13772" t="s">
        <v>4259</v>
      </c>
      <c r="C13772" t="s">
        <v>4258</v>
      </c>
      <c r="D13772">
        <v>838</v>
      </c>
      <c r="E13772" s="1">
        <v>1.6040000000000001</v>
      </c>
      <c r="F13772">
        <v>2.129</v>
      </c>
      <c r="G13772">
        <v>0.16700000000000001</v>
      </c>
      <c r="H13772">
        <v>30</v>
      </c>
      <c r="I13772">
        <v>8.4</v>
      </c>
      <c r="J13772">
        <v>2.8900000000000002E-3</v>
      </c>
      <c r="K13772">
        <v>1.2490000000000001</v>
      </c>
      <c r="L13772">
        <v>0.83378980891719712</v>
      </c>
      <c r="M13772" s="2">
        <f t="shared" si="426"/>
        <v>12.738853503184714</v>
      </c>
      <c r="N13772" t="s">
        <v>86</v>
      </c>
    </row>
    <row r="13773" spans="1:14">
      <c r="A13773">
        <v>21</v>
      </c>
      <c r="B13773" t="s">
        <v>5912</v>
      </c>
      <c r="C13773" t="s">
        <v>5911</v>
      </c>
      <c r="D13773">
        <v>1404</v>
      </c>
      <c r="E13773" s="1">
        <v>1.603</v>
      </c>
      <c r="F13773">
        <v>1.6240000000000001</v>
      </c>
      <c r="G13773">
        <v>0.48099999999999998</v>
      </c>
      <c r="H13773">
        <v>81</v>
      </c>
      <c r="I13773">
        <v>8.1</v>
      </c>
      <c r="J13773">
        <v>4.0499999999999998E-3</v>
      </c>
      <c r="K13773">
        <v>0.77500000000000002</v>
      </c>
      <c r="L13773">
        <v>0.83378980891719712</v>
      </c>
      <c r="M13773" s="2">
        <f t="shared" si="426"/>
        <v>13.375796178343949</v>
      </c>
      <c r="N13773" t="s">
        <v>86</v>
      </c>
    </row>
    <row r="13774" spans="1:14">
      <c r="A13774">
        <v>22</v>
      </c>
      <c r="B13774" t="s">
        <v>4257</v>
      </c>
      <c r="C13774" t="s">
        <v>4256</v>
      </c>
      <c r="D13774">
        <v>3629</v>
      </c>
      <c r="E13774" s="1">
        <v>1.577</v>
      </c>
      <c r="F13774">
        <v>2.387</v>
      </c>
      <c r="G13774">
        <v>0.22800000000000001</v>
      </c>
      <c r="H13774">
        <v>79</v>
      </c>
      <c r="I13774" t="s">
        <v>18288</v>
      </c>
      <c r="J13774">
        <v>1.5949999999999999E-2</v>
      </c>
      <c r="K13774">
        <v>2.1709999999999998</v>
      </c>
      <c r="L13774">
        <v>0.83378980891719712</v>
      </c>
      <c r="M13774" s="2">
        <f t="shared" si="426"/>
        <v>14.012738853503185</v>
      </c>
      <c r="N13774" t="s">
        <v>86</v>
      </c>
    </row>
    <row r="13775" spans="1:14">
      <c r="A13775">
        <v>23</v>
      </c>
      <c r="B13775" t="s">
        <v>1583</v>
      </c>
      <c r="C13775" t="s">
        <v>1582</v>
      </c>
      <c r="D13775">
        <v>3269</v>
      </c>
      <c r="E13775" s="1">
        <v>1.522</v>
      </c>
      <c r="F13775">
        <v>2.9409999999999998</v>
      </c>
      <c r="G13775">
        <v>0.20499999999999999</v>
      </c>
      <c r="H13775">
        <v>39</v>
      </c>
      <c r="I13775" t="s">
        <v>18288</v>
      </c>
      <c r="J13775">
        <v>7.1700000000000002E-3</v>
      </c>
      <c r="K13775">
        <v>1.857</v>
      </c>
      <c r="L13775">
        <v>0.83378980891719712</v>
      </c>
      <c r="M13775" s="2">
        <f t="shared" si="426"/>
        <v>14.64968152866242</v>
      </c>
      <c r="N13775" t="s">
        <v>86</v>
      </c>
    </row>
    <row r="13776" spans="1:14">
      <c r="A13776">
        <v>24</v>
      </c>
      <c r="B13776" t="s">
        <v>5896</v>
      </c>
      <c r="C13776" t="s">
        <v>5895</v>
      </c>
      <c r="D13776">
        <v>132</v>
      </c>
      <c r="E13776" s="1">
        <v>1.514</v>
      </c>
      <c r="G13776">
        <v>0.125</v>
      </c>
      <c r="H13776">
        <v>16</v>
      </c>
      <c r="I13776">
        <v>3.5</v>
      </c>
      <c r="J13776">
        <v>1.39E-3</v>
      </c>
      <c r="L13776">
        <v>0.83378980891719712</v>
      </c>
      <c r="M13776" s="2">
        <f t="shared" si="426"/>
        <v>15.286624203821656</v>
      </c>
      <c r="N13776" t="s">
        <v>86</v>
      </c>
    </row>
    <row r="13777" spans="1:14">
      <c r="A13777">
        <v>25</v>
      </c>
      <c r="B13777" t="s">
        <v>4255</v>
      </c>
      <c r="C13777" t="s">
        <v>4254</v>
      </c>
      <c r="D13777">
        <v>913</v>
      </c>
      <c r="E13777" s="1">
        <v>1.4850000000000001</v>
      </c>
      <c r="F13777">
        <v>1.643</v>
      </c>
      <c r="G13777">
        <v>8.1000000000000003E-2</v>
      </c>
      <c r="H13777">
        <v>37</v>
      </c>
      <c r="I13777" t="s">
        <v>18288</v>
      </c>
      <c r="J13777">
        <v>3.2100000000000002E-3</v>
      </c>
      <c r="K13777">
        <v>1.167</v>
      </c>
      <c r="L13777">
        <v>0.83378980891719712</v>
      </c>
      <c r="M13777" s="2">
        <f t="shared" si="426"/>
        <v>15.923566878980891</v>
      </c>
      <c r="N13777" t="s">
        <v>86</v>
      </c>
    </row>
    <row r="13778" spans="1:14">
      <c r="A13778">
        <v>26</v>
      </c>
      <c r="B13778" t="s">
        <v>4253</v>
      </c>
      <c r="C13778" t="s">
        <v>4252</v>
      </c>
      <c r="D13778">
        <v>1787</v>
      </c>
      <c r="E13778" s="1">
        <v>1.4770000000000001</v>
      </c>
      <c r="F13778">
        <v>2.2839999999999998</v>
      </c>
      <c r="G13778">
        <v>0.52500000000000002</v>
      </c>
      <c r="H13778">
        <v>40</v>
      </c>
      <c r="I13778" t="s">
        <v>18288</v>
      </c>
      <c r="J13778">
        <v>7.2300000000000003E-3</v>
      </c>
      <c r="K13778">
        <v>2.093</v>
      </c>
      <c r="L13778">
        <v>0.83378980891719712</v>
      </c>
      <c r="M13778" s="2">
        <f t="shared" si="426"/>
        <v>16.560509554140125</v>
      </c>
      <c r="N13778" t="s">
        <v>86</v>
      </c>
    </row>
    <row r="13779" spans="1:14">
      <c r="A13779">
        <v>27</v>
      </c>
      <c r="B13779" t="s">
        <v>4819</v>
      </c>
      <c r="C13779" t="s">
        <v>4818</v>
      </c>
      <c r="D13779">
        <v>642</v>
      </c>
      <c r="E13779" s="1">
        <v>1.474</v>
      </c>
      <c r="F13779">
        <v>1.657</v>
      </c>
      <c r="G13779">
        <v>0.13800000000000001</v>
      </c>
      <c r="H13779">
        <v>29</v>
      </c>
      <c r="I13779">
        <v>7.9</v>
      </c>
      <c r="J13779">
        <v>2.5799999999999998E-3</v>
      </c>
      <c r="K13779">
        <v>1.073</v>
      </c>
      <c r="L13779">
        <v>0.83378980891719712</v>
      </c>
      <c r="M13779" s="2">
        <f t="shared" si="426"/>
        <v>17.197452229299362</v>
      </c>
      <c r="N13779" t="s">
        <v>86</v>
      </c>
    </row>
    <row r="13780" spans="1:14">
      <c r="A13780">
        <v>28</v>
      </c>
      <c r="B13780" t="s">
        <v>4251</v>
      </c>
      <c r="C13780" t="s">
        <v>4250</v>
      </c>
      <c r="D13780">
        <v>986</v>
      </c>
      <c r="E13780" s="1">
        <v>1.474</v>
      </c>
      <c r="F13780">
        <v>2.1240000000000001</v>
      </c>
      <c r="G13780">
        <v>0.125</v>
      </c>
      <c r="H13780">
        <v>32</v>
      </c>
      <c r="I13780" t="s">
        <v>18288</v>
      </c>
      <c r="J13780">
        <v>3.8600000000000001E-3</v>
      </c>
      <c r="K13780">
        <v>1.706</v>
      </c>
      <c r="L13780">
        <v>0.83378980891719712</v>
      </c>
      <c r="M13780" s="2">
        <f t="shared" si="426"/>
        <v>17.834394904458598</v>
      </c>
      <c r="N13780" t="s">
        <v>86</v>
      </c>
    </row>
    <row r="13781" spans="1:14">
      <c r="A13781">
        <v>29</v>
      </c>
      <c r="B13781" t="s">
        <v>6532</v>
      </c>
      <c r="C13781" t="s">
        <v>6531</v>
      </c>
      <c r="D13781">
        <v>803</v>
      </c>
      <c r="E13781" s="1">
        <v>1.4670000000000001</v>
      </c>
      <c r="F13781">
        <v>1.8140000000000001</v>
      </c>
      <c r="G13781">
        <v>0.51100000000000001</v>
      </c>
      <c r="H13781">
        <v>45</v>
      </c>
      <c r="I13781">
        <v>5.8</v>
      </c>
      <c r="J13781">
        <v>2.65E-3</v>
      </c>
      <c r="K13781">
        <v>0.68700000000000006</v>
      </c>
      <c r="L13781">
        <v>0.83378980891719712</v>
      </c>
      <c r="M13781" s="2">
        <f t="shared" si="426"/>
        <v>18.471337579617835</v>
      </c>
      <c r="N13781" t="s">
        <v>86</v>
      </c>
    </row>
    <row r="13782" spans="1:14">
      <c r="A13782">
        <v>30</v>
      </c>
      <c r="B13782" t="s">
        <v>4249</v>
      </c>
      <c r="C13782" t="s">
        <v>4248</v>
      </c>
      <c r="D13782">
        <v>1578</v>
      </c>
      <c r="E13782" s="1">
        <v>1.4179999999999999</v>
      </c>
      <c r="F13782">
        <v>2.1520000000000001</v>
      </c>
      <c r="G13782">
        <v>0.255</v>
      </c>
      <c r="H13782">
        <v>51</v>
      </c>
      <c r="I13782">
        <v>8.9</v>
      </c>
      <c r="J13782">
        <v>4.3099999999999996E-3</v>
      </c>
      <c r="K13782">
        <v>1.379</v>
      </c>
      <c r="L13782">
        <v>0.83378980891719712</v>
      </c>
      <c r="M13782" s="2">
        <f t="shared" si="426"/>
        <v>19.108280254777071</v>
      </c>
      <c r="N13782" t="s">
        <v>86</v>
      </c>
    </row>
    <row r="13783" spans="1:14">
      <c r="A13783">
        <v>31</v>
      </c>
      <c r="B13783" t="s">
        <v>558</v>
      </c>
      <c r="C13783" t="s">
        <v>557</v>
      </c>
      <c r="D13783">
        <v>207</v>
      </c>
      <c r="E13783" s="1">
        <v>1.405</v>
      </c>
      <c r="F13783">
        <v>1.9419999999999999</v>
      </c>
      <c r="G13783">
        <v>0.10299999999999999</v>
      </c>
      <c r="H13783">
        <v>29</v>
      </c>
      <c r="I13783">
        <v>3.8</v>
      </c>
      <c r="J13783">
        <v>2.1800000000000001E-3</v>
      </c>
      <c r="K13783">
        <v>1.1970000000000001</v>
      </c>
      <c r="L13783">
        <v>0.83378980891719712</v>
      </c>
      <c r="M13783" s="2">
        <f t="shared" si="426"/>
        <v>19.745222929936308</v>
      </c>
      <c r="N13783" t="s">
        <v>86</v>
      </c>
    </row>
    <row r="13784" spans="1:14">
      <c r="A13784">
        <v>32</v>
      </c>
      <c r="B13784" t="s">
        <v>1575</v>
      </c>
      <c r="C13784" t="s">
        <v>1574</v>
      </c>
      <c r="D13784">
        <v>160</v>
      </c>
      <c r="E13784" s="1">
        <v>1.3959999999999999</v>
      </c>
      <c r="F13784">
        <v>1.67</v>
      </c>
      <c r="G13784">
        <v>0.13600000000000001</v>
      </c>
      <c r="H13784">
        <v>22</v>
      </c>
      <c r="I13784">
        <v>3.3</v>
      </c>
      <c r="J13784">
        <v>1.3799999999999999E-3</v>
      </c>
      <c r="K13784">
        <v>0.89600000000000002</v>
      </c>
      <c r="L13784">
        <v>0.83378980891719712</v>
      </c>
      <c r="M13784" s="2">
        <f t="shared" si="426"/>
        <v>20.382165605095544</v>
      </c>
      <c r="N13784" t="s">
        <v>86</v>
      </c>
    </row>
    <row r="13785" spans="1:14">
      <c r="A13785">
        <v>33</v>
      </c>
      <c r="B13785" t="s">
        <v>556</v>
      </c>
      <c r="C13785" t="s">
        <v>555</v>
      </c>
      <c r="D13785">
        <v>1810</v>
      </c>
      <c r="E13785" s="1">
        <v>1.391</v>
      </c>
      <c r="F13785">
        <v>2.1419999999999999</v>
      </c>
      <c r="G13785">
        <v>0.17699999999999999</v>
      </c>
      <c r="H13785">
        <v>62</v>
      </c>
      <c r="I13785">
        <v>8.9</v>
      </c>
      <c r="J13785">
        <v>7.0899999999999999E-3</v>
      </c>
      <c r="K13785">
        <v>1.6919999999999999</v>
      </c>
      <c r="L13785">
        <v>0.83378980891719712</v>
      </c>
      <c r="M13785" s="2">
        <f t="shared" ref="M13785:M13816" si="427">A13785/157*100</f>
        <v>21.019108280254777</v>
      </c>
      <c r="N13785" t="s">
        <v>86</v>
      </c>
    </row>
    <row r="13786" spans="1:14">
      <c r="A13786">
        <v>34</v>
      </c>
      <c r="B13786" t="s">
        <v>4247</v>
      </c>
      <c r="C13786" t="s">
        <v>4246</v>
      </c>
      <c r="D13786">
        <v>2405</v>
      </c>
      <c r="E13786" s="1">
        <v>1.3819999999999999</v>
      </c>
      <c r="F13786">
        <v>1.7569999999999999</v>
      </c>
      <c r="G13786">
        <v>0.38700000000000001</v>
      </c>
      <c r="H13786">
        <v>31</v>
      </c>
      <c r="I13786">
        <v>9</v>
      </c>
      <c r="J13786">
        <v>8.0000000000000002E-3</v>
      </c>
      <c r="K13786">
        <v>1.3220000000000001</v>
      </c>
      <c r="L13786">
        <v>0.83378980891719712</v>
      </c>
      <c r="M13786" s="2">
        <f t="shared" si="427"/>
        <v>21.656050955414013</v>
      </c>
      <c r="N13786" t="s">
        <v>86</v>
      </c>
    </row>
    <row r="13787" spans="1:14">
      <c r="A13787">
        <v>35</v>
      </c>
      <c r="B13787" t="s">
        <v>4245</v>
      </c>
      <c r="C13787" t="s">
        <v>4244</v>
      </c>
      <c r="D13787">
        <v>1152</v>
      </c>
      <c r="E13787" s="1">
        <v>1.3680000000000001</v>
      </c>
      <c r="F13787">
        <v>1.7130000000000001</v>
      </c>
      <c r="G13787">
        <v>1.4690000000000001</v>
      </c>
      <c r="H13787">
        <v>64</v>
      </c>
      <c r="I13787">
        <v>5.7</v>
      </c>
      <c r="J13787">
        <v>6.0499999999999998E-3</v>
      </c>
      <c r="K13787">
        <v>1.1659999999999999</v>
      </c>
      <c r="L13787">
        <v>0.83378980891719712</v>
      </c>
      <c r="M13787" s="2">
        <f t="shared" si="427"/>
        <v>22.29299363057325</v>
      </c>
      <c r="N13787" t="s">
        <v>86</v>
      </c>
    </row>
    <row r="13788" spans="1:14">
      <c r="A13788">
        <v>36</v>
      </c>
      <c r="B13788" t="s">
        <v>4817</v>
      </c>
      <c r="C13788" t="s">
        <v>4816</v>
      </c>
      <c r="D13788">
        <v>126</v>
      </c>
      <c r="E13788" s="1">
        <v>1.31</v>
      </c>
      <c r="F13788">
        <v>1.014</v>
      </c>
      <c r="G13788">
        <v>6.2E-2</v>
      </c>
      <c r="H13788">
        <v>16</v>
      </c>
      <c r="I13788">
        <v>4.8</v>
      </c>
      <c r="J13788">
        <v>4.8999999999999998E-4</v>
      </c>
      <c r="K13788">
        <v>0.377</v>
      </c>
      <c r="L13788">
        <v>0.83378980891719712</v>
      </c>
      <c r="M13788" s="2">
        <f t="shared" si="427"/>
        <v>22.929936305732486</v>
      </c>
      <c r="N13788" t="s">
        <v>86</v>
      </c>
    </row>
    <row r="13789" spans="1:14">
      <c r="A13789">
        <v>37</v>
      </c>
      <c r="B13789" t="s">
        <v>4243</v>
      </c>
      <c r="C13789" t="s">
        <v>4242</v>
      </c>
      <c r="D13789">
        <v>140</v>
      </c>
      <c r="E13789" s="1">
        <v>1.286</v>
      </c>
      <c r="G13789">
        <v>0.73699999999999999</v>
      </c>
      <c r="H13789">
        <v>19</v>
      </c>
      <c r="I13789">
        <v>3.8</v>
      </c>
      <c r="J13789">
        <v>6.8999999999999997E-4</v>
      </c>
      <c r="L13789">
        <v>0.83378980891719712</v>
      </c>
      <c r="M13789" s="2">
        <f t="shared" si="427"/>
        <v>23.566878980891719</v>
      </c>
      <c r="N13789" t="s">
        <v>86</v>
      </c>
    </row>
    <row r="13790" spans="1:14">
      <c r="A13790">
        <v>38</v>
      </c>
      <c r="B13790" t="s">
        <v>4241</v>
      </c>
      <c r="C13790" t="s">
        <v>4240</v>
      </c>
      <c r="D13790">
        <v>99</v>
      </c>
      <c r="E13790" s="1">
        <v>1.2749999999999999</v>
      </c>
      <c r="G13790">
        <v>5.2999999999999999E-2</v>
      </c>
      <c r="H13790">
        <v>19</v>
      </c>
      <c r="J13790">
        <v>1.34E-3</v>
      </c>
      <c r="L13790">
        <v>0.83378980891719712</v>
      </c>
      <c r="M13790" s="2">
        <f t="shared" si="427"/>
        <v>24.203821656050955</v>
      </c>
      <c r="N13790" t="s">
        <v>86</v>
      </c>
    </row>
    <row r="13791" spans="1:14">
      <c r="A13791">
        <v>39</v>
      </c>
      <c r="B13791" t="s">
        <v>554</v>
      </c>
      <c r="C13791" t="s">
        <v>553</v>
      </c>
      <c r="D13791">
        <v>89</v>
      </c>
      <c r="E13791" s="1">
        <v>1.206</v>
      </c>
      <c r="F13791">
        <v>1.206</v>
      </c>
      <c r="G13791">
        <v>8.7999999999999995E-2</v>
      </c>
      <c r="H13791">
        <v>68</v>
      </c>
      <c r="J13791">
        <v>7.2000000000000005E-4</v>
      </c>
      <c r="K13791">
        <v>0.60199999999999998</v>
      </c>
      <c r="L13791">
        <v>0.83378980891719712</v>
      </c>
      <c r="M13791" s="2">
        <f t="shared" si="427"/>
        <v>24.840764331210192</v>
      </c>
      <c r="N13791" t="s">
        <v>86</v>
      </c>
    </row>
    <row r="13792" spans="1:14">
      <c r="A13792">
        <v>40</v>
      </c>
      <c r="B13792" t="s">
        <v>4239</v>
      </c>
      <c r="C13792" t="s">
        <v>4238</v>
      </c>
      <c r="D13792">
        <v>1413</v>
      </c>
      <c r="E13792" s="1">
        <v>1.147</v>
      </c>
      <c r="F13792">
        <v>1.353</v>
      </c>
      <c r="G13792">
        <v>0.121</v>
      </c>
      <c r="H13792">
        <v>58</v>
      </c>
      <c r="I13792" t="s">
        <v>18288</v>
      </c>
      <c r="J13792">
        <v>4.8599999999999997E-3</v>
      </c>
      <c r="K13792">
        <v>1.03</v>
      </c>
      <c r="L13792">
        <v>0.83378980891719712</v>
      </c>
      <c r="M13792" s="2">
        <f t="shared" si="427"/>
        <v>25.477707006369428</v>
      </c>
      <c r="N13792" t="s">
        <v>86</v>
      </c>
    </row>
    <row r="13793" spans="1:14">
      <c r="A13793">
        <v>41</v>
      </c>
      <c r="B13793" t="s">
        <v>4237</v>
      </c>
      <c r="C13793" t="s">
        <v>4236</v>
      </c>
      <c r="D13793">
        <v>766</v>
      </c>
      <c r="E13793" s="1">
        <v>1.141</v>
      </c>
      <c r="F13793">
        <v>1.53</v>
      </c>
      <c r="G13793">
        <v>9.0999999999999998E-2</v>
      </c>
      <c r="H13793">
        <v>44</v>
      </c>
      <c r="I13793">
        <v>8.6</v>
      </c>
      <c r="J13793">
        <v>3.49E-3</v>
      </c>
      <c r="K13793">
        <v>1.1990000000000001</v>
      </c>
      <c r="L13793">
        <v>0.83378980891719712</v>
      </c>
      <c r="M13793" s="2">
        <f t="shared" si="427"/>
        <v>26.114649681528661</v>
      </c>
      <c r="N13793" t="s">
        <v>86</v>
      </c>
    </row>
    <row r="13794" spans="1:14">
      <c r="A13794">
        <v>42</v>
      </c>
      <c r="B13794" t="s">
        <v>5858</v>
      </c>
      <c r="C13794" t="s">
        <v>5857</v>
      </c>
      <c r="D13794">
        <v>395</v>
      </c>
      <c r="E13794" s="1">
        <v>1.1319999999999999</v>
      </c>
      <c r="G13794">
        <v>0.29199999999999998</v>
      </c>
      <c r="H13794">
        <v>48</v>
      </c>
      <c r="I13794">
        <v>3.8</v>
      </c>
      <c r="J13794">
        <v>2.3700000000000001E-3</v>
      </c>
      <c r="L13794">
        <v>0.83378980891719712</v>
      </c>
      <c r="M13794" s="2">
        <f t="shared" si="427"/>
        <v>26.751592356687897</v>
      </c>
      <c r="N13794" t="s">
        <v>86</v>
      </c>
    </row>
    <row r="13795" spans="1:14">
      <c r="A13795">
        <v>43</v>
      </c>
      <c r="B13795" t="s">
        <v>548</v>
      </c>
      <c r="C13795" t="s">
        <v>547</v>
      </c>
      <c r="D13795">
        <v>65</v>
      </c>
      <c r="E13795" s="1">
        <v>1.129</v>
      </c>
      <c r="F13795">
        <v>1.151</v>
      </c>
      <c r="G13795">
        <v>0.16700000000000001</v>
      </c>
      <c r="H13795">
        <v>18</v>
      </c>
      <c r="J13795">
        <v>7.2999999999999996E-4</v>
      </c>
      <c r="K13795">
        <v>0.78600000000000003</v>
      </c>
      <c r="L13795">
        <v>0.83378980891719712</v>
      </c>
      <c r="M13795" s="2">
        <f t="shared" si="427"/>
        <v>27.388535031847134</v>
      </c>
      <c r="N13795" t="s">
        <v>86</v>
      </c>
    </row>
    <row r="13796" spans="1:14">
      <c r="A13796">
        <v>44</v>
      </c>
      <c r="B13796" t="s">
        <v>4235</v>
      </c>
      <c r="C13796" t="s">
        <v>4234</v>
      </c>
      <c r="D13796">
        <v>176</v>
      </c>
      <c r="E13796" s="1">
        <v>1.1200000000000001</v>
      </c>
      <c r="F13796">
        <v>1.6180000000000001</v>
      </c>
      <c r="G13796">
        <v>0.308</v>
      </c>
      <c r="H13796">
        <v>13</v>
      </c>
      <c r="I13796">
        <v>4.9000000000000004</v>
      </c>
      <c r="J13796">
        <v>3.0300000000000001E-3</v>
      </c>
      <c r="K13796">
        <v>2.2719999999999998</v>
      </c>
      <c r="L13796">
        <v>0.83378980891719712</v>
      </c>
      <c r="M13796" s="2">
        <f t="shared" si="427"/>
        <v>28.02547770700637</v>
      </c>
      <c r="N13796" t="s">
        <v>86</v>
      </c>
    </row>
    <row r="13797" spans="1:14">
      <c r="A13797">
        <v>45</v>
      </c>
      <c r="B13797" t="s">
        <v>4233</v>
      </c>
      <c r="C13797" t="s">
        <v>4232</v>
      </c>
      <c r="D13797">
        <v>315</v>
      </c>
      <c r="E13797" s="1">
        <v>1.113</v>
      </c>
      <c r="G13797">
        <v>0.60499999999999998</v>
      </c>
      <c r="H13797">
        <v>38</v>
      </c>
      <c r="I13797">
        <v>5</v>
      </c>
      <c r="J13797">
        <v>1.09E-3</v>
      </c>
      <c r="L13797">
        <v>0.83378980891719712</v>
      </c>
      <c r="M13797" s="2">
        <f t="shared" si="427"/>
        <v>28.662420382165603</v>
      </c>
      <c r="N13797" t="s">
        <v>86</v>
      </c>
    </row>
    <row r="13798" spans="1:14">
      <c r="A13798">
        <v>46</v>
      </c>
      <c r="B13798" t="s">
        <v>546</v>
      </c>
      <c r="C13798" t="s">
        <v>545</v>
      </c>
      <c r="D13798">
        <v>434</v>
      </c>
      <c r="E13798" s="1">
        <v>1.0629999999999999</v>
      </c>
      <c r="G13798">
        <v>0</v>
      </c>
      <c r="H13798">
        <v>24</v>
      </c>
      <c r="I13798">
        <v>6.5</v>
      </c>
      <c r="J13798">
        <v>2.5400000000000002E-3</v>
      </c>
      <c r="L13798">
        <v>0.83378980891719712</v>
      </c>
      <c r="M13798" s="2">
        <f t="shared" si="427"/>
        <v>29.29936305732484</v>
      </c>
      <c r="N13798" t="s">
        <v>86</v>
      </c>
    </row>
    <row r="13799" spans="1:14">
      <c r="A13799">
        <v>47</v>
      </c>
      <c r="B13799" t="s">
        <v>4231</v>
      </c>
      <c r="C13799" t="s">
        <v>4230</v>
      </c>
      <c r="D13799">
        <v>1372</v>
      </c>
      <c r="E13799" s="1">
        <v>1.0620000000000001</v>
      </c>
      <c r="F13799">
        <v>1.583</v>
      </c>
      <c r="G13799">
        <v>0.14000000000000001</v>
      </c>
      <c r="H13799">
        <v>57</v>
      </c>
      <c r="I13799">
        <v>8.1</v>
      </c>
      <c r="J13799">
        <v>3.48E-3</v>
      </c>
      <c r="K13799">
        <v>0.66200000000000003</v>
      </c>
      <c r="L13799">
        <v>0.83378980891719712</v>
      </c>
      <c r="M13799" s="2">
        <f t="shared" si="427"/>
        <v>29.936305732484076</v>
      </c>
      <c r="N13799" t="s">
        <v>86</v>
      </c>
    </row>
    <row r="13800" spans="1:14">
      <c r="A13800">
        <v>48</v>
      </c>
      <c r="B13800" t="s">
        <v>4229</v>
      </c>
      <c r="C13800" t="s">
        <v>4228</v>
      </c>
      <c r="D13800">
        <v>1323</v>
      </c>
      <c r="E13800" s="1">
        <v>1.044</v>
      </c>
      <c r="F13800">
        <v>1.2809999999999999</v>
      </c>
      <c r="G13800">
        <v>0.11899999999999999</v>
      </c>
      <c r="H13800">
        <v>67</v>
      </c>
      <c r="I13800">
        <v>8.8000000000000007</v>
      </c>
      <c r="J13800">
        <v>5.9300000000000004E-3</v>
      </c>
      <c r="K13800">
        <v>1.119</v>
      </c>
      <c r="L13800">
        <v>0.83378980891719712</v>
      </c>
      <c r="M13800" s="2">
        <f t="shared" si="427"/>
        <v>30.573248407643312</v>
      </c>
      <c r="N13800" t="s">
        <v>86</v>
      </c>
    </row>
    <row r="13801" spans="1:14">
      <c r="A13801">
        <v>49</v>
      </c>
      <c r="B13801" t="s">
        <v>4227</v>
      </c>
      <c r="C13801" t="s">
        <v>4226</v>
      </c>
      <c r="D13801">
        <v>454</v>
      </c>
      <c r="E13801" s="1">
        <v>1.0329999999999999</v>
      </c>
      <c r="G13801">
        <v>0</v>
      </c>
      <c r="H13801">
        <v>11</v>
      </c>
      <c r="I13801" t="s">
        <v>18288</v>
      </c>
      <c r="J13801">
        <v>1.09E-3</v>
      </c>
      <c r="L13801">
        <v>0.83378980891719712</v>
      </c>
      <c r="M13801" s="2">
        <f t="shared" si="427"/>
        <v>31.210191082802545</v>
      </c>
      <c r="N13801" t="s">
        <v>86</v>
      </c>
    </row>
    <row r="13802" spans="1:14">
      <c r="A13802">
        <v>50</v>
      </c>
      <c r="B13802" t="s">
        <v>4225</v>
      </c>
      <c r="C13802" t="s">
        <v>4224</v>
      </c>
      <c r="D13802">
        <v>679</v>
      </c>
      <c r="E13802" s="1">
        <v>1.014</v>
      </c>
      <c r="F13802">
        <v>1.177</v>
      </c>
      <c r="G13802">
        <v>0.5</v>
      </c>
      <c r="H13802">
        <v>36</v>
      </c>
      <c r="I13802">
        <v>6.9</v>
      </c>
      <c r="J13802">
        <v>1.92E-3</v>
      </c>
      <c r="K13802">
        <v>0.497</v>
      </c>
      <c r="L13802">
        <v>0.83378980891719712</v>
      </c>
      <c r="M13802" s="2">
        <f t="shared" si="427"/>
        <v>31.847133757961782</v>
      </c>
      <c r="N13802" t="s">
        <v>86</v>
      </c>
    </row>
    <row r="13803" spans="1:14">
      <c r="A13803">
        <v>51</v>
      </c>
      <c r="B13803" t="s">
        <v>4223</v>
      </c>
      <c r="C13803" t="s">
        <v>4222</v>
      </c>
      <c r="D13803">
        <v>476</v>
      </c>
      <c r="E13803" s="1">
        <v>1</v>
      </c>
      <c r="F13803">
        <v>1.224</v>
      </c>
      <c r="G13803">
        <v>0.17199999999999999</v>
      </c>
      <c r="H13803">
        <v>29</v>
      </c>
      <c r="I13803">
        <v>7.8</v>
      </c>
      <c r="J13803">
        <v>1.5100000000000001E-3</v>
      </c>
      <c r="K13803">
        <v>0.60199999999999998</v>
      </c>
      <c r="L13803">
        <v>0.83378980891719712</v>
      </c>
      <c r="M13803" s="2">
        <f t="shared" si="427"/>
        <v>32.484076433121018</v>
      </c>
      <c r="N13803" t="s">
        <v>86</v>
      </c>
    </row>
    <row r="13804" spans="1:14">
      <c r="A13804">
        <v>52</v>
      </c>
      <c r="B13804" t="s">
        <v>4221</v>
      </c>
      <c r="C13804" t="s">
        <v>4220</v>
      </c>
      <c r="D13804">
        <v>657</v>
      </c>
      <c r="E13804" s="1">
        <v>0.97599999999999998</v>
      </c>
      <c r="F13804">
        <v>1.0629999999999999</v>
      </c>
      <c r="G13804">
        <v>4.8000000000000001E-2</v>
      </c>
      <c r="H13804">
        <v>21</v>
      </c>
      <c r="I13804" t="s">
        <v>18288</v>
      </c>
      <c r="J13804">
        <v>2.1199999999999999E-3</v>
      </c>
      <c r="K13804">
        <v>1.0820000000000001</v>
      </c>
      <c r="L13804">
        <v>0.83378980891719712</v>
      </c>
      <c r="M13804" s="2">
        <f t="shared" si="427"/>
        <v>33.121019108280251</v>
      </c>
      <c r="N13804" t="s">
        <v>86</v>
      </c>
    </row>
    <row r="13805" spans="1:14">
      <c r="A13805">
        <v>53</v>
      </c>
      <c r="B13805" t="s">
        <v>4219</v>
      </c>
      <c r="C13805" t="s">
        <v>4218</v>
      </c>
      <c r="D13805">
        <v>2044</v>
      </c>
      <c r="E13805" s="1">
        <v>0.93</v>
      </c>
      <c r="F13805">
        <v>1.407</v>
      </c>
      <c r="G13805">
        <v>7.0000000000000007E-2</v>
      </c>
      <c r="H13805">
        <v>71</v>
      </c>
      <c r="I13805">
        <v>9.6</v>
      </c>
      <c r="J13805">
        <v>5.5199999999999997E-3</v>
      </c>
      <c r="K13805">
        <v>0.86399999999999999</v>
      </c>
      <c r="L13805">
        <v>0.83378980891719712</v>
      </c>
      <c r="M13805" s="2">
        <f t="shared" si="427"/>
        <v>33.757961783439491</v>
      </c>
      <c r="N13805" t="s">
        <v>86</v>
      </c>
    </row>
    <row r="13806" spans="1:14">
      <c r="A13806">
        <v>54</v>
      </c>
      <c r="B13806" t="s">
        <v>4217</v>
      </c>
      <c r="C13806" t="s">
        <v>4216</v>
      </c>
      <c r="D13806">
        <v>1230</v>
      </c>
      <c r="E13806" s="1">
        <v>0.91700000000000004</v>
      </c>
      <c r="F13806">
        <v>1.5580000000000001</v>
      </c>
      <c r="G13806">
        <v>0.13500000000000001</v>
      </c>
      <c r="H13806">
        <v>52</v>
      </c>
      <c r="I13806">
        <v>9.8000000000000007</v>
      </c>
      <c r="J13806">
        <v>4.5900000000000003E-3</v>
      </c>
      <c r="K13806">
        <v>1.1240000000000001</v>
      </c>
      <c r="L13806">
        <v>0.83378980891719712</v>
      </c>
      <c r="M13806" s="2">
        <f t="shared" si="427"/>
        <v>34.394904458598724</v>
      </c>
      <c r="N13806" t="s">
        <v>86</v>
      </c>
    </row>
    <row r="13807" spans="1:14">
      <c r="A13807">
        <v>55</v>
      </c>
      <c r="B13807" t="s">
        <v>4215</v>
      </c>
      <c r="C13807" t="s">
        <v>4214</v>
      </c>
      <c r="D13807">
        <v>1088</v>
      </c>
      <c r="E13807" s="1">
        <v>0.88700000000000001</v>
      </c>
      <c r="F13807">
        <v>1.5760000000000001</v>
      </c>
      <c r="G13807">
        <v>0.72199999999999998</v>
      </c>
      <c r="H13807">
        <v>54</v>
      </c>
      <c r="I13807">
        <v>6.7</v>
      </c>
      <c r="J13807">
        <v>6.6499999999999997E-3</v>
      </c>
      <c r="K13807">
        <v>1.3069999999999999</v>
      </c>
      <c r="L13807">
        <v>0.83378980891719712</v>
      </c>
      <c r="M13807" s="2">
        <f t="shared" si="427"/>
        <v>35.031847133757957</v>
      </c>
      <c r="N13807" t="s">
        <v>86</v>
      </c>
    </row>
    <row r="13808" spans="1:14">
      <c r="A13808">
        <v>56</v>
      </c>
      <c r="B13808" t="s">
        <v>4213</v>
      </c>
      <c r="C13808" t="s">
        <v>4212</v>
      </c>
      <c r="D13808">
        <v>165</v>
      </c>
      <c r="E13808" s="1">
        <v>0.88200000000000001</v>
      </c>
      <c r="G13808">
        <v>0.154</v>
      </c>
      <c r="H13808">
        <v>13</v>
      </c>
      <c r="I13808">
        <v>5.3</v>
      </c>
      <c r="J13808">
        <v>1.2899999999999999E-3</v>
      </c>
      <c r="L13808">
        <v>0.83378980891719712</v>
      </c>
      <c r="M13808" s="2">
        <f t="shared" si="427"/>
        <v>35.668789808917197</v>
      </c>
      <c r="N13808" t="s">
        <v>86</v>
      </c>
    </row>
    <row r="13809" spans="1:14">
      <c r="A13809">
        <v>57</v>
      </c>
      <c r="B13809" t="s">
        <v>5814</v>
      </c>
      <c r="C13809" t="s">
        <v>5813</v>
      </c>
      <c r="D13809">
        <v>2665</v>
      </c>
      <c r="E13809" s="1">
        <v>0.878</v>
      </c>
      <c r="F13809">
        <v>1.2549999999999999</v>
      </c>
      <c r="G13809">
        <v>0.151</v>
      </c>
      <c r="H13809">
        <v>152</v>
      </c>
      <c r="I13809" t="s">
        <v>18288</v>
      </c>
      <c r="J13809">
        <v>8.26E-3</v>
      </c>
      <c r="K13809">
        <v>0.85299999999999998</v>
      </c>
      <c r="L13809">
        <v>0.83378980891719712</v>
      </c>
      <c r="M13809" s="2">
        <f t="shared" si="427"/>
        <v>36.30573248407643</v>
      </c>
      <c r="N13809" t="s">
        <v>86</v>
      </c>
    </row>
    <row r="13810" spans="1:14">
      <c r="A13810">
        <v>58</v>
      </c>
      <c r="B13810" t="s">
        <v>4805</v>
      </c>
      <c r="C13810" t="s">
        <v>4804</v>
      </c>
      <c r="D13810">
        <v>427</v>
      </c>
      <c r="E13810" s="1">
        <v>0.86199999999999999</v>
      </c>
      <c r="G13810">
        <v>9.5000000000000001E-2</v>
      </c>
      <c r="H13810">
        <v>42</v>
      </c>
      <c r="I13810">
        <v>8.1999999999999993</v>
      </c>
      <c r="J13810">
        <v>1.4300000000000001E-3</v>
      </c>
      <c r="L13810">
        <v>0.83378980891719712</v>
      </c>
      <c r="M13810" s="2">
        <f t="shared" si="427"/>
        <v>36.942675159235669</v>
      </c>
      <c r="N13810" t="s">
        <v>86</v>
      </c>
    </row>
    <row r="13811" spans="1:14">
      <c r="A13811">
        <v>59</v>
      </c>
      <c r="B13811" t="s">
        <v>4211</v>
      </c>
      <c r="C13811" t="s">
        <v>4210</v>
      </c>
      <c r="D13811">
        <v>2221</v>
      </c>
      <c r="E13811" s="1">
        <v>0.85599999999999998</v>
      </c>
      <c r="F13811">
        <v>1.44</v>
      </c>
      <c r="G13811">
        <v>0.17899999999999999</v>
      </c>
      <c r="H13811">
        <v>78</v>
      </c>
      <c r="I13811">
        <v>9.1999999999999993</v>
      </c>
      <c r="J13811">
        <v>5.94E-3</v>
      </c>
      <c r="K13811">
        <v>0.877</v>
      </c>
      <c r="L13811">
        <v>0.83378980891719712</v>
      </c>
      <c r="M13811" s="2">
        <f t="shared" si="427"/>
        <v>37.579617834394909</v>
      </c>
      <c r="N13811" t="s">
        <v>86</v>
      </c>
    </row>
    <row r="13812" spans="1:14">
      <c r="A13812">
        <v>60</v>
      </c>
      <c r="B13812" t="s">
        <v>4209</v>
      </c>
      <c r="C13812" t="s">
        <v>4208</v>
      </c>
      <c r="D13812">
        <v>371</v>
      </c>
      <c r="E13812" s="1">
        <v>0.84399999999999997</v>
      </c>
      <c r="F13812">
        <v>0.39700000000000002</v>
      </c>
      <c r="I13812" t="s">
        <v>18288</v>
      </c>
      <c r="J13812">
        <v>1.7799999999999999E-3</v>
      </c>
      <c r="K13812">
        <v>0.27</v>
      </c>
      <c r="L13812">
        <v>0.83378980891719712</v>
      </c>
      <c r="M13812" s="2">
        <f t="shared" si="427"/>
        <v>38.216560509554142</v>
      </c>
      <c r="N13812" t="s">
        <v>86</v>
      </c>
    </row>
    <row r="13813" spans="1:14">
      <c r="A13813">
        <v>61</v>
      </c>
      <c r="B13813" t="s">
        <v>530</v>
      </c>
      <c r="C13813" t="s">
        <v>529</v>
      </c>
      <c r="D13813">
        <v>199</v>
      </c>
      <c r="E13813" s="1">
        <v>0.81699999999999995</v>
      </c>
      <c r="F13813">
        <v>0.70099999999999996</v>
      </c>
      <c r="G13813">
        <v>0.33300000000000002</v>
      </c>
      <c r="H13813">
        <v>33</v>
      </c>
      <c r="I13813">
        <v>5.0999999999999996</v>
      </c>
      <c r="J13813">
        <v>7.2999999999999996E-4</v>
      </c>
      <c r="K13813">
        <v>0.27200000000000002</v>
      </c>
      <c r="L13813">
        <v>0.83378980891719712</v>
      </c>
      <c r="M13813" s="2">
        <f t="shared" si="427"/>
        <v>38.853503184713375</v>
      </c>
      <c r="N13813" t="s">
        <v>86</v>
      </c>
    </row>
    <row r="13814" spans="1:14">
      <c r="A13814">
        <v>62</v>
      </c>
      <c r="B13814" t="s">
        <v>4207</v>
      </c>
      <c r="C13814" t="s">
        <v>4206</v>
      </c>
      <c r="D13814">
        <v>429</v>
      </c>
      <c r="E13814" s="1">
        <v>0.81399999999999995</v>
      </c>
      <c r="F13814">
        <v>0.93500000000000005</v>
      </c>
      <c r="G13814">
        <v>6.4000000000000001E-2</v>
      </c>
      <c r="H13814">
        <v>47</v>
      </c>
      <c r="I13814">
        <v>7</v>
      </c>
      <c r="J13814">
        <v>1.7099999999999999E-3</v>
      </c>
      <c r="K13814">
        <v>0.52500000000000002</v>
      </c>
      <c r="L13814">
        <v>0.83378980891719712</v>
      </c>
      <c r="M13814" s="2">
        <f t="shared" si="427"/>
        <v>39.490445859872615</v>
      </c>
      <c r="N13814" t="s">
        <v>86</v>
      </c>
    </row>
    <row r="13815" spans="1:14">
      <c r="A13815">
        <v>63</v>
      </c>
      <c r="B13815" t="s">
        <v>4205</v>
      </c>
      <c r="C13815" t="s">
        <v>4204</v>
      </c>
      <c r="D13815">
        <v>305</v>
      </c>
      <c r="E13815" s="1">
        <v>0.8</v>
      </c>
      <c r="F13815">
        <v>0.77800000000000002</v>
      </c>
      <c r="G13815">
        <v>0.192</v>
      </c>
      <c r="H13815">
        <v>26</v>
      </c>
      <c r="I13815">
        <v>8.1999999999999993</v>
      </c>
      <c r="J13815">
        <v>1.16E-3</v>
      </c>
      <c r="K13815">
        <v>0.52400000000000002</v>
      </c>
      <c r="L13815">
        <v>0.83378980891719712</v>
      </c>
      <c r="M13815" s="2">
        <f t="shared" si="427"/>
        <v>40.127388535031848</v>
      </c>
      <c r="N13815" t="s">
        <v>86</v>
      </c>
    </row>
    <row r="13816" spans="1:14">
      <c r="A13816">
        <v>64</v>
      </c>
      <c r="B13816" t="s">
        <v>524</v>
      </c>
      <c r="C13816" t="s">
        <v>523</v>
      </c>
      <c r="D13816">
        <v>392</v>
      </c>
      <c r="E13816" s="1">
        <v>0.76600000000000001</v>
      </c>
      <c r="F13816">
        <v>0.94699999999999995</v>
      </c>
      <c r="G13816">
        <v>7.4999999999999997E-2</v>
      </c>
      <c r="H13816">
        <v>40</v>
      </c>
      <c r="I13816">
        <v>7.7</v>
      </c>
      <c r="J13816">
        <v>1.47E-3</v>
      </c>
      <c r="K13816">
        <v>0.55400000000000005</v>
      </c>
      <c r="L13816">
        <v>0.83378980891719712</v>
      </c>
      <c r="M13816" s="2">
        <f t="shared" si="427"/>
        <v>40.764331210191088</v>
      </c>
      <c r="N13816" t="s">
        <v>86</v>
      </c>
    </row>
    <row r="13817" spans="1:14">
      <c r="A13817">
        <v>65</v>
      </c>
      <c r="B13817" t="s">
        <v>4203</v>
      </c>
      <c r="C13817" t="s">
        <v>4202</v>
      </c>
      <c r="D13817">
        <v>425</v>
      </c>
      <c r="E13817" s="1">
        <v>0.75800000000000001</v>
      </c>
      <c r="F13817">
        <v>0.91</v>
      </c>
      <c r="G13817">
        <v>0.19400000000000001</v>
      </c>
      <c r="H13817">
        <v>31</v>
      </c>
      <c r="I13817">
        <v>7.6</v>
      </c>
      <c r="J13817">
        <v>1.23E-3</v>
      </c>
      <c r="K13817">
        <v>0.41899999999999998</v>
      </c>
      <c r="L13817">
        <v>0.83378980891719712</v>
      </c>
      <c r="M13817" s="2">
        <f t="shared" ref="M13817:M13848" si="428">A13817/157*100</f>
        <v>41.401273885350321</v>
      </c>
      <c r="N13817" t="s">
        <v>86</v>
      </c>
    </row>
    <row r="13818" spans="1:14">
      <c r="A13818">
        <v>66</v>
      </c>
      <c r="B13818" t="s">
        <v>4201</v>
      </c>
      <c r="C13818" t="s">
        <v>4200</v>
      </c>
      <c r="D13818">
        <v>891</v>
      </c>
      <c r="E13818" s="1">
        <v>0.75</v>
      </c>
      <c r="F13818">
        <v>1.167</v>
      </c>
      <c r="G13818">
        <v>0.25</v>
      </c>
      <c r="H13818">
        <v>24</v>
      </c>
      <c r="I13818" t="s">
        <v>18288</v>
      </c>
      <c r="J13818">
        <v>2.0600000000000002E-3</v>
      </c>
      <c r="K13818">
        <v>0.98</v>
      </c>
      <c r="L13818">
        <v>0.83378980891719712</v>
      </c>
      <c r="M13818" s="2">
        <f t="shared" si="428"/>
        <v>42.038216560509554</v>
      </c>
      <c r="N13818" t="s">
        <v>86</v>
      </c>
    </row>
    <row r="13819" spans="1:14">
      <c r="A13819">
        <v>67</v>
      </c>
      <c r="B13819" t="s">
        <v>2916</v>
      </c>
      <c r="C13819" t="s">
        <v>2915</v>
      </c>
      <c r="D13819">
        <v>323</v>
      </c>
      <c r="E13819" s="1">
        <v>0.74399999999999999</v>
      </c>
      <c r="F13819">
        <v>1.038</v>
      </c>
      <c r="G13819">
        <v>0.159</v>
      </c>
      <c r="H13819">
        <v>44</v>
      </c>
      <c r="I13819">
        <v>4.9000000000000004</v>
      </c>
      <c r="J13819">
        <v>1.32E-3</v>
      </c>
      <c r="K13819">
        <v>0.41499999999999998</v>
      </c>
      <c r="L13819">
        <v>0.83378980891719712</v>
      </c>
      <c r="M13819" s="2">
        <f t="shared" si="428"/>
        <v>42.675159235668794</v>
      </c>
      <c r="N13819" t="s">
        <v>86</v>
      </c>
    </row>
    <row r="13820" spans="1:14">
      <c r="A13820">
        <v>68</v>
      </c>
      <c r="B13820" t="s">
        <v>4199</v>
      </c>
      <c r="C13820" t="s">
        <v>4198</v>
      </c>
      <c r="D13820">
        <v>396</v>
      </c>
      <c r="E13820" s="1">
        <v>0.74299999999999999</v>
      </c>
      <c r="F13820">
        <v>2.1219999999999999</v>
      </c>
      <c r="G13820">
        <v>5.8999999999999997E-2</v>
      </c>
      <c r="H13820">
        <v>17</v>
      </c>
      <c r="I13820">
        <v>5.9</v>
      </c>
      <c r="J13820">
        <v>2.5500000000000002E-3</v>
      </c>
      <c r="K13820">
        <v>1.4850000000000001</v>
      </c>
      <c r="L13820">
        <v>0.83378980891719712</v>
      </c>
      <c r="M13820" s="2">
        <f t="shared" si="428"/>
        <v>43.312101910828027</v>
      </c>
      <c r="N13820" t="s">
        <v>86</v>
      </c>
    </row>
    <row r="13821" spans="1:14">
      <c r="A13821">
        <v>69</v>
      </c>
      <c r="B13821" t="s">
        <v>4197</v>
      </c>
      <c r="C13821" t="s">
        <v>4196</v>
      </c>
      <c r="D13821">
        <v>463</v>
      </c>
      <c r="E13821" s="1">
        <v>0.73799999999999999</v>
      </c>
      <c r="G13821">
        <v>0.23400000000000001</v>
      </c>
      <c r="H13821">
        <v>64</v>
      </c>
      <c r="I13821">
        <v>5.3</v>
      </c>
      <c r="J13821">
        <v>2.3700000000000001E-3</v>
      </c>
      <c r="L13821">
        <v>0.83378980891719712</v>
      </c>
      <c r="M13821" s="2">
        <f t="shared" si="428"/>
        <v>43.949044585987259</v>
      </c>
      <c r="N13821" t="s">
        <v>86</v>
      </c>
    </row>
    <row r="13822" spans="1:14">
      <c r="A13822">
        <v>70</v>
      </c>
      <c r="B13822" t="s">
        <v>4195</v>
      </c>
      <c r="C13822" t="s">
        <v>4194</v>
      </c>
      <c r="D13822">
        <v>256</v>
      </c>
      <c r="E13822" s="1">
        <v>0.73199999999999998</v>
      </c>
      <c r="F13822">
        <v>1.099</v>
      </c>
      <c r="G13822">
        <v>4.4999999999999998E-2</v>
      </c>
      <c r="H13822">
        <v>22</v>
      </c>
      <c r="I13822">
        <v>7.1</v>
      </c>
      <c r="J13822">
        <v>1.4499999999999999E-3</v>
      </c>
      <c r="K13822">
        <v>0.81799999999999995</v>
      </c>
      <c r="L13822">
        <v>0.83378980891719712</v>
      </c>
      <c r="M13822" s="2">
        <f t="shared" si="428"/>
        <v>44.585987261146499</v>
      </c>
      <c r="N13822" t="s">
        <v>86</v>
      </c>
    </row>
    <row r="13823" spans="1:14">
      <c r="A13823">
        <v>71</v>
      </c>
      <c r="B13823" t="s">
        <v>518</v>
      </c>
      <c r="C13823" t="s">
        <v>517</v>
      </c>
      <c r="D13823">
        <v>373</v>
      </c>
      <c r="E13823" s="1">
        <v>0.72499999999999998</v>
      </c>
      <c r="G13823">
        <v>0.128</v>
      </c>
      <c r="H13823">
        <v>39</v>
      </c>
      <c r="I13823">
        <v>6.6</v>
      </c>
      <c r="J13823">
        <v>1.73E-3</v>
      </c>
      <c r="L13823">
        <v>0.83378980891719712</v>
      </c>
      <c r="M13823" s="2">
        <f t="shared" si="428"/>
        <v>45.222929936305732</v>
      </c>
      <c r="N13823" t="s">
        <v>86</v>
      </c>
    </row>
    <row r="13824" spans="1:14">
      <c r="A13824">
        <v>72</v>
      </c>
      <c r="B13824" t="s">
        <v>4193</v>
      </c>
      <c r="C13824" t="s">
        <v>4192</v>
      </c>
      <c r="D13824">
        <v>99</v>
      </c>
      <c r="E13824" s="1">
        <v>0.72199999999999998</v>
      </c>
      <c r="F13824">
        <v>0.69</v>
      </c>
      <c r="G13824">
        <v>0.25</v>
      </c>
      <c r="H13824">
        <v>20</v>
      </c>
      <c r="J13824">
        <v>6.0999999999999997E-4</v>
      </c>
      <c r="K13824">
        <v>0.41399999999999998</v>
      </c>
      <c r="L13824">
        <v>0.83378980891719712</v>
      </c>
      <c r="M13824" s="2">
        <f t="shared" si="428"/>
        <v>45.859872611464972</v>
      </c>
      <c r="N13824" t="s">
        <v>86</v>
      </c>
    </row>
    <row r="13825" spans="1:14">
      <c r="A13825">
        <v>73</v>
      </c>
      <c r="B13825" t="s">
        <v>2043</v>
      </c>
      <c r="C13825" t="s">
        <v>2042</v>
      </c>
      <c r="D13825">
        <v>156</v>
      </c>
      <c r="E13825" s="1">
        <v>0.72199999999999998</v>
      </c>
      <c r="F13825">
        <v>0.55600000000000005</v>
      </c>
      <c r="G13825">
        <v>0.10299999999999999</v>
      </c>
      <c r="H13825">
        <v>39</v>
      </c>
      <c r="I13825">
        <v>3.9</v>
      </c>
      <c r="J13825">
        <v>3.2000000000000003E-4</v>
      </c>
      <c r="K13825">
        <v>9.4E-2</v>
      </c>
      <c r="L13825">
        <v>0.83378980891719712</v>
      </c>
      <c r="M13825" s="2">
        <f t="shared" si="428"/>
        <v>46.496815286624205</v>
      </c>
      <c r="N13825" t="s">
        <v>86</v>
      </c>
    </row>
    <row r="13826" spans="1:14">
      <c r="A13826">
        <v>74</v>
      </c>
      <c r="B13826" t="s">
        <v>516</v>
      </c>
      <c r="C13826" t="s">
        <v>515</v>
      </c>
      <c r="D13826">
        <v>445</v>
      </c>
      <c r="E13826" s="1">
        <v>0.72199999999999998</v>
      </c>
      <c r="F13826">
        <v>1.3260000000000001</v>
      </c>
      <c r="G13826">
        <v>0.111</v>
      </c>
      <c r="H13826">
        <v>18</v>
      </c>
      <c r="I13826">
        <v>8.6999999999999993</v>
      </c>
      <c r="J13826">
        <v>1.58E-3</v>
      </c>
      <c r="K13826">
        <v>1.0129999999999999</v>
      </c>
      <c r="L13826">
        <v>0.83378980891719712</v>
      </c>
      <c r="M13826" s="2">
        <f t="shared" si="428"/>
        <v>47.133757961783438</v>
      </c>
      <c r="N13826" t="s">
        <v>86</v>
      </c>
    </row>
    <row r="13827" spans="1:14">
      <c r="A13827">
        <v>75</v>
      </c>
      <c r="B13827" t="s">
        <v>514</v>
      </c>
      <c r="C13827" t="s">
        <v>513</v>
      </c>
      <c r="D13827">
        <v>355</v>
      </c>
      <c r="E13827" s="1">
        <v>0.71199999999999997</v>
      </c>
      <c r="F13827">
        <v>0.55200000000000005</v>
      </c>
      <c r="G13827">
        <v>0.10199999999999999</v>
      </c>
      <c r="H13827">
        <v>59</v>
      </c>
      <c r="I13827">
        <v>6.4</v>
      </c>
      <c r="J13827">
        <v>2.0699999999999998E-3</v>
      </c>
      <c r="K13827">
        <v>0.40699999999999997</v>
      </c>
      <c r="L13827">
        <v>0.83378980891719712</v>
      </c>
      <c r="M13827" s="2">
        <f t="shared" si="428"/>
        <v>47.770700636942678</v>
      </c>
      <c r="N13827" t="s">
        <v>86</v>
      </c>
    </row>
    <row r="13828" spans="1:14">
      <c r="A13828">
        <v>76</v>
      </c>
      <c r="B13828" t="s">
        <v>4191</v>
      </c>
      <c r="C13828" t="s">
        <v>4190</v>
      </c>
      <c r="D13828">
        <v>703</v>
      </c>
      <c r="E13828" s="1">
        <v>0.71</v>
      </c>
      <c r="F13828">
        <v>1.2170000000000001</v>
      </c>
      <c r="G13828">
        <v>0.26700000000000002</v>
      </c>
      <c r="H13828">
        <v>30</v>
      </c>
      <c r="I13828" t="s">
        <v>18288</v>
      </c>
      <c r="J13828">
        <v>1.7600000000000001E-3</v>
      </c>
      <c r="K13828">
        <v>0.625</v>
      </c>
      <c r="L13828">
        <v>0.83378980891719712</v>
      </c>
      <c r="M13828" s="2">
        <f t="shared" si="428"/>
        <v>48.407643312101911</v>
      </c>
      <c r="N13828" t="s">
        <v>86</v>
      </c>
    </row>
    <row r="13829" spans="1:14">
      <c r="A13829">
        <v>77</v>
      </c>
      <c r="B13829" t="s">
        <v>4189</v>
      </c>
      <c r="C13829" t="s">
        <v>4188</v>
      </c>
      <c r="D13829">
        <v>694</v>
      </c>
      <c r="E13829" s="1">
        <v>0.70299999999999996</v>
      </c>
      <c r="F13829">
        <v>0.81299999999999994</v>
      </c>
      <c r="G13829">
        <v>0.108</v>
      </c>
      <c r="H13829">
        <v>37</v>
      </c>
      <c r="I13829" t="s">
        <v>18288</v>
      </c>
      <c r="J13829">
        <v>1.32E-3</v>
      </c>
      <c r="K13829">
        <v>0.442</v>
      </c>
      <c r="L13829">
        <v>0.83378980891719712</v>
      </c>
      <c r="M13829" s="2">
        <f t="shared" si="428"/>
        <v>49.044585987261144</v>
      </c>
      <c r="N13829" t="s">
        <v>86</v>
      </c>
    </row>
    <row r="13830" spans="1:14">
      <c r="A13830">
        <v>78</v>
      </c>
      <c r="B13830" t="s">
        <v>4053</v>
      </c>
      <c r="C13830" t="s">
        <v>4052</v>
      </c>
      <c r="D13830">
        <v>260</v>
      </c>
      <c r="E13830" s="1">
        <v>0.69</v>
      </c>
      <c r="F13830">
        <v>0.91200000000000003</v>
      </c>
      <c r="G13830">
        <v>7.4999999999999997E-2</v>
      </c>
      <c r="H13830">
        <v>40</v>
      </c>
      <c r="I13830">
        <v>5.5</v>
      </c>
      <c r="J13830">
        <v>1.2099999999999999E-3</v>
      </c>
      <c r="K13830">
        <v>0.40300000000000002</v>
      </c>
      <c r="L13830">
        <v>0.83378980891719712</v>
      </c>
      <c r="M13830" s="2">
        <f t="shared" si="428"/>
        <v>49.681528662420384</v>
      </c>
      <c r="N13830" t="s">
        <v>86</v>
      </c>
    </row>
    <row r="13831" spans="1:14">
      <c r="A13831">
        <v>79</v>
      </c>
      <c r="B13831" t="s">
        <v>4187</v>
      </c>
      <c r="C13831" t="s">
        <v>4186</v>
      </c>
      <c r="D13831">
        <v>112</v>
      </c>
      <c r="E13831" s="1">
        <v>0.68899999999999995</v>
      </c>
      <c r="G13831">
        <v>0.28599999999999998</v>
      </c>
      <c r="H13831">
        <v>21</v>
      </c>
      <c r="I13831">
        <v>4.3</v>
      </c>
      <c r="J13831">
        <v>8.8999999999999995E-4</v>
      </c>
      <c r="L13831">
        <v>0.83378980891719712</v>
      </c>
      <c r="M13831" s="2">
        <f t="shared" si="428"/>
        <v>50.318471337579616</v>
      </c>
      <c r="N13831" t="s">
        <v>86</v>
      </c>
    </row>
    <row r="13832" spans="1:14">
      <c r="A13832">
        <v>80</v>
      </c>
      <c r="B13832" t="s">
        <v>4185</v>
      </c>
      <c r="C13832" t="s">
        <v>4184</v>
      </c>
      <c r="D13832">
        <v>522</v>
      </c>
      <c r="E13832" s="1">
        <v>0.66700000000000004</v>
      </c>
      <c r="F13832">
        <v>0.97</v>
      </c>
      <c r="G13832">
        <v>0.108</v>
      </c>
      <c r="H13832">
        <v>37</v>
      </c>
      <c r="I13832">
        <v>7.2</v>
      </c>
      <c r="J13832">
        <v>3.0799999999999998E-3</v>
      </c>
      <c r="K13832">
        <v>0.88200000000000001</v>
      </c>
      <c r="L13832">
        <v>0.83378980891719712</v>
      </c>
      <c r="M13832" s="2">
        <f t="shared" si="428"/>
        <v>50.955414012738856</v>
      </c>
      <c r="N13832" t="s">
        <v>86</v>
      </c>
    </row>
    <row r="13833" spans="1:14">
      <c r="A13833">
        <v>81</v>
      </c>
      <c r="B13833" t="s">
        <v>4183</v>
      </c>
      <c r="C13833" t="s">
        <v>4182</v>
      </c>
      <c r="D13833">
        <v>134</v>
      </c>
      <c r="E13833" s="1">
        <v>0.63500000000000001</v>
      </c>
      <c r="G13833">
        <v>0.621</v>
      </c>
      <c r="H13833">
        <v>29</v>
      </c>
      <c r="I13833">
        <v>3.7</v>
      </c>
      <c r="J13833">
        <v>1.0300000000000001E-3</v>
      </c>
      <c r="L13833">
        <v>0.83378980891719712</v>
      </c>
      <c r="M13833" s="2">
        <f t="shared" si="428"/>
        <v>51.592356687898089</v>
      </c>
      <c r="N13833" t="s">
        <v>86</v>
      </c>
    </row>
    <row r="13834" spans="1:14">
      <c r="A13834">
        <v>82</v>
      </c>
      <c r="B13834" t="s">
        <v>502</v>
      </c>
      <c r="C13834" t="s">
        <v>501</v>
      </c>
      <c r="D13834">
        <v>243</v>
      </c>
      <c r="E13834" s="1">
        <v>0.627</v>
      </c>
      <c r="F13834">
        <v>0.76800000000000002</v>
      </c>
      <c r="G13834">
        <v>0.5</v>
      </c>
      <c r="H13834">
        <v>28</v>
      </c>
      <c r="I13834">
        <v>7.7</v>
      </c>
      <c r="J13834">
        <v>6.6E-4</v>
      </c>
      <c r="K13834">
        <v>0.33500000000000002</v>
      </c>
      <c r="L13834">
        <v>0.83378980891719712</v>
      </c>
      <c r="M13834" s="2">
        <f t="shared" si="428"/>
        <v>52.229299363057322</v>
      </c>
      <c r="N13834" t="s">
        <v>86</v>
      </c>
    </row>
    <row r="13835" spans="1:14">
      <c r="A13835">
        <v>83</v>
      </c>
      <c r="B13835" t="s">
        <v>4181</v>
      </c>
      <c r="C13835" t="s">
        <v>4180</v>
      </c>
      <c r="D13835">
        <v>354</v>
      </c>
      <c r="E13835" s="1">
        <v>0.625</v>
      </c>
      <c r="F13835">
        <v>0.53100000000000003</v>
      </c>
      <c r="G13835">
        <v>0.28299999999999997</v>
      </c>
      <c r="H13835">
        <v>46</v>
      </c>
      <c r="I13835">
        <v>8.6999999999999993</v>
      </c>
      <c r="J13835">
        <v>1.15E-3</v>
      </c>
      <c r="K13835">
        <v>0.27400000000000002</v>
      </c>
      <c r="L13835">
        <v>0.83378980891719712</v>
      </c>
      <c r="M13835" s="2">
        <f t="shared" si="428"/>
        <v>52.866242038216562</v>
      </c>
      <c r="N13835" t="s">
        <v>86</v>
      </c>
    </row>
    <row r="13836" spans="1:14">
      <c r="A13836">
        <v>84</v>
      </c>
      <c r="B13836" t="s">
        <v>4179</v>
      </c>
      <c r="C13836" t="s">
        <v>4178</v>
      </c>
      <c r="D13836">
        <v>380</v>
      </c>
      <c r="E13836" s="1">
        <v>0.60499999999999998</v>
      </c>
      <c r="F13836">
        <v>0.55600000000000005</v>
      </c>
      <c r="G13836">
        <v>4.4999999999999998E-2</v>
      </c>
      <c r="H13836">
        <v>89</v>
      </c>
      <c r="I13836">
        <v>7.1</v>
      </c>
      <c r="J13836">
        <v>1.5E-3</v>
      </c>
      <c r="K13836">
        <v>0.29699999999999999</v>
      </c>
      <c r="L13836">
        <v>0.83378980891719712</v>
      </c>
      <c r="M13836" s="2">
        <f t="shared" si="428"/>
        <v>53.503184713375795</v>
      </c>
      <c r="N13836" t="s">
        <v>86</v>
      </c>
    </row>
    <row r="13837" spans="1:14">
      <c r="A13837">
        <v>85</v>
      </c>
      <c r="B13837" t="s">
        <v>4177</v>
      </c>
      <c r="C13837" t="s">
        <v>4176</v>
      </c>
      <c r="D13837">
        <v>173</v>
      </c>
      <c r="E13837" s="1">
        <v>0.60399999999999998</v>
      </c>
      <c r="G13837">
        <v>4.2999999999999997E-2</v>
      </c>
      <c r="H13837">
        <v>23</v>
      </c>
      <c r="I13837">
        <v>6.7</v>
      </c>
      <c r="J13837">
        <v>7.6999999999999996E-4</v>
      </c>
      <c r="L13837">
        <v>0.83378980891719712</v>
      </c>
      <c r="M13837" s="2">
        <f t="shared" si="428"/>
        <v>54.140127388535028</v>
      </c>
      <c r="N13837" t="s">
        <v>86</v>
      </c>
    </row>
    <row r="13838" spans="1:14">
      <c r="A13838">
        <v>86</v>
      </c>
      <c r="B13838" t="s">
        <v>4175</v>
      </c>
      <c r="C13838" t="s">
        <v>4174</v>
      </c>
      <c r="D13838">
        <v>400</v>
      </c>
      <c r="E13838" s="1">
        <v>0.59799999999999998</v>
      </c>
      <c r="G13838">
        <v>0.45800000000000002</v>
      </c>
      <c r="H13838">
        <v>48</v>
      </c>
      <c r="I13838">
        <v>5.8</v>
      </c>
      <c r="J13838">
        <v>2.66E-3</v>
      </c>
      <c r="L13838">
        <v>0.83378980891719712</v>
      </c>
      <c r="M13838" s="2">
        <f t="shared" si="428"/>
        <v>54.777070063694268</v>
      </c>
      <c r="N13838" t="s">
        <v>86</v>
      </c>
    </row>
    <row r="13839" spans="1:14">
      <c r="A13839">
        <v>87</v>
      </c>
      <c r="B13839" t="s">
        <v>2013</v>
      </c>
      <c r="C13839" t="s">
        <v>2012</v>
      </c>
      <c r="D13839">
        <v>457</v>
      </c>
      <c r="E13839" s="1">
        <v>0.58299999999999996</v>
      </c>
      <c r="G13839">
        <v>6.7000000000000004E-2</v>
      </c>
      <c r="H13839">
        <v>15</v>
      </c>
      <c r="I13839" t="s">
        <v>18288</v>
      </c>
      <c r="J13839">
        <v>1.33E-3</v>
      </c>
      <c r="L13839">
        <v>0.83378980891719712</v>
      </c>
      <c r="M13839" s="2">
        <f t="shared" si="428"/>
        <v>55.414012738853501</v>
      </c>
      <c r="N13839" t="s">
        <v>86</v>
      </c>
    </row>
    <row r="13840" spans="1:14">
      <c r="A13840">
        <v>88</v>
      </c>
      <c r="B13840" t="s">
        <v>494</v>
      </c>
      <c r="C13840" t="s">
        <v>493</v>
      </c>
      <c r="D13840">
        <v>361</v>
      </c>
      <c r="E13840" s="1">
        <v>0.57699999999999996</v>
      </c>
      <c r="F13840">
        <v>0.60799999999999998</v>
      </c>
      <c r="G13840">
        <v>0.08</v>
      </c>
      <c r="H13840">
        <v>50</v>
      </c>
      <c r="I13840">
        <v>6.1</v>
      </c>
      <c r="J13840">
        <v>1.3600000000000001E-3</v>
      </c>
      <c r="K13840">
        <v>0.28000000000000003</v>
      </c>
      <c r="L13840">
        <v>0.83378980891719712</v>
      </c>
      <c r="M13840" s="2">
        <f t="shared" si="428"/>
        <v>56.050955414012741</v>
      </c>
      <c r="N13840" t="s">
        <v>86</v>
      </c>
    </row>
    <row r="13841" spans="1:14">
      <c r="A13841">
        <v>89</v>
      </c>
      <c r="B13841" t="s">
        <v>6634</v>
      </c>
      <c r="C13841" t="s">
        <v>6633</v>
      </c>
      <c r="D13841">
        <v>435</v>
      </c>
      <c r="E13841" s="1">
        <v>0.56599999999999995</v>
      </c>
      <c r="G13841">
        <v>0.114</v>
      </c>
      <c r="H13841">
        <v>35</v>
      </c>
      <c r="I13841">
        <v>9.5</v>
      </c>
      <c r="J13841">
        <v>1.41E-3</v>
      </c>
      <c r="L13841">
        <v>0.83378980891719712</v>
      </c>
      <c r="M13841" s="2">
        <f t="shared" si="428"/>
        <v>56.687898089171973</v>
      </c>
      <c r="N13841" t="s">
        <v>86</v>
      </c>
    </row>
    <row r="13842" spans="1:14">
      <c r="A13842">
        <v>90</v>
      </c>
      <c r="B13842" t="s">
        <v>4173</v>
      </c>
      <c r="C13842" t="s">
        <v>4172</v>
      </c>
      <c r="D13842">
        <v>92</v>
      </c>
      <c r="E13842" s="1">
        <v>0.56200000000000006</v>
      </c>
      <c r="F13842">
        <v>0.77800000000000002</v>
      </c>
      <c r="G13842">
        <v>0.111</v>
      </c>
      <c r="H13842">
        <v>9</v>
      </c>
      <c r="J13842">
        <v>4.6000000000000001E-4</v>
      </c>
      <c r="K13842">
        <v>0.58799999999999997</v>
      </c>
      <c r="L13842">
        <v>0.83378980891719712</v>
      </c>
      <c r="M13842" s="2">
        <f t="shared" si="428"/>
        <v>57.324840764331206</v>
      </c>
      <c r="N13842" t="s">
        <v>86</v>
      </c>
    </row>
    <row r="13843" spans="1:14">
      <c r="A13843">
        <v>91</v>
      </c>
      <c r="B13843" t="s">
        <v>492</v>
      </c>
      <c r="C13843" t="s">
        <v>491</v>
      </c>
      <c r="D13843">
        <v>186</v>
      </c>
      <c r="E13843" s="1">
        <v>0.55300000000000005</v>
      </c>
      <c r="F13843">
        <v>1.034</v>
      </c>
      <c r="G13843">
        <v>0.38100000000000001</v>
      </c>
      <c r="H13843">
        <v>21</v>
      </c>
      <c r="I13843">
        <v>5.8</v>
      </c>
      <c r="J13843">
        <v>9.1E-4</v>
      </c>
      <c r="K13843">
        <v>0.58099999999999996</v>
      </c>
      <c r="L13843">
        <v>0.83378980891719712</v>
      </c>
      <c r="M13843" s="2">
        <f t="shared" si="428"/>
        <v>57.961783439490446</v>
      </c>
      <c r="N13843" t="s">
        <v>86</v>
      </c>
    </row>
    <row r="13844" spans="1:14">
      <c r="A13844">
        <v>92</v>
      </c>
      <c r="B13844" t="s">
        <v>230</v>
      </c>
      <c r="C13844" t="s">
        <v>229</v>
      </c>
      <c r="D13844">
        <v>97</v>
      </c>
      <c r="E13844" s="1">
        <v>0.55300000000000005</v>
      </c>
      <c r="G13844">
        <v>3.7999999999999999E-2</v>
      </c>
      <c r="H13844">
        <v>26</v>
      </c>
      <c r="J13844">
        <v>4.8999999999999998E-4</v>
      </c>
      <c r="L13844">
        <v>0.83378980891719712</v>
      </c>
      <c r="M13844" s="2">
        <f t="shared" si="428"/>
        <v>58.598726114649679</v>
      </c>
      <c r="N13844" t="s">
        <v>86</v>
      </c>
    </row>
    <row r="13845" spans="1:14">
      <c r="A13845">
        <v>93</v>
      </c>
      <c r="B13845" t="s">
        <v>4171</v>
      </c>
      <c r="C13845" t="s">
        <v>4170</v>
      </c>
      <c r="D13845">
        <v>427</v>
      </c>
      <c r="E13845" s="1">
        <v>0.54800000000000004</v>
      </c>
      <c r="F13845">
        <v>0.79200000000000004</v>
      </c>
      <c r="G13845">
        <v>0.36</v>
      </c>
      <c r="H13845">
        <v>25</v>
      </c>
      <c r="I13845" t="s">
        <v>18288</v>
      </c>
      <c r="J13845">
        <v>1.4300000000000001E-3</v>
      </c>
      <c r="K13845">
        <v>0.80700000000000005</v>
      </c>
      <c r="L13845">
        <v>0.83378980891719712</v>
      </c>
      <c r="M13845" s="2">
        <f t="shared" si="428"/>
        <v>59.235668789808912</v>
      </c>
      <c r="N13845" t="s">
        <v>86</v>
      </c>
    </row>
    <row r="13846" spans="1:14">
      <c r="A13846">
        <v>94</v>
      </c>
      <c r="B13846" t="s">
        <v>4169</v>
      </c>
      <c r="C13846" t="s">
        <v>4168</v>
      </c>
      <c r="D13846">
        <v>149</v>
      </c>
      <c r="E13846" s="1">
        <v>0.54700000000000004</v>
      </c>
      <c r="G13846">
        <v>0.44800000000000001</v>
      </c>
      <c r="H13846">
        <v>29</v>
      </c>
      <c r="I13846">
        <v>4.9000000000000004</v>
      </c>
      <c r="J13846">
        <v>1.1800000000000001E-3</v>
      </c>
      <c r="L13846">
        <v>0.83378980891719712</v>
      </c>
      <c r="M13846" s="2">
        <f t="shared" si="428"/>
        <v>59.872611464968152</v>
      </c>
      <c r="N13846" t="s">
        <v>86</v>
      </c>
    </row>
    <row r="13847" spans="1:14">
      <c r="A13847">
        <v>95</v>
      </c>
      <c r="B13847" t="s">
        <v>488</v>
      </c>
      <c r="C13847" t="s">
        <v>487</v>
      </c>
      <c r="D13847">
        <v>67</v>
      </c>
      <c r="E13847" s="1">
        <v>0.51200000000000001</v>
      </c>
      <c r="F13847">
        <v>0.54200000000000004</v>
      </c>
      <c r="G13847">
        <v>0.88</v>
      </c>
      <c r="H13847">
        <v>25</v>
      </c>
      <c r="J13847">
        <v>4.0000000000000002E-4</v>
      </c>
      <c r="K13847">
        <v>0.27600000000000002</v>
      </c>
      <c r="L13847">
        <v>0.83378980891719712</v>
      </c>
      <c r="M13847" s="2">
        <f t="shared" si="428"/>
        <v>60.509554140127385</v>
      </c>
      <c r="N13847" t="s">
        <v>86</v>
      </c>
    </row>
    <row r="13848" spans="1:14">
      <c r="A13848">
        <v>96</v>
      </c>
      <c r="B13848" t="s">
        <v>4167</v>
      </c>
      <c r="C13848" t="s">
        <v>4166</v>
      </c>
      <c r="D13848">
        <v>403</v>
      </c>
      <c r="E13848" s="1">
        <v>0.47399999999999998</v>
      </c>
      <c r="F13848">
        <v>0.73899999999999999</v>
      </c>
      <c r="G13848">
        <v>3.5999999999999997E-2</v>
      </c>
      <c r="H13848">
        <v>28</v>
      </c>
      <c r="I13848">
        <v>8.9</v>
      </c>
      <c r="J13848">
        <v>1.07E-3</v>
      </c>
      <c r="K13848">
        <v>0.45400000000000001</v>
      </c>
      <c r="L13848">
        <v>0.83378980891719712</v>
      </c>
      <c r="M13848" s="2">
        <f t="shared" si="428"/>
        <v>61.146496815286625</v>
      </c>
      <c r="N13848" t="s">
        <v>86</v>
      </c>
    </row>
    <row r="13849" spans="1:14">
      <c r="A13849">
        <v>97</v>
      </c>
      <c r="B13849" t="s">
        <v>4773</v>
      </c>
      <c r="C13849" t="s">
        <v>4772</v>
      </c>
      <c r="D13849">
        <v>332</v>
      </c>
      <c r="E13849" s="1">
        <v>0.47399999999999998</v>
      </c>
      <c r="F13849">
        <v>0.55300000000000005</v>
      </c>
      <c r="G13849">
        <v>7.4999999999999997E-2</v>
      </c>
      <c r="H13849">
        <v>53</v>
      </c>
      <c r="I13849">
        <v>8</v>
      </c>
      <c r="J13849">
        <v>1.42E-3</v>
      </c>
      <c r="K13849">
        <v>0.33300000000000002</v>
      </c>
      <c r="L13849">
        <v>0.83378980891719712</v>
      </c>
      <c r="M13849" s="2">
        <f t="shared" ref="M13849:M13880" si="429">A13849/157*100</f>
        <v>61.783439490445858</v>
      </c>
      <c r="N13849" t="s">
        <v>86</v>
      </c>
    </row>
    <row r="13850" spans="1:14">
      <c r="A13850">
        <v>98</v>
      </c>
      <c r="B13850" t="s">
        <v>4165</v>
      </c>
      <c r="C13850" t="s">
        <v>4164</v>
      </c>
      <c r="D13850">
        <v>621</v>
      </c>
      <c r="E13850" s="1">
        <v>0.46500000000000002</v>
      </c>
      <c r="F13850">
        <v>0.66400000000000003</v>
      </c>
      <c r="G13850">
        <v>0</v>
      </c>
      <c r="H13850">
        <v>20</v>
      </c>
      <c r="I13850" t="s">
        <v>18288</v>
      </c>
      <c r="J13850">
        <v>1E-3</v>
      </c>
      <c r="K13850">
        <v>0.53200000000000003</v>
      </c>
      <c r="L13850">
        <v>0.83378980891719712</v>
      </c>
      <c r="M13850" s="2">
        <f t="shared" si="429"/>
        <v>62.420382165605091</v>
      </c>
      <c r="N13850" t="s">
        <v>86</v>
      </c>
    </row>
    <row r="13851" spans="1:14">
      <c r="A13851">
        <v>99</v>
      </c>
      <c r="B13851" t="s">
        <v>4767</v>
      </c>
      <c r="C13851" t="s">
        <v>4766</v>
      </c>
      <c r="D13851">
        <v>545</v>
      </c>
      <c r="E13851" s="1">
        <v>0.46400000000000002</v>
      </c>
      <c r="F13851">
        <v>0.69199999999999995</v>
      </c>
      <c r="G13851">
        <v>0.16</v>
      </c>
      <c r="H13851">
        <v>75</v>
      </c>
      <c r="I13851">
        <v>6.5</v>
      </c>
      <c r="J13851">
        <v>2.0400000000000001E-3</v>
      </c>
      <c r="K13851">
        <v>0.33800000000000002</v>
      </c>
      <c r="L13851">
        <v>0.83378980891719712</v>
      </c>
      <c r="M13851" s="2">
        <f t="shared" si="429"/>
        <v>63.057324840764331</v>
      </c>
      <c r="N13851" t="s">
        <v>86</v>
      </c>
    </row>
    <row r="13852" spans="1:14">
      <c r="A13852">
        <v>100</v>
      </c>
      <c r="B13852" t="s">
        <v>4163</v>
      </c>
      <c r="C13852" t="s">
        <v>4162</v>
      </c>
      <c r="D13852">
        <v>683</v>
      </c>
      <c r="E13852" s="1">
        <v>0.45400000000000001</v>
      </c>
      <c r="G13852">
        <v>0.159</v>
      </c>
      <c r="H13852">
        <v>145</v>
      </c>
      <c r="I13852">
        <v>8.4</v>
      </c>
      <c r="J13852">
        <v>3.5899999999999999E-3</v>
      </c>
      <c r="L13852">
        <v>0.83378980891719712</v>
      </c>
      <c r="M13852" s="2">
        <f t="shared" si="429"/>
        <v>63.694267515923563</v>
      </c>
      <c r="N13852" t="s">
        <v>86</v>
      </c>
    </row>
    <row r="13853" spans="1:14">
      <c r="A13853">
        <v>101</v>
      </c>
      <c r="B13853" t="s">
        <v>4161</v>
      </c>
      <c r="C13853" t="s">
        <v>4160</v>
      </c>
      <c r="D13853">
        <v>60</v>
      </c>
      <c r="E13853" s="1">
        <v>0.438</v>
      </c>
      <c r="F13853">
        <v>0.222</v>
      </c>
      <c r="G13853">
        <v>0.188</v>
      </c>
      <c r="H13853">
        <v>16</v>
      </c>
      <c r="J13853">
        <v>2.3000000000000001E-4</v>
      </c>
      <c r="K13853">
        <v>0.113</v>
      </c>
      <c r="L13853">
        <v>0.83378980891719712</v>
      </c>
      <c r="M13853" s="2">
        <f t="shared" si="429"/>
        <v>64.331210191082803</v>
      </c>
      <c r="N13853" t="s">
        <v>86</v>
      </c>
    </row>
    <row r="13854" spans="1:14">
      <c r="A13854">
        <v>102</v>
      </c>
      <c r="B13854" t="s">
        <v>4159</v>
      </c>
      <c r="C13854" t="s">
        <v>4158</v>
      </c>
      <c r="D13854">
        <v>305</v>
      </c>
      <c r="E13854" s="1">
        <v>0.42599999999999999</v>
      </c>
      <c r="F13854">
        <v>0.55800000000000005</v>
      </c>
      <c r="G13854">
        <v>0</v>
      </c>
      <c r="H13854">
        <v>31</v>
      </c>
      <c r="I13854">
        <v>8.6</v>
      </c>
      <c r="J13854">
        <v>6.4999999999999997E-4</v>
      </c>
      <c r="K13854">
        <v>0.22700000000000001</v>
      </c>
      <c r="L13854">
        <v>0.83378980891719712</v>
      </c>
      <c r="M13854" s="2">
        <f t="shared" si="429"/>
        <v>64.968152866242036</v>
      </c>
      <c r="N13854" t="s">
        <v>86</v>
      </c>
    </row>
    <row r="13855" spans="1:14">
      <c r="A13855">
        <v>103</v>
      </c>
      <c r="B13855" t="s">
        <v>4157</v>
      </c>
      <c r="C13855" t="s">
        <v>4156</v>
      </c>
      <c r="D13855">
        <v>114</v>
      </c>
      <c r="E13855" s="1">
        <v>0.42499999999999999</v>
      </c>
      <c r="F13855">
        <v>0.495</v>
      </c>
      <c r="G13855">
        <v>0.15</v>
      </c>
      <c r="H13855">
        <v>20</v>
      </c>
      <c r="I13855">
        <v>6.5</v>
      </c>
      <c r="J13855">
        <v>4.6999999999999999E-4</v>
      </c>
      <c r="K13855">
        <v>0.27400000000000002</v>
      </c>
      <c r="L13855">
        <v>0.83378980891719712</v>
      </c>
      <c r="M13855" s="2">
        <f t="shared" si="429"/>
        <v>65.605095541401269</v>
      </c>
      <c r="N13855" t="s">
        <v>86</v>
      </c>
    </row>
    <row r="13856" spans="1:14">
      <c r="A13856">
        <v>104</v>
      </c>
      <c r="B13856" t="s">
        <v>4155</v>
      </c>
      <c r="C13856" t="s">
        <v>4154</v>
      </c>
      <c r="D13856">
        <v>252</v>
      </c>
      <c r="E13856" s="1">
        <v>0.42199999999999999</v>
      </c>
      <c r="G13856">
        <v>0.14799999999999999</v>
      </c>
      <c r="H13856">
        <v>27</v>
      </c>
      <c r="I13856" t="s">
        <v>18288</v>
      </c>
      <c r="J13856">
        <v>6.6E-4</v>
      </c>
      <c r="L13856">
        <v>0.83378980891719712</v>
      </c>
      <c r="M13856" s="2">
        <f t="shared" si="429"/>
        <v>66.242038216560502</v>
      </c>
      <c r="N13856" t="s">
        <v>86</v>
      </c>
    </row>
    <row r="13857" spans="1:14">
      <c r="A13857">
        <v>105</v>
      </c>
      <c r="B13857" t="s">
        <v>4153</v>
      </c>
      <c r="C13857" t="s">
        <v>4152</v>
      </c>
      <c r="D13857">
        <v>114</v>
      </c>
      <c r="E13857" s="1">
        <v>0.42099999999999999</v>
      </c>
      <c r="F13857">
        <v>0.34699999999999998</v>
      </c>
      <c r="G13857">
        <v>0.188</v>
      </c>
      <c r="H13857">
        <v>16</v>
      </c>
      <c r="I13857">
        <v>9.1999999999999993</v>
      </c>
      <c r="J13857">
        <v>4.8000000000000001E-4</v>
      </c>
      <c r="K13857">
        <v>0.22800000000000001</v>
      </c>
      <c r="L13857">
        <v>0.83378980891719712</v>
      </c>
      <c r="M13857" s="2">
        <f t="shared" si="429"/>
        <v>66.878980891719735</v>
      </c>
      <c r="N13857" t="s">
        <v>86</v>
      </c>
    </row>
    <row r="13858" spans="1:14">
      <c r="A13858">
        <v>106</v>
      </c>
      <c r="B13858" t="s">
        <v>4151</v>
      </c>
      <c r="C13858" t="s">
        <v>4150</v>
      </c>
      <c r="D13858">
        <v>102</v>
      </c>
      <c r="E13858" s="1">
        <v>0.41299999999999998</v>
      </c>
      <c r="F13858">
        <v>0.34499999999999997</v>
      </c>
      <c r="G13858">
        <v>0</v>
      </c>
      <c r="H13858">
        <v>35</v>
      </c>
      <c r="I13858">
        <v>6</v>
      </c>
      <c r="J13858">
        <v>4.4999999999999999E-4</v>
      </c>
      <c r="K13858">
        <v>0.17399999999999999</v>
      </c>
      <c r="L13858">
        <v>0.83378980891719712</v>
      </c>
      <c r="M13858" s="2">
        <f t="shared" si="429"/>
        <v>67.515923566878982</v>
      </c>
      <c r="N13858" t="s">
        <v>86</v>
      </c>
    </row>
    <row r="13859" spans="1:14">
      <c r="A13859">
        <v>107</v>
      </c>
      <c r="B13859" t="s">
        <v>1941</v>
      </c>
      <c r="C13859" t="s">
        <v>1940</v>
      </c>
      <c r="D13859">
        <v>49</v>
      </c>
      <c r="E13859" s="1">
        <v>0.41199999999999998</v>
      </c>
      <c r="F13859">
        <v>0.313</v>
      </c>
      <c r="G13859">
        <v>0</v>
      </c>
      <c r="H13859">
        <v>19</v>
      </c>
      <c r="J13859">
        <v>1.6000000000000001E-4</v>
      </c>
      <c r="K13859">
        <v>0.109</v>
      </c>
      <c r="L13859">
        <v>0.83378980891719712</v>
      </c>
      <c r="M13859" s="2">
        <f t="shared" si="429"/>
        <v>68.152866242038215</v>
      </c>
      <c r="N13859" t="s">
        <v>86</v>
      </c>
    </row>
    <row r="13860" spans="1:14">
      <c r="A13860">
        <v>108</v>
      </c>
      <c r="B13860" t="s">
        <v>4149</v>
      </c>
      <c r="C13860" t="s">
        <v>4148</v>
      </c>
      <c r="D13860">
        <v>197</v>
      </c>
      <c r="E13860" s="1">
        <v>0.41199999999999998</v>
      </c>
      <c r="F13860">
        <v>0.40799999999999997</v>
      </c>
      <c r="G13860">
        <v>2.3E-2</v>
      </c>
      <c r="H13860">
        <v>43</v>
      </c>
      <c r="I13860">
        <v>7.5</v>
      </c>
      <c r="J13860">
        <v>6.4999999999999997E-4</v>
      </c>
      <c r="K13860">
        <v>0.19400000000000001</v>
      </c>
      <c r="L13860">
        <v>0.83378980891719712</v>
      </c>
      <c r="M13860" s="2">
        <f t="shared" si="429"/>
        <v>68.789808917197448</v>
      </c>
      <c r="N13860" t="s">
        <v>86</v>
      </c>
    </row>
    <row r="13861" spans="1:14">
      <c r="A13861">
        <v>109</v>
      </c>
      <c r="B13861" t="s">
        <v>4147</v>
      </c>
      <c r="C13861" t="s">
        <v>4146</v>
      </c>
      <c r="D13861">
        <v>173</v>
      </c>
      <c r="E13861" s="1">
        <v>0.40600000000000003</v>
      </c>
      <c r="F13861">
        <v>0.54800000000000004</v>
      </c>
      <c r="G13861">
        <v>0.621</v>
      </c>
      <c r="H13861">
        <v>29</v>
      </c>
      <c r="I13861">
        <v>5.3</v>
      </c>
      <c r="J13861">
        <v>7.1000000000000002E-4</v>
      </c>
      <c r="K13861">
        <v>0.27500000000000002</v>
      </c>
      <c r="L13861">
        <v>0.83378980891719712</v>
      </c>
      <c r="M13861" s="2">
        <f t="shared" si="429"/>
        <v>69.42675159235668</v>
      </c>
      <c r="N13861" t="s">
        <v>86</v>
      </c>
    </row>
    <row r="13862" spans="1:14">
      <c r="A13862">
        <v>110</v>
      </c>
      <c r="B13862" t="s">
        <v>4145</v>
      </c>
      <c r="C13862" t="s">
        <v>4144</v>
      </c>
      <c r="D13862">
        <v>311</v>
      </c>
      <c r="E13862" s="1">
        <v>0.40500000000000003</v>
      </c>
      <c r="F13862">
        <v>0.34699999999999998</v>
      </c>
      <c r="G13862">
        <v>3.7999999999999999E-2</v>
      </c>
      <c r="H13862">
        <v>26</v>
      </c>
      <c r="I13862" t="s">
        <v>18288</v>
      </c>
      <c r="J13862">
        <v>8.4999999999999995E-4</v>
      </c>
      <c r="K13862">
        <v>0.246</v>
      </c>
      <c r="L13862">
        <v>0.83378980891719712</v>
      </c>
      <c r="M13862" s="2">
        <f t="shared" si="429"/>
        <v>70.063694267515913</v>
      </c>
      <c r="N13862" t="s">
        <v>86</v>
      </c>
    </row>
    <row r="13863" spans="1:14">
      <c r="A13863">
        <v>111</v>
      </c>
      <c r="B13863" t="s">
        <v>4761</v>
      </c>
      <c r="C13863" t="s">
        <v>4760</v>
      </c>
      <c r="D13863">
        <v>202</v>
      </c>
      <c r="E13863" s="1">
        <v>0.4</v>
      </c>
      <c r="F13863">
        <v>0.51</v>
      </c>
      <c r="G13863">
        <v>5.0999999999999997E-2</v>
      </c>
      <c r="H13863">
        <v>39</v>
      </c>
      <c r="I13863">
        <v>7.6</v>
      </c>
      <c r="J13863">
        <v>7.3999999999999999E-4</v>
      </c>
      <c r="K13863">
        <v>0.27500000000000002</v>
      </c>
      <c r="L13863">
        <v>0.83378980891719712</v>
      </c>
      <c r="M13863" s="2">
        <f t="shared" si="429"/>
        <v>70.70063694267516</v>
      </c>
      <c r="N13863" t="s">
        <v>86</v>
      </c>
    </row>
    <row r="13864" spans="1:14">
      <c r="A13864">
        <v>112</v>
      </c>
      <c r="B13864" t="s">
        <v>4143</v>
      </c>
      <c r="C13864" t="s">
        <v>4142</v>
      </c>
      <c r="D13864">
        <v>27</v>
      </c>
      <c r="E13864" s="1">
        <v>0.4</v>
      </c>
      <c r="G13864">
        <v>0.1</v>
      </c>
      <c r="H13864">
        <v>20</v>
      </c>
      <c r="J13864">
        <v>8.0000000000000007E-5</v>
      </c>
      <c r="L13864">
        <v>0.83378980891719712</v>
      </c>
      <c r="M13864" s="2">
        <f t="shared" si="429"/>
        <v>71.337579617834393</v>
      </c>
      <c r="N13864" t="s">
        <v>86</v>
      </c>
    </row>
    <row r="13865" spans="1:14">
      <c r="A13865">
        <v>113</v>
      </c>
      <c r="B13865" t="s">
        <v>4141</v>
      </c>
      <c r="C13865" t="s">
        <v>4140</v>
      </c>
      <c r="D13865">
        <v>64</v>
      </c>
      <c r="E13865" s="1">
        <v>0.4</v>
      </c>
      <c r="F13865">
        <v>0.4</v>
      </c>
      <c r="G13865">
        <v>0</v>
      </c>
      <c r="H13865">
        <v>8</v>
      </c>
      <c r="J13865">
        <v>2.0000000000000001E-4</v>
      </c>
      <c r="K13865">
        <v>0.20899999999999999</v>
      </c>
      <c r="L13865">
        <v>0.83378980891719712</v>
      </c>
      <c r="M13865" s="2">
        <f t="shared" si="429"/>
        <v>71.974522292993626</v>
      </c>
      <c r="N13865" t="s">
        <v>86</v>
      </c>
    </row>
    <row r="13866" spans="1:14">
      <c r="A13866">
        <v>114</v>
      </c>
      <c r="B13866" t="s">
        <v>6594</v>
      </c>
      <c r="C13866" t="s">
        <v>6593</v>
      </c>
      <c r="D13866">
        <v>30</v>
      </c>
      <c r="E13866" s="1">
        <v>0.39100000000000001</v>
      </c>
      <c r="F13866">
        <v>0.51</v>
      </c>
      <c r="G13866">
        <v>0.38500000000000001</v>
      </c>
      <c r="H13866">
        <v>13</v>
      </c>
      <c r="J13866">
        <v>2.9E-4</v>
      </c>
      <c r="K13866">
        <v>0.33300000000000002</v>
      </c>
      <c r="L13866">
        <v>0.83378980891719712</v>
      </c>
      <c r="M13866" s="2">
        <f t="shared" si="429"/>
        <v>72.611464968152859</v>
      </c>
      <c r="N13866" t="s">
        <v>86</v>
      </c>
    </row>
    <row r="13867" spans="1:14">
      <c r="A13867">
        <v>115</v>
      </c>
      <c r="B13867" t="s">
        <v>4139</v>
      </c>
      <c r="C13867" t="s">
        <v>4138</v>
      </c>
      <c r="D13867">
        <v>217</v>
      </c>
      <c r="E13867" s="1">
        <v>0.38800000000000001</v>
      </c>
      <c r="F13867">
        <v>0.44900000000000001</v>
      </c>
      <c r="G13867">
        <v>0.214</v>
      </c>
      <c r="H13867">
        <v>42</v>
      </c>
      <c r="I13867">
        <v>6.4</v>
      </c>
      <c r="J13867">
        <v>6.9999999999999999E-4</v>
      </c>
      <c r="K13867">
        <v>0.192</v>
      </c>
      <c r="L13867">
        <v>0.83378980891719712</v>
      </c>
      <c r="M13867" s="2">
        <f t="shared" si="429"/>
        <v>73.248407643312092</v>
      </c>
      <c r="N13867" t="s">
        <v>86</v>
      </c>
    </row>
    <row r="13868" spans="1:14">
      <c r="A13868">
        <v>116</v>
      </c>
      <c r="B13868" t="s">
        <v>4137</v>
      </c>
      <c r="C13868" t="s">
        <v>4136</v>
      </c>
      <c r="D13868">
        <v>974</v>
      </c>
      <c r="E13868" s="1">
        <v>0.379</v>
      </c>
      <c r="F13868">
        <v>0.54700000000000004</v>
      </c>
      <c r="G13868">
        <v>8.6999999999999994E-2</v>
      </c>
      <c r="H13868">
        <v>80</v>
      </c>
      <c r="I13868">
        <v>9.6999999999999993</v>
      </c>
      <c r="J13868">
        <v>3.3899999999999998E-3</v>
      </c>
      <c r="K13868">
        <v>0.40500000000000003</v>
      </c>
      <c r="L13868">
        <v>0.83378980891719712</v>
      </c>
      <c r="M13868" s="2">
        <f t="shared" si="429"/>
        <v>73.885350318471339</v>
      </c>
      <c r="N13868" t="s">
        <v>86</v>
      </c>
    </row>
    <row r="13869" spans="1:14">
      <c r="A13869">
        <v>117</v>
      </c>
      <c r="B13869" t="s">
        <v>4135</v>
      </c>
      <c r="C13869" t="s">
        <v>4134</v>
      </c>
      <c r="D13869">
        <v>61</v>
      </c>
      <c r="E13869" s="1">
        <v>0.377</v>
      </c>
      <c r="F13869">
        <v>0.30299999999999999</v>
      </c>
      <c r="G13869">
        <v>0</v>
      </c>
      <c r="H13869">
        <v>28</v>
      </c>
      <c r="J13869">
        <v>2.0000000000000001E-4</v>
      </c>
      <c r="K13869">
        <v>0.106</v>
      </c>
      <c r="L13869">
        <v>0.83378980891719712</v>
      </c>
      <c r="M13869" s="2">
        <f t="shared" si="429"/>
        <v>74.522292993630572</v>
      </c>
      <c r="N13869" t="s">
        <v>86</v>
      </c>
    </row>
    <row r="13870" spans="1:14">
      <c r="A13870">
        <v>118</v>
      </c>
      <c r="B13870" t="s">
        <v>4133</v>
      </c>
      <c r="C13870" t="s">
        <v>4132</v>
      </c>
      <c r="D13870">
        <v>92</v>
      </c>
      <c r="E13870" s="1">
        <v>0.373</v>
      </c>
      <c r="G13870">
        <v>5.3999999999999999E-2</v>
      </c>
      <c r="H13870">
        <v>37</v>
      </c>
      <c r="J13870">
        <v>6.3000000000000003E-4</v>
      </c>
      <c r="L13870">
        <v>0.83378980891719712</v>
      </c>
      <c r="M13870" s="2">
        <f t="shared" si="429"/>
        <v>75.159235668789819</v>
      </c>
      <c r="N13870" t="s">
        <v>86</v>
      </c>
    </row>
    <row r="13871" spans="1:14">
      <c r="A13871">
        <v>119</v>
      </c>
      <c r="B13871" t="s">
        <v>484</v>
      </c>
      <c r="C13871" t="s">
        <v>483</v>
      </c>
      <c r="D13871">
        <v>182</v>
      </c>
      <c r="E13871" s="1">
        <v>0.36899999999999999</v>
      </c>
      <c r="F13871">
        <v>0.45300000000000001</v>
      </c>
      <c r="G13871">
        <v>0</v>
      </c>
      <c r="H13871">
        <v>44</v>
      </c>
      <c r="I13871">
        <v>6.6</v>
      </c>
      <c r="J13871">
        <v>6.8000000000000005E-4</v>
      </c>
      <c r="K13871">
        <v>0.26</v>
      </c>
      <c r="L13871">
        <v>0.83378980891719712</v>
      </c>
      <c r="M13871" s="2">
        <f t="shared" si="429"/>
        <v>75.796178343949052</v>
      </c>
      <c r="N13871" t="s">
        <v>86</v>
      </c>
    </row>
    <row r="13872" spans="1:14">
      <c r="A13872">
        <v>120</v>
      </c>
      <c r="B13872" t="s">
        <v>1925</v>
      </c>
      <c r="C13872" t="s">
        <v>1924</v>
      </c>
      <c r="D13872">
        <v>459</v>
      </c>
      <c r="E13872" s="1">
        <v>0.36699999999999999</v>
      </c>
      <c r="F13872">
        <v>0.57499999999999996</v>
      </c>
      <c r="G13872">
        <v>3.7999999999999999E-2</v>
      </c>
      <c r="H13872">
        <v>26</v>
      </c>
      <c r="I13872" t="s">
        <v>18288</v>
      </c>
      <c r="J13872">
        <v>1.08E-3</v>
      </c>
      <c r="K13872">
        <v>0.38600000000000001</v>
      </c>
      <c r="L13872">
        <v>0.83378980891719712</v>
      </c>
      <c r="M13872" s="2">
        <f t="shared" si="429"/>
        <v>76.433121019108285</v>
      </c>
      <c r="N13872" t="s">
        <v>86</v>
      </c>
    </row>
    <row r="13873" spans="1:14">
      <c r="A13873">
        <v>121</v>
      </c>
      <c r="B13873" t="s">
        <v>482</v>
      </c>
      <c r="C13873" t="s">
        <v>481</v>
      </c>
      <c r="D13873">
        <v>130</v>
      </c>
      <c r="E13873" s="1">
        <v>0.36499999999999999</v>
      </c>
      <c r="G13873">
        <v>2.5999999999999999E-2</v>
      </c>
      <c r="H13873">
        <v>38</v>
      </c>
      <c r="I13873">
        <v>6.6</v>
      </c>
      <c r="J13873">
        <v>5.9000000000000003E-4</v>
      </c>
      <c r="L13873">
        <v>0.83378980891719712</v>
      </c>
      <c r="M13873" s="2">
        <f t="shared" si="429"/>
        <v>77.070063694267517</v>
      </c>
      <c r="N13873" t="s">
        <v>86</v>
      </c>
    </row>
    <row r="13874" spans="1:14">
      <c r="A13874">
        <v>122</v>
      </c>
      <c r="B13874" t="s">
        <v>4131</v>
      </c>
      <c r="C13874" t="s">
        <v>4130</v>
      </c>
      <c r="D13874">
        <v>237</v>
      </c>
      <c r="E13874" s="1">
        <v>0.36399999999999999</v>
      </c>
      <c r="G13874">
        <v>0.08</v>
      </c>
      <c r="H13874">
        <v>25</v>
      </c>
      <c r="I13874">
        <v>7.1</v>
      </c>
      <c r="J13874">
        <v>9.1E-4</v>
      </c>
      <c r="L13874">
        <v>0.83378980891719712</v>
      </c>
      <c r="M13874" s="2">
        <f t="shared" si="429"/>
        <v>77.70700636942675</v>
      </c>
      <c r="N13874" t="s">
        <v>86</v>
      </c>
    </row>
    <row r="13875" spans="1:14">
      <c r="A13875">
        <v>123</v>
      </c>
      <c r="B13875" t="s">
        <v>4129</v>
      </c>
      <c r="C13875" t="s">
        <v>4128</v>
      </c>
      <c r="D13875">
        <v>214</v>
      </c>
      <c r="E13875" s="1">
        <v>0.36099999999999999</v>
      </c>
      <c r="F13875">
        <v>1.0880000000000001</v>
      </c>
      <c r="G13875">
        <v>0</v>
      </c>
      <c r="H13875">
        <v>20</v>
      </c>
      <c r="I13875">
        <v>6.5</v>
      </c>
      <c r="J13875">
        <v>1.0200000000000001E-3</v>
      </c>
      <c r="K13875">
        <v>0.63700000000000001</v>
      </c>
      <c r="L13875">
        <v>0.83378980891719712</v>
      </c>
      <c r="M13875" s="2">
        <f t="shared" si="429"/>
        <v>78.343949044585997</v>
      </c>
      <c r="N13875" t="s">
        <v>86</v>
      </c>
    </row>
    <row r="13876" spans="1:14">
      <c r="A13876">
        <v>124</v>
      </c>
      <c r="B13876" t="s">
        <v>4127</v>
      </c>
      <c r="C13876" t="s">
        <v>4126</v>
      </c>
      <c r="D13876">
        <v>91</v>
      </c>
      <c r="E13876" s="1">
        <v>0.35299999999999998</v>
      </c>
      <c r="F13876">
        <v>0.38700000000000001</v>
      </c>
      <c r="G13876">
        <v>3.3000000000000002E-2</v>
      </c>
      <c r="H13876">
        <v>30</v>
      </c>
      <c r="J13876">
        <v>5.1999999999999995E-4</v>
      </c>
      <c r="K13876">
        <v>0.215</v>
      </c>
      <c r="L13876">
        <v>0.83378980891719712</v>
      </c>
      <c r="M13876" s="2">
        <f t="shared" si="429"/>
        <v>78.98089171974523</v>
      </c>
      <c r="N13876" t="s">
        <v>86</v>
      </c>
    </row>
    <row r="13877" spans="1:14">
      <c r="A13877">
        <v>125</v>
      </c>
      <c r="B13877" t="s">
        <v>6590</v>
      </c>
      <c r="C13877" t="s">
        <v>6589</v>
      </c>
      <c r="D13877">
        <v>115</v>
      </c>
      <c r="E13877" s="1">
        <v>0.35099999999999998</v>
      </c>
      <c r="G13877">
        <v>0.15</v>
      </c>
      <c r="H13877">
        <v>20</v>
      </c>
      <c r="I13877">
        <v>6.5</v>
      </c>
      <c r="J13877">
        <v>5.0000000000000001E-4</v>
      </c>
      <c r="L13877">
        <v>0.83378980891719712</v>
      </c>
      <c r="M13877" s="2">
        <f t="shared" si="429"/>
        <v>79.617834394904463</v>
      </c>
      <c r="N13877" t="s">
        <v>86</v>
      </c>
    </row>
    <row r="13878" spans="1:14">
      <c r="A13878">
        <v>126</v>
      </c>
      <c r="B13878" t="s">
        <v>4125</v>
      </c>
      <c r="C13878" t="s">
        <v>4124</v>
      </c>
      <c r="D13878">
        <v>69</v>
      </c>
      <c r="E13878" s="1">
        <v>0.35099999999999998</v>
      </c>
      <c r="F13878">
        <v>0.39600000000000002</v>
      </c>
      <c r="G13878">
        <v>0.05</v>
      </c>
      <c r="H13878">
        <v>20</v>
      </c>
      <c r="J13878">
        <v>2.9999999999999997E-4</v>
      </c>
      <c r="K13878">
        <v>0.17599999999999999</v>
      </c>
      <c r="L13878">
        <v>0.83378980891719712</v>
      </c>
      <c r="M13878" s="2">
        <f t="shared" si="429"/>
        <v>80.254777070063696</v>
      </c>
      <c r="N13878" t="s">
        <v>86</v>
      </c>
    </row>
    <row r="13879" spans="1:14">
      <c r="A13879">
        <v>127</v>
      </c>
      <c r="B13879" t="s">
        <v>4743</v>
      </c>
      <c r="C13879" t="s">
        <v>4742</v>
      </c>
      <c r="D13879">
        <v>214</v>
      </c>
      <c r="E13879" s="1">
        <v>0.32700000000000001</v>
      </c>
      <c r="F13879">
        <v>0.64300000000000002</v>
      </c>
      <c r="G13879">
        <v>6.9000000000000006E-2</v>
      </c>
      <c r="H13879">
        <v>29</v>
      </c>
      <c r="I13879">
        <v>6.7</v>
      </c>
      <c r="J13879">
        <v>1.2999999999999999E-3</v>
      </c>
      <c r="K13879">
        <v>0.58799999999999997</v>
      </c>
      <c r="L13879">
        <v>0.83378980891719712</v>
      </c>
      <c r="M13879" s="2">
        <f t="shared" si="429"/>
        <v>80.891719745222929</v>
      </c>
      <c r="N13879" t="s">
        <v>86</v>
      </c>
    </row>
    <row r="13880" spans="1:14">
      <c r="A13880">
        <v>128</v>
      </c>
      <c r="B13880" t="s">
        <v>4123</v>
      </c>
      <c r="C13880" t="s">
        <v>4122</v>
      </c>
      <c r="D13880">
        <v>181</v>
      </c>
      <c r="E13880" s="1">
        <v>0.32100000000000001</v>
      </c>
      <c r="F13880">
        <v>0.70499999999999996</v>
      </c>
      <c r="G13880">
        <v>0.35</v>
      </c>
      <c r="H13880">
        <v>20</v>
      </c>
      <c r="I13880">
        <v>5.3</v>
      </c>
      <c r="J13880">
        <v>1.0399999999999999E-3</v>
      </c>
      <c r="K13880">
        <v>0.42899999999999999</v>
      </c>
      <c r="L13880">
        <v>0.83378980891719712</v>
      </c>
      <c r="M13880" s="2">
        <f t="shared" si="429"/>
        <v>81.528662420382176</v>
      </c>
      <c r="N13880" t="s">
        <v>86</v>
      </c>
    </row>
    <row r="13881" spans="1:14">
      <c r="A13881">
        <v>129</v>
      </c>
      <c r="B13881" t="s">
        <v>4121</v>
      </c>
      <c r="C13881" t="s">
        <v>4120</v>
      </c>
      <c r="D13881">
        <v>167</v>
      </c>
      <c r="E13881" s="1">
        <v>0.30599999999999999</v>
      </c>
      <c r="G13881">
        <v>0.107</v>
      </c>
      <c r="H13881">
        <v>28</v>
      </c>
      <c r="I13881">
        <v>6.7</v>
      </c>
      <c r="J13881">
        <v>6.8000000000000005E-4</v>
      </c>
      <c r="L13881">
        <v>0.83378980891719712</v>
      </c>
      <c r="M13881" s="2">
        <f t="shared" ref="M13881:M13909" si="430">A13881/157*100</f>
        <v>82.165605095541409</v>
      </c>
      <c r="N13881" t="s">
        <v>86</v>
      </c>
    </row>
    <row r="13882" spans="1:14">
      <c r="A13882">
        <v>130</v>
      </c>
      <c r="B13882" t="s">
        <v>478</v>
      </c>
      <c r="C13882" t="s">
        <v>477</v>
      </c>
      <c r="D13882">
        <v>79</v>
      </c>
      <c r="E13882" s="1">
        <v>0.28799999999999998</v>
      </c>
      <c r="G13882">
        <v>0</v>
      </c>
      <c r="H13882">
        <v>31</v>
      </c>
      <c r="J13882">
        <v>6.8000000000000005E-4</v>
      </c>
      <c r="L13882">
        <v>0.83378980891719712</v>
      </c>
      <c r="M13882" s="2">
        <f t="shared" si="430"/>
        <v>82.802547770700642</v>
      </c>
      <c r="N13882" t="s">
        <v>86</v>
      </c>
    </row>
    <row r="13883" spans="1:14">
      <c r="A13883">
        <v>131</v>
      </c>
      <c r="B13883" t="s">
        <v>4119</v>
      </c>
      <c r="C13883" t="s">
        <v>4118</v>
      </c>
      <c r="D13883">
        <v>12</v>
      </c>
      <c r="E13883" s="1">
        <v>0.28599999999999998</v>
      </c>
      <c r="G13883">
        <v>0</v>
      </c>
      <c r="H13883">
        <v>10</v>
      </c>
      <c r="J13883">
        <v>3.0000000000000001E-5</v>
      </c>
      <c r="L13883">
        <v>0.83378980891719712</v>
      </c>
      <c r="M13883" s="2">
        <f t="shared" si="430"/>
        <v>83.439490445859875</v>
      </c>
      <c r="N13883" t="s">
        <v>86</v>
      </c>
    </row>
    <row r="13884" spans="1:14">
      <c r="A13884">
        <v>132</v>
      </c>
      <c r="B13884" t="s">
        <v>476</v>
      </c>
      <c r="C13884" t="s">
        <v>475</v>
      </c>
      <c r="D13884">
        <v>128</v>
      </c>
      <c r="E13884" s="1">
        <v>0.27800000000000002</v>
      </c>
      <c r="G13884">
        <v>0.216</v>
      </c>
      <c r="H13884">
        <v>37</v>
      </c>
      <c r="I13884">
        <v>5.5</v>
      </c>
      <c r="J13884">
        <v>7.6999999999999996E-4</v>
      </c>
      <c r="L13884">
        <v>0.83378980891719712</v>
      </c>
      <c r="M13884" s="2">
        <f t="shared" si="430"/>
        <v>84.076433121019107</v>
      </c>
      <c r="N13884" t="s">
        <v>86</v>
      </c>
    </row>
    <row r="13885" spans="1:14">
      <c r="A13885">
        <v>133</v>
      </c>
      <c r="B13885" t="s">
        <v>1887</v>
      </c>
      <c r="C13885" t="s">
        <v>1886</v>
      </c>
      <c r="D13885">
        <v>102</v>
      </c>
      <c r="E13885" s="1">
        <v>0.27300000000000002</v>
      </c>
      <c r="F13885">
        <v>0.39100000000000001</v>
      </c>
      <c r="G13885">
        <v>6.2E-2</v>
      </c>
      <c r="H13885">
        <v>32</v>
      </c>
      <c r="I13885">
        <v>5.9</v>
      </c>
      <c r="J13885">
        <v>3.6000000000000002E-4</v>
      </c>
      <c r="K13885">
        <v>0.161</v>
      </c>
      <c r="L13885">
        <v>0.83378980891719712</v>
      </c>
      <c r="M13885" s="2">
        <f t="shared" si="430"/>
        <v>84.713375796178354</v>
      </c>
      <c r="N13885" t="s">
        <v>86</v>
      </c>
    </row>
    <row r="13886" spans="1:14">
      <c r="A13886">
        <v>134</v>
      </c>
      <c r="B13886" t="s">
        <v>4117</v>
      </c>
      <c r="C13886" t="s">
        <v>4116</v>
      </c>
      <c r="D13886">
        <v>45</v>
      </c>
      <c r="E13886" s="1">
        <v>0.26300000000000001</v>
      </c>
      <c r="F13886">
        <v>0.20499999999999999</v>
      </c>
      <c r="G13886">
        <v>0</v>
      </c>
      <c r="H13886">
        <v>25</v>
      </c>
      <c r="J13886">
        <v>1.8000000000000001E-4</v>
      </c>
      <c r="K13886">
        <v>0.11899999999999999</v>
      </c>
      <c r="L13886">
        <v>0.83378980891719712</v>
      </c>
      <c r="M13886" s="2">
        <f t="shared" si="430"/>
        <v>85.350318471337587</v>
      </c>
      <c r="N13886" t="s">
        <v>86</v>
      </c>
    </row>
    <row r="13887" spans="1:14">
      <c r="A13887">
        <v>135</v>
      </c>
      <c r="B13887" t="s">
        <v>4115</v>
      </c>
      <c r="C13887" t="s">
        <v>4114</v>
      </c>
      <c r="D13887">
        <v>94</v>
      </c>
      <c r="E13887" s="1">
        <v>0.25900000000000001</v>
      </c>
      <c r="F13887">
        <v>0.35399999999999998</v>
      </c>
      <c r="G13887">
        <v>3.4000000000000002E-2</v>
      </c>
      <c r="H13887">
        <v>29</v>
      </c>
      <c r="J13887">
        <v>9.3999999999999997E-4</v>
      </c>
      <c r="K13887">
        <v>0.29699999999999999</v>
      </c>
      <c r="L13887">
        <v>0.83378980891719712</v>
      </c>
      <c r="M13887" s="2">
        <f t="shared" si="430"/>
        <v>85.98726114649682</v>
      </c>
      <c r="N13887" t="s">
        <v>86</v>
      </c>
    </row>
    <row r="13888" spans="1:14">
      <c r="A13888">
        <v>136</v>
      </c>
      <c r="B13888" t="s">
        <v>4113</v>
      </c>
      <c r="C13888" t="s">
        <v>4112</v>
      </c>
      <c r="D13888">
        <v>32</v>
      </c>
      <c r="E13888" s="1">
        <v>0.23799999999999999</v>
      </c>
      <c r="F13888">
        <v>0.38900000000000001</v>
      </c>
      <c r="G13888">
        <v>8.3000000000000004E-2</v>
      </c>
      <c r="H13888">
        <v>24</v>
      </c>
      <c r="J13888">
        <v>2.9999999999999997E-4</v>
      </c>
      <c r="K13888">
        <v>0.23699999999999999</v>
      </c>
      <c r="L13888">
        <v>0.83378980891719712</v>
      </c>
      <c r="M13888" s="2">
        <f t="shared" si="430"/>
        <v>86.624203821656053</v>
      </c>
      <c r="N13888" t="s">
        <v>86</v>
      </c>
    </row>
    <row r="13889" spans="1:14">
      <c r="A13889">
        <v>137</v>
      </c>
      <c r="B13889" t="s">
        <v>4111</v>
      </c>
      <c r="C13889" t="s">
        <v>4110</v>
      </c>
      <c r="D13889">
        <v>71</v>
      </c>
      <c r="E13889" s="1">
        <v>0.23699999999999999</v>
      </c>
      <c r="G13889">
        <v>0</v>
      </c>
      <c r="H13889">
        <v>17</v>
      </c>
      <c r="J13889">
        <v>3.5E-4</v>
      </c>
      <c r="L13889">
        <v>0.83378980891719712</v>
      </c>
      <c r="M13889" s="2">
        <f t="shared" si="430"/>
        <v>87.261146496815286</v>
      </c>
      <c r="N13889" t="s">
        <v>86</v>
      </c>
    </row>
    <row r="13890" spans="1:14">
      <c r="A13890">
        <v>138</v>
      </c>
      <c r="B13890" t="s">
        <v>194</v>
      </c>
      <c r="C13890" t="s">
        <v>193</v>
      </c>
      <c r="D13890">
        <v>91</v>
      </c>
      <c r="E13890" s="1">
        <v>0.23100000000000001</v>
      </c>
      <c r="G13890">
        <v>7.0999999999999994E-2</v>
      </c>
      <c r="H13890">
        <v>14</v>
      </c>
      <c r="J13890">
        <v>3.6999999999999999E-4</v>
      </c>
      <c r="L13890">
        <v>0.83378980891719712</v>
      </c>
      <c r="M13890" s="2">
        <f t="shared" si="430"/>
        <v>87.898089171974519</v>
      </c>
      <c r="N13890" t="s">
        <v>86</v>
      </c>
    </row>
    <row r="13891" spans="1:14">
      <c r="A13891">
        <v>139</v>
      </c>
      <c r="B13891" t="s">
        <v>4109</v>
      </c>
      <c r="C13891" t="s">
        <v>4108</v>
      </c>
      <c r="D13891">
        <v>41</v>
      </c>
      <c r="E13891" s="1">
        <v>0.214</v>
      </c>
      <c r="F13891">
        <v>0.41699999999999998</v>
      </c>
      <c r="G13891">
        <v>0</v>
      </c>
      <c r="H13891">
        <v>14</v>
      </c>
      <c r="J13891">
        <v>2.1000000000000001E-4</v>
      </c>
      <c r="K13891">
        <v>0.19800000000000001</v>
      </c>
      <c r="L13891">
        <v>0.83378980891719712</v>
      </c>
      <c r="M13891" s="2">
        <f t="shared" si="430"/>
        <v>88.535031847133766</v>
      </c>
      <c r="N13891" t="s">
        <v>86</v>
      </c>
    </row>
    <row r="13892" spans="1:14">
      <c r="A13892">
        <v>140</v>
      </c>
      <c r="B13892" t="s">
        <v>4107</v>
      </c>
      <c r="C13892" t="s">
        <v>4106</v>
      </c>
      <c r="D13892">
        <v>28</v>
      </c>
      <c r="E13892" s="1">
        <v>0.21099999999999999</v>
      </c>
      <c r="F13892">
        <v>0.17399999999999999</v>
      </c>
      <c r="G13892">
        <v>0</v>
      </c>
      <c r="H13892">
        <v>10</v>
      </c>
      <c r="J13892">
        <v>1.2999999999999999E-4</v>
      </c>
      <c r="K13892">
        <v>0.111</v>
      </c>
      <c r="L13892">
        <v>0.83378980891719712</v>
      </c>
      <c r="M13892" s="2">
        <f t="shared" si="430"/>
        <v>89.171974522292999</v>
      </c>
      <c r="N13892" t="s">
        <v>86</v>
      </c>
    </row>
    <row r="13893" spans="1:14">
      <c r="A13893">
        <v>141</v>
      </c>
      <c r="B13893" t="s">
        <v>4105</v>
      </c>
      <c r="C13893" t="s">
        <v>4104</v>
      </c>
      <c r="D13893">
        <v>13</v>
      </c>
      <c r="E13893" s="1">
        <v>0.2</v>
      </c>
      <c r="F13893">
        <v>0.13</v>
      </c>
      <c r="G13893">
        <v>0</v>
      </c>
      <c r="H13893">
        <v>12</v>
      </c>
      <c r="J13893">
        <v>1.0000000000000001E-5</v>
      </c>
      <c r="K13893">
        <v>0.02</v>
      </c>
      <c r="L13893">
        <v>0.83378980891719712</v>
      </c>
      <c r="M13893" s="2">
        <f t="shared" si="430"/>
        <v>89.808917197452232</v>
      </c>
      <c r="N13893" t="s">
        <v>86</v>
      </c>
    </row>
    <row r="13894" spans="1:14">
      <c r="A13894">
        <v>142</v>
      </c>
      <c r="B13894" t="s">
        <v>468</v>
      </c>
      <c r="C13894" t="s">
        <v>467</v>
      </c>
      <c r="D13894">
        <v>127</v>
      </c>
      <c r="E13894" s="1">
        <v>0.189</v>
      </c>
      <c r="F13894">
        <v>0.156</v>
      </c>
      <c r="G13894">
        <v>0</v>
      </c>
      <c r="H13894">
        <v>54</v>
      </c>
      <c r="I13894">
        <v>6.9</v>
      </c>
      <c r="J13894">
        <v>6.8999999999999997E-4</v>
      </c>
      <c r="K13894">
        <v>0.14299999999999999</v>
      </c>
      <c r="L13894">
        <v>0.83378980891719712</v>
      </c>
      <c r="M13894" s="2">
        <f t="shared" si="430"/>
        <v>90.445859872611464</v>
      </c>
      <c r="N13894" t="s">
        <v>86</v>
      </c>
    </row>
    <row r="13895" spans="1:14">
      <c r="A13895">
        <v>143</v>
      </c>
      <c r="B13895" t="s">
        <v>4103</v>
      </c>
      <c r="C13895" t="s">
        <v>4102</v>
      </c>
      <c r="D13895">
        <v>79</v>
      </c>
      <c r="E13895" s="1">
        <v>0.17499999999999999</v>
      </c>
      <c r="F13895">
        <v>0.19700000000000001</v>
      </c>
      <c r="G13895">
        <v>9.8000000000000004E-2</v>
      </c>
      <c r="H13895">
        <v>41</v>
      </c>
      <c r="J13895">
        <v>4.0999999999999999E-4</v>
      </c>
      <c r="K13895">
        <v>0.155</v>
      </c>
      <c r="L13895">
        <v>0.83378980891719712</v>
      </c>
      <c r="M13895" s="2">
        <f t="shared" si="430"/>
        <v>91.082802547770697</v>
      </c>
      <c r="N13895" t="s">
        <v>86</v>
      </c>
    </row>
    <row r="13896" spans="1:14">
      <c r="A13896">
        <v>144</v>
      </c>
      <c r="B13896" t="s">
        <v>4101</v>
      </c>
      <c r="C13896" t="s">
        <v>4100</v>
      </c>
      <c r="D13896">
        <v>118</v>
      </c>
      <c r="E13896" s="1">
        <v>0.14699999999999999</v>
      </c>
      <c r="G13896">
        <v>0</v>
      </c>
      <c r="H13896">
        <v>25</v>
      </c>
      <c r="I13896" t="s">
        <v>18288</v>
      </c>
      <c r="J13896">
        <v>5.2999999999999998E-4</v>
      </c>
      <c r="L13896">
        <v>0.83378980891719712</v>
      </c>
      <c r="M13896" s="2">
        <f t="shared" si="430"/>
        <v>91.719745222929944</v>
      </c>
      <c r="N13896" t="s">
        <v>86</v>
      </c>
    </row>
    <row r="13897" spans="1:14">
      <c r="A13897">
        <v>145</v>
      </c>
      <c r="B13897" t="s">
        <v>160</v>
      </c>
      <c r="C13897" t="s">
        <v>159</v>
      </c>
      <c r="D13897">
        <v>30</v>
      </c>
      <c r="E13897" s="1">
        <v>0.13</v>
      </c>
      <c r="G13897">
        <v>0.13600000000000001</v>
      </c>
      <c r="H13897">
        <v>22</v>
      </c>
      <c r="J13897">
        <v>6.0000000000000002E-5</v>
      </c>
      <c r="L13897">
        <v>0.83378980891719712</v>
      </c>
      <c r="M13897" s="2">
        <f t="shared" si="430"/>
        <v>92.356687898089177</v>
      </c>
      <c r="N13897" t="s">
        <v>86</v>
      </c>
    </row>
    <row r="13898" spans="1:14">
      <c r="A13898">
        <v>146</v>
      </c>
      <c r="B13898" t="s">
        <v>4099</v>
      </c>
      <c r="C13898" t="s">
        <v>4098</v>
      </c>
      <c r="D13898">
        <v>31</v>
      </c>
      <c r="E13898" s="1">
        <v>0.11899999999999999</v>
      </c>
      <c r="G13898">
        <v>0</v>
      </c>
      <c r="H13898">
        <v>14</v>
      </c>
      <c r="J13898">
        <v>3.0000000000000001E-5</v>
      </c>
      <c r="L13898">
        <v>0.83378980891719712</v>
      </c>
      <c r="M13898" s="2">
        <f t="shared" si="430"/>
        <v>92.99363057324841</v>
      </c>
      <c r="N13898" t="s">
        <v>86</v>
      </c>
    </row>
    <row r="13899" spans="1:14">
      <c r="A13899">
        <v>147</v>
      </c>
      <c r="B13899" t="s">
        <v>590</v>
      </c>
      <c r="C13899" t="s">
        <v>589</v>
      </c>
      <c r="D13899">
        <v>12</v>
      </c>
      <c r="E13899" s="1">
        <v>9.2999999999999999E-2</v>
      </c>
      <c r="G13899">
        <v>0</v>
      </c>
      <c r="H13899">
        <v>30</v>
      </c>
      <c r="J13899">
        <v>2.0000000000000002E-5</v>
      </c>
      <c r="L13899">
        <v>0.83378980891719712</v>
      </c>
      <c r="M13899" s="2">
        <f t="shared" si="430"/>
        <v>93.630573248407643</v>
      </c>
      <c r="N13899" t="s">
        <v>86</v>
      </c>
    </row>
    <row r="13900" spans="1:14">
      <c r="A13900">
        <v>148</v>
      </c>
      <c r="B13900" t="s">
        <v>156</v>
      </c>
      <c r="C13900" t="s">
        <v>155</v>
      </c>
      <c r="D13900">
        <v>78</v>
      </c>
      <c r="E13900" s="1">
        <v>9.2999999999999999E-2</v>
      </c>
      <c r="F13900">
        <v>0.25</v>
      </c>
      <c r="G13900">
        <v>0.105</v>
      </c>
      <c r="H13900">
        <v>19</v>
      </c>
      <c r="J13900">
        <v>3.8999999999999999E-4</v>
      </c>
      <c r="K13900">
        <v>0.21199999999999999</v>
      </c>
      <c r="L13900">
        <v>0.83378980891719712</v>
      </c>
      <c r="M13900" s="2">
        <f t="shared" si="430"/>
        <v>94.267515923566876</v>
      </c>
      <c r="N13900" t="s">
        <v>86</v>
      </c>
    </row>
    <row r="13901" spans="1:14">
      <c r="A13901">
        <v>149</v>
      </c>
      <c r="B13901" t="s">
        <v>4097</v>
      </c>
      <c r="C13901" t="s">
        <v>4096</v>
      </c>
      <c r="D13901">
        <v>83</v>
      </c>
      <c r="E13901" s="1">
        <v>9.2999999999999999E-2</v>
      </c>
      <c r="G13901">
        <v>3.7999999999999999E-2</v>
      </c>
      <c r="H13901">
        <v>26</v>
      </c>
      <c r="J13901">
        <v>4.6000000000000001E-4</v>
      </c>
      <c r="L13901">
        <v>0.83378980891719712</v>
      </c>
      <c r="M13901" s="2">
        <f t="shared" si="430"/>
        <v>94.904458598726109</v>
      </c>
      <c r="N13901" t="s">
        <v>86</v>
      </c>
    </row>
    <row r="13902" spans="1:14">
      <c r="A13902">
        <v>150</v>
      </c>
      <c r="B13902" t="s">
        <v>4095</v>
      </c>
      <c r="C13902" t="s">
        <v>4094</v>
      </c>
      <c r="D13902">
        <v>151</v>
      </c>
      <c r="E13902" s="1">
        <v>7.0999999999999994E-2</v>
      </c>
      <c r="F13902">
        <v>8.1000000000000003E-2</v>
      </c>
      <c r="G13902">
        <v>1.2E-2</v>
      </c>
      <c r="H13902">
        <v>82</v>
      </c>
      <c r="I13902" t="s">
        <v>18288</v>
      </c>
      <c r="J13902">
        <v>3.1E-4</v>
      </c>
      <c r="K13902">
        <v>4.9000000000000002E-2</v>
      </c>
      <c r="L13902">
        <v>0.83378980891719712</v>
      </c>
      <c r="M13902" s="2">
        <f t="shared" si="430"/>
        <v>95.541401273885356</v>
      </c>
      <c r="N13902" t="s">
        <v>86</v>
      </c>
    </row>
    <row r="13903" spans="1:14">
      <c r="A13903">
        <v>151</v>
      </c>
      <c r="B13903" t="s">
        <v>1817</v>
      </c>
      <c r="C13903" t="s">
        <v>1816</v>
      </c>
      <c r="D13903">
        <v>84</v>
      </c>
      <c r="E13903" s="1">
        <v>5.7000000000000002E-2</v>
      </c>
      <c r="F13903">
        <v>0.153</v>
      </c>
      <c r="G13903">
        <v>0</v>
      </c>
      <c r="H13903">
        <v>24</v>
      </c>
      <c r="J13903">
        <v>2.1000000000000001E-4</v>
      </c>
      <c r="K13903">
        <v>7.0000000000000007E-2</v>
      </c>
      <c r="L13903">
        <v>0.83378980891719712</v>
      </c>
      <c r="M13903" s="2">
        <f t="shared" si="430"/>
        <v>96.178343949044589</v>
      </c>
      <c r="N13903" t="s">
        <v>86</v>
      </c>
    </row>
    <row r="13904" spans="1:14">
      <c r="A13904">
        <v>152</v>
      </c>
      <c r="B13904" t="s">
        <v>4093</v>
      </c>
      <c r="C13904" t="s">
        <v>4092</v>
      </c>
      <c r="D13904">
        <v>9</v>
      </c>
      <c r="E13904" s="1">
        <v>4.3999999999999997E-2</v>
      </c>
      <c r="F13904">
        <v>4.1000000000000002E-2</v>
      </c>
      <c r="G13904">
        <v>0</v>
      </c>
      <c r="H13904">
        <v>27</v>
      </c>
      <c r="J13904">
        <v>2.0000000000000002E-5</v>
      </c>
      <c r="K13904">
        <v>6.0000000000000001E-3</v>
      </c>
      <c r="L13904">
        <v>0.83378980891719712</v>
      </c>
      <c r="M13904" s="2">
        <f t="shared" si="430"/>
        <v>96.815286624203821</v>
      </c>
      <c r="N13904" t="s">
        <v>86</v>
      </c>
    </row>
    <row r="13905" spans="1:14">
      <c r="A13905">
        <v>153</v>
      </c>
      <c r="B13905" t="s">
        <v>8575</v>
      </c>
      <c r="C13905" t="s">
        <v>8574</v>
      </c>
      <c r="D13905">
        <v>74</v>
      </c>
      <c r="E13905" s="1">
        <v>4.2999999999999997E-2</v>
      </c>
      <c r="F13905">
        <v>0.189</v>
      </c>
      <c r="G13905">
        <v>0</v>
      </c>
      <c r="H13905">
        <v>17</v>
      </c>
      <c r="J13905">
        <v>1.7000000000000001E-4</v>
      </c>
      <c r="K13905">
        <v>7.8E-2</v>
      </c>
      <c r="L13905">
        <v>0.83378980891719712</v>
      </c>
      <c r="M13905" s="2">
        <f t="shared" si="430"/>
        <v>97.452229299363054</v>
      </c>
      <c r="N13905" t="s">
        <v>86</v>
      </c>
    </row>
    <row r="13906" spans="1:14">
      <c r="A13906">
        <v>154</v>
      </c>
      <c r="B13906" t="s">
        <v>456</v>
      </c>
      <c r="C13906" t="s">
        <v>455</v>
      </c>
      <c r="D13906">
        <v>15</v>
      </c>
      <c r="E13906" s="1">
        <v>3.3000000000000002E-2</v>
      </c>
      <c r="F13906">
        <v>4.5999999999999999E-2</v>
      </c>
      <c r="G13906">
        <v>0</v>
      </c>
      <c r="H13906">
        <v>35</v>
      </c>
      <c r="J13906">
        <v>2.0000000000000002E-5</v>
      </c>
      <c r="K13906">
        <v>8.0000000000000002E-3</v>
      </c>
      <c r="L13906">
        <v>0.83378980891719712</v>
      </c>
      <c r="M13906" s="2">
        <f t="shared" si="430"/>
        <v>98.089171974522287</v>
      </c>
      <c r="N13906" t="s">
        <v>86</v>
      </c>
    </row>
    <row r="13907" spans="1:14">
      <c r="A13907">
        <v>155</v>
      </c>
      <c r="B13907" t="s">
        <v>4091</v>
      </c>
      <c r="C13907" t="s">
        <v>4090</v>
      </c>
      <c r="D13907">
        <v>12</v>
      </c>
      <c r="E13907" s="1">
        <v>2.9000000000000001E-2</v>
      </c>
      <c r="G13907">
        <v>0</v>
      </c>
      <c r="H13907">
        <v>39</v>
      </c>
      <c r="J13907">
        <v>6.0000000000000002E-5</v>
      </c>
      <c r="L13907">
        <v>0.83378980891719712</v>
      </c>
      <c r="M13907" s="2">
        <f t="shared" si="430"/>
        <v>98.726114649681534</v>
      </c>
      <c r="N13907" t="s">
        <v>86</v>
      </c>
    </row>
    <row r="13908" spans="1:14">
      <c r="A13908">
        <v>156</v>
      </c>
      <c r="B13908" t="s">
        <v>4089</v>
      </c>
      <c r="C13908" t="s">
        <v>4088</v>
      </c>
      <c r="D13908">
        <v>10</v>
      </c>
      <c r="E13908" s="1">
        <v>2.5000000000000001E-2</v>
      </c>
      <c r="F13908">
        <v>3.7999999999999999E-2</v>
      </c>
      <c r="G13908">
        <v>0</v>
      </c>
      <c r="H13908">
        <v>14</v>
      </c>
      <c r="J13908">
        <v>1.0000000000000001E-5</v>
      </c>
      <c r="K13908">
        <v>7.0000000000000001E-3</v>
      </c>
      <c r="L13908">
        <v>0.83378980891719712</v>
      </c>
      <c r="M13908" s="2">
        <f t="shared" si="430"/>
        <v>99.363057324840767</v>
      </c>
      <c r="N13908" t="s">
        <v>86</v>
      </c>
    </row>
    <row r="13909" spans="1:14">
      <c r="A13909">
        <v>157</v>
      </c>
      <c r="B13909" t="s">
        <v>4087</v>
      </c>
      <c r="C13909" t="s">
        <v>4086</v>
      </c>
      <c r="D13909">
        <v>34</v>
      </c>
      <c r="E13909" s="1">
        <v>1.7999999999999999E-2</v>
      </c>
      <c r="F13909">
        <v>1.9E-2</v>
      </c>
      <c r="G13909">
        <v>3.2000000000000001E-2</v>
      </c>
      <c r="H13909">
        <v>63</v>
      </c>
      <c r="J13909">
        <v>6.0000000000000002E-5</v>
      </c>
      <c r="K13909">
        <v>1.4E-2</v>
      </c>
      <c r="L13909">
        <v>0.83378980891719712</v>
      </c>
      <c r="M13909" s="2">
        <f t="shared" si="430"/>
        <v>100</v>
      </c>
      <c r="N13909" t="s">
        <v>86</v>
      </c>
    </row>
    <row r="13910" spans="1:14" s="3" customFormat="1">
      <c r="E13910" s="4"/>
      <c r="M13910" s="5"/>
    </row>
    <row r="13911" spans="1:14">
      <c r="A13911">
        <v>1</v>
      </c>
      <c r="B13911" t="s">
        <v>10505</v>
      </c>
      <c r="C13911" t="s">
        <v>10506</v>
      </c>
      <c r="D13911">
        <v>14457</v>
      </c>
      <c r="E13911" s="1">
        <v>26.382999999999999</v>
      </c>
      <c r="F13911">
        <v>31.706</v>
      </c>
      <c r="G13911">
        <v>4.6070000000000002</v>
      </c>
      <c r="H13911">
        <v>56</v>
      </c>
      <c r="I13911">
        <v>6.2</v>
      </c>
      <c r="J13911">
        <v>3.107E-2</v>
      </c>
      <c r="K13911">
        <v>8.2799999999999994</v>
      </c>
      <c r="L13911">
        <f>AVERAGE(E13911:E13992)</f>
        <v>2.0298048780487798</v>
      </c>
      <c r="M13911" s="2">
        <f t="shared" ref="M13911:M13942" si="431">A13911/82*100</f>
        <v>1.2195121951219512</v>
      </c>
      <c r="N13911" t="s">
        <v>3</v>
      </c>
    </row>
    <row r="13912" spans="1:14">
      <c r="A13912">
        <v>2</v>
      </c>
      <c r="B13912" t="s">
        <v>10489</v>
      </c>
      <c r="C13912" t="s">
        <v>10490</v>
      </c>
      <c r="D13912">
        <v>1155</v>
      </c>
      <c r="E13912" s="1">
        <v>7.7939999999999996</v>
      </c>
      <c r="F13912">
        <v>10.021000000000001</v>
      </c>
      <c r="G13912">
        <v>1.4550000000000001</v>
      </c>
      <c r="H13912">
        <v>11</v>
      </c>
      <c r="I13912">
        <v>4.4000000000000004</v>
      </c>
      <c r="J13912">
        <v>4.8500000000000001E-3</v>
      </c>
      <c r="K13912">
        <v>2.85</v>
      </c>
      <c r="L13912">
        <v>2.0298048780487798</v>
      </c>
      <c r="M13912" s="2">
        <f t="shared" si="431"/>
        <v>2.4390243902439024</v>
      </c>
      <c r="N13912" t="s">
        <v>3</v>
      </c>
    </row>
    <row r="13913" spans="1:14">
      <c r="A13913">
        <v>3</v>
      </c>
      <c r="B13913" t="s">
        <v>10471</v>
      </c>
      <c r="C13913" t="s">
        <v>10472</v>
      </c>
      <c r="D13913">
        <v>97921</v>
      </c>
      <c r="E13913" s="1">
        <v>5.5209999999999999</v>
      </c>
      <c r="F13913">
        <v>5.2089999999999996</v>
      </c>
      <c r="G13913">
        <v>1.0940000000000001</v>
      </c>
      <c r="H13913">
        <v>1069</v>
      </c>
      <c r="I13913">
        <v>8.5</v>
      </c>
      <c r="J13913">
        <v>0.13852999999999999</v>
      </c>
      <c r="K13913">
        <v>1.2250000000000001</v>
      </c>
      <c r="L13913">
        <v>2.0298048780487798</v>
      </c>
      <c r="M13913" s="2">
        <f t="shared" si="431"/>
        <v>3.6585365853658534</v>
      </c>
      <c r="N13913" t="s">
        <v>3</v>
      </c>
    </row>
    <row r="13914" spans="1:14">
      <c r="A13914">
        <v>4</v>
      </c>
      <c r="B13914" t="s">
        <v>20736</v>
      </c>
      <c r="C13914" t="s">
        <v>20735</v>
      </c>
      <c r="D13914">
        <v>24209</v>
      </c>
      <c r="E13914" s="1">
        <v>5.3710000000000004</v>
      </c>
      <c r="F13914">
        <v>5.75</v>
      </c>
      <c r="G13914">
        <v>0.72099999999999997</v>
      </c>
      <c r="H13914">
        <v>480</v>
      </c>
      <c r="I13914">
        <v>5.3</v>
      </c>
      <c r="J13914">
        <v>5.919E-2</v>
      </c>
      <c r="K13914">
        <v>1.4159999999999999</v>
      </c>
      <c r="L13914">
        <v>2.0298048780487798</v>
      </c>
      <c r="M13914" s="2">
        <f t="shared" si="431"/>
        <v>4.8780487804878048</v>
      </c>
      <c r="N13914" t="s">
        <v>3</v>
      </c>
    </row>
    <row r="13915" spans="1:14">
      <c r="A13915">
        <v>5</v>
      </c>
      <c r="B13915" t="s">
        <v>10481</v>
      </c>
      <c r="C13915" t="s">
        <v>10482</v>
      </c>
      <c r="D13915">
        <v>3328</v>
      </c>
      <c r="E13915" s="1">
        <v>5.2309999999999999</v>
      </c>
      <c r="F13915">
        <v>5.2309999999999999</v>
      </c>
      <c r="G13915">
        <v>1.3049999999999999</v>
      </c>
      <c r="H13915">
        <v>397</v>
      </c>
      <c r="I13915">
        <v>1.7</v>
      </c>
      <c r="J13915">
        <v>1.1990000000000001E-2</v>
      </c>
      <c r="K13915">
        <v>1.274</v>
      </c>
      <c r="L13915">
        <v>2.0298048780487798</v>
      </c>
      <c r="M13915" s="2">
        <f t="shared" si="431"/>
        <v>6.0975609756097562</v>
      </c>
      <c r="N13915" t="s">
        <v>3</v>
      </c>
    </row>
    <row r="13916" spans="1:14">
      <c r="A13916">
        <v>6</v>
      </c>
      <c r="B13916" t="s">
        <v>10465</v>
      </c>
      <c r="C13916" t="s">
        <v>10466</v>
      </c>
      <c r="D13916">
        <v>12103</v>
      </c>
      <c r="E13916" s="1">
        <v>4.9290000000000003</v>
      </c>
      <c r="F13916">
        <v>4.6180000000000003</v>
      </c>
      <c r="G13916">
        <v>0.91600000000000004</v>
      </c>
      <c r="H13916">
        <v>261</v>
      </c>
      <c r="I13916">
        <v>5.8</v>
      </c>
      <c r="J13916">
        <v>2.726E-2</v>
      </c>
      <c r="K13916">
        <v>1.1890000000000001</v>
      </c>
      <c r="L13916">
        <v>2.0298048780487798</v>
      </c>
      <c r="M13916" s="2">
        <f t="shared" si="431"/>
        <v>7.3170731707317067</v>
      </c>
      <c r="N13916" t="s">
        <v>3</v>
      </c>
    </row>
    <row r="13917" spans="1:14">
      <c r="A13917">
        <v>7</v>
      </c>
      <c r="B13917" t="s">
        <v>13155</v>
      </c>
      <c r="C13917" t="s">
        <v>13156</v>
      </c>
      <c r="D13917">
        <v>33770</v>
      </c>
      <c r="E13917" s="1">
        <v>4.093</v>
      </c>
      <c r="F13917">
        <v>4.3570000000000002</v>
      </c>
      <c r="G13917">
        <v>0.67800000000000005</v>
      </c>
      <c r="H13917">
        <v>612</v>
      </c>
      <c r="I13917">
        <v>6.5</v>
      </c>
      <c r="J13917">
        <v>6.2899999999999998E-2</v>
      </c>
      <c r="K13917">
        <v>1.054</v>
      </c>
      <c r="L13917">
        <v>2.0298048780487798</v>
      </c>
      <c r="M13917" s="2">
        <f t="shared" si="431"/>
        <v>8.536585365853659</v>
      </c>
      <c r="N13917" t="s">
        <v>3</v>
      </c>
    </row>
    <row r="13918" spans="1:14">
      <c r="A13918">
        <v>8</v>
      </c>
      <c r="B13918" t="s">
        <v>21899</v>
      </c>
      <c r="C13918" t="s">
        <v>21900</v>
      </c>
      <c r="D13918">
        <v>15943</v>
      </c>
      <c r="E13918" s="1">
        <v>3.9089999999999998</v>
      </c>
      <c r="F13918">
        <v>4.3499999999999996</v>
      </c>
      <c r="G13918">
        <v>1.0129999999999999</v>
      </c>
      <c r="H13918">
        <v>1358</v>
      </c>
      <c r="I13918">
        <v>2.5</v>
      </c>
      <c r="J13918">
        <v>7.2999999999999995E-2</v>
      </c>
      <c r="K13918">
        <v>1.3340000000000001</v>
      </c>
      <c r="L13918">
        <v>2.0298048780487798</v>
      </c>
      <c r="M13918" s="2">
        <f t="shared" si="431"/>
        <v>9.7560975609756095</v>
      </c>
      <c r="N13918" t="s">
        <v>3</v>
      </c>
    </row>
    <row r="13919" spans="1:14">
      <c r="A13919">
        <v>9</v>
      </c>
      <c r="B13919" t="s">
        <v>20660</v>
      </c>
      <c r="C13919" t="s">
        <v>20659</v>
      </c>
      <c r="D13919">
        <v>4432</v>
      </c>
      <c r="E13919" s="1">
        <v>3.742</v>
      </c>
      <c r="F13919">
        <v>3.835</v>
      </c>
      <c r="G13919">
        <v>0.55400000000000005</v>
      </c>
      <c r="H13919">
        <v>166</v>
      </c>
      <c r="I13919">
        <v>4.8</v>
      </c>
      <c r="J13919">
        <v>1.1610000000000001E-2</v>
      </c>
      <c r="K13919">
        <v>0.95699999999999996</v>
      </c>
      <c r="L13919">
        <v>2.0298048780487798</v>
      </c>
      <c r="M13919" s="2">
        <f t="shared" si="431"/>
        <v>10.975609756097562</v>
      </c>
      <c r="N13919" t="s">
        <v>3</v>
      </c>
    </row>
    <row r="13920" spans="1:14">
      <c r="A13920">
        <v>10</v>
      </c>
      <c r="B13920" t="s">
        <v>9831</v>
      </c>
      <c r="C13920" t="s">
        <v>9832</v>
      </c>
      <c r="D13920">
        <v>2564</v>
      </c>
      <c r="E13920" s="1">
        <v>3.73</v>
      </c>
      <c r="F13920">
        <v>2.3650000000000002</v>
      </c>
      <c r="G13920">
        <v>0.621</v>
      </c>
      <c r="H13920">
        <v>116</v>
      </c>
      <c r="I13920">
        <v>4</v>
      </c>
      <c r="J13920">
        <v>1.0109999999999999E-2</v>
      </c>
      <c r="K13920">
        <v>0.68100000000000005</v>
      </c>
      <c r="L13920">
        <v>2.0298048780487798</v>
      </c>
      <c r="M13920" s="2">
        <f t="shared" si="431"/>
        <v>12.195121951219512</v>
      </c>
      <c r="N13920" t="s">
        <v>3</v>
      </c>
    </row>
    <row r="13921" spans="1:14">
      <c r="A13921">
        <v>11</v>
      </c>
      <c r="B13921" t="s">
        <v>10417</v>
      </c>
      <c r="C13921" t="s">
        <v>10418</v>
      </c>
      <c r="D13921">
        <v>4275</v>
      </c>
      <c r="E13921" s="1">
        <v>3.6480000000000001</v>
      </c>
      <c r="F13921">
        <v>4.9249999999999998</v>
      </c>
      <c r="G13921">
        <v>0.90300000000000002</v>
      </c>
      <c r="H13921">
        <v>31</v>
      </c>
      <c r="I13921">
        <v>8.4</v>
      </c>
      <c r="J13921">
        <v>5.13E-3</v>
      </c>
      <c r="K13921">
        <v>1.4550000000000001</v>
      </c>
      <c r="L13921">
        <v>2.0298048780487798</v>
      </c>
      <c r="M13921" s="2">
        <f t="shared" si="431"/>
        <v>13.414634146341465</v>
      </c>
      <c r="N13921" t="s">
        <v>3</v>
      </c>
    </row>
    <row r="13922" spans="1:14">
      <c r="A13922">
        <v>12</v>
      </c>
      <c r="B13922" t="s">
        <v>10455</v>
      </c>
      <c r="C13922" t="s">
        <v>10456</v>
      </c>
      <c r="D13922">
        <v>23356</v>
      </c>
      <c r="E13922" s="1">
        <v>3.5430000000000001</v>
      </c>
      <c r="F13922">
        <v>3.2189999999999999</v>
      </c>
      <c r="G13922">
        <v>0.75800000000000001</v>
      </c>
      <c r="H13922">
        <v>559</v>
      </c>
      <c r="I13922">
        <v>6.7</v>
      </c>
      <c r="J13922">
        <v>3.687E-2</v>
      </c>
      <c r="K13922">
        <v>0.66100000000000003</v>
      </c>
      <c r="L13922">
        <v>2.0298048780487798</v>
      </c>
      <c r="M13922" s="2">
        <f t="shared" si="431"/>
        <v>14.634146341463413</v>
      </c>
      <c r="N13922" t="s">
        <v>3</v>
      </c>
    </row>
    <row r="13923" spans="1:14">
      <c r="A13923">
        <v>13</v>
      </c>
      <c r="B13923" t="s">
        <v>21125</v>
      </c>
      <c r="C13923" t="s">
        <v>21126</v>
      </c>
      <c r="D13923">
        <v>18471</v>
      </c>
      <c r="E13923" s="1">
        <v>3.4790000000000001</v>
      </c>
      <c r="F13923">
        <v>3.9420000000000002</v>
      </c>
      <c r="G13923">
        <v>0.66500000000000004</v>
      </c>
      <c r="H13923">
        <v>1002</v>
      </c>
      <c r="I13923">
        <v>4.8</v>
      </c>
      <c r="J13923">
        <v>3.3669999999999999E-2</v>
      </c>
      <c r="K13923">
        <v>0.72899999999999998</v>
      </c>
      <c r="L13923">
        <v>2.0298048780487798</v>
      </c>
      <c r="M13923" s="2">
        <f t="shared" si="431"/>
        <v>15.853658536585366</v>
      </c>
      <c r="N13923" t="s">
        <v>3</v>
      </c>
    </row>
    <row r="13924" spans="1:14">
      <c r="A13924">
        <v>14</v>
      </c>
      <c r="B13924" t="s">
        <v>9581</v>
      </c>
      <c r="C13924" t="s">
        <v>9582</v>
      </c>
      <c r="D13924">
        <v>3273</v>
      </c>
      <c r="E13924" s="1">
        <v>3.476</v>
      </c>
      <c r="F13924">
        <v>3.7490000000000001</v>
      </c>
      <c r="G13924">
        <v>0.47599999999999998</v>
      </c>
      <c r="H13924">
        <v>189</v>
      </c>
      <c r="I13924">
        <v>4.8</v>
      </c>
      <c r="J13924">
        <v>6.8799999999999998E-3</v>
      </c>
      <c r="K13924">
        <v>0.79500000000000004</v>
      </c>
      <c r="L13924">
        <v>2.0298048780487798</v>
      </c>
      <c r="M13924" s="2">
        <f t="shared" si="431"/>
        <v>17.073170731707318</v>
      </c>
      <c r="N13924" t="s">
        <v>3</v>
      </c>
    </row>
    <row r="13925" spans="1:14">
      <c r="A13925">
        <v>15</v>
      </c>
      <c r="B13925" t="s">
        <v>10501</v>
      </c>
      <c r="C13925" t="s">
        <v>10502</v>
      </c>
      <c r="D13925">
        <v>49803</v>
      </c>
      <c r="E13925" s="1">
        <v>3.379</v>
      </c>
      <c r="F13925">
        <v>3.968</v>
      </c>
      <c r="G13925">
        <v>0.52300000000000002</v>
      </c>
      <c r="H13925">
        <v>703</v>
      </c>
      <c r="I13925">
        <v>8.4</v>
      </c>
      <c r="J13925">
        <v>6.2710000000000002E-2</v>
      </c>
      <c r="K13925">
        <v>0.95499999999999996</v>
      </c>
      <c r="L13925">
        <v>2.0298048780487798</v>
      </c>
      <c r="M13925" s="2">
        <f t="shared" si="431"/>
        <v>18.292682926829269</v>
      </c>
      <c r="N13925" t="s">
        <v>3</v>
      </c>
    </row>
    <row r="13926" spans="1:14">
      <c r="A13926">
        <v>16</v>
      </c>
      <c r="B13926" t="s">
        <v>10483</v>
      </c>
      <c r="C13926" t="s">
        <v>10484</v>
      </c>
      <c r="D13926">
        <v>12648</v>
      </c>
      <c r="E13926" s="1">
        <v>2.77</v>
      </c>
      <c r="F13926">
        <v>3.2909999999999999</v>
      </c>
      <c r="G13926">
        <v>0.314</v>
      </c>
      <c r="H13926">
        <v>315</v>
      </c>
      <c r="I13926">
        <v>7.1</v>
      </c>
      <c r="J13926">
        <v>1.8380000000000001E-2</v>
      </c>
      <c r="K13926">
        <v>0.71699999999999997</v>
      </c>
      <c r="L13926">
        <v>2.0298048780487798</v>
      </c>
      <c r="M13926" s="2">
        <f t="shared" si="431"/>
        <v>19.512195121951219</v>
      </c>
      <c r="N13926" t="s">
        <v>3</v>
      </c>
    </row>
    <row r="13927" spans="1:14">
      <c r="A13927">
        <v>17</v>
      </c>
      <c r="B13927" t="s">
        <v>10425</v>
      </c>
      <c r="C13927" t="s">
        <v>10426</v>
      </c>
      <c r="D13927">
        <v>12802</v>
      </c>
      <c r="E13927" s="1">
        <v>2.5619999999999998</v>
      </c>
      <c r="F13927">
        <v>3.0720000000000001</v>
      </c>
      <c r="G13927">
        <v>0.35399999999999998</v>
      </c>
      <c r="H13927">
        <v>209</v>
      </c>
      <c r="I13927">
        <v>6.6</v>
      </c>
      <c r="J13927">
        <v>2.4119999999999999E-2</v>
      </c>
      <c r="K13927">
        <v>0.746</v>
      </c>
      <c r="L13927">
        <v>2.0298048780487798</v>
      </c>
      <c r="M13927" s="2">
        <f t="shared" si="431"/>
        <v>20.73170731707317</v>
      </c>
      <c r="N13927" t="s">
        <v>3</v>
      </c>
    </row>
    <row r="13928" spans="1:14">
      <c r="A13928">
        <v>18</v>
      </c>
      <c r="B13928" t="s">
        <v>21219</v>
      </c>
      <c r="C13928" t="s">
        <v>21220</v>
      </c>
      <c r="D13928">
        <v>4515</v>
      </c>
      <c r="E13928" s="1">
        <v>2.5049999999999999</v>
      </c>
      <c r="F13928">
        <v>2.653</v>
      </c>
      <c r="G13928">
        <v>0.28199999999999997</v>
      </c>
      <c r="H13928">
        <v>124</v>
      </c>
      <c r="I13928">
        <v>6.3</v>
      </c>
      <c r="J13928">
        <v>8.0099999999999998E-3</v>
      </c>
      <c r="K13928">
        <v>0.59299999999999997</v>
      </c>
      <c r="L13928">
        <v>2.0298048780487798</v>
      </c>
      <c r="M13928" s="2">
        <f t="shared" si="431"/>
        <v>21.951219512195124</v>
      </c>
      <c r="N13928" t="s">
        <v>3</v>
      </c>
    </row>
    <row r="13929" spans="1:14">
      <c r="A13929">
        <v>19</v>
      </c>
      <c r="B13929" t="s">
        <v>10463</v>
      </c>
      <c r="C13929" t="s">
        <v>10464</v>
      </c>
      <c r="D13929">
        <v>9362</v>
      </c>
      <c r="E13929" s="1">
        <v>2.3860000000000001</v>
      </c>
      <c r="F13929">
        <v>2.3919999999999999</v>
      </c>
      <c r="G13929">
        <v>0.52800000000000002</v>
      </c>
      <c r="H13929">
        <v>265</v>
      </c>
      <c r="I13929">
        <v>9.8000000000000007</v>
      </c>
      <c r="J13929">
        <v>1.325E-2</v>
      </c>
      <c r="K13929">
        <v>0.60399999999999998</v>
      </c>
      <c r="L13929">
        <v>2.0298048780487798</v>
      </c>
      <c r="M13929" s="2">
        <f t="shared" si="431"/>
        <v>23.170731707317074</v>
      </c>
      <c r="N13929" t="s">
        <v>3</v>
      </c>
    </row>
    <row r="13930" spans="1:14">
      <c r="A13930">
        <v>20</v>
      </c>
      <c r="B13930" t="s">
        <v>9441</v>
      </c>
      <c r="C13930" t="s">
        <v>9442</v>
      </c>
      <c r="D13930">
        <v>2983</v>
      </c>
      <c r="E13930" s="1">
        <v>2.3380000000000001</v>
      </c>
      <c r="F13930">
        <v>2.3919999999999999</v>
      </c>
      <c r="G13930">
        <v>0.50900000000000001</v>
      </c>
      <c r="H13930">
        <v>116</v>
      </c>
      <c r="I13930">
        <v>6.4</v>
      </c>
      <c r="J13930">
        <v>5.7400000000000003E-3</v>
      </c>
      <c r="K13930">
        <v>0.60499999999999998</v>
      </c>
      <c r="L13930">
        <v>2.0298048780487798</v>
      </c>
      <c r="M13930" s="2">
        <f t="shared" si="431"/>
        <v>24.390243902439025</v>
      </c>
      <c r="N13930" t="s">
        <v>3</v>
      </c>
    </row>
    <row r="13931" spans="1:14">
      <c r="A13931">
        <v>21</v>
      </c>
      <c r="B13931" t="s">
        <v>10427</v>
      </c>
      <c r="C13931" t="s">
        <v>10428</v>
      </c>
      <c r="D13931">
        <v>1133</v>
      </c>
      <c r="E13931" s="1">
        <v>2.294</v>
      </c>
      <c r="F13931">
        <v>2.35</v>
      </c>
      <c r="G13931">
        <v>0.38500000000000001</v>
      </c>
      <c r="H13931">
        <v>96</v>
      </c>
      <c r="I13931">
        <v>3.6</v>
      </c>
      <c r="J13931">
        <v>4.5199999999999997E-3</v>
      </c>
      <c r="K13931">
        <v>0.55300000000000005</v>
      </c>
      <c r="L13931">
        <v>2.0298048780487798</v>
      </c>
      <c r="M13931" s="2">
        <f t="shared" si="431"/>
        <v>25.609756097560975</v>
      </c>
      <c r="N13931" t="s">
        <v>3</v>
      </c>
    </row>
    <row r="13932" spans="1:14">
      <c r="A13932">
        <v>22</v>
      </c>
      <c r="B13932" t="s">
        <v>10457</v>
      </c>
      <c r="C13932" t="s">
        <v>10458</v>
      </c>
      <c r="D13932">
        <v>11067</v>
      </c>
      <c r="E13932" s="1">
        <v>2.2210000000000001</v>
      </c>
      <c r="F13932">
        <v>2.0259999999999998</v>
      </c>
      <c r="G13932">
        <v>0.59099999999999997</v>
      </c>
      <c r="H13932">
        <v>171</v>
      </c>
      <c r="I13932" t="s">
        <v>18288</v>
      </c>
      <c r="J13932">
        <v>1.3390000000000001E-2</v>
      </c>
      <c r="K13932">
        <v>0.6</v>
      </c>
      <c r="L13932">
        <v>2.0298048780487798</v>
      </c>
      <c r="M13932" s="2">
        <f t="shared" si="431"/>
        <v>26.829268292682929</v>
      </c>
      <c r="N13932" t="s">
        <v>3</v>
      </c>
    </row>
    <row r="13933" spans="1:14">
      <c r="A13933">
        <v>23</v>
      </c>
      <c r="B13933" t="s">
        <v>16626</v>
      </c>
      <c r="C13933" t="s">
        <v>16627</v>
      </c>
      <c r="D13933">
        <v>804</v>
      </c>
      <c r="E13933" s="1">
        <v>2.2069999999999999</v>
      </c>
      <c r="F13933">
        <v>2.0830000000000002</v>
      </c>
      <c r="G13933">
        <v>0.25600000000000001</v>
      </c>
      <c r="H13933">
        <v>43</v>
      </c>
      <c r="I13933">
        <v>5.4</v>
      </c>
      <c r="J13933">
        <v>1.2800000000000001E-3</v>
      </c>
      <c r="K13933">
        <v>0.35899999999999999</v>
      </c>
      <c r="L13933">
        <v>2.0298048780487798</v>
      </c>
      <c r="M13933" s="2">
        <f t="shared" si="431"/>
        <v>28.04878048780488</v>
      </c>
      <c r="N13933" t="s">
        <v>3</v>
      </c>
    </row>
    <row r="13934" spans="1:14">
      <c r="A13934">
        <v>24</v>
      </c>
      <c r="B13934" t="s">
        <v>21783</v>
      </c>
      <c r="C13934" t="s">
        <v>21784</v>
      </c>
      <c r="D13934">
        <v>5657</v>
      </c>
      <c r="E13934" s="1">
        <v>2.161</v>
      </c>
      <c r="F13934">
        <v>2.1139999999999999</v>
      </c>
      <c r="G13934">
        <v>0.433</v>
      </c>
      <c r="H13934">
        <v>210</v>
      </c>
      <c r="I13934">
        <v>9</v>
      </c>
      <c r="J13934">
        <v>7.6899999999999998E-3</v>
      </c>
      <c r="K13934">
        <v>0.47499999999999998</v>
      </c>
      <c r="L13934">
        <v>2.0298048780487798</v>
      </c>
      <c r="M13934" s="2">
        <f t="shared" si="431"/>
        <v>29.268292682926827</v>
      </c>
      <c r="N13934" t="s">
        <v>3</v>
      </c>
    </row>
    <row r="13935" spans="1:14">
      <c r="A13935">
        <v>25</v>
      </c>
      <c r="B13935" t="s">
        <v>10485</v>
      </c>
      <c r="C13935" t="s">
        <v>10486</v>
      </c>
      <c r="D13935">
        <v>5920</v>
      </c>
      <c r="E13935" s="1">
        <v>2.125</v>
      </c>
      <c r="F13935">
        <v>2.3109999999999999</v>
      </c>
      <c r="G13935">
        <v>0.496</v>
      </c>
      <c r="H13935">
        <v>230</v>
      </c>
      <c r="I13935">
        <v>7.2</v>
      </c>
      <c r="J13935">
        <v>9.9799999999999993E-3</v>
      </c>
      <c r="K13935">
        <v>0.56299999999999994</v>
      </c>
      <c r="L13935">
        <v>2.0298048780487798</v>
      </c>
      <c r="M13935" s="2">
        <f t="shared" si="431"/>
        <v>30.487804878048781</v>
      </c>
      <c r="N13935" t="s">
        <v>3</v>
      </c>
    </row>
    <row r="13936" spans="1:14">
      <c r="A13936">
        <v>26</v>
      </c>
      <c r="B13936" t="s">
        <v>9571</v>
      </c>
      <c r="C13936" t="s">
        <v>9572</v>
      </c>
      <c r="D13936">
        <v>13916</v>
      </c>
      <c r="E13936" s="1">
        <v>2.109</v>
      </c>
      <c r="F13936">
        <v>2.1019999999999999</v>
      </c>
      <c r="G13936">
        <v>0.33400000000000002</v>
      </c>
      <c r="H13936">
        <v>419</v>
      </c>
      <c r="I13936" t="s">
        <v>18288</v>
      </c>
      <c r="J13936">
        <v>1.455E-2</v>
      </c>
      <c r="K13936">
        <v>0.49099999999999999</v>
      </c>
      <c r="L13936">
        <v>2.0298048780487798</v>
      </c>
      <c r="M13936" s="2">
        <f t="shared" si="431"/>
        <v>31.707317073170731</v>
      </c>
      <c r="N13936" t="s">
        <v>3</v>
      </c>
    </row>
    <row r="13937" spans="1:14">
      <c r="A13937">
        <v>27</v>
      </c>
      <c r="B13937" t="s">
        <v>10453</v>
      </c>
      <c r="C13937" t="s">
        <v>10454</v>
      </c>
      <c r="D13937">
        <v>1882</v>
      </c>
      <c r="E13937" s="1">
        <v>2.0190000000000001</v>
      </c>
      <c r="F13937">
        <v>2.1419999999999999</v>
      </c>
      <c r="G13937">
        <v>0.45100000000000001</v>
      </c>
      <c r="H13937">
        <v>288</v>
      </c>
      <c r="I13937">
        <v>3.2</v>
      </c>
      <c r="J13937">
        <v>3.1199999999999999E-3</v>
      </c>
      <c r="K13937">
        <v>0.30399999999999999</v>
      </c>
      <c r="L13937">
        <v>2.0298048780487798</v>
      </c>
      <c r="M13937" s="2">
        <f t="shared" si="431"/>
        <v>32.926829268292686</v>
      </c>
      <c r="N13937" t="s">
        <v>3</v>
      </c>
    </row>
    <row r="13938" spans="1:14">
      <c r="A13938">
        <v>28</v>
      </c>
      <c r="B13938" t="s">
        <v>10433</v>
      </c>
      <c r="C13938" t="s">
        <v>10434</v>
      </c>
      <c r="D13938">
        <v>1063</v>
      </c>
      <c r="E13938" s="1">
        <v>1.865</v>
      </c>
      <c r="G13938">
        <v>0.25600000000000001</v>
      </c>
      <c r="H13938">
        <v>86</v>
      </c>
      <c r="I13938">
        <v>4.9000000000000004</v>
      </c>
      <c r="J13938">
        <v>1.5100000000000001E-3</v>
      </c>
      <c r="L13938">
        <v>2.0298048780487798</v>
      </c>
      <c r="M13938" s="2">
        <f t="shared" si="431"/>
        <v>34.146341463414636</v>
      </c>
      <c r="N13938" t="s">
        <v>3</v>
      </c>
    </row>
    <row r="13939" spans="1:14">
      <c r="A13939">
        <v>29</v>
      </c>
      <c r="B13939" t="s">
        <v>21799</v>
      </c>
      <c r="C13939" t="s">
        <v>21800</v>
      </c>
      <c r="D13939">
        <v>3262</v>
      </c>
      <c r="E13939" s="1">
        <v>1.8240000000000001</v>
      </c>
      <c r="F13939">
        <v>1.9910000000000001</v>
      </c>
      <c r="G13939">
        <v>0.27500000000000002</v>
      </c>
      <c r="H13939">
        <v>131</v>
      </c>
      <c r="I13939">
        <v>6.9</v>
      </c>
      <c r="J13939">
        <v>1.008E-2</v>
      </c>
      <c r="K13939">
        <v>0.86299999999999999</v>
      </c>
      <c r="L13939">
        <v>2.0298048780487798</v>
      </c>
      <c r="M13939" s="2">
        <f t="shared" si="431"/>
        <v>35.365853658536587</v>
      </c>
      <c r="N13939" t="s">
        <v>3</v>
      </c>
    </row>
    <row r="13940" spans="1:14">
      <c r="A13940">
        <v>30</v>
      </c>
      <c r="B13940" t="s">
        <v>13045</v>
      </c>
      <c r="C13940" t="s">
        <v>13046</v>
      </c>
      <c r="D13940">
        <v>3248</v>
      </c>
      <c r="E13940" s="1">
        <v>1.7</v>
      </c>
      <c r="F13940">
        <v>2.0150000000000001</v>
      </c>
      <c r="G13940">
        <v>0.434</v>
      </c>
      <c r="H13940">
        <v>143</v>
      </c>
      <c r="I13940">
        <v>7.5</v>
      </c>
      <c r="J13940">
        <v>5.2700000000000004E-3</v>
      </c>
      <c r="K13940">
        <v>0.48699999999999999</v>
      </c>
      <c r="L13940">
        <v>2.0298048780487798</v>
      </c>
      <c r="M13940" s="2">
        <f t="shared" si="431"/>
        <v>36.585365853658537</v>
      </c>
      <c r="N13940" t="s">
        <v>3</v>
      </c>
    </row>
    <row r="13941" spans="1:14">
      <c r="A13941">
        <v>31</v>
      </c>
      <c r="B13941" t="s">
        <v>10503</v>
      </c>
      <c r="C13941" t="s">
        <v>10504</v>
      </c>
      <c r="D13941">
        <v>308</v>
      </c>
      <c r="E13941" s="1">
        <v>1.6870000000000001</v>
      </c>
      <c r="F13941">
        <v>1.6850000000000001</v>
      </c>
      <c r="G13941">
        <v>0.316</v>
      </c>
      <c r="H13941">
        <v>79</v>
      </c>
      <c r="I13941">
        <v>1.7</v>
      </c>
      <c r="J13941">
        <v>1.2600000000000001E-3</v>
      </c>
      <c r="K13941">
        <v>0.42599999999999999</v>
      </c>
      <c r="L13941">
        <v>2.0298048780487798</v>
      </c>
      <c r="M13941" s="2">
        <f t="shared" si="431"/>
        <v>37.804878048780488</v>
      </c>
      <c r="N13941" t="s">
        <v>3</v>
      </c>
    </row>
    <row r="13942" spans="1:14">
      <c r="A13942">
        <v>32</v>
      </c>
      <c r="B13942" t="s">
        <v>9269</v>
      </c>
      <c r="C13942" t="s">
        <v>9270</v>
      </c>
      <c r="D13942">
        <v>3302</v>
      </c>
      <c r="E13942" s="1">
        <v>1.6459999999999999</v>
      </c>
      <c r="F13942">
        <v>2.1560000000000001</v>
      </c>
      <c r="G13942">
        <v>0.29899999999999999</v>
      </c>
      <c r="H13942">
        <v>144</v>
      </c>
      <c r="I13942">
        <v>6.8</v>
      </c>
      <c r="J13942">
        <v>6.4099999999999999E-3</v>
      </c>
      <c r="K13942">
        <v>0.57699999999999996</v>
      </c>
      <c r="L13942">
        <v>2.0298048780487798</v>
      </c>
      <c r="M13942" s="2">
        <f t="shared" si="431"/>
        <v>39.024390243902438</v>
      </c>
      <c r="N13942" t="s">
        <v>3</v>
      </c>
    </row>
    <row r="13943" spans="1:14">
      <c r="A13943">
        <v>33</v>
      </c>
      <c r="B13943" t="s">
        <v>10467</v>
      </c>
      <c r="C13943" t="s">
        <v>10468</v>
      </c>
      <c r="D13943">
        <v>1530</v>
      </c>
      <c r="E13943" s="1">
        <v>1.639</v>
      </c>
      <c r="F13943">
        <v>1.43</v>
      </c>
      <c r="G13943">
        <v>0.314</v>
      </c>
      <c r="H13943">
        <v>188</v>
      </c>
      <c r="I13943">
        <v>3.4</v>
      </c>
      <c r="J13943">
        <v>3.8600000000000001E-3</v>
      </c>
      <c r="K13943">
        <v>0.28299999999999997</v>
      </c>
      <c r="L13943">
        <v>2.0298048780487798</v>
      </c>
      <c r="M13943" s="2">
        <f t="shared" ref="M13943:M13974" si="432">A13943/82*100</f>
        <v>40.243902439024396</v>
      </c>
      <c r="N13943" t="s">
        <v>3</v>
      </c>
    </row>
    <row r="13944" spans="1:14">
      <c r="A13944">
        <v>34</v>
      </c>
      <c r="B13944" t="s">
        <v>13169</v>
      </c>
      <c r="C13944" t="s">
        <v>13170</v>
      </c>
      <c r="D13944">
        <v>332</v>
      </c>
      <c r="E13944" s="1">
        <v>1.6379999999999999</v>
      </c>
      <c r="F13944">
        <v>1.4179999999999999</v>
      </c>
      <c r="G13944">
        <v>0.436</v>
      </c>
      <c r="H13944">
        <v>39</v>
      </c>
      <c r="I13944">
        <v>3</v>
      </c>
      <c r="J13944">
        <v>1.07E-3</v>
      </c>
      <c r="K13944">
        <v>0.27800000000000002</v>
      </c>
      <c r="L13944">
        <v>2.0298048780487798</v>
      </c>
      <c r="M13944" s="2">
        <f t="shared" si="432"/>
        <v>41.463414634146339</v>
      </c>
      <c r="N13944" t="s">
        <v>3</v>
      </c>
    </row>
    <row r="13945" spans="1:14">
      <c r="A13945">
        <v>35</v>
      </c>
      <c r="B13945" t="s">
        <v>10477</v>
      </c>
      <c r="C13945" t="s">
        <v>10478</v>
      </c>
      <c r="D13945">
        <v>3993</v>
      </c>
      <c r="E13945" s="1">
        <v>1.635</v>
      </c>
      <c r="F13945">
        <v>1.982</v>
      </c>
      <c r="G13945">
        <v>0.28799999999999998</v>
      </c>
      <c r="H13945">
        <v>208</v>
      </c>
      <c r="I13945">
        <v>5.7</v>
      </c>
      <c r="J13945">
        <v>8.4499999999999992E-3</v>
      </c>
      <c r="K13945">
        <v>0.46800000000000003</v>
      </c>
      <c r="L13945">
        <v>2.0298048780487798</v>
      </c>
      <c r="M13945" s="2">
        <f t="shared" si="432"/>
        <v>42.68292682926829</v>
      </c>
      <c r="N13945" t="s">
        <v>3</v>
      </c>
    </row>
    <row r="13946" spans="1:14">
      <c r="A13946">
        <v>36</v>
      </c>
      <c r="B13946" t="s">
        <v>10469</v>
      </c>
      <c r="C13946" t="s">
        <v>10470</v>
      </c>
      <c r="D13946">
        <v>989</v>
      </c>
      <c r="E13946" s="1">
        <v>1.6060000000000001</v>
      </c>
      <c r="F13946">
        <v>1.536</v>
      </c>
      <c r="G13946">
        <v>0.373</v>
      </c>
      <c r="H13946">
        <v>51</v>
      </c>
      <c r="I13946">
        <v>7.1</v>
      </c>
      <c r="J13946">
        <v>1.83E-3</v>
      </c>
      <c r="K13946">
        <v>0.41399999999999998</v>
      </c>
      <c r="L13946">
        <v>2.0298048780487798</v>
      </c>
      <c r="M13946" s="2">
        <f t="shared" si="432"/>
        <v>43.902439024390247</v>
      </c>
      <c r="N13946" t="s">
        <v>3</v>
      </c>
    </row>
    <row r="13947" spans="1:14">
      <c r="A13947">
        <v>37</v>
      </c>
      <c r="B13947" t="s">
        <v>10487</v>
      </c>
      <c r="C13947" t="s">
        <v>10488</v>
      </c>
      <c r="D13947">
        <v>3024</v>
      </c>
      <c r="E13947" s="1">
        <v>1.496</v>
      </c>
      <c r="F13947">
        <v>1.198</v>
      </c>
      <c r="G13947">
        <v>0.28000000000000003</v>
      </c>
      <c r="H13947">
        <v>168</v>
      </c>
      <c r="I13947" t="s">
        <v>18288</v>
      </c>
      <c r="J13947">
        <v>4.64E-3</v>
      </c>
      <c r="K13947">
        <v>0.33100000000000002</v>
      </c>
      <c r="L13947">
        <v>2.0298048780487798</v>
      </c>
      <c r="M13947" s="2">
        <f t="shared" si="432"/>
        <v>45.121951219512198</v>
      </c>
      <c r="N13947" t="s">
        <v>3</v>
      </c>
    </row>
    <row r="13948" spans="1:14">
      <c r="A13948">
        <v>38</v>
      </c>
      <c r="B13948" t="s">
        <v>17515</v>
      </c>
      <c r="C13948" t="s">
        <v>17516</v>
      </c>
      <c r="D13948">
        <v>1419</v>
      </c>
      <c r="E13948" s="1">
        <v>1.4950000000000001</v>
      </c>
      <c r="F13948">
        <v>2.0920000000000001</v>
      </c>
      <c r="G13948">
        <v>9.1999999999999998E-2</v>
      </c>
      <c r="H13948">
        <v>130</v>
      </c>
      <c r="I13948">
        <v>6.5</v>
      </c>
      <c r="J13948">
        <v>2.3800000000000002E-3</v>
      </c>
      <c r="K13948">
        <v>0.44400000000000001</v>
      </c>
      <c r="L13948">
        <v>2.0298048780487798</v>
      </c>
      <c r="M13948" s="2">
        <f t="shared" si="432"/>
        <v>46.341463414634148</v>
      </c>
      <c r="N13948" t="s">
        <v>3</v>
      </c>
    </row>
    <row r="13949" spans="1:14">
      <c r="A13949">
        <v>39</v>
      </c>
      <c r="B13949" t="s">
        <v>9317</v>
      </c>
      <c r="C13949" t="s">
        <v>9318</v>
      </c>
      <c r="D13949">
        <v>3184</v>
      </c>
      <c r="E13949" s="1">
        <v>1.482</v>
      </c>
      <c r="F13949">
        <v>1.5780000000000001</v>
      </c>
      <c r="G13949">
        <v>0.23</v>
      </c>
      <c r="H13949">
        <v>261</v>
      </c>
      <c r="I13949">
        <v>6</v>
      </c>
      <c r="J13949">
        <v>6.7000000000000002E-3</v>
      </c>
      <c r="K13949">
        <v>0.39100000000000001</v>
      </c>
      <c r="L13949">
        <v>2.0298048780487798</v>
      </c>
      <c r="M13949" s="2">
        <f t="shared" si="432"/>
        <v>47.560975609756099</v>
      </c>
      <c r="N13949" t="s">
        <v>3</v>
      </c>
    </row>
    <row r="13950" spans="1:14">
      <c r="A13950">
        <v>40</v>
      </c>
      <c r="B13950" t="s">
        <v>10499</v>
      </c>
      <c r="C13950" t="s">
        <v>10500</v>
      </c>
      <c r="D13950">
        <v>2030</v>
      </c>
      <c r="E13950" s="1">
        <v>1.4810000000000001</v>
      </c>
      <c r="F13950">
        <v>1.3140000000000001</v>
      </c>
      <c r="G13950">
        <v>0.24</v>
      </c>
      <c r="H13950">
        <v>246</v>
      </c>
      <c r="I13950">
        <v>4</v>
      </c>
      <c r="J13950">
        <v>2.82E-3</v>
      </c>
      <c r="K13950">
        <v>0.16300000000000001</v>
      </c>
      <c r="L13950">
        <v>2.0298048780487798</v>
      </c>
      <c r="M13950" s="2">
        <f t="shared" si="432"/>
        <v>48.780487804878049</v>
      </c>
      <c r="N13950" t="s">
        <v>3</v>
      </c>
    </row>
    <row r="13951" spans="1:14">
      <c r="A13951">
        <v>41</v>
      </c>
      <c r="B13951" t="s">
        <v>10439</v>
      </c>
      <c r="C13951" t="s">
        <v>10440</v>
      </c>
      <c r="D13951">
        <v>41883</v>
      </c>
      <c r="E13951" s="1">
        <v>1.395</v>
      </c>
      <c r="F13951">
        <v>1.5249999999999999</v>
      </c>
      <c r="G13951">
        <v>0.28199999999999997</v>
      </c>
      <c r="H13951">
        <v>2103</v>
      </c>
      <c r="I13951">
        <v>8.3000000000000007</v>
      </c>
      <c r="J13951">
        <v>5.3379999999999997E-2</v>
      </c>
      <c r="K13951">
        <v>0.32</v>
      </c>
      <c r="L13951">
        <v>2.0298048780487798</v>
      </c>
      <c r="M13951" s="2">
        <f t="shared" si="432"/>
        <v>50</v>
      </c>
      <c r="N13951" t="s">
        <v>3</v>
      </c>
    </row>
    <row r="13952" spans="1:14">
      <c r="A13952">
        <v>42</v>
      </c>
      <c r="B13952" t="s">
        <v>10479</v>
      </c>
      <c r="C13952" t="s">
        <v>10480</v>
      </c>
      <c r="D13952">
        <v>3494</v>
      </c>
      <c r="E13952" s="1">
        <v>1.3320000000000001</v>
      </c>
      <c r="F13952">
        <v>1.3939999999999999</v>
      </c>
      <c r="G13952">
        <v>0.189</v>
      </c>
      <c r="H13952">
        <v>243</v>
      </c>
      <c r="I13952">
        <v>8.6</v>
      </c>
      <c r="J13952">
        <v>4.8900000000000002E-3</v>
      </c>
      <c r="K13952">
        <v>0.30499999999999999</v>
      </c>
      <c r="L13952">
        <v>2.0298048780487798</v>
      </c>
      <c r="M13952" s="2">
        <f t="shared" si="432"/>
        <v>51.219512195121951</v>
      </c>
      <c r="N13952" t="s">
        <v>3</v>
      </c>
    </row>
    <row r="13953" spans="1:14">
      <c r="A13953">
        <v>43</v>
      </c>
      <c r="B13953" t="s">
        <v>10419</v>
      </c>
      <c r="C13953" t="s">
        <v>10420</v>
      </c>
      <c r="D13953">
        <v>649</v>
      </c>
      <c r="E13953" s="1">
        <v>1.27</v>
      </c>
      <c r="F13953">
        <v>0.85899999999999999</v>
      </c>
      <c r="G13953">
        <v>0.214</v>
      </c>
      <c r="H13953">
        <v>98</v>
      </c>
      <c r="I13953">
        <v>3.7</v>
      </c>
      <c r="J13953">
        <v>1.2999999999999999E-3</v>
      </c>
      <c r="K13953">
        <v>0.155</v>
      </c>
      <c r="L13953">
        <v>2.0298048780487798</v>
      </c>
      <c r="M13953" s="2">
        <f t="shared" si="432"/>
        <v>52.439024390243901</v>
      </c>
      <c r="N13953" t="s">
        <v>3</v>
      </c>
    </row>
    <row r="13954" spans="1:14">
      <c r="A13954">
        <v>44</v>
      </c>
      <c r="B13954" t="s">
        <v>13187</v>
      </c>
      <c r="C13954" t="s">
        <v>13188</v>
      </c>
      <c r="D13954">
        <v>8075</v>
      </c>
      <c r="E13954" s="1">
        <v>1.2430000000000001</v>
      </c>
      <c r="F13954">
        <v>1.601</v>
      </c>
      <c r="G13954">
        <v>0.16900000000000001</v>
      </c>
      <c r="H13954">
        <v>302</v>
      </c>
      <c r="I13954" t="s">
        <v>18288</v>
      </c>
      <c r="J13954">
        <v>9.6500000000000006E-3</v>
      </c>
      <c r="K13954">
        <v>0.39700000000000002</v>
      </c>
      <c r="L13954">
        <v>2.0298048780487798</v>
      </c>
      <c r="M13954" s="2">
        <f t="shared" si="432"/>
        <v>53.658536585365859</v>
      </c>
      <c r="N13954" t="s">
        <v>3</v>
      </c>
    </row>
    <row r="13955" spans="1:14">
      <c r="A13955">
        <v>45</v>
      </c>
      <c r="B13955" t="s">
        <v>10431</v>
      </c>
      <c r="C13955" t="s">
        <v>10432</v>
      </c>
      <c r="D13955">
        <v>396</v>
      </c>
      <c r="E13955" s="1">
        <v>1.2330000000000001</v>
      </c>
      <c r="F13955">
        <v>1.196</v>
      </c>
      <c r="G13955">
        <v>0.17499999999999999</v>
      </c>
      <c r="H13955">
        <v>57</v>
      </c>
      <c r="I13955">
        <v>3.8</v>
      </c>
      <c r="J13955">
        <v>5.8E-4</v>
      </c>
      <c r="K13955">
        <v>0.14799999999999999</v>
      </c>
      <c r="L13955">
        <v>2.0298048780487798</v>
      </c>
      <c r="M13955" s="2">
        <f t="shared" si="432"/>
        <v>54.878048780487809</v>
      </c>
      <c r="N13955" t="s">
        <v>3</v>
      </c>
    </row>
    <row r="13956" spans="1:14">
      <c r="A13956">
        <v>46</v>
      </c>
      <c r="B13956" t="s">
        <v>10441</v>
      </c>
      <c r="C13956" t="s">
        <v>10442</v>
      </c>
      <c r="D13956">
        <v>1005</v>
      </c>
      <c r="E13956" s="1">
        <v>1.1739999999999999</v>
      </c>
      <c r="F13956">
        <v>1.387</v>
      </c>
      <c r="G13956">
        <v>0.223</v>
      </c>
      <c r="H13956">
        <v>188</v>
      </c>
      <c r="I13956">
        <v>4.3</v>
      </c>
      <c r="J13956">
        <v>2.0999999999999999E-3</v>
      </c>
      <c r="K13956">
        <v>0.27300000000000002</v>
      </c>
      <c r="L13956">
        <v>2.0298048780487798</v>
      </c>
      <c r="M13956" s="2">
        <f t="shared" si="432"/>
        <v>56.09756097560976</v>
      </c>
      <c r="N13956" t="s">
        <v>3</v>
      </c>
    </row>
    <row r="13957" spans="1:14">
      <c r="A13957">
        <v>47</v>
      </c>
      <c r="B13957" t="s">
        <v>21197</v>
      </c>
      <c r="C13957" t="s">
        <v>21198</v>
      </c>
      <c r="D13957">
        <v>398</v>
      </c>
      <c r="E13957" s="1">
        <v>1.107</v>
      </c>
      <c r="F13957">
        <v>1.1020000000000001</v>
      </c>
      <c r="G13957">
        <v>0.114</v>
      </c>
      <c r="H13957">
        <v>35</v>
      </c>
      <c r="I13957">
        <v>6</v>
      </c>
      <c r="J13957">
        <v>6.7000000000000002E-4</v>
      </c>
      <c r="K13957">
        <v>0.216</v>
      </c>
      <c r="L13957">
        <v>2.0298048780487798</v>
      </c>
      <c r="M13957" s="2">
        <f t="shared" si="432"/>
        <v>57.317073170731703</v>
      </c>
      <c r="N13957" t="s">
        <v>3</v>
      </c>
    </row>
    <row r="13958" spans="1:14">
      <c r="A13958">
        <v>48</v>
      </c>
      <c r="B13958" t="s">
        <v>13081</v>
      </c>
      <c r="C13958" t="s">
        <v>13082</v>
      </c>
      <c r="D13958">
        <v>622</v>
      </c>
      <c r="E13958" s="1">
        <v>1.0960000000000001</v>
      </c>
      <c r="F13958">
        <v>1.157</v>
      </c>
      <c r="G13958">
        <v>0.1</v>
      </c>
      <c r="H13958">
        <v>40</v>
      </c>
      <c r="I13958" t="s">
        <v>18288</v>
      </c>
      <c r="J13958">
        <v>6.3000000000000003E-4</v>
      </c>
      <c r="K13958">
        <v>0.31</v>
      </c>
      <c r="L13958">
        <v>2.0298048780487798</v>
      </c>
      <c r="M13958" s="2">
        <f t="shared" si="432"/>
        <v>58.536585365853654</v>
      </c>
      <c r="N13958" t="s">
        <v>3</v>
      </c>
    </row>
    <row r="13959" spans="1:14">
      <c r="A13959">
        <v>49</v>
      </c>
      <c r="B13959" t="s">
        <v>10437</v>
      </c>
      <c r="C13959" t="s">
        <v>10438</v>
      </c>
      <c r="D13959">
        <v>828</v>
      </c>
      <c r="E13959" s="1">
        <v>1.0529999999999999</v>
      </c>
      <c r="F13959">
        <v>1.0409999999999999</v>
      </c>
      <c r="G13959">
        <v>0.20200000000000001</v>
      </c>
      <c r="H13959">
        <v>94</v>
      </c>
      <c r="I13959">
        <v>5.4</v>
      </c>
      <c r="J13959">
        <v>1.5E-3</v>
      </c>
      <c r="K13959">
        <v>0.20599999999999999</v>
      </c>
      <c r="L13959">
        <v>2.0298048780487798</v>
      </c>
      <c r="M13959" s="2">
        <f t="shared" si="432"/>
        <v>59.756097560975604</v>
      </c>
      <c r="N13959" t="s">
        <v>3</v>
      </c>
    </row>
    <row r="13960" spans="1:14">
      <c r="A13960">
        <v>50</v>
      </c>
      <c r="B13960" t="s">
        <v>10592</v>
      </c>
      <c r="C13960" t="s">
        <v>10593</v>
      </c>
      <c r="D13960">
        <v>284</v>
      </c>
      <c r="E13960" s="1">
        <v>1.0149999999999999</v>
      </c>
      <c r="F13960">
        <v>0.96799999999999997</v>
      </c>
      <c r="G13960">
        <v>0.13200000000000001</v>
      </c>
      <c r="H13960">
        <v>38</v>
      </c>
      <c r="I13960">
        <v>5.5</v>
      </c>
      <c r="J13960">
        <v>6.8999999999999997E-4</v>
      </c>
      <c r="K13960">
        <v>0.255</v>
      </c>
      <c r="L13960">
        <v>2.0298048780487798</v>
      </c>
      <c r="M13960" s="2">
        <f t="shared" si="432"/>
        <v>60.975609756097562</v>
      </c>
      <c r="N13960" t="s">
        <v>3</v>
      </c>
    </row>
    <row r="13961" spans="1:14">
      <c r="A13961">
        <v>51</v>
      </c>
      <c r="B13961" t="s">
        <v>10447</v>
      </c>
      <c r="C13961" t="s">
        <v>10448</v>
      </c>
      <c r="D13961">
        <v>919</v>
      </c>
      <c r="E13961" s="1">
        <v>0.98399999999999999</v>
      </c>
      <c r="F13961">
        <v>0.75700000000000001</v>
      </c>
      <c r="G13961">
        <v>2.3E-2</v>
      </c>
      <c r="H13961">
        <v>133</v>
      </c>
      <c r="I13961">
        <v>5.2</v>
      </c>
      <c r="J13961">
        <v>1.5100000000000001E-3</v>
      </c>
      <c r="K13961">
        <v>0.126</v>
      </c>
      <c r="L13961">
        <v>2.0298048780487798</v>
      </c>
      <c r="M13961" s="2">
        <f t="shared" si="432"/>
        <v>62.195121951219512</v>
      </c>
      <c r="N13961" t="s">
        <v>3</v>
      </c>
    </row>
    <row r="13962" spans="1:14">
      <c r="A13962">
        <v>52</v>
      </c>
      <c r="B13962" t="s">
        <v>9609</v>
      </c>
      <c r="C13962" t="s">
        <v>9610</v>
      </c>
      <c r="D13962">
        <v>1020</v>
      </c>
      <c r="E13962" s="1">
        <v>0.91200000000000003</v>
      </c>
      <c r="F13962">
        <v>1.103</v>
      </c>
      <c r="G13962">
        <v>0.06</v>
      </c>
      <c r="H13962">
        <v>200</v>
      </c>
      <c r="I13962">
        <v>4.0999999999999996</v>
      </c>
      <c r="J13962">
        <v>2.8E-3</v>
      </c>
      <c r="K13962">
        <v>0.22900000000000001</v>
      </c>
      <c r="L13962">
        <v>2.0298048780487798</v>
      </c>
      <c r="M13962" s="2">
        <f t="shared" si="432"/>
        <v>63.414634146341463</v>
      </c>
      <c r="N13962" t="s">
        <v>3</v>
      </c>
    </row>
    <row r="13963" spans="1:14">
      <c r="A13963">
        <v>53</v>
      </c>
      <c r="B13963" t="s">
        <v>9309</v>
      </c>
      <c r="C13963" t="s">
        <v>9310</v>
      </c>
      <c r="D13963">
        <v>1881</v>
      </c>
      <c r="E13963" s="1">
        <v>0.90200000000000002</v>
      </c>
      <c r="F13963">
        <v>0.97299999999999998</v>
      </c>
      <c r="G13963">
        <v>0.161</v>
      </c>
      <c r="H13963">
        <v>149</v>
      </c>
      <c r="I13963">
        <v>5.8</v>
      </c>
      <c r="J13963">
        <v>4.0800000000000003E-3</v>
      </c>
      <c r="K13963">
        <v>0.23799999999999999</v>
      </c>
      <c r="L13963">
        <v>2.0298048780487798</v>
      </c>
      <c r="M13963" s="2">
        <f t="shared" si="432"/>
        <v>64.634146341463421</v>
      </c>
      <c r="N13963" t="s">
        <v>3</v>
      </c>
    </row>
    <row r="13964" spans="1:14">
      <c r="A13964">
        <v>54</v>
      </c>
      <c r="B13964" t="s">
        <v>10421</v>
      </c>
      <c r="C13964" t="s">
        <v>10422</v>
      </c>
      <c r="D13964">
        <v>380</v>
      </c>
      <c r="E13964" s="1">
        <v>0.875</v>
      </c>
      <c r="F13964">
        <v>0.90500000000000003</v>
      </c>
      <c r="G13964">
        <v>0.29699999999999999</v>
      </c>
      <c r="H13964">
        <v>37</v>
      </c>
      <c r="I13964">
        <v>5.4</v>
      </c>
      <c r="J13964">
        <v>6.8999999999999997E-4</v>
      </c>
      <c r="K13964">
        <v>0.17799999999999999</v>
      </c>
      <c r="L13964">
        <v>2.0298048780487798</v>
      </c>
      <c r="M13964" s="2">
        <f t="shared" si="432"/>
        <v>65.853658536585371</v>
      </c>
      <c r="N13964" t="s">
        <v>3</v>
      </c>
    </row>
    <row r="13965" spans="1:14">
      <c r="A13965">
        <v>55</v>
      </c>
      <c r="B13965" t="s">
        <v>10429</v>
      </c>
      <c r="C13965" t="s">
        <v>10430</v>
      </c>
      <c r="D13965">
        <v>696</v>
      </c>
      <c r="E13965" s="1">
        <v>0.85</v>
      </c>
      <c r="F13965">
        <v>0.98899999999999999</v>
      </c>
      <c r="G13965">
        <v>5.7000000000000002E-2</v>
      </c>
      <c r="H13965">
        <v>88</v>
      </c>
      <c r="I13965">
        <v>7.3</v>
      </c>
      <c r="J13965">
        <v>1E-3</v>
      </c>
      <c r="K13965">
        <v>0.215</v>
      </c>
      <c r="L13965">
        <v>2.0298048780487798</v>
      </c>
      <c r="M13965" s="2">
        <f t="shared" si="432"/>
        <v>67.073170731707322</v>
      </c>
      <c r="N13965" t="s">
        <v>3</v>
      </c>
    </row>
    <row r="13966" spans="1:14">
      <c r="A13966">
        <v>56</v>
      </c>
      <c r="B13966" t="s">
        <v>10443</v>
      </c>
      <c r="C13966" t="s">
        <v>10444</v>
      </c>
      <c r="D13966">
        <v>2174</v>
      </c>
      <c r="E13966" s="1">
        <v>0.80700000000000005</v>
      </c>
      <c r="F13966">
        <v>0.85099999999999998</v>
      </c>
      <c r="G13966">
        <v>0.13100000000000001</v>
      </c>
      <c r="H13966">
        <v>137</v>
      </c>
      <c r="I13966" t="s">
        <v>18288</v>
      </c>
      <c r="J13966">
        <v>2.3800000000000002E-3</v>
      </c>
      <c r="K13966">
        <v>0.17199999999999999</v>
      </c>
      <c r="L13966">
        <v>2.0298048780487798</v>
      </c>
      <c r="M13966" s="2">
        <f t="shared" si="432"/>
        <v>68.292682926829272</v>
      </c>
      <c r="N13966" t="s">
        <v>3</v>
      </c>
    </row>
    <row r="13967" spans="1:14">
      <c r="A13967">
        <v>57</v>
      </c>
      <c r="B13967" t="s">
        <v>10435</v>
      </c>
      <c r="C13967" t="s">
        <v>10436</v>
      </c>
      <c r="D13967">
        <v>70</v>
      </c>
      <c r="E13967" s="1">
        <v>0.76500000000000001</v>
      </c>
      <c r="F13967">
        <v>0.71199999999999997</v>
      </c>
      <c r="G13967">
        <v>0.224</v>
      </c>
      <c r="H13967">
        <v>49</v>
      </c>
      <c r="J13967">
        <v>2.2000000000000001E-4</v>
      </c>
      <c r="K13967">
        <v>0.16</v>
      </c>
      <c r="L13967">
        <v>2.0298048780487798</v>
      </c>
      <c r="M13967" s="2">
        <f t="shared" si="432"/>
        <v>69.512195121951208</v>
      </c>
      <c r="N13967" t="s">
        <v>3</v>
      </c>
    </row>
    <row r="13968" spans="1:14">
      <c r="A13968">
        <v>58</v>
      </c>
      <c r="B13968" t="s">
        <v>21171</v>
      </c>
      <c r="C13968" t="s">
        <v>21172</v>
      </c>
      <c r="D13968">
        <v>357</v>
      </c>
      <c r="E13968" s="1">
        <v>0.755</v>
      </c>
      <c r="F13968">
        <v>1.008</v>
      </c>
      <c r="G13968">
        <v>0</v>
      </c>
      <c r="H13968">
        <v>28</v>
      </c>
      <c r="I13968">
        <v>7.6</v>
      </c>
      <c r="J13968">
        <v>5.5999999999999995E-4</v>
      </c>
      <c r="K13968">
        <v>0.251</v>
      </c>
      <c r="L13968">
        <v>2.0298048780487798</v>
      </c>
      <c r="M13968" s="2">
        <f t="shared" si="432"/>
        <v>70.731707317073173</v>
      </c>
      <c r="N13968" t="s">
        <v>3</v>
      </c>
    </row>
    <row r="13969" spans="1:14">
      <c r="A13969">
        <v>59</v>
      </c>
      <c r="B13969" t="s">
        <v>10415</v>
      </c>
      <c r="C13969" t="s">
        <v>10416</v>
      </c>
      <c r="D13969">
        <v>992</v>
      </c>
      <c r="E13969" s="1">
        <v>0.67700000000000005</v>
      </c>
      <c r="F13969">
        <v>0.55000000000000004</v>
      </c>
      <c r="G13969">
        <v>0.111</v>
      </c>
      <c r="H13969">
        <v>207</v>
      </c>
      <c r="I13969">
        <v>4.5999999999999996</v>
      </c>
      <c r="J13969">
        <v>1.17E-3</v>
      </c>
      <c r="K13969">
        <v>6.3E-2</v>
      </c>
      <c r="L13969">
        <v>2.0298048780487798</v>
      </c>
      <c r="M13969" s="2">
        <f t="shared" si="432"/>
        <v>71.951219512195124</v>
      </c>
      <c r="N13969" t="s">
        <v>3</v>
      </c>
    </row>
    <row r="13970" spans="1:14">
      <c r="A13970">
        <v>60</v>
      </c>
      <c r="B13970" t="s">
        <v>10491</v>
      </c>
      <c r="C13970" t="s">
        <v>10492</v>
      </c>
      <c r="D13970">
        <v>1342</v>
      </c>
      <c r="E13970" s="1">
        <v>0.66900000000000004</v>
      </c>
      <c r="F13970">
        <v>0.66</v>
      </c>
      <c r="G13970">
        <v>5.6000000000000001E-2</v>
      </c>
      <c r="H13970">
        <v>107</v>
      </c>
      <c r="I13970">
        <v>9.3000000000000007</v>
      </c>
      <c r="J13970">
        <v>2.2699999999999999E-3</v>
      </c>
      <c r="K13970">
        <v>0.17899999999999999</v>
      </c>
      <c r="L13970">
        <v>2.0298048780487798</v>
      </c>
      <c r="M13970" s="2">
        <f t="shared" si="432"/>
        <v>73.170731707317074</v>
      </c>
      <c r="N13970" t="s">
        <v>3</v>
      </c>
    </row>
    <row r="13971" spans="1:14">
      <c r="A13971">
        <v>61</v>
      </c>
      <c r="B13971" t="s">
        <v>9315</v>
      </c>
      <c r="C13971" t="s">
        <v>9316</v>
      </c>
      <c r="D13971">
        <v>529</v>
      </c>
      <c r="E13971" s="1">
        <v>0.63100000000000001</v>
      </c>
      <c r="F13971">
        <v>0.64400000000000002</v>
      </c>
      <c r="G13971">
        <v>0.186</v>
      </c>
      <c r="H13971">
        <v>59</v>
      </c>
      <c r="I13971">
        <v>7.3</v>
      </c>
      <c r="J13971">
        <v>9.2000000000000003E-4</v>
      </c>
      <c r="K13971">
        <v>0.157</v>
      </c>
      <c r="L13971">
        <v>2.0298048780487798</v>
      </c>
      <c r="M13971" s="2">
        <f t="shared" si="432"/>
        <v>74.390243902439025</v>
      </c>
      <c r="N13971" t="s">
        <v>3</v>
      </c>
    </row>
    <row r="13972" spans="1:14">
      <c r="A13972">
        <v>62</v>
      </c>
      <c r="B13972" t="s">
        <v>10445</v>
      </c>
      <c r="C13972" t="s">
        <v>10446</v>
      </c>
      <c r="D13972">
        <v>1382</v>
      </c>
      <c r="E13972" s="1">
        <v>0.628</v>
      </c>
      <c r="F13972">
        <v>0.80700000000000005</v>
      </c>
      <c r="G13972">
        <v>0.123</v>
      </c>
      <c r="H13972">
        <v>204</v>
      </c>
      <c r="I13972">
        <v>8</v>
      </c>
      <c r="J13972">
        <v>1.92E-3</v>
      </c>
      <c r="K13972">
        <v>0.18099999999999999</v>
      </c>
      <c r="L13972">
        <v>2.0298048780487798</v>
      </c>
      <c r="M13972" s="2">
        <f t="shared" si="432"/>
        <v>75.609756097560975</v>
      </c>
      <c r="N13972" t="s">
        <v>3</v>
      </c>
    </row>
    <row r="13973" spans="1:14">
      <c r="A13973">
        <v>63</v>
      </c>
      <c r="B13973" t="s">
        <v>10606</v>
      </c>
      <c r="C13973" t="s">
        <v>10607</v>
      </c>
      <c r="D13973">
        <v>171</v>
      </c>
      <c r="E13973" s="1">
        <v>0.625</v>
      </c>
      <c r="F13973">
        <v>0.46</v>
      </c>
      <c r="G13973">
        <v>8.7999999999999995E-2</v>
      </c>
      <c r="H13973">
        <v>34</v>
      </c>
      <c r="I13973">
        <v>6.7</v>
      </c>
      <c r="J13973">
        <v>3.2000000000000003E-4</v>
      </c>
      <c r="K13973">
        <v>0.115</v>
      </c>
      <c r="L13973">
        <v>2.0298048780487798</v>
      </c>
      <c r="M13973" s="2">
        <f t="shared" si="432"/>
        <v>76.829268292682926</v>
      </c>
      <c r="N13973" t="s">
        <v>3</v>
      </c>
    </row>
    <row r="13974" spans="1:14">
      <c r="A13974">
        <v>64</v>
      </c>
      <c r="B13974" t="s">
        <v>10495</v>
      </c>
      <c r="C13974" t="s">
        <v>10496</v>
      </c>
      <c r="D13974">
        <v>105</v>
      </c>
      <c r="E13974" s="1">
        <v>0.625</v>
      </c>
      <c r="F13974">
        <v>0.377</v>
      </c>
      <c r="G13974">
        <v>8.3000000000000004E-2</v>
      </c>
      <c r="H13974">
        <v>12</v>
      </c>
      <c r="I13974">
        <v>7.1</v>
      </c>
      <c r="J13974">
        <v>2.4000000000000001E-4</v>
      </c>
      <c r="K13974">
        <v>0.121</v>
      </c>
      <c r="L13974">
        <v>2.0298048780487798</v>
      </c>
      <c r="M13974" s="2">
        <f t="shared" si="432"/>
        <v>78.048780487804876</v>
      </c>
      <c r="N13974" t="s">
        <v>3</v>
      </c>
    </row>
    <row r="13975" spans="1:14">
      <c r="A13975">
        <v>65</v>
      </c>
      <c r="B13975" t="s">
        <v>9395</v>
      </c>
      <c r="C13975" t="s">
        <v>9396</v>
      </c>
      <c r="D13975">
        <v>263</v>
      </c>
      <c r="E13975" s="1">
        <v>0.623</v>
      </c>
      <c r="F13975">
        <v>0.71299999999999997</v>
      </c>
      <c r="G13975">
        <v>0.03</v>
      </c>
      <c r="H13975">
        <v>33</v>
      </c>
      <c r="I13975">
        <v>8.1</v>
      </c>
      <c r="J13975">
        <v>3.6999999999999999E-4</v>
      </c>
      <c r="K13975">
        <v>0.16300000000000001</v>
      </c>
      <c r="L13975">
        <v>2.0298048780487798</v>
      </c>
      <c r="M13975" s="2">
        <f t="shared" ref="M13975:M13992" si="433">A13975/82*100</f>
        <v>79.268292682926827</v>
      </c>
      <c r="N13975" t="s">
        <v>3</v>
      </c>
    </row>
    <row r="13976" spans="1:14">
      <c r="A13976">
        <v>66</v>
      </c>
      <c r="B13976" t="s">
        <v>13139</v>
      </c>
      <c r="C13976" t="s">
        <v>13140</v>
      </c>
      <c r="D13976">
        <v>553</v>
      </c>
      <c r="E13976" s="1">
        <v>0.57299999999999995</v>
      </c>
      <c r="F13976">
        <v>0.69299999999999995</v>
      </c>
      <c r="G13976">
        <v>6.2E-2</v>
      </c>
      <c r="H13976">
        <v>65</v>
      </c>
      <c r="I13976">
        <v>9.6999999999999993</v>
      </c>
      <c r="J13976">
        <v>8.9999999999999998E-4</v>
      </c>
      <c r="K13976">
        <v>0.19400000000000001</v>
      </c>
      <c r="L13976">
        <v>2.0298048780487798</v>
      </c>
      <c r="M13976" s="2">
        <f t="shared" si="433"/>
        <v>80.487804878048792</v>
      </c>
      <c r="N13976" t="s">
        <v>3</v>
      </c>
    </row>
    <row r="13977" spans="1:14">
      <c r="A13977">
        <v>67</v>
      </c>
      <c r="B13977" t="s">
        <v>10473</v>
      </c>
      <c r="C13977" t="s">
        <v>10474</v>
      </c>
      <c r="D13977">
        <v>334</v>
      </c>
      <c r="E13977" s="1">
        <v>0.49299999999999999</v>
      </c>
      <c r="F13977">
        <v>0.60299999999999998</v>
      </c>
      <c r="G13977">
        <v>0</v>
      </c>
      <c r="H13977">
        <v>59</v>
      </c>
      <c r="I13977">
        <v>5.7</v>
      </c>
      <c r="J13977">
        <v>5.1000000000000004E-4</v>
      </c>
      <c r="K13977">
        <v>0.10100000000000001</v>
      </c>
      <c r="L13977">
        <v>2.0298048780487798</v>
      </c>
      <c r="M13977" s="2">
        <f t="shared" si="433"/>
        <v>81.707317073170728</v>
      </c>
      <c r="N13977" t="s">
        <v>3</v>
      </c>
    </row>
    <row r="13978" spans="1:14">
      <c r="A13978">
        <v>68</v>
      </c>
      <c r="B13978" t="s">
        <v>10497</v>
      </c>
      <c r="C13978" t="s">
        <v>10498</v>
      </c>
      <c r="D13978">
        <v>355</v>
      </c>
      <c r="E13978" s="1">
        <v>0.48</v>
      </c>
      <c r="F13978">
        <v>0.41399999999999998</v>
      </c>
      <c r="G13978">
        <v>8.3000000000000004E-2</v>
      </c>
      <c r="H13978">
        <v>121</v>
      </c>
      <c r="I13978">
        <v>5</v>
      </c>
      <c r="J13978">
        <v>2.7999999999999998E-4</v>
      </c>
      <c r="K13978">
        <v>3.3000000000000002E-2</v>
      </c>
      <c r="L13978">
        <v>2.0298048780487798</v>
      </c>
      <c r="M13978" s="2">
        <f t="shared" si="433"/>
        <v>82.926829268292678</v>
      </c>
      <c r="N13978" t="s">
        <v>3</v>
      </c>
    </row>
    <row r="13979" spans="1:14">
      <c r="A13979">
        <v>69</v>
      </c>
      <c r="B13979" t="s">
        <v>10475</v>
      </c>
      <c r="C13979" t="s">
        <v>10476</v>
      </c>
      <c r="D13979">
        <v>517</v>
      </c>
      <c r="E13979" s="1">
        <v>0.47</v>
      </c>
      <c r="F13979">
        <v>0.56699999999999995</v>
      </c>
      <c r="G13979">
        <v>8.3000000000000004E-2</v>
      </c>
      <c r="H13979">
        <v>84</v>
      </c>
      <c r="I13979">
        <v>5.4</v>
      </c>
      <c r="J13979">
        <v>7.6000000000000004E-4</v>
      </c>
      <c r="K13979">
        <v>8.5999999999999993E-2</v>
      </c>
      <c r="L13979">
        <v>2.0298048780487798</v>
      </c>
      <c r="M13979" s="2">
        <f t="shared" si="433"/>
        <v>84.146341463414629</v>
      </c>
      <c r="N13979" t="s">
        <v>3</v>
      </c>
    </row>
    <row r="13980" spans="1:14">
      <c r="A13980">
        <v>70</v>
      </c>
      <c r="B13980" t="s">
        <v>10493</v>
      </c>
      <c r="C13980" t="s">
        <v>10494</v>
      </c>
      <c r="D13980">
        <v>389</v>
      </c>
      <c r="E13980" s="1">
        <v>0.44</v>
      </c>
      <c r="F13980">
        <v>0.42899999999999999</v>
      </c>
      <c r="G13980">
        <v>0.109</v>
      </c>
      <c r="H13980">
        <v>64</v>
      </c>
      <c r="I13980">
        <v>7.6</v>
      </c>
      <c r="J13980">
        <v>8.8999999999999995E-4</v>
      </c>
      <c r="K13980">
        <v>0.14099999999999999</v>
      </c>
      <c r="L13980">
        <v>2.0298048780487798</v>
      </c>
      <c r="M13980" s="2">
        <f t="shared" si="433"/>
        <v>85.365853658536579</v>
      </c>
      <c r="N13980" t="s">
        <v>3</v>
      </c>
    </row>
    <row r="13981" spans="1:14">
      <c r="A13981">
        <v>71</v>
      </c>
      <c r="B13981" t="s">
        <v>10507</v>
      </c>
      <c r="C13981" t="s">
        <v>10508</v>
      </c>
      <c r="D13981">
        <v>2051</v>
      </c>
      <c r="E13981" s="1">
        <v>0.438</v>
      </c>
      <c r="F13981">
        <v>0.77700000000000002</v>
      </c>
      <c r="G13981">
        <v>7.6999999999999999E-2</v>
      </c>
      <c r="H13981">
        <v>39</v>
      </c>
      <c r="I13981" t="s">
        <v>18288</v>
      </c>
      <c r="J13981">
        <v>6.4000000000000005E-4</v>
      </c>
      <c r="K13981">
        <v>0.19</v>
      </c>
      <c r="L13981">
        <v>2.0298048780487798</v>
      </c>
      <c r="M13981" s="2">
        <f t="shared" si="433"/>
        <v>86.58536585365853</v>
      </c>
      <c r="N13981" t="s">
        <v>3</v>
      </c>
    </row>
    <row r="13982" spans="1:14">
      <c r="A13982">
        <v>72</v>
      </c>
      <c r="B13982" t="s">
        <v>9313</v>
      </c>
      <c r="C13982" t="s">
        <v>9314</v>
      </c>
      <c r="D13982">
        <v>702</v>
      </c>
      <c r="E13982" s="1">
        <v>0.436</v>
      </c>
      <c r="F13982">
        <v>0.48799999999999999</v>
      </c>
      <c r="G13982">
        <v>0.129</v>
      </c>
      <c r="H13982">
        <v>62</v>
      </c>
      <c r="I13982" t="s">
        <v>18288</v>
      </c>
      <c r="J13982">
        <v>6.0999999999999997E-4</v>
      </c>
      <c r="K13982">
        <v>0.125</v>
      </c>
      <c r="L13982">
        <v>2.0298048780487798</v>
      </c>
      <c r="M13982" s="2">
        <f t="shared" si="433"/>
        <v>87.804878048780495</v>
      </c>
      <c r="N13982" t="s">
        <v>3</v>
      </c>
    </row>
    <row r="13983" spans="1:14">
      <c r="A13983">
        <v>73</v>
      </c>
      <c r="B13983" t="s">
        <v>9319</v>
      </c>
      <c r="C13983" t="s">
        <v>9320</v>
      </c>
      <c r="D13983">
        <v>64</v>
      </c>
      <c r="E13983" s="1">
        <v>0.40699999999999997</v>
      </c>
      <c r="G13983">
        <v>0.14299999999999999</v>
      </c>
      <c r="H13983">
        <v>14</v>
      </c>
      <c r="J13983">
        <v>8.0000000000000007E-5</v>
      </c>
      <c r="L13983">
        <v>2.0298048780487798</v>
      </c>
      <c r="M13983" s="2">
        <f t="shared" si="433"/>
        <v>89.024390243902445</v>
      </c>
      <c r="N13983" t="s">
        <v>3</v>
      </c>
    </row>
    <row r="13984" spans="1:14">
      <c r="A13984">
        <v>74</v>
      </c>
      <c r="B13984" t="s">
        <v>10423</v>
      </c>
      <c r="C13984" t="s">
        <v>10424</v>
      </c>
      <c r="D13984">
        <v>547</v>
      </c>
      <c r="E13984" s="1">
        <v>0.4</v>
      </c>
      <c r="F13984">
        <v>0.48299999999999998</v>
      </c>
      <c r="G13984">
        <v>5.6000000000000001E-2</v>
      </c>
      <c r="H13984">
        <v>89</v>
      </c>
      <c r="I13984">
        <v>5.0999999999999996</v>
      </c>
      <c r="J13984">
        <v>1.5100000000000001E-3</v>
      </c>
      <c r="K13984">
        <v>0.121</v>
      </c>
      <c r="L13984">
        <v>2.0298048780487798</v>
      </c>
      <c r="M13984" s="2">
        <f t="shared" si="433"/>
        <v>90.243902439024396</v>
      </c>
      <c r="N13984" t="s">
        <v>3</v>
      </c>
    </row>
    <row r="13985" spans="1:14">
      <c r="A13985">
        <v>75</v>
      </c>
      <c r="B13985" t="s">
        <v>9189</v>
      </c>
      <c r="C13985" t="s">
        <v>9190</v>
      </c>
      <c r="D13985">
        <v>171</v>
      </c>
      <c r="E13985" s="1">
        <v>0.312</v>
      </c>
      <c r="F13985">
        <v>0.50600000000000001</v>
      </c>
      <c r="G13985">
        <v>7.6999999999999999E-2</v>
      </c>
      <c r="H13985">
        <v>13</v>
      </c>
      <c r="I13985" t="s">
        <v>18288</v>
      </c>
      <c r="J13985">
        <v>1.6000000000000001E-4</v>
      </c>
      <c r="K13985">
        <v>0.11</v>
      </c>
      <c r="L13985">
        <v>2.0298048780487798</v>
      </c>
      <c r="M13985" s="2">
        <f t="shared" si="433"/>
        <v>91.463414634146346</v>
      </c>
      <c r="N13985" t="s">
        <v>3</v>
      </c>
    </row>
    <row r="13986" spans="1:14">
      <c r="A13986">
        <v>76</v>
      </c>
      <c r="B13986" t="s">
        <v>9267</v>
      </c>
      <c r="C13986" t="s">
        <v>9268</v>
      </c>
      <c r="D13986">
        <v>315</v>
      </c>
      <c r="E13986" s="1">
        <v>0.309</v>
      </c>
      <c r="F13986">
        <v>0.39200000000000002</v>
      </c>
      <c r="G13986">
        <v>8.9999999999999993E-3</v>
      </c>
      <c r="H13986">
        <v>110</v>
      </c>
      <c r="I13986">
        <v>6.2</v>
      </c>
      <c r="J13986">
        <v>6.6E-4</v>
      </c>
      <c r="K13986">
        <v>9.6000000000000002E-2</v>
      </c>
      <c r="L13986">
        <v>2.0298048780487798</v>
      </c>
      <c r="M13986" s="2">
        <f t="shared" si="433"/>
        <v>92.682926829268297</v>
      </c>
      <c r="N13986" t="s">
        <v>3</v>
      </c>
    </row>
    <row r="13987" spans="1:14">
      <c r="A13987">
        <v>77</v>
      </c>
      <c r="B13987" t="s">
        <v>13161</v>
      </c>
      <c r="C13987" t="s">
        <v>13162</v>
      </c>
      <c r="D13987">
        <v>465</v>
      </c>
      <c r="E13987" s="1">
        <v>0.29199999999999998</v>
      </c>
      <c r="F13987">
        <v>0.438</v>
      </c>
      <c r="G13987">
        <v>0</v>
      </c>
      <c r="H13987">
        <v>57</v>
      </c>
      <c r="I13987" t="s">
        <v>18288</v>
      </c>
      <c r="J13987">
        <v>5.9000000000000003E-4</v>
      </c>
      <c r="K13987">
        <v>0.107</v>
      </c>
      <c r="L13987">
        <v>2.0298048780487798</v>
      </c>
      <c r="M13987" s="2">
        <f t="shared" si="433"/>
        <v>93.902439024390233</v>
      </c>
      <c r="N13987" t="s">
        <v>3</v>
      </c>
    </row>
    <row r="13988" spans="1:14">
      <c r="A13988">
        <v>78</v>
      </c>
      <c r="B13988" t="s">
        <v>10449</v>
      </c>
      <c r="C13988" t="s">
        <v>10450</v>
      </c>
      <c r="D13988">
        <v>189</v>
      </c>
      <c r="E13988" s="1">
        <v>0.28199999999999997</v>
      </c>
      <c r="F13988">
        <v>0.33300000000000002</v>
      </c>
      <c r="G13988">
        <v>0.13600000000000001</v>
      </c>
      <c r="H13988">
        <v>66</v>
      </c>
      <c r="I13988">
        <v>7.2</v>
      </c>
      <c r="J13988">
        <v>2.7E-4</v>
      </c>
      <c r="K13988">
        <v>7.0999999999999994E-2</v>
      </c>
      <c r="L13988">
        <v>2.0298048780487798</v>
      </c>
      <c r="M13988" s="2">
        <f t="shared" si="433"/>
        <v>95.121951219512198</v>
      </c>
      <c r="N13988" t="s">
        <v>3</v>
      </c>
    </row>
    <row r="13989" spans="1:14">
      <c r="A13989">
        <v>79</v>
      </c>
      <c r="B13989" t="s">
        <v>10461</v>
      </c>
      <c r="C13989" t="s">
        <v>10462</v>
      </c>
      <c r="D13989">
        <v>242</v>
      </c>
      <c r="E13989" s="1">
        <v>0.22</v>
      </c>
      <c r="F13989">
        <v>0.16200000000000001</v>
      </c>
      <c r="G13989">
        <v>0.112</v>
      </c>
      <c r="H13989">
        <v>80</v>
      </c>
      <c r="I13989">
        <v>10</v>
      </c>
      <c r="J13989">
        <v>3.3E-4</v>
      </c>
      <c r="K13989">
        <v>3.9E-2</v>
      </c>
      <c r="L13989">
        <v>2.0298048780487798</v>
      </c>
      <c r="M13989" s="2">
        <f t="shared" si="433"/>
        <v>96.341463414634148</v>
      </c>
      <c r="N13989" t="s">
        <v>3</v>
      </c>
    </row>
    <row r="13990" spans="1:14">
      <c r="A13990">
        <v>80</v>
      </c>
      <c r="B13990" t="s">
        <v>10459</v>
      </c>
      <c r="C13990" t="s">
        <v>10460</v>
      </c>
      <c r="D13990">
        <v>132</v>
      </c>
      <c r="E13990" s="1">
        <v>0.216</v>
      </c>
      <c r="F13990">
        <v>0.32</v>
      </c>
      <c r="G13990">
        <v>0.05</v>
      </c>
      <c r="H13990">
        <v>20</v>
      </c>
      <c r="I13990" t="s">
        <v>18288</v>
      </c>
      <c r="J13990">
        <v>1E-4</v>
      </c>
      <c r="K13990">
        <v>6.2E-2</v>
      </c>
      <c r="L13990">
        <v>2.0298048780487798</v>
      </c>
      <c r="M13990" s="2">
        <f t="shared" si="433"/>
        <v>97.560975609756099</v>
      </c>
      <c r="N13990" t="s">
        <v>3</v>
      </c>
    </row>
    <row r="13991" spans="1:14">
      <c r="A13991">
        <v>81</v>
      </c>
      <c r="B13991" t="s">
        <v>9629</v>
      </c>
      <c r="C13991" t="s">
        <v>9630</v>
      </c>
      <c r="D13991">
        <v>286</v>
      </c>
      <c r="E13991" s="1">
        <v>0.17699999999999999</v>
      </c>
      <c r="F13991">
        <v>0.189</v>
      </c>
      <c r="G13991">
        <v>3.4000000000000002E-2</v>
      </c>
      <c r="H13991">
        <v>89</v>
      </c>
      <c r="I13991">
        <v>9.6</v>
      </c>
      <c r="J13991">
        <v>3.5E-4</v>
      </c>
      <c r="K13991">
        <v>3.6999999999999998E-2</v>
      </c>
      <c r="L13991">
        <v>2.0298048780487798</v>
      </c>
      <c r="M13991" s="2">
        <f t="shared" si="433"/>
        <v>98.780487804878049</v>
      </c>
      <c r="N13991" t="s">
        <v>3</v>
      </c>
    </row>
    <row r="13992" spans="1:14">
      <c r="A13992">
        <v>82</v>
      </c>
      <c r="B13992" t="s">
        <v>10451</v>
      </c>
      <c r="C13992" t="s">
        <v>10452</v>
      </c>
      <c r="D13992">
        <v>179</v>
      </c>
      <c r="E13992" s="1">
        <v>0.13400000000000001</v>
      </c>
      <c r="F13992">
        <v>0.192</v>
      </c>
      <c r="G13992">
        <v>0.125</v>
      </c>
      <c r="H13992">
        <v>32</v>
      </c>
      <c r="I13992">
        <v>9.6999999999999993</v>
      </c>
      <c r="J13992">
        <v>1.3999999999999999E-4</v>
      </c>
      <c r="K13992">
        <v>3.6999999999999998E-2</v>
      </c>
      <c r="L13992">
        <v>2.0298048780487798</v>
      </c>
      <c r="M13992" s="2">
        <f t="shared" si="433"/>
        <v>100</v>
      </c>
      <c r="N13992" t="s">
        <v>3</v>
      </c>
    </row>
    <row r="13993" spans="1:14" s="3" customFormat="1">
      <c r="E13993" s="4"/>
      <c r="M13993" s="5"/>
    </row>
    <row r="13994" spans="1:14">
      <c r="A13994">
        <v>1</v>
      </c>
      <c r="B13994" t="s">
        <v>6845</v>
      </c>
      <c r="C13994" t="s">
        <v>6846</v>
      </c>
      <c r="D13994">
        <v>2717</v>
      </c>
      <c r="E13994" s="1">
        <v>4.6130000000000004</v>
      </c>
      <c r="F13994">
        <v>5.0510000000000002</v>
      </c>
      <c r="G13994">
        <v>2.37</v>
      </c>
      <c r="H13994">
        <v>54</v>
      </c>
      <c r="I13994">
        <v>5.4</v>
      </c>
      <c r="J13994">
        <v>9.2300000000000004E-3</v>
      </c>
      <c r="K13994">
        <v>1.9139999999999999</v>
      </c>
      <c r="L13994">
        <f>AVERAGE(E13994:E14010)</f>
        <v>1.5364705882352943</v>
      </c>
      <c r="M13994" s="2">
        <f t="shared" ref="M13994:M14010" si="434">A13994/17*100</f>
        <v>5.8823529411764701</v>
      </c>
      <c r="N13994" t="s">
        <v>4</v>
      </c>
    </row>
    <row r="13995" spans="1:14">
      <c r="A13995">
        <v>2</v>
      </c>
      <c r="B13995" t="s">
        <v>10509</v>
      </c>
      <c r="C13995" t="s">
        <v>10510</v>
      </c>
      <c r="D13995">
        <v>748</v>
      </c>
      <c r="E13995" s="1">
        <v>2.1909999999999998</v>
      </c>
      <c r="G13995">
        <v>1.321</v>
      </c>
      <c r="H13995">
        <v>53</v>
      </c>
      <c r="I13995">
        <v>3.5</v>
      </c>
      <c r="J13995">
        <v>2.1700000000000001E-3</v>
      </c>
      <c r="L13995">
        <v>1.5364705882352943</v>
      </c>
      <c r="M13995" s="2">
        <f t="shared" si="434"/>
        <v>11.76470588235294</v>
      </c>
      <c r="N13995" t="s">
        <v>4</v>
      </c>
    </row>
    <row r="13996" spans="1:14">
      <c r="A13996">
        <v>3</v>
      </c>
      <c r="B13996" t="s">
        <v>16024</v>
      </c>
      <c r="C13996" t="s">
        <v>16025</v>
      </c>
      <c r="D13996">
        <v>1060</v>
      </c>
      <c r="E13996" s="1">
        <v>1.905</v>
      </c>
      <c r="F13996">
        <v>2.0630000000000002</v>
      </c>
      <c r="G13996">
        <v>0.154</v>
      </c>
      <c r="H13996">
        <v>39</v>
      </c>
      <c r="I13996">
        <v>8.1999999999999993</v>
      </c>
      <c r="J13996">
        <v>2.0500000000000002E-3</v>
      </c>
      <c r="K13996">
        <v>0.61599999999999999</v>
      </c>
      <c r="L13996">
        <v>1.5364705882352943</v>
      </c>
      <c r="M13996" s="2">
        <f t="shared" si="434"/>
        <v>17.647058823529413</v>
      </c>
      <c r="N13996" t="s">
        <v>4</v>
      </c>
    </row>
    <row r="13997" spans="1:14">
      <c r="A13997">
        <v>4</v>
      </c>
      <c r="B13997" t="s">
        <v>6923</v>
      </c>
      <c r="C13997" t="s">
        <v>6924</v>
      </c>
      <c r="D13997">
        <v>3322</v>
      </c>
      <c r="E13997" s="1">
        <v>1.8280000000000001</v>
      </c>
      <c r="F13997">
        <v>2.1949999999999998</v>
      </c>
      <c r="G13997">
        <v>0.68600000000000005</v>
      </c>
      <c r="H13997">
        <v>118</v>
      </c>
      <c r="I13997">
        <v>8.5</v>
      </c>
      <c r="J13997">
        <v>5.4799999999999996E-3</v>
      </c>
      <c r="K13997">
        <v>0.71499999999999997</v>
      </c>
      <c r="L13997">
        <v>1.5364705882352943</v>
      </c>
      <c r="M13997" s="2">
        <f t="shared" si="434"/>
        <v>23.52941176470588</v>
      </c>
      <c r="N13997" t="s">
        <v>4</v>
      </c>
    </row>
    <row r="13998" spans="1:14">
      <c r="A13998">
        <v>5</v>
      </c>
      <c r="B13998" t="s">
        <v>6883</v>
      </c>
      <c r="C13998" t="s">
        <v>6884</v>
      </c>
      <c r="D13998">
        <v>1937</v>
      </c>
      <c r="E13998" s="1">
        <v>1.8080000000000001</v>
      </c>
      <c r="F13998">
        <v>1.7569999999999999</v>
      </c>
      <c r="G13998">
        <v>1.355</v>
      </c>
      <c r="H13998">
        <v>121</v>
      </c>
      <c r="I13998">
        <v>5.3</v>
      </c>
      <c r="J13998">
        <v>4.2199999999999998E-3</v>
      </c>
      <c r="K13998">
        <v>0.44700000000000001</v>
      </c>
      <c r="L13998">
        <v>1.5364705882352943</v>
      </c>
      <c r="M13998" s="2">
        <f t="shared" si="434"/>
        <v>29.411764705882355</v>
      </c>
      <c r="N13998" t="s">
        <v>4</v>
      </c>
    </row>
    <row r="13999" spans="1:14">
      <c r="A13999">
        <v>6</v>
      </c>
      <c r="B13999" t="s">
        <v>6953</v>
      </c>
      <c r="C13999" t="s">
        <v>6954</v>
      </c>
      <c r="D13999">
        <v>1997</v>
      </c>
      <c r="E13999" s="1">
        <v>1.758</v>
      </c>
      <c r="F13999">
        <v>2.129</v>
      </c>
      <c r="G13999">
        <v>1.238</v>
      </c>
      <c r="H13999">
        <v>122</v>
      </c>
      <c r="I13999">
        <v>5.9</v>
      </c>
      <c r="J13999">
        <v>4.6699999999999997E-3</v>
      </c>
      <c r="K13999">
        <v>0.66200000000000003</v>
      </c>
      <c r="L13999">
        <v>1.5364705882352943</v>
      </c>
      <c r="M13999" s="2">
        <f t="shared" si="434"/>
        <v>35.294117647058826</v>
      </c>
      <c r="N13999" t="s">
        <v>4</v>
      </c>
    </row>
    <row r="14000" spans="1:14">
      <c r="A14000">
        <v>7</v>
      </c>
      <c r="B14000" t="s">
        <v>6835</v>
      </c>
      <c r="C14000" t="s">
        <v>6836</v>
      </c>
      <c r="D14000">
        <v>4152</v>
      </c>
      <c r="E14000" s="1">
        <v>1.611</v>
      </c>
      <c r="F14000">
        <v>1.8879999999999999</v>
      </c>
      <c r="G14000">
        <v>0.41</v>
      </c>
      <c r="H14000">
        <v>100</v>
      </c>
      <c r="I14000">
        <v>8.4</v>
      </c>
      <c r="J14000">
        <v>6.0200000000000002E-3</v>
      </c>
      <c r="K14000">
        <v>0.53300000000000003</v>
      </c>
      <c r="L14000">
        <v>1.5364705882352943</v>
      </c>
      <c r="M14000" s="2">
        <f t="shared" si="434"/>
        <v>41.17647058823529</v>
      </c>
      <c r="N14000" t="s">
        <v>4</v>
      </c>
    </row>
    <row r="14001" spans="1:14">
      <c r="A14001">
        <v>8</v>
      </c>
      <c r="B14001" t="s">
        <v>6869</v>
      </c>
      <c r="C14001" t="s">
        <v>6870</v>
      </c>
      <c r="D14001">
        <v>1181</v>
      </c>
      <c r="E14001" s="1">
        <v>1.609</v>
      </c>
      <c r="F14001">
        <v>1.8360000000000001</v>
      </c>
      <c r="G14001">
        <v>0.16500000000000001</v>
      </c>
      <c r="H14001">
        <v>127</v>
      </c>
      <c r="I14001">
        <v>4</v>
      </c>
      <c r="J14001">
        <v>4.3800000000000002E-3</v>
      </c>
      <c r="K14001">
        <v>0.54700000000000004</v>
      </c>
      <c r="L14001">
        <v>1.5364705882352943</v>
      </c>
      <c r="M14001" s="2">
        <f t="shared" si="434"/>
        <v>47.058823529411761</v>
      </c>
      <c r="N14001" t="s">
        <v>4</v>
      </c>
    </row>
    <row r="14002" spans="1:14">
      <c r="A14002">
        <v>9</v>
      </c>
      <c r="B14002" t="s">
        <v>12790</v>
      </c>
      <c r="C14002" t="s">
        <v>12791</v>
      </c>
      <c r="D14002">
        <v>257</v>
      </c>
      <c r="E14002" s="1">
        <v>1.609</v>
      </c>
      <c r="G14002">
        <v>0.52300000000000002</v>
      </c>
      <c r="H14002">
        <v>44</v>
      </c>
      <c r="I14002">
        <v>3</v>
      </c>
      <c r="J14002">
        <v>1.2899999999999999E-3</v>
      </c>
      <c r="L14002">
        <v>1.5364705882352943</v>
      </c>
      <c r="M14002" s="2">
        <f t="shared" si="434"/>
        <v>52.941176470588239</v>
      </c>
      <c r="N14002" t="s">
        <v>4</v>
      </c>
    </row>
    <row r="14003" spans="1:14">
      <c r="A14003">
        <v>10</v>
      </c>
      <c r="B14003" t="s">
        <v>5178</v>
      </c>
      <c r="C14003" t="s">
        <v>5179</v>
      </c>
      <c r="D14003">
        <v>654</v>
      </c>
      <c r="E14003" s="1">
        <v>1.3440000000000001</v>
      </c>
      <c r="G14003">
        <v>8.3000000000000004E-2</v>
      </c>
      <c r="H14003">
        <v>12</v>
      </c>
      <c r="I14003" t="s">
        <v>18288</v>
      </c>
      <c r="J14003">
        <v>1.47E-3</v>
      </c>
      <c r="L14003">
        <v>1.5364705882352943</v>
      </c>
      <c r="M14003" s="2">
        <f t="shared" si="434"/>
        <v>58.82352941176471</v>
      </c>
      <c r="N14003" t="s">
        <v>4</v>
      </c>
    </row>
    <row r="14004" spans="1:14">
      <c r="A14004">
        <v>11</v>
      </c>
      <c r="B14004" t="s">
        <v>6921</v>
      </c>
      <c r="C14004" t="s">
        <v>6922</v>
      </c>
      <c r="D14004">
        <v>1716</v>
      </c>
      <c r="E14004" s="1">
        <v>1.204</v>
      </c>
      <c r="F14004">
        <v>1.415</v>
      </c>
      <c r="G14004">
        <v>0.35099999999999998</v>
      </c>
      <c r="H14004">
        <v>77</v>
      </c>
      <c r="I14004">
        <v>8.3000000000000007</v>
      </c>
      <c r="J14004">
        <v>2.6900000000000001E-3</v>
      </c>
      <c r="K14004">
        <v>0.48299999999999998</v>
      </c>
      <c r="L14004">
        <v>1.5364705882352943</v>
      </c>
      <c r="M14004" s="2">
        <f t="shared" si="434"/>
        <v>64.705882352941174</v>
      </c>
      <c r="N14004" t="s">
        <v>4</v>
      </c>
    </row>
    <row r="14005" spans="1:14">
      <c r="A14005">
        <v>12</v>
      </c>
      <c r="B14005" t="s">
        <v>6857</v>
      </c>
      <c r="C14005" t="s">
        <v>6858</v>
      </c>
      <c r="D14005">
        <v>888</v>
      </c>
      <c r="E14005" s="1">
        <v>0.95699999999999996</v>
      </c>
      <c r="F14005">
        <v>0.65400000000000003</v>
      </c>
      <c r="G14005">
        <v>0.22900000000000001</v>
      </c>
      <c r="H14005">
        <v>70</v>
      </c>
      <c r="I14005">
        <v>8.1999999999999993</v>
      </c>
      <c r="J14005">
        <v>6.4999999999999997E-4</v>
      </c>
      <c r="K14005">
        <v>8.4000000000000005E-2</v>
      </c>
      <c r="L14005">
        <v>1.5364705882352943</v>
      </c>
      <c r="M14005" s="2">
        <f t="shared" si="434"/>
        <v>70.588235294117652</v>
      </c>
      <c r="N14005" t="s">
        <v>4</v>
      </c>
    </row>
    <row r="14006" spans="1:14">
      <c r="A14006">
        <v>13</v>
      </c>
      <c r="B14006" t="s">
        <v>7059</v>
      </c>
      <c r="C14006" t="s">
        <v>7060</v>
      </c>
      <c r="D14006">
        <v>536</v>
      </c>
      <c r="E14006" s="1">
        <v>0.81299999999999994</v>
      </c>
      <c r="F14006">
        <v>1.236</v>
      </c>
      <c r="G14006">
        <v>0.13</v>
      </c>
      <c r="H14006">
        <v>46</v>
      </c>
      <c r="I14006">
        <v>5.5</v>
      </c>
      <c r="J14006">
        <v>1.3799999999999999E-3</v>
      </c>
      <c r="K14006">
        <v>0.34899999999999998</v>
      </c>
      <c r="L14006">
        <v>1.5364705882352943</v>
      </c>
      <c r="M14006" s="2">
        <f t="shared" si="434"/>
        <v>76.470588235294116</v>
      </c>
      <c r="N14006" t="s">
        <v>4</v>
      </c>
    </row>
    <row r="14007" spans="1:14">
      <c r="A14007">
        <v>14</v>
      </c>
      <c r="B14007" t="s">
        <v>15904</v>
      </c>
      <c r="C14007" t="s">
        <v>15905</v>
      </c>
      <c r="D14007">
        <v>225</v>
      </c>
      <c r="E14007" s="1">
        <v>0.755</v>
      </c>
      <c r="F14007">
        <v>0.63100000000000001</v>
      </c>
      <c r="G14007">
        <v>0.16</v>
      </c>
      <c r="H14007">
        <v>50</v>
      </c>
      <c r="I14007">
        <v>4.3</v>
      </c>
      <c r="J14007">
        <v>6.3000000000000003E-4</v>
      </c>
      <c r="K14007">
        <v>0.16700000000000001</v>
      </c>
      <c r="L14007">
        <v>1.5364705882352943</v>
      </c>
      <c r="M14007" s="2">
        <f t="shared" si="434"/>
        <v>82.35294117647058</v>
      </c>
      <c r="N14007" t="s">
        <v>4</v>
      </c>
    </row>
    <row r="14008" spans="1:14">
      <c r="A14008">
        <v>15</v>
      </c>
      <c r="B14008" t="s">
        <v>6917</v>
      </c>
      <c r="C14008" t="s">
        <v>6918</v>
      </c>
      <c r="D14008">
        <v>258</v>
      </c>
      <c r="E14008" s="1">
        <v>0.74099999999999999</v>
      </c>
      <c r="G14008">
        <v>0.4</v>
      </c>
      <c r="H14008">
        <v>30</v>
      </c>
      <c r="I14008">
        <v>5.2</v>
      </c>
      <c r="J14008">
        <v>6.4000000000000005E-4</v>
      </c>
      <c r="L14008">
        <v>1.5364705882352943</v>
      </c>
      <c r="M14008" s="2">
        <f t="shared" si="434"/>
        <v>88.235294117647058</v>
      </c>
      <c r="N14008" t="s">
        <v>4</v>
      </c>
    </row>
    <row r="14009" spans="1:14">
      <c r="A14009">
        <v>16</v>
      </c>
      <c r="B14009" t="s">
        <v>6859</v>
      </c>
      <c r="C14009" t="s">
        <v>6860</v>
      </c>
      <c r="D14009">
        <v>1301</v>
      </c>
      <c r="E14009" s="1">
        <v>0.70499999999999996</v>
      </c>
      <c r="F14009">
        <v>0.72</v>
      </c>
      <c r="G14009">
        <v>0.60799999999999998</v>
      </c>
      <c r="H14009">
        <v>143</v>
      </c>
      <c r="I14009">
        <v>5.7</v>
      </c>
      <c r="J14009">
        <v>2.8400000000000001E-3</v>
      </c>
      <c r="K14009">
        <v>0.19500000000000001</v>
      </c>
      <c r="L14009">
        <v>1.5364705882352943</v>
      </c>
      <c r="M14009" s="2">
        <f t="shared" si="434"/>
        <v>94.117647058823522</v>
      </c>
      <c r="N14009" t="s">
        <v>4</v>
      </c>
    </row>
    <row r="14010" spans="1:14">
      <c r="A14010">
        <v>17</v>
      </c>
      <c r="B14010" t="s">
        <v>6957</v>
      </c>
      <c r="C14010" t="s">
        <v>6958</v>
      </c>
      <c r="D14010">
        <v>2406</v>
      </c>
      <c r="E14010" s="1">
        <v>0.66900000000000004</v>
      </c>
      <c r="F14010">
        <v>0.90900000000000003</v>
      </c>
      <c r="G14010">
        <v>0.28999999999999998</v>
      </c>
      <c r="H14010">
        <v>62</v>
      </c>
      <c r="I14010" t="s">
        <v>18288</v>
      </c>
      <c r="J14010">
        <v>1.47E-3</v>
      </c>
      <c r="K14010">
        <v>0.27300000000000002</v>
      </c>
      <c r="L14010">
        <v>1.5364705882352943</v>
      </c>
      <c r="M14010" s="2">
        <f t="shared" si="434"/>
        <v>100</v>
      </c>
      <c r="N14010" t="s">
        <v>4</v>
      </c>
    </row>
    <row r="14011" spans="1:14" s="3" customFormat="1">
      <c r="E14011" s="4"/>
      <c r="M14011" s="5"/>
    </row>
    <row r="14012" spans="1:14">
      <c r="A14012">
        <v>1</v>
      </c>
      <c r="B14012" t="s">
        <v>20826</v>
      </c>
      <c r="C14012" t="s">
        <v>20825</v>
      </c>
      <c r="D14012">
        <v>12686</v>
      </c>
      <c r="E14012" s="1">
        <v>14.897</v>
      </c>
      <c r="F14012">
        <v>13.984999999999999</v>
      </c>
      <c r="G14012">
        <v>3.879</v>
      </c>
      <c r="H14012">
        <v>116</v>
      </c>
      <c r="I14012">
        <v>5.3</v>
      </c>
      <c r="J14012">
        <v>4.2509999999999999E-2</v>
      </c>
      <c r="K14012">
        <v>5.0819999999999999</v>
      </c>
      <c r="L14012">
        <f>AVERAGE(E14012:E14243)</f>
        <v>2.790030303030302</v>
      </c>
      <c r="M14012" s="2">
        <f t="shared" ref="M14012:M14043" si="435">A14012/135*100</f>
        <v>0.74074074074074081</v>
      </c>
      <c r="N14012" t="s">
        <v>6736</v>
      </c>
    </row>
    <row r="14013" spans="1:14">
      <c r="A14013">
        <v>2</v>
      </c>
      <c r="B14013" t="s">
        <v>6644</v>
      </c>
      <c r="C14013" t="s">
        <v>6645</v>
      </c>
      <c r="D14013">
        <v>42730</v>
      </c>
      <c r="E14013" s="1">
        <v>14.721</v>
      </c>
      <c r="F14013">
        <v>14.396000000000001</v>
      </c>
      <c r="G14013">
        <v>2.5739999999999998</v>
      </c>
      <c r="H14013">
        <v>108</v>
      </c>
      <c r="I14013" t="s">
        <v>18288</v>
      </c>
      <c r="J14013">
        <v>6.2829999999999997E-2</v>
      </c>
      <c r="K14013">
        <v>5.5380000000000003</v>
      </c>
      <c r="L14013">
        <v>2.7598518518518511</v>
      </c>
      <c r="M14013" s="2">
        <f t="shared" si="435"/>
        <v>1.4814814814814816</v>
      </c>
      <c r="N14013" t="s">
        <v>6736</v>
      </c>
    </row>
    <row r="14014" spans="1:14">
      <c r="A14014">
        <v>3</v>
      </c>
      <c r="B14014" t="s">
        <v>6654</v>
      </c>
      <c r="C14014" t="s">
        <v>6655</v>
      </c>
      <c r="D14014">
        <v>37412</v>
      </c>
      <c r="E14014" s="1">
        <v>13.772</v>
      </c>
      <c r="F14014">
        <v>14.465999999999999</v>
      </c>
      <c r="G14014">
        <v>2.488</v>
      </c>
      <c r="H14014">
        <v>125</v>
      </c>
      <c r="I14014" t="s">
        <v>18288</v>
      </c>
      <c r="J14014">
        <v>6.1760000000000002E-2</v>
      </c>
      <c r="K14014">
        <v>5.6429999999999998</v>
      </c>
      <c r="L14014">
        <v>2.7598518518518511</v>
      </c>
      <c r="M14014" s="2">
        <f t="shared" si="435"/>
        <v>2.2222222222222223</v>
      </c>
      <c r="N14014" t="s">
        <v>6736</v>
      </c>
    </row>
    <row r="14015" spans="1:14">
      <c r="A14015">
        <v>4</v>
      </c>
      <c r="B14015" t="s">
        <v>11585</v>
      </c>
      <c r="C14015" t="s">
        <v>11586</v>
      </c>
      <c r="D14015">
        <v>37840</v>
      </c>
      <c r="E14015" s="1">
        <v>9.2469999999999999</v>
      </c>
      <c r="F14015">
        <v>9.7729999999999997</v>
      </c>
      <c r="G14015">
        <v>2.1309999999999998</v>
      </c>
      <c r="H14015">
        <v>251</v>
      </c>
      <c r="I14015">
        <v>7</v>
      </c>
      <c r="J14015">
        <v>9.5930000000000001E-2</v>
      </c>
      <c r="K14015">
        <v>3.484</v>
      </c>
      <c r="L14015">
        <v>2.7598518518518511</v>
      </c>
      <c r="M14015" s="2">
        <f t="shared" si="435"/>
        <v>2.9629629629629632</v>
      </c>
      <c r="N14015" t="s">
        <v>6736</v>
      </c>
    </row>
    <row r="14016" spans="1:14">
      <c r="A14016">
        <v>5</v>
      </c>
      <c r="B14016" t="s">
        <v>6778</v>
      </c>
      <c r="C14016" t="s">
        <v>6779</v>
      </c>
      <c r="D14016">
        <v>1193</v>
      </c>
      <c r="E14016" s="1">
        <v>8.9740000000000002</v>
      </c>
      <c r="F14016">
        <v>6.4130000000000003</v>
      </c>
      <c r="G14016">
        <v>2.4289999999999998</v>
      </c>
      <c r="H14016">
        <v>21</v>
      </c>
      <c r="I14016">
        <v>5</v>
      </c>
      <c r="J14016">
        <v>3.7699999999999999E-3</v>
      </c>
      <c r="K14016">
        <v>1.9750000000000001</v>
      </c>
      <c r="L14016">
        <v>2.7598518518518511</v>
      </c>
      <c r="M14016" s="2">
        <f t="shared" si="435"/>
        <v>3.7037037037037033</v>
      </c>
      <c r="N14016" t="s">
        <v>6736</v>
      </c>
    </row>
    <row r="14017" spans="1:14">
      <c r="A14017">
        <v>6</v>
      </c>
      <c r="B14017" t="s">
        <v>11745</v>
      </c>
      <c r="C14017" t="s">
        <v>11746</v>
      </c>
      <c r="D14017">
        <v>19882</v>
      </c>
      <c r="E14017" s="1">
        <v>8.6780000000000008</v>
      </c>
      <c r="F14017">
        <v>7.7960000000000003</v>
      </c>
      <c r="G14017">
        <v>1.802</v>
      </c>
      <c r="H14017">
        <v>248</v>
      </c>
      <c r="I14017">
        <v>6</v>
      </c>
      <c r="J14017">
        <v>5.7700000000000001E-2</v>
      </c>
      <c r="K14017">
        <v>2.6880000000000002</v>
      </c>
      <c r="L14017">
        <v>2.7598518518518511</v>
      </c>
      <c r="M14017" s="2">
        <f t="shared" si="435"/>
        <v>4.4444444444444446</v>
      </c>
      <c r="N14017" t="s">
        <v>6736</v>
      </c>
    </row>
    <row r="14018" spans="1:14">
      <c r="A14018">
        <v>7</v>
      </c>
      <c r="B14018" t="s">
        <v>6764</v>
      </c>
      <c r="C14018" t="s">
        <v>6765</v>
      </c>
      <c r="D14018">
        <v>11606</v>
      </c>
      <c r="E14018" s="1">
        <v>8.4860000000000007</v>
      </c>
      <c r="F14018">
        <v>8.9339999999999993</v>
      </c>
      <c r="G14018">
        <v>1.6990000000000001</v>
      </c>
      <c r="H14018">
        <v>136</v>
      </c>
      <c r="I14018">
        <v>6.3</v>
      </c>
      <c r="J14018">
        <v>3.1870000000000002E-2</v>
      </c>
      <c r="K14018">
        <v>3.008</v>
      </c>
      <c r="L14018">
        <v>2.7598518518518511</v>
      </c>
      <c r="M14018" s="2">
        <f t="shared" si="435"/>
        <v>5.1851851851851851</v>
      </c>
      <c r="N14018" t="s">
        <v>6736</v>
      </c>
    </row>
    <row r="14019" spans="1:14">
      <c r="A14019">
        <v>8</v>
      </c>
      <c r="B14019" t="s">
        <v>6750</v>
      </c>
      <c r="C14019" t="s">
        <v>6751</v>
      </c>
      <c r="D14019">
        <v>2761</v>
      </c>
      <c r="E14019" s="1">
        <v>7.23</v>
      </c>
      <c r="F14019">
        <v>5.8250000000000002</v>
      </c>
      <c r="G14019">
        <v>1.2689999999999999</v>
      </c>
      <c r="H14019">
        <v>26</v>
      </c>
      <c r="I14019">
        <v>7.4</v>
      </c>
      <c r="J14019">
        <v>5.2300000000000003E-3</v>
      </c>
      <c r="K14019">
        <v>1.577</v>
      </c>
      <c r="L14019">
        <v>2.7598518518518511</v>
      </c>
      <c r="M14019" s="2">
        <f t="shared" si="435"/>
        <v>5.9259259259259265</v>
      </c>
      <c r="N14019" t="s">
        <v>6736</v>
      </c>
    </row>
    <row r="14020" spans="1:14">
      <c r="A14020">
        <v>9</v>
      </c>
      <c r="B14020" t="s">
        <v>5490</v>
      </c>
      <c r="C14020" t="s">
        <v>5491</v>
      </c>
      <c r="D14020">
        <v>16470</v>
      </c>
      <c r="E14020" s="1">
        <v>6.97</v>
      </c>
      <c r="F14020">
        <v>7.1479999999999997</v>
      </c>
      <c r="G14020">
        <v>2.0099999999999998</v>
      </c>
      <c r="H14020">
        <v>96</v>
      </c>
      <c r="I14020" t="s">
        <v>18288</v>
      </c>
      <c r="J14020">
        <v>2.7810000000000001E-2</v>
      </c>
      <c r="K14020">
        <v>2.6389999999999998</v>
      </c>
      <c r="L14020">
        <v>2.7598518518518511</v>
      </c>
      <c r="M14020" s="2">
        <f t="shared" si="435"/>
        <v>6.666666666666667</v>
      </c>
      <c r="N14020" t="s">
        <v>6736</v>
      </c>
    </row>
    <row r="14021" spans="1:14">
      <c r="A14021">
        <v>10</v>
      </c>
      <c r="B14021" t="s">
        <v>6666</v>
      </c>
      <c r="C14021" t="s">
        <v>6667</v>
      </c>
      <c r="D14021">
        <v>21472</v>
      </c>
      <c r="E14021" s="1">
        <v>6.6059999999999999</v>
      </c>
      <c r="F14021">
        <v>7.1120000000000001</v>
      </c>
      <c r="G14021">
        <v>1.8720000000000001</v>
      </c>
      <c r="H14021">
        <v>117</v>
      </c>
      <c r="I14021" t="s">
        <v>18288</v>
      </c>
      <c r="J14021">
        <v>3.2570000000000002E-2</v>
      </c>
      <c r="K14021">
        <v>2.4279999999999999</v>
      </c>
      <c r="L14021">
        <v>2.7598518518518511</v>
      </c>
      <c r="M14021" s="2">
        <f t="shared" si="435"/>
        <v>7.4074074074074066</v>
      </c>
      <c r="N14021" t="s">
        <v>6736</v>
      </c>
    </row>
    <row r="14022" spans="1:14">
      <c r="A14022">
        <v>11</v>
      </c>
      <c r="B14022" t="s">
        <v>11689</v>
      </c>
      <c r="C14022" t="s">
        <v>11690</v>
      </c>
      <c r="D14022">
        <v>2253</v>
      </c>
      <c r="E14022" s="1">
        <v>6.242</v>
      </c>
      <c r="F14022">
        <v>6.4729999999999999</v>
      </c>
      <c r="G14022">
        <v>1.647</v>
      </c>
      <c r="H14022">
        <v>34</v>
      </c>
      <c r="I14022">
        <v>5.2</v>
      </c>
      <c r="J14022">
        <v>6.96E-3</v>
      </c>
      <c r="K14022">
        <v>2.157</v>
      </c>
      <c r="L14022">
        <v>2.7598518518518511</v>
      </c>
      <c r="M14022" s="2">
        <f t="shared" si="435"/>
        <v>8.1481481481481488</v>
      </c>
      <c r="N14022" t="s">
        <v>6736</v>
      </c>
    </row>
    <row r="14023" spans="1:14">
      <c r="A14023">
        <v>12</v>
      </c>
      <c r="B14023" t="s">
        <v>6712</v>
      </c>
      <c r="C14023" t="s">
        <v>6713</v>
      </c>
      <c r="D14023">
        <v>17639</v>
      </c>
      <c r="E14023" s="1">
        <v>5.8120000000000003</v>
      </c>
      <c r="F14023">
        <v>5.6390000000000002</v>
      </c>
      <c r="G14023">
        <v>0.72599999999999998</v>
      </c>
      <c r="H14023">
        <v>157</v>
      </c>
      <c r="I14023">
        <v>8.1</v>
      </c>
      <c r="J14023">
        <v>3.3250000000000002E-2</v>
      </c>
      <c r="K14023">
        <v>1.7749999999999999</v>
      </c>
      <c r="L14023">
        <v>2.7598518518518511</v>
      </c>
      <c r="M14023" s="2">
        <f t="shared" si="435"/>
        <v>8.8888888888888893</v>
      </c>
      <c r="N14023" t="s">
        <v>6736</v>
      </c>
    </row>
    <row r="14024" spans="1:14">
      <c r="A14024">
        <v>13</v>
      </c>
      <c r="B14024" t="s">
        <v>18220</v>
      </c>
      <c r="C14024" t="s">
        <v>18221</v>
      </c>
      <c r="D14024">
        <v>4003</v>
      </c>
      <c r="E14024" s="1">
        <v>5.641</v>
      </c>
      <c r="F14024">
        <v>5.0919999999999996</v>
      </c>
      <c r="G14024">
        <v>0.80500000000000005</v>
      </c>
      <c r="H14024">
        <v>123</v>
      </c>
      <c r="I14024">
        <v>3.9</v>
      </c>
      <c r="J14024">
        <v>1.374E-2</v>
      </c>
      <c r="K14024">
        <v>1.4790000000000001</v>
      </c>
      <c r="L14024">
        <v>2.7598518518518511</v>
      </c>
      <c r="M14024" s="2">
        <f t="shared" si="435"/>
        <v>9.6296296296296298</v>
      </c>
      <c r="N14024" t="s">
        <v>6736</v>
      </c>
    </row>
    <row r="14025" spans="1:14">
      <c r="A14025">
        <v>14</v>
      </c>
      <c r="B14025" t="s">
        <v>6738</v>
      </c>
      <c r="C14025" t="s">
        <v>6739</v>
      </c>
      <c r="D14025">
        <v>16680</v>
      </c>
      <c r="E14025" s="1">
        <v>5.5869999999999997</v>
      </c>
      <c r="F14025">
        <v>6.1479999999999997</v>
      </c>
      <c r="G14025">
        <v>0.91300000000000003</v>
      </c>
      <c r="H14025">
        <v>230</v>
      </c>
      <c r="I14025">
        <v>8.6</v>
      </c>
      <c r="J14025">
        <v>3.5880000000000002E-2</v>
      </c>
      <c r="K14025">
        <v>2.234</v>
      </c>
      <c r="L14025">
        <v>2.7598518518518511</v>
      </c>
      <c r="M14025" s="2">
        <f t="shared" si="435"/>
        <v>10.37037037037037</v>
      </c>
      <c r="N14025" t="s">
        <v>6736</v>
      </c>
    </row>
    <row r="14026" spans="1:14">
      <c r="A14026">
        <v>15</v>
      </c>
      <c r="B14026" t="s">
        <v>6710</v>
      </c>
      <c r="C14026" t="s">
        <v>6711</v>
      </c>
      <c r="D14026">
        <v>12841</v>
      </c>
      <c r="E14026" s="1">
        <v>5.4219999999999997</v>
      </c>
      <c r="F14026">
        <v>6.2350000000000003</v>
      </c>
      <c r="G14026">
        <v>0.97599999999999998</v>
      </c>
      <c r="H14026">
        <v>127</v>
      </c>
      <c r="I14026">
        <v>8.5</v>
      </c>
      <c r="J14026">
        <v>2.63E-2</v>
      </c>
      <c r="K14026">
        <v>2.3039999999999998</v>
      </c>
      <c r="L14026">
        <v>2.7598518518518511</v>
      </c>
      <c r="M14026" s="2">
        <f t="shared" si="435"/>
        <v>11.111111111111111</v>
      </c>
      <c r="N14026" t="s">
        <v>6736</v>
      </c>
    </row>
    <row r="14027" spans="1:14">
      <c r="A14027">
        <v>16</v>
      </c>
      <c r="B14027" t="s">
        <v>12794</v>
      </c>
      <c r="C14027" t="s">
        <v>12795</v>
      </c>
      <c r="D14027">
        <v>9603</v>
      </c>
      <c r="E14027" s="1">
        <v>5.1369999999999996</v>
      </c>
      <c r="F14027">
        <v>5.9260000000000002</v>
      </c>
      <c r="G14027">
        <v>1.091</v>
      </c>
      <c r="H14027">
        <v>198</v>
      </c>
      <c r="I14027">
        <v>5.9</v>
      </c>
      <c r="J14027">
        <v>2.4230000000000002E-2</v>
      </c>
      <c r="K14027">
        <v>1.764</v>
      </c>
      <c r="L14027">
        <v>2.7598518518518511</v>
      </c>
      <c r="M14027" s="2">
        <f t="shared" si="435"/>
        <v>11.851851851851853</v>
      </c>
      <c r="N14027" t="s">
        <v>6736</v>
      </c>
    </row>
    <row r="14028" spans="1:14">
      <c r="A14028">
        <v>17</v>
      </c>
      <c r="B14028" t="s">
        <v>18262</v>
      </c>
      <c r="C14028" t="s">
        <v>18263</v>
      </c>
      <c r="D14028">
        <v>23923</v>
      </c>
      <c r="E14028" s="1">
        <v>4.9240000000000004</v>
      </c>
      <c r="F14028">
        <v>5.1440000000000001</v>
      </c>
      <c r="G14028">
        <v>1.69</v>
      </c>
      <c r="H14028">
        <v>187</v>
      </c>
      <c r="I14028" t="s">
        <v>18288</v>
      </c>
      <c r="J14028">
        <v>3.8809999999999997E-2</v>
      </c>
      <c r="K14028">
        <v>1.82</v>
      </c>
      <c r="L14028">
        <v>2.7598518518518511</v>
      </c>
      <c r="M14028" s="2">
        <f t="shared" si="435"/>
        <v>12.592592592592592</v>
      </c>
      <c r="N14028" t="s">
        <v>6736</v>
      </c>
    </row>
    <row r="14029" spans="1:14">
      <c r="A14029">
        <v>18</v>
      </c>
      <c r="B14029" t="s">
        <v>10511</v>
      </c>
      <c r="C14029" t="s">
        <v>10512</v>
      </c>
      <c r="D14029">
        <v>11048</v>
      </c>
      <c r="E14029" s="1">
        <v>4.8570000000000002</v>
      </c>
      <c r="F14029">
        <v>4.625</v>
      </c>
      <c r="G14029">
        <v>1</v>
      </c>
      <c r="H14029">
        <v>98</v>
      </c>
      <c r="I14029" t="s">
        <v>18288</v>
      </c>
      <c r="J14029">
        <v>1.4080000000000001E-2</v>
      </c>
      <c r="K14029">
        <v>1.399</v>
      </c>
      <c r="L14029">
        <v>2.7598518518518511</v>
      </c>
      <c r="M14029" s="2">
        <f t="shared" si="435"/>
        <v>13.333333333333334</v>
      </c>
      <c r="N14029" t="s">
        <v>6736</v>
      </c>
    </row>
    <row r="14030" spans="1:14">
      <c r="A14030">
        <v>19</v>
      </c>
      <c r="B14030" t="s">
        <v>18166</v>
      </c>
      <c r="C14030" t="s">
        <v>18167</v>
      </c>
      <c r="D14030">
        <v>3177</v>
      </c>
      <c r="E14030" s="1">
        <v>4.8259999999999996</v>
      </c>
      <c r="F14030">
        <v>4.6379999999999999</v>
      </c>
      <c r="G14030">
        <v>0.629</v>
      </c>
      <c r="H14030">
        <v>70</v>
      </c>
      <c r="I14030">
        <v>5.5</v>
      </c>
      <c r="J14030">
        <v>8.7799999999999996E-3</v>
      </c>
      <c r="K14030">
        <v>1.3839999999999999</v>
      </c>
      <c r="L14030">
        <v>2.7598518518518511</v>
      </c>
      <c r="M14030" s="2">
        <f t="shared" si="435"/>
        <v>14.074074074074074</v>
      </c>
      <c r="N14030" t="s">
        <v>6736</v>
      </c>
    </row>
    <row r="14031" spans="1:14">
      <c r="A14031">
        <v>20</v>
      </c>
      <c r="B14031" t="s">
        <v>18118</v>
      </c>
      <c r="C14031" t="s">
        <v>18119</v>
      </c>
      <c r="D14031">
        <v>4345</v>
      </c>
      <c r="E14031" s="1">
        <v>4.6210000000000004</v>
      </c>
      <c r="F14031">
        <v>5.4809999999999999</v>
      </c>
      <c r="G14031">
        <v>0.74399999999999999</v>
      </c>
      <c r="H14031">
        <v>90</v>
      </c>
      <c r="I14031">
        <v>5.2</v>
      </c>
      <c r="J14031">
        <v>1.278E-2</v>
      </c>
      <c r="K14031">
        <v>1.587</v>
      </c>
      <c r="L14031">
        <v>2.7598518518518511</v>
      </c>
      <c r="M14031" s="2">
        <f t="shared" si="435"/>
        <v>14.814814814814813</v>
      </c>
      <c r="N14031" t="s">
        <v>6736</v>
      </c>
    </row>
    <row r="14032" spans="1:14">
      <c r="A14032">
        <v>21</v>
      </c>
      <c r="B14032" t="s">
        <v>6678</v>
      </c>
      <c r="C14032" t="s">
        <v>6679</v>
      </c>
      <c r="D14032">
        <v>4037</v>
      </c>
      <c r="E14032" s="1">
        <v>4.6100000000000003</v>
      </c>
      <c r="F14032">
        <v>4.3470000000000004</v>
      </c>
      <c r="G14032">
        <v>0.435</v>
      </c>
      <c r="H14032">
        <v>124</v>
      </c>
      <c r="I14032">
        <v>4.5</v>
      </c>
      <c r="J14032">
        <v>1.4120000000000001E-2</v>
      </c>
      <c r="K14032">
        <v>1.44</v>
      </c>
      <c r="L14032">
        <v>2.7598518518518511</v>
      </c>
      <c r="M14032" s="2">
        <f t="shared" si="435"/>
        <v>15.555555555555555</v>
      </c>
      <c r="N14032" t="s">
        <v>6736</v>
      </c>
    </row>
    <row r="14033" spans="1:14">
      <c r="A14033">
        <v>22</v>
      </c>
      <c r="B14033" t="s">
        <v>18206</v>
      </c>
      <c r="C14033" t="s">
        <v>18207</v>
      </c>
      <c r="D14033">
        <v>4055</v>
      </c>
      <c r="E14033" s="1">
        <v>4.5949999999999998</v>
      </c>
      <c r="F14033">
        <v>4.3070000000000004</v>
      </c>
      <c r="G14033">
        <v>0.81899999999999995</v>
      </c>
      <c r="H14033">
        <v>105</v>
      </c>
      <c r="I14033">
        <v>5.4</v>
      </c>
      <c r="J14033">
        <v>1.1140000000000001E-2</v>
      </c>
      <c r="K14033">
        <v>1.2729999999999999</v>
      </c>
      <c r="L14033">
        <v>2.7598518518518511</v>
      </c>
      <c r="M14033" s="2">
        <f t="shared" si="435"/>
        <v>16.296296296296298</v>
      </c>
      <c r="N14033" t="s">
        <v>6736</v>
      </c>
    </row>
    <row r="14034" spans="1:14">
      <c r="A14034">
        <v>23</v>
      </c>
      <c r="B14034" t="s">
        <v>6762</v>
      </c>
      <c r="C14034" t="s">
        <v>6763</v>
      </c>
      <c r="D14034">
        <v>16157</v>
      </c>
      <c r="E14034" s="1">
        <v>4.59</v>
      </c>
      <c r="F14034">
        <v>4.9740000000000002</v>
      </c>
      <c r="G14034">
        <v>0.49</v>
      </c>
      <c r="H14034">
        <v>343</v>
      </c>
      <c r="I14034">
        <v>6.1</v>
      </c>
      <c r="J14034">
        <v>4.0059999999999998E-2</v>
      </c>
      <c r="K14034">
        <v>1.4590000000000001</v>
      </c>
      <c r="L14034">
        <v>2.7598518518518511</v>
      </c>
      <c r="M14034" s="2">
        <f t="shared" si="435"/>
        <v>17.037037037037038</v>
      </c>
      <c r="N14034" t="s">
        <v>6736</v>
      </c>
    </row>
    <row r="14035" spans="1:14">
      <c r="A14035">
        <v>24</v>
      </c>
      <c r="B14035" t="s">
        <v>10513</v>
      </c>
      <c r="C14035" t="s">
        <v>10514</v>
      </c>
      <c r="D14035">
        <v>13194</v>
      </c>
      <c r="E14035" s="1">
        <v>4.577</v>
      </c>
      <c r="F14035">
        <v>4.9480000000000004</v>
      </c>
      <c r="G14035">
        <v>1.321</v>
      </c>
      <c r="H14035">
        <v>243</v>
      </c>
      <c r="I14035">
        <v>7.2</v>
      </c>
      <c r="J14035">
        <v>3.039E-2</v>
      </c>
      <c r="K14035">
        <v>1.681</v>
      </c>
      <c r="L14035">
        <v>2.7598518518518511</v>
      </c>
      <c r="M14035" s="2">
        <f t="shared" si="435"/>
        <v>17.777777777777779</v>
      </c>
      <c r="N14035" t="s">
        <v>6736</v>
      </c>
    </row>
    <row r="14036" spans="1:14">
      <c r="A14036">
        <v>25</v>
      </c>
      <c r="B14036" t="s">
        <v>15826</v>
      </c>
      <c r="C14036" t="s">
        <v>15827</v>
      </c>
      <c r="D14036">
        <v>4663</v>
      </c>
      <c r="E14036" s="1">
        <v>4.1310000000000002</v>
      </c>
      <c r="F14036">
        <v>4.2949999999999999</v>
      </c>
      <c r="G14036">
        <v>1.131</v>
      </c>
      <c r="H14036">
        <v>107</v>
      </c>
      <c r="I14036">
        <v>5.6</v>
      </c>
      <c r="J14036">
        <v>1.3849999999999999E-2</v>
      </c>
      <c r="K14036">
        <v>1.4279999999999999</v>
      </c>
      <c r="L14036">
        <v>2.7598518518518511</v>
      </c>
      <c r="M14036" s="2">
        <f t="shared" si="435"/>
        <v>18.518518518518519</v>
      </c>
      <c r="N14036" t="s">
        <v>6736</v>
      </c>
    </row>
    <row r="14037" spans="1:14">
      <c r="A14037">
        <v>26</v>
      </c>
      <c r="B14037" t="s">
        <v>6746</v>
      </c>
      <c r="C14037" t="s">
        <v>6747</v>
      </c>
      <c r="D14037">
        <v>10757</v>
      </c>
      <c r="E14037" s="1">
        <v>4.077</v>
      </c>
      <c r="F14037">
        <v>4.8029999999999999</v>
      </c>
      <c r="G14037">
        <v>0.63100000000000001</v>
      </c>
      <c r="H14037">
        <v>122</v>
      </c>
      <c r="I14037">
        <v>9</v>
      </c>
      <c r="J14037">
        <v>1.8280000000000001E-2</v>
      </c>
      <c r="K14037">
        <v>1.6839999999999999</v>
      </c>
      <c r="L14037">
        <v>2.7598518518518511</v>
      </c>
      <c r="M14037" s="2">
        <f t="shared" si="435"/>
        <v>19.25925925925926</v>
      </c>
      <c r="N14037" t="s">
        <v>6736</v>
      </c>
    </row>
    <row r="14038" spans="1:14">
      <c r="A14038">
        <v>27</v>
      </c>
      <c r="B14038" t="s">
        <v>6716</v>
      </c>
      <c r="C14038" t="s">
        <v>6717</v>
      </c>
      <c r="D14038">
        <v>9754</v>
      </c>
      <c r="E14038" s="1">
        <v>4.0659999999999998</v>
      </c>
      <c r="F14038">
        <v>4.5439999999999996</v>
      </c>
      <c r="G14038">
        <v>0.56200000000000006</v>
      </c>
      <c r="H14038">
        <v>226</v>
      </c>
      <c r="I14038">
        <v>9.3000000000000007</v>
      </c>
      <c r="J14038">
        <v>2.0979999999999999E-2</v>
      </c>
      <c r="K14038">
        <v>1.4570000000000001</v>
      </c>
      <c r="L14038">
        <v>2.7598518518518511</v>
      </c>
      <c r="M14038" s="2">
        <f t="shared" si="435"/>
        <v>20</v>
      </c>
      <c r="N14038" t="s">
        <v>6736</v>
      </c>
    </row>
    <row r="14039" spans="1:14">
      <c r="A14039">
        <v>28</v>
      </c>
      <c r="B14039" t="s">
        <v>11775</v>
      </c>
      <c r="C14039" t="s">
        <v>11776</v>
      </c>
      <c r="D14039">
        <v>24104</v>
      </c>
      <c r="E14039" s="1">
        <v>4.0609999999999999</v>
      </c>
      <c r="F14039">
        <v>4.2850000000000001</v>
      </c>
      <c r="G14039">
        <v>0.81599999999999995</v>
      </c>
      <c r="H14039">
        <v>385</v>
      </c>
      <c r="I14039">
        <v>9</v>
      </c>
      <c r="J14039">
        <v>3.6990000000000002E-2</v>
      </c>
      <c r="K14039">
        <v>1.2230000000000001</v>
      </c>
      <c r="L14039">
        <v>2.7598518518518511</v>
      </c>
      <c r="M14039" s="2">
        <f t="shared" si="435"/>
        <v>20.74074074074074</v>
      </c>
      <c r="N14039" t="s">
        <v>6736</v>
      </c>
    </row>
    <row r="14040" spans="1:14">
      <c r="A14040">
        <v>29</v>
      </c>
      <c r="B14040" t="s">
        <v>5470</v>
      </c>
      <c r="C14040" t="s">
        <v>5471</v>
      </c>
      <c r="D14040">
        <v>2440</v>
      </c>
      <c r="E14040" s="1">
        <v>3.6989999999999998</v>
      </c>
      <c r="F14040">
        <v>3.0670000000000002</v>
      </c>
      <c r="G14040">
        <v>0.53800000000000003</v>
      </c>
      <c r="H14040">
        <v>65</v>
      </c>
      <c r="I14040">
        <v>6.2</v>
      </c>
      <c r="J14040">
        <v>6.7099999999999998E-3</v>
      </c>
      <c r="K14040">
        <v>1.026</v>
      </c>
      <c r="L14040">
        <v>2.7598518518518511</v>
      </c>
      <c r="M14040" s="2">
        <f t="shared" si="435"/>
        <v>21.481481481481481</v>
      </c>
      <c r="N14040" t="s">
        <v>6736</v>
      </c>
    </row>
    <row r="14041" spans="1:14">
      <c r="A14041">
        <v>30</v>
      </c>
      <c r="B14041" t="s">
        <v>6776</v>
      </c>
      <c r="C14041" t="s">
        <v>6777</v>
      </c>
      <c r="D14041">
        <v>1597</v>
      </c>
      <c r="E14041" s="1">
        <v>3.5710000000000002</v>
      </c>
      <c r="F14041">
        <v>3.089</v>
      </c>
      <c r="G14041">
        <v>1.2030000000000001</v>
      </c>
      <c r="H14041">
        <v>59</v>
      </c>
      <c r="I14041">
        <v>3.2</v>
      </c>
      <c r="J14041">
        <v>5.94E-3</v>
      </c>
      <c r="K14041">
        <v>0.88700000000000001</v>
      </c>
      <c r="L14041">
        <v>2.7598518518518511</v>
      </c>
      <c r="M14041" s="2">
        <f t="shared" si="435"/>
        <v>22.222222222222221</v>
      </c>
      <c r="N14041" t="s">
        <v>6736</v>
      </c>
    </row>
    <row r="14042" spans="1:14">
      <c r="A14042">
        <v>31</v>
      </c>
      <c r="B14042" t="s">
        <v>14636</v>
      </c>
      <c r="C14042" t="s">
        <v>14637</v>
      </c>
      <c r="D14042">
        <v>7830</v>
      </c>
      <c r="E14042" s="1">
        <v>3.552</v>
      </c>
      <c r="F14042">
        <v>3.5049999999999999</v>
      </c>
      <c r="G14042">
        <v>0.66100000000000003</v>
      </c>
      <c r="H14042">
        <v>189</v>
      </c>
      <c r="I14042">
        <v>5.3</v>
      </c>
      <c r="J14042">
        <v>2.009E-2</v>
      </c>
      <c r="K14042">
        <v>0.94</v>
      </c>
      <c r="L14042">
        <v>2.7598518518518511</v>
      </c>
      <c r="M14042" s="2">
        <f t="shared" si="435"/>
        <v>22.962962962962962</v>
      </c>
      <c r="N14042" t="s">
        <v>6736</v>
      </c>
    </row>
    <row r="14043" spans="1:14">
      <c r="A14043">
        <v>32</v>
      </c>
      <c r="B14043" t="s">
        <v>18238</v>
      </c>
      <c r="C14043" t="s">
        <v>18239</v>
      </c>
      <c r="D14043">
        <v>1190</v>
      </c>
      <c r="E14043" s="1">
        <v>3.5249999999999999</v>
      </c>
      <c r="F14043">
        <v>3.1139999999999999</v>
      </c>
      <c r="G14043">
        <v>6.2E-2</v>
      </c>
      <c r="H14043">
        <v>32</v>
      </c>
      <c r="I14043">
        <v>7.7</v>
      </c>
      <c r="J14043">
        <v>2.7799999999999999E-3</v>
      </c>
      <c r="K14043">
        <v>1.0660000000000001</v>
      </c>
      <c r="L14043">
        <v>2.7598518518518511</v>
      </c>
      <c r="M14043" s="2">
        <f t="shared" si="435"/>
        <v>23.703703703703706</v>
      </c>
      <c r="N14043" t="s">
        <v>6736</v>
      </c>
    </row>
    <row r="14044" spans="1:14">
      <c r="A14044">
        <v>33</v>
      </c>
      <c r="B14044" t="s">
        <v>9709</v>
      </c>
      <c r="C14044" t="s">
        <v>9710</v>
      </c>
      <c r="D14044">
        <v>5057</v>
      </c>
      <c r="E14044" s="1">
        <v>3.5129999999999999</v>
      </c>
      <c r="F14044">
        <v>4.4960000000000004</v>
      </c>
      <c r="G14044">
        <v>0.748</v>
      </c>
      <c r="H14044">
        <v>103</v>
      </c>
      <c r="I14044">
        <v>7.4</v>
      </c>
      <c r="J14044">
        <v>1.0529999999999999E-2</v>
      </c>
      <c r="K14044">
        <v>1.347</v>
      </c>
      <c r="L14044">
        <v>2.7598518518518511</v>
      </c>
      <c r="M14044" s="2">
        <f t="shared" ref="M14044:M14075" si="436">A14044/135*100</f>
        <v>24.444444444444443</v>
      </c>
      <c r="N14044" t="s">
        <v>6736</v>
      </c>
    </row>
    <row r="14045" spans="1:14">
      <c r="A14045">
        <v>34</v>
      </c>
      <c r="B14045" t="s">
        <v>6696</v>
      </c>
      <c r="C14045" t="s">
        <v>6697</v>
      </c>
      <c r="D14045">
        <v>1174</v>
      </c>
      <c r="E14045" s="1">
        <v>3.5</v>
      </c>
      <c r="F14045">
        <v>3.0390000000000001</v>
      </c>
      <c r="G14045">
        <v>0.20699999999999999</v>
      </c>
      <c r="H14045">
        <v>29</v>
      </c>
      <c r="I14045">
        <v>7.8</v>
      </c>
      <c r="J14045">
        <v>2.82E-3</v>
      </c>
      <c r="K14045">
        <v>1.0449999999999999</v>
      </c>
      <c r="L14045">
        <v>2.7598518518518511</v>
      </c>
      <c r="M14045" s="2">
        <f t="shared" si="436"/>
        <v>25.185185185185183</v>
      </c>
      <c r="N14045" t="s">
        <v>6736</v>
      </c>
    </row>
    <row r="14046" spans="1:14">
      <c r="A14046">
        <v>35</v>
      </c>
      <c r="B14046" t="s">
        <v>6674</v>
      </c>
      <c r="C14046" t="s">
        <v>6675</v>
      </c>
      <c r="D14046">
        <v>2320</v>
      </c>
      <c r="E14046" s="1">
        <v>3.4220000000000002</v>
      </c>
      <c r="F14046">
        <v>3.593</v>
      </c>
      <c r="G14046">
        <v>0.69699999999999995</v>
      </c>
      <c r="H14046">
        <v>76</v>
      </c>
      <c r="I14046">
        <v>4.8</v>
      </c>
      <c r="J14046">
        <v>8.5100000000000002E-3</v>
      </c>
      <c r="K14046">
        <v>1.155</v>
      </c>
      <c r="L14046">
        <v>2.7598518518518511</v>
      </c>
      <c r="M14046" s="2">
        <f t="shared" si="436"/>
        <v>25.925925925925924</v>
      </c>
      <c r="N14046" t="s">
        <v>6736</v>
      </c>
    </row>
    <row r="14047" spans="1:14">
      <c r="A14047">
        <v>36</v>
      </c>
      <c r="B14047" t="s">
        <v>14526</v>
      </c>
      <c r="C14047" t="s">
        <v>14527</v>
      </c>
      <c r="D14047">
        <v>4318</v>
      </c>
      <c r="E14047" s="1">
        <v>3.3740000000000001</v>
      </c>
      <c r="F14047">
        <v>3.4409999999999998</v>
      </c>
      <c r="G14047">
        <v>0.94899999999999995</v>
      </c>
      <c r="H14047">
        <v>156</v>
      </c>
      <c r="I14047">
        <v>4.8</v>
      </c>
      <c r="J14047">
        <v>1.2749999999999999E-2</v>
      </c>
      <c r="K14047">
        <v>1.0369999999999999</v>
      </c>
      <c r="L14047">
        <v>2.7598518518518511</v>
      </c>
      <c r="M14047" s="2">
        <f t="shared" si="436"/>
        <v>26.666666666666668</v>
      </c>
      <c r="N14047" t="s">
        <v>6736</v>
      </c>
    </row>
    <row r="14048" spans="1:14">
      <c r="A14048">
        <v>37</v>
      </c>
      <c r="B14048" t="s">
        <v>14640</v>
      </c>
      <c r="C14048" t="s">
        <v>14641</v>
      </c>
      <c r="D14048">
        <v>4048</v>
      </c>
      <c r="E14048" s="1">
        <v>3.3639999999999999</v>
      </c>
      <c r="F14048">
        <v>3.8319999999999999</v>
      </c>
      <c r="G14048">
        <v>0.159</v>
      </c>
      <c r="H14048">
        <v>113</v>
      </c>
      <c r="I14048">
        <v>5.4</v>
      </c>
      <c r="J14048">
        <v>1.2710000000000001E-2</v>
      </c>
      <c r="K14048">
        <v>1.2430000000000001</v>
      </c>
      <c r="L14048">
        <v>2.7598518518518511</v>
      </c>
      <c r="M14048" s="2">
        <f t="shared" si="436"/>
        <v>27.407407407407408</v>
      </c>
      <c r="N14048" t="s">
        <v>6736</v>
      </c>
    </row>
    <row r="14049" spans="1:14">
      <c r="A14049">
        <v>38</v>
      </c>
      <c r="B14049" t="s">
        <v>18224</v>
      </c>
      <c r="C14049" t="s">
        <v>18225</v>
      </c>
      <c r="D14049">
        <v>14622</v>
      </c>
      <c r="E14049" s="1">
        <v>3.2949999999999999</v>
      </c>
      <c r="F14049">
        <v>3.8559999999999999</v>
      </c>
      <c r="G14049">
        <v>0.65200000000000002</v>
      </c>
      <c r="H14049">
        <v>512</v>
      </c>
      <c r="I14049">
        <v>6.1</v>
      </c>
      <c r="J14049">
        <v>3.524E-2</v>
      </c>
      <c r="K14049">
        <v>1.133</v>
      </c>
      <c r="L14049">
        <v>2.7598518518518511</v>
      </c>
      <c r="M14049" s="2">
        <f t="shared" si="436"/>
        <v>28.148148148148149</v>
      </c>
      <c r="N14049" t="s">
        <v>6736</v>
      </c>
    </row>
    <row r="14050" spans="1:14">
      <c r="A14050">
        <v>39</v>
      </c>
      <c r="B14050" t="s">
        <v>6660</v>
      </c>
      <c r="C14050" t="s">
        <v>6661</v>
      </c>
      <c r="D14050">
        <v>4828</v>
      </c>
      <c r="E14050" s="1">
        <v>3.2930000000000001</v>
      </c>
      <c r="F14050">
        <v>3.1019999999999999</v>
      </c>
      <c r="G14050">
        <v>3.036</v>
      </c>
      <c r="H14050">
        <v>84</v>
      </c>
      <c r="I14050">
        <v>6.8</v>
      </c>
      <c r="J14050">
        <v>9.5999999999999992E-3</v>
      </c>
      <c r="K14050">
        <v>0.93300000000000005</v>
      </c>
      <c r="L14050">
        <v>2.7598518518518511</v>
      </c>
      <c r="M14050" s="2">
        <f t="shared" si="436"/>
        <v>28.888888888888886</v>
      </c>
      <c r="N14050" t="s">
        <v>6736</v>
      </c>
    </row>
    <row r="14051" spans="1:14">
      <c r="A14051">
        <v>40</v>
      </c>
      <c r="B14051" t="s">
        <v>6690</v>
      </c>
      <c r="C14051" t="s">
        <v>6691</v>
      </c>
      <c r="D14051">
        <v>3467</v>
      </c>
      <c r="E14051" s="1">
        <v>3.2850000000000001</v>
      </c>
      <c r="F14051">
        <v>3.702</v>
      </c>
      <c r="G14051">
        <v>0.70799999999999996</v>
      </c>
      <c r="H14051">
        <v>106</v>
      </c>
      <c r="I14051">
        <v>6</v>
      </c>
      <c r="J14051">
        <v>8.6899999999999998E-3</v>
      </c>
      <c r="K14051">
        <v>1.1020000000000001</v>
      </c>
      <c r="L14051">
        <v>2.7598518518518511</v>
      </c>
      <c r="M14051" s="2">
        <f t="shared" si="436"/>
        <v>29.629629629629626</v>
      </c>
      <c r="N14051" t="s">
        <v>6736</v>
      </c>
    </row>
    <row r="14052" spans="1:14">
      <c r="A14052">
        <v>41</v>
      </c>
      <c r="B14052" t="s">
        <v>6718</v>
      </c>
      <c r="C14052" t="s">
        <v>6719</v>
      </c>
      <c r="D14052">
        <v>9147</v>
      </c>
      <c r="E14052" s="1">
        <v>3.2679999999999998</v>
      </c>
      <c r="F14052">
        <v>3.6080000000000001</v>
      </c>
      <c r="G14052">
        <v>0.51300000000000001</v>
      </c>
      <c r="H14052">
        <v>152</v>
      </c>
      <c r="I14052" t="s">
        <v>18288</v>
      </c>
      <c r="J14052">
        <v>1.421E-2</v>
      </c>
      <c r="K14052">
        <v>1.1859999999999999</v>
      </c>
      <c r="L14052">
        <v>2.7598518518518511</v>
      </c>
      <c r="M14052" s="2">
        <f t="shared" si="436"/>
        <v>30.37037037037037</v>
      </c>
      <c r="N14052" t="s">
        <v>6736</v>
      </c>
    </row>
    <row r="14053" spans="1:14">
      <c r="A14053">
        <v>42</v>
      </c>
      <c r="B14053" t="s">
        <v>11436</v>
      </c>
      <c r="C14053" t="s">
        <v>11437</v>
      </c>
      <c r="D14053">
        <v>4452</v>
      </c>
      <c r="E14053" s="1">
        <v>3.2309999999999999</v>
      </c>
      <c r="F14053">
        <v>3.395</v>
      </c>
      <c r="G14053">
        <v>0.66700000000000004</v>
      </c>
      <c r="H14053">
        <v>108</v>
      </c>
      <c r="I14053">
        <v>4.9000000000000004</v>
      </c>
      <c r="J14053">
        <v>1.6060000000000001E-2</v>
      </c>
      <c r="K14053">
        <v>1.123</v>
      </c>
      <c r="L14053">
        <v>2.7598518518518511</v>
      </c>
      <c r="M14053" s="2">
        <f t="shared" si="436"/>
        <v>31.111111111111111</v>
      </c>
      <c r="N14053" t="s">
        <v>6736</v>
      </c>
    </row>
    <row r="14054" spans="1:14">
      <c r="A14054">
        <v>43</v>
      </c>
      <c r="B14054" t="s">
        <v>6676</v>
      </c>
      <c r="C14054" t="s">
        <v>6677</v>
      </c>
      <c r="D14054">
        <v>1646</v>
      </c>
      <c r="E14054" s="1">
        <v>3.23</v>
      </c>
      <c r="G14054">
        <v>0.47699999999999998</v>
      </c>
      <c r="H14054">
        <v>86</v>
      </c>
      <c r="I14054">
        <v>4.9000000000000004</v>
      </c>
      <c r="J14054">
        <v>6.0099999999999997E-3</v>
      </c>
      <c r="L14054">
        <v>2.7598518518518511</v>
      </c>
      <c r="M14054" s="2">
        <f t="shared" si="436"/>
        <v>31.851851851851855</v>
      </c>
      <c r="N14054" t="s">
        <v>6736</v>
      </c>
    </row>
    <row r="14055" spans="1:14">
      <c r="A14055">
        <v>44</v>
      </c>
      <c r="B14055" t="s">
        <v>18198</v>
      </c>
      <c r="C14055" t="s">
        <v>18199</v>
      </c>
      <c r="D14055">
        <v>3426</v>
      </c>
      <c r="E14055" s="1">
        <v>3.2</v>
      </c>
      <c r="F14055">
        <v>3.3620000000000001</v>
      </c>
      <c r="G14055">
        <v>0.93100000000000005</v>
      </c>
      <c r="H14055">
        <v>72</v>
      </c>
      <c r="I14055">
        <v>6.8</v>
      </c>
      <c r="J14055">
        <v>6.28E-3</v>
      </c>
      <c r="K14055">
        <v>0.88200000000000001</v>
      </c>
      <c r="L14055">
        <v>2.7598518518518511</v>
      </c>
      <c r="M14055" s="2">
        <f t="shared" si="436"/>
        <v>32.592592592592595</v>
      </c>
      <c r="N14055" t="s">
        <v>6736</v>
      </c>
    </row>
    <row r="14056" spans="1:14">
      <c r="A14056">
        <v>45</v>
      </c>
      <c r="B14056" t="s">
        <v>6680</v>
      </c>
      <c r="C14056" t="s">
        <v>6681</v>
      </c>
      <c r="D14056">
        <v>10805</v>
      </c>
      <c r="E14056" s="1">
        <v>3.141</v>
      </c>
      <c r="F14056">
        <v>3.9510000000000001</v>
      </c>
      <c r="G14056">
        <v>0.51400000000000001</v>
      </c>
      <c r="H14056">
        <v>319</v>
      </c>
      <c r="I14056">
        <v>6.3</v>
      </c>
      <c r="J14056">
        <v>2.896E-2</v>
      </c>
      <c r="K14056">
        <v>1.2969999999999999</v>
      </c>
      <c r="L14056">
        <v>2.7598518518518511</v>
      </c>
      <c r="M14056" s="2">
        <f t="shared" si="436"/>
        <v>33.333333333333329</v>
      </c>
      <c r="N14056" t="s">
        <v>6736</v>
      </c>
    </row>
    <row r="14057" spans="1:14">
      <c r="A14057">
        <v>46</v>
      </c>
      <c r="B14057" t="s">
        <v>6692</v>
      </c>
      <c r="C14057" t="s">
        <v>6693</v>
      </c>
      <c r="D14057">
        <v>3223</v>
      </c>
      <c r="E14057" s="1">
        <v>2.9769999999999999</v>
      </c>
      <c r="F14057">
        <v>3.31</v>
      </c>
      <c r="G14057">
        <v>0.41699999999999998</v>
      </c>
      <c r="H14057">
        <v>96</v>
      </c>
      <c r="I14057">
        <v>6.6</v>
      </c>
      <c r="J14057">
        <v>8.4399999999999996E-3</v>
      </c>
      <c r="K14057">
        <v>1.1140000000000001</v>
      </c>
      <c r="L14057">
        <v>2.7598518518518511</v>
      </c>
      <c r="M14057" s="2">
        <f t="shared" si="436"/>
        <v>34.074074074074076</v>
      </c>
      <c r="N14057" t="s">
        <v>6736</v>
      </c>
    </row>
    <row r="14058" spans="1:14">
      <c r="A14058">
        <v>47</v>
      </c>
      <c r="B14058" t="s">
        <v>15860</v>
      </c>
      <c r="C14058" t="s">
        <v>15861</v>
      </c>
      <c r="D14058">
        <v>6417</v>
      </c>
      <c r="E14058" s="1">
        <v>2.9769999999999999</v>
      </c>
      <c r="F14058">
        <v>2.9670000000000001</v>
      </c>
      <c r="G14058">
        <v>0.82399999999999995</v>
      </c>
      <c r="H14058">
        <v>148</v>
      </c>
      <c r="I14058">
        <v>7.2</v>
      </c>
      <c r="J14058">
        <v>1.3780000000000001E-2</v>
      </c>
      <c r="K14058">
        <v>0.92700000000000005</v>
      </c>
      <c r="L14058">
        <v>2.7598518518518511</v>
      </c>
      <c r="M14058" s="2">
        <f t="shared" si="436"/>
        <v>34.814814814814817</v>
      </c>
      <c r="N14058" t="s">
        <v>6736</v>
      </c>
    </row>
    <row r="14059" spans="1:14">
      <c r="A14059">
        <v>48</v>
      </c>
      <c r="B14059" t="s">
        <v>6686</v>
      </c>
      <c r="C14059" t="s">
        <v>6687</v>
      </c>
      <c r="D14059">
        <v>117</v>
      </c>
      <c r="E14059" s="1">
        <v>2.9380000000000002</v>
      </c>
      <c r="F14059">
        <v>2.9689999999999999</v>
      </c>
      <c r="G14059">
        <v>0.76900000000000002</v>
      </c>
      <c r="H14059">
        <v>26</v>
      </c>
      <c r="I14059">
        <v>1.4</v>
      </c>
      <c r="J14059">
        <v>2.9999999999999997E-4</v>
      </c>
      <c r="K14059">
        <v>0.53900000000000003</v>
      </c>
      <c r="L14059">
        <v>2.7598518518518511</v>
      </c>
      <c r="M14059" s="2">
        <f t="shared" si="436"/>
        <v>35.555555555555557</v>
      </c>
      <c r="N14059" t="s">
        <v>6736</v>
      </c>
    </row>
    <row r="14060" spans="1:14">
      <c r="A14060">
        <v>49</v>
      </c>
      <c r="B14060" t="s">
        <v>12049</v>
      </c>
      <c r="C14060" t="s">
        <v>12050</v>
      </c>
      <c r="D14060">
        <v>6618</v>
      </c>
      <c r="E14060" s="1">
        <v>2.8769999999999998</v>
      </c>
      <c r="F14060">
        <v>3.512</v>
      </c>
      <c r="G14060">
        <v>0.49299999999999999</v>
      </c>
      <c r="H14060">
        <v>138</v>
      </c>
      <c r="I14060">
        <v>9.6999999999999993</v>
      </c>
      <c r="J14060">
        <v>9.0500000000000008E-3</v>
      </c>
      <c r="K14060">
        <v>0.95299999999999996</v>
      </c>
      <c r="L14060">
        <v>2.7598518518518511</v>
      </c>
      <c r="M14060" s="2">
        <f t="shared" si="436"/>
        <v>36.296296296296298</v>
      </c>
      <c r="N14060" t="s">
        <v>6736</v>
      </c>
    </row>
    <row r="14061" spans="1:14">
      <c r="A14061">
        <v>50</v>
      </c>
      <c r="B14061" t="s">
        <v>6766</v>
      </c>
      <c r="C14061" t="s">
        <v>6767</v>
      </c>
      <c r="D14061">
        <v>5434</v>
      </c>
      <c r="E14061" s="1">
        <v>2.8610000000000002</v>
      </c>
      <c r="F14061">
        <v>3.0790000000000002</v>
      </c>
      <c r="G14061">
        <v>0.48</v>
      </c>
      <c r="H14061">
        <v>200</v>
      </c>
      <c r="I14061">
        <v>7.5</v>
      </c>
      <c r="J14061">
        <v>9.9299999999999996E-3</v>
      </c>
      <c r="K14061">
        <v>0.84499999999999997</v>
      </c>
      <c r="L14061">
        <v>2.7598518518518511</v>
      </c>
      <c r="M14061" s="2">
        <f t="shared" si="436"/>
        <v>37.037037037037038</v>
      </c>
      <c r="N14061" t="s">
        <v>6736</v>
      </c>
    </row>
    <row r="14062" spans="1:14">
      <c r="A14062">
        <v>51</v>
      </c>
      <c r="B14062" t="s">
        <v>18184</v>
      </c>
      <c r="C14062" t="s">
        <v>18185</v>
      </c>
      <c r="D14062">
        <v>566</v>
      </c>
      <c r="E14062" s="1">
        <v>2.7930000000000001</v>
      </c>
      <c r="F14062">
        <v>4.1470000000000002</v>
      </c>
      <c r="I14062">
        <v>3.6</v>
      </c>
      <c r="J14062">
        <v>3.46E-3</v>
      </c>
      <c r="K14062">
        <v>1.4490000000000001</v>
      </c>
      <c r="L14062">
        <v>2.7598518518518511</v>
      </c>
      <c r="M14062" s="2">
        <f t="shared" si="436"/>
        <v>37.777777777777779</v>
      </c>
      <c r="N14062" t="s">
        <v>6736</v>
      </c>
    </row>
    <row r="14063" spans="1:14">
      <c r="A14063">
        <v>52</v>
      </c>
      <c r="B14063" t="s">
        <v>18182</v>
      </c>
      <c r="C14063" t="s">
        <v>18183</v>
      </c>
      <c r="D14063">
        <v>4074</v>
      </c>
      <c r="E14063" s="1">
        <v>2.7869999999999999</v>
      </c>
      <c r="F14063">
        <v>3.121</v>
      </c>
      <c r="G14063">
        <v>0.35399999999999998</v>
      </c>
      <c r="H14063">
        <v>99</v>
      </c>
      <c r="I14063">
        <v>5.7</v>
      </c>
      <c r="J14063">
        <v>1.0290000000000001E-2</v>
      </c>
      <c r="K14063">
        <v>0.86399999999999999</v>
      </c>
      <c r="L14063">
        <v>2.7598518518518511</v>
      </c>
      <c r="M14063" s="2">
        <f t="shared" si="436"/>
        <v>38.518518518518519</v>
      </c>
      <c r="N14063" t="s">
        <v>6736</v>
      </c>
    </row>
    <row r="14064" spans="1:14">
      <c r="A14064">
        <v>53</v>
      </c>
      <c r="B14064" t="s">
        <v>5492</v>
      </c>
      <c r="C14064" t="s">
        <v>5493</v>
      </c>
      <c r="D14064">
        <v>2153</v>
      </c>
      <c r="E14064" s="1">
        <v>2.7730000000000001</v>
      </c>
      <c r="F14064">
        <v>3.048</v>
      </c>
      <c r="G14064">
        <v>0.60399999999999998</v>
      </c>
      <c r="H14064">
        <v>48</v>
      </c>
      <c r="I14064">
        <v>6.2</v>
      </c>
      <c r="J14064">
        <v>5.6299999999999996E-3</v>
      </c>
      <c r="K14064">
        <v>0.96199999999999997</v>
      </c>
      <c r="L14064">
        <v>2.7598518518518511</v>
      </c>
      <c r="M14064" s="2">
        <f t="shared" si="436"/>
        <v>39.25925925925926</v>
      </c>
      <c r="N14064" t="s">
        <v>6736</v>
      </c>
    </row>
    <row r="14065" spans="1:14">
      <c r="A14065">
        <v>54</v>
      </c>
      <c r="B14065" t="s">
        <v>9681</v>
      </c>
      <c r="C14065" t="s">
        <v>9682</v>
      </c>
      <c r="D14065">
        <v>2113</v>
      </c>
      <c r="E14065" s="1">
        <v>2.7050000000000001</v>
      </c>
      <c r="F14065">
        <v>3.0339999999999998</v>
      </c>
      <c r="G14065">
        <v>0.85399999999999998</v>
      </c>
      <c r="H14065">
        <v>41</v>
      </c>
      <c r="I14065">
        <v>8.1</v>
      </c>
      <c r="J14065">
        <v>3.4499999999999999E-3</v>
      </c>
      <c r="K14065">
        <v>0.83299999999999996</v>
      </c>
      <c r="L14065">
        <v>2.7598518518518511</v>
      </c>
      <c r="M14065" s="2">
        <f t="shared" si="436"/>
        <v>40</v>
      </c>
      <c r="N14065" t="s">
        <v>6736</v>
      </c>
    </row>
    <row r="14066" spans="1:14">
      <c r="A14066">
        <v>55</v>
      </c>
      <c r="B14066" t="s">
        <v>18244</v>
      </c>
      <c r="C14066" t="s">
        <v>18245</v>
      </c>
      <c r="D14066">
        <v>4519</v>
      </c>
      <c r="E14066" s="1">
        <v>2.6970000000000001</v>
      </c>
      <c r="F14066">
        <v>3.234</v>
      </c>
      <c r="G14066">
        <v>0.41399999999999998</v>
      </c>
      <c r="H14066">
        <v>111</v>
      </c>
      <c r="I14066">
        <v>7.1</v>
      </c>
      <c r="J14066">
        <v>1.0880000000000001E-2</v>
      </c>
      <c r="K14066">
        <v>1.1100000000000001</v>
      </c>
      <c r="L14066">
        <v>2.7598518518518511</v>
      </c>
      <c r="M14066" s="2">
        <f t="shared" si="436"/>
        <v>40.74074074074074</v>
      </c>
      <c r="N14066" t="s">
        <v>6736</v>
      </c>
    </row>
    <row r="14067" spans="1:14">
      <c r="A14067">
        <v>56</v>
      </c>
      <c r="B14067" t="s">
        <v>6736</v>
      </c>
      <c r="C14067" t="s">
        <v>6737</v>
      </c>
      <c r="D14067">
        <v>1390</v>
      </c>
      <c r="E14067" s="1">
        <v>2.5750000000000002</v>
      </c>
      <c r="F14067">
        <v>4.21</v>
      </c>
      <c r="G14067">
        <v>0.158</v>
      </c>
      <c r="H14067">
        <v>19</v>
      </c>
      <c r="I14067">
        <v>10</v>
      </c>
      <c r="J14067">
        <v>2.6900000000000001E-3</v>
      </c>
      <c r="K14067">
        <v>1.46</v>
      </c>
      <c r="L14067">
        <v>2.7598518518518511</v>
      </c>
      <c r="M14067" s="2">
        <f t="shared" si="436"/>
        <v>41.481481481481481</v>
      </c>
      <c r="N14067" t="s">
        <v>6736</v>
      </c>
    </row>
    <row r="14068" spans="1:14">
      <c r="A14068">
        <v>57</v>
      </c>
      <c r="B14068" t="s">
        <v>5774</v>
      </c>
      <c r="C14068" t="s">
        <v>5775</v>
      </c>
      <c r="D14068">
        <v>2105</v>
      </c>
      <c r="E14068" s="1">
        <v>2.5449999999999999</v>
      </c>
      <c r="F14068">
        <v>3.2040000000000002</v>
      </c>
      <c r="G14068">
        <v>0.214</v>
      </c>
      <c r="H14068">
        <v>56</v>
      </c>
      <c r="I14068">
        <v>8.5</v>
      </c>
      <c r="J14068">
        <v>4.4799999999999996E-3</v>
      </c>
      <c r="K14068">
        <v>1.0009999999999999</v>
      </c>
      <c r="L14068">
        <v>2.7598518518518511</v>
      </c>
      <c r="M14068" s="2">
        <f t="shared" si="436"/>
        <v>42.222222222222221</v>
      </c>
      <c r="N14068" t="s">
        <v>6736</v>
      </c>
    </row>
    <row r="14069" spans="1:14">
      <c r="A14069">
        <v>58</v>
      </c>
      <c r="B14069" t="s">
        <v>6668</v>
      </c>
      <c r="C14069" t="s">
        <v>6669</v>
      </c>
      <c r="D14069">
        <v>4010</v>
      </c>
      <c r="E14069" s="1">
        <v>2.4830000000000001</v>
      </c>
      <c r="F14069">
        <v>2.9870000000000001</v>
      </c>
      <c r="G14069">
        <v>0.63500000000000001</v>
      </c>
      <c r="H14069">
        <v>96</v>
      </c>
      <c r="I14069">
        <v>7.8</v>
      </c>
      <c r="J14069">
        <v>7.4999999999999997E-3</v>
      </c>
      <c r="K14069">
        <v>0.94</v>
      </c>
      <c r="L14069">
        <v>2.7598518518518511</v>
      </c>
      <c r="M14069" s="2">
        <f t="shared" si="436"/>
        <v>42.962962962962962</v>
      </c>
      <c r="N14069" t="s">
        <v>6736</v>
      </c>
    </row>
    <row r="14070" spans="1:14">
      <c r="A14070">
        <v>59</v>
      </c>
      <c r="B14070" t="s">
        <v>6730</v>
      </c>
      <c r="C14070" t="s">
        <v>6731</v>
      </c>
      <c r="D14070">
        <v>10065</v>
      </c>
      <c r="E14070" s="1">
        <v>2.456</v>
      </c>
      <c r="F14070">
        <v>2.8290000000000002</v>
      </c>
      <c r="G14070">
        <v>0.309</v>
      </c>
      <c r="H14070">
        <v>440</v>
      </c>
      <c r="I14070">
        <v>7.7</v>
      </c>
      <c r="J14070">
        <v>2.2950000000000002E-2</v>
      </c>
      <c r="K14070">
        <v>0.88</v>
      </c>
      <c r="L14070">
        <v>2.7598518518518511</v>
      </c>
      <c r="M14070" s="2">
        <f t="shared" si="436"/>
        <v>43.703703703703702</v>
      </c>
      <c r="N14070" t="s">
        <v>6736</v>
      </c>
    </row>
    <row r="14071" spans="1:14">
      <c r="A14071">
        <v>60</v>
      </c>
      <c r="B14071" t="s">
        <v>18270</v>
      </c>
      <c r="C14071" t="s">
        <v>18271</v>
      </c>
      <c r="D14071">
        <v>3164</v>
      </c>
      <c r="E14071" s="1">
        <v>2.3969999999999998</v>
      </c>
      <c r="F14071">
        <v>2.9780000000000002</v>
      </c>
      <c r="G14071">
        <v>0.158</v>
      </c>
      <c r="H14071">
        <v>57</v>
      </c>
      <c r="I14071" t="s">
        <v>18288</v>
      </c>
      <c r="J14071">
        <v>4.3899999999999998E-3</v>
      </c>
      <c r="K14071">
        <v>0.90100000000000002</v>
      </c>
      <c r="L14071">
        <v>2.7598518518518511</v>
      </c>
      <c r="M14071" s="2">
        <f t="shared" si="436"/>
        <v>44.444444444444443</v>
      </c>
      <c r="N14071" t="s">
        <v>6736</v>
      </c>
    </row>
    <row r="14072" spans="1:14">
      <c r="A14072">
        <v>61</v>
      </c>
      <c r="B14072" t="s">
        <v>6672</v>
      </c>
      <c r="C14072" t="s">
        <v>6673</v>
      </c>
      <c r="D14072">
        <v>3985</v>
      </c>
      <c r="E14072" s="1">
        <v>2.3759999999999999</v>
      </c>
      <c r="F14072">
        <v>2.8540000000000001</v>
      </c>
      <c r="G14072">
        <v>0.34100000000000003</v>
      </c>
      <c r="H14072">
        <v>167</v>
      </c>
      <c r="I14072">
        <v>9.6</v>
      </c>
      <c r="J14072">
        <v>6.7499999999999999E-3</v>
      </c>
      <c r="K14072">
        <v>0.84899999999999998</v>
      </c>
      <c r="L14072">
        <v>2.7598518518518511</v>
      </c>
      <c r="M14072" s="2">
        <f t="shared" si="436"/>
        <v>45.185185185185183</v>
      </c>
      <c r="N14072" t="s">
        <v>6736</v>
      </c>
    </row>
    <row r="14073" spans="1:14">
      <c r="A14073">
        <v>62</v>
      </c>
      <c r="B14073" t="s">
        <v>11737</v>
      </c>
      <c r="C14073" t="s">
        <v>11738</v>
      </c>
      <c r="D14073">
        <v>2490</v>
      </c>
      <c r="E14073" s="1">
        <v>2.371</v>
      </c>
      <c r="F14073">
        <v>2.6680000000000001</v>
      </c>
      <c r="G14073">
        <v>0.26200000000000001</v>
      </c>
      <c r="H14073">
        <v>61</v>
      </c>
      <c r="I14073">
        <v>8.9</v>
      </c>
      <c r="J14073">
        <v>3.8700000000000002E-3</v>
      </c>
      <c r="K14073">
        <v>0.80400000000000005</v>
      </c>
      <c r="L14073">
        <v>2.7598518518518511</v>
      </c>
      <c r="M14073" s="2">
        <f t="shared" si="436"/>
        <v>45.925925925925924</v>
      </c>
      <c r="N14073" t="s">
        <v>6736</v>
      </c>
    </row>
    <row r="14074" spans="1:14">
      <c r="A14074">
        <v>63</v>
      </c>
      <c r="B14074" t="s">
        <v>6688</v>
      </c>
      <c r="C14074" t="s">
        <v>6689</v>
      </c>
      <c r="D14074">
        <v>785</v>
      </c>
      <c r="E14074" s="1">
        <v>2.3559999999999999</v>
      </c>
      <c r="F14074">
        <v>2.2069999999999999</v>
      </c>
      <c r="G14074">
        <v>0.25600000000000001</v>
      </c>
      <c r="H14074">
        <v>39</v>
      </c>
      <c r="I14074">
        <v>6.5</v>
      </c>
      <c r="J14074">
        <v>1.67E-3</v>
      </c>
      <c r="K14074">
        <v>0.57899999999999996</v>
      </c>
      <c r="L14074">
        <v>2.7598518518518511</v>
      </c>
      <c r="M14074" s="2">
        <f t="shared" si="436"/>
        <v>46.666666666666664</v>
      </c>
      <c r="N14074" t="s">
        <v>6736</v>
      </c>
    </row>
    <row r="14075" spans="1:14">
      <c r="A14075">
        <v>64</v>
      </c>
      <c r="B14075" t="s">
        <v>6664</v>
      </c>
      <c r="C14075" t="s">
        <v>6665</v>
      </c>
      <c r="D14075">
        <v>2205</v>
      </c>
      <c r="E14075" s="1">
        <v>2.2330000000000001</v>
      </c>
      <c r="F14075">
        <v>2.8959999999999999</v>
      </c>
      <c r="G14075">
        <v>0.123</v>
      </c>
      <c r="H14075">
        <v>235</v>
      </c>
      <c r="I14075">
        <v>4.0999999999999996</v>
      </c>
      <c r="J14075">
        <v>8.8500000000000002E-3</v>
      </c>
      <c r="K14075">
        <v>0.88700000000000001</v>
      </c>
      <c r="L14075">
        <v>2.7598518518518511</v>
      </c>
      <c r="M14075" s="2">
        <f t="shared" si="436"/>
        <v>47.407407407407412</v>
      </c>
      <c r="N14075" t="s">
        <v>6736</v>
      </c>
    </row>
    <row r="14076" spans="1:14">
      <c r="A14076">
        <v>65</v>
      </c>
      <c r="B14076" t="s">
        <v>15864</v>
      </c>
      <c r="C14076" t="s">
        <v>15865</v>
      </c>
      <c r="D14076">
        <v>3044</v>
      </c>
      <c r="E14076" s="1">
        <v>2.1880000000000002</v>
      </c>
      <c r="F14076">
        <v>2.504</v>
      </c>
      <c r="G14076">
        <v>0.28799999999999998</v>
      </c>
      <c r="H14076">
        <v>212</v>
      </c>
      <c r="I14076">
        <v>5.5</v>
      </c>
      <c r="J14076">
        <v>8.4100000000000008E-3</v>
      </c>
      <c r="K14076">
        <v>0.76500000000000001</v>
      </c>
      <c r="L14076">
        <v>2.7598518518518511</v>
      </c>
      <c r="M14076" s="2">
        <f t="shared" ref="M14076:M14107" si="437">A14076/135*100</f>
        <v>48.148148148148145</v>
      </c>
      <c r="N14076" t="s">
        <v>6736</v>
      </c>
    </row>
    <row r="14077" spans="1:14">
      <c r="A14077">
        <v>66</v>
      </c>
      <c r="B14077" t="s">
        <v>6708</v>
      </c>
      <c r="C14077" t="s">
        <v>6709</v>
      </c>
      <c r="D14077">
        <v>1354</v>
      </c>
      <c r="E14077" s="1">
        <v>2.1629999999999998</v>
      </c>
      <c r="G14077">
        <v>0.68100000000000005</v>
      </c>
      <c r="H14077">
        <v>72</v>
      </c>
      <c r="I14077">
        <v>4.7</v>
      </c>
      <c r="J14077">
        <v>4.3600000000000002E-3</v>
      </c>
      <c r="L14077">
        <v>2.7598518518518511</v>
      </c>
      <c r="M14077" s="2">
        <f t="shared" si="437"/>
        <v>48.888888888888886</v>
      </c>
      <c r="N14077" t="s">
        <v>6736</v>
      </c>
    </row>
    <row r="14078" spans="1:14">
      <c r="A14078">
        <v>67</v>
      </c>
      <c r="B14078" t="s">
        <v>9771</v>
      </c>
      <c r="C14078" t="s">
        <v>9772</v>
      </c>
      <c r="D14078">
        <v>1769</v>
      </c>
      <c r="E14078" s="1">
        <v>2.109</v>
      </c>
      <c r="F14078">
        <v>2.1240000000000001</v>
      </c>
      <c r="G14078">
        <v>0.29499999999999998</v>
      </c>
      <c r="H14078">
        <v>61</v>
      </c>
      <c r="I14078">
        <v>8.4</v>
      </c>
      <c r="J14078">
        <v>3.0300000000000001E-3</v>
      </c>
      <c r="K14078">
        <v>0.57899999999999996</v>
      </c>
      <c r="L14078">
        <v>2.7598518518518511</v>
      </c>
      <c r="M14078" s="2">
        <f t="shared" si="437"/>
        <v>49.629629629629626</v>
      </c>
      <c r="N14078" t="s">
        <v>6736</v>
      </c>
    </row>
    <row r="14079" spans="1:14">
      <c r="A14079">
        <v>68</v>
      </c>
      <c r="B14079" t="s">
        <v>18216</v>
      </c>
      <c r="C14079" t="s">
        <v>18217</v>
      </c>
      <c r="D14079">
        <v>1996</v>
      </c>
      <c r="E14079" s="1">
        <v>2.097</v>
      </c>
      <c r="F14079">
        <v>2.7210000000000001</v>
      </c>
      <c r="G14079">
        <v>0.436</v>
      </c>
      <c r="H14079">
        <v>78</v>
      </c>
      <c r="I14079">
        <v>5.9</v>
      </c>
      <c r="J14079">
        <v>4.45E-3</v>
      </c>
      <c r="K14079">
        <v>0.70899999999999996</v>
      </c>
      <c r="L14079">
        <v>2.7598518518518511</v>
      </c>
      <c r="M14079" s="2">
        <f t="shared" si="437"/>
        <v>50.370370370370367</v>
      </c>
      <c r="N14079" t="s">
        <v>6736</v>
      </c>
    </row>
    <row r="14080" spans="1:14">
      <c r="A14080">
        <v>69</v>
      </c>
      <c r="B14080" t="s">
        <v>14638</v>
      </c>
      <c r="C14080" t="s">
        <v>14639</v>
      </c>
      <c r="D14080">
        <v>2446</v>
      </c>
      <c r="E14080" s="1">
        <v>2.04</v>
      </c>
      <c r="F14080">
        <v>2.1520000000000001</v>
      </c>
      <c r="G14080">
        <v>0.20799999999999999</v>
      </c>
      <c r="H14080">
        <v>77</v>
      </c>
      <c r="I14080">
        <v>6.7</v>
      </c>
      <c r="J14080">
        <v>5.5199999999999997E-3</v>
      </c>
      <c r="K14080">
        <v>0.63</v>
      </c>
      <c r="L14080">
        <v>2.7598518518518511</v>
      </c>
      <c r="M14080" s="2">
        <f t="shared" si="437"/>
        <v>51.111111111111107</v>
      </c>
      <c r="N14080" t="s">
        <v>6736</v>
      </c>
    </row>
    <row r="14081" spans="1:14">
      <c r="A14081">
        <v>70</v>
      </c>
      <c r="B14081" t="s">
        <v>6732</v>
      </c>
      <c r="C14081" t="s">
        <v>6733</v>
      </c>
      <c r="D14081">
        <v>7101</v>
      </c>
      <c r="E14081" s="1">
        <v>2.0129999999999999</v>
      </c>
      <c r="F14081">
        <v>2.9420000000000002</v>
      </c>
      <c r="G14081">
        <v>0.51500000000000001</v>
      </c>
      <c r="H14081">
        <v>163</v>
      </c>
      <c r="I14081">
        <v>7</v>
      </c>
      <c r="J14081">
        <v>1.6559999999999998E-2</v>
      </c>
      <c r="K14081">
        <v>0.999</v>
      </c>
      <c r="L14081">
        <v>2.7598518518518511</v>
      </c>
      <c r="M14081" s="2">
        <f t="shared" si="437"/>
        <v>51.851851851851848</v>
      </c>
      <c r="N14081" t="s">
        <v>6736</v>
      </c>
    </row>
    <row r="14082" spans="1:14">
      <c r="A14082">
        <v>71</v>
      </c>
      <c r="B14082" t="s">
        <v>6656</v>
      </c>
      <c r="C14082" t="s">
        <v>6657</v>
      </c>
      <c r="D14082">
        <v>1058</v>
      </c>
      <c r="E14082" s="1">
        <v>2.0089999999999999</v>
      </c>
      <c r="F14082">
        <v>2.3170000000000002</v>
      </c>
      <c r="G14082">
        <v>0.16400000000000001</v>
      </c>
      <c r="H14082">
        <v>55</v>
      </c>
      <c r="I14082">
        <v>5.5</v>
      </c>
      <c r="J14082">
        <v>2.7200000000000002E-3</v>
      </c>
      <c r="K14082">
        <v>0.63900000000000001</v>
      </c>
      <c r="L14082">
        <v>2.7598518518518511</v>
      </c>
      <c r="M14082" s="2">
        <f t="shared" si="437"/>
        <v>52.592592592592588</v>
      </c>
      <c r="N14082" t="s">
        <v>6736</v>
      </c>
    </row>
    <row r="14083" spans="1:14">
      <c r="A14083">
        <v>72</v>
      </c>
      <c r="B14083" t="s">
        <v>14602</v>
      </c>
      <c r="C14083" t="s">
        <v>14603</v>
      </c>
      <c r="D14083">
        <v>981</v>
      </c>
      <c r="E14083" s="1">
        <v>2</v>
      </c>
      <c r="G14083">
        <v>0.36099999999999999</v>
      </c>
      <c r="H14083">
        <v>72</v>
      </c>
      <c r="I14083">
        <v>4</v>
      </c>
      <c r="J14083">
        <v>3.96E-3</v>
      </c>
      <c r="L14083">
        <v>2.7598518518518511</v>
      </c>
      <c r="M14083" s="2">
        <f t="shared" si="437"/>
        <v>53.333333333333336</v>
      </c>
      <c r="N14083" t="s">
        <v>6736</v>
      </c>
    </row>
    <row r="14084" spans="1:14">
      <c r="A14084">
        <v>73</v>
      </c>
      <c r="B14084" t="s">
        <v>6754</v>
      </c>
      <c r="C14084" t="s">
        <v>6755</v>
      </c>
      <c r="D14084">
        <v>1132</v>
      </c>
      <c r="E14084" s="1">
        <v>1.8560000000000001</v>
      </c>
      <c r="F14084">
        <v>2.0609999999999999</v>
      </c>
      <c r="G14084">
        <v>0.45900000000000002</v>
      </c>
      <c r="H14084">
        <v>61</v>
      </c>
      <c r="I14084">
        <v>5.2</v>
      </c>
      <c r="J14084">
        <v>2.65E-3</v>
      </c>
      <c r="K14084">
        <v>0.48899999999999999</v>
      </c>
      <c r="L14084">
        <v>2.7598518518518511</v>
      </c>
      <c r="M14084" s="2">
        <f t="shared" si="437"/>
        <v>54.074074074074076</v>
      </c>
      <c r="N14084" t="s">
        <v>6736</v>
      </c>
    </row>
    <row r="14085" spans="1:14">
      <c r="A14085">
        <v>74</v>
      </c>
      <c r="B14085" t="s">
        <v>20109</v>
      </c>
      <c r="C14085" t="s">
        <v>20110</v>
      </c>
      <c r="D14085">
        <v>4765</v>
      </c>
      <c r="E14085" s="1">
        <v>1.8440000000000001</v>
      </c>
      <c r="F14085">
        <v>2.1059999999999999</v>
      </c>
      <c r="G14085">
        <v>0.27</v>
      </c>
      <c r="H14085">
        <v>293</v>
      </c>
      <c r="I14085">
        <v>4.5999999999999996</v>
      </c>
      <c r="J14085">
        <v>1.3089999999999999E-2</v>
      </c>
      <c r="K14085">
        <v>0.54600000000000004</v>
      </c>
      <c r="L14085">
        <v>2.7598518518518511</v>
      </c>
      <c r="M14085" s="2">
        <f t="shared" si="437"/>
        <v>54.814814814814817</v>
      </c>
      <c r="N14085" t="s">
        <v>6736</v>
      </c>
    </row>
    <row r="14086" spans="1:14">
      <c r="A14086">
        <v>75</v>
      </c>
      <c r="B14086" t="s">
        <v>18248</v>
      </c>
      <c r="C14086" t="s">
        <v>18249</v>
      </c>
      <c r="D14086">
        <v>7108</v>
      </c>
      <c r="E14086" s="1">
        <v>1.8420000000000001</v>
      </c>
      <c r="F14086">
        <v>2.2919999999999998</v>
      </c>
      <c r="G14086">
        <v>0.26200000000000001</v>
      </c>
      <c r="H14086">
        <v>160</v>
      </c>
      <c r="I14086" t="s">
        <v>18288</v>
      </c>
      <c r="J14086">
        <v>1.017E-2</v>
      </c>
      <c r="K14086">
        <v>0.79600000000000004</v>
      </c>
      <c r="L14086">
        <v>2.7598518518518511</v>
      </c>
      <c r="M14086" s="2">
        <f t="shared" si="437"/>
        <v>55.555555555555557</v>
      </c>
      <c r="N14086" t="s">
        <v>6736</v>
      </c>
    </row>
    <row r="14087" spans="1:14">
      <c r="A14087">
        <v>76</v>
      </c>
      <c r="B14087" t="s">
        <v>6700</v>
      </c>
      <c r="C14087" t="s">
        <v>6701</v>
      </c>
      <c r="D14087">
        <v>1679</v>
      </c>
      <c r="E14087" s="1">
        <v>1.764</v>
      </c>
      <c r="F14087">
        <v>3.2570000000000001</v>
      </c>
      <c r="G14087">
        <v>0.5</v>
      </c>
      <c r="H14087">
        <v>28</v>
      </c>
      <c r="I14087">
        <v>8.5</v>
      </c>
      <c r="J14087">
        <v>3.4199999999999999E-3</v>
      </c>
      <c r="K14087">
        <v>1.319</v>
      </c>
      <c r="L14087">
        <v>2.7598518518518511</v>
      </c>
      <c r="M14087" s="2">
        <f t="shared" si="437"/>
        <v>56.296296296296298</v>
      </c>
      <c r="N14087" t="s">
        <v>6736</v>
      </c>
    </row>
    <row r="14088" spans="1:14">
      <c r="A14088">
        <v>77</v>
      </c>
      <c r="B14088" t="s">
        <v>6748</v>
      </c>
      <c r="C14088" t="s">
        <v>6749</v>
      </c>
      <c r="D14088">
        <v>2949</v>
      </c>
      <c r="E14088" s="1">
        <v>1.732</v>
      </c>
      <c r="F14088">
        <v>2.1059999999999999</v>
      </c>
      <c r="G14088">
        <v>0.28899999999999998</v>
      </c>
      <c r="H14088">
        <v>83</v>
      </c>
      <c r="I14088">
        <v>9.5</v>
      </c>
      <c r="J14088">
        <v>4.8399999999999997E-3</v>
      </c>
      <c r="K14088">
        <v>0.68</v>
      </c>
      <c r="L14088">
        <v>2.7598518518518511</v>
      </c>
      <c r="M14088" s="2">
        <f t="shared" si="437"/>
        <v>57.037037037037038</v>
      </c>
      <c r="N14088" t="s">
        <v>6736</v>
      </c>
    </row>
    <row r="14089" spans="1:14">
      <c r="A14089">
        <v>78</v>
      </c>
      <c r="B14089" t="s">
        <v>18168</v>
      </c>
      <c r="C14089" t="s">
        <v>18169</v>
      </c>
      <c r="D14089">
        <v>1903</v>
      </c>
      <c r="E14089" s="1">
        <v>1.7270000000000001</v>
      </c>
      <c r="F14089">
        <v>2.3889999999999998</v>
      </c>
      <c r="G14089">
        <v>0.125</v>
      </c>
      <c r="H14089">
        <v>24</v>
      </c>
      <c r="I14089">
        <v>5.8</v>
      </c>
      <c r="J14089">
        <v>5.1999999999999998E-3</v>
      </c>
      <c r="K14089">
        <v>0.71199999999999997</v>
      </c>
      <c r="L14089">
        <v>2.7598518518518511</v>
      </c>
      <c r="M14089" s="2">
        <f t="shared" si="437"/>
        <v>57.777777777777771</v>
      </c>
      <c r="N14089" t="s">
        <v>6736</v>
      </c>
    </row>
    <row r="14090" spans="1:14">
      <c r="A14090">
        <v>79</v>
      </c>
      <c r="B14090" t="s">
        <v>6742</v>
      </c>
      <c r="C14090" t="s">
        <v>6743</v>
      </c>
      <c r="D14090">
        <v>509</v>
      </c>
      <c r="E14090" s="1">
        <v>1.69</v>
      </c>
      <c r="F14090">
        <v>1.6930000000000001</v>
      </c>
      <c r="G14090">
        <v>0.19400000000000001</v>
      </c>
      <c r="H14090">
        <v>31</v>
      </c>
      <c r="I14090">
        <v>5.7</v>
      </c>
      <c r="J14090">
        <v>1.7700000000000001E-3</v>
      </c>
      <c r="K14090">
        <v>0.61799999999999999</v>
      </c>
      <c r="L14090">
        <v>2.7598518518518511</v>
      </c>
      <c r="M14090" s="2">
        <f t="shared" si="437"/>
        <v>58.518518518518512</v>
      </c>
      <c r="N14090" t="s">
        <v>6736</v>
      </c>
    </row>
    <row r="14091" spans="1:14">
      <c r="A14091">
        <v>80</v>
      </c>
      <c r="B14091" t="s">
        <v>20113</v>
      </c>
      <c r="C14091" t="s">
        <v>20114</v>
      </c>
      <c r="D14091">
        <v>904</v>
      </c>
      <c r="E14091" s="1">
        <v>1.6850000000000001</v>
      </c>
      <c r="F14091">
        <v>1.4370000000000001</v>
      </c>
      <c r="G14091">
        <v>0.27600000000000002</v>
      </c>
      <c r="H14091">
        <v>58</v>
      </c>
      <c r="I14091">
        <v>5.6</v>
      </c>
      <c r="J14091">
        <v>1.8500000000000001E-3</v>
      </c>
      <c r="K14091">
        <v>0.32700000000000001</v>
      </c>
      <c r="L14091">
        <v>2.7598518518518511</v>
      </c>
      <c r="M14091" s="2">
        <f t="shared" si="437"/>
        <v>59.259259259259252</v>
      </c>
      <c r="N14091" t="s">
        <v>6736</v>
      </c>
    </row>
    <row r="14092" spans="1:14">
      <c r="A14092">
        <v>81</v>
      </c>
      <c r="B14092" t="s">
        <v>6670</v>
      </c>
      <c r="C14092" t="s">
        <v>6671</v>
      </c>
      <c r="D14092">
        <v>701</v>
      </c>
      <c r="E14092" s="1">
        <v>1.68</v>
      </c>
      <c r="G14092">
        <v>0.4</v>
      </c>
      <c r="H14092">
        <v>25</v>
      </c>
      <c r="I14092">
        <v>6.2</v>
      </c>
      <c r="J14092">
        <v>2E-3</v>
      </c>
      <c r="L14092">
        <v>2.7598518518518511</v>
      </c>
      <c r="M14092" s="2">
        <f t="shared" si="437"/>
        <v>60</v>
      </c>
      <c r="N14092" t="s">
        <v>6736</v>
      </c>
    </row>
    <row r="14093" spans="1:14">
      <c r="A14093">
        <v>82</v>
      </c>
      <c r="B14093" t="s">
        <v>15824</v>
      </c>
      <c r="C14093" t="s">
        <v>15825</v>
      </c>
      <c r="D14093">
        <v>2028</v>
      </c>
      <c r="E14093" s="1">
        <v>1.677</v>
      </c>
      <c r="F14093">
        <v>1.978</v>
      </c>
      <c r="G14093">
        <v>0.28299999999999997</v>
      </c>
      <c r="H14093">
        <v>113</v>
      </c>
      <c r="I14093">
        <v>6</v>
      </c>
      <c r="J14093">
        <v>5.62E-3</v>
      </c>
      <c r="K14093">
        <v>0.64400000000000002</v>
      </c>
      <c r="L14093">
        <v>2.7598518518518511</v>
      </c>
      <c r="M14093" s="2">
        <f t="shared" si="437"/>
        <v>60.74074074074074</v>
      </c>
      <c r="N14093" t="s">
        <v>6736</v>
      </c>
    </row>
    <row r="14094" spans="1:14">
      <c r="A14094">
        <v>83</v>
      </c>
      <c r="B14094" t="s">
        <v>6682</v>
      </c>
      <c r="C14094" t="s">
        <v>6683</v>
      </c>
      <c r="D14094">
        <v>411</v>
      </c>
      <c r="E14094" s="1">
        <v>1.653</v>
      </c>
      <c r="F14094">
        <v>1.806</v>
      </c>
      <c r="G14094">
        <v>0.129</v>
      </c>
      <c r="H14094">
        <v>62</v>
      </c>
      <c r="I14094">
        <v>3.4</v>
      </c>
      <c r="J14094">
        <v>2.0799999999999998E-3</v>
      </c>
      <c r="K14094">
        <v>0.53500000000000003</v>
      </c>
      <c r="L14094">
        <v>2.7598518518518511</v>
      </c>
      <c r="M14094" s="2">
        <f t="shared" si="437"/>
        <v>61.481481481481481</v>
      </c>
      <c r="N14094" t="s">
        <v>6736</v>
      </c>
    </row>
    <row r="14095" spans="1:14">
      <c r="A14095">
        <v>84</v>
      </c>
      <c r="B14095" t="s">
        <v>6744</v>
      </c>
      <c r="C14095" t="s">
        <v>6745</v>
      </c>
      <c r="D14095">
        <v>1380</v>
      </c>
      <c r="E14095" s="1">
        <v>1.615</v>
      </c>
      <c r="F14095">
        <v>2.0270000000000001</v>
      </c>
      <c r="G14095">
        <v>0.17</v>
      </c>
      <c r="H14095">
        <v>47</v>
      </c>
      <c r="I14095">
        <v>7.8</v>
      </c>
      <c r="J14095">
        <v>2.7499999999999998E-3</v>
      </c>
      <c r="K14095">
        <v>0.60099999999999998</v>
      </c>
      <c r="L14095">
        <v>2.7598518518518511</v>
      </c>
      <c r="M14095" s="2">
        <f t="shared" si="437"/>
        <v>62.222222222222221</v>
      </c>
      <c r="N14095" t="s">
        <v>6736</v>
      </c>
    </row>
    <row r="14096" spans="1:14">
      <c r="A14096">
        <v>85</v>
      </c>
      <c r="B14096" t="s">
        <v>6642</v>
      </c>
      <c r="C14096" t="s">
        <v>6643</v>
      </c>
      <c r="D14096">
        <v>2608</v>
      </c>
      <c r="E14096" s="1">
        <v>1.6</v>
      </c>
      <c r="F14096">
        <v>2.2290000000000001</v>
      </c>
      <c r="G14096">
        <v>0.11700000000000001</v>
      </c>
      <c r="H14096">
        <v>60</v>
      </c>
      <c r="I14096" t="s">
        <v>18288</v>
      </c>
      <c r="J14096">
        <v>3.9399999999999999E-3</v>
      </c>
      <c r="K14096">
        <v>0.80500000000000005</v>
      </c>
      <c r="L14096">
        <v>2.7598518518518511</v>
      </c>
      <c r="M14096" s="2">
        <f t="shared" si="437"/>
        <v>62.962962962962962</v>
      </c>
      <c r="N14096" t="s">
        <v>6736</v>
      </c>
    </row>
    <row r="14097" spans="1:14">
      <c r="A14097">
        <v>86</v>
      </c>
      <c r="B14097" t="s">
        <v>12209</v>
      </c>
      <c r="C14097" t="s">
        <v>12210</v>
      </c>
      <c r="D14097">
        <v>925</v>
      </c>
      <c r="E14097" s="1">
        <v>1.59</v>
      </c>
      <c r="F14097">
        <v>1.8620000000000001</v>
      </c>
      <c r="G14097">
        <v>0</v>
      </c>
      <c r="H14097">
        <v>24</v>
      </c>
      <c r="I14097">
        <v>8.6999999999999993</v>
      </c>
      <c r="J14097">
        <v>1.67E-3</v>
      </c>
      <c r="K14097">
        <v>0.56899999999999995</v>
      </c>
      <c r="L14097">
        <v>2.7598518518518511</v>
      </c>
      <c r="M14097" s="2">
        <f t="shared" si="437"/>
        <v>63.703703703703709</v>
      </c>
      <c r="N14097" t="s">
        <v>6736</v>
      </c>
    </row>
    <row r="14098" spans="1:14">
      <c r="A14098">
        <v>87</v>
      </c>
      <c r="B14098" t="s">
        <v>6650</v>
      </c>
      <c r="C14098" t="s">
        <v>6651</v>
      </c>
      <c r="D14098">
        <v>390</v>
      </c>
      <c r="E14098" s="1">
        <v>1.569</v>
      </c>
      <c r="G14098">
        <v>6.9000000000000006E-2</v>
      </c>
      <c r="H14098">
        <v>29</v>
      </c>
      <c r="I14098">
        <v>4.5</v>
      </c>
      <c r="J14098">
        <v>1.57E-3</v>
      </c>
      <c r="L14098">
        <v>2.7598518518518511</v>
      </c>
      <c r="M14098" s="2">
        <f t="shared" si="437"/>
        <v>64.444444444444443</v>
      </c>
      <c r="N14098" t="s">
        <v>6736</v>
      </c>
    </row>
    <row r="14099" spans="1:14">
      <c r="A14099">
        <v>88</v>
      </c>
      <c r="B14099" t="s">
        <v>6648</v>
      </c>
      <c r="C14099" t="s">
        <v>6649</v>
      </c>
      <c r="D14099">
        <v>910</v>
      </c>
      <c r="E14099" s="1">
        <v>1.544</v>
      </c>
      <c r="G14099">
        <v>1.2170000000000001</v>
      </c>
      <c r="H14099">
        <v>23</v>
      </c>
      <c r="I14099">
        <v>7.4</v>
      </c>
      <c r="J14099">
        <v>1.91E-3</v>
      </c>
      <c r="L14099">
        <v>2.7598518518518511</v>
      </c>
      <c r="M14099" s="2">
        <f t="shared" si="437"/>
        <v>65.18518518518519</v>
      </c>
      <c r="N14099" t="s">
        <v>6736</v>
      </c>
    </row>
    <row r="14100" spans="1:14">
      <c r="A14100">
        <v>89</v>
      </c>
      <c r="B14100" t="s">
        <v>6734</v>
      </c>
      <c r="C14100" t="s">
        <v>6735</v>
      </c>
      <c r="D14100">
        <v>398</v>
      </c>
      <c r="E14100" s="1">
        <v>1.48</v>
      </c>
      <c r="F14100">
        <v>0.74</v>
      </c>
      <c r="G14100">
        <v>0.65700000000000003</v>
      </c>
      <c r="H14100">
        <v>70</v>
      </c>
      <c r="I14100">
        <v>2.7</v>
      </c>
      <c r="J14100">
        <v>2.5999999999999998E-4</v>
      </c>
      <c r="K14100">
        <v>4.8000000000000001E-2</v>
      </c>
      <c r="L14100">
        <v>2.7598518518518511</v>
      </c>
      <c r="M14100" s="2">
        <f t="shared" si="437"/>
        <v>65.925925925925924</v>
      </c>
      <c r="N14100" t="s">
        <v>6736</v>
      </c>
    </row>
    <row r="14101" spans="1:14">
      <c r="A14101">
        <v>90</v>
      </c>
      <c r="B14101" t="s">
        <v>6706</v>
      </c>
      <c r="C14101" t="s">
        <v>6707</v>
      </c>
      <c r="D14101">
        <v>397</v>
      </c>
      <c r="E14101" s="1">
        <v>1.3620000000000001</v>
      </c>
      <c r="F14101">
        <v>1.1919999999999999</v>
      </c>
      <c r="G14101">
        <v>0.17399999999999999</v>
      </c>
      <c r="H14101">
        <v>23</v>
      </c>
      <c r="I14101">
        <v>5.8</v>
      </c>
      <c r="J14101">
        <v>1.0200000000000001E-3</v>
      </c>
      <c r="K14101">
        <v>0.33700000000000002</v>
      </c>
      <c r="L14101">
        <v>2.7598518518518511</v>
      </c>
      <c r="M14101" s="2">
        <f t="shared" si="437"/>
        <v>66.666666666666657</v>
      </c>
      <c r="N14101" t="s">
        <v>6736</v>
      </c>
    </row>
    <row r="14102" spans="1:14">
      <c r="A14102">
        <v>91</v>
      </c>
      <c r="B14102" t="s">
        <v>6714</v>
      </c>
      <c r="C14102" t="s">
        <v>6715</v>
      </c>
      <c r="D14102">
        <v>675</v>
      </c>
      <c r="E14102" s="1">
        <v>1.288</v>
      </c>
      <c r="G14102">
        <v>0.29499999999999998</v>
      </c>
      <c r="H14102">
        <v>44</v>
      </c>
      <c r="I14102">
        <v>5.7</v>
      </c>
      <c r="J14102">
        <v>1.98E-3</v>
      </c>
      <c r="L14102">
        <v>2.7598518518518511</v>
      </c>
      <c r="M14102" s="2">
        <f t="shared" si="437"/>
        <v>67.407407407407405</v>
      </c>
      <c r="N14102" t="s">
        <v>6736</v>
      </c>
    </row>
    <row r="14103" spans="1:14">
      <c r="A14103">
        <v>92</v>
      </c>
      <c r="B14103" t="s">
        <v>11889</v>
      </c>
      <c r="C14103" t="s">
        <v>11890</v>
      </c>
      <c r="D14103">
        <v>618</v>
      </c>
      <c r="E14103" s="1">
        <v>1.2869999999999999</v>
      </c>
      <c r="F14103">
        <v>1.4039999999999999</v>
      </c>
      <c r="G14103">
        <v>0.25</v>
      </c>
      <c r="H14103">
        <v>60</v>
      </c>
      <c r="I14103">
        <v>5</v>
      </c>
      <c r="J14103">
        <v>1.2999999999999999E-3</v>
      </c>
      <c r="K14103">
        <v>0.29599999999999999</v>
      </c>
      <c r="L14103">
        <v>2.7598518518518511</v>
      </c>
      <c r="M14103" s="2">
        <f t="shared" si="437"/>
        <v>68.148148148148152</v>
      </c>
      <c r="N14103" t="s">
        <v>6736</v>
      </c>
    </row>
    <row r="14104" spans="1:14">
      <c r="A14104">
        <v>93</v>
      </c>
      <c r="B14104" t="s">
        <v>15888</v>
      </c>
      <c r="C14104" t="s">
        <v>15889</v>
      </c>
      <c r="D14104">
        <v>170</v>
      </c>
      <c r="E14104" s="1">
        <v>1.262</v>
      </c>
      <c r="F14104">
        <v>0.84599999999999997</v>
      </c>
      <c r="G14104">
        <v>5.0999999999999997E-2</v>
      </c>
      <c r="H14104">
        <v>39</v>
      </c>
      <c r="I14104">
        <v>3</v>
      </c>
      <c r="J14104">
        <v>6.2E-4</v>
      </c>
      <c r="K14104">
        <v>0.22600000000000001</v>
      </c>
      <c r="L14104">
        <v>2.7598518518518511</v>
      </c>
      <c r="M14104" s="2">
        <f t="shared" si="437"/>
        <v>68.888888888888886</v>
      </c>
      <c r="N14104" t="s">
        <v>6736</v>
      </c>
    </row>
    <row r="14105" spans="1:14">
      <c r="A14105">
        <v>94</v>
      </c>
      <c r="B14105" t="s">
        <v>6722</v>
      </c>
      <c r="C14105" t="s">
        <v>6723</v>
      </c>
      <c r="D14105">
        <v>1045</v>
      </c>
      <c r="E14105" s="1">
        <v>1.2210000000000001</v>
      </c>
      <c r="F14105">
        <v>1.3069999999999999</v>
      </c>
      <c r="G14105">
        <v>0.27300000000000002</v>
      </c>
      <c r="H14105">
        <v>66</v>
      </c>
      <c r="I14105">
        <v>7.2</v>
      </c>
      <c r="J14105">
        <v>2.1700000000000001E-3</v>
      </c>
      <c r="K14105">
        <v>0.40400000000000003</v>
      </c>
      <c r="L14105">
        <v>2.7598518518518511</v>
      </c>
      <c r="M14105" s="2">
        <f t="shared" si="437"/>
        <v>69.629629629629633</v>
      </c>
      <c r="N14105" t="s">
        <v>6736</v>
      </c>
    </row>
    <row r="14106" spans="1:14">
      <c r="A14106">
        <v>95</v>
      </c>
      <c r="B14106" t="s">
        <v>6704</v>
      </c>
      <c r="C14106" t="s">
        <v>6705</v>
      </c>
      <c r="D14106">
        <v>1000</v>
      </c>
      <c r="E14106" s="1">
        <v>1.1539999999999999</v>
      </c>
      <c r="F14106">
        <v>1.282</v>
      </c>
      <c r="G14106">
        <v>0.06</v>
      </c>
      <c r="H14106">
        <v>50</v>
      </c>
      <c r="I14106" t="s">
        <v>18288</v>
      </c>
      <c r="J14106">
        <v>1.2899999999999999E-3</v>
      </c>
      <c r="K14106">
        <v>0.36299999999999999</v>
      </c>
      <c r="L14106">
        <v>2.7598518518518511</v>
      </c>
      <c r="M14106" s="2">
        <f t="shared" si="437"/>
        <v>70.370370370370367</v>
      </c>
      <c r="N14106" t="s">
        <v>6736</v>
      </c>
    </row>
    <row r="14107" spans="1:14">
      <c r="A14107">
        <v>96</v>
      </c>
      <c r="B14107" t="s">
        <v>18116</v>
      </c>
      <c r="C14107" t="s">
        <v>18117</v>
      </c>
      <c r="D14107">
        <v>362</v>
      </c>
      <c r="E14107" s="1">
        <v>1.125</v>
      </c>
      <c r="G14107">
        <v>6.7000000000000004E-2</v>
      </c>
      <c r="H14107">
        <v>15</v>
      </c>
      <c r="I14107">
        <v>5.9</v>
      </c>
      <c r="J14107">
        <v>1.2199999999999999E-3</v>
      </c>
      <c r="L14107">
        <v>2.7598518518518511</v>
      </c>
      <c r="M14107" s="2">
        <f t="shared" si="437"/>
        <v>71.111111111111114</v>
      </c>
      <c r="N14107" t="s">
        <v>6736</v>
      </c>
    </row>
    <row r="14108" spans="1:14">
      <c r="A14108">
        <v>97</v>
      </c>
      <c r="B14108" t="s">
        <v>6770</v>
      </c>
      <c r="C14108" t="s">
        <v>6771</v>
      </c>
      <c r="D14108">
        <v>2181</v>
      </c>
      <c r="E14108" s="1">
        <v>1.109</v>
      </c>
      <c r="F14108">
        <v>1.2709999999999999</v>
      </c>
      <c r="G14108">
        <v>0.217</v>
      </c>
      <c r="H14108">
        <v>138</v>
      </c>
      <c r="I14108">
        <v>7</v>
      </c>
      <c r="J14108">
        <v>4.8700000000000002E-3</v>
      </c>
      <c r="K14108">
        <v>0.39300000000000002</v>
      </c>
      <c r="L14108">
        <v>2.7598518518518511</v>
      </c>
      <c r="M14108" s="2">
        <f t="shared" ref="M14108:M14139" si="438">A14108/135*100</f>
        <v>71.851851851851862</v>
      </c>
      <c r="N14108" t="s">
        <v>6736</v>
      </c>
    </row>
    <row r="14109" spans="1:14">
      <c r="A14109">
        <v>98</v>
      </c>
      <c r="B14109" t="s">
        <v>6728</v>
      </c>
      <c r="C14109" t="s">
        <v>6729</v>
      </c>
      <c r="D14109">
        <v>252</v>
      </c>
      <c r="E14109" s="1">
        <v>1.0549999999999999</v>
      </c>
      <c r="G14109">
        <v>9.7000000000000003E-2</v>
      </c>
      <c r="H14109">
        <v>62</v>
      </c>
      <c r="I14109">
        <v>3.1</v>
      </c>
      <c r="J14109">
        <v>1.15E-3</v>
      </c>
      <c r="L14109">
        <v>2.7598518518518511</v>
      </c>
      <c r="M14109" s="2">
        <f t="shared" si="438"/>
        <v>72.592592592592595</v>
      </c>
      <c r="N14109" t="s">
        <v>6736</v>
      </c>
    </row>
    <row r="14110" spans="1:14">
      <c r="A14110">
        <v>99</v>
      </c>
      <c r="B14110" t="s">
        <v>14556</v>
      </c>
      <c r="C14110" t="s">
        <v>14557</v>
      </c>
      <c r="D14110">
        <v>994</v>
      </c>
      <c r="E14110" s="1">
        <v>1.05</v>
      </c>
      <c r="F14110">
        <v>1.228</v>
      </c>
      <c r="G14110">
        <v>0.17499999999999999</v>
      </c>
      <c r="H14110">
        <v>57</v>
      </c>
      <c r="I14110">
        <v>8.1</v>
      </c>
      <c r="J14110">
        <v>2.0600000000000002E-3</v>
      </c>
      <c r="K14110">
        <v>0.46300000000000002</v>
      </c>
      <c r="L14110">
        <v>2.7598518518518511</v>
      </c>
      <c r="M14110" s="2">
        <f t="shared" si="438"/>
        <v>73.333333333333329</v>
      </c>
      <c r="N14110" t="s">
        <v>6736</v>
      </c>
    </row>
    <row r="14111" spans="1:14">
      <c r="A14111">
        <v>100</v>
      </c>
      <c r="B14111" t="s">
        <v>11993</v>
      </c>
      <c r="C14111" t="s">
        <v>11994</v>
      </c>
      <c r="D14111">
        <v>293</v>
      </c>
      <c r="E14111" s="1">
        <v>1.038</v>
      </c>
      <c r="F14111">
        <v>1.242</v>
      </c>
      <c r="G14111">
        <v>0.14299999999999999</v>
      </c>
      <c r="H14111">
        <v>28</v>
      </c>
      <c r="I14111">
        <v>5.3</v>
      </c>
      <c r="J14111">
        <v>8.0999999999999996E-4</v>
      </c>
      <c r="K14111">
        <v>0.371</v>
      </c>
      <c r="L14111">
        <v>2.7598518518518511</v>
      </c>
      <c r="M14111" s="2">
        <f t="shared" si="438"/>
        <v>74.074074074074076</v>
      </c>
      <c r="N14111" t="s">
        <v>6736</v>
      </c>
    </row>
    <row r="14112" spans="1:14">
      <c r="A14112">
        <v>101</v>
      </c>
      <c r="B14112" t="s">
        <v>6768</v>
      </c>
      <c r="C14112" t="s">
        <v>6769</v>
      </c>
      <c r="D14112">
        <v>563</v>
      </c>
      <c r="E14112" s="1">
        <v>1.036</v>
      </c>
      <c r="F14112">
        <v>1.1919999999999999</v>
      </c>
      <c r="G14112">
        <v>6.5000000000000002E-2</v>
      </c>
      <c r="H14112">
        <v>46</v>
      </c>
      <c r="I14112">
        <v>5.9</v>
      </c>
      <c r="J14112">
        <v>1.5399999999999999E-3</v>
      </c>
      <c r="K14112">
        <v>0.36599999999999999</v>
      </c>
      <c r="L14112">
        <v>2.7598518518518511</v>
      </c>
      <c r="M14112" s="2">
        <f t="shared" si="438"/>
        <v>74.81481481481481</v>
      </c>
      <c r="N14112" t="s">
        <v>6736</v>
      </c>
    </row>
    <row r="14113" spans="1:14">
      <c r="A14113">
        <v>102</v>
      </c>
      <c r="B14113" t="s">
        <v>20131</v>
      </c>
      <c r="C14113" t="s">
        <v>20132</v>
      </c>
      <c r="D14113">
        <v>503</v>
      </c>
      <c r="E14113" s="1">
        <v>1.0269999999999999</v>
      </c>
      <c r="F14113">
        <v>1.2470000000000001</v>
      </c>
      <c r="G14113">
        <v>6.2E-2</v>
      </c>
      <c r="H14113">
        <v>16</v>
      </c>
      <c r="I14113" t="s">
        <v>18288</v>
      </c>
      <c r="J14113">
        <v>5.9999999999999995E-4</v>
      </c>
      <c r="K14113">
        <v>0.41899999999999998</v>
      </c>
      <c r="L14113">
        <v>2.7598518518518511</v>
      </c>
      <c r="M14113" s="2">
        <f t="shared" si="438"/>
        <v>75.555555555555557</v>
      </c>
      <c r="N14113" t="s">
        <v>6736</v>
      </c>
    </row>
    <row r="14114" spans="1:14">
      <c r="A14114">
        <v>103</v>
      </c>
      <c r="B14114" t="s">
        <v>6780</v>
      </c>
      <c r="C14114" t="s">
        <v>6781</v>
      </c>
      <c r="D14114">
        <v>273</v>
      </c>
      <c r="E14114" s="1">
        <v>0.98099999999999998</v>
      </c>
      <c r="F14114">
        <v>0.91</v>
      </c>
      <c r="G14114">
        <v>1.111</v>
      </c>
      <c r="H14114">
        <v>27</v>
      </c>
      <c r="I14114">
        <v>5.7</v>
      </c>
      <c r="J14114">
        <v>3.1E-4</v>
      </c>
      <c r="K14114">
        <v>0.14399999999999999</v>
      </c>
      <c r="L14114">
        <v>2.7598518518518511</v>
      </c>
      <c r="M14114" s="2">
        <f t="shared" si="438"/>
        <v>76.296296296296291</v>
      </c>
      <c r="N14114" t="s">
        <v>6736</v>
      </c>
    </row>
    <row r="14115" spans="1:14">
      <c r="A14115">
        <v>104</v>
      </c>
      <c r="B14115" t="s">
        <v>11855</v>
      </c>
      <c r="C14115" t="s">
        <v>11856</v>
      </c>
      <c r="D14115">
        <v>717</v>
      </c>
      <c r="E14115" s="1">
        <v>0.92</v>
      </c>
      <c r="F14115">
        <v>1.3460000000000001</v>
      </c>
      <c r="G14115">
        <v>0.17399999999999999</v>
      </c>
      <c r="H14115">
        <v>46</v>
      </c>
      <c r="I14115">
        <v>7.3</v>
      </c>
      <c r="J14115">
        <v>1.34E-3</v>
      </c>
      <c r="K14115">
        <v>0.35699999999999998</v>
      </c>
      <c r="L14115">
        <v>2.7598518518518511</v>
      </c>
      <c r="M14115" s="2">
        <f t="shared" si="438"/>
        <v>77.037037037037038</v>
      </c>
      <c r="N14115" t="s">
        <v>6736</v>
      </c>
    </row>
    <row r="14116" spans="1:14">
      <c r="A14116">
        <v>105</v>
      </c>
      <c r="B14116" t="s">
        <v>6740</v>
      </c>
      <c r="C14116" t="s">
        <v>6741</v>
      </c>
      <c r="D14116">
        <v>109</v>
      </c>
      <c r="E14116" s="1">
        <v>0.88500000000000001</v>
      </c>
      <c r="F14116">
        <v>0.55600000000000005</v>
      </c>
      <c r="H14116">
        <v>0</v>
      </c>
      <c r="I14116">
        <v>5</v>
      </c>
      <c r="J14116">
        <v>2.3000000000000001E-4</v>
      </c>
      <c r="K14116">
        <v>0.111</v>
      </c>
      <c r="L14116">
        <v>2.7598518518518511</v>
      </c>
      <c r="M14116" s="2">
        <f t="shared" si="438"/>
        <v>77.777777777777786</v>
      </c>
      <c r="N14116" t="s">
        <v>6736</v>
      </c>
    </row>
    <row r="14117" spans="1:14">
      <c r="A14117">
        <v>106</v>
      </c>
      <c r="B14117" t="s">
        <v>10515</v>
      </c>
      <c r="C14117" t="s">
        <v>6641</v>
      </c>
      <c r="D14117">
        <v>142</v>
      </c>
      <c r="E14117" s="1">
        <v>0.871</v>
      </c>
      <c r="G14117">
        <v>0.41499999999999998</v>
      </c>
      <c r="H14117">
        <v>41</v>
      </c>
      <c r="I14117">
        <v>2.8</v>
      </c>
      <c r="J14117">
        <v>4.2000000000000002E-4</v>
      </c>
      <c r="L14117">
        <v>2.7598518518518511</v>
      </c>
      <c r="M14117" s="2">
        <f t="shared" si="438"/>
        <v>78.518518518518519</v>
      </c>
      <c r="N14117" t="s">
        <v>6736</v>
      </c>
    </row>
    <row r="14118" spans="1:14">
      <c r="A14118">
        <v>107</v>
      </c>
      <c r="B14118" t="s">
        <v>6698</v>
      </c>
      <c r="C14118" t="s">
        <v>6699</v>
      </c>
      <c r="D14118">
        <v>305</v>
      </c>
      <c r="E14118" s="1">
        <v>0.86299999999999999</v>
      </c>
      <c r="G14118">
        <v>0.123</v>
      </c>
      <c r="H14118">
        <v>73</v>
      </c>
      <c r="I14118">
        <v>3.9</v>
      </c>
      <c r="J14118">
        <v>1E-3</v>
      </c>
      <c r="L14118">
        <v>2.7598518518518511</v>
      </c>
      <c r="M14118" s="2">
        <f t="shared" si="438"/>
        <v>79.259259259259267</v>
      </c>
      <c r="N14118" t="s">
        <v>6736</v>
      </c>
    </row>
    <row r="14119" spans="1:14">
      <c r="A14119">
        <v>108</v>
      </c>
      <c r="B14119" t="s">
        <v>18212</v>
      </c>
      <c r="C14119" t="s">
        <v>18213</v>
      </c>
      <c r="D14119">
        <v>605</v>
      </c>
      <c r="E14119" s="1">
        <v>0.85099999999999998</v>
      </c>
      <c r="F14119">
        <v>0.75900000000000001</v>
      </c>
      <c r="G14119">
        <v>0.22500000000000001</v>
      </c>
      <c r="H14119">
        <v>71</v>
      </c>
      <c r="I14119">
        <v>6</v>
      </c>
      <c r="J14119">
        <v>9.7999999999999997E-4</v>
      </c>
      <c r="K14119">
        <v>0.14799999999999999</v>
      </c>
      <c r="L14119">
        <v>2.7598518518518511</v>
      </c>
      <c r="M14119" s="2">
        <f t="shared" si="438"/>
        <v>80</v>
      </c>
      <c r="N14119" t="s">
        <v>6736</v>
      </c>
    </row>
    <row r="14120" spans="1:14">
      <c r="A14120">
        <v>109</v>
      </c>
      <c r="B14120" t="s">
        <v>11579</v>
      </c>
      <c r="C14120" t="s">
        <v>11580</v>
      </c>
      <c r="D14120">
        <v>1914</v>
      </c>
      <c r="E14120" s="1">
        <v>0.82699999999999996</v>
      </c>
      <c r="F14120">
        <v>0.76100000000000001</v>
      </c>
      <c r="G14120">
        <v>0.28299999999999997</v>
      </c>
      <c r="H14120">
        <v>145</v>
      </c>
      <c r="I14120">
        <v>7.2</v>
      </c>
      <c r="J14120">
        <v>3.4399999999999999E-3</v>
      </c>
      <c r="K14120">
        <v>0.19700000000000001</v>
      </c>
      <c r="L14120">
        <v>2.7598518518518511</v>
      </c>
      <c r="M14120" s="2">
        <f t="shared" si="438"/>
        <v>80.740740740740748</v>
      </c>
      <c r="N14120" t="s">
        <v>6736</v>
      </c>
    </row>
    <row r="14121" spans="1:14">
      <c r="A14121">
        <v>110</v>
      </c>
      <c r="B14121" t="s">
        <v>14548</v>
      </c>
      <c r="C14121" t="s">
        <v>14549</v>
      </c>
      <c r="D14121">
        <v>1439</v>
      </c>
      <c r="E14121" s="1">
        <v>0.80400000000000005</v>
      </c>
      <c r="F14121">
        <v>0.72299999999999998</v>
      </c>
      <c r="G14121">
        <v>0.23799999999999999</v>
      </c>
      <c r="H14121">
        <v>147</v>
      </c>
      <c r="I14121">
        <v>7.5</v>
      </c>
      <c r="J14121">
        <v>2.16E-3</v>
      </c>
      <c r="K14121">
        <v>0.156</v>
      </c>
      <c r="L14121">
        <v>2.7598518518518511</v>
      </c>
      <c r="M14121" s="2">
        <f t="shared" si="438"/>
        <v>81.481481481481481</v>
      </c>
      <c r="N14121" t="s">
        <v>6736</v>
      </c>
    </row>
    <row r="14122" spans="1:14">
      <c r="A14122">
        <v>111</v>
      </c>
      <c r="B14122" t="s">
        <v>11947</v>
      </c>
      <c r="C14122" t="s">
        <v>11948</v>
      </c>
      <c r="D14122">
        <v>1328</v>
      </c>
      <c r="E14122" s="1">
        <v>0.79500000000000004</v>
      </c>
      <c r="F14122">
        <v>1.137</v>
      </c>
      <c r="G14122">
        <v>8.7999999999999995E-2</v>
      </c>
      <c r="H14122">
        <v>114</v>
      </c>
      <c r="I14122">
        <v>6.5</v>
      </c>
      <c r="J14122">
        <v>2.4599999999999999E-3</v>
      </c>
      <c r="K14122">
        <v>0.27</v>
      </c>
      <c r="L14122">
        <v>2.7598518518518511</v>
      </c>
      <c r="M14122" s="2">
        <f t="shared" si="438"/>
        <v>82.222222222222214</v>
      </c>
      <c r="N14122" t="s">
        <v>6736</v>
      </c>
    </row>
    <row r="14123" spans="1:14">
      <c r="A14123">
        <v>112</v>
      </c>
      <c r="B14123" t="s">
        <v>5458</v>
      </c>
      <c r="C14123" t="s">
        <v>5459</v>
      </c>
      <c r="D14123">
        <v>312</v>
      </c>
      <c r="E14123" s="1">
        <v>0.63500000000000001</v>
      </c>
      <c r="G14123">
        <v>0.17599999999999999</v>
      </c>
      <c r="H14123">
        <v>34</v>
      </c>
      <c r="I14123">
        <v>5.7</v>
      </c>
      <c r="J14123">
        <v>9.6000000000000002E-4</v>
      </c>
      <c r="L14123">
        <v>2.7598518518518511</v>
      </c>
      <c r="M14123" s="2">
        <f t="shared" si="438"/>
        <v>82.962962962962962</v>
      </c>
      <c r="N14123" t="s">
        <v>6736</v>
      </c>
    </row>
    <row r="14124" spans="1:14">
      <c r="A14124">
        <v>113</v>
      </c>
      <c r="B14124" t="s">
        <v>6724</v>
      </c>
      <c r="C14124" t="s">
        <v>6725</v>
      </c>
      <c r="D14124">
        <v>375</v>
      </c>
      <c r="E14124" s="1">
        <v>0.63300000000000001</v>
      </c>
      <c r="F14124">
        <v>0.58599999999999997</v>
      </c>
      <c r="G14124">
        <v>0.307</v>
      </c>
      <c r="H14124">
        <v>127</v>
      </c>
      <c r="I14124">
        <v>2.8</v>
      </c>
      <c r="J14124">
        <v>8.5999999999999998E-4</v>
      </c>
      <c r="K14124">
        <v>9.7000000000000003E-2</v>
      </c>
      <c r="L14124">
        <v>2.7598518518518511</v>
      </c>
      <c r="M14124" s="2">
        <f t="shared" si="438"/>
        <v>83.703703703703695</v>
      </c>
      <c r="N14124" t="s">
        <v>6736</v>
      </c>
    </row>
    <row r="14125" spans="1:14">
      <c r="A14125">
        <v>114</v>
      </c>
      <c r="B14125" t="s">
        <v>6756</v>
      </c>
      <c r="C14125" t="s">
        <v>6757</v>
      </c>
      <c r="D14125">
        <v>219</v>
      </c>
      <c r="E14125" s="1">
        <v>0.63300000000000001</v>
      </c>
      <c r="G14125">
        <v>0.29399999999999998</v>
      </c>
      <c r="H14125">
        <v>34</v>
      </c>
      <c r="I14125">
        <v>5</v>
      </c>
      <c r="J14125">
        <v>3.5E-4</v>
      </c>
      <c r="L14125">
        <v>2.7598518518518511</v>
      </c>
      <c r="M14125" s="2">
        <f t="shared" si="438"/>
        <v>84.444444444444443</v>
      </c>
      <c r="N14125" t="s">
        <v>6736</v>
      </c>
    </row>
    <row r="14126" spans="1:14">
      <c r="A14126">
        <v>115</v>
      </c>
      <c r="B14126" t="s">
        <v>11571</v>
      </c>
      <c r="C14126" t="s">
        <v>11572</v>
      </c>
      <c r="D14126">
        <v>288</v>
      </c>
      <c r="E14126" s="1">
        <v>0.60599999999999998</v>
      </c>
      <c r="F14126">
        <v>0.65</v>
      </c>
      <c r="G14126">
        <v>0.111</v>
      </c>
      <c r="H14126">
        <v>54</v>
      </c>
      <c r="I14126">
        <v>4.7</v>
      </c>
      <c r="J14126">
        <v>8.0999999999999996E-4</v>
      </c>
      <c r="K14126">
        <v>0.161</v>
      </c>
      <c r="L14126">
        <v>2.7598518518518511</v>
      </c>
      <c r="M14126" s="2">
        <f t="shared" si="438"/>
        <v>85.18518518518519</v>
      </c>
      <c r="N14126" t="s">
        <v>6736</v>
      </c>
    </row>
    <row r="14127" spans="1:14">
      <c r="A14127">
        <v>116</v>
      </c>
      <c r="B14127" t="s">
        <v>6662</v>
      </c>
      <c r="C14127" t="s">
        <v>6663</v>
      </c>
      <c r="D14127">
        <v>578</v>
      </c>
      <c r="E14127" s="1">
        <v>0.59499999999999997</v>
      </c>
      <c r="F14127">
        <v>0.76</v>
      </c>
      <c r="G14127">
        <v>0.2</v>
      </c>
      <c r="H14127">
        <v>85</v>
      </c>
      <c r="I14127">
        <v>5.2</v>
      </c>
      <c r="J14127">
        <v>1.5900000000000001E-3</v>
      </c>
      <c r="K14127">
        <v>0.20899999999999999</v>
      </c>
      <c r="L14127">
        <v>2.7598518518518511</v>
      </c>
      <c r="M14127" s="2">
        <f t="shared" si="438"/>
        <v>85.925925925925924</v>
      </c>
      <c r="N14127" t="s">
        <v>6736</v>
      </c>
    </row>
    <row r="14128" spans="1:14">
      <c r="A14128">
        <v>117</v>
      </c>
      <c r="B14128" t="s">
        <v>6684</v>
      </c>
      <c r="C14128" t="s">
        <v>6685</v>
      </c>
      <c r="D14128">
        <v>489</v>
      </c>
      <c r="E14128" s="1">
        <v>0.52700000000000002</v>
      </c>
      <c r="F14128">
        <v>0.84799999999999998</v>
      </c>
      <c r="G14128">
        <v>0.04</v>
      </c>
      <c r="H14128">
        <v>25</v>
      </c>
      <c r="I14128">
        <v>7</v>
      </c>
      <c r="J14128">
        <v>7.6000000000000004E-4</v>
      </c>
      <c r="K14128">
        <v>0.218</v>
      </c>
      <c r="L14128">
        <v>2.7598518518518511</v>
      </c>
      <c r="M14128" s="2">
        <f t="shared" si="438"/>
        <v>86.666666666666671</v>
      </c>
      <c r="N14128" t="s">
        <v>6736</v>
      </c>
    </row>
    <row r="14129" spans="1:14">
      <c r="A14129">
        <v>118</v>
      </c>
      <c r="B14129" t="s">
        <v>11619</v>
      </c>
      <c r="C14129" t="s">
        <v>11620</v>
      </c>
      <c r="D14129">
        <v>990</v>
      </c>
      <c r="E14129" s="1">
        <v>0.49299999999999999</v>
      </c>
      <c r="F14129">
        <v>0.53300000000000003</v>
      </c>
      <c r="G14129">
        <v>6.7000000000000004E-2</v>
      </c>
      <c r="H14129">
        <v>89</v>
      </c>
      <c r="I14129">
        <v>8.6999999999999993</v>
      </c>
      <c r="J14129">
        <v>1.5E-3</v>
      </c>
      <c r="K14129">
        <v>0.13500000000000001</v>
      </c>
      <c r="L14129">
        <v>2.7598518518518511</v>
      </c>
      <c r="M14129" s="2">
        <f t="shared" si="438"/>
        <v>87.407407407407405</v>
      </c>
      <c r="N14129" t="s">
        <v>6736</v>
      </c>
    </row>
    <row r="14130" spans="1:14">
      <c r="A14130">
        <v>119</v>
      </c>
      <c r="B14130" t="s">
        <v>11735</v>
      </c>
      <c r="C14130" t="s">
        <v>11736</v>
      </c>
      <c r="D14130">
        <v>20</v>
      </c>
      <c r="E14130" s="1">
        <v>0.48599999999999999</v>
      </c>
      <c r="F14130">
        <v>0.48599999999999999</v>
      </c>
      <c r="G14130">
        <v>6.0999999999999999E-2</v>
      </c>
      <c r="H14130">
        <v>33</v>
      </c>
      <c r="J14130">
        <v>9.0000000000000006E-5</v>
      </c>
      <c r="K14130">
        <v>0.13900000000000001</v>
      </c>
      <c r="L14130">
        <v>2.7598518518518511</v>
      </c>
      <c r="M14130" s="2">
        <f t="shared" si="438"/>
        <v>88.148148148148152</v>
      </c>
      <c r="N14130" t="s">
        <v>6736</v>
      </c>
    </row>
    <row r="14131" spans="1:14">
      <c r="A14131">
        <v>120</v>
      </c>
      <c r="B14131" t="s">
        <v>6694</v>
      </c>
      <c r="C14131" t="s">
        <v>6695</v>
      </c>
      <c r="D14131">
        <v>31</v>
      </c>
      <c r="E14131" s="1">
        <v>0.46899999999999997</v>
      </c>
      <c r="F14131">
        <v>0.46899999999999997</v>
      </c>
      <c r="G14131">
        <v>0.14499999999999999</v>
      </c>
      <c r="H14131">
        <v>55</v>
      </c>
      <c r="J14131">
        <v>9.0000000000000006E-5</v>
      </c>
      <c r="K14131">
        <v>0.105</v>
      </c>
      <c r="L14131">
        <v>2.7598518518518511</v>
      </c>
      <c r="M14131" s="2">
        <f t="shared" si="438"/>
        <v>88.888888888888886</v>
      </c>
      <c r="N14131" t="s">
        <v>6736</v>
      </c>
    </row>
    <row r="14132" spans="1:14">
      <c r="A14132">
        <v>121</v>
      </c>
      <c r="B14132" t="s">
        <v>6658</v>
      </c>
      <c r="C14132" t="s">
        <v>6659</v>
      </c>
      <c r="D14132">
        <v>39</v>
      </c>
      <c r="E14132" s="1">
        <v>0.46700000000000003</v>
      </c>
      <c r="F14132">
        <v>0.47499999999999998</v>
      </c>
      <c r="G14132">
        <v>3.1E-2</v>
      </c>
      <c r="H14132">
        <v>32</v>
      </c>
      <c r="J14132">
        <v>2.0000000000000001E-4</v>
      </c>
      <c r="K14132">
        <v>0.14099999999999999</v>
      </c>
      <c r="L14132">
        <v>2.7598518518518511</v>
      </c>
      <c r="M14132" s="2">
        <f t="shared" si="438"/>
        <v>89.629629629629619</v>
      </c>
      <c r="N14132" t="s">
        <v>6736</v>
      </c>
    </row>
    <row r="14133" spans="1:14">
      <c r="A14133">
        <v>122</v>
      </c>
      <c r="B14133" t="s">
        <v>15838</v>
      </c>
      <c r="C14133" t="s">
        <v>15839</v>
      </c>
      <c r="D14133">
        <v>445</v>
      </c>
      <c r="E14133" s="1">
        <v>0.46400000000000002</v>
      </c>
      <c r="F14133">
        <v>0.67900000000000005</v>
      </c>
      <c r="G14133">
        <v>8.3000000000000004E-2</v>
      </c>
      <c r="H14133">
        <v>24</v>
      </c>
      <c r="I14133" t="s">
        <v>18288</v>
      </c>
      <c r="J14133">
        <v>4.8000000000000001E-4</v>
      </c>
      <c r="K14133">
        <v>0.252</v>
      </c>
      <c r="L14133">
        <v>2.7598518518518511</v>
      </c>
      <c r="M14133" s="2">
        <f t="shared" si="438"/>
        <v>90.370370370370367</v>
      </c>
      <c r="N14133" t="s">
        <v>6736</v>
      </c>
    </row>
    <row r="14134" spans="1:14">
      <c r="A14134">
        <v>123</v>
      </c>
      <c r="B14134" t="s">
        <v>11573</v>
      </c>
      <c r="C14134" t="s">
        <v>11574</v>
      </c>
      <c r="D14134">
        <v>347</v>
      </c>
      <c r="E14134" s="1">
        <v>0.45200000000000001</v>
      </c>
      <c r="F14134">
        <v>0.66500000000000004</v>
      </c>
      <c r="G14134">
        <v>5.2999999999999999E-2</v>
      </c>
      <c r="H14134">
        <v>38</v>
      </c>
      <c r="I14134">
        <v>5.7</v>
      </c>
      <c r="J14134">
        <v>6.3000000000000003E-4</v>
      </c>
      <c r="K14134">
        <v>0.13100000000000001</v>
      </c>
      <c r="L14134">
        <v>2.7598518518518511</v>
      </c>
      <c r="M14134" s="2">
        <f t="shared" si="438"/>
        <v>91.111111111111114</v>
      </c>
      <c r="N14134" t="s">
        <v>6736</v>
      </c>
    </row>
    <row r="14135" spans="1:14">
      <c r="A14135">
        <v>124</v>
      </c>
      <c r="B14135" t="s">
        <v>6702</v>
      </c>
      <c r="C14135" t="s">
        <v>6703</v>
      </c>
      <c r="D14135">
        <v>255</v>
      </c>
      <c r="E14135" s="1">
        <v>0.44800000000000001</v>
      </c>
      <c r="F14135">
        <v>0.40799999999999997</v>
      </c>
      <c r="G14135">
        <v>0.20899999999999999</v>
      </c>
      <c r="H14135">
        <v>43</v>
      </c>
      <c r="I14135">
        <v>7</v>
      </c>
      <c r="J14135">
        <v>4.8000000000000001E-4</v>
      </c>
      <c r="K14135">
        <v>0.12</v>
      </c>
      <c r="L14135">
        <v>2.7598518518518511</v>
      </c>
      <c r="M14135" s="2">
        <f t="shared" si="438"/>
        <v>91.851851851851848</v>
      </c>
      <c r="N14135" t="s">
        <v>6736</v>
      </c>
    </row>
    <row r="14136" spans="1:14">
      <c r="A14136">
        <v>125</v>
      </c>
      <c r="B14136" t="s">
        <v>6752</v>
      </c>
      <c r="C14136" t="s">
        <v>6753</v>
      </c>
      <c r="D14136">
        <v>66</v>
      </c>
      <c r="E14136" s="1">
        <v>0.433</v>
      </c>
      <c r="F14136">
        <v>0.49399999999999999</v>
      </c>
      <c r="G14136">
        <v>0.42899999999999999</v>
      </c>
      <c r="H14136">
        <v>14</v>
      </c>
      <c r="J14136">
        <v>1.1E-4</v>
      </c>
      <c r="K14136">
        <v>7.6999999999999999E-2</v>
      </c>
      <c r="L14136">
        <v>2.7598518518518511</v>
      </c>
      <c r="M14136" s="2">
        <f t="shared" si="438"/>
        <v>92.592592592592595</v>
      </c>
      <c r="N14136" t="s">
        <v>6736</v>
      </c>
    </row>
    <row r="14137" spans="1:14">
      <c r="A14137">
        <v>126</v>
      </c>
      <c r="B14137" t="s">
        <v>6774</v>
      </c>
      <c r="C14137" t="s">
        <v>6775</v>
      </c>
      <c r="D14137">
        <v>123</v>
      </c>
      <c r="E14137" s="1">
        <v>0.39</v>
      </c>
      <c r="F14137">
        <v>0.46700000000000003</v>
      </c>
      <c r="G14137">
        <v>0.42099999999999999</v>
      </c>
      <c r="H14137">
        <v>19</v>
      </c>
      <c r="I14137">
        <v>6.8</v>
      </c>
      <c r="J14137">
        <v>1.4999999999999999E-4</v>
      </c>
      <c r="K14137">
        <v>8.1000000000000003E-2</v>
      </c>
      <c r="L14137">
        <v>2.7598518518518511</v>
      </c>
      <c r="M14137" s="2">
        <f t="shared" si="438"/>
        <v>93.333333333333329</v>
      </c>
      <c r="N14137" t="s">
        <v>6736</v>
      </c>
    </row>
    <row r="14138" spans="1:14">
      <c r="A14138">
        <v>127</v>
      </c>
      <c r="B14138" t="s">
        <v>6720</v>
      </c>
      <c r="C14138" t="s">
        <v>6721</v>
      </c>
      <c r="D14138">
        <v>152</v>
      </c>
      <c r="E14138" s="1">
        <v>0.36599999999999999</v>
      </c>
      <c r="F14138">
        <v>0.33200000000000002</v>
      </c>
      <c r="G14138">
        <v>1.9E-2</v>
      </c>
      <c r="H14138">
        <v>52</v>
      </c>
      <c r="I14138">
        <v>5.6</v>
      </c>
      <c r="J14138">
        <v>1.9000000000000001E-4</v>
      </c>
      <c r="K14138">
        <v>4.4999999999999998E-2</v>
      </c>
      <c r="L14138">
        <v>2.7598518518518511</v>
      </c>
      <c r="M14138" s="2">
        <f t="shared" si="438"/>
        <v>94.074074074074076</v>
      </c>
      <c r="N14138" t="s">
        <v>6736</v>
      </c>
    </row>
    <row r="14139" spans="1:14">
      <c r="A14139">
        <v>128</v>
      </c>
      <c r="B14139" t="s">
        <v>14550</v>
      </c>
      <c r="C14139" t="s">
        <v>14551</v>
      </c>
      <c r="D14139">
        <v>208</v>
      </c>
      <c r="E14139" s="1">
        <v>0.28100000000000003</v>
      </c>
      <c r="F14139">
        <v>0.23</v>
      </c>
      <c r="G14139">
        <v>0.26300000000000001</v>
      </c>
      <c r="H14139">
        <v>95</v>
      </c>
      <c r="I14139">
        <v>3.8</v>
      </c>
      <c r="J14139">
        <v>2.5999999999999998E-4</v>
      </c>
      <c r="K14139">
        <v>2.7E-2</v>
      </c>
      <c r="L14139">
        <v>2.7598518518518511</v>
      </c>
      <c r="M14139" s="2">
        <f t="shared" si="438"/>
        <v>94.814814814814824</v>
      </c>
      <c r="N14139" t="s">
        <v>6736</v>
      </c>
    </row>
    <row r="14140" spans="1:14">
      <c r="A14140">
        <v>129</v>
      </c>
      <c r="B14140" t="s">
        <v>6760</v>
      </c>
      <c r="C14140" t="s">
        <v>6761</v>
      </c>
      <c r="D14140">
        <v>39</v>
      </c>
      <c r="E14140" s="1">
        <v>0.27300000000000002</v>
      </c>
      <c r="F14140">
        <v>0.33300000000000002</v>
      </c>
      <c r="G14140">
        <v>0.46200000000000002</v>
      </c>
      <c r="H14140">
        <v>13</v>
      </c>
      <c r="J14140">
        <v>6.9999999999999994E-5</v>
      </c>
      <c r="K14140">
        <v>5.1999999999999998E-2</v>
      </c>
      <c r="L14140">
        <v>2.7598518518518511</v>
      </c>
      <c r="M14140" s="2">
        <f t="shared" ref="M14140:M14146" si="439">A14140/135*100</f>
        <v>95.555555555555557</v>
      </c>
      <c r="N14140" t="s">
        <v>6736</v>
      </c>
    </row>
    <row r="14141" spans="1:14">
      <c r="A14141">
        <v>130</v>
      </c>
      <c r="B14141" t="s">
        <v>6772</v>
      </c>
      <c r="C14141" t="s">
        <v>6773</v>
      </c>
      <c r="D14141">
        <v>56</v>
      </c>
      <c r="E14141" s="1">
        <v>0.22700000000000001</v>
      </c>
      <c r="F14141">
        <v>0.20899999999999999</v>
      </c>
      <c r="G14141">
        <v>0.52400000000000002</v>
      </c>
      <c r="H14141">
        <v>21</v>
      </c>
      <c r="J14141">
        <v>5.0000000000000002E-5</v>
      </c>
      <c r="K14141">
        <v>2.5000000000000001E-2</v>
      </c>
      <c r="L14141">
        <v>2.7598518518518511</v>
      </c>
      <c r="M14141" s="2">
        <f t="shared" si="439"/>
        <v>96.296296296296291</v>
      </c>
      <c r="N14141" t="s">
        <v>6736</v>
      </c>
    </row>
    <row r="14142" spans="1:14">
      <c r="A14142">
        <v>131</v>
      </c>
      <c r="B14142" t="s">
        <v>6652</v>
      </c>
      <c r="C14142" t="s">
        <v>6653</v>
      </c>
      <c r="D14142">
        <v>418</v>
      </c>
      <c r="E14142" s="1">
        <v>0.2</v>
      </c>
      <c r="F14142">
        <v>0.222</v>
      </c>
      <c r="G14142">
        <v>5.6000000000000001E-2</v>
      </c>
      <c r="H14142">
        <v>143</v>
      </c>
      <c r="I14142" t="s">
        <v>18288</v>
      </c>
      <c r="J14142">
        <v>4.6000000000000001E-4</v>
      </c>
      <c r="K14142">
        <v>4.4999999999999998E-2</v>
      </c>
      <c r="L14142">
        <v>2.7598518518518511</v>
      </c>
      <c r="M14142" s="2">
        <f t="shared" si="439"/>
        <v>97.037037037037038</v>
      </c>
      <c r="N14142" t="s">
        <v>6736</v>
      </c>
    </row>
    <row r="14143" spans="1:14">
      <c r="A14143">
        <v>132</v>
      </c>
      <c r="B14143" t="s">
        <v>6758</v>
      </c>
      <c r="C14143" t="s">
        <v>6759</v>
      </c>
      <c r="D14143">
        <v>76</v>
      </c>
      <c r="E14143" s="1">
        <v>0.19800000000000001</v>
      </c>
      <c r="F14143">
        <v>0.21099999999999999</v>
      </c>
      <c r="G14143">
        <v>6.2E-2</v>
      </c>
      <c r="H14143">
        <v>65</v>
      </c>
      <c r="J14143">
        <v>1.1E-4</v>
      </c>
      <c r="K14143">
        <v>3.1E-2</v>
      </c>
      <c r="L14143">
        <v>2.7598518518518511</v>
      </c>
      <c r="M14143" s="2">
        <f t="shared" si="439"/>
        <v>97.777777777777771</v>
      </c>
      <c r="N14143" t="s">
        <v>6736</v>
      </c>
    </row>
    <row r="14144" spans="1:14">
      <c r="A14144">
        <v>133</v>
      </c>
      <c r="B14144" t="s">
        <v>6646</v>
      </c>
      <c r="C14144" t="s">
        <v>6647</v>
      </c>
      <c r="D14144">
        <v>124</v>
      </c>
      <c r="E14144" s="1">
        <v>0.184</v>
      </c>
      <c r="G14144">
        <v>0</v>
      </c>
      <c r="H14144">
        <v>36</v>
      </c>
      <c r="I14144">
        <v>6.4</v>
      </c>
      <c r="J14144">
        <v>1.7000000000000001E-4</v>
      </c>
      <c r="L14144">
        <v>2.7598518518518511</v>
      </c>
      <c r="M14144" s="2">
        <f t="shared" si="439"/>
        <v>98.518518518518519</v>
      </c>
      <c r="N14144" t="s">
        <v>6736</v>
      </c>
    </row>
    <row r="14145" spans="1:14">
      <c r="A14145">
        <v>134</v>
      </c>
      <c r="B14145" t="s">
        <v>6726</v>
      </c>
      <c r="C14145" t="s">
        <v>6727</v>
      </c>
      <c r="D14145">
        <v>61</v>
      </c>
      <c r="E14145" s="1">
        <v>8.3000000000000004E-2</v>
      </c>
      <c r="F14145">
        <v>0.192</v>
      </c>
      <c r="G14145">
        <v>0</v>
      </c>
      <c r="H14145">
        <v>20</v>
      </c>
      <c r="J14145">
        <v>1.6000000000000001E-4</v>
      </c>
      <c r="K14145">
        <v>8.8999999999999996E-2</v>
      </c>
      <c r="L14145">
        <v>2.7598518518518511</v>
      </c>
      <c r="M14145" s="2">
        <f t="shared" si="439"/>
        <v>99.259259259259252</v>
      </c>
      <c r="N14145" t="s">
        <v>6736</v>
      </c>
    </row>
    <row r="14146" spans="1:14">
      <c r="A14146">
        <v>135</v>
      </c>
      <c r="B14146" t="s">
        <v>14680</v>
      </c>
      <c r="C14146" t="s">
        <v>14681</v>
      </c>
      <c r="D14146">
        <v>193</v>
      </c>
      <c r="E14146" s="1">
        <v>6.2E-2</v>
      </c>
      <c r="F14146">
        <v>8.3000000000000004E-2</v>
      </c>
      <c r="G14146">
        <v>0.01</v>
      </c>
      <c r="H14146">
        <v>299</v>
      </c>
      <c r="I14146">
        <v>5</v>
      </c>
      <c r="J14146">
        <v>2.0000000000000001E-4</v>
      </c>
      <c r="K14146">
        <v>8.9999999999999993E-3</v>
      </c>
      <c r="L14146">
        <v>2.7598518518518511</v>
      </c>
      <c r="M14146" s="2">
        <f t="shared" si="439"/>
        <v>100</v>
      </c>
      <c r="N14146" t="s">
        <v>6736</v>
      </c>
    </row>
    <row r="14147" spans="1:14" s="3" customFormat="1">
      <c r="E14147" s="4"/>
      <c r="M14147" s="5"/>
    </row>
    <row r="14148" spans="1:14">
      <c r="A14148">
        <v>1</v>
      </c>
      <c r="B14148" t="s">
        <v>6644</v>
      </c>
      <c r="C14148" t="s">
        <v>6645</v>
      </c>
      <c r="D14148">
        <v>42730</v>
      </c>
      <c r="E14148" s="1">
        <v>14.721</v>
      </c>
      <c r="F14148">
        <v>14.396000000000001</v>
      </c>
      <c r="G14148">
        <v>2.5739999999999998</v>
      </c>
      <c r="H14148">
        <v>108</v>
      </c>
      <c r="I14148" t="s">
        <v>18288</v>
      </c>
      <c r="J14148">
        <v>6.2829999999999997E-2</v>
      </c>
      <c r="K14148">
        <v>5.5380000000000003</v>
      </c>
      <c r="L14148">
        <f>AVERAGE(E14148:E14334)</f>
        <v>2.5862150537634414</v>
      </c>
      <c r="M14148" s="2">
        <f t="shared" ref="M14148:M14179" si="440">A14148/120*100</f>
        <v>0.83333333333333337</v>
      </c>
      <c r="N14148" t="s">
        <v>109</v>
      </c>
    </row>
    <row r="14149" spans="1:14">
      <c r="A14149">
        <v>2</v>
      </c>
      <c r="B14149" t="s">
        <v>6654</v>
      </c>
      <c r="C14149" t="s">
        <v>6655</v>
      </c>
      <c r="D14149">
        <v>37412</v>
      </c>
      <c r="E14149" s="1">
        <v>13.772</v>
      </c>
      <c r="F14149">
        <v>14.465999999999999</v>
      </c>
      <c r="G14149">
        <v>2.488</v>
      </c>
      <c r="H14149">
        <v>125</v>
      </c>
      <c r="I14149" t="s">
        <v>18288</v>
      </c>
      <c r="J14149">
        <v>6.1760000000000002E-2</v>
      </c>
      <c r="K14149">
        <v>5.6429999999999998</v>
      </c>
      <c r="L14149">
        <v>2.3629750000000005</v>
      </c>
      <c r="M14149" s="2">
        <f t="shared" si="440"/>
        <v>1.6666666666666667</v>
      </c>
      <c r="N14149" t="s">
        <v>109</v>
      </c>
    </row>
    <row r="14150" spans="1:14">
      <c r="A14150">
        <v>3</v>
      </c>
      <c r="B14150" t="s">
        <v>6778</v>
      </c>
      <c r="C14150" t="s">
        <v>6779</v>
      </c>
      <c r="D14150">
        <v>1193</v>
      </c>
      <c r="E14150" s="1">
        <v>8.9740000000000002</v>
      </c>
      <c r="F14150">
        <v>6.4130000000000003</v>
      </c>
      <c r="G14150">
        <v>2.4289999999999998</v>
      </c>
      <c r="H14150">
        <v>21</v>
      </c>
      <c r="I14150">
        <v>5</v>
      </c>
      <c r="J14150">
        <v>3.7699999999999999E-3</v>
      </c>
      <c r="K14150">
        <v>1.9750000000000001</v>
      </c>
      <c r="L14150">
        <v>2.3629750000000005</v>
      </c>
      <c r="M14150" s="2">
        <f t="shared" si="440"/>
        <v>2.5</v>
      </c>
      <c r="N14150" t="s">
        <v>109</v>
      </c>
    </row>
    <row r="14151" spans="1:14">
      <c r="A14151">
        <v>4</v>
      </c>
      <c r="B14151" t="s">
        <v>6764</v>
      </c>
      <c r="C14151" t="s">
        <v>6765</v>
      </c>
      <c r="D14151">
        <v>11606</v>
      </c>
      <c r="E14151" s="1">
        <v>8.4860000000000007</v>
      </c>
      <c r="F14151">
        <v>8.9339999999999993</v>
      </c>
      <c r="G14151">
        <v>1.6990000000000001</v>
      </c>
      <c r="H14151">
        <v>136</v>
      </c>
      <c r="I14151">
        <v>6.3</v>
      </c>
      <c r="J14151">
        <v>3.1870000000000002E-2</v>
      </c>
      <c r="K14151">
        <v>3.008</v>
      </c>
      <c r="L14151">
        <v>2.3629750000000005</v>
      </c>
      <c r="M14151" s="2">
        <f t="shared" si="440"/>
        <v>3.3333333333333335</v>
      </c>
      <c r="N14151" t="s">
        <v>109</v>
      </c>
    </row>
    <row r="14152" spans="1:14">
      <c r="A14152">
        <v>5</v>
      </c>
      <c r="B14152" t="s">
        <v>6750</v>
      </c>
      <c r="C14152" t="s">
        <v>6751</v>
      </c>
      <c r="D14152">
        <v>2761</v>
      </c>
      <c r="E14152" s="1">
        <v>7.23</v>
      </c>
      <c r="F14152">
        <v>5.8250000000000002</v>
      </c>
      <c r="G14152">
        <v>1.2689999999999999</v>
      </c>
      <c r="H14152">
        <v>26</v>
      </c>
      <c r="I14152">
        <v>7.4</v>
      </c>
      <c r="J14152">
        <v>5.2300000000000003E-3</v>
      </c>
      <c r="K14152">
        <v>1.577</v>
      </c>
      <c r="L14152">
        <v>2.3629750000000005</v>
      </c>
      <c r="M14152" s="2">
        <f t="shared" si="440"/>
        <v>4.1666666666666661</v>
      </c>
      <c r="N14152" t="s">
        <v>109</v>
      </c>
    </row>
    <row r="14153" spans="1:14">
      <c r="A14153">
        <v>6</v>
      </c>
      <c r="B14153" t="s">
        <v>5490</v>
      </c>
      <c r="C14153" t="s">
        <v>5491</v>
      </c>
      <c r="D14153">
        <v>16470</v>
      </c>
      <c r="E14153" s="1">
        <v>6.97</v>
      </c>
      <c r="F14153">
        <v>7.1479999999999997</v>
      </c>
      <c r="G14153">
        <v>2.0099999999999998</v>
      </c>
      <c r="H14153">
        <v>96</v>
      </c>
      <c r="I14153" t="s">
        <v>18288</v>
      </c>
      <c r="J14153">
        <v>2.7810000000000001E-2</v>
      </c>
      <c r="K14153">
        <v>2.6389999999999998</v>
      </c>
      <c r="L14153">
        <v>2.3629750000000005</v>
      </c>
      <c r="M14153" s="2">
        <f t="shared" si="440"/>
        <v>5</v>
      </c>
      <c r="N14153" t="s">
        <v>109</v>
      </c>
    </row>
    <row r="14154" spans="1:14">
      <c r="A14154">
        <v>7</v>
      </c>
      <c r="B14154" t="s">
        <v>6666</v>
      </c>
      <c r="C14154" t="s">
        <v>6667</v>
      </c>
      <c r="D14154">
        <v>21472</v>
      </c>
      <c r="E14154" s="1">
        <v>6.6059999999999999</v>
      </c>
      <c r="F14154">
        <v>7.1120000000000001</v>
      </c>
      <c r="G14154">
        <v>1.8720000000000001</v>
      </c>
      <c r="H14154">
        <v>117</v>
      </c>
      <c r="I14154" t="s">
        <v>18288</v>
      </c>
      <c r="J14154">
        <v>3.2570000000000002E-2</v>
      </c>
      <c r="K14154">
        <v>2.4279999999999999</v>
      </c>
      <c r="L14154">
        <v>2.3629750000000005</v>
      </c>
      <c r="M14154" s="2">
        <f t="shared" si="440"/>
        <v>5.833333333333333</v>
      </c>
      <c r="N14154" t="s">
        <v>109</v>
      </c>
    </row>
    <row r="14155" spans="1:14">
      <c r="A14155">
        <v>8</v>
      </c>
      <c r="B14155" t="s">
        <v>11689</v>
      </c>
      <c r="C14155" t="s">
        <v>11690</v>
      </c>
      <c r="D14155">
        <v>2253</v>
      </c>
      <c r="E14155" s="1">
        <v>6.242</v>
      </c>
      <c r="F14155">
        <v>6.4729999999999999</v>
      </c>
      <c r="G14155">
        <v>1.647</v>
      </c>
      <c r="H14155">
        <v>34</v>
      </c>
      <c r="I14155">
        <v>5.2</v>
      </c>
      <c r="J14155">
        <v>6.96E-3</v>
      </c>
      <c r="K14155">
        <v>2.157</v>
      </c>
      <c r="L14155">
        <v>2.3629750000000005</v>
      </c>
      <c r="M14155" s="2">
        <f t="shared" si="440"/>
        <v>6.666666666666667</v>
      </c>
      <c r="N14155" t="s">
        <v>109</v>
      </c>
    </row>
    <row r="14156" spans="1:14">
      <c r="A14156">
        <v>9</v>
      </c>
      <c r="B14156" t="s">
        <v>6712</v>
      </c>
      <c r="C14156" t="s">
        <v>6713</v>
      </c>
      <c r="D14156">
        <v>17639</v>
      </c>
      <c r="E14156" s="1">
        <v>5.8120000000000003</v>
      </c>
      <c r="F14156">
        <v>5.6390000000000002</v>
      </c>
      <c r="G14156">
        <v>0.72599999999999998</v>
      </c>
      <c r="H14156">
        <v>157</v>
      </c>
      <c r="I14156">
        <v>8.1</v>
      </c>
      <c r="J14156">
        <v>3.3250000000000002E-2</v>
      </c>
      <c r="K14156">
        <v>1.7749999999999999</v>
      </c>
      <c r="L14156">
        <v>2.3629750000000005</v>
      </c>
      <c r="M14156" s="2">
        <f t="shared" si="440"/>
        <v>7.5</v>
      </c>
      <c r="N14156" t="s">
        <v>109</v>
      </c>
    </row>
    <row r="14157" spans="1:14">
      <c r="A14157">
        <v>10</v>
      </c>
      <c r="B14157" t="s">
        <v>6738</v>
      </c>
      <c r="C14157" t="s">
        <v>6739</v>
      </c>
      <c r="D14157">
        <v>16680</v>
      </c>
      <c r="E14157" s="1">
        <v>5.5869999999999997</v>
      </c>
      <c r="F14157">
        <v>6.1479999999999997</v>
      </c>
      <c r="G14157">
        <v>0.91300000000000003</v>
      </c>
      <c r="H14157">
        <v>230</v>
      </c>
      <c r="I14157">
        <v>8.6</v>
      </c>
      <c r="J14157">
        <v>3.5880000000000002E-2</v>
      </c>
      <c r="K14157">
        <v>2.234</v>
      </c>
      <c r="L14157">
        <v>2.3629750000000005</v>
      </c>
      <c r="M14157" s="2">
        <f t="shared" si="440"/>
        <v>8.3333333333333321</v>
      </c>
      <c r="N14157" t="s">
        <v>109</v>
      </c>
    </row>
    <row r="14158" spans="1:14">
      <c r="A14158">
        <v>11</v>
      </c>
      <c r="B14158" t="s">
        <v>6710</v>
      </c>
      <c r="C14158" t="s">
        <v>6711</v>
      </c>
      <c r="D14158">
        <v>12841</v>
      </c>
      <c r="E14158" s="1">
        <v>5.4219999999999997</v>
      </c>
      <c r="F14158">
        <v>6.2350000000000003</v>
      </c>
      <c r="G14158">
        <v>0.97599999999999998</v>
      </c>
      <c r="H14158">
        <v>127</v>
      </c>
      <c r="I14158">
        <v>8.5</v>
      </c>
      <c r="J14158">
        <v>2.63E-2</v>
      </c>
      <c r="K14158">
        <v>2.3039999999999998</v>
      </c>
      <c r="L14158">
        <v>2.3629750000000005</v>
      </c>
      <c r="M14158" s="2">
        <f t="shared" si="440"/>
        <v>9.1666666666666661</v>
      </c>
      <c r="N14158" t="s">
        <v>109</v>
      </c>
    </row>
    <row r="14159" spans="1:14">
      <c r="A14159">
        <v>12</v>
      </c>
      <c r="B14159" t="s">
        <v>10511</v>
      </c>
      <c r="C14159" t="s">
        <v>10512</v>
      </c>
      <c r="D14159">
        <v>11048</v>
      </c>
      <c r="E14159" s="1">
        <v>4.8570000000000002</v>
      </c>
      <c r="F14159">
        <v>4.625</v>
      </c>
      <c r="G14159">
        <v>1</v>
      </c>
      <c r="H14159">
        <v>98</v>
      </c>
      <c r="I14159" t="s">
        <v>18288</v>
      </c>
      <c r="J14159">
        <v>1.4080000000000001E-2</v>
      </c>
      <c r="K14159">
        <v>1.399</v>
      </c>
      <c r="L14159">
        <v>2.3629750000000005</v>
      </c>
      <c r="M14159" s="2">
        <f t="shared" si="440"/>
        <v>10</v>
      </c>
      <c r="N14159" t="s">
        <v>109</v>
      </c>
    </row>
    <row r="14160" spans="1:14">
      <c r="A14160">
        <v>13</v>
      </c>
      <c r="B14160" t="s">
        <v>6678</v>
      </c>
      <c r="C14160" t="s">
        <v>6679</v>
      </c>
      <c r="D14160">
        <v>4037</v>
      </c>
      <c r="E14160" s="1">
        <v>4.6100000000000003</v>
      </c>
      <c r="F14160">
        <v>4.3470000000000004</v>
      </c>
      <c r="G14160">
        <v>0.435</v>
      </c>
      <c r="H14160">
        <v>124</v>
      </c>
      <c r="I14160">
        <v>4.5</v>
      </c>
      <c r="J14160">
        <v>1.4120000000000001E-2</v>
      </c>
      <c r="K14160">
        <v>1.44</v>
      </c>
      <c r="L14160">
        <v>2.3629750000000005</v>
      </c>
      <c r="M14160" s="2">
        <f t="shared" si="440"/>
        <v>10.833333333333334</v>
      </c>
      <c r="N14160" t="s">
        <v>109</v>
      </c>
    </row>
    <row r="14161" spans="1:14">
      <c r="A14161">
        <v>14</v>
      </c>
      <c r="B14161" t="s">
        <v>6762</v>
      </c>
      <c r="C14161" t="s">
        <v>6763</v>
      </c>
      <c r="D14161">
        <v>16157</v>
      </c>
      <c r="E14161" s="1">
        <v>4.59</v>
      </c>
      <c r="F14161">
        <v>4.9740000000000002</v>
      </c>
      <c r="G14161">
        <v>0.49</v>
      </c>
      <c r="H14161">
        <v>343</v>
      </c>
      <c r="I14161">
        <v>6.1</v>
      </c>
      <c r="J14161">
        <v>4.0059999999999998E-2</v>
      </c>
      <c r="K14161">
        <v>1.4590000000000001</v>
      </c>
      <c r="L14161">
        <v>2.3629750000000005</v>
      </c>
      <c r="M14161" s="2">
        <f t="shared" si="440"/>
        <v>11.666666666666666</v>
      </c>
      <c r="N14161" t="s">
        <v>109</v>
      </c>
    </row>
    <row r="14162" spans="1:14">
      <c r="A14162">
        <v>15</v>
      </c>
      <c r="B14162" t="s">
        <v>10513</v>
      </c>
      <c r="C14162" t="s">
        <v>10514</v>
      </c>
      <c r="D14162">
        <v>13194</v>
      </c>
      <c r="E14162" s="1">
        <v>4.577</v>
      </c>
      <c r="F14162">
        <v>4.9480000000000004</v>
      </c>
      <c r="G14162">
        <v>1.321</v>
      </c>
      <c r="H14162">
        <v>243</v>
      </c>
      <c r="I14162">
        <v>7.2</v>
      </c>
      <c r="J14162">
        <v>3.039E-2</v>
      </c>
      <c r="K14162">
        <v>1.681</v>
      </c>
      <c r="L14162">
        <v>2.3629750000000005</v>
      </c>
      <c r="M14162" s="2">
        <f t="shared" si="440"/>
        <v>12.5</v>
      </c>
      <c r="N14162" t="s">
        <v>109</v>
      </c>
    </row>
    <row r="14163" spans="1:14">
      <c r="A14163">
        <v>16</v>
      </c>
      <c r="B14163" t="s">
        <v>15826</v>
      </c>
      <c r="C14163" t="s">
        <v>15827</v>
      </c>
      <c r="D14163">
        <v>4663</v>
      </c>
      <c r="E14163" s="1">
        <v>4.1310000000000002</v>
      </c>
      <c r="F14163">
        <v>4.2949999999999999</v>
      </c>
      <c r="G14163">
        <v>1.131</v>
      </c>
      <c r="H14163">
        <v>107</v>
      </c>
      <c r="I14163">
        <v>5.6</v>
      </c>
      <c r="J14163">
        <v>1.3849999999999999E-2</v>
      </c>
      <c r="K14163">
        <v>1.4279999999999999</v>
      </c>
      <c r="L14163">
        <v>2.3629750000000005</v>
      </c>
      <c r="M14163" s="2">
        <f t="shared" si="440"/>
        <v>13.333333333333334</v>
      </c>
      <c r="N14163" t="s">
        <v>109</v>
      </c>
    </row>
    <row r="14164" spans="1:14">
      <c r="A14164">
        <v>17</v>
      </c>
      <c r="B14164" t="s">
        <v>6746</v>
      </c>
      <c r="C14164" t="s">
        <v>6747</v>
      </c>
      <c r="D14164">
        <v>10757</v>
      </c>
      <c r="E14164" s="1">
        <v>4.077</v>
      </c>
      <c r="F14164">
        <v>4.8029999999999999</v>
      </c>
      <c r="G14164">
        <v>0.63100000000000001</v>
      </c>
      <c r="H14164">
        <v>122</v>
      </c>
      <c r="I14164">
        <v>9</v>
      </c>
      <c r="J14164">
        <v>1.8280000000000001E-2</v>
      </c>
      <c r="K14164">
        <v>1.6839999999999999</v>
      </c>
      <c r="L14164">
        <v>2.3629750000000005</v>
      </c>
      <c r="M14164" s="2">
        <f t="shared" si="440"/>
        <v>14.166666666666666</v>
      </c>
      <c r="N14164" t="s">
        <v>109</v>
      </c>
    </row>
    <row r="14165" spans="1:14">
      <c r="A14165">
        <v>18</v>
      </c>
      <c r="B14165" t="s">
        <v>6716</v>
      </c>
      <c r="C14165" t="s">
        <v>6717</v>
      </c>
      <c r="D14165">
        <v>9754</v>
      </c>
      <c r="E14165" s="1">
        <v>4.0659999999999998</v>
      </c>
      <c r="F14165">
        <v>4.5439999999999996</v>
      </c>
      <c r="G14165">
        <v>0.56200000000000006</v>
      </c>
      <c r="H14165">
        <v>226</v>
      </c>
      <c r="I14165">
        <v>9.3000000000000007</v>
      </c>
      <c r="J14165">
        <v>2.0979999999999999E-2</v>
      </c>
      <c r="K14165">
        <v>1.4570000000000001</v>
      </c>
      <c r="L14165">
        <v>2.3629750000000005</v>
      </c>
      <c r="M14165" s="2">
        <f t="shared" si="440"/>
        <v>15</v>
      </c>
      <c r="N14165" t="s">
        <v>109</v>
      </c>
    </row>
    <row r="14166" spans="1:14">
      <c r="A14166">
        <v>19</v>
      </c>
      <c r="B14166" t="s">
        <v>4347</v>
      </c>
      <c r="C14166" t="s">
        <v>4346</v>
      </c>
      <c r="D14166">
        <v>395</v>
      </c>
      <c r="E14166" s="1">
        <v>3.7269999999999999</v>
      </c>
      <c r="F14166">
        <v>2.617</v>
      </c>
      <c r="H14166">
        <v>0</v>
      </c>
      <c r="I14166">
        <v>4.3</v>
      </c>
      <c r="J14166">
        <v>1.41E-3</v>
      </c>
      <c r="K14166">
        <v>0.751</v>
      </c>
      <c r="L14166">
        <v>2.3629750000000005</v>
      </c>
      <c r="M14166" s="2">
        <f t="shared" si="440"/>
        <v>15.833333333333332</v>
      </c>
      <c r="N14166" t="s">
        <v>109</v>
      </c>
    </row>
    <row r="14167" spans="1:14">
      <c r="A14167">
        <v>20</v>
      </c>
      <c r="B14167" t="s">
        <v>5470</v>
      </c>
      <c r="C14167" t="s">
        <v>5471</v>
      </c>
      <c r="D14167">
        <v>2440</v>
      </c>
      <c r="E14167" s="1">
        <v>3.6989999999999998</v>
      </c>
      <c r="F14167">
        <v>3.0670000000000002</v>
      </c>
      <c r="G14167">
        <v>0.53800000000000003</v>
      </c>
      <c r="H14167">
        <v>65</v>
      </c>
      <c r="I14167">
        <v>6.2</v>
      </c>
      <c r="J14167">
        <v>6.7099999999999998E-3</v>
      </c>
      <c r="K14167">
        <v>1.026</v>
      </c>
      <c r="L14167">
        <v>2.3629750000000005</v>
      </c>
      <c r="M14167" s="2">
        <f t="shared" si="440"/>
        <v>16.666666666666664</v>
      </c>
      <c r="N14167" t="s">
        <v>109</v>
      </c>
    </row>
    <row r="14168" spans="1:14">
      <c r="A14168">
        <v>21</v>
      </c>
      <c r="B14168" t="s">
        <v>6696</v>
      </c>
      <c r="C14168" t="s">
        <v>6697</v>
      </c>
      <c r="D14168">
        <v>1174</v>
      </c>
      <c r="E14168" s="1">
        <v>3.5</v>
      </c>
      <c r="F14168">
        <v>3.0390000000000001</v>
      </c>
      <c r="G14168">
        <v>0.20699999999999999</v>
      </c>
      <c r="H14168">
        <v>29</v>
      </c>
      <c r="I14168">
        <v>7.8</v>
      </c>
      <c r="J14168">
        <v>2.82E-3</v>
      </c>
      <c r="K14168">
        <v>1.0449999999999999</v>
      </c>
      <c r="L14168">
        <v>2.3629750000000005</v>
      </c>
      <c r="M14168" s="2">
        <f t="shared" si="440"/>
        <v>17.5</v>
      </c>
      <c r="N14168" t="s">
        <v>109</v>
      </c>
    </row>
    <row r="14169" spans="1:14">
      <c r="A14169">
        <v>22</v>
      </c>
      <c r="B14169" t="s">
        <v>6674</v>
      </c>
      <c r="C14169" t="s">
        <v>6675</v>
      </c>
      <c r="D14169">
        <v>2320</v>
      </c>
      <c r="E14169" s="1">
        <v>3.4220000000000002</v>
      </c>
      <c r="F14169">
        <v>3.593</v>
      </c>
      <c r="G14169">
        <v>0.69699999999999995</v>
      </c>
      <c r="H14169">
        <v>76</v>
      </c>
      <c r="I14169">
        <v>4.8</v>
      </c>
      <c r="J14169">
        <v>8.5100000000000002E-3</v>
      </c>
      <c r="K14169">
        <v>1.155</v>
      </c>
      <c r="L14169">
        <v>2.3629750000000005</v>
      </c>
      <c r="M14169" s="2">
        <f t="shared" si="440"/>
        <v>18.333333333333332</v>
      </c>
      <c r="N14169" t="s">
        <v>109</v>
      </c>
    </row>
    <row r="14170" spans="1:14">
      <c r="A14170">
        <v>23</v>
      </c>
      <c r="B14170" t="s">
        <v>18224</v>
      </c>
      <c r="C14170" t="s">
        <v>18225</v>
      </c>
      <c r="D14170">
        <v>14622</v>
      </c>
      <c r="E14170" s="1">
        <v>3.2949999999999999</v>
      </c>
      <c r="F14170">
        <v>3.8559999999999999</v>
      </c>
      <c r="G14170">
        <v>0.65200000000000002</v>
      </c>
      <c r="H14170">
        <v>512</v>
      </c>
      <c r="I14170">
        <v>6.1</v>
      </c>
      <c r="J14170">
        <v>3.524E-2</v>
      </c>
      <c r="K14170">
        <v>1.133</v>
      </c>
      <c r="L14170">
        <v>2.3629750000000005</v>
      </c>
      <c r="M14170" s="2">
        <f t="shared" si="440"/>
        <v>19.166666666666668</v>
      </c>
      <c r="N14170" t="s">
        <v>109</v>
      </c>
    </row>
    <row r="14171" spans="1:14">
      <c r="A14171">
        <v>24</v>
      </c>
      <c r="B14171" t="s">
        <v>6660</v>
      </c>
      <c r="C14171" t="s">
        <v>6661</v>
      </c>
      <c r="D14171">
        <v>4828</v>
      </c>
      <c r="E14171" s="1">
        <v>3.2930000000000001</v>
      </c>
      <c r="F14171">
        <v>3.1019999999999999</v>
      </c>
      <c r="G14171">
        <v>3.036</v>
      </c>
      <c r="H14171">
        <v>84</v>
      </c>
      <c r="I14171">
        <v>6.8</v>
      </c>
      <c r="J14171">
        <v>9.5999999999999992E-3</v>
      </c>
      <c r="K14171">
        <v>0.93300000000000005</v>
      </c>
      <c r="L14171">
        <v>2.3629750000000005</v>
      </c>
      <c r="M14171" s="2">
        <f t="shared" si="440"/>
        <v>20</v>
      </c>
      <c r="N14171" t="s">
        <v>109</v>
      </c>
    </row>
    <row r="14172" spans="1:14">
      <c r="A14172">
        <v>25</v>
      </c>
      <c r="B14172" t="s">
        <v>6690</v>
      </c>
      <c r="C14172" t="s">
        <v>6691</v>
      </c>
      <c r="D14172">
        <v>3467</v>
      </c>
      <c r="E14172" s="1">
        <v>3.2850000000000001</v>
      </c>
      <c r="F14172">
        <v>3.702</v>
      </c>
      <c r="G14172">
        <v>0.70799999999999996</v>
      </c>
      <c r="H14172">
        <v>106</v>
      </c>
      <c r="I14172">
        <v>6</v>
      </c>
      <c r="J14172">
        <v>8.6899999999999998E-3</v>
      </c>
      <c r="K14172">
        <v>1.1020000000000001</v>
      </c>
      <c r="L14172">
        <v>2.3629750000000005</v>
      </c>
      <c r="M14172" s="2">
        <f t="shared" si="440"/>
        <v>20.833333333333336</v>
      </c>
      <c r="N14172" t="s">
        <v>109</v>
      </c>
    </row>
    <row r="14173" spans="1:14">
      <c r="A14173">
        <v>26</v>
      </c>
      <c r="B14173" t="s">
        <v>6718</v>
      </c>
      <c r="C14173" t="s">
        <v>6719</v>
      </c>
      <c r="D14173">
        <v>9147</v>
      </c>
      <c r="E14173" s="1">
        <v>3.2679999999999998</v>
      </c>
      <c r="F14173">
        <v>3.6080000000000001</v>
      </c>
      <c r="G14173">
        <v>0.51300000000000001</v>
      </c>
      <c r="H14173">
        <v>152</v>
      </c>
      <c r="I14173" t="s">
        <v>18288</v>
      </c>
      <c r="J14173">
        <v>1.421E-2</v>
      </c>
      <c r="K14173">
        <v>1.1859999999999999</v>
      </c>
      <c r="L14173">
        <v>2.3629750000000005</v>
      </c>
      <c r="M14173" s="2">
        <f t="shared" si="440"/>
        <v>21.666666666666668</v>
      </c>
      <c r="N14173" t="s">
        <v>109</v>
      </c>
    </row>
    <row r="14174" spans="1:14">
      <c r="A14174">
        <v>27</v>
      </c>
      <c r="B14174" t="s">
        <v>6676</v>
      </c>
      <c r="C14174" t="s">
        <v>6677</v>
      </c>
      <c r="D14174">
        <v>1646</v>
      </c>
      <c r="E14174" s="1">
        <v>3.23</v>
      </c>
      <c r="G14174">
        <v>0.47699999999999998</v>
      </c>
      <c r="H14174">
        <v>86</v>
      </c>
      <c r="I14174">
        <v>4.9000000000000004</v>
      </c>
      <c r="J14174">
        <v>6.0099999999999997E-3</v>
      </c>
      <c r="L14174">
        <v>2.3629750000000005</v>
      </c>
      <c r="M14174" s="2">
        <f t="shared" si="440"/>
        <v>22.5</v>
      </c>
      <c r="N14174" t="s">
        <v>109</v>
      </c>
    </row>
    <row r="14175" spans="1:14">
      <c r="A14175">
        <v>28</v>
      </c>
      <c r="B14175" t="s">
        <v>4345</v>
      </c>
      <c r="C14175" t="s">
        <v>4344</v>
      </c>
      <c r="D14175">
        <v>2432</v>
      </c>
      <c r="E14175" s="1">
        <v>3.073</v>
      </c>
      <c r="F14175">
        <v>3.6059999999999999</v>
      </c>
      <c r="G14175">
        <v>0.34499999999999997</v>
      </c>
      <c r="H14175">
        <v>58</v>
      </c>
      <c r="I14175">
        <v>7.8</v>
      </c>
      <c r="J14175">
        <v>5.4799999999999996E-3</v>
      </c>
      <c r="K14175">
        <v>1.2709999999999999</v>
      </c>
      <c r="L14175">
        <v>2.3629750000000005</v>
      </c>
      <c r="M14175" s="2">
        <f t="shared" si="440"/>
        <v>23.333333333333332</v>
      </c>
      <c r="N14175" t="s">
        <v>109</v>
      </c>
    </row>
    <row r="14176" spans="1:14">
      <c r="A14176">
        <v>29</v>
      </c>
      <c r="B14176" t="s">
        <v>6692</v>
      </c>
      <c r="C14176" t="s">
        <v>6693</v>
      </c>
      <c r="D14176">
        <v>3223</v>
      </c>
      <c r="E14176" s="1">
        <v>2.9769999999999999</v>
      </c>
      <c r="F14176">
        <v>3.31</v>
      </c>
      <c r="G14176">
        <v>0.41699999999999998</v>
      </c>
      <c r="H14176">
        <v>96</v>
      </c>
      <c r="I14176">
        <v>6.6</v>
      </c>
      <c r="J14176">
        <v>8.4399999999999996E-3</v>
      </c>
      <c r="K14176">
        <v>1.1140000000000001</v>
      </c>
      <c r="L14176">
        <v>2.3629750000000005</v>
      </c>
      <c r="M14176" s="2">
        <f t="shared" si="440"/>
        <v>24.166666666666668</v>
      </c>
      <c r="N14176" t="s">
        <v>109</v>
      </c>
    </row>
    <row r="14177" spans="1:14">
      <c r="A14177">
        <v>30</v>
      </c>
      <c r="B14177" t="s">
        <v>15860</v>
      </c>
      <c r="C14177" t="s">
        <v>15861</v>
      </c>
      <c r="D14177">
        <v>6417</v>
      </c>
      <c r="E14177" s="1">
        <v>2.9769999999999999</v>
      </c>
      <c r="F14177">
        <v>2.9670000000000001</v>
      </c>
      <c r="G14177">
        <v>0.82399999999999995</v>
      </c>
      <c r="H14177">
        <v>148</v>
      </c>
      <c r="I14177">
        <v>7.2</v>
      </c>
      <c r="J14177">
        <v>1.3780000000000001E-2</v>
      </c>
      <c r="K14177">
        <v>0.92700000000000005</v>
      </c>
      <c r="L14177">
        <v>2.3629750000000005</v>
      </c>
      <c r="M14177" s="2">
        <f t="shared" si="440"/>
        <v>25</v>
      </c>
      <c r="N14177" t="s">
        <v>109</v>
      </c>
    </row>
    <row r="14178" spans="1:14">
      <c r="A14178">
        <v>31</v>
      </c>
      <c r="B14178" t="s">
        <v>6686</v>
      </c>
      <c r="C14178" t="s">
        <v>6687</v>
      </c>
      <c r="D14178">
        <v>117</v>
      </c>
      <c r="E14178" s="1">
        <v>2.9380000000000002</v>
      </c>
      <c r="F14178">
        <v>2.9689999999999999</v>
      </c>
      <c r="G14178">
        <v>0.76900000000000002</v>
      </c>
      <c r="H14178">
        <v>26</v>
      </c>
      <c r="I14178">
        <v>1.4</v>
      </c>
      <c r="J14178">
        <v>2.9999999999999997E-4</v>
      </c>
      <c r="K14178">
        <v>0.53900000000000003</v>
      </c>
      <c r="L14178">
        <v>2.3629750000000005</v>
      </c>
      <c r="M14178" s="2">
        <f t="shared" si="440"/>
        <v>25.833333333333336</v>
      </c>
      <c r="N14178" t="s">
        <v>109</v>
      </c>
    </row>
    <row r="14179" spans="1:14">
      <c r="A14179">
        <v>32</v>
      </c>
      <c r="B14179" t="s">
        <v>6460</v>
      </c>
      <c r="C14179" t="s">
        <v>6459</v>
      </c>
      <c r="D14179">
        <v>1444</v>
      </c>
      <c r="E14179" s="1">
        <v>2.907</v>
      </c>
      <c r="F14179">
        <v>3.0819999999999999</v>
      </c>
      <c r="G14179">
        <v>0.48799999999999999</v>
      </c>
      <c r="H14179">
        <v>162</v>
      </c>
      <c r="I14179">
        <v>2.6</v>
      </c>
      <c r="J14179">
        <v>4.5100000000000001E-3</v>
      </c>
      <c r="K14179">
        <v>0.58299999999999996</v>
      </c>
      <c r="L14179">
        <v>2.3629750000000005</v>
      </c>
      <c r="M14179" s="2">
        <f t="shared" si="440"/>
        <v>26.666666666666668</v>
      </c>
      <c r="N14179" t="s">
        <v>109</v>
      </c>
    </row>
    <row r="14180" spans="1:14">
      <c r="A14180">
        <v>33</v>
      </c>
      <c r="B14180" t="s">
        <v>12049</v>
      </c>
      <c r="C14180" t="s">
        <v>12050</v>
      </c>
      <c r="D14180">
        <v>6618</v>
      </c>
      <c r="E14180" s="1">
        <v>2.8769999999999998</v>
      </c>
      <c r="F14180">
        <v>3.512</v>
      </c>
      <c r="G14180">
        <v>0.49299999999999999</v>
      </c>
      <c r="H14180">
        <v>138</v>
      </c>
      <c r="I14180">
        <v>9.6999999999999993</v>
      </c>
      <c r="J14180">
        <v>9.0500000000000008E-3</v>
      </c>
      <c r="K14180">
        <v>0.95299999999999996</v>
      </c>
      <c r="L14180">
        <v>2.3629750000000005</v>
      </c>
      <c r="M14180" s="2">
        <f t="shared" ref="M14180:M14211" si="441">A14180/120*100</f>
        <v>27.500000000000004</v>
      </c>
      <c r="N14180" t="s">
        <v>109</v>
      </c>
    </row>
    <row r="14181" spans="1:14">
      <c r="A14181">
        <v>34</v>
      </c>
      <c r="B14181" t="s">
        <v>6766</v>
      </c>
      <c r="C14181" t="s">
        <v>6767</v>
      </c>
      <c r="D14181">
        <v>5434</v>
      </c>
      <c r="E14181" s="1">
        <v>2.8610000000000002</v>
      </c>
      <c r="F14181">
        <v>3.0790000000000002</v>
      </c>
      <c r="G14181">
        <v>0.48</v>
      </c>
      <c r="H14181">
        <v>200</v>
      </c>
      <c r="I14181">
        <v>7.5</v>
      </c>
      <c r="J14181">
        <v>9.9299999999999996E-3</v>
      </c>
      <c r="K14181">
        <v>0.84499999999999997</v>
      </c>
      <c r="L14181">
        <v>2.3629750000000005</v>
      </c>
      <c r="M14181" s="2">
        <f t="shared" si="441"/>
        <v>28.333333333333332</v>
      </c>
      <c r="N14181" t="s">
        <v>109</v>
      </c>
    </row>
    <row r="14182" spans="1:14">
      <c r="A14182">
        <v>35</v>
      </c>
      <c r="B14182" t="s">
        <v>4343</v>
      </c>
      <c r="C14182" t="s">
        <v>4342</v>
      </c>
      <c r="D14182">
        <v>2052</v>
      </c>
      <c r="E14182" s="1">
        <v>2.7549999999999999</v>
      </c>
      <c r="F14182">
        <v>2.52</v>
      </c>
      <c r="G14182">
        <v>0.192</v>
      </c>
      <c r="H14182">
        <v>52</v>
      </c>
      <c r="I14182">
        <v>8.9</v>
      </c>
      <c r="J14182">
        <v>3.79E-3</v>
      </c>
      <c r="K14182">
        <v>0.871</v>
      </c>
      <c r="L14182">
        <v>2.3629750000000005</v>
      </c>
      <c r="M14182" s="2">
        <f t="shared" si="441"/>
        <v>29.166666666666668</v>
      </c>
      <c r="N14182" t="s">
        <v>109</v>
      </c>
    </row>
    <row r="14183" spans="1:14">
      <c r="A14183">
        <v>36</v>
      </c>
      <c r="B14183" t="s">
        <v>6736</v>
      </c>
      <c r="C14183" t="s">
        <v>6737</v>
      </c>
      <c r="D14183">
        <v>1390</v>
      </c>
      <c r="E14183" s="1">
        <v>2.5750000000000002</v>
      </c>
      <c r="F14183">
        <v>4.21</v>
      </c>
      <c r="G14183">
        <v>0.158</v>
      </c>
      <c r="H14183">
        <v>19</v>
      </c>
      <c r="I14183">
        <v>10</v>
      </c>
      <c r="J14183">
        <v>2.6900000000000001E-3</v>
      </c>
      <c r="K14183">
        <v>1.46</v>
      </c>
      <c r="L14183">
        <v>2.3629750000000005</v>
      </c>
      <c r="M14183" s="2">
        <f t="shared" si="441"/>
        <v>30</v>
      </c>
      <c r="N14183" t="s">
        <v>109</v>
      </c>
    </row>
    <row r="14184" spans="1:14">
      <c r="A14184">
        <v>37</v>
      </c>
      <c r="B14184" t="s">
        <v>4341</v>
      </c>
      <c r="C14184" t="s">
        <v>4340</v>
      </c>
      <c r="D14184">
        <v>4817</v>
      </c>
      <c r="E14184" s="1">
        <v>2.5499999999999998</v>
      </c>
      <c r="F14184">
        <v>3.2959999999999998</v>
      </c>
      <c r="G14184">
        <v>0.32400000000000001</v>
      </c>
      <c r="H14184">
        <v>108</v>
      </c>
      <c r="I14184">
        <v>8.6</v>
      </c>
      <c r="J14184">
        <v>1.059E-2</v>
      </c>
      <c r="K14184">
        <v>1.24</v>
      </c>
      <c r="L14184">
        <v>2.3629750000000005</v>
      </c>
      <c r="M14184" s="2">
        <f t="shared" si="441"/>
        <v>30.833333333333336</v>
      </c>
      <c r="N14184" t="s">
        <v>109</v>
      </c>
    </row>
    <row r="14185" spans="1:14">
      <c r="A14185">
        <v>38</v>
      </c>
      <c r="B14185" t="s">
        <v>4339</v>
      </c>
      <c r="C14185" t="s">
        <v>4338</v>
      </c>
      <c r="D14185">
        <v>3944</v>
      </c>
      <c r="E14185" s="1">
        <v>2.524</v>
      </c>
      <c r="F14185">
        <v>3.0870000000000002</v>
      </c>
      <c r="G14185">
        <v>0.374</v>
      </c>
      <c r="H14185">
        <v>107</v>
      </c>
      <c r="I14185">
        <v>5.6</v>
      </c>
      <c r="J14185">
        <v>1.102E-2</v>
      </c>
      <c r="K14185">
        <v>0.94</v>
      </c>
      <c r="L14185">
        <v>2.3629750000000005</v>
      </c>
      <c r="M14185" s="2">
        <f t="shared" si="441"/>
        <v>31.666666666666664</v>
      </c>
      <c r="N14185" t="s">
        <v>109</v>
      </c>
    </row>
    <row r="14186" spans="1:14">
      <c r="A14186">
        <v>39</v>
      </c>
      <c r="B14186" t="s">
        <v>6668</v>
      </c>
      <c r="C14186" t="s">
        <v>6669</v>
      </c>
      <c r="D14186">
        <v>4010</v>
      </c>
      <c r="E14186" s="1">
        <v>2.4830000000000001</v>
      </c>
      <c r="F14186">
        <v>2.9870000000000001</v>
      </c>
      <c r="G14186">
        <v>0.63500000000000001</v>
      </c>
      <c r="H14186">
        <v>96</v>
      </c>
      <c r="I14186">
        <v>7.8</v>
      </c>
      <c r="J14186">
        <v>7.4999999999999997E-3</v>
      </c>
      <c r="K14186">
        <v>0.94</v>
      </c>
      <c r="L14186">
        <v>2.3629750000000005</v>
      </c>
      <c r="M14186" s="2">
        <f t="shared" si="441"/>
        <v>32.5</v>
      </c>
      <c r="N14186" t="s">
        <v>109</v>
      </c>
    </row>
    <row r="14187" spans="1:14">
      <c r="A14187">
        <v>40</v>
      </c>
      <c r="B14187" t="s">
        <v>6730</v>
      </c>
      <c r="C14187" t="s">
        <v>6731</v>
      </c>
      <c r="D14187">
        <v>10065</v>
      </c>
      <c r="E14187" s="1">
        <v>2.456</v>
      </c>
      <c r="F14187">
        <v>2.8290000000000002</v>
      </c>
      <c r="G14187">
        <v>0.309</v>
      </c>
      <c r="H14187">
        <v>440</v>
      </c>
      <c r="I14187">
        <v>7.7</v>
      </c>
      <c r="J14187">
        <v>2.2950000000000002E-2</v>
      </c>
      <c r="K14187">
        <v>0.88</v>
      </c>
      <c r="L14187">
        <v>2.3629750000000005</v>
      </c>
      <c r="M14187" s="2">
        <f t="shared" si="441"/>
        <v>33.333333333333329</v>
      </c>
      <c r="N14187" t="s">
        <v>109</v>
      </c>
    </row>
    <row r="14188" spans="1:14">
      <c r="A14188">
        <v>41</v>
      </c>
      <c r="B14188" t="s">
        <v>4337</v>
      </c>
      <c r="C14188" t="s">
        <v>4336</v>
      </c>
      <c r="D14188">
        <v>1747</v>
      </c>
      <c r="E14188" s="1">
        <v>2.3809999999999998</v>
      </c>
      <c r="F14188">
        <v>2.7669999999999999</v>
      </c>
      <c r="G14188">
        <v>0.36599999999999999</v>
      </c>
      <c r="H14188">
        <v>93</v>
      </c>
      <c r="I14188">
        <v>7.3</v>
      </c>
      <c r="J14188">
        <v>4.7099999999999998E-3</v>
      </c>
      <c r="K14188">
        <v>0.97799999999999998</v>
      </c>
      <c r="L14188">
        <v>2.3629750000000005</v>
      </c>
      <c r="M14188" s="2">
        <f t="shared" si="441"/>
        <v>34.166666666666664</v>
      </c>
      <c r="N14188" t="s">
        <v>109</v>
      </c>
    </row>
    <row r="14189" spans="1:14">
      <c r="A14189">
        <v>42</v>
      </c>
      <c r="B14189" t="s">
        <v>6672</v>
      </c>
      <c r="C14189" t="s">
        <v>6673</v>
      </c>
      <c r="D14189">
        <v>3985</v>
      </c>
      <c r="E14189" s="1">
        <v>2.3759999999999999</v>
      </c>
      <c r="F14189">
        <v>2.8540000000000001</v>
      </c>
      <c r="G14189">
        <v>0.34100000000000003</v>
      </c>
      <c r="H14189">
        <v>167</v>
      </c>
      <c r="I14189">
        <v>9.6</v>
      </c>
      <c r="J14189">
        <v>6.7499999999999999E-3</v>
      </c>
      <c r="K14189">
        <v>0.84899999999999998</v>
      </c>
      <c r="L14189">
        <v>2.3629750000000005</v>
      </c>
      <c r="M14189" s="2">
        <f t="shared" si="441"/>
        <v>35</v>
      </c>
      <c r="N14189" t="s">
        <v>109</v>
      </c>
    </row>
    <row r="14190" spans="1:14">
      <c r="A14190">
        <v>43</v>
      </c>
      <c r="B14190" t="s">
        <v>6688</v>
      </c>
      <c r="C14190" t="s">
        <v>6689</v>
      </c>
      <c r="D14190">
        <v>785</v>
      </c>
      <c r="E14190" s="1">
        <v>2.3559999999999999</v>
      </c>
      <c r="F14190">
        <v>2.2069999999999999</v>
      </c>
      <c r="G14190">
        <v>0.25600000000000001</v>
      </c>
      <c r="H14190">
        <v>39</v>
      </c>
      <c r="I14190">
        <v>6.5</v>
      </c>
      <c r="J14190">
        <v>1.67E-3</v>
      </c>
      <c r="K14190">
        <v>0.57899999999999996</v>
      </c>
      <c r="L14190">
        <v>2.3629750000000005</v>
      </c>
      <c r="M14190" s="2">
        <f t="shared" si="441"/>
        <v>35.833333333333336</v>
      </c>
      <c r="N14190" t="s">
        <v>109</v>
      </c>
    </row>
    <row r="14191" spans="1:14">
      <c r="A14191">
        <v>44</v>
      </c>
      <c r="B14191" t="s">
        <v>4335</v>
      </c>
      <c r="C14191" t="s">
        <v>4334</v>
      </c>
      <c r="D14191">
        <v>640</v>
      </c>
      <c r="E14191" s="1">
        <v>2.2189999999999999</v>
      </c>
      <c r="G14191">
        <v>0.17899999999999999</v>
      </c>
      <c r="H14191">
        <v>28</v>
      </c>
      <c r="I14191">
        <v>4.9000000000000004</v>
      </c>
      <c r="J14191">
        <v>2.47E-3</v>
      </c>
      <c r="L14191">
        <v>2.3629750000000005</v>
      </c>
      <c r="M14191" s="2">
        <f t="shared" si="441"/>
        <v>36.666666666666664</v>
      </c>
      <c r="N14191" t="s">
        <v>109</v>
      </c>
    </row>
    <row r="14192" spans="1:14">
      <c r="A14192">
        <v>45</v>
      </c>
      <c r="B14192" t="s">
        <v>6708</v>
      </c>
      <c r="C14192" t="s">
        <v>6709</v>
      </c>
      <c r="D14192">
        <v>1354</v>
      </c>
      <c r="E14192" s="1">
        <v>2.1629999999999998</v>
      </c>
      <c r="G14192">
        <v>0.68100000000000005</v>
      </c>
      <c r="H14192">
        <v>72</v>
      </c>
      <c r="I14192">
        <v>4.7</v>
      </c>
      <c r="J14192">
        <v>4.3600000000000002E-3</v>
      </c>
      <c r="L14192">
        <v>2.3629750000000005</v>
      </c>
      <c r="M14192" s="2">
        <f t="shared" si="441"/>
        <v>37.5</v>
      </c>
      <c r="N14192" t="s">
        <v>109</v>
      </c>
    </row>
    <row r="14193" spans="1:14">
      <c r="A14193">
        <v>46</v>
      </c>
      <c r="B14193" t="s">
        <v>4333</v>
      </c>
      <c r="C14193" t="s">
        <v>4332</v>
      </c>
      <c r="D14193">
        <v>1493</v>
      </c>
      <c r="E14193" s="1">
        <v>2.1539999999999999</v>
      </c>
      <c r="F14193">
        <v>3.1880000000000002</v>
      </c>
      <c r="G14193">
        <v>0.17299999999999999</v>
      </c>
      <c r="H14193">
        <v>52</v>
      </c>
      <c r="I14193">
        <v>4.9000000000000004</v>
      </c>
      <c r="J14193">
        <v>5.1000000000000004E-3</v>
      </c>
      <c r="K14193">
        <v>1.0940000000000001</v>
      </c>
      <c r="L14193">
        <v>2.3629750000000005</v>
      </c>
      <c r="M14193" s="2">
        <f t="shared" si="441"/>
        <v>38.333333333333336</v>
      </c>
      <c r="N14193" t="s">
        <v>109</v>
      </c>
    </row>
    <row r="14194" spans="1:14">
      <c r="A14194">
        <v>47</v>
      </c>
      <c r="B14194" t="s">
        <v>4331</v>
      </c>
      <c r="C14194" t="s">
        <v>4330</v>
      </c>
      <c r="D14194">
        <v>898</v>
      </c>
      <c r="E14194" s="1">
        <v>2.1080000000000001</v>
      </c>
      <c r="F14194">
        <v>2.4239999999999999</v>
      </c>
      <c r="G14194">
        <v>0.28599999999999998</v>
      </c>
      <c r="H14194">
        <v>42</v>
      </c>
      <c r="I14194">
        <v>6.9</v>
      </c>
      <c r="J14194">
        <v>2.4099999999999998E-3</v>
      </c>
      <c r="K14194">
        <v>0.83299999999999996</v>
      </c>
      <c r="L14194">
        <v>2.3629750000000005</v>
      </c>
      <c r="M14194" s="2">
        <f t="shared" si="441"/>
        <v>39.166666666666664</v>
      </c>
      <c r="N14194" t="s">
        <v>109</v>
      </c>
    </row>
    <row r="14195" spans="1:14">
      <c r="A14195">
        <v>48</v>
      </c>
      <c r="B14195" t="s">
        <v>1693</v>
      </c>
      <c r="C14195" t="s">
        <v>1692</v>
      </c>
      <c r="D14195">
        <v>539</v>
      </c>
      <c r="E14195" s="1">
        <v>1.923</v>
      </c>
      <c r="G14195">
        <v>0.21199999999999999</v>
      </c>
      <c r="H14195">
        <v>33</v>
      </c>
      <c r="I14195">
        <v>7.4</v>
      </c>
      <c r="J14195">
        <v>1.2999999999999999E-3</v>
      </c>
      <c r="L14195">
        <v>2.3629750000000005</v>
      </c>
      <c r="M14195" s="2">
        <f t="shared" si="441"/>
        <v>40</v>
      </c>
      <c r="N14195" t="s">
        <v>109</v>
      </c>
    </row>
    <row r="14196" spans="1:14">
      <c r="A14196">
        <v>49</v>
      </c>
      <c r="B14196" t="s">
        <v>6754</v>
      </c>
      <c r="C14196" t="s">
        <v>6755</v>
      </c>
      <c r="D14196">
        <v>1132</v>
      </c>
      <c r="E14196" s="1">
        <v>1.8560000000000001</v>
      </c>
      <c r="F14196">
        <v>2.0609999999999999</v>
      </c>
      <c r="G14196">
        <v>0.45900000000000002</v>
      </c>
      <c r="H14196">
        <v>61</v>
      </c>
      <c r="I14196">
        <v>5.2</v>
      </c>
      <c r="J14196">
        <v>2.65E-3</v>
      </c>
      <c r="K14196">
        <v>0.48899999999999999</v>
      </c>
      <c r="L14196">
        <v>2.3629750000000005</v>
      </c>
      <c r="M14196" s="2">
        <f t="shared" si="441"/>
        <v>40.833333333333336</v>
      </c>
      <c r="N14196" t="s">
        <v>109</v>
      </c>
    </row>
    <row r="14197" spans="1:14">
      <c r="A14197">
        <v>50</v>
      </c>
      <c r="B14197" t="s">
        <v>4329</v>
      </c>
      <c r="C14197" t="s">
        <v>4328</v>
      </c>
      <c r="D14197">
        <v>874</v>
      </c>
      <c r="E14197" s="1">
        <v>1.8540000000000001</v>
      </c>
      <c r="F14197">
        <v>2.0510000000000002</v>
      </c>
      <c r="G14197">
        <v>0.246</v>
      </c>
      <c r="H14197">
        <v>61</v>
      </c>
      <c r="I14197">
        <v>5.8</v>
      </c>
      <c r="J14197">
        <v>2.5799999999999998E-3</v>
      </c>
      <c r="K14197">
        <v>0.68799999999999994</v>
      </c>
      <c r="L14197">
        <v>2.3629750000000005</v>
      </c>
      <c r="M14197" s="2">
        <f t="shared" si="441"/>
        <v>41.666666666666671</v>
      </c>
      <c r="N14197" t="s">
        <v>109</v>
      </c>
    </row>
    <row r="14198" spans="1:14">
      <c r="A14198">
        <v>51</v>
      </c>
      <c r="B14198" t="s">
        <v>18248</v>
      </c>
      <c r="C14198" t="s">
        <v>18249</v>
      </c>
      <c r="D14198">
        <v>7108</v>
      </c>
      <c r="E14198" s="1">
        <v>1.8420000000000001</v>
      </c>
      <c r="F14198">
        <v>2.2919999999999998</v>
      </c>
      <c r="G14198">
        <v>0.26200000000000001</v>
      </c>
      <c r="H14198">
        <v>160</v>
      </c>
      <c r="I14198" t="s">
        <v>18288</v>
      </c>
      <c r="J14198">
        <v>1.017E-2</v>
      </c>
      <c r="K14198">
        <v>0.79600000000000004</v>
      </c>
      <c r="L14198">
        <v>2.3629750000000005</v>
      </c>
      <c r="M14198" s="2">
        <f t="shared" si="441"/>
        <v>42.5</v>
      </c>
      <c r="N14198" t="s">
        <v>109</v>
      </c>
    </row>
    <row r="14199" spans="1:14">
      <c r="A14199">
        <v>52</v>
      </c>
      <c r="B14199" t="s">
        <v>4327</v>
      </c>
      <c r="C14199" t="s">
        <v>4326</v>
      </c>
      <c r="D14199">
        <v>1153</v>
      </c>
      <c r="E14199" s="1">
        <v>1.796</v>
      </c>
      <c r="G14199">
        <v>0.20200000000000001</v>
      </c>
      <c r="H14199">
        <v>89</v>
      </c>
      <c r="I14199">
        <v>5.5</v>
      </c>
      <c r="J14199">
        <v>3.1900000000000001E-3</v>
      </c>
      <c r="L14199">
        <v>2.3629750000000005</v>
      </c>
      <c r="M14199" s="2">
        <f t="shared" si="441"/>
        <v>43.333333333333336</v>
      </c>
      <c r="N14199" t="s">
        <v>109</v>
      </c>
    </row>
    <row r="14200" spans="1:14">
      <c r="A14200">
        <v>53</v>
      </c>
      <c r="B14200" t="s">
        <v>6700</v>
      </c>
      <c r="C14200" t="s">
        <v>6701</v>
      </c>
      <c r="D14200">
        <v>1679</v>
      </c>
      <c r="E14200" s="1">
        <v>1.764</v>
      </c>
      <c r="F14200">
        <v>3.2570000000000001</v>
      </c>
      <c r="G14200">
        <v>0.5</v>
      </c>
      <c r="H14200">
        <v>28</v>
      </c>
      <c r="I14200">
        <v>8.5</v>
      </c>
      <c r="J14200">
        <v>3.4199999999999999E-3</v>
      </c>
      <c r="K14200">
        <v>1.319</v>
      </c>
      <c r="L14200">
        <v>2.3629750000000005</v>
      </c>
      <c r="M14200" s="2">
        <f t="shared" si="441"/>
        <v>44.166666666666664</v>
      </c>
      <c r="N14200" t="s">
        <v>109</v>
      </c>
    </row>
    <row r="14201" spans="1:14">
      <c r="A14201">
        <v>54</v>
      </c>
      <c r="B14201" t="s">
        <v>4325</v>
      </c>
      <c r="C14201" t="s">
        <v>4324</v>
      </c>
      <c r="D14201">
        <v>2292</v>
      </c>
      <c r="E14201" s="1">
        <v>1.758</v>
      </c>
      <c r="F14201">
        <v>2.1739999999999999</v>
      </c>
      <c r="G14201">
        <v>0.224</v>
      </c>
      <c r="H14201">
        <v>58</v>
      </c>
      <c r="I14201">
        <v>8.9</v>
      </c>
      <c r="J14201">
        <v>4.3099999999999996E-3</v>
      </c>
      <c r="K14201">
        <v>0.77500000000000002</v>
      </c>
      <c r="L14201">
        <v>2.3629750000000005</v>
      </c>
      <c r="M14201" s="2">
        <f t="shared" si="441"/>
        <v>45</v>
      </c>
      <c r="N14201" t="s">
        <v>109</v>
      </c>
    </row>
    <row r="14202" spans="1:14">
      <c r="A14202">
        <v>55</v>
      </c>
      <c r="B14202" t="s">
        <v>4323</v>
      </c>
      <c r="C14202" t="s">
        <v>4322</v>
      </c>
      <c r="D14202">
        <v>1143</v>
      </c>
      <c r="E14202" s="1">
        <v>1.74</v>
      </c>
      <c r="F14202">
        <v>2.4700000000000002</v>
      </c>
      <c r="G14202">
        <v>0.38300000000000001</v>
      </c>
      <c r="H14202">
        <v>81</v>
      </c>
      <c r="I14202">
        <v>5.3</v>
      </c>
      <c r="J14202">
        <v>3.0999999999999999E-3</v>
      </c>
      <c r="K14202">
        <v>0.67100000000000004</v>
      </c>
      <c r="L14202">
        <v>2.3629750000000005</v>
      </c>
      <c r="M14202" s="2">
        <f t="shared" si="441"/>
        <v>45.833333333333329</v>
      </c>
      <c r="N14202" t="s">
        <v>109</v>
      </c>
    </row>
    <row r="14203" spans="1:14">
      <c r="A14203">
        <v>56</v>
      </c>
      <c r="B14203" t="s">
        <v>6748</v>
      </c>
      <c r="C14203" t="s">
        <v>6749</v>
      </c>
      <c r="D14203">
        <v>2949</v>
      </c>
      <c r="E14203" s="1">
        <v>1.732</v>
      </c>
      <c r="F14203">
        <v>2.1059999999999999</v>
      </c>
      <c r="G14203">
        <v>0.28899999999999998</v>
      </c>
      <c r="H14203">
        <v>83</v>
      </c>
      <c r="I14203">
        <v>9.5</v>
      </c>
      <c r="J14203">
        <v>4.8399999999999997E-3</v>
      </c>
      <c r="K14203">
        <v>0.68</v>
      </c>
      <c r="L14203">
        <v>2.3629750000000005</v>
      </c>
      <c r="M14203" s="2">
        <f t="shared" si="441"/>
        <v>46.666666666666664</v>
      </c>
      <c r="N14203" t="s">
        <v>109</v>
      </c>
    </row>
    <row r="14204" spans="1:14">
      <c r="A14204">
        <v>57</v>
      </c>
      <c r="B14204" t="s">
        <v>4321</v>
      </c>
      <c r="C14204" t="s">
        <v>4320</v>
      </c>
      <c r="D14204">
        <v>422</v>
      </c>
      <c r="E14204" s="1">
        <v>1.7170000000000001</v>
      </c>
      <c r="G14204">
        <v>0.34399999999999997</v>
      </c>
      <c r="H14204">
        <v>32</v>
      </c>
      <c r="I14204">
        <v>5.9</v>
      </c>
      <c r="J14204">
        <v>1.14E-3</v>
      </c>
      <c r="L14204">
        <v>2.3629750000000005</v>
      </c>
      <c r="M14204" s="2">
        <f t="shared" si="441"/>
        <v>47.5</v>
      </c>
      <c r="N14204" t="s">
        <v>109</v>
      </c>
    </row>
    <row r="14205" spans="1:14">
      <c r="A14205">
        <v>58</v>
      </c>
      <c r="B14205" t="s">
        <v>6742</v>
      </c>
      <c r="C14205" t="s">
        <v>6743</v>
      </c>
      <c r="D14205">
        <v>509</v>
      </c>
      <c r="E14205" s="1">
        <v>1.69</v>
      </c>
      <c r="F14205">
        <v>1.6930000000000001</v>
      </c>
      <c r="G14205">
        <v>0.19400000000000001</v>
      </c>
      <c r="H14205">
        <v>31</v>
      </c>
      <c r="I14205">
        <v>5.7</v>
      </c>
      <c r="J14205">
        <v>1.7700000000000001E-3</v>
      </c>
      <c r="K14205">
        <v>0.61799999999999999</v>
      </c>
      <c r="L14205">
        <v>2.3629750000000005</v>
      </c>
      <c r="M14205" s="2">
        <f t="shared" si="441"/>
        <v>48.333333333333336</v>
      </c>
      <c r="N14205" t="s">
        <v>109</v>
      </c>
    </row>
    <row r="14206" spans="1:14">
      <c r="A14206">
        <v>59</v>
      </c>
      <c r="B14206" t="s">
        <v>20113</v>
      </c>
      <c r="C14206" t="s">
        <v>20114</v>
      </c>
      <c r="D14206">
        <v>904</v>
      </c>
      <c r="E14206" s="1">
        <v>1.6850000000000001</v>
      </c>
      <c r="F14206">
        <v>1.4370000000000001</v>
      </c>
      <c r="G14206">
        <v>0.27600000000000002</v>
      </c>
      <c r="H14206">
        <v>58</v>
      </c>
      <c r="I14206">
        <v>5.6</v>
      </c>
      <c r="J14206">
        <v>1.8500000000000001E-3</v>
      </c>
      <c r="K14206">
        <v>0.32700000000000001</v>
      </c>
      <c r="L14206">
        <v>2.3629750000000005</v>
      </c>
      <c r="M14206" s="2">
        <f t="shared" si="441"/>
        <v>49.166666666666664</v>
      </c>
      <c r="N14206" t="s">
        <v>109</v>
      </c>
    </row>
    <row r="14207" spans="1:14">
      <c r="A14207">
        <v>60</v>
      </c>
      <c r="B14207" t="s">
        <v>6670</v>
      </c>
      <c r="C14207" t="s">
        <v>6671</v>
      </c>
      <c r="D14207">
        <v>701</v>
      </c>
      <c r="E14207" s="1">
        <v>1.68</v>
      </c>
      <c r="G14207">
        <v>0.4</v>
      </c>
      <c r="H14207">
        <v>25</v>
      </c>
      <c r="I14207">
        <v>6.2</v>
      </c>
      <c r="J14207">
        <v>2E-3</v>
      </c>
      <c r="L14207">
        <v>2.3629750000000005</v>
      </c>
      <c r="M14207" s="2">
        <f t="shared" si="441"/>
        <v>50</v>
      </c>
      <c r="N14207" t="s">
        <v>109</v>
      </c>
    </row>
    <row r="14208" spans="1:14">
      <c r="A14208">
        <v>61</v>
      </c>
      <c r="B14208" t="s">
        <v>15824</v>
      </c>
      <c r="C14208" t="s">
        <v>15825</v>
      </c>
      <c r="D14208">
        <v>2028</v>
      </c>
      <c r="E14208" s="1">
        <v>1.677</v>
      </c>
      <c r="F14208">
        <v>1.978</v>
      </c>
      <c r="G14208">
        <v>0.28299999999999997</v>
      </c>
      <c r="H14208">
        <v>113</v>
      </c>
      <c r="I14208">
        <v>6</v>
      </c>
      <c r="J14208">
        <v>5.62E-3</v>
      </c>
      <c r="K14208">
        <v>0.64400000000000002</v>
      </c>
      <c r="L14208">
        <v>2.3629750000000005</v>
      </c>
      <c r="M14208" s="2">
        <f t="shared" si="441"/>
        <v>50.833333333333329</v>
      </c>
      <c r="N14208" t="s">
        <v>109</v>
      </c>
    </row>
    <row r="14209" spans="1:14">
      <c r="A14209">
        <v>62</v>
      </c>
      <c r="B14209" t="s">
        <v>6682</v>
      </c>
      <c r="C14209" t="s">
        <v>6683</v>
      </c>
      <c r="D14209">
        <v>411</v>
      </c>
      <c r="E14209" s="1">
        <v>1.653</v>
      </c>
      <c r="F14209">
        <v>1.806</v>
      </c>
      <c r="G14209">
        <v>0.129</v>
      </c>
      <c r="H14209">
        <v>62</v>
      </c>
      <c r="I14209">
        <v>3.4</v>
      </c>
      <c r="J14209">
        <v>2.0799999999999998E-3</v>
      </c>
      <c r="K14209">
        <v>0.53500000000000003</v>
      </c>
      <c r="L14209">
        <v>2.3629750000000005</v>
      </c>
      <c r="M14209" s="2">
        <f t="shared" si="441"/>
        <v>51.666666666666671</v>
      </c>
      <c r="N14209" t="s">
        <v>109</v>
      </c>
    </row>
    <row r="14210" spans="1:14">
      <c r="A14210">
        <v>63</v>
      </c>
      <c r="B14210" t="s">
        <v>8541</v>
      </c>
      <c r="C14210" t="s">
        <v>8540</v>
      </c>
      <c r="D14210">
        <v>766</v>
      </c>
      <c r="E14210" s="1">
        <v>1.627</v>
      </c>
      <c r="F14210">
        <v>1.6559999999999999</v>
      </c>
      <c r="G14210">
        <v>0.441</v>
      </c>
      <c r="H14210">
        <v>34</v>
      </c>
      <c r="I14210" t="s">
        <v>18288</v>
      </c>
      <c r="J14210">
        <v>1.39E-3</v>
      </c>
      <c r="K14210">
        <v>0.63300000000000001</v>
      </c>
      <c r="L14210">
        <v>2.3629750000000005</v>
      </c>
      <c r="M14210" s="2">
        <f t="shared" si="441"/>
        <v>52.5</v>
      </c>
      <c r="N14210" t="s">
        <v>109</v>
      </c>
    </row>
    <row r="14211" spans="1:14">
      <c r="A14211">
        <v>64</v>
      </c>
      <c r="B14211" t="s">
        <v>4319</v>
      </c>
      <c r="C14211" t="s">
        <v>4318</v>
      </c>
      <c r="D14211">
        <v>567</v>
      </c>
      <c r="E14211" s="1">
        <v>1.6180000000000001</v>
      </c>
      <c r="F14211">
        <v>0.93200000000000005</v>
      </c>
      <c r="G14211">
        <v>0.29399999999999998</v>
      </c>
      <c r="H14211">
        <v>51</v>
      </c>
      <c r="I14211">
        <v>4.8</v>
      </c>
      <c r="J14211">
        <v>9.7000000000000005E-4</v>
      </c>
      <c r="K14211">
        <v>0.152</v>
      </c>
      <c r="L14211">
        <v>2.3629750000000005</v>
      </c>
      <c r="M14211" s="2">
        <f t="shared" si="441"/>
        <v>53.333333333333336</v>
      </c>
      <c r="N14211" t="s">
        <v>109</v>
      </c>
    </row>
    <row r="14212" spans="1:14">
      <c r="A14212">
        <v>65</v>
      </c>
      <c r="B14212" t="s">
        <v>6744</v>
      </c>
      <c r="C14212" t="s">
        <v>6745</v>
      </c>
      <c r="D14212">
        <v>1380</v>
      </c>
      <c r="E14212" s="1">
        <v>1.615</v>
      </c>
      <c r="F14212">
        <v>2.0270000000000001</v>
      </c>
      <c r="G14212">
        <v>0.17</v>
      </c>
      <c r="H14212">
        <v>47</v>
      </c>
      <c r="I14212">
        <v>7.8</v>
      </c>
      <c r="J14212">
        <v>2.7499999999999998E-3</v>
      </c>
      <c r="K14212">
        <v>0.60099999999999998</v>
      </c>
      <c r="L14212">
        <v>2.3629750000000005</v>
      </c>
      <c r="M14212" s="2">
        <f t="shared" ref="M14212:M14243" si="442">A14212/120*100</f>
        <v>54.166666666666664</v>
      </c>
      <c r="N14212" t="s">
        <v>109</v>
      </c>
    </row>
    <row r="14213" spans="1:14">
      <c r="A14213">
        <v>66</v>
      </c>
      <c r="B14213" t="s">
        <v>4317</v>
      </c>
      <c r="C14213" t="s">
        <v>4316</v>
      </c>
      <c r="D14213">
        <v>1534</v>
      </c>
      <c r="E14213" s="1">
        <v>1.6080000000000001</v>
      </c>
      <c r="F14213">
        <v>2.423</v>
      </c>
      <c r="G14213">
        <v>0.27400000000000002</v>
      </c>
      <c r="H14213">
        <v>73</v>
      </c>
      <c r="I14213">
        <v>6</v>
      </c>
      <c r="J14213">
        <v>4.2700000000000004E-3</v>
      </c>
      <c r="K14213">
        <v>0.79300000000000004</v>
      </c>
      <c r="L14213">
        <v>2.3629750000000005</v>
      </c>
      <c r="M14213" s="2">
        <f t="shared" si="442"/>
        <v>55.000000000000007</v>
      </c>
      <c r="N14213" t="s">
        <v>109</v>
      </c>
    </row>
    <row r="14214" spans="1:14">
      <c r="A14214">
        <v>67</v>
      </c>
      <c r="B14214" t="s">
        <v>6642</v>
      </c>
      <c r="C14214" t="s">
        <v>6643</v>
      </c>
      <c r="D14214">
        <v>2608</v>
      </c>
      <c r="E14214" s="1">
        <v>1.6</v>
      </c>
      <c r="F14214">
        <v>2.2290000000000001</v>
      </c>
      <c r="G14214">
        <v>0.11700000000000001</v>
      </c>
      <c r="H14214">
        <v>60</v>
      </c>
      <c r="I14214" t="s">
        <v>18288</v>
      </c>
      <c r="J14214">
        <v>3.9399999999999999E-3</v>
      </c>
      <c r="K14214">
        <v>0.80500000000000005</v>
      </c>
      <c r="L14214">
        <v>2.3629750000000005</v>
      </c>
      <c r="M14214" s="2">
        <f t="shared" si="442"/>
        <v>55.833333333333336</v>
      </c>
      <c r="N14214" t="s">
        <v>109</v>
      </c>
    </row>
    <row r="14215" spans="1:14">
      <c r="A14215">
        <v>68</v>
      </c>
      <c r="B14215" t="s">
        <v>4315</v>
      </c>
      <c r="C14215" t="s">
        <v>4314</v>
      </c>
      <c r="D14215">
        <v>785</v>
      </c>
      <c r="E14215" s="1">
        <v>1.57</v>
      </c>
      <c r="F14215">
        <v>1.766</v>
      </c>
      <c r="G14215">
        <v>0.125</v>
      </c>
      <c r="H14215">
        <v>40</v>
      </c>
      <c r="I14215">
        <v>7.2</v>
      </c>
      <c r="J14215">
        <v>2.0400000000000001E-3</v>
      </c>
      <c r="K14215">
        <v>0.66400000000000003</v>
      </c>
      <c r="L14215">
        <v>2.3629750000000005</v>
      </c>
      <c r="M14215" s="2">
        <f t="shared" si="442"/>
        <v>56.666666666666664</v>
      </c>
      <c r="N14215" t="s">
        <v>109</v>
      </c>
    </row>
    <row r="14216" spans="1:14">
      <c r="A14216">
        <v>69</v>
      </c>
      <c r="B14216" t="s">
        <v>6650</v>
      </c>
      <c r="C14216" t="s">
        <v>6651</v>
      </c>
      <c r="D14216">
        <v>390</v>
      </c>
      <c r="E14216" s="1">
        <v>1.569</v>
      </c>
      <c r="G14216">
        <v>6.9000000000000006E-2</v>
      </c>
      <c r="H14216">
        <v>29</v>
      </c>
      <c r="I14216">
        <v>4.5</v>
      </c>
      <c r="J14216">
        <v>1.57E-3</v>
      </c>
      <c r="L14216">
        <v>2.3629750000000005</v>
      </c>
      <c r="M14216" s="2">
        <f t="shared" si="442"/>
        <v>57.499999999999993</v>
      </c>
      <c r="N14216" t="s">
        <v>109</v>
      </c>
    </row>
    <row r="14217" spans="1:14">
      <c r="A14217">
        <v>70</v>
      </c>
      <c r="B14217" t="s">
        <v>6648</v>
      </c>
      <c r="C14217" t="s">
        <v>6649</v>
      </c>
      <c r="D14217">
        <v>910</v>
      </c>
      <c r="E14217" s="1">
        <v>1.544</v>
      </c>
      <c r="G14217">
        <v>1.2170000000000001</v>
      </c>
      <c r="H14217">
        <v>23</v>
      </c>
      <c r="I14217">
        <v>7.4</v>
      </c>
      <c r="J14217">
        <v>1.91E-3</v>
      </c>
      <c r="L14217">
        <v>2.3629750000000005</v>
      </c>
      <c r="M14217" s="2">
        <f t="shared" si="442"/>
        <v>58.333333333333336</v>
      </c>
      <c r="N14217" t="s">
        <v>109</v>
      </c>
    </row>
    <row r="14218" spans="1:14">
      <c r="A14218">
        <v>71</v>
      </c>
      <c r="B14218" t="s">
        <v>4313</v>
      </c>
      <c r="C14218" t="s">
        <v>4312</v>
      </c>
      <c r="D14218">
        <v>308</v>
      </c>
      <c r="E14218" s="1">
        <v>1.536</v>
      </c>
      <c r="F14218">
        <v>1.0580000000000001</v>
      </c>
      <c r="G14218">
        <v>0.5</v>
      </c>
      <c r="H14218">
        <v>32</v>
      </c>
      <c r="I14218">
        <v>4.2</v>
      </c>
      <c r="J14218">
        <v>4.2000000000000002E-4</v>
      </c>
      <c r="K14218">
        <v>0.13700000000000001</v>
      </c>
      <c r="L14218">
        <v>2.3629750000000005</v>
      </c>
      <c r="M14218" s="2">
        <f t="shared" si="442"/>
        <v>59.166666666666664</v>
      </c>
      <c r="N14218" t="s">
        <v>109</v>
      </c>
    </row>
    <row r="14219" spans="1:14">
      <c r="A14219">
        <v>72</v>
      </c>
      <c r="B14219" t="s">
        <v>4311</v>
      </c>
      <c r="C14219" t="s">
        <v>4310</v>
      </c>
      <c r="D14219">
        <v>1050</v>
      </c>
      <c r="E14219" s="1">
        <v>1.504</v>
      </c>
      <c r="F14219">
        <v>1.6839999999999999</v>
      </c>
      <c r="G14219">
        <v>0.17699999999999999</v>
      </c>
      <c r="H14219">
        <v>79</v>
      </c>
      <c r="I14219">
        <v>7.3</v>
      </c>
      <c r="J14219">
        <v>2.2699999999999999E-3</v>
      </c>
      <c r="K14219">
        <v>0.505</v>
      </c>
      <c r="L14219">
        <v>2.3629750000000005</v>
      </c>
      <c r="M14219" s="2">
        <f t="shared" si="442"/>
        <v>60</v>
      </c>
      <c r="N14219" t="s">
        <v>109</v>
      </c>
    </row>
    <row r="14220" spans="1:14">
      <c r="A14220">
        <v>73</v>
      </c>
      <c r="B14220" t="s">
        <v>4309</v>
      </c>
      <c r="C14220" t="s">
        <v>4308</v>
      </c>
      <c r="D14220">
        <v>218</v>
      </c>
      <c r="E14220" s="1">
        <v>1.4570000000000001</v>
      </c>
      <c r="F14220">
        <v>1.669</v>
      </c>
      <c r="G14220">
        <v>0.32800000000000001</v>
      </c>
      <c r="H14220">
        <v>61</v>
      </c>
      <c r="I14220">
        <v>2.2999999999999998</v>
      </c>
      <c r="J14220">
        <v>1.2899999999999999E-3</v>
      </c>
      <c r="K14220">
        <v>0.621</v>
      </c>
      <c r="L14220">
        <v>2.3629750000000005</v>
      </c>
      <c r="M14220" s="2">
        <f t="shared" si="442"/>
        <v>60.833333333333329</v>
      </c>
      <c r="N14220" t="s">
        <v>109</v>
      </c>
    </row>
    <row r="14221" spans="1:14">
      <c r="A14221">
        <v>74</v>
      </c>
      <c r="B14221" t="s">
        <v>2854</v>
      </c>
      <c r="C14221" t="s">
        <v>2853</v>
      </c>
      <c r="D14221">
        <v>1202</v>
      </c>
      <c r="E14221" s="1">
        <v>1.4219999999999999</v>
      </c>
      <c r="G14221">
        <v>0.122</v>
      </c>
      <c r="H14221">
        <v>98</v>
      </c>
      <c r="I14221">
        <v>6.3</v>
      </c>
      <c r="J14221">
        <v>3.3E-3</v>
      </c>
      <c r="L14221">
        <v>2.3629750000000005</v>
      </c>
      <c r="M14221" s="2">
        <f t="shared" si="442"/>
        <v>61.666666666666671</v>
      </c>
      <c r="N14221" t="s">
        <v>109</v>
      </c>
    </row>
    <row r="14222" spans="1:14">
      <c r="A14222">
        <v>75</v>
      </c>
      <c r="B14222" t="s">
        <v>6706</v>
      </c>
      <c r="C14222" t="s">
        <v>6707</v>
      </c>
      <c r="D14222">
        <v>397</v>
      </c>
      <c r="E14222" s="1">
        <v>1.3620000000000001</v>
      </c>
      <c r="F14222">
        <v>1.1919999999999999</v>
      </c>
      <c r="G14222">
        <v>0.17399999999999999</v>
      </c>
      <c r="H14222">
        <v>23</v>
      </c>
      <c r="I14222">
        <v>5.8</v>
      </c>
      <c r="J14222">
        <v>1.0200000000000001E-3</v>
      </c>
      <c r="K14222">
        <v>0.33700000000000002</v>
      </c>
      <c r="L14222">
        <v>2.3629750000000005</v>
      </c>
      <c r="M14222" s="2">
        <f t="shared" si="442"/>
        <v>62.5</v>
      </c>
      <c r="N14222" t="s">
        <v>109</v>
      </c>
    </row>
    <row r="14223" spans="1:14">
      <c r="A14223">
        <v>76</v>
      </c>
      <c r="B14223" t="s">
        <v>712</v>
      </c>
      <c r="C14223" t="s">
        <v>711</v>
      </c>
      <c r="D14223">
        <v>610</v>
      </c>
      <c r="E14223" s="1">
        <v>1.3420000000000001</v>
      </c>
      <c r="F14223">
        <v>1.2689999999999999</v>
      </c>
      <c r="G14223">
        <v>0.59399999999999997</v>
      </c>
      <c r="H14223">
        <v>32</v>
      </c>
      <c r="I14223">
        <v>6.4</v>
      </c>
      <c r="J14223">
        <v>1.3799999999999999E-3</v>
      </c>
      <c r="K14223">
        <v>0.371</v>
      </c>
      <c r="L14223">
        <v>2.3629750000000005</v>
      </c>
      <c r="M14223" s="2">
        <f t="shared" si="442"/>
        <v>63.333333333333329</v>
      </c>
      <c r="N14223" t="s">
        <v>109</v>
      </c>
    </row>
    <row r="14224" spans="1:14">
      <c r="A14224">
        <v>77</v>
      </c>
      <c r="B14224" t="s">
        <v>114</v>
      </c>
      <c r="C14224" t="s">
        <v>113</v>
      </c>
      <c r="D14224">
        <v>1361</v>
      </c>
      <c r="E14224" s="1">
        <v>1.31</v>
      </c>
      <c r="F14224">
        <v>1.492</v>
      </c>
      <c r="G14224">
        <v>0.1</v>
      </c>
      <c r="H14224">
        <v>100</v>
      </c>
      <c r="I14224">
        <v>8.6</v>
      </c>
      <c r="J14224">
        <v>2.64E-3</v>
      </c>
      <c r="K14224">
        <v>0.5</v>
      </c>
      <c r="L14224">
        <v>2.3629750000000005</v>
      </c>
      <c r="M14224" s="2">
        <f t="shared" si="442"/>
        <v>64.166666666666671</v>
      </c>
      <c r="N14224" t="s">
        <v>109</v>
      </c>
    </row>
    <row r="14225" spans="1:14">
      <c r="A14225">
        <v>78</v>
      </c>
      <c r="B14225" t="s">
        <v>11889</v>
      </c>
      <c r="C14225" t="s">
        <v>11890</v>
      </c>
      <c r="D14225">
        <v>618</v>
      </c>
      <c r="E14225" s="1">
        <v>1.2869999999999999</v>
      </c>
      <c r="F14225">
        <v>1.4039999999999999</v>
      </c>
      <c r="G14225">
        <v>0.25</v>
      </c>
      <c r="H14225">
        <v>60</v>
      </c>
      <c r="I14225">
        <v>5</v>
      </c>
      <c r="J14225">
        <v>1.2999999999999999E-3</v>
      </c>
      <c r="K14225">
        <v>0.29599999999999999</v>
      </c>
      <c r="L14225">
        <v>2.3629750000000005</v>
      </c>
      <c r="M14225" s="2">
        <f t="shared" si="442"/>
        <v>65</v>
      </c>
      <c r="N14225" t="s">
        <v>109</v>
      </c>
    </row>
    <row r="14226" spans="1:14">
      <c r="A14226">
        <v>79</v>
      </c>
      <c r="B14226" t="s">
        <v>6722</v>
      </c>
      <c r="C14226" t="s">
        <v>6723</v>
      </c>
      <c r="D14226">
        <v>1045</v>
      </c>
      <c r="E14226" s="1">
        <v>1.2210000000000001</v>
      </c>
      <c r="F14226">
        <v>1.3069999999999999</v>
      </c>
      <c r="G14226">
        <v>0.27300000000000002</v>
      </c>
      <c r="H14226">
        <v>66</v>
      </c>
      <c r="I14226">
        <v>7.2</v>
      </c>
      <c r="J14226">
        <v>2.1700000000000001E-3</v>
      </c>
      <c r="K14226">
        <v>0.40400000000000003</v>
      </c>
      <c r="L14226">
        <v>2.3629750000000005</v>
      </c>
      <c r="M14226" s="2">
        <f t="shared" si="442"/>
        <v>65.833333333333329</v>
      </c>
      <c r="N14226" t="s">
        <v>109</v>
      </c>
    </row>
    <row r="14227" spans="1:14">
      <c r="A14227">
        <v>80</v>
      </c>
      <c r="B14227" t="s">
        <v>4307</v>
      </c>
      <c r="C14227" t="s">
        <v>4306</v>
      </c>
      <c r="D14227">
        <v>85</v>
      </c>
      <c r="E14227" s="1">
        <v>1.1910000000000001</v>
      </c>
      <c r="F14227">
        <v>1.1639999999999999</v>
      </c>
      <c r="G14227">
        <v>0.24</v>
      </c>
      <c r="H14227">
        <v>25</v>
      </c>
      <c r="J14227">
        <v>4.0000000000000002E-4</v>
      </c>
      <c r="K14227">
        <v>0.33700000000000002</v>
      </c>
      <c r="L14227">
        <v>2.3629750000000005</v>
      </c>
      <c r="M14227" s="2">
        <f t="shared" si="442"/>
        <v>66.666666666666657</v>
      </c>
      <c r="N14227" t="s">
        <v>109</v>
      </c>
    </row>
    <row r="14228" spans="1:14">
      <c r="A14228">
        <v>81</v>
      </c>
      <c r="B14228" t="s">
        <v>4305</v>
      </c>
      <c r="C14228" t="s">
        <v>4304</v>
      </c>
      <c r="D14228">
        <v>887</v>
      </c>
      <c r="E14228" s="1">
        <v>1.159</v>
      </c>
      <c r="F14228">
        <v>1.7390000000000001</v>
      </c>
      <c r="G14228">
        <v>0.05</v>
      </c>
      <c r="H14228">
        <v>40</v>
      </c>
      <c r="I14228">
        <v>8</v>
      </c>
      <c r="J14228">
        <v>1.67E-3</v>
      </c>
      <c r="K14228">
        <v>0.51600000000000001</v>
      </c>
      <c r="L14228">
        <v>2.3629750000000005</v>
      </c>
      <c r="M14228" s="2">
        <f t="shared" si="442"/>
        <v>67.5</v>
      </c>
      <c r="N14228" t="s">
        <v>109</v>
      </c>
    </row>
    <row r="14229" spans="1:14">
      <c r="A14229">
        <v>82</v>
      </c>
      <c r="B14229" t="s">
        <v>6704</v>
      </c>
      <c r="C14229" t="s">
        <v>6705</v>
      </c>
      <c r="D14229">
        <v>1000</v>
      </c>
      <c r="E14229" s="1">
        <v>1.1539999999999999</v>
      </c>
      <c r="F14229">
        <v>1.282</v>
      </c>
      <c r="G14229">
        <v>0.06</v>
      </c>
      <c r="H14229">
        <v>50</v>
      </c>
      <c r="I14229" t="s">
        <v>18288</v>
      </c>
      <c r="J14229">
        <v>1.2899999999999999E-3</v>
      </c>
      <c r="K14229">
        <v>0.36299999999999999</v>
      </c>
      <c r="L14229">
        <v>2.3629750000000005</v>
      </c>
      <c r="M14229" s="2">
        <f t="shared" si="442"/>
        <v>68.333333333333329</v>
      </c>
      <c r="N14229" t="s">
        <v>109</v>
      </c>
    </row>
    <row r="14230" spans="1:14">
      <c r="A14230">
        <v>83</v>
      </c>
      <c r="B14230" t="s">
        <v>4303</v>
      </c>
      <c r="C14230" t="s">
        <v>4302</v>
      </c>
      <c r="D14230">
        <v>111</v>
      </c>
      <c r="E14230" s="1">
        <v>1.1000000000000001</v>
      </c>
      <c r="F14230">
        <v>1.093</v>
      </c>
      <c r="G14230">
        <v>0.16700000000000001</v>
      </c>
      <c r="H14230">
        <v>30</v>
      </c>
      <c r="I14230">
        <v>3.4</v>
      </c>
      <c r="J14230">
        <v>6.4999999999999997E-4</v>
      </c>
      <c r="K14230">
        <v>0.38100000000000001</v>
      </c>
      <c r="L14230">
        <v>2.3629750000000005</v>
      </c>
      <c r="M14230" s="2">
        <f t="shared" si="442"/>
        <v>69.166666666666671</v>
      </c>
      <c r="N14230" t="s">
        <v>109</v>
      </c>
    </row>
    <row r="14231" spans="1:14">
      <c r="A14231">
        <v>84</v>
      </c>
      <c r="B14231" t="s">
        <v>4301</v>
      </c>
      <c r="C14231" t="s">
        <v>4300</v>
      </c>
      <c r="D14231">
        <v>691</v>
      </c>
      <c r="E14231" s="1">
        <v>1.095</v>
      </c>
      <c r="F14231">
        <v>1.444</v>
      </c>
      <c r="G14231">
        <v>0.23300000000000001</v>
      </c>
      <c r="H14231">
        <v>43</v>
      </c>
      <c r="I14231">
        <v>10</v>
      </c>
      <c r="J14231">
        <v>1.15E-3</v>
      </c>
      <c r="K14231">
        <v>0.45500000000000002</v>
      </c>
      <c r="L14231">
        <v>2.3629750000000005</v>
      </c>
      <c r="M14231" s="2">
        <f t="shared" si="442"/>
        <v>70</v>
      </c>
      <c r="N14231" t="s">
        <v>109</v>
      </c>
    </row>
    <row r="14232" spans="1:14">
      <c r="A14232">
        <v>85</v>
      </c>
      <c r="B14232" t="s">
        <v>4299</v>
      </c>
      <c r="C14232" t="s">
        <v>4298</v>
      </c>
      <c r="D14232">
        <v>164</v>
      </c>
      <c r="E14232" s="1">
        <v>1.0620000000000001</v>
      </c>
      <c r="G14232">
        <v>4.2999999999999997E-2</v>
      </c>
      <c r="H14232">
        <v>23</v>
      </c>
      <c r="I14232">
        <v>3.5</v>
      </c>
      <c r="J14232">
        <v>9.7000000000000005E-4</v>
      </c>
      <c r="L14232">
        <v>2.3629750000000005</v>
      </c>
      <c r="M14232" s="2">
        <f t="shared" si="442"/>
        <v>70.833333333333343</v>
      </c>
      <c r="N14232" t="s">
        <v>109</v>
      </c>
    </row>
    <row r="14233" spans="1:14">
      <c r="A14233">
        <v>86</v>
      </c>
      <c r="B14233" t="s">
        <v>6728</v>
      </c>
      <c r="C14233" t="s">
        <v>6729</v>
      </c>
      <c r="D14233">
        <v>252</v>
      </c>
      <c r="E14233" s="1">
        <v>1.0549999999999999</v>
      </c>
      <c r="G14233">
        <v>9.7000000000000003E-2</v>
      </c>
      <c r="H14233">
        <v>62</v>
      </c>
      <c r="I14233">
        <v>3.1</v>
      </c>
      <c r="J14233">
        <v>1.15E-3</v>
      </c>
      <c r="L14233">
        <v>2.3629750000000005</v>
      </c>
      <c r="M14233" s="2">
        <f t="shared" si="442"/>
        <v>71.666666666666671</v>
      </c>
      <c r="N14233" t="s">
        <v>109</v>
      </c>
    </row>
    <row r="14234" spans="1:14">
      <c r="A14234">
        <v>87</v>
      </c>
      <c r="B14234" t="s">
        <v>11993</v>
      </c>
      <c r="C14234" t="s">
        <v>11994</v>
      </c>
      <c r="D14234">
        <v>293</v>
      </c>
      <c r="E14234" s="1">
        <v>1.038</v>
      </c>
      <c r="F14234">
        <v>1.242</v>
      </c>
      <c r="G14234">
        <v>0.14299999999999999</v>
      </c>
      <c r="H14234">
        <v>28</v>
      </c>
      <c r="I14234">
        <v>5.3</v>
      </c>
      <c r="J14234">
        <v>8.0999999999999996E-4</v>
      </c>
      <c r="K14234">
        <v>0.371</v>
      </c>
      <c r="L14234">
        <v>2.3629750000000005</v>
      </c>
      <c r="M14234" s="2">
        <f t="shared" si="442"/>
        <v>72.5</v>
      </c>
      <c r="N14234" t="s">
        <v>109</v>
      </c>
    </row>
    <row r="14235" spans="1:14">
      <c r="A14235">
        <v>88</v>
      </c>
      <c r="B14235" t="s">
        <v>6768</v>
      </c>
      <c r="C14235" t="s">
        <v>6769</v>
      </c>
      <c r="D14235">
        <v>563</v>
      </c>
      <c r="E14235" s="1">
        <v>1.036</v>
      </c>
      <c r="F14235">
        <v>1.1919999999999999</v>
      </c>
      <c r="G14235">
        <v>6.5000000000000002E-2</v>
      </c>
      <c r="H14235">
        <v>46</v>
      </c>
      <c r="I14235">
        <v>5.9</v>
      </c>
      <c r="J14235">
        <v>1.5399999999999999E-3</v>
      </c>
      <c r="K14235">
        <v>0.36599999999999999</v>
      </c>
      <c r="L14235">
        <v>2.3629750000000005</v>
      </c>
      <c r="M14235" s="2">
        <f t="shared" si="442"/>
        <v>73.333333333333329</v>
      </c>
      <c r="N14235" t="s">
        <v>109</v>
      </c>
    </row>
    <row r="14236" spans="1:14">
      <c r="A14236">
        <v>89</v>
      </c>
      <c r="B14236" t="s">
        <v>4297</v>
      </c>
      <c r="C14236" t="s">
        <v>4296</v>
      </c>
      <c r="D14236">
        <v>186</v>
      </c>
      <c r="E14236" s="1">
        <v>1.0329999999999999</v>
      </c>
      <c r="F14236">
        <v>1.54</v>
      </c>
      <c r="G14236">
        <v>0.4</v>
      </c>
      <c r="H14236">
        <v>30</v>
      </c>
      <c r="I14236">
        <v>3.4</v>
      </c>
      <c r="J14236">
        <v>1.1800000000000001E-3</v>
      </c>
      <c r="K14236">
        <v>0.59599999999999997</v>
      </c>
      <c r="L14236">
        <v>2.3629750000000005</v>
      </c>
      <c r="M14236" s="2">
        <f t="shared" si="442"/>
        <v>74.166666666666671</v>
      </c>
      <c r="N14236" t="s">
        <v>109</v>
      </c>
    </row>
    <row r="14237" spans="1:14">
      <c r="A14237">
        <v>90</v>
      </c>
      <c r="B14237" t="s">
        <v>20131</v>
      </c>
      <c r="C14237" t="s">
        <v>20132</v>
      </c>
      <c r="D14237">
        <v>503</v>
      </c>
      <c r="E14237" s="1">
        <v>1.0269999999999999</v>
      </c>
      <c r="F14237">
        <v>1.2470000000000001</v>
      </c>
      <c r="G14237">
        <v>6.2E-2</v>
      </c>
      <c r="H14237">
        <v>16</v>
      </c>
      <c r="I14237" t="s">
        <v>18288</v>
      </c>
      <c r="J14237">
        <v>5.9999999999999995E-4</v>
      </c>
      <c r="K14237">
        <v>0.41899999999999998</v>
      </c>
      <c r="L14237">
        <v>2.3629750000000005</v>
      </c>
      <c r="M14237" s="2">
        <f t="shared" si="442"/>
        <v>75</v>
      </c>
      <c r="N14237" t="s">
        <v>109</v>
      </c>
    </row>
    <row r="14238" spans="1:14">
      <c r="A14238">
        <v>91</v>
      </c>
      <c r="B14238" t="s">
        <v>11855</v>
      </c>
      <c r="C14238" t="s">
        <v>11856</v>
      </c>
      <c r="D14238">
        <v>717</v>
      </c>
      <c r="E14238" s="1">
        <v>0.92</v>
      </c>
      <c r="F14238">
        <v>1.3460000000000001</v>
      </c>
      <c r="G14238">
        <v>0.17399999999999999</v>
      </c>
      <c r="H14238">
        <v>46</v>
      </c>
      <c r="I14238">
        <v>7.3</v>
      </c>
      <c r="J14238">
        <v>1.34E-3</v>
      </c>
      <c r="K14238">
        <v>0.35699999999999998</v>
      </c>
      <c r="L14238">
        <v>2.3629750000000005</v>
      </c>
      <c r="M14238" s="2">
        <f t="shared" si="442"/>
        <v>75.833333333333329</v>
      </c>
      <c r="N14238" t="s">
        <v>109</v>
      </c>
    </row>
    <row r="14239" spans="1:14">
      <c r="A14239">
        <v>92</v>
      </c>
      <c r="B14239" t="s">
        <v>4295</v>
      </c>
      <c r="C14239" t="s">
        <v>4294</v>
      </c>
      <c r="D14239">
        <v>937</v>
      </c>
      <c r="E14239" s="1">
        <v>0.875</v>
      </c>
      <c r="F14239">
        <v>0.94399999999999995</v>
      </c>
      <c r="G14239">
        <v>0.2</v>
      </c>
      <c r="H14239">
        <v>40</v>
      </c>
      <c r="I14239" t="s">
        <v>18288</v>
      </c>
      <c r="J14239">
        <v>1.91E-3</v>
      </c>
      <c r="K14239">
        <v>0.46500000000000002</v>
      </c>
      <c r="L14239">
        <v>2.3629750000000005</v>
      </c>
      <c r="M14239" s="2">
        <f t="shared" si="442"/>
        <v>76.666666666666671</v>
      </c>
      <c r="N14239" t="s">
        <v>109</v>
      </c>
    </row>
    <row r="14240" spans="1:14">
      <c r="A14240">
        <v>93</v>
      </c>
      <c r="B14240" t="s">
        <v>10515</v>
      </c>
      <c r="C14240" t="s">
        <v>6641</v>
      </c>
      <c r="D14240">
        <v>142</v>
      </c>
      <c r="E14240" s="1">
        <v>0.871</v>
      </c>
      <c r="G14240">
        <v>0.41499999999999998</v>
      </c>
      <c r="H14240">
        <v>41</v>
      </c>
      <c r="I14240">
        <v>2.8</v>
      </c>
      <c r="J14240">
        <v>4.2000000000000002E-4</v>
      </c>
      <c r="L14240">
        <v>2.3629750000000005</v>
      </c>
      <c r="M14240" s="2">
        <f t="shared" si="442"/>
        <v>77.5</v>
      </c>
      <c r="N14240" t="s">
        <v>109</v>
      </c>
    </row>
    <row r="14241" spans="1:14">
      <c r="A14241">
        <v>94</v>
      </c>
      <c r="B14241" t="s">
        <v>6698</v>
      </c>
      <c r="C14241" t="s">
        <v>6699</v>
      </c>
      <c r="D14241">
        <v>305</v>
      </c>
      <c r="E14241" s="1">
        <v>0.86299999999999999</v>
      </c>
      <c r="G14241">
        <v>0.123</v>
      </c>
      <c r="H14241">
        <v>73</v>
      </c>
      <c r="I14241">
        <v>3.9</v>
      </c>
      <c r="J14241">
        <v>1E-3</v>
      </c>
      <c r="L14241">
        <v>2.3629750000000005</v>
      </c>
      <c r="M14241" s="2">
        <f t="shared" si="442"/>
        <v>78.333333333333329</v>
      </c>
      <c r="N14241" t="s">
        <v>109</v>
      </c>
    </row>
    <row r="14242" spans="1:14">
      <c r="A14242">
        <v>95</v>
      </c>
      <c r="B14242" t="s">
        <v>1649</v>
      </c>
      <c r="C14242" t="s">
        <v>1648</v>
      </c>
      <c r="D14242">
        <v>543</v>
      </c>
      <c r="E14242" s="1">
        <v>0.86099999999999999</v>
      </c>
      <c r="F14242">
        <v>0.93300000000000005</v>
      </c>
      <c r="G14242">
        <v>0.16700000000000001</v>
      </c>
      <c r="H14242">
        <v>48</v>
      </c>
      <c r="I14242">
        <v>6.7</v>
      </c>
      <c r="J14242">
        <v>1.2199999999999999E-3</v>
      </c>
      <c r="K14242">
        <v>0.27400000000000002</v>
      </c>
      <c r="L14242">
        <v>2.3629750000000005</v>
      </c>
      <c r="M14242" s="2">
        <f t="shared" si="442"/>
        <v>79.166666666666657</v>
      </c>
      <c r="N14242" t="s">
        <v>109</v>
      </c>
    </row>
    <row r="14243" spans="1:14">
      <c r="A14243">
        <v>96</v>
      </c>
      <c r="B14243" t="s">
        <v>6248</v>
      </c>
      <c r="C14243" t="s">
        <v>6247</v>
      </c>
      <c r="D14243">
        <v>794</v>
      </c>
      <c r="E14243" s="1">
        <v>0.85899999999999999</v>
      </c>
      <c r="F14243">
        <v>1.151</v>
      </c>
      <c r="G14243">
        <v>1</v>
      </c>
      <c r="H14243">
        <v>59</v>
      </c>
      <c r="I14243">
        <v>5.3</v>
      </c>
      <c r="J14243">
        <v>1.5100000000000001E-3</v>
      </c>
      <c r="K14243">
        <v>0.26</v>
      </c>
      <c r="L14243">
        <v>2.3629750000000005</v>
      </c>
      <c r="M14243" s="2">
        <f t="shared" si="442"/>
        <v>80</v>
      </c>
      <c r="N14243" t="s">
        <v>109</v>
      </c>
    </row>
    <row r="14244" spans="1:14">
      <c r="A14244">
        <v>97</v>
      </c>
      <c r="B14244" t="s">
        <v>3004</v>
      </c>
      <c r="C14244" t="s">
        <v>3003</v>
      </c>
      <c r="D14244">
        <v>338</v>
      </c>
      <c r="E14244" s="1">
        <v>0.81200000000000006</v>
      </c>
      <c r="F14244">
        <v>1.228</v>
      </c>
      <c r="G14244">
        <v>0</v>
      </c>
      <c r="H14244">
        <v>16</v>
      </c>
      <c r="I14244">
        <v>7.7</v>
      </c>
      <c r="J14244">
        <v>6.2E-4</v>
      </c>
      <c r="K14244">
        <v>0.44700000000000001</v>
      </c>
      <c r="L14244">
        <v>2.3629750000000005</v>
      </c>
      <c r="M14244" s="2">
        <f t="shared" ref="M14244:M14267" si="443">A14244/120*100</f>
        <v>80.833333333333329</v>
      </c>
      <c r="N14244" t="s">
        <v>109</v>
      </c>
    </row>
    <row r="14245" spans="1:14">
      <c r="A14245">
        <v>98</v>
      </c>
      <c r="B14245" t="s">
        <v>11947</v>
      </c>
      <c r="C14245" t="s">
        <v>11948</v>
      </c>
      <c r="D14245">
        <v>1328</v>
      </c>
      <c r="E14245" s="1">
        <v>0.79500000000000004</v>
      </c>
      <c r="F14245">
        <v>1.137</v>
      </c>
      <c r="G14245">
        <v>8.7999999999999995E-2</v>
      </c>
      <c r="H14245">
        <v>114</v>
      </c>
      <c r="I14245">
        <v>6.5</v>
      </c>
      <c r="J14245">
        <v>2.4599999999999999E-3</v>
      </c>
      <c r="K14245">
        <v>0.27</v>
      </c>
      <c r="L14245">
        <v>2.3629750000000005</v>
      </c>
      <c r="M14245" s="2">
        <f t="shared" si="443"/>
        <v>81.666666666666671</v>
      </c>
      <c r="N14245" t="s">
        <v>109</v>
      </c>
    </row>
    <row r="14246" spans="1:14">
      <c r="A14246">
        <v>99</v>
      </c>
      <c r="B14246" t="s">
        <v>4293</v>
      </c>
      <c r="C14246" t="s">
        <v>4292</v>
      </c>
      <c r="D14246">
        <v>148</v>
      </c>
      <c r="E14246" s="1">
        <v>0.73</v>
      </c>
      <c r="G14246">
        <v>1</v>
      </c>
      <c r="H14246">
        <v>34</v>
      </c>
      <c r="I14246">
        <v>3.4</v>
      </c>
      <c r="J14246">
        <v>4.2000000000000002E-4</v>
      </c>
      <c r="L14246">
        <v>2.3629750000000005</v>
      </c>
      <c r="M14246" s="2">
        <f t="shared" si="443"/>
        <v>82.5</v>
      </c>
      <c r="N14246" t="s">
        <v>109</v>
      </c>
    </row>
    <row r="14247" spans="1:14">
      <c r="A14247">
        <v>100</v>
      </c>
      <c r="B14247" t="s">
        <v>656</v>
      </c>
      <c r="C14247" t="s">
        <v>655</v>
      </c>
      <c r="D14247">
        <v>918</v>
      </c>
      <c r="E14247" s="1">
        <v>0.70399999999999996</v>
      </c>
      <c r="F14247">
        <v>1.3959999999999999</v>
      </c>
      <c r="G14247">
        <v>0.2</v>
      </c>
      <c r="H14247">
        <v>70</v>
      </c>
      <c r="I14247">
        <v>7.7</v>
      </c>
      <c r="J14247">
        <v>2.0100000000000001E-3</v>
      </c>
      <c r="K14247">
        <v>0.42399999999999999</v>
      </c>
      <c r="L14247">
        <v>2.3629750000000005</v>
      </c>
      <c r="M14247" s="2">
        <f t="shared" si="443"/>
        <v>83.333333333333343</v>
      </c>
      <c r="N14247" t="s">
        <v>109</v>
      </c>
    </row>
    <row r="14248" spans="1:14">
      <c r="A14248">
        <v>101</v>
      </c>
      <c r="B14248" t="s">
        <v>4291</v>
      </c>
      <c r="C14248" t="s">
        <v>4290</v>
      </c>
      <c r="D14248">
        <v>57</v>
      </c>
      <c r="E14248" s="1">
        <v>0.66700000000000004</v>
      </c>
      <c r="F14248">
        <v>0.67700000000000005</v>
      </c>
      <c r="G14248">
        <v>0.38500000000000001</v>
      </c>
      <c r="H14248">
        <v>26</v>
      </c>
      <c r="J14248">
        <v>1E-4</v>
      </c>
      <c r="K14248">
        <v>9.6000000000000002E-2</v>
      </c>
      <c r="L14248">
        <v>2.3629750000000005</v>
      </c>
      <c r="M14248" s="2">
        <f t="shared" si="443"/>
        <v>84.166666666666671</v>
      </c>
      <c r="N14248" t="s">
        <v>109</v>
      </c>
    </row>
    <row r="14249" spans="1:14">
      <c r="A14249">
        <v>102</v>
      </c>
      <c r="B14249" t="s">
        <v>8501</v>
      </c>
      <c r="C14249" t="s">
        <v>8500</v>
      </c>
      <c r="D14249">
        <v>554</v>
      </c>
      <c r="E14249" s="1">
        <v>0.66200000000000003</v>
      </c>
      <c r="G14249">
        <v>0.75</v>
      </c>
      <c r="H14249">
        <v>32</v>
      </c>
      <c r="I14249">
        <v>6.8</v>
      </c>
      <c r="J14249">
        <v>1.16E-3</v>
      </c>
      <c r="L14249">
        <v>2.3629750000000005</v>
      </c>
      <c r="M14249" s="2">
        <f t="shared" si="443"/>
        <v>85</v>
      </c>
      <c r="N14249" t="s">
        <v>109</v>
      </c>
    </row>
    <row r="14250" spans="1:14">
      <c r="A14250">
        <v>103</v>
      </c>
      <c r="B14250" t="s">
        <v>5458</v>
      </c>
      <c r="C14250" t="s">
        <v>5459</v>
      </c>
      <c r="D14250">
        <v>312</v>
      </c>
      <c r="E14250" s="1">
        <v>0.63500000000000001</v>
      </c>
      <c r="G14250">
        <v>0.17599999999999999</v>
      </c>
      <c r="H14250">
        <v>34</v>
      </c>
      <c r="I14250">
        <v>5.7</v>
      </c>
      <c r="J14250">
        <v>9.6000000000000002E-4</v>
      </c>
      <c r="L14250">
        <v>2.3629750000000005</v>
      </c>
      <c r="M14250" s="2">
        <f t="shared" si="443"/>
        <v>85.833333333333329</v>
      </c>
      <c r="N14250" t="s">
        <v>109</v>
      </c>
    </row>
    <row r="14251" spans="1:14">
      <c r="A14251">
        <v>104</v>
      </c>
      <c r="B14251" t="s">
        <v>6724</v>
      </c>
      <c r="C14251" t="s">
        <v>6725</v>
      </c>
      <c r="D14251">
        <v>375</v>
      </c>
      <c r="E14251" s="1">
        <v>0.63300000000000001</v>
      </c>
      <c r="F14251">
        <v>0.58599999999999997</v>
      </c>
      <c r="G14251">
        <v>0.307</v>
      </c>
      <c r="H14251">
        <v>127</v>
      </c>
      <c r="I14251">
        <v>2.8</v>
      </c>
      <c r="J14251">
        <v>8.5999999999999998E-4</v>
      </c>
      <c r="K14251">
        <v>9.7000000000000003E-2</v>
      </c>
      <c r="L14251">
        <v>2.3629750000000005</v>
      </c>
      <c r="M14251" s="2">
        <f t="shared" si="443"/>
        <v>86.666666666666671</v>
      </c>
      <c r="N14251" t="s">
        <v>109</v>
      </c>
    </row>
    <row r="14252" spans="1:14">
      <c r="A14252">
        <v>105</v>
      </c>
      <c r="B14252" t="s">
        <v>4289</v>
      </c>
      <c r="C14252" t="s">
        <v>4288</v>
      </c>
      <c r="D14252">
        <v>385</v>
      </c>
      <c r="E14252" s="1">
        <v>0.61499999999999999</v>
      </c>
      <c r="F14252">
        <v>0.74099999999999999</v>
      </c>
      <c r="G14252">
        <v>8.5999999999999993E-2</v>
      </c>
      <c r="H14252">
        <v>35</v>
      </c>
      <c r="I14252">
        <v>7.3</v>
      </c>
      <c r="J14252">
        <v>5.1000000000000004E-4</v>
      </c>
      <c r="K14252">
        <v>0.152</v>
      </c>
      <c r="L14252">
        <v>2.3629750000000005</v>
      </c>
      <c r="M14252" s="2">
        <f t="shared" si="443"/>
        <v>87.5</v>
      </c>
      <c r="N14252" t="s">
        <v>109</v>
      </c>
    </row>
    <row r="14253" spans="1:14">
      <c r="A14253">
        <v>106</v>
      </c>
      <c r="B14253" t="s">
        <v>6662</v>
      </c>
      <c r="C14253" t="s">
        <v>6663</v>
      </c>
      <c r="D14253">
        <v>578</v>
      </c>
      <c r="E14253" s="1">
        <v>0.59499999999999997</v>
      </c>
      <c r="F14253">
        <v>0.76</v>
      </c>
      <c r="G14253">
        <v>0.2</v>
      </c>
      <c r="H14253">
        <v>85</v>
      </c>
      <c r="I14253">
        <v>5.2</v>
      </c>
      <c r="J14253">
        <v>1.5900000000000001E-3</v>
      </c>
      <c r="K14253">
        <v>0.20899999999999999</v>
      </c>
      <c r="L14253">
        <v>2.3629750000000005</v>
      </c>
      <c r="M14253" s="2">
        <f t="shared" si="443"/>
        <v>88.333333333333329</v>
      </c>
      <c r="N14253" t="s">
        <v>109</v>
      </c>
    </row>
    <row r="14254" spans="1:14">
      <c r="A14254">
        <v>107</v>
      </c>
      <c r="B14254" t="s">
        <v>260</v>
      </c>
      <c r="C14254" t="s">
        <v>259</v>
      </c>
      <c r="D14254">
        <v>265</v>
      </c>
      <c r="E14254" s="1">
        <v>0.58199999999999996</v>
      </c>
      <c r="F14254">
        <v>0.69099999999999995</v>
      </c>
      <c r="G14254">
        <v>0.13500000000000001</v>
      </c>
      <c r="H14254">
        <v>37</v>
      </c>
      <c r="I14254">
        <v>8.6999999999999993</v>
      </c>
      <c r="J14254">
        <v>5.5000000000000003E-4</v>
      </c>
      <c r="K14254">
        <v>0.23300000000000001</v>
      </c>
      <c r="L14254">
        <v>2.3629750000000005</v>
      </c>
      <c r="M14254" s="2">
        <f t="shared" si="443"/>
        <v>89.166666666666671</v>
      </c>
      <c r="N14254" t="s">
        <v>109</v>
      </c>
    </row>
    <row r="14255" spans="1:14">
      <c r="A14255">
        <v>108</v>
      </c>
      <c r="B14255" t="s">
        <v>4287</v>
      </c>
      <c r="C14255" t="s">
        <v>4286</v>
      </c>
      <c r="D14255">
        <v>197</v>
      </c>
      <c r="E14255" s="1">
        <v>0.47699999999999998</v>
      </c>
      <c r="F14255">
        <v>0.42499999999999999</v>
      </c>
      <c r="G14255">
        <v>0.56100000000000005</v>
      </c>
      <c r="H14255">
        <v>41</v>
      </c>
      <c r="I14255">
        <v>5.2</v>
      </c>
      <c r="J14255">
        <v>2.2000000000000001E-4</v>
      </c>
      <c r="K14255">
        <v>5.8000000000000003E-2</v>
      </c>
      <c r="L14255">
        <v>2.3629750000000005</v>
      </c>
      <c r="M14255" s="2">
        <f t="shared" si="443"/>
        <v>90</v>
      </c>
      <c r="N14255" t="s">
        <v>109</v>
      </c>
    </row>
    <row r="14256" spans="1:14">
      <c r="A14256">
        <v>109</v>
      </c>
      <c r="B14256" t="s">
        <v>6658</v>
      </c>
      <c r="C14256" t="s">
        <v>6659</v>
      </c>
      <c r="D14256">
        <v>39</v>
      </c>
      <c r="E14256" s="1">
        <v>0.46700000000000003</v>
      </c>
      <c r="F14256">
        <v>0.47499999999999998</v>
      </c>
      <c r="G14256">
        <v>3.1E-2</v>
      </c>
      <c r="H14256">
        <v>32</v>
      </c>
      <c r="J14256">
        <v>2.0000000000000001E-4</v>
      </c>
      <c r="K14256">
        <v>0.14099999999999999</v>
      </c>
      <c r="L14256">
        <v>2.3629750000000005</v>
      </c>
      <c r="M14256" s="2">
        <f t="shared" si="443"/>
        <v>90.833333333333329</v>
      </c>
      <c r="N14256" t="s">
        <v>109</v>
      </c>
    </row>
    <row r="14257" spans="1:14">
      <c r="A14257">
        <v>110</v>
      </c>
      <c r="B14257" t="s">
        <v>15838</v>
      </c>
      <c r="C14257" t="s">
        <v>15839</v>
      </c>
      <c r="D14257">
        <v>445</v>
      </c>
      <c r="E14257" s="1">
        <v>0.46400000000000002</v>
      </c>
      <c r="F14257">
        <v>0.67900000000000005</v>
      </c>
      <c r="G14257">
        <v>8.3000000000000004E-2</v>
      </c>
      <c r="H14257">
        <v>24</v>
      </c>
      <c r="I14257" t="s">
        <v>18288</v>
      </c>
      <c r="J14257">
        <v>4.8000000000000001E-4</v>
      </c>
      <c r="K14257">
        <v>0.252</v>
      </c>
      <c r="L14257">
        <v>2.3629750000000005</v>
      </c>
      <c r="M14257" s="2">
        <f t="shared" si="443"/>
        <v>91.666666666666657</v>
      </c>
      <c r="N14257" t="s">
        <v>109</v>
      </c>
    </row>
    <row r="14258" spans="1:14">
      <c r="A14258">
        <v>111</v>
      </c>
      <c r="B14258" t="s">
        <v>6752</v>
      </c>
      <c r="C14258" t="s">
        <v>6753</v>
      </c>
      <c r="D14258">
        <v>66</v>
      </c>
      <c r="E14258" s="1">
        <v>0.433</v>
      </c>
      <c r="F14258">
        <v>0.49399999999999999</v>
      </c>
      <c r="G14258">
        <v>0.42899999999999999</v>
      </c>
      <c r="H14258">
        <v>14</v>
      </c>
      <c r="J14258">
        <v>1.1E-4</v>
      </c>
      <c r="K14258">
        <v>7.6999999999999999E-2</v>
      </c>
      <c r="L14258">
        <v>2.3629750000000005</v>
      </c>
      <c r="M14258" s="2">
        <f t="shared" si="443"/>
        <v>92.5</v>
      </c>
      <c r="N14258" t="s">
        <v>109</v>
      </c>
    </row>
    <row r="14259" spans="1:14">
      <c r="A14259">
        <v>112</v>
      </c>
      <c r="B14259" t="s">
        <v>1625</v>
      </c>
      <c r="C14259" t="s">
        <v>1624</v>
      </c>
      <c r="D14259">
        <v>212</v>
      </c>
      <c r="E14259" s="1">
        <v>0.41799999999999998</v>
      </c>
      <c r="F14259">
        <v>0.44800000000000001</v>
      </c>
      <c r="G14259">
        <v>0.02</v>
      </c>
      <c r="H14259">
        <v>49</v>
      </c>
      <c r="I14259">
        <v>7.5</v>
      </c>
      <c r="J14259">
        <v>4.8000000000000001E-4</v>
      </c>
      <c r="K14259">
        <v>0.152</v>
      </c>
      <c r="L14259">
        <v>2.3629750000000005</v>
      </c>
      <c r="M14259" s="2">
        <f t="shared" si="443"/>
        <v>93.333333333333329</v>
      </c>
      <c r="N14259" t="s">
        <v>109</v>
      </c>
    </row>
    <row r="14260" spans="1:14">
      <c r="A14260">
        <v>113</v>
      </c>
      <c r="B14260" t="s">
        <v>4285</v>
      </c>
      <c r="C14260" t="s">
        <v>4284</v>
      </c>
      <c r="D14260">
        <v>265</v>
      </c>
      <c r="E14260" s="1">
        <v>0.41699999999999998</v>
      </c>
      <c r="F14260">
        <v>0.41599999999999998</v>
      </c>
      <c r="G14260">
        <v>3.4000000000000002E-2</v>
      </c>
      <c r="H14260">
        <v>59</v>
      </c>
      <c r="I14260">
        <v>7.2</v>
      </c>
      <c r="J14260">
        <v>2.9E-4</v>
      </c>
      <c r="K14260">
        <v>6.2E-2</v>
      </c>
      <c r="L14260">
        <v>2.3629750000000005</v>
      </c>
      <c r="M14260" s="2">
        <f t="shared" si="443"/>
        <v>94.166666666666671</v>
      </c>
      <c r="N14260" t="s">
        <v>109</v>
      </c>
    </row>
    <row r="14261" spans="1:14">
      <c r="A14261">
        <v>114</v>
      </c>
      <c r="B14261" t="s">
        <v>4283</v>
      </c>
      <c r="C14261" t="s">
        <v>4282</v>
      </c>
      <c r="D14261">
        <v>357</v>
      </c>
      <c r="E14261" s="1">
        <v>0.32400000000000001</v>
      </c>
      <c r="F14261">
        <v>0.66300000000000003</v>
      </c>
      <c r="G14261">
        <v>0.188</v>
      </c>
      <c r="H14261">
        <v>16</v>
      </c>
      <c r="I14261" t="s">
        <v>18288</v>
      </c>
      <c r="J14261">
        <v>3.3E-4</v>
      </c>
      <c r="K14261">
        <v>0.23499999999999999</v>
      </c>
      <c r="L14261">
        <v>2.3629750000000005</v>
      </c>
      <c r="M14261" s="2">
        <f t="shared" si="443"/>
        <v>95</v>
      </c>
      <c r="N14261" t="s">
        <v>109</v>
      </c>
    </row>
    <row r="14262" spans="1:14">
      <c r="A14262">
        <v>115</v>
      </c>
      <c r="B14262" t="s">
        <v>4281</v>
      </c>
      <c r="C14262" t="s">
        <v>4280</v>
      </c>
      <c r="D14262">
        <v>267</v>
      </c>
      <c r="E14262" s="1">
        <v>0.28799999999999998</v>
      </c>
      <c r="F14262">
        <v>0.316</v>
      </c>
      <c r="G14262">
        <v>4.2000000000000003E-2</v>
      </c>
      <c r="H14262">
        <v>24</v>
      </c>
      <c r="I14262" t="s">
        <v>18288</v>
      </c>
      <c r="J14262">
        <v>6.6E-4</v>
      </c>
      <c r="K14262">
        <v>0.23899999999999999</v>
      </c>
      <c r="L14262">
        <v>2.3629750000000005</v>
      </c>
      <c r="M14262" s="2">
        <f t="shared" si="443"/>
        <v>95.833333333333343</v>
      </c>
      <c r="N14262" t="s">
        <v>109</v>
      </c>
    </row>
    <row r="14263" spans="1:14">
      <c r="A14263">
        <v>116</v>
      </c>
      <c r="B14263" t="s">
        <v>6760</v>
      </c>
      <c r="C14263" t="s">
        <v>6761</v>
      </c>
      <c r="D14263">
        <v>39</v>
      </c>
      <c r="E14263" s="1">
        <v>0.27300000000000002</v>
      </c>
      <c r="F14263">
        <v>0.33300000000000002</v>
      </c>
      <c r="G14263">
        <v>0.46200000000000002</v>
      </c>
      <c r="H14263">
        <v>13</v>
      </c>
      <c r="J14263">
        <v>6.9999999999999994E-5</v>
      </c>
      <c r="K14263">
        <v>5.1999999999999998E-2</v>
      </c>
      <c r="L14263">
        <v>2.3629750000000005</v>
      </c>
      <c r="M14263" s="2">
        <f t="shared" si="443"/>
        <v>96.666666666666671</v>
      </c>
      <c r="N14263" t="s">
        <v>109</v>
      </c>
    </row>
    <row r="14264" spans="1:14">
      <c r="A14264">
        <v>117</v>
      </c>
      <c r="B14264" t="s">
        <v>4279</v>
      </c>
      <c r="C14264" t="s">
        <v>4278</v>
      </c>
      <c r="D14264">
        <v>620</v>
      </c>
      <c r="E14264" s="1">
        <v>0.23599999999999999</v>
      </c>
      <c r="F14264">
        <v>0.56899999999999995</v>
      </c>
      <c r="G14264">
        <v>4.3999999999999997E-2</v>
      </c>
      <c r="H14264">
        <v>68</v>
      </c>
      <c r="I14264">
        <v>9.9</v>
      </c>
      <c r="J14264">
        <v>1.24E-3</v>
      </c>
      <c r="K14264">
        <v>0.22800000000000001</v>
      </c>
      <c r="L14264">
        <v>2.3629750000000005</v>
      </c>
      <c r="M14264" s="2">
        <f t="shared" si="443"/>
        <v>97.5</v>
      </c>
      <c r="N14264" t="s">
        <v>109</v>
      </c>
    </row>
    <row r="14265" spans="1:14">
      <c r="A14265">
        <v>118</v>
      </c>
      <c r="B14265" t="s">
        <v>6758</v>
      </c>
      <c r="C14265" t="s">
        <v>6759</v>
      </c>
      <c r="D14265">
        <v>76</v>
      </c>
      <c r="E14265" s="1">
        <v>0.19800000000000001</v>
      </c>
      <c r="F14265">
        <v>0.21099999999999999</v>
      </c>
      <c r="G14265">
        <v>6.2E-2</v>
      </c>
      <c r="H14265">
        <v>65</v>
      </c>
      <c r="J14265">
        <v>1.1E-4</v>
      </c>
      <c r="K14265">
        <v>3.1E-2</v>
      </c>
      <c r="L14265">
        <v>2.3629750000000005</v>
      </c>
      <c r="M14265" s="2">
        <f t="shared" si="443"/>
        <v>98.333333333333329</v>
      </c>
      <c r="N14265" t="s">
        <v>109</v>
      </c>
    </row>
    <row r="14266" spans="1:14">
      <c r="A14266">
        <v>119</v>
      </c>
      <c r="B14266" t="s">
        <v>4277</v>
      </c>
      <c r="C14266" t="s">
        <v>4276</v>
      </c>
      <c r="D14266">
        <v>85</v>
      </c>
      <c r="E14266" s="1">
        <v>0.13200000000000001</v>
      </c>
      <c r="F14266">
        <v>0.08</v>
      </c>
      <c r="G14266">
        <v>2.3E-2</v>
      </c>
      <c r="H14266">
        <v>44</v>
      </c>
      <c r="J14266">
        <v>1.2999999999999999E-4</v>
      </c>
      <c r="K14266">
        <v>3.1E-2</v>
      </c>
      <c r="L14266">
        <v>2.3629750000000005</v>
      </c>
      <c r="M14266" s="2">
        <f t="shared" si="443"/>
        <v>99.166666666666671</v>
      </c>
      <c r="N14266" t="s">
        <v>109</v>
      </c>
    </row>
    <row r="14267" spans="1:14">
      <c r="A14267">
        <v>120</v>
      </c>
      <c r="B14267" t="s">
        <v>6726</v>
      </c>
      <c r="C14267" t="s">
        <v>6727</v>
      </c>
      <c r="D14267">
        <v>61</v>
      </c>
      <c r="E14267" s="1">
        <v>8.3000000000000004E-2</v>
      </c>
      <c r="F14267">
        <v>0.192</v>
      </c>
      <c r="G14267">
        <v>0</v>
      </c>
      <c r="H14267">
        <v>20</v>
      </c>
      <c r="J14267">
        <v>1.6000000000000001E-4</v>
      </c>
      <c r="K14267">
        <v>8.8999999999999996E-2</v>
      </c>
      <c r="L14267">
        <v>2.3629750000000005</v>
      </c>
      <c r="M14267" s="2">
        <f t="shared" si="443"/>
        <v>100</v>
      </c>
      <c r="N14267" t="s">
        <v>109</v>
      </c>
    </row>
    <row r="14268" spans="1:14" s="3" customFormat="1">
      <c r="E14268" s="4"/>
      <c r="M14268" s="5"/>
    </row>
    <row r="14269" spans="1:14">
      <c r="A14269">
        <v>1</v>
      </c>
      <c r="B14269" t="s">
        <v>6824</v>
      </c>
      <c r="C14269" t="s">
        <v>3012</v>
      </c>
      <c r="D14269">
        <v>30814</v>
      </c>
      <c r="E14269" s="1">
        <v>15.574999999999999</v>
      </c>
      <c r="F14269">
        <v>19.675999999999998</v>
      </c>
      <c r="G14269">
        <v>2.3159999999999998</v>
      </c>
      <c r="H14269">
        <v>38</v>
      </c>
      <c r="I14269" t="s">
        <v>18288</v>
      </c>
      <c r="J14269">
        <v>3.2660000000000002E-2</v>
      </c>
      <c r="K14269">
        <v>9.1300000000000008</v>
      </c>
      <c r="L14269">
        <f>AVERAGE(E14269:E14344)</f>
        <v>2.7542133333333321</v>
      </c>
      <c r="M14269" s="2">
        <f t="shared" ref="M14269:M14300" si="444">A14269/74*100</f>
        <v>1.3513513513513513</v>
      </c>
      <c r="N14269" t="s">
        <v>5</v>
      </c>
    </row>
    <row r="14270" spans="1:14">
      <c r="A14270">
        <v>2</v>
      </c>
      <c r="B14270" t="s">
        <v>6786</v>
      </c>
      <c r="C14270" t="s">
        <v>6787</v>
      </c>
      <c r="D14270">
        <v>10635</v>
      </c>
      <c r="E14270" s="1">
        <v>15.265000000000001</v>
      </c>
      <c r="F14270">
        <v>26.623999999999999</v>
      </c>
      <c r="G14270">
        <v>4.8179999999999996</v>
      </c>
      <c r="H14270">
        <v>22</v>
      </c>
      <c r="I14270">
        <v>9.5</v>
      </c>
      <c r="J14270">
        <v>2.8340000000000001E-2</v>
      </c>
      <c r="K14270">
        <v>12.928000000000001</v>
      </c>
      <c r="L14270">
        <v>2.7008378378378364</v>
      </c>
      <c r="M14270" s="2">
        <f t="shared" si="444"/>
        <v>2.7027027027027026</v>
      </c>
      <c r="N14270" t="s">
        <v>5</v>
      </c>
    </row>
    <row r="14271" spans="1:14">
      <c r="A14271">
        <v>3</v>
      </c>
      <c r="B14271" t="s">
        <v>6784</v>
      </c>
      <c r="C14271" t="s">
        <v>6785</v>
      </c>
      <c r="D14271">
        <v>2043</v>
      </c>
      <c r="E14271" s="1">
        <v>12.422000000000001</v>
      </c>
      <c r="F14271">
        <v>14.073</v>
      </c>
      <c r="G14271">
        <v>1.444</v>
      </c>
      <c r="H14271">
        <v>18</v>
      </c>
      <c r="I14271">
        <v>4.7</v>
      </c>
      <c r="J14271">
        <v>9.7099999999999999E-3</v>
      </c>
      <c r="K14271">
        <v>5.7649999999999997</v>
      </c>
      <c r="L14271">
        <v>2.7008378378378364</v>
      </c>
      <c r="M14271" s="2">
        <f t="shared" si="444"/>
        <v>4.0540540540540544</v>
      </c>
      <c r="N14271" t="s">
        <v>5</v>
      </c>
    </row>
    <row r="14272" spans="1:14">
      <c r="A14272">
        <v>4</v>
      </c>
      <c r="B14272" t="s">
        <v>3015</v>
      </c>
      <c r="C14272" t="s">
        <v>3016</v>
      </c>
      <c r="D14272">
        <v>21374</v>
      </c>
      <c r="E14272" s="1">
        <v>9.7970000000000006</v>
      </c>
      <c r="F14272">
        <v>11.342000000000001</v>
      </c>
      <c r="G14272">
        <v>1.222</v>
      </c>
      <c r="H14272">
        <v>36</v>
      </c>
      <c r="I14272" t="s">
        <v>18288</v>
      </c>
      <c r="J14272">
        <v>2.1479999999999999E-2</v>
      </c>
      <c r="K14272">
        <v>6.1539999999999999</v>
      </c>
      <c r="L14272">
        <v>2.7008378378378364</v>
      </c>
      <c r="M14272" s="2">
        <f t="shared" si="444"/>
        <v>5.4054054054054053</v>
      </c>
      <c r="N14272" t="s">
        <v>5</v>
      </c>
    </row>
    <row r="14273" spans="1:14">
      <c r="A14273">
        <v>5</v>
      </c>
      <c r="B14273" t="s">
        <v>6750</v>
      </c>
      <c r="C14273" t="s">
        <v>6751</v>
      </c>
      <c r="D14273">
        <v>2761</v>
      </c>
      <c r="E14273" s="1">
        <v>7.23</v>
      </c>
      <c r="F14273">
        <v>5.8250000000000002</v>
      </c>
      <c r="G14273">
        <v>1.2689999999999999</v>
      </c>
      <c r="H14273">
        <v>26</v>
      </c>
      <c r="I14273">
        <v>7.4</v>
      </c>
      <c r="J14273">
        <v>5.2300000000000003E-3</v>
      </c>
      <c r="K14273">
        <v>1.577</v>
      </c>
      <c r="L14273">
        <v>2.7008378378378364</v>
      </c>
      <c r="M14273" s="2">
        <f t="shared" si="444"/>
        <v>6.756756756756757</v>
      </c>
      <c r="N14273" t="s">
        <v>5</v>
      </c>
    </row>
    <row r="14274" spans="1:14">
      <c r="A14274">
        <v>6</v>
      </c>
      <c r="B14274" t="s">
        <v>6738</v>
      </c>
      <c r="C14274" t="s">
        <v>6739</v>
      </c>
      <c r="D14274">
        <v>16680</v>
      </c>
      <c r="E14274" s="1">
        <v>5.5869999999999997</v>
      </c>
      <c r="F14274">
        <v>6.1479999999999997</v>
      </c>
      <c r="G14274">
        <v>0.91300000000000003</v>
      </c>
      <c r="H14274">
        <v>230</v>
      </c>
      <c r="I14274">
        <v>8.6</v>
      </c>
      <c r="J14274">
        <v>3.5880000000000002E-2</v>
      </c>
      <c r="K14274">
        <v>2.234</v>
      </c>
      <c r="L14274">
        <v>2.7008378378378364</v>
      </c>
      <c r="M14274" s="2">
        <f t="shared" si="444"/>
        <v>8.1081081081081088</v>
      </c>
      <c r="N14274" t="s">
        <v>5</v>
      </c>
    </row>
    <row r="14275" spans="1:14">
      <c r="A14275">
        <v>7</v>
      </c>
      <c r="B14275" t="s">
        <v>6710</v>
      </c>
      <c r="C14275" t="s">
        <v>6711</v>
      </c>
      <c r="D14275">
        <v>12841</v>
      </c>
      <c r="E14275" s="1">
        <v>5.4219999999999997</v>
      </c>
      <c r="F14275">
        <v>6.2350000000000003</v>
      </c>
      <c r="G14275">
        <v>0.97599999999999998</v>
      </c>
      <c r="H14275">
        <v>127</v>
      </c>
      <c r="I14275">
        <v>8.5</v>
      </c>
      <c r="J14275">
        <v>2.63E-2</v>
      </c>
      <c r="K14275">
        <v>2.3039999999999998</v>
      </c>
      <c r="L14275">
        <v>2.7008378378378364</v>
      </c>
      <c r="M14275" s="2">
        <f t="shared" si="444"/>
        <v>9.4594594594594597</v>
      </c>
      <c r="N14275" t="s">
        <v>5</v>
      </c>
    </row>
    <row r="14276" spans="1:14">
      <c r="A14276">
        <v>8</v>
      </c>
      <c r="B14276" t="s">
        <v>11785</v>
      </c>
      <c r="C14276" t="s">
        <v>11786</v>
      </c>
      <c r="D14276">
        <v>1980</v>
      </c>
      <c r="E14276" s="1">
        <v>5.0419999999999998</v>
      </c>
      <c r="F14276">
        <v>6.78</v>
      </c>
      <c r="G14276">
        <v>1.347</v>
      </c>
      <c r="H14276">
        <v>101</v>
      </c>
      <c r="I14276">
        <v>3.7</v>
      </c>
      <c r="J14276">
        <v>1.0670000000000001E-2</v>
      </c>
      <c r="K14276">
        <v>2.5790000000000002</v>
      </c>
      <c r="L14276">
        <v>2.7008378378378364</v>
      </c>
      <c r="M14276" s="2">
        <f t="shared" si="444"/>
        <v>10.810810810810811</v>
      </c>
      <c r="N14276" t="s">
        <v>5</v>
      </c>
    </row>
    <row r="14277" spans="1:14">
      <c r="A14277">
        <v>9</v>
      </c>
      <c r="B14277" t="s">
        <v>6678</v>
      </c>
      <c r="C14277" t="s">
        <v>6679</v>
      </c>
      <c r="D14277">
        <v>4037</v>
      </c>
      <c r="E14277" s="1">
        <v>4.6100000000000003</v>
      </c>
      <c r="F14277">
        <v>4.3470000000000004</v>
      </c>
      <c r="G14277">
        <v>0.435</v>
      </c>
      <c r="H14277">
        <v>124</v>
      </c>
      <c r="I14277">
        <v>4.5</v>
      </c>
      <c r="J14277">
        <v>1.4120000000000001E-2</v>
      </c>
      <c r="K14277">
        <v>1.44</v>
      </c>
      <c r="L14277">
        <v>2.7008378378378364</v>
      </c>
      <c r="M14277" s="2">
        <f t="shared" si="444"/>
        <v>12.162162162162163</v>
      </c>
      <c r="N14277" t="s">
        <v>5</v>
      </c>
    </row>
    <row r="14278" spans="1:14">
      <c r="A14278">
        <v>10</v>
      </c>
      <c r="B14278" t="s">
        <v>6746</v>
      </c>
      <c r="C14278" t="s">
        <v>6747</v>
      </c>
      <c r="D14278">
        <v>10757</v>
      </c>
      <c r="E14278" s="1">
        <v>4.077</v>
      </c>
      <c r="F14278">
        <v>4.8029999999999999</v>
      </c>
      <c r="G14278">
        <v>0.63100000000000001</v>
      </c>
      <c r="H14278">
        <v>122</v>
      </c>
      <c r="I14278">
        <v>9</v>
      </c>
      <c r="J14278">
        <v>1.8280000000000001E-2</v>
      </c>
      <c r="K14278">
        <v>1.6839999999999999</v>
      </c>
      <c r="L14278">
        <v>2.7008378378378364</v>
      </c>
      <c r="M14278" s="2">
        <f t="shared" si="444"/>
        <v>13.513513513513514</v>
      </c>
      <c r="N14278" t="s">
        <v>5</v>
      </c>
    </row>
    <row r="14279" spans="1:14">
      <c r="A14279">
        <v>11</v>
      </c>
      <c r="B14279" t="s">
        <v>6796</v>
      </c>
      <c r="C14279" t="s">
        <v>6797</v>
      </c>
      <c r="D14279">
        <v>5464</v>
      </c>
      <c r="E14279" s="1">
        <v>4.0469999999999997</v>
      </c>
      <c r="F14279">
        <v>5.5309999999999997</v>
      </c>
      <c r="G14279">
        <v>0.84</v>
      </c>
      <c r="H14279">
        <v>25</v>
      </c>
      <c r="I14279" t="s">
        <v>18288</v>
      </c>
      <c r="J14279">
        <v>6.1999999999999998E-3</v>
      </c>
      <c r="K14279">
        <v>3.129</v>
      </c>
      <c r="L14279">
        <v>2.7008378378378364</v>
      </c>
      <c r="M14279" s="2">
        <f t="shared" si="444"/>
        <v>14.864864864864865</v>
      </c>
      <c r="N14279" t="s">
        <v>5</v>
      </c>
    </row>
    <row r="14280" spans="1:14">
      <c r="A14280">
        <v>12</v>
      </c>
      <c r="B14280" t="s">
        <v>6800</v>
      </c>
      <c r="C14280" t="s">
        <v>6801</v>
      </c>
      <c r="D14280">
        <v>7925</v>
      </c>
      <c r="E14280" s="1">
        <v>3.8319999999999999</v>
      </c>
      <c r="F14280">
        <v>5.0209999999999999</v>
      </c>
      <c r="G14280">
        <v>0.57299999999999995</v>
      </c>
      <c r="H14280">
        <v>103</v>
      </c>
      <c r="I14280">
        <v>9.3000000000000007</v>
      </c>
      <c r="J14280">
        <v>1.6840000000000001E-2</v>
      </c>
      <c r="K14280">
        <v>2.0049999999999999</v>
      </c>
      <c r="L14280">
        <v>2.7008378378378364</v>
      </c>
      <c r="M14280" s="2">
        <f t="shared" si="444"/>
        <v>16.216216216216218</v>
      </c>
      <c r="N14280" t="s">
        <v>5</v>
      </c>
    </row>
    <row r="14281" spans="1:14">
      <c r="A14281">
        <v>13</v>
      </c>
      <c r="B14281" t="s">
        <v>11743</v>
      </c>
      <c r="C14281" t="s">
        <v>11744</v>
      </c>
      <c r="D14281">
        <v>4349</v>
      </c>
      <c r="E14281" s="1">
        <v>3.5790000000000002</v>
      </c>
      <c r="F14281">
        <v>4.1479999999999997</v>
      </c>
      <c r="G14281">
        <v>0.59199999999999997</v>
      </c>
      <c r="H14281">
        <v>76</v>
      </c>
      <c r="I14281">
        <v>7.7</v>
      </c>
      <c r="J14281">
        <v>1.0160000000000001E-2</v>
      </c>
      <c r="K14281">
        <v>1.5009999999999999</v>
      </c>
      <c r="L14281">
        <v>2.7008378378378364</v>
      </c>
      <c r="M14281" s="2">
        <f t="shared" si="444"/>
        <v>17.567567567567568</v>
      </c>
      <c r="N14281" t="s">
        <v>5</v>
      </c>
    </row>
    <row r="14282" spans="1:14">
      <c r="A14282">
        <v>14</v>
      </c>
      <c r="B14282" t="s">
        <v>8660</v>
      </c>
      <c r="C14282" t="s">
        <v>8661</v>
      </c>
      <c r="D14282">
        <v>6022</v>
      </c>
      <c r="E14282" s="1">
        <v>3.5059999999999998</v>
      </c>
      <c r="F14282">
        <v>4.16</v>
      </c>
      <c r="G14282">
        <v>0.46500000000000002</v>
      </c>
      <c r="H14282">
        <v>159</v>
      </c>
      <c r="I14282">
        <v>5.9</v>
      </c>
      <c r="J14282">
        <v>1.813E-2</v>
      </c>
      <c r="K14282">
        <v>1.4359999999999999</v>
      </c>
      <c r="L14282">
        <v>2.7008378378378364</v>
      </c>
      <c r="M14282" s="2">
        <f t="shared" si="444"/>
        <v>18.918918918918919</v>
      </c>
      <c r="N14282" t="s">
        <v>5</v>
      </c>
    </row>
    <row r="14283" spans="1:14">
      <c r="A14283">
        <v>15</v>
      </c>
      <c r="B14283" t="s">
        <v>20061</v>
      </c>
      <c r="C14283" t="s">
        <v>20062</v>
      </c>
      <c r="D14283">
        <v>5593</v>
      </c>
      <c r="E14283" s="1">
        <v>3.399</v>
      </c>
      <c r="F14283">
        <v>4.343</v>
      </c>
      <c r="G14283">
        <v>0.59399999999999997</v>
      </c>
      <c r="H14283">
        <v>155</v>
      </c>
      <c r="I14283">
        <v>6.1</v>
      </c>
      <c r="J14283">
        <v>1.5890000000000001E-2</v>
      </c>
      <c r="K14283">
        <v>1.4710000000000001</v>
      </c>
      <c r="L14283">
        <v>2.7008378378378364</v>
      </c>
      <c r="M14283" s="2">
        <f t="shared" si="444"/>
        <v>20.27027027027027</v>
      </c>
      <c r="N14283" t="s">
        <v>5</v>
      </c>
    </row>
    <row r="14284" spans="1:14">
      <c r="A14284">
        <v>16</v>
      </c>
      <c r="B14284" t="s">
        <v>20065</v>
      </c>
      <c r="C14284" t="s">
        <v>20066</v>
      </c>
      <c r="D14284">
        <v>4648</v>
      </c>
      <c r="E14284" s="1">
        <v>3.327</v>
      </c>
      <c r="F14284">
        <v>3.86</v>
      </c>
      <c r="G14284">
        <v>0.67</v>
      </c>
      <c r="H14284">
        <v>100</v>
      </c>
      <c r="I14284">
        <v>5.5</v>
      </c>
      <c r="J14284">
        <v>1.4619999999999999E-2</v>
      </c>
      <c r="K14284">
        <v>1.2869999999999999</v>
      </c>
      <c r="L14284">
        <v>2.7008378378378364</v>
      </c>
      <c r="M14284" s="2">
        <f t="shared" si="444"/>
        <v>21.621621621621621</v>
      </c>
      <c r="N14284" t="s">
        <v>5</v>
      </c>
    </row>
    <row r="14285" spans="1:14">
      <c r="A14285">
        <v>17</v>
      </c>
      <c r="B14285" t="s">
        <v>11777</v>
      </c>
      <c r="C14285" t="s">
        <v>11778</v>
      </c>
      <c r="D14285">
        <v>10150</v>
      </c>
      <c r="E14285" s="1">
        <v>3.2610000000000001</v>
      </c>
      <c r="F14285">
        <v>4.0090000000000003</v>
      </c>
      <c r="G14285">
        <v>0.47899999999999998</v>
      </c>
      <c r="H14285">
        <v>165</v>
      </c>
      <c r="I14285" t="s">
        <v>18288</v>
      </c>
      <c r="J14285">
        <v>1.5939999999999999E-2</v>
      </c>
      <c r="K14285">
        <v>1.373</v>
      </c>
      <c r="L14285">
        <v>2.7008378378378364</v>
      </c>
      <c r="M14285" s="2">
        <f t="shared" si="444"/>
        <v>22.972972972972975</v>
      </c>
      <c r="N14285" t="s">
        <v>5</v>
      </c>
    </row>
    <row r="14286" spans="1:14">
      <c r="A14286">
        <v>18</v>
      </c>
      <c r="B14286" t="s">
        <v>15878</v>
      </c>
      <c r="C14286" t="s">
        <v>15879</v>
      </c>
      <c r="D14286">
        <v>5637</v>
      </c>
      <c r="E14286" s="1">
        <v>3.0059999999999998</v>
      </c>
      <c r="F14286">
        <v>3.52</v>
      </c>
      <c r="G14286">
        <v>1.026</v>
      </c>
      <c r="H14286">
        <v>77</v>
      </c>
      <c r="I14286">
        <v>8.9</v>
      </c>
      <c r="J14286">
        <v>1.2970000000000001E-2</v>
      </c>
      <c r="K14286">
        <v>1.5629999999999999</v>
      </c>
      <c r="L14286">
        <v>2.7008378378378364</v>
      </c>
      <c r="M14286" s="2">
        <f t="shared" si="444"/>
        <v>24.324324324324326</v>
      </c>
      <c r="N14286" t="s">
        <v>5</v>
      </c>
    </row>
    <row r="14287" spans="1:14">
      <c r="A14287">
        <v>19</v>
      </c>
      <c r="B14287" t="s">
        <v>6808</v>
      </c>
      <c r="C14287" t="s">
        <v>6809</v>
      </c>
      <c r="D14287">
        <v>10063</v>
      </c>
      <c r="E14287" s="1">
        <v>2.9180000000000001</v>
      </c>
      <c r="F14287">
        <v>3.7450000000000001</v>
      </c>
      <c r="G14287">
        <v>0.60899999999999999</v>
      </c>
      <c r="H14287">
        <v>133</v>
      </c>
      <c r="I14287" t="s">
        <v>18288</v>
      </c>
      <c r="J14287">
        <v>1.8620000000000001E-2</v>
      </c>
      <c r="K14287">
        <v>1.8959999999999999</v>
      </c>
      <c r="L14287">
        <v>2.7008378378378364</v>
      </c>
      <c r="M14287" s="2">
        <f t="shared" si="444"/>
        <v>25.675675675675674</v>
      </c>
      <c r="N14287" t="s">
        <v>5</v>
      </c>
    </row>
    <row r="14288" spans="1:14">
      <c r="A14288">
        <v>20</v>
      </c>
      <c r="B14288" t="s">
        <v>11631</v>
      </c>
      <c r="C14288" t="s">
        <v>11632</v>
      </c>
      <c r="D14288">
        <v>1254</v>
      </c>
      <c r="E14288" s="1">
        <v>2.9060000000000001</v>
      </c>
      <c r="F14288">
        <v>3.1080000000000001</v>
      </c>
      <c r="G14288">
        <v>0.38100000000000001</v>
      </c>
      <c r="H14288">
        <v>336</v>
      </c>
      <c r="I14288">
        <v>2.4</v>
      </c>
      <c r="J14288">
        <v>8.2000000000000007E-3</v>
      </c>
      <c r="K14288">
        <v>1.296</v>
      </c>
      <c r="L14288">
        <v>2.7008378378378364</v>
      </c>
      <c r="M14288" s="2">
        <f t="shared" si="444"/>
        <v>27.027027027027028</v>
      </c>
      <c r="N14288" t="s">
        <v>5</v>
      </c>
    </row>
    <row r="14289" spans="1:14">
      <c r="A14289">
        <v>21</v>
      </c>
      <c r="B14289" t="s">
        <v>6798</v>
      </c>
      <c r="C14289" t="s">
        <v>6799</v>
      </c>
      <c r="D14289">
        <v>2256</v>
      </c>
      <c r="E14289" s="1">
        <v>2.899</v>
      </c>
      <c r="F14289">
        <v>3.218</v>
      </c>
      <c r="G14289">
        <v>0.6</v>
      </c>
      <c r="H14289">
        <v>40</v>
      </c>
      <c r="I14289">
        <v>7.9</v>
      </c>
      <c r="J14289">
        <v>4.8399999999999997E-3</v>
      </c>
      <c r="K14289">
        <v>1.228</v>
      </c>
      <c r="L14289">
        <v>2.7008378378378364</v>
      </c>
      <c r="M14289" s="2">
        <f t="shared" si="444"/>
        <v>28.378378378378379</v>
      </c>
      <c r="N14289" t="s">
        <v>5</v>
      </c>
    </row>
    <row r="14290" spans="1:14">
      <c r="A14290">
        <v>22</v>
      </c>
      <c r="B14290" t="s">
        <v>12049</v>
      </c>
      <c r="C14290" t="s">
        <v>12050</v>
      </c>
      <c r="D14290">
        <v>6618</v>
      </c>
      <c r="E14290" s="1">
        <v>2.8769999999999998</v>
      </c>
      <c r="F14290">
        <v>3.512</v>
      </c>
      <c r="G14290">
        <v>0.49299999999999999</v>
      </c>
      <c r="H14290">
        <v>138</v>
      </c>
      <c r="I14290">
        <v>9.6999999999999993</v>
      </c>
      <c r="J14290">
        <v>9.0500000000000008E-3</v>
      </c>
      <c r="K14290">
        <v>0.95299999999999996</v>
      </c>
      <c r="L14290">
        <v>2.7008378378378364</v>
      </c>
      <c r="M14290" s="2">
        <f t="shared" si="444"/>
        <v>29.72972972972973</v>
      </c>
      <c r="N14290" t="s">
        <v>5</v>
      </c>
    </row>
    <row r="14291" spans="1:14">
      <c r="A14291">
        <v>23</v>
      </c>
      <c r="B14291" t="s">
        <v>6812</v>
      </c>
      <c r="C14291" t="s">
        <v>6813</v>
      </c>
      <c r="D14291">
        <v>6236</v>
      </c>
      <c r="E14291" s="1">
        <v>2.802</v>
      </c>
      <c r="F14291">
        <v>4.7779999999999996</v>
      </c>
      <c r="G14291">
        <v>0.41</v>
      </c>
      <c r="H14291">
        <v>83</v>
      </c>
      <c r="I14291" t="s">
        <v>18288</v>
      </c>
      <c r="J14291">
        <v>1.3339999999999999E-2</v>
      </c>
      <c r="K14291">
        <v>2.34</v>
      </c>
      <c r="L14291">
        <v>2.7008378378378364</v>
      </c>
      <c r="M14291" s="2">
        <f t="shared" si="444"/>
        <v>31.081081081081081</v>
      </c>
      <c r="N14291" t="s">
        <v>5</v>
      </c>
    </row>
    <row r="14292" spans="1:14">
      <c r="A14292">
        <v>24</v>
      </c>
      <c r="B14292" t="s">
        <v>11787</v>
      </c>
      <c r="C14292" t="s">
        <v>11788</v>
      </c>
      <c r="D14292">
        <v>959</v>
      </c>
      <c r="E14292" s="1">
        <v>2.7850000000000001</v>
      </c>
      <c r="F14292">
        <v>3.8090000000000002</v>
      </c>
      <c r="G14292">
        <v>0.48</v>
      </c>
      <c r="H14292">
        <v>50</v>
      </c>
      <c r="I14292">
        <v>4.0999999999999996</v>
      </c>
      <c r="J14292">
        <v>4.6499999999999996E-3</v>
      </c>
      <c r="K14292">
        <v>1.367</v>
      </c>
      <c r="L14292">
        <v>2.7008378378378364</v>
      </c>
      <c r="M14292" s="2">
        <f t="shared" si="444"/>
        <v>32.432432432432435</v>
      </c>
      <c r="N14292" t="s">
        <v>5</v>
      </c>
    </row>
    <row r="14293" spans="1:14">
      <c r="A14293">
        <v>25</v>
      </c>
      <c r="B14293" t="s">
        <v>18244</v>
      </c>
      <c r="C14293" t="s">
        <v>18245</v>
      </c>
      <c r="D14293">
        <v>4519</v>
      </c>
      <c r="E14293" s="1">
        <v>2.6970000000000001</v>
      </c>
      <c r="F14293">
        <v>3.234</v>
      </c>
      <c r="G14293">
        <v>0.41399999999999998</v>
      </c>
      <c r="H14293">
        <v>111</v>
      </c>
      <c r="I14293">
        <v>7.1</v>
      </c>
      <c r="J14293">
        <v>1.0880000000000001E-2</v>
      </c>
      <c r="K14293">
        <v>1.1100000000000001</v>
      </c>
      <c r="L14293">
        <v>2.7008378378378364</v>
      </c>
      <c r="M14293" s="2">
        <f t="shared" si="444"/>
        <v>33.783783783783782</v>
      </c>
      <c r="N14293" t="s">
        <v>5</v>
      </c>
    </row>
    <row r="14294" spans="1:14">
      <c r="A14294">
        <v>26</v>
      </c>
      <c r="B14294" t="s">
        <v>19802</v>
      </c>
      <c r="C14294" t="s">
        <v>19803</v>
      </c>
      <c r="D14294">
        <v>2992</v>
      </c>
      <c r="E14294" s="1">
        <v>2.5950000000000002</v>
      </c>
      <c r="F14294">
        <v>2.4750000000000001</v>
      </c>
      <c r="G14294">
        <v>0.65800000000000003</v>
      </c>
      <c r="H14294">
        <v>73</v>
      </c>
      <c r="I14294">
        <v>9.6999999999999993</v>
      </c>
      <c r="J14294">
        <v>5.3200000000000001E-3</v>
      </c>
      <c r="K14294">
        <v>0.84699999999999998</v>
      </c>
      <c r="L14294">
        <v>2.7008378378378364</v>
      </c>
      <c r="M14294" s="2">
        <f t="shared" si="444"/>
        <v>35.135135135135137</v>
      </c>
      <c r="N14294" t="s">
        <v>5</v>
      </c>
    </row>
    <row r="14295" spans="1:14">
      <c r="A14295">
        <v>27</v>
      </c>
      <c r="B14295" t="s">
        <v>6816</v>
      </c>
      <c r="C14295" t="s">
        <v>6817</v>
      </c>
      <c r="D14295">
        <v>2561</v>
      </c>
      <c r="E14295" s="1">
        <v>2.452</v>
      </c>
      <c r="F14295">
        <v>3.69</v>
      </c>
      <c r="G14295">
        <v>0.28199999999999997</v>
      </c>
      <c r="H14295">
        <v>39</v>
      </c>
      <c r="I14295" t="s">
        <v>18288</v>
      </c>
      <c r="J14295">
        <v>4.0499999999999998E-3</v>
      </c>
      <c r="K14295">
        <v>1.137</v>
      </c>
      <c r="L14295">
        <v>2.7008378378378364</v>
      </c>
      <c r="M14295" s="2">
        <f t="shared" si="444"/>
        <v>36.486486486486484</v>
      </c>
      <c r="N14295" t="s">
        <v>5</v>
      </c>
    </row>
    <row r="14296" spans="1:14">
      <c r="A14296">
        <v>28</v>
      </c>
      <c r="B14296" t="s">
        <v>6814</v>
      </c>
      <c r="C14296" t="s">
        <v>6815</v>
      </c>
      <c r="D14296">
        <v>256</v>
      </c>
      <c r="E14296" s="1">
        <v>2.4380000000000002</v>
      </c>
      <c r="F14296">
        <v>2.6850000000000001</v>
      </c>
      <c r="G14296">
        <v>0.4</v>
      </c>
      <c r="H14296">
        <v>15</v>
      </c>
      <c r="I14296">
        <v>4</v>
      </c>
      <c r="J14296">
        <v>1.6000000000000001E-3</v>
      </c>
      <c r="K14296">
        <v>0.98899999999999999</v>
      </c>
      <c r="L14296">
        <v>2.7008378378378364</v>
      </c>
      <c r="M14296" s="2">
        <f t="shared" si="444"/>
        <v>37.837837837837839</v>
      </c>
      <c r="N14296" t="s">
        <v>5</v>
      </c>
    </row>
    <row r="14297" spans="1:14">
      <c r="A14297">
        <v>29</v>
      </c>
      <c r="B14297" t="s">
        <v>6806</v>
      </c>
      <c r="C14297" t="s">
        <v>6807</v>
      </c>
      <c r="D14297">
        <v>9943</v>
      </c>
      <c r="E14297" s="1">
        <v>2.4039999999999999</v>
      </c>
      <c r="F14297">
        <v>3.262</v>
      </c>
      <c r="G14297">
        <v>0.52200000000000002</v>
      </c>
      <c r="H14297">
        <v>134</v>
      </c>
      <c r="I14297" t="s">
        <v>18288</v>
      </c>
      <c r="J14297">
        <v>1.5389999999999999E-2</v>
      </c>
      <c r="K14297">
        <v>1.395</v>
      </c>
      <c r="L14297">
        <v>2.7008378378378364</v>
      </c>
      <c r="M14297" s="2">
        <f t="shared" si="444"/>
        <v>39.189189189189186</v>
      </c>
      <c r="N14297" t="s">
        <v>5</v>
      </c>
    </row>
    <row r="14298" spans="1:14">
      <c r="A14298">
        <v>30</v>
      </c>
      <c r="B14298" t="s">
        <v>20095</v>
      </c>
      <c r="C14298" t="s">
        <v>20096</v>
      </c>
      <c r="D14298">
        <v>2311</v>
      </c>
      <c r="E14298" s="1">
        <v>2.3759999999999999</v>
      </c>
      <c r="F14298">
        <v>2.456</v>
      </c>
      <c r="G14298">
        <v>0.22</v>
      </c>
      <c r="H14298">
        <v>41</v>
      </c>
      <c r="I14298" t="s">
        <v>18288</v>
      </c>
      <c r="J14298">
        <v>3.5300000000000002E-3</v>
      </c>
      <c r="K14298">
        <v>0.89</v>
      </c>
      <c r="L14298">
        <v>2.7008378378378364</v>
      </c>
      <c r="M14298" s="2">
        <f t="shared" si="444"/>
        <v>40.54054054054054</v>
      </c>
      <c r="N14298" t="s">
        <v>5</v>
      </c>
    </row>
    <row r="14299" spans="1:14">
      <c r="A14299">
        <v>31</v>
      </c>
      <c r="B14299" t="s">
        <v>11737</v>
      </c>
      <c r="C14299" t="s">
        <v>11738</v>
      </c>
      <c r="D14299">
        <v>2490</v>
      </c>
      <c r="E14299" s="1">
        <v>2.371</v>
      </c>
      <c r="F14299">
        <v>2.6680000000000001</v>
      </c>
      <c r="G14299">
        <v>0.26200000000000001</v>
      </c>
      <c r="H14299">
        <v>61</v>
      </c>
      <c r="I14299">
        <v>8.9</v>
      </c>
      <c r="J14299">
        <v>3.8700000000000002E-3</v>
      </c>
      <c r="K14299">
        <v>0.80400000000000005</v>
      </c>
      <c r="L14299">
        <v>2.7008378378378364</v>
      </c>
      <c r="M14299" s="2">
        <f t="shared" si="444"/>
        <v>41.891891891891895</v>
      </c>
      <c r="N14299" t="s">
        <v>5</v>
      </c>
    </row>
    <row r="14300" spans="1:14">
      <c r="A14300">
        <v>32</v>
      </c>
      <c r="B14300" t="s">
        <v>15864</v>
      </c>
      <c r="C14300" t="s">
        <v>15865</v>
      </c>
      <c r="D14300">
        <v>3044</v>
      </c>
      <c r="E14300" s="1">
        <v>2.1880000000000002</v>
      </c>
      <c r="F14300">
        <v>2.504</v>
      </c>
      <c r="G14300">
        <v>0.28799999999999998</v>
      </c>
      <c r="H14300">
        <v>212</v>
      </c>
      <c r="I14300">
        <v>5.5</v>
      </c>
      <c r="J14300">
        <v>8.4100000000000008E-3</v>
      </c>
      <c r="K14300">
        <v>0.76500000000000001</v>
      </c>
      <c r="L14300">
        <v>2.7008378378378364</v>
      </c>
      <c r="M14300" s="2">
        <f t="shared" si="444"/>
        <v>43.243243243243242</v>
      </c>
      <c r="N14300" t="s">
        <v>5</v>
      </c>
    </row>
    <row r="14301" spans="1:14">
      <c r="A14301">
        <v>33</v>
      </c>
      <c r="B14301" t="s">
        <v>18216</v>
      </c>
      <c r="C14301" t="s">
        <v>18217</v>
      </c>
      <c r="D14301">
        <v>1996</v>
      </c>
      <c r="E14301" s="1">
        <v>2.097</v>
      </c>
      <c r="F14301">
        <v>2.7210000000000001</v>
      </c>
      <c r="G14301">
        <v>0.436</v>
      </c>
      <c r="H14301">
        <v>78</v>
      </c>
      <c r="I14301">
        <v>5.9</v>
      </c>
      <c r="J14301">
        <v>4.45E-3</v>
      </c>
      <c r="K14301">
        <v>0.70899999999999996</v>
      </c>
      <c r="L14301">
        <v>2.7008378378378364</v>
      </c>
      <c r="M14301" s="2">
        <f t="shared" ref="M14301:M14332" si="445">A14301/74*100</f>
        <v>44.594594594594597</v>
      </c>
      <c r="N14301" t="s">
        <v>5</v>
      </c>
    </row>
    <row r="14302" spans="1:14">
      <c r="A14302">
        <v>34</v>
      </c>
      <c r="B14302" t="s">
        <v>11643</v>
      </c>
      <c r="C14302" t="s">
        <v>11644</v>
      </c>
      <c r="D14302">
        <v>2416</v>
      </c>
      <c r="E14302" s="1">
        <v>2.0640000000000001</v>
      </c>
      <c r="F14302">
        <v>2.6019999999999999</v>
      </c>
      <c r="G14302">
        <v>0.17599999999999999</v>
      </c>
      <c r="H14302">
        <v>125</v>
      </c>
      <c r="I14302">
        <v>8.1</v>
      </c>
      <c r="J14302">
        <v>5.1500000000000001E-3</v>
      </c>
      <c r="K14302">
        <v>0.84699999999999998</v>
      </c>
      <c r="L14302">
        <v>2.7008378378378364</v>
      </c>
      <c r="M14302" s="2">
        <f t="shared" si="445"/>
        <v>45.945945945945951</v>
      </c>
      <c r="N14302" t="s">
        <v>5</v>
      </c>
    </row>
    <row r="14303" spans="1:14">
      <c r="A14303">
        <v>35</v>
      </c>
      <c r="B14303" t="s">
        <v>11647</v>
      </c>
      <c r="C14303" t="s">
        <v>11648</v>
      </c>
      <c r="D14303">
        <v>4904</v>
      </c>
      <c r="E14303" s="1">
        <v>2.036</v>
      </c>
      <c r="F14303">
        <v>2.661</v>
      </c>
      <c r="G14303">
        <v>0.42299999999999999</v>
      </c>
      <c r="H14303">
        <v>156</v>
      </c>
      <c r="I14303">
        <v>7.6</v>
      </c>
      <c r="J14303">
        <v>1.031E-2</v>
      </c>
      <c r="K14303">
        <v>0.88300000000000001</v>
      </c>
      <c r="L14303">
        <v>2.7008378378378364</v>
      </c>
      <c r="M14303" s="2">
        <f t="shared" si="445"/>
        <v>47.297297297297298</v>
      </c>
      <c r="N14303" t="s">
        <v>5</v>
      </c>
    </row>
    <row r="14304" spans="1:14">
      <c r="A14304">
        <v>36</v>
      </c>
      <c r="B14304" t="s">
        <v>11739</v>
      </c>
      <c r="C14304" t="s">
        <v>11740</v>
      </c>
      <c r="D14304">
        <v>1094</v>
      </c>
      <c r="E14304" s="1">
        <v>2.0110000000000001</v>
      </c>
      <c r="F14304">
        <v>2.1589999999999998</v>
      </c>
      <c r="G14304">
        <v>0.111</v>
      </c>
      <c r="H14304">
        <v>45</v>
      </c>
      <c r="I14304">
        <v>7.3</v>
      </c>
      <c r="J14304">
        <v>2.14E-3</v>
      </c>
      <c r="K14304">
        <v>0.60599999999999998</v>
      </c>
      <c r="L14304">
        <v>2.7008378378378364</v>
      </c>
      <c r="M14304" s="2">
        <f t="shared" si="445"/>
        <v>48.648648648648653</v>
      </c>
      <c r="N14304" t="s">
        <v>5</v>
      </c>
    </row>
    <row r="14305" spans="1:14">
      <c r="A14305">
        <v>37</v>
      </c>
      <c r="B14305" t="s">
        <v>6788</v>
      </c>
      <c r="C14305" t="s">
        <v>6789</v>
      </c>
      <c r="D14305">
        <v>2666</v>
      </c>
      <c r="E14305" s="1">
        <v>2</v>
      </c>
      <c r="F14305">
        <v>2.8620000000000001</v>
      </c>
      <c r="G14305">
        <v>0.36099999999999999</v>
      </c>
      <c r="H14305">
        <v>72</v>
      </c>
      <c r="I14305">
        <v>7.2</v>
      </c>
      <c r="J14305">
        <v>4.9899999999999996E-3</v>
      </c>
      <c r="K14305">
        <v>0.85399999999999998</v>
      </c>
      <c r="L14305">
        <v>2.7008378378378364</v>
      </c>
      <c r="M14305" s="2">
        <f t="shared" si="445"/>
        <v>50</v>
      </c>
      <c r="N14305" t="s">
        <v>5</v>
      </c>
    </row>
    <row r="14306" spans="1:14">
      <c r="A14306">
        <v>38</v>
      </c>
      <c r="B14306" t="s">
        <v>6790</v>
      </c>
      <c r="C14306" t="s">
        <v>6791</v>
      </c>
      <c r="D14306">
        <v>1219</v>
      </c>
      <c r="E14306" s="1">
        <v>1.9690000000000001</v>
      </c>
      <c r="F14306">
        <v>2.0070000000000001</v>
      </c>
      <c r="G14306">
        <v>0.37</v>
      </c>
      <c r="H14306">
        <v>146</v>
      </c>
      <c r="I14306">
        <v>2.6</v>
      </c>
      <c r="J14306">
        <v>8.8999999999999999E-3</v>
      </c>
      <c r="K14306">
        <v>0.91800000000000004</v>
      </c>
      <c r="L14306">
        <v>2.7008378378378364</v>
      </c>
      <c r="M14306" s="2">
        <f t="shared" si="445"/>
        <v>51.351351351351347</v>
      </c>
      <c r="N14306" t="s">
        <v>5</v>
      </c>
    </row>
    <row r="14307" spans="1:14">
      <c r="A14307">
        <v>39</v>
      </c>
      <c r="B14307" t="s">
        <v>20103</v>
      </c>
      <c r="C14307" t="s">
        <v>20104</v>
      </c>
      <c r="D14307">
        <v>2517</v>
      </c>
      <c r="E14307" s="1">
        <v>1.885</v>
      </c>
      <c r="F14307">
        <v>2.3450000000000002</v>
      </c>
      <c r="G14307">
        <v>0.84099999999999997</v>
      </c>
      <c r="H14307">
        <v>44</v>
      </c>
      <c r="I14307" t="s">
        <v>18288</v>
      </c>
      <c r="J14307">
        <v>3.49E-3</v>
      </c>
      <c r="K14307">
        <v>0.83599999999999997</v>
      </c>
      <c r="L14307">
        <v>2.7008378378378364</v>
      </c>
      <c r="M14307" s="2">
        <f t="shared" si="445"/>
        <v>52.702702702702695</v>
      </c>
      <c r="N14307" t="s">
        <v>5</v>
      </c>
    </row>
    <row r="14308" spans="1:14">
      <c r="A14308">
        <v>40</v>
      </c>
      <c r="B14308" t="s">
        <v>18228</v>
      </c>
      <c r="C14308" t="s">
        <v>18229</v>
      </c>
      <c r="D14308">
        <v>4082</v>
      </c>
      <c r="E14308" s="1">
        <v>1.8620000000000001</v>
      </c>
      <c r="F14308">
        <v>2.1160000000000001</v>
      </c>
      <c r="G14308">
        <v>0.35399999999999998</v>
      </c>
      <c r="H14308">
        <v>96</v>
      </c>
      <c r="I14308" t="s">
        <v>18288</v>
      </c>
      <c r="J14308">
        <v>5.9500000000000004E-3</v>
      </c>
      <c r="K14308">
        <v>0.71599999999999997</v>
      </c>
      <c r="L14308">
        <v>2.7008378378378364</v>
      </c>
      <c r="M14308" s="2">
        <f t="shared" si="445"/>
        <v>54.054054054054056</v>
      </c>
      <c r="N14308" t="s">
        <v>5</v>
      </c>
    </row>
    <row r="14309" spans="1:14">
      <c r="A14309">
        <v>41</v>
      </c>
      <c r="B14309" t="s">
        <v>10161</v>
      </c>
      <c r="C14309" t="s">
        <v>10162</v>
      </c>
      <c r="D14309">
        <v>3111</v>
      </c>
      <c r="E14309" s="1">
        <v>1.82</v>
      </c>
      <c r="F14309">
        <v>2.2919999999999998</v>
      </c>
      <c r="G14309">
        <v>0.29899999999999999</v>
      </c>
      <c r="H14309">
        <v>157</v>
      </c>
      <c r="I14309">
        <v>5.4</v>
      </c>
      <c r="J14309">
        <v>1.3520000000000001E-2</v>
      </c>
      <c r="K14309">
        <v>1.052</v>
      </c>
      <c r="L14309">
        <v>2.7008378378378364</v>
      </c>
      <c r="M14309" s="2">
        <f t="shared" si="445"/>
        <v>55.405405405405403</v>
      </c>
      <c r="N14309" t="s">
        <v>5</v>
      </c>
    </row>
    <row r="14310" spans="1:14">
      <c r="A14310">
        <v>42</v>
      </c>
      <c r="B14310" t="s">
        <v>6748</v>
      </c>
      <c r="C14310" t="s">
        <v>6749</v>
      </c>
      <c r="D14310">
        <v>2949</v>
      </c>
      <c r="E14310" s="1">
        <v>1.732</v>
      </c>
      <c r="F14310">
        <v>2.1059999999999999</v>
      </c>
      <c r="G14310">
        <v>0.28899999999999998</v>
      </c>
      <c r="H14310">
        <v>83</v>
      </c>
      <c r="I14310">
        <v>9.5</v>
      </c>
      <c r="J14310">
        <v>4.8399999999999997E-3</v>
      </c>
      <c r="K14310">
        <v>0.68</v>
      </c>
      <c r="L14310">
        <v>2.7008378378378364</v>
      </c>
      <c r="M14310" s="2">
        <f t="shared" si="445"/>
        <v>56.756756756756758</v>
      </c>
      <c r="N14310" t="s">
        <v>5</v>
      </c>
    </row>
    <row r="14311" spans="1:14">
      <c r="A14311">
        <v>43</v>
      </c>
      <c r="B14311" t="s">
        <v>3017</v>
      </c>
      <c r="C14311" t="s">
        <v>3018</v>
      </c>
      <c r="D14311">
        <v>1407</v>
      </c>
      <c r="E14311" s="1">
        <v>1.7190000000000001</v>
      </c>
      <c r="F14311">
        <v>2.4329999999999998</v>
      </c>
      <c r="G14311">
        <v>0.3</v>
      </c>
      <c r="H14311">
        <v>100</v>
      </c>
      <c r="I14311">
        <v>5</v>
      </c>
      <c r="J14311">
        <v>4.2399999999999998E-3</v>
      </c>
      <c r="K14311">
        <v>0.70199999999999996</v>
      </c>
      <c r="L14311">
        <v>2.7008378378378364</v>
      </c>
      <c r="M14311" s="2">
        <f t="shared" si="445"/>
        <v>58.108108108108105</v>
      </c>
      <c r="N14311" t="s">
        <v>5</v>
      </c>
    </row>
    <row r="14312" spans="1:14">
      <c r="A14312">
        <v>44</v>
      </c>
      <c r="B14312" t="s">
        <v>6742</v>
      </c>
      <c r="C14312" t="s">
        <v>6743</v>
      </c>
      <c r="D14312">
        <v>509</v>
      </c>
      <c r="E14312" s="1">
        <v>1.69</v>
      </c>
      <c r="F14312">
        <v>1.6930000000000001</v>
      </c>
      <c r="G14312">
        <v>0.19400000000000001</v>
      </c>
      <c r="H14312">
        <v>31</v>
      </c>
      <c r="I14312">
        <v>5.7</v>
      </c>
      <c r="J14312">
        <v>1.7700000000000001E-3</v>
      </c>
      <c r="K14312">
        <v>0.61799999999999999</v>
      </c>
      <c r="L14312">
        <v>2.7008378378378364</v>
      </c>
      <c r="M14312" s="2">
        <f t="shared" si="445"/>
        <v>59.45945945945946</v>
      </c>
      <c r="N14312" t="s">
        <v>5</v>
      </c>
    </row>
    <row r="14313" spans="1:14">
      <c r="A14313">
        <v>45</v>
      </c>
      <c r="B14313" t="s">
        <v>18162</v>
      </c>
      <c r="C14313" t="s">
        <v>18163</v>
      </c>
      <c r="D14313">
        <v>2024</v>
      </c>
      <c r="E14313" s="1">
        <v>1.6779999999999999</v>
      </c>
      <c r="F14313">
        <v>2.2610000000000001</v>
      </c>
      <c r="G14313">
        <v>0.32500000000000001</v>
      </c>
      <c r="H14313">
        <v>77</v>
      </c>
      <c r="I14313">
        <v>8.9</v>
      </c>
      <c r="J14313">
        <v>3.9199999999999999E-3</v>
      </c>
      <c r="K14313">
        <v>0.67100000000000004</v>
      </c>
      <c r="L14313">
        <v>2.7008378378378364</v>
      </c>
      <c r="M14313" s="2">
        <f t="shared" si="445"/>
        <v>60.810810810810814</v>
      </c>
      <c r="N14313" t="s">
        <v>5</v>
      </c>
    </row>
    <row r="14314" spans="1:14">
      <c r="A14314">
        <v>46</v>
      </c>
      <c r="B14314" t="s">
        <v>6818</v>
      </c>
      <c r="C14314" t="s">
        <v>6819</v>
      </c>
      <c r="D14314">
        <v>5922</v>
      </c>
      <c r="E14314" s="1">
        <v>1.6759999999999999</v>
      </c>
      <c r="F14314">
        <v>2.5310000000000001</v>
      </c>
      <c r="G14314">
        <v>0.27500000000000002</v>
      </c>
      <c r="H14314">
        <v>109</v>
      </c>
      <c r="I14314" t="s">
        <v>18288</v>
      </c>
      <c r="J14314">
        <v>8.6700000000000006E-3</v>
      </c>
      <c r="K14314">
        <v>0.88400000000000001</v>
      </c>
      <c r="L14314">
        <v>2.7008378378378364</v>
      </c>
      <c r="M14314" s="2">
        <f t="shared" si="445"/>
        <v>62.162162162162161</v>
      </c>
      <c r="N14314" t="s">
        <v>5</v>
      </c>
    </row>
    <row r="14315" spans="1:14">
      <c r="A14315">
        <v>47</v>
      </c>
      <c r="B14315" t="s">
        <v>17589</v>
      </c>
      <c r="C14315" t="s">
        <v>17590</v>
      </c>
      <c r="D14315">
        <v>5193</v>
      </c>
      <c r="E14315" s="1">
        <v>1.6739999999999999</v>
      </c>
      <c r="F14315">
        <v>1.831</v>
      </c>
      <c r="G14315">
        <v>0.39700000000000002</v>
      </c>
      <c r="H14315">
        <v>131</v>
      </c>
      <c r="I14315" t="s">
        <v>18288</v>
      </c>
      <c r="J14315">
        <v>5.2599999999999999E-3</v>
      </c>
      <c r="K14315">
        <v>0.48299999999999998</v>
      </c>
      <c r="L14315">
        <v>2.7008378378378364</v>
      </c>
      <c r="M14315" s="2">
        <f t="shared" si="445"/>
        <v>63.513513513513509</v>
      </c>
      <c r="N14315" t="s">
        <v>5</v>
      </c>
    </row>
    <row r="14316" spans="1:14">
      <c r="A14316">
        <v>48</v>
      </c>
      <c r="B14316" t="s">
        <v>6794</v>
      </c>
      <c r="C14316" t="s">
        <v>6795</v>
      </c>
      <c r="D14316">
        <v>1960</v>
      </c>
      <c r="E14316" s="1">
        <v>1.5169999999999999</v>
      </c>
      <c r="F14316">
        <v>2.2989999999999999</v>
      </c>
      <c r="G14316">
        <v>1.087</v>
      </c>
      <c r="H14316">
        <v>23</v>
      </c>
      <c r="I14316">
        <v>9.5</v>
      </c>
      <c r="J14316">
        <v>3.0100000000000001E-3</v>
      </c>
      <c r="K14316">
        <v>0.93300000000000005</v>
      </c>
      <c r="L14316">
        <v>2.7008378378378364</v>
      </c>
      <c r="M14316" s="2">
        <f t="shared" si="445"/>
        <v>64.86486486486487</v>
      </c>
      <c r="N14316" t="s">
        <v>5</v>
      </c>
    </row>
    <row r="14317" spans="1:14">
      <c r="A14317">
        <v>49</v>
      </c>
      <c r="B14317" t="s">
        <v>18113</v>
      </c>
      <c r="C14317" t="s">
        <v>18112</v>
      </c>
      <c r="D14317">
        <v>585</v>
      </c>
      <c r="E14317" s="1">
        <v>1.3149999999999999</v>
      </c>
      <c r="F14317">
        <v>1.155</v>
      </c>
      <c r="G14317">
        <v>0.129</v>
      </c>
      <c r="H14317">
        <v>31</v>
      </c>
      <c r="I14317">
        <v>8</v>
      </c>
      <c r="J14317">
        <v>1.15E-3</v>
      </c>
      <c r="K14317">
        <v>0.377</v>
      </c>
      <c r="L14317">
        <v>2.7008378378378364</v>
      </c>
      <c r="M14317" s="2">
        <f t="shared" si="445"/>
        <v>66.21621621621621</v>
      </c>
      <c r="N14317" t="s">
        <v>5</v>
      </c>
    </row>
    <row r="14318" spans="1:14">
      <c r="A14318">
        <v>50</v>
      </c>
      <c r="B14318" t="s">
        <v>6820</v>
      </c>
      <c r="C14318" t="s">
        <v>6821</v>
      </c>
      <c r="D14318">
        <v>4378</v>
      </c>
      <c r="E14318" s="1">
        <v>1.3109999999999999</v>
      </c>
      <c r="F14318">
        <v>1.4650000000000001</v>
      </c>
      <c r="G14318">
        <v>0.11600000000000001</v>
      </c>
      <c r="H14318">
        <v>112</v>
      </c>
      <c r="I14318" t="s">
        <v>18288</v>
      </c>
      <c r="J14318">
        <v>7.9000000000000008E-3</v>
      </c>
      <c r="K14318">
        <v>0.626</v>
      </c>
      <c r="L14318">
        <v>2.7008378378378364</v>
      </c>
      <c r="M14318" s="2">
        <f t="shared" si="445"/>
        <v>67.567567567567565</v>
      </c>
      <c r="N14318" t="s">
        <v>5</v>
      </c>
    </row>
    <row r="14319" spans="1:14">
      <c r="A14319">
        <v>51</v>
      </c>
      <c r="B14319" t="s">
        <v>20123</v>
      </c>
      <c r="C14319" t="s">
        <v>20124</v>
      </c>
      <c r="D14319">
        <v>2872</v>
      </c>
      <c r="E14319" s="1">
        <v>1.1819999999999999</v>
      </c>
      <c r="F14319">
        <v>2.0179999999999998</v>
      </c>
      <c r="G14319">
        <v>0.36599999999999999</v>
      </c>
      <c r="H14319">
        <v>82</v>
      </c>
      <c r="I14319" t="s">
        <v>18288</v>
      </c>
      <c r="J14319">
        <v>4.3699999999999998E-3</v>
      </c>
      <c r="K14319">
        <v>0.73199999999999998</v>
      </c>
      <c r="L14319">
        <v>2.7008378378378364</v>
      </c>
      <c r="M14319" s="2">
        <f t="shared" si="445"/>
        <v>68.918918918918919</v>
      </c>
      <c r="N14319" t="s">
        <v>5</v>
      </c>
    </row>
    <row r="14320" spans="1:14">
      <c r="A14320">
        <v>52</v>
      </c>
      <c r="B14320" t="s">
        <v>6804</v>
      </c>
      <c r="C14320" t="s">
        <v>6805</v>
      </c>
      <c r="D14320">
        <v>974</v>
      </c>
      <c r="E14320" s="1">
        <v>1.159</v>
      </c>
      <c r="F14320">
        <v>1.7709999999999999</v>
      </c>
      <c r="G14320">
        <v>0.28999999999999998</v>
      </c>
      <c r="H14320">
        <v>31</v>
      </c>
      <c r="I14320">
        <v>9.1</v>
      </c>
      <c r="J14320">
        <v>1.4599999999999999E-3</v>
      </c>
      <c r="K14320">
        <v>0.503</v>
      </c>
      <c r="L14320">
        <v>2.7008378378378364</v>
      </c>
      <c r="M14320" s="2">
        <f t="shared" si="445"/>
        <v>70.270270270270274</v>
      </c>
      <c r="N14320" t="s">
        <v>5</v>
      </c>
    </row>
    <row r="14321" spans="1:14">
      <c r="A14321">
        <v>53</v>
      </c>
      <c r="B14321" t="s">
        <v>15848</v>
      </c>
      <c r="C14321" t="s">
        <v>15849</v>
      </c>
      <c r="D14321">
        <v>795</v>
      </c>
      <c r="E14321" s="1">
        <v>1.113</v>
      </c>
      <c r="F14321">
        <v>1.4419999999999999</v>
      </c>
      <c r="G14321">
        <v>0.16700000000000001</v>
      </c>
      <c r="H14321">
        <v>30</v>
      </c>
      <c r="I14321" t="s">
        <v>18288</v>
      </c>
      <c r="J14321">
        <v>1.08E-3</v>
      </c>
      <c r="K14321">
        <v>0.47599999999999998</v>
      </c>
      <c r="L14321">
        <v>2.7008378378378364</v>
      </c>
      <c r="M14321" s="2">
        <f t="shared" si="445"/>
        <v>71.621621621621628</v>
      </c>
      <c r="N14321" t="s">
        <v>5</v>
      </c>
    </row>
    <row r="14322" spans="1:14">
      <c r="A14322">
        <v>54</v>
      </c>
      <c r="B14322" t="s">
        <v>6770</v>
      </c>
      <c r="C14322" t="s">
        <v>6771</v>
      </c>
      <c r="D14322">
        <v>2181</v>
      </c>
      <c r="E14322" s="1">
        <v>1.109</v>
      </c>
      <c r="F14322">
        <v>1.2709999999999999</v>
      </c>
      <c r="G14322">
        <v>0.217</v>
      </c>
      <c r="H14322">
        <v>138</v>
      </c>
      <c r="I14322">
        <v>7</v>
      </c>
      <c r="J14322">
        <v>4.8700000000000002E-3</v>
      </c>
      <c r="K14322">
        <v>0.39300000000000002</v>
      </c>
      <c r="L14322">
        <v>2.7008378378378364</v>
      </c>
      <c r="M14322" s="2">
        <f t="shared" si="445"/>
        <v>72.972972972972968</v>
      </c>
      <c r="N14322" t="s">
        <v>5</v>
      </c>
    </row>
    <row r="14323" spans="1:14">
      <c r="A14323">
        <v>55</v>
      </c>
      <c r="B14323" t="s">
        <v>3019</v>
      </c>
      <c r="C14323" t="s">
        <v>3020</v>
      </c>
      <c r="D14323">
        <v>2905</v>
      </c>
      <c r="E14323" s="1">
        <v>1.1080000000000001</v>
      </c>
      <c r="F14323">
        <v>1.726</v>
      </c>
      <c r="G14323">
        <v>0.14299999999999999</v>
      </c>
      <c r="H14323">
        <v>70</v>
      </c>
      <c r="I14323" t="s">
        <v>18288</v>
      </c>
      <c r="J14323">
        <v>3.2000000000000002E-3</v>
      </c>
      <c r="K14323">
        <v>0.52100000000000002</v>
      </c>
      <c r="L14323">
        <v>2.7008378378378364</v>
      </c>
      <c r="M14323" s="2">
        <f t="shared" si="445"/>
        <v>74.324324324324323</v>
      </c>
      <c r="N14323" t="s">
        <v>5</v>
      </c>
    </row>
    <row r="14324" spans="1:14">
      <c r="A14324">
        <v>56</v>
      </c>
      <c r="B14324" t="s">
        <v>14556</v>
      </c>
      <c r="C14324" t="s">
        <v>14557</v>
      </c>
      <c r="D14324">
        <v>994</v>
      </c>
      <c r="E14324" s="1">
        <v>1.05</v>
      </c>
      <c r="F14324">
        <v>1.228</v>
      </c>
      <c r="G14324">
        <v>0.17499999999999999</v>
      </c>
      <c r="H14324">
        <v>57</v>
      </c>
      <c r="I14324">
        <v>8.1</v>
      </c>
      <c r="J14324">
        <v>2.0600000000000002E-3</v>
      </c>
      <c r="K14324">
        <v>0.46300000000000002</v>
      </c>
      <c r="L14324">
        <v>2.7008378378378364</v>
      </c>
      <c r="M14324" s="2">
        <f t="shared" si="445"/>
        <v>75.675675675675677</v>
      </c>
      <c r="N14324" t="s">
        <v>5</v>
      </c>
    </row>
    <row r="14325" spans="1:14">
      <c r="A14325">
        <v>57</v>
      </c>
      <c r="B14325" t="s">
        <v>11663</v>
      </c>
      <c r="C14325" t="s">
        <v>11664</v>
      </c>
      <c r="D14325">
        <v>1819</v>
      </c>
      <c r="E14325" s="1">
        <v>1.042</v>
      </c>
      <c r="F14325">
        <v>1.802</v>
      </c>
      <c r="G14325">
        <v>0.21299999999999999</v>
      </c>
      <c r="H14325">
        <v>47</v>
      </c>
      <c r="I14325" t="s">
        <v>18288</v>
      </c>
      <c r="J14325">
        <v>2.5400000000000002E-3</v>
      </c>
      <c r="K14325">
        <v>0.59799999999999998</v>
      </c>
      <c r="L14325">
        <v>2.7008378378378364</v>
      </c>
      <c r="M14325" s="2">
        <f t="shared" si="445"/>
        <v>77.027027027027032</v>
      </c>
      <c r="N14325" t="s">
        <v>5</v>
      </c>
    </row>
    <row r="14326" spans="1:14">
      <c r="A14326">
        <v>58</v>
      </c>
      <c r="B14326" t="s">
        <v>6768</v>
      </c>
      <c r="C14326" t="s">
        <v>6769</v>
      </c>
      <c r="D14326">
        <v>563</v>
      </c>
      <c r="E14326" s="1">
        <v>1.036</v>
      </c>
      <c r="F14326">
        <v>1.1919999999999999</v>
      </c>
      <c r="G14326">
        <v>6.5000000000000002E-2</v>
      </c>
      <c r="H14326">
        <v>46</v>
      </c>
      <c r="I14326">
        <v>5.9</v>
      </c>
      <c r="J14326">
        <v>1.5399999999999999E-3</v>
      </c>
      <c r="K14326">
        <v>0.36599999999999999</v>
      </c>
      <c r="L14326">
        <v>2.7008378378378364</v>
      </c>
      <c r="M14326" s="2">
        <f t="shared" si="445"/>
        <v>78.378378378378372</v>
      </c>
      <c r="N14326" t="s">
        <v>5</v>
      </c>
    </row>
    <row r="14327" spans="1:14">
      <c r="A14327">
        <v>59</v>
      </c>
      <c r="B14327" t="s">
        <v>3023</v>
      </c>
      <c r="C14327" t="s">
        <v>3024</v>
      </c>
      <c r="D14327">
        <v>961</v>
      </c>
      <c r="E14327" s="1">
        <v>1.018</v>
      </c>
      <c r="F14327">
        <v>1.4419999999999999</v>
      </c>
      <c r="G14327">
        <v>6.0999999999999999E-2</v>
      </c>
      <c r="H14327">
        <v>33</v>
      </c>
      <c r="I14327" t="s">
        <v>18288</v>
      </c>
      <c r="J14327">
        <v>9.2000000000000003E-4</v>
      </c>
      <c r="K14327">
        <v>0.378</v>
      </c>
      <c r="L14327">
        <v>2.7008378378378364</v>
      </c>
      <c r="M14327" s="2">
        <f t="shared" si="445"/>
        <v>79.729729729729726</v>
      </c>
      <c r="N14327" t="s">
        <v>5</v>
      </c>
    </row>
    <row r="14328" spans="1:14">
      <c r="A14328">
        <v>60</v>
      </c>
      <c r="B14328" t="s">
        <v>6780</v>
      </c>
      <c r="C14328" t="s">
        <v>6781</v>
      </c>
      <c r="D14328">
        <v>273</v>
      </c>
      <c r="E14328" s="1">
        <v>0.98099999999999998</v>
      </c>
      <c r="F14328">
        <v>0.91</v>
      </c>
      <c r="G14328">
        <v>1.111</v>
      </c>
      <c r="H14328">
        <v>27</v>
      </c>
      <c r="I14328">
        <v>5.7</v>
      </c>
      <c r="J14328">
        <v>3.1E-4</v>
      </c>
      <c r="K14328">
        <v>0.14399999999999999</v>
      </c>
      <c r="L14328">
        <v>2.7008378378378364</v>
      </c>
      <c r="M14328" s="2">
        <f t="shared" si="445"/>
        <v>81.081081081081081</v>
      </c>
      <c r="N14328" t="s">
        <v>5</v>
      </c>
    </row>
    <row r="14329" spans="1:14">
      <c r="A14329">
        <v>61</v>
      </c>
      <c r="B14329" t="s">
        <v>16476</v>
      </c>
      <c r="C14329" t="s">
        <v>16477</v>
      </c>
      <c r="D14329">
        <v>60</v>
      </c>
      <c r="E14329" s="1">
        <v>0.98</v>
      </c>
      <c r="F14329">
        <v>0.98</v>
      </c>
      <c r="G14329">
        <v>0.29399999999999998</v>
      </c>
      <c r="H14329">
        <v>34</v>
      </c>
      <c r="J14329">
        <v>4.6000000000000001E-4</v>
      </c>
      <c r="K14329">
        <v>0.51100000000000001</v>
      </c>
      <c r="L14329">
        <v>2.7008378378378364</v>
      </c>
      <c r="M14329" s="2">
        <f t="shared" si="445"/>
        <v>82.432432432432435</v>
      </c>
      <c r="N14329" t="s">
        <v>5</v>
      </c>
    </row>
    <row r="14330" spans="1:14">
      <c r="A14330">
        <v>62</v>
      </c>
      <c r="B14330" t="s">
        <v>6740</v>
      </c>
      <c r="C14330" t="s">
        <v>6741</v>
      </c>
      <c r="D14330">
        <v>109</v>
      </c>
      <c r="E14330" s="1">
        <v>0.88500000000000001</v>
      </c>
      <c r="F14330">
        <v>0.55600000000000005</v>
      </c>
      <c r="H14330">
        <v>0</v>
      </c>
      <c r="I14330">
        <v>5</v>
      </c>
      <c r="J14330">
        <v>2.3000000000000001E-4</v>
      </c>
      <c r="K14330">
        <v>0.111</v>
      </c>
      <c r="L14330">
        <v>2.7008378378378364</v>
      </c>
      <c r="M14330" s="2">
        <f t="shared" si="445"/>
        <v>83.78378378378379</v>
      </c>
      <c r="N14330" t="s">
        <v>5</v>
      </c>
    </row>
    <row r="14331" spans="1:14">
      <c r="A14331">
        <v>63</v>
      </c>
      <c r="B14331" t="s">
        <v>6802</v>
      </c>
      <c r="C14331" t="s">
        <v>6803</v>
      </c>
      <c r="D14331">
        <v>688</v>
      </c>
      <c r="E14331" s="1">
        <v>0.86699999999999999</v>
      </c>
      <c r="F14331">
        <v>1.1759999999999999</v>
      </c>
      <c r="G14331">
        <v>0.04</v>
      </c>
      <c r="H14331">
        <v>25</v>
      </c>
      <c r="I14331" t="s">
        <v>18288</v>
      </c>
      <c r="J14331">
        <v>7.7999999999999999E-4</v>
      </c>
      <c r="K14331">
        <v>0.314</v>
      </c>
      <c r="L14331">
        <v>2.7008378378378364</v>
      </c>
      <c r="M14331" s="2">
        <f t="shared" si="445"/>
        <v>85.13513513513513</v>
      </c>
      <c r="N14331" t="s">
        <v>5</v>
      </c>
    </row>
    <row r="14332" spans="1:14">
      <c r="A14332">
        <v>64</v>
      </c>
      <c r="B14332" t="s">
        <v>6810</v>
      </c>
      <c r="C14332" t="s">
        <v>6811</v>
      </c>
      <c r="D14332">
        <v>866</v>
      </c>
      <c r="E14332" s="1">
        <v>0.83299999999999996</v>
      </c>
      <c r="F14332">
        <v>1.333</v>
      </c>
      <c r="G14332">
        <v>4.2000000000000003E-2</v>
      </c>
      <c r="H14332">
        <v>24</v>
      </c>
      <c r="I14332" t="s">
        <v>18288</v>
      </c>
      <c r="J14332">
        <v>9.5E-4</v>
      </c>
      <c r="K14332">
        <v>0.47299999999999998</v>
      </c>
      <c r="L14332">
        <v>2.7008378378378364</v>
      </c>
      <c r="M14332" s="2">
        <f t="shared" si="445"/>
        <v>86.486486486486484</v>
      </c>
      <c r="N14332" t="s">
        <v>5</v>
      </c>
    </row>
    <row r="14333" spans="1:14">
      <c r="A14333">
        <v>65</v>
      </c>
      <c r="B14333" t="s">
        <v>14678</v>
      </c>
      <c r="C14333" t="s">
        <v>14679</v>
      </c>
      <c r="D14333">
        <v>80</v>
      </c>
      <c r="E14333" s="1">
        <v>0.81599999999999995</v>
      </c>
      <c r="G14333">
        <v>0.47099999999999997</v>
      </c>
      <c r="H14333">
        <v>17</v>
      </c>
      <c r="J14333">
        <v>1.2E-4</v>
      </c>
      <c r="L14333">
        <v>2.7008378378378364</v>
      </c>
      <c r="M14333" s="2">
        <f t="shared" ref="M14333:M14342" si="446">A14333/74*100</f>
        <v>87.837837837837839</v>
      </c>
      <c r="N14333" t="s">
        <v>5</v>
      </c>
    </row>
    <row r="14334" spans="1:14">
      <c r="A14334">
        <v>66</v>
      </c>
      <c r="B14334" t="s">
        <v>6782</v>
      </c>
      <c r="C14334" t="s">
        <v>6783</v>
      </c>
      <c r="D14334">
        <v>294</v>
      </c>
      <c r="E14334" s="1">
        <v>0.55200000000000005</v>
      </c>
      <c r="F14334">
        <v>0.59399999999999997</v>
      </c>
      <c r="G14334">
        <v>0.128</v>
      </c>
      <c r="H14334">
        <v>109</v>
      </c>
      <c r="I14334">
        <v>5.2</v>
      </c>
      <c r="J14334">
        <v>3.8999999999999999E-4</v>
      </c>
      <c r="K14334">
        <v>8.5000000000000006E-2</v>
      </c>
      <c r="L14334">
        <v>2.7008378378378364</v>
      </c>
      <c r="M14334" s="2">
        <f t="shared" si="446"/>
        <v>89.189189189189193</v>
      </c>
      <c r="N14334" t="s">
        <v>5</v>
      </c>
    </row>
    <row r="14335" spans="1:14">
      <c r="A14335">
        <v>67</v>
      </c>
      <c r="B14335" t="s">
        <v>6792</v>
      </c>
      <c r="C14335" t="s">
        <v>6793</v>
      </c>
      <c r="D14335">
        <v>97</v>
      </c>
      <c r="E14335" s="1">
        <v>0.53600000000000003</v>
      </c>
      <c r="G14335">
        <v>7.6999999999999999E-2</v>
      </c>
      <c r="H14335">
        <v>13</v>
      </c>
      <c r="J14335">
        <v>2.4000000000000001E-4</v>
      </c>
      <c r="L14335">
        <v>2.7008378378378364</v>
      </c>
      <c r="M14335" s="2">
        <f t="shared" si="446"/>
        <v>90.540540540540533</v>
      </c>
      <c r="N14335" t="s">
        <v>5</v>
      </c>
    </row>
    <row r="14336" spans="1:14">
      <c r="A14336">
        <v>68</v>
      </c>
      <c r="B14336" t="s">
        <v>6694</v>
      </c>
      <c r="C14336" t="s">
        <v>6695</v>
      </c>
      <c r="D14336">
        <v>31</v>
      </c>
      <c r="E14336" s="1">
        <v>0.46899999999999997</v>
      </c>
      <c r="F14336">
        <v>0.46899999999999997</v>
      </c>
      <c r="G14336">
        <v>0.14499999999999999</v>
      </c>
      <c r="H14336">
        <v>55</v>
      </c>
      <c r="J14336">
        <v>9.0000000000000006E-5</v>
      </c>
      <c r="K14336">
        <v>0.105</v>
      </c>
      <c r="L14336">
        <v>2.7008378378378364</v>
      </c>
      <c r="M14336" s="2">
        <f t="shared" si="446"/>
        <v>91.891891891891902</v>
      </c>
      <c r="N14336" t="s">
        <v>5</v>
      </c>
    </row>
    <row r="14337" spans="1:14">
      <c r="A14337">
        <v>69</v>
      </c>
      <c r="B14337" t="s">
        <v>17649</v>
      </c>
      <c r="C14337" t="s">
        <v>17650</v>
      </c>
      <c r="D14337">
        <v>133</v>
      </c>
      <c r="E14337" s="1">
        <v>0.46899999999999997</v>
      </c>
      <c r="F14337">
        <v>0.53800000000000003</v>
      </c>
      <c r="G14337">
        <v>0</v>
      </c>
      <c r="H14337">
        <v>16</v>
      </c>
      <c r="I14337" t="s">
        <v>18288</v>
      </c>
      <c r="J14337">
        <v>1.2999999999999999E-4</v>
      </c>
      <c r="K14337">
        <v>0.09</v>
      </c>
      <c r="L14337">
        <v>2.7008378378378364</v>
      </c>
      <c r="M14337" s="2">
        <f t="shared" si="446"/>
        <v>93.243243243243242</v>
      </c>
      <c r="N14337" t="s">
        <v>5</v>
      </c>
    </row>
    <row r="14338" spans="1:14">
      <c r="A14338">
        <v>70</v>
      </c>
      <c r="B14338" t="s">
        <v>3021</v>
      </c>
      <c r="C14338" t="s">
        <v>3022</v>
      </c>
      <c r="D14338">
        <v>28</v>
      </c>
      <c r="E14338" s="1">
        <v>0.3</v>
      </c>
      <c r="F14338">
        <v>0.21099999999999999</v>
      </c>
      <c r="G14338">
        <v>0</v>
      </c>
      <c r="H14338">
        <v>9</v>
      </c>
      <c r="J14338">
        <v>4.0000000000000003E-5</v>
      </c>
      <c r="K14338">
        <v>2.1999999999999999E-2</v>
      </c>
      <c r="L14338">
        <v>2.7008378378378364</v>
      </c>
      <c r="M14338" s="2">
        <f t="shared" si="446"/>
        <v>94.594594594594597</v>
      </c>
      <c r="N14338" t="s">
        <v>5</v>
      </c>
    </row>
    <row r="14339" spans="1:14">
      <c r="A14339">
        <v>71</v>
      </c>
      <c r="B14339" t="s">
        <v>8658</v>
      </c>
      <c r="C14339" t="s">
        <v>8659</v>
      </c>
      <c r="D14339">
        <v>41</v>
      </c>
      <c r="E14339" s="1">
        <v>0.24299999999999999</v>
      </c>
      <c r="F14339">
        <v>0.22900000000000001</v>
      </c>
      <c r="G14339">
        <v>0</v>
      </c>
      <c r="H14339">
        <v>31</v>
      </c>
      <c r="J14339">
        <v>4.0000000000000003E-5</v>
      </c>
      <c r="K14339">
        <v>1.2999999999999999E-2</v>
      </c>
      <c r="L14339">
        <v>2.7008378378378364</v>
      </c>
      <c r="M14339" s="2">
        <f t="shared" si="446"/>
        <v>95.945945945945937</v>
      </c>
      <c r="N14339" t="s">
        <v>5</v>
      </c>
    </row>
    <row r="14340" spans="1:14">
      <c r="A14340">
        <v>72</v>
      </c>
      <c r="B14340" t="s">
        <v>6652</v>
      </c>
      <c r="C14340" t="s">
        <v>6653</v>
      </c>
      <c r="D14340">
        <v>418</v>
      </c>
      <c r="E14340" s="1">
        <v>0.2</v>
      </c>
      <c r="F14340">
        <v>0.222</v>
      </c>
      <c r="G14340">
        <v>5.6000000000000001E-2</v>
      </c>
      <c r="H14340">
        <v>143</v>
      </c>
      <c r="I14340" t="s">
        <v>18288</v>
      </c>
      <c r="J14340">
        <v>4.6000000000000001E-4</v>
      </c>
      <c r="K14340">
        <v>4.4999999999999998E-2</v>
      </c>
      <c r="L14340">
        <v>2.7008378378378364</v>
      </c>
      <c r="M14340" s="2">
        <f t="shared" si="446"/>
        <v>97.297297297297305</v>
      </c>
      <c r="N14340" t="s">
        <v>5</v>
      </c>
    </row>
    <row r="14341" spans="1:14">
      <c r="A14341">
        <v>73</v>
      </c>
      <c r="B14341" t="s">
        <v>6822</v>
      </c>
      <c r="C14341" t="s">
        <v>6823</v>
      </c>
      <c r="D14341">
        <v>48</v>
      </c>
      <c r="E14341" s="1">
        <v>0.14799999999999999</v>
      </c>
      <c r="G14341">
        <v>6.9000000000000006E-2</v>
      </c>
      <c r="H14341">
        <v>29</v>
      </c>
      <c r="J14341">
        <v>9.0000000000000006E-5</v>
      </c>
      <c r="L14341">
        <v>2.7008378378378364</v>
      </c>
      <c r="M14341" s="2">
        <f t="shared" si="446"/>
        <v>98.648648648648646</v>
      </c>
      <c r="N14341" t="s">
        <v>5</v>
      </c>
    </row>
    <row r="14342" spans="1:14">
      <c r="A14342">
        <v>74</v>
      </c>
      <c r="B14342" t="s">
        <v>3013</v>
      </c>
      <c r="C14342" t="s">
        <v>3014</v>
      </c>
      <c r="D14342">
        <v>7</v>
      </c>
      <c r="E14342" s="1">
        <v>1.7999999999999999E-2</v>
      </c>
      <c r="F14342">
        <v>5.1999999999999998E-2</v>
      </c>
      <c r="H14342">
        <v>0</v>
      </c>
      <c r="J14342">
        <v>3.0000000000000001E-5</v>
      </c>
      <c r="K14342">
        <v>1.2999999999999999E-2</v>
      </c>
      <c r="L14342">
        <v>2.7008378378378364</v>
      </c>
      <c r="M14342" s="2">
        <f t="shared" si="446"/>
        <v>100</v>
      </c>
      <c r="N14342" t="s">
        <v>5</v>
      </c>
    </row>
    <row r="14343" spans="1:14" s="3" customFormat="1">
      <c r="E14343" s="4"/>
      <c r="M14343" s="5"/>
    </row>
    <row r="14344" spans="1:14">
      <c r="A14344">
        <v>1</v>
      </c>
      <c r="B14344" t="s">
        <v>1305</v>
      </c>
      <c r="C14344" t="s">
        <v>1304</v>
      </c>
      <c r="D14344">
        <v>8294</v>
      </c>
      <c r="E14344" s="1">
        <v>6.7039999999999997</v>
      </c>
      <c r="F14344">
        <v>7.7539999999999996</v>
      </c>
      <c r="G14344">
        <v>0.84199999999999997</v>
      </c>
      <c r="H14344">
        <v>57</v>
      </c>
      <c r="I14344" t="s">
        <v>18288</v>
      </c>
      <c r="J14344">
        <v>1.719E-2</v>
      </c>
      <c r="K14344">
        <v>4.0839999999999996</v>
      </c>
      <c r="L14344">
        <f>AVERAGE(E14344:E14415)</f>
        <v>1.5052777777777784</v>
      </c>
      <c r="M14344" s="2">
        <f t="shared" ref="M14344:M14375" si="447">A14344/72*100</f>
        <v>1.3888888888888888</v>
      </c>
      <c r="N14344" t="s">
        <v>87</v>
      </c>
    </row>
    <row r="14345" spans="1:14">
      <c r="A14345">
        <v>2</v>
      </c>
      <c r="B14345" t="s">
        <v>4027</v>
      </c>
      <c r="C14345" t="s">
        <v>4026</v>
      </c>
      <c r="D14345">
        <v>21544</v>
      </c>
      <c r="E14345" s="1">
        <v>4.758</v>
      </c>
      <c r="F14345">
        <v>7.3129999999999997</v>
      </c>
      <c r="G14345">
        <v>0.54800000000000004</v>
      </c>
      <c r="H14345">
        <v>84</v>
      </c>
      <c r="I14345" t="s">
        <v>18288</v>
      </c>
      <c r="J14345">
        <v>3.4669999999999999E-2</v>
      </c>
      <c r="K14345">
        <v>3.702</v>
      </c>
      <c r="L14345">
        <v>1.5052777777777784</v>
      </c>
      <c r="M14345" s="2">
        <f t="shared" si="447"/>
        <v>2.7777777777777777</v>
      </c>
      <c r="N14345" t="s">
        <v>87</v>
      </c>
    </row>
    <row r="14346" spans="1:14">
      <c r="A14346">
        <v>3</v>
      </c>
      <c r="B14346" t="s">
        <v>4021</v>
      </c>
      <c r="C14346" t="s">
        <v>4020</v>
      </c>
      <c r="D14346">
        <v>2274</v>
      </c>
      <c r="E14346" s="1">
        <v>3.9260000000000002</v>
      </c>
      <c r="F14346">
        <v>4.8879999999999999</v>
      </c>
      <c r="G14346">
        <v>0.60699999999999998</v>
      </c>
      <c r="H14346">
        <v>28</v>
      </c>
      <c r="I14346">
        <v>7.3</v>
      </c>
      <c r="J14346">
        <v>8.1499999999999993E-3</v>
      </c>
      <c r="K14346">
        <v>2.75</v>
      </c>
      <c r="L14346">
        <v>1.5052777777777784</v>
      </c>
      <c r="M14346" s="2">
        <f t="shared" si="447"/>
        <v>4.1666666666666661</v>
      </c>
      <c r="N14346" t="s">
        <v>87</v>
      </c>
    </row>
    <row r="14347" spans="1:14">
      <c r="A14347">
        <v>4</v>
      </c>
      <c r="B14347" t="s">
        <v>4019</v>
      </c>
      <c r="C14347" t="s">
        <v>4018</v>
      </c>
      <c r="D14347">
        <v>4387</v>
      </c>
      <c r="E14347" s="1">
        <v>3.702</v>
      </c>
      <c r="F14347">
        <v>6.0449999999999999</v>
      </c>
      <c r="G14347">
        <v>0.17399999999999999</v>
      </c>
      <c r="H14347">
        <v>23</v>
      </c>
      <c r="I14347" t="s">
        <v>18288</v>
      </c>
      <c r="J14347">
        <v>8.5699999999999995E-3</v>
      </c>
      <c r="K14347">
        <v>3.645</v>
      </c>
      <c r="L14347">
        <v>1.5052777777777784</v>
      </c>
      <c r="M14347" s="2">
        <f t="shared" si="447"/>
        <v>5.5555555555555554</v>
      </c>
      <c r="N14347" t="s">
        <v>87</v>
      </c>
    </row>
    <row r="14348" spans="1:14">
      <c r="A14348">
        <v>5</v>
      </c>
      <c r="B14348" t="s">
        <v>1291</v>
      </c>
      <c r="C14348" t="s">
        <v>1290</v>
      </c>
      <c r="D14348">
        <v>5433</v>
      </c>
      <c r="E14348" s="1">
        <v>3.6259999999999999</v>
      </c>
      <c r="F14348">
        <v>4.226</v>
      </c>
      <c r="G14348">
        <v>0.51600000000000001</v>
      </c>
      <c r="H14348">
        <v>64</v>
      </c>
      <c r="I14348" t="s">
        <v>18288</v>
      </c>
      <c r="J14348">
        <v>9.7400000000000004E-3</v>
      </c>
      <c r="K14348">
        <v>2.0960000000000001</v>
      </c>
      <c r="L14348">
        <v>1.5052777777777784</v>
      </c>
      <c r="M14348" s="2">
        <f t="shared" si="447"/>
        <v>6.9444444444444446</v>
      </c>
      <c r="N14348" t="s">
        <v>87</v>
      </c>
    </row>
    <row r="14349" spans="1:14">
      <c r="A14349">
        <v>6</v>
      </c>
      <c r="B14349" t="s">
        <v>4013</v>
      </c>
      <c r="C14349" t="s">
        <v>4012</v>
      </c>
      <c r="D14349">
        <v>1299</v>
      </c>
      <c r="E14349" s="1">
        <v>2.9569999999999999</v>
      </c>
      <c r="F14349">
        <v>3.556</v>
      </c>
      <c r="G14349">
        <v>0.25</v>
      </c>
      <c r="H14349">
        <v>24</v>
      </c>
      <c r="I14349">
        <v>8.6999999999999993</v>
      </c>
      <c r="J14349">
        <v>2.7699999999999999E-3</v>
      </c>
      <c r="K14349">
        <v>1.2729999999999999</v>
      </c>
      <c r="L14349">
        <v>1.5052777777777784</v>
      </c>
      <c r="M14349" s="2">
        <f t="shared" si="447"/>
        <v>8.3333333333333321</v>
      </c>
      <c r="N14349" t="s">
        <v>87</v>
      </c>
    </row>
    <row r="14350" spans="1:14">
      <c r="A14350">
        <v>7</v>
      </c>
      <c r="B14350" t="s">
        <v>4007</v>
      </c>
      <c r="C14350" t="s">
        <v>4006</v>
      </c>
      <c r="D14350">
        <v>7282</v>
      </c>
      <c r="E14350" s="1">
        <v>2.8159999999999998</v>
      </c>
      <c r="F14350">
        <v>4.024</v>
      </c>
      <c r="G14350">
        <v>0.23100000000000001</v>
      </c>
      <c r="H14350">
        <v>65</v>
      </c>
      <c r="I14350" t="s">
        <v>18288</v>
      </c>
      <c r="J14350">
        <v>1.115E-2</v>
      </c>
      <c r="K14350">
        <v>2.5939999999999999</v>
      </c>
      <c r="L14350">
        <v>1.5052777777777784</v>
      </c>
      <c r="M14350" s="2">
        <f t="shared" si="447"/>
        <v>9.7222222222222232</v>
      </c>
      <c r="N14350" t="s">
        <v>87</v>
      </c>
    </row>
    <row r="14351" spans="1:14">
      <c r="A14351">
        <v>8</v>
      </c>
      <c r="B14351" t="s">
        <v>4411</v>
      </c>
      <c r="C14351" t="s">
        <v>4410</v>
      </c>
      <c r="D14351">
        <v>1450</v>
      </c>
      <c r="E14351" s="1">
        <v>2.786</v>
      </c>
      <c r="F14351">
        <v>3.7949999999999999</v>
      </c>
      <c r="G14351">
        <v>0.34100000000000003</v>
      </c>
      <c r="H14351">
        <v>41</v>
      </c>
      <c r="I14351">
        <v>6.7</v>
      </c>
      <c r="J14351">
        <v>4.5199999999999997E-3</v>
      </c>
      <c r="K14351">
        <v>1.599</v>
      </c>
      <c r="L14351">
        <v>1.5052777777777784</v>
      </c>
      <c r="M14351" s="2">
        <f t="shared" si="447"/>
        <v>11.111111111111111</v>
      </c>
      <c r="N14351" t="s">
        <v>87</v>
      </c>
    </row>
    <row r="14352" spans="1:14">
      <c r="A14352">
        <v>9</v>
      </c>
      <c r="B14352" t="s">
        <v>4005</v>
      </c>
      <c r="C14352" t="s">
        <v>4004</v>
      </c>
      <c r="D14352">
        <v>3773</v>
      </c>
      <c r="E14352" s="1">
        <v>2.7109999999999999</v>
      </c>
      <c r="F14352">
        <v>3.7839999999999998</v>
      </c>
      <c r="G14352">
        <v>0.33300000000000002</v>
      </c>
      <c r="H14352">
        <v>78</v>
      </c>
      <c r="I14352">
        <v>8.3000000000000007</v>
      </c>
      <c r="J14352">
        <v>7.0000000000000001E-3</v>
      </c>
      <c r="K14352">
        <v>1.3480000000000001</v>
      </c>
      <c r="L14352">
        <v>1.5052777777777784</v>
      </c>
      <c r="M14352" s="2">
        <f t="shared" si="447"/>
        <v>12.5</v>
      </c>
      <c r="N14352" t="s">
        <v>87</v>
      </c>
    </row>
    <row r="14353" spans="1:14">
      <c r="A14353">
        <v>10</v>
      </c>
      <c r="B14353" t="s">
        <v>4409</v>
      </c>
      <c r="C14353" t="s">
        <v>4408</v>
      </c>
      <c r="D14353">
        <v>4150</v>
      </c>
      <c r="E14353" s="1">
        <v>2.6280000000000001</v>
      </c>
      <c r="F14353">
        <v>3.53</v>
      </c>
      <c r="G14353">
        <v>0.46700000000000003</v>
      </c>
      <c r="H14353">
        <v>60</v>
      </c>
      <c r="I14353" t="s">
        <v>18288</v>
      </c>
      <c r="J14353">
        <v>5.3E-3</v>
      </c>
      <c r="K14353">
        <v>1.2909999999999999</v>
      </c>
      <c r="L14353">
        <v>1.5052777777777784</v>
      </c>
      <c r="M14353" s="2">
        <f t="shared" si="447"/>
        <v>13.888888888888889</v>
      </c>
      <c r="N14353" t="s">
        <v>87</v>
      </c>
    </row>
    <row r="14354" spans="1:14">
      <c r="A14354">
        <v>11</v>
      </c>
      <c r="B14354" t="s">
        <v>6816</v>
      </c>
      <c r="C14354" t="s">
        <v>6817</v>
      </c>
      <c r="D14354">
        <v>2561</v>
      </c>
      <c r="E14354" s="1">
        <v>2.452</v>
      </c>
      <c r="F14354">
        <v>3.69</v>
      </c>
      <c r="G14354">
        <v>0.28199999999999997</v>
      </c>
      <c r="H14354">
        <v>39</v>
      </c>
      <c r="I14354" t="s">
        <v>18288</v>
      </c>
      <c r="J14354">
        <v>4.0499999999999998E-3</v>
      </c>
      <c r="K14354">
        <v>1.137</v>
      </c>
      <c r="L14354">
        <v>1.5052777777777784</v>
      </c>
      <c r="M14354" s="2">
        <f t="shared" si="447"/>
        <v>15.277777777777779</v>
      </c>
      <c r="N14354" t="s">
        <v>87</v>
      </c>
    </row>
    <row r="14355" spans="1:14">
      <c r="A14355">
        <v>12</v>
      </c>
      <c r="B14355" t="s">
        <v>4003</v>
      </c>
      <c r="C14355" t="s">
        <v>4002</v>
      </c>
      <c r="D14355">
        <v>2063</v>
      </c>
      <c r="E14355" s="1">
        <v>2.419</v>
      </c>
      <c r="F14355">
        <v>2.944</v>
      </c>
      <c r="G14355">
        <v>0.17100000000000001</v>
      </c>
      <c r="H14355">
        <v>35</v>
      </c>
      <c r="I14355">
        <v>9.1</v>
      </c>
      <c r="J14355">
        <v>5.2399999999999999E-3</v>
      </c>
      <c r="K14355">
        <v>1.3819999999999999</v>
      </c>
      <c r="L14355">
        <v>1.5052777777777784</v>
      </c>
      <c r="M14355" s="2">
        <f t="shared" si="447"/>
        <v>16.666666666666664</v>
      </c>
      <c r="N14355" t="s">
        <v>87</v>
      </c>
    </row>
    <row r="14356" spans="1:14">
      <c r="A14356">
        <v>13</v>
      </c>
      <c r="B14356" t="s">
        <v>4407</v>
      </c>
      <c r="C14356" t="s">
        <v>4406</v>
      </c>
      <c r="D14356">
        <v>4862</v>
      </c>
      <c r="E14356" s="1">
        <v>2.36</v>
      </c>
      <c r="F14356">
        <v>3.1949999999999998</v>
      </c>
      <c r="G14356">
        <v>0.442</v>
      </c>
      <c r="H14356">
        <v>113</v>
      </c>
      <c r="I14356">
        <v>9.1999999999999993</v>
      </c>
      <c r="J14356">
        <v>8.3899999999999999E-3</v>
      </c>
      <c r="K14356">
        <v>1.1919999999999999</v>
      </c>
      <c r="L14356">
        <v>1.5052777777777784</v>
      </c>
      <c r="M14356" s="2">
        <f t="shared" si="447"/>
        <v>18.055555555555554</v>
      </c>
      <c r="N14356" t="s">
        <v>87</v>
      </c>
    </row>
    <row r="14357" spans="1:14">
      <c r="A14357">
        <v>14</v>
      </c>
      <c r="B14357" t="s">
        <v>4405</v>
      </c>
      <c r="C14357" t="s">
        <v>4404</v>
      </c>
      <c r="D14357">
        <v>1198</v>
      </c>
      <c r="E14357" s="1">
        <v>2.161</v>
      </c>
      <c r="F14357">
        <v>1.917</v>
      </c>
      <c r="G14357">
        <v>0.32600000000000001</v>
      </c>
      <c r="H14357">
        <v>46</v>
      </c>
      <c r="I14357" t="s">
        <v>18288</v>
      </c>
      <c r="J14357">
        <v>2.5500000000000002E-3</v>
      </c>
      <c r="K14357">
        <v>1.0009999999999999</v>
      </c>
      <c r="L14357">
        <v>1.5052777777777784</v>
      </c>
      <c r="M14357" s="2">
        <f t="shared" si="447"/>
        <v>19.444444444444446</v>
      </c>
      <c r="N14357" t="s">
        <v>87</v>
      </c>
    </row>
    <row r="14358" spans="1:14">
      <c r="A14358">
        <v>15</v>
      </c>
      <c r="B14358" t="s">
        <v>4403</v>
      </c>
      <c r="C14358" t="s">
        <v>4402</v>
      </c>
      <c r="D14358">
        <v>1234</v>
      </c>
      <c r="E14358" s="1">
        <v>2.1150000000000002</v>
      </c>
      <c r="F14358">
        <v>2.7789999999999999</v>
      </c>
      <c r="G14358">
        <v>0.2</v>
      </c>
      <c r="H14358">
        <v>30</v>
      </c>
      <c r="I14358">
        <v>9.1999999999999993</v>
      </c>
      <c r="J14358">
        <v>3.0699999999999998E-3</v>
      </c>
      <c r="K14358">
        <v>1.252</v>
      </c>
      <c r="L14358">
        <v>1.5052777777777784</v>
      </c>
      <c r="M14358" s="2">
        <f t="shared" si="447"/>
        <v>20.833333333333336</v>
      </c>
      <c r="N14358" t="s">
        <v>87</v>
      </c>
    </row>
    <row r="14359" spans="1:14">
      <c r="A14359">
        <v>16</v>
      </c>
      <c r="B14359" t="s">
        <v>3995</v>
      </c>
      <c r="C14359" t="s">
        <v>3994</v>
      </c>
      <c r="D14359">
        <v>1110</v>
      </c>
      <c r="E14359" s="1">
        <v>2.0939999999999999</v>
      </c>
      <c r="F14359">
        <v>2.4849999999999999</v>
      </c>
      <c r="G14359">
        <v>0.25700000000000001</v>
      </c>
      <c r="H14359">
        <v>35</v>
      </c>
      <c r="I14359">
        <v>9</v>
      </c>
      <c r="J14359">
        <v>2.4599999999999999E-3</v>
      </c>
      <c r="K14359">
        <v>1.079</v>
      </c>
      <c r="L14359">
        <v>1.5052777777777784</v>
      </c>
      <c r="M14359" s="2">
        <f t="shared" si="447"/>
        <v>22.222222222222221</v>
      </c>
      <c r="N14359" t="s">
        <v>87</v>
      </c>
    </row>
    <row r="14360" spans="1:14">
      <c r="A14360">
        <v>17</v>
      </c>
      <c r="B14360" t="s">
        <v>4401</v>
      </c>
      <c r="C14360" t="s">
        <v>4400</v>
      </c>
      <c r="D14360">
        <v>951</v>
      </c>
      <c r="E14360" s="1">
        <v>2.056</v>
      </c>
      <c r="F14360">
        <v>2.1059999999999999</v>
      </c>
      <c r="G14360">
        <v>0.55300000000000005</v>
      </c>
      <c r="H14360">
        <v>38</v>
      </c>
      <c r="I14360">
        <v>7</v>
      </c>
      <c r="J14360">
        <v>2.1199999999999999E-3</v>
      </c>
      <c r="K14360">
        <v>0.71199999999999997</v>
      </c>
      <c r="L14360">
        <v>1.5052777777777784</v>
      </c>
      <c r="M14360" s="2">
        <f t="shared" si="447"/>
        <v>23.611111111111111</v>
      </c>
      <c r="N14360" t="s">
        <v>87</v>
      </c>
    </row>
    <row r="14361" spans="1:14">
      <c r="A14361">
        <v>18</v>
      </c>
      <c r="B14361" t="s">
        <v>4399</v>
      </c>
      <c r="C14361" t="s">
        <v>4398</v>
      </c>
      <c r="D14361">
        <v>1322</v>
      </c>
      <c r="E14361" s="1">
        <v>1.95</v>
      </c>
      <c r="F14361">
        <v>4.2750000000000004</v>
      </c>
      <c r="G14361">
        <v>9.0999999999999998E-2</v>
      </c>
      <c r="H14361">
        <v>22</v>
      </c>
      <c r="I14361">
        <v>8.1</v>
      </c>
      <c r="J14361">
        <v>2.7599999999999999E-3</v>
      </c>
      <c r="K14361">
        <v>1.544</v>
      </c>
      <c r="L14361">
        <v>1.5052777777777784</v>
      </c>
      <c r="M14361" s="2">
        <f t="shared" si="447"/>
        <v>25</v>
      </c>
      <c r="N14361" t="s">
        <v>87</v>
      </c>
    </row>
    <row r="14362" spans="1:14">
      <c r="A14362">
        <v>19</v>
      </c>
      <c r="B14362" t="s">
        <v>4397</v>
      </c>
      <c r="C14362" t="s">
        <v>4396</v>
      </c>
      <c r="D14362">
        <v>132</v>
      </c>
      <c r="E14362" s="1">
        <v>1.75</v>
      </c>
      <c r="F14362">
        <v>2.036</v>
      </c>
      <c r="G14362">
        <v>0.36799999999999999</v>
      </c>
      <c r="H14362">
        <v>19</v>
      </c>
      <c r="I14362">
        <v>2.8</v>
      </c>
      <c r="J14362">
        <v>7.2999999999999996E-4</v>
      </c>
      <c r="K14362">
        <v>0.75800000000000001</v>
      </c>
      <c r="L14362">
        <v>1.5052777777777784</v>
      </c>
      <c r="M14362" s="2">
        <f t="shared" si="447"/>
        <v>26.388888888888889</v>
      </c>
      <c r="N14362" t="s">
        <v>87</v>
      </c>
    </row>
    <row r="14363" spans="1:14">
      <c r="A14363">
        <v>20</v>
      </c>
      <c r="B14363" t="s">
        <v>1233</v>
      </c>
      <c r="C14363" t="s">
        <v>1232</v>
      </c>
      <c r="D14363">
        <v>939</v>
      </c>
      <c r="E14363" s="1">
        <v>1.7370000000000001</v>
      </c>
      <c r="F14363">
        <v>1.702</v>
      </c>
      <c r="G14363">
        <v>0.14699999999999999</v>
      </c>
      <c r="H14363">
        <v>34</v>
      </c>
      <c r="I14363">
        <v>8.6999999999999993</v>
      </c>
      <c r="J14363">
        <v>2.3700000000000001E-3</v>
      </c>
      <c r="K14363">
        <v>0.70699999999999996</v>
      </c>
      <c r="L14363">
        <v>1.5052777777777784</v>
      </c>
      <c r="M14363" s="2">
        <f t="shared" si="447"/>
        <v>27.777777777777779</v>
      </c>
      <c r="N14363" t="s">
        <v>87</v>
      </c>
    </row>
    <row r="14364" spans="1:14">
      <c r="A14364">
        <v>21</v>
      </c>
      <c r="B14364" t="s">
        <v>17579</v>
      </c>
      <c r="C14364" t="s">
        <v>17580</v>
      </c>
      <c r="D14364">
        <v>3045</v>
      </c>
      <c r="E14364" s="1">
        <v>1.728</v>
      </c>
      <c r="F14364">
        <v>1.998</v>
      </c>
      <c r="G14364">
        <v>0.25</v>
      </c>
      <c r="H14364">
        <v>136</v>
      </c>
      <c r="I14364">
        <v>8.8000000000000007</v>
      </c>
      <c r="J14364">
        <v>4.4099999999999999E-3</v>
      </c>
      <c r="K14364">
        <v>0.49399999999999999</v>
      </c>
      <c r="L14364">
        <v>1.5052777777777784</v>
      </c>
      <c r="M14364" s="2">
        <f t="shared" si="447"/>
        <v>29.166666666666668</v>
      </c>
      <c r="N14364" t="s">
        <v>87</v>
      </c>
    </row>
    <row r="14365" spans="1:14">
      <c r="A14365">
        <v>22</v>
      </c>
      <c r="B14365" t="s">
        <v>3017</v>
      </c>
      <c r="C14365" t="s">
        <v>3018</v>
      </c>
      <c r="D14365">
        <v>1407</v>
      </c>
      <c r="E14365" s="1">
        <v>1.7190000000000001</v>
      </c>
      <c r="F14365">
        <v>2.4329999999999998</v>
      </c>
      <c r="G14365">
        <v>0.3</v>
      </c>
      <c r="H14365">
        <v>100</v>
      </c>
      <c r="I14365">
        <v>5</v>
      </c>
      <c r="J14365">
        <v>4.2399999999999998E-3</v>
      </c>
      <c r="K14365">
        <v>0.70199999999999996</v>
      </c>
      <c r="L14365">
        <v>1.5052777777777784</v>
      </c>
      <c r="M14365" s="2">
        <f t="shared" si="447"/>
        <v>30.555555555555557</v>
      </c>
      <c r="N14365" t="s">
        <v>87</v>
      </c>
    </row>
    <row r="14366" spans="1:14">
      <c r="A14366">
        <v>23</v>
      </c>
      <c r="B14366" t="s">
        <v>17589</v>
      </c>
      <c r="C14366" t="s">
        <v>17590</v>
      </c>
      <c r="D14366">
        <v>5193</v>
      </c>
      <c r="E14366" s="1">
        <v>1.6739999999999999</v>
      </c>
      <c r="F14366">
        <v>1.831</v>
      </c>
      <c r="G14366">
        <v>0.39700000000000002</v>
      </c>
      <c r="H14366">
        <v>131</v>
      </c>
      <c r="I14366" t="s">
        <v>18288</v>
      </c>
      <c r="J14366">
        <v>5.2599999999999999E-3</v>
      </c>
      <c r="K14366">
        <v>0.48299999999999998</v>
      </c>
      <c r="L14366">
        <v>1.5052777777777784</v>
      </c>
      <c r="M14366" s="2">
        <f t="shared" si="447"/>
        <v>31.944444444444443</v>
      </c>
      <c r="N14366" t="s">
        <v>87</v>
      </c>
    </row>
    <row r="14367" spans="1:14">
      <c r="A14367">
        <v>24</v>
      </c>
      <c r="B14367" t="s">
        <v>4395</v>
      </c>
      <c r="C14367" t="s">
        <v>4394</v>
      </c>
      <c r="D14367">
        <v>1181</v>
      </c>
      <c r="E14367" s="1">
        <v>1.577</v>
      </c>
      <c r="F14367">
        <v>2.3540000000000001</v>
      </c>
      <c r="G14367">
        <v>0.14899999999999999</v>
      </c>
      <c r="H14367">
        <v>67</v>
      </c>
      <c r="I14367">
        <v>6.6</v>
      </c>
      <c r="J14367">
        <v>3.2699999999999999E-3</v>
      </c>
      <c r="K14367">
        <v>0.83499999999999996</v>
      </c>
      <c r="L14367">
        <v>1.5052777777777784</v>
      </c>
      <c r="M14367" s="2">
        <f t="shared" si="447"/>
        <v>33.333333333333329</v>
      </c>
      <c r="N14367" t="s">
        <v>87</v>
      </c>
    </row>
    <row r="14368" spans="1:14">
      <c r="A14368">
        <v>25</v>
      </c>
      <c r="B14368" t="s">
        <v>4393</v>
      </c>
      <c r="C14368" t="s">
        <v>4392</v>
      </c>
      <c r="D14368">
        <v>801</v>
      </c>
      <c r="E14368" s="1">
        <v>1.5529999999999999</v>
      </c>
      <c r="G14368">
        <v>0.26300000000000001</v>
      </c>
      <c r="H14368">
        <v>38</v>
      </c>
      <c r="I14368">
        <v>9.3000000000000007</v>
      </c>
      <c r="J14368">
        <v>1.39E-3</v>
      </c>
      <c r="L14368">
        <v>1.5052777777777784</v>
      </c>
      <c r="M14368" s="2">
        <f t="shared" si="447"/>
        <v>34.722222222222221</v>
      </c>
      <c r="N14368" t="s">
        <v>87</v>
      </c>
    </row>
    <row r="14369" spans="1:14">
      <c r="A14369">
        <v>26</v>
      </c>
      <c r="B14369" t="s">
        <v>4391</v>
      </c>
      <c r="C14369" t="s">
        <v>4390</v>
      </c>
      <c r="D14369">
        <v>1679</v>
      </c>
      <c r="E14369" s="1">
        <v>1.5329999999999999</v>
      </c>
      <c r="F14369">
        <v>3.2559999999999998</v>
      </c>
      <c r="G14369">
        <v>0.438</v>
      </c>
      <c r="H14369">
        <v>32</v>
      </c>
      <c r="I14369">
        <v>8.6999999999999993</v>
      </c>
      <c r="J14369">
        <v>4.1399999999999996E-3</v>
      </c>
      <c r="K14369">
        <v>1.4059999999999999</v>
      </c>
      <c r="L14369">
        <v>1.5052777777777784</v>
      </c>
      <c r="M14369" s="2">
        <f t="shared" si="447"/>
        <v>36.111111111111107</v>
      </c>
      <c r="N14369" t="s">
        <v>87</v>
      </c>
    </row>
    <row r="14370" spans="1:14">
      <c r="A14370">
        <v>27</v>
      </c>
      <c r="B14370" t="s">
        <v>3973</v>
      </c>
      <c r="C14370" t="s">
        <v>3972</v>
      </c>
      <c r="D14370">
        <v>2067</v>
      </c>
      <c r="E14370" s="1">
        <v>1.474</v>
      </c>
      <c r="F14370">
        <v>4.351</v>
      </c>
      <c r="I14370" t="s">
        <v>18288</v>
      </c>
      <c r="J14370">
        <v>1.9300000000000001E-3</v>
      </c>
      <c r="K14370">
        <v>2.9689999999999999</v>
      </c>
      <c r="L14370">
        <v>1.5052777777777784</v>
      </c>
      <c r="M14370" s="2">
        <f t="shared" si="447"/>
        <v>37.5</v>
      </c>
      <c r="N14370" t="s">
        <v>87</v>
      </c>
    </row>
    <row r="14371" spans="1:14">
      <c r="A14371">
        <v>28</v>
      </c>
      <c r="B14371" t="s">
        <v>3969</v>
      </c>
      <c r="C14371" t="s">
        <v>3968</v>
      </c>
      <c r="D14371">
        <v>1287</v>
      </c>
      <c r="E14371" s="1">
        <v>1.458</v>
      </c>
      <c r="F14371">
        <v>2.2509999999999999</v>
      </c>
      <c r="G14371">
        <v>0.10299999999999999</v>
      </c>
      <c r="H14371">
        <v>39</v>
      </c>
      <c r="I14371">
        <v>8.5</v>
      </c>
      <c r="J14371">
        <v>3.4199999999999999E-3</v>
      </c>
      <c r="K14371">
        <v>0.97899999999999998</v>
      </c>
      <c r="L14371">
        <v>1.5052777777777784</v>
      </c>
      <c r="M14371" s="2">
        <f t="shared" si="447"/>
        <v>38.888888888888893</v>
      </c>
      <c r="N14371" t="s">
        <v>87</v>
      </c>
    </row>
    <row r="14372" spans="1:14">
      <c r="A14372">
        <v>29</v>
      </c>
      <c r="B14372" t="s">
        <v>4389</v>
      </c>
      <c r="C14372" t="s">
        <v>4388</v>
      </c>
      <c r="D14372">
        <v>66</v>
      </c>
      <c r="E14372" s="1">
        <v>1.4390000000000001</v>
      </c>
      <c r="F14372">
        <v>1.4390000000000001</v>
      </c>
      <c r="G14372">
        <v>0.33300000000000002</v>
      </c>
      <c r="H14372">
        <v>21</v>
      </c>
      <c r="J14372">
        <v>4.6000000000000001E-4</v>
      </c>
      <c r="K14372">
        <v>0.64</v>
      </c>
      <c r="L14372">
        <v>1.5052777777777784</v>
      </c>
      <c r="M14372" s="2">
        <f t="shared" si="447"/>
        <v>40.277777777777779</v>
      </c>
      <c r="N14372" t="s">
        <v>87</v>
      </c>
    </row>
    <row r="14373" spans="1:14">
      <c r="A14373">
        <v>30</v>
      </c>
      <c r="B14373" t="s">
        <v>1669</v>
      </c>
      <c r="C14373" t="s">
        <v>1668</v>
      </c>
      <c r="D14373">
        <v>3260</v>
      </c>
      <c r="E14373" s="1">
        <v>1.355</v>
      </c>
      <c r="F14373">
        <v>1.9419999999999999</v>
      </c>
      <c r="G14373">
        <v>0.127</v>
      </c>
      <c r="H14373">
        <v>181</v>
      </c>
      <c r="I14373">
        <v>7.7</v>
      </c>
      <c r="J14373">
        <v>6.5900000000000004E-3</v>
      </c>
      <c r="K14373">
        <v>0.626</v>
      </c>
      <c r="L14373">
        <v>1.5052777777777784</v>
      </c>
      <c r="M14373" s="2">
        <f t="shared" si="447"/>
        <v>41.666666666666671</v>
      </c>
      <c r="N14373" t="s">
        <v>87</v>
      </c>
    </row>
    <row r="14374" spans="1:14">
      <c r="A14374">
        <v>31</v>
      </c>
      <c r="B14374" t="s">
        <v>4387</v>
      </c>
      <c r="C14374" t="s">
        <v>4386</v>
      </c>
      <c r="D14374">
        <v>523</v>
      </c>
      <c r="E14374" s="1">
        <v>1.353</v>
      </c>
      <c r="F14374">
        <v>1.222</v>
      </c>
      <c r="G14374">
        <v>0.105</v>
      </c>
      <c r="H14374">
        <v>19</v>
      </c>
      <c r="I14374" t="s">
        <v>18288</v>
      </c>
      <c r="J14374">
        <v>5.8E-4</v>
      </c>
      <c r="K14374">
        <v>0.40799999999999997</v>
      </c>
      <c r="L14374">
        <v>1.5052777777777784</v>
      </c>
      <c r="M14374" s="2">
        <f t="shared" si="447"/>
        <v>43.055555555555557</v>
      </c>
      <c r="N14374" t="s">
        <v>87</v>
      </c>
    </row>
    <row r="14375" spans="1:14">
      <c r="A14375">
        <v>32</v>
      </c>
      <c r="B14375" t="s">
        <v>4385</v>
      </c>
      <c r="C14375" t="s">
        <v>4384</v>
      </c>
      <c r="D14375">
        <v>614</v>
      </c>
      <c r="E14375" s="1">
        <v>1.3380000000000001</v>
      </c>
      <c r="F14375">
        <v>1.532</v>
      </c>
      <c r="G14375">
        <v>0.47199999999999998</v>
      </c>
      <c r="H14375">
        <v>36</v>
      </c>
      <c r="I14375">
        <v>7.4</v>
      </c>
      <c r="J14375">
        <v>1.4E-3</v>
      </c>
      <c r="K14375">
        <v>0.51800000000000002</v>
      </c>
      <c r="L14375">
        <v>1.5052777777777784</v>
      </c>
      <c r="M14375" s="2">
        <f t="shared" si="447"/>
        <v>44.444444444444443</v>
      </c>
      <c r="N14375" t="s">
        <v>87</v>
      </c>
    </row>
    <row r="14376" spans="1:14">
      <c r="A14376">
        <v>33</v>
      </c>
      <c r="B14376" t="s">
        <v>710</v>
      </c>
      <c r="C14376" t="s">
        <v>709</v>
      </c>
      <c r="D14376">
        <v>1299</v>
      </c>
      <c r="E14376" s="1">
        <v>1.337</v>
      </c>
      <c r="F14376">
        <v>1.7130000000000001</v>
      </c>
      <c r="G14376">
        <v>0.13200000000000001</v>
      </c>
      <c r="H14376">
        <v>53</v>
      </c>
      <c r="I14376">
        <v>8.3000000000000007</v>
      </c>
      <c r="J14376">
        <v>2.7599999999999999E-3</v>
      </c>
      <c r="K14376">
        <v>0.60899999999999999</v>
      </c>
      <c r="L14376">
        <v>1.5052777777777784</v>
      </c>
      <c r="M14376" s="2">
        <f t="shared" ref="M14376:M14407" si="448">A14376/72*100</f>
        <v>45.833333333333329</v>
      </c>
      <c r="N14376" t="s">
        <v>87</v>
      </c>
    </row>
    <row r="14377" spans="1:14">
      <c r="A14377">
        <v>34</v>
      </c>
      <c r="B14377" t="s">
        <v>4383</v>
      </c>
      <c r="C14377" t="s">
        <v>4382</v>
      </c>
      <c r="D14377">
        <v>1429</v>
      </c>
      <c r="E14377" s="1">
        <v>1.325</v>
      </c>
      <c r="F14377">
        <v>2.3090000000000002</v>
      </c>
      <c r="G14377">
        <v>1.659</v>
      </c>
      <c r="H14377">
        <v>41</v>
      </c>
      <c r="I14377">
        <v>8.1</v>
      </c>
      <c r="J14377">
        <v>2.4299999999999999E-3</v>
      </c>
      <c r="K14377">
        <v>0.79100000000000004</v>
      </c>
      <c r="L14377">
        <v>1.5052777777777784</v>
      </c>
      <c r="M14377" s="2">
        <f t="shared" si="448"/>
        <v>47.222222222222221</v>
      </c>
      <c r="N14377" t="s">
        <v>87</v>
      </c>
    </row>
    <row r="14378" spans="1:14">
      <c r="A14378">
        <v>35</v>
      </c>
      <c r="B14378" t="s">
        <v>3959</v>
      </c>
      <c r="C14378" t="s">
        <v>3958</v>
      </c>
      <c r="D14378">
        <v>948</v>
      </c>
      <c r="E14378" s="1">
        <v>1.3180000000000001</v>
      </c>
      <c r="F14378">
        <v>1.544</v>
      </c>
      <c r="G14378">
        <v>0.255</v>
      </c>
      <c r="H14378">
        <v>47</v>
      </c>
      <c r="I14378">
        <v>8.3000000000000007</v>
      </c>
      <c r="J14378">
        <v>2.5400000000000002E-3</v>
      </c>
      <c r="K14378">
        <v>0.70399999999999996</v>
      </c>
      <c r="L14378">
        <v>1.5052777777777784</v>
      </c>
      <c r="M14378" s="2">
        <f t="shared" si="448"/>
        <v>48.611111111111107</v>
      </c>
      <c r="N14378" t="s">
        <v>87</v>
      </c>
    </row>
    <row r="14379" spans="1:14">
      <c r="A14379">
        <v>36</v>
      </c>
      <c r="B14379" t="s">
        <v>1201</v>
      </c>
      <c r="C14379" t="s">
        <v>1200</v>
      </c>
      <c r="D14379">
        <v>2243</v>
      </c>
      <c r="E14379" s="1">
        <v>1.3089999999999999</v>
      </c>
      <c r="F14379">
        <v>2.1240000000000001</v>
      </c>
      <c r="G14379">
        <v>0.13900000000000001</v>
      </c>
      <c r="H14379">
        <v>79</v>
      </c>
      <c r="I14379">
        <v>9.6</v>
      </c>
      <c r="J14379">
        <v>2.7399999999999998E-3</v>
      </c>
      <c r="K14379">
        <v>0.58599999999999997</v>
      </c>
      <c r="L14379">
        <v>1.5052777777777784</v>
      </c>
      <c r="M14379" s="2">
        <f t="shared" si="448"/>
        <v>50</v>
      </c>
      <c r="N14379" t="s">
        <v>87</v>
      </c>
    </row>
    <row r="14380" spans="1:14">
      <c r="A14380">
        <v>37</v>
      </c>
      <c r="B14380" t="s">
        <v>4381</v>
      </c>
      <c r="C14380" t="s">
        <v>4380</v>
      </c>
      <c r="D14380">
        <v>607</v>
      </c>
      <c r="E14380" s="1">
        <v>1.26</v>
      </c>
      <c r="F14380">
        <v>1.2989999999999999</v>
      </c>
      <c r="G14380">
        <v>3.5999999999999997E-2</v>
      </c>
      <c r="H14380">
        <v>28</v>
      </c>
      <c r="I14380">
        <v>9.6</v>
      </c>
      <c r="J14380">
        <v>9.3999999999999997E-4</v>
      </c>
      <c r="K14380">
        <v>0.39900000000000002</v>
      </c>
      <c r="L14380">
        <v>1.5052777777777784</v>
      </c>
      <c r="M14380" s="2">
        <f t="shared" si="448"/>
        <v>51.388888888888886</v>
      </c>
      <c r="N14380" t="s">
        <v>87</v>
      </c>
    </row>
    <row r="14381" spans="1:14">
      <c r="A14381">
        <v>38</v>
      </c>
      <c r="B14381" t="s">
        <v>1571</v>
      </c>
      <c r="C14381" t="s">
        <v>1570</v>
      </c>
      <c r="D14381">
        <v>582</v>
      </c>
      <c r="E14381" s="1">
        <v>1.25</v>
      </c>
      <c r="F14381">
        <v>1.8560000000000001</v>
      </c>
      <c r="G14381">
        <v>0.2</v>
      </c>
      <c r="H14381">
        <v>20</v>
      </c>
      <c r="I14381">
        <v>6.9</v>
      </c>
      <c r="J14381">
        <v>1.75E-3</v>
      </c>
      <c r="K14381">
        <v>0.75700000000000001</v>
      </c>
      <c r="L14381">
        <v>1.5052777777777784</v>
      </c>
      <c r="M14381" s="2">
        <f t="shared" si="448"/>
        <v>52.777777777777779</v>
      </c>
      <c r="N14381" t="s">
        <v>87</v>
      </c>
    </row>
    <row r="14382" spans="1:14">
      <c r="A14382">
        <v>39</v>
      </c>
      <c r="B14382" t="s">
        <v>20123</v>
      </c>
      <c r="C14382" t="s">
        <v>20124</v>
      </c>
      <c r="D14382">
        <v>2872</v>
      </c>
      <c r="E14382" s="1">
        <v>1.1819999999999999</v>
      </c>
      <c r="F14382">
        <v>2.0179999999999998</v>
      </c>
      <c r="G14382">
        <v>0.36599999999999999</v>
      </c>
      <c r="H14382">
        <v>82</v>
      </c>
      <c r="I14382" t="s">
        <v>18288</v>
      </c>
      <c r="J14382">
        <v>4.3699999999999998E-3</v>
      </c>
      <c r="K14382">
        <v>0.73199999999999998</v>
      </c>
      <c r="L14382">
        <v>1.5052777777777784</v>
      </c>
      <c r="M14382" s="2">
        <f t="shared" si="448"/>
        <v>54.166666666666664</v>
      </c>
      <c r="N14382" t="s">
        <v>87</v>
      </c>
    </row>
    <row r="14383" spans="1:14">
      <c r="A14383">
        <v>40</v>
      </c>
      <c r="B14383" t="s">
        <v>3951</v>
      </c>
      <c r="C14383" t="s">
        <v>3950</v>
      </c>
      <c r="D14383">
        <v>1089</v>
      </c>
      <c r="E14383" s="1">
        <v>1.179</v>
      </c>
      <c r="G14383">
        <v>0.36599999999999999</v>
      </c>
      <c r="H14383">
        <v>41</v>
      </c>
      <c r="I14383">
        <v>6.4</v>
      </c>
      <c r="J14383">
        <v>2.9299999999999999E-3</v>
      </c>
      <c r="L14383">
        <v>1.5052777777777784</v>
      </c>
      <c r="M14383" s="2">
        <f t="shared" si="448"/>
        <v>55.555555555555557</v>
      </c>
      <c r="N14383" t="s">
        <v>87</v>
      </c>
    </row>
    <row r="14384" spans="1:14">
      <c r="A14384">
        <v>41</v>
      </c>
      <c r="B14384" t="s">
        <v>3949</v>
      </c>
      <c r="C14384" t="s">
        <v>3948</v>
      </c>
      <c r="D14384">
        <v>972</v>
      </c>
      <c r="E14384" s="1">
        <v>1.1639999999999999</v>
      </c>
      <c r="F14384">
        <v>1.6040000000000001</v>
      </c>
      <c r="G14384">
        <v>0.125</v>
      </c>
      <c r="H14384">
        <v>32</v>
      </c>
      <c r="I14384">
        <v>9.6999999999999993</v>
      </c>
      <c r="J14384">
        <v>1.9599999999999999E-3</v>
      </c>
      <c r="K14384">
        <v>0.77700000000000002</v>
      </c>
      <c r="L14384">
        <v>1.5052777777777784</v>
      </c>
      <c r="M14384" s="2">
        <f t="shared" si="448"/>
        <v>56.944444444444443</v>
      </c>
      <c r="N14384" t="s">
        <v>87</v>
      </c>
    </row>
    <row r="14385" spans="1:14">
      <c r="A14385">
        <v>42</v>
      </c>
      <c r="B14385" t="s">
        <v>6804</v>
      </c>
      <c r="C14385" t="s">
        <v>6805</v>
      </c>
      <c r="D14385">
        <v>974</v>
      </c>
      <c r="E14385" s="1">
        <v>1.159</v>
      </c>
      <c r="F14385">
        <v>1.7709999999999999</v>
      </c>
      <c r="G14385">
        <v>0.28999999999999998</v>
      </c>
      <c r="H14385">
        <v>31</v>
      </c>
      <c r="I14385">
        <v>9.1</v>
      </c>
      <c r="J14385">
        <v>1.4599999999999999E-3</v>
      </c>
      <c r="K14385">
        <v>0.503</v>
      </c>
      <c r="L14385">
        <v>1.5052777777777784</v>
      </c>
      <c r="M14385" s="2">
        <f t="shared" si="448"/>
        <v>58.333333333333336</v>
      </c>
      <c r="N14385" t="s">
        <v>87</v>
      </c>
    </row>
    <row r="14386" spans="1:14">
      <c r="A14386">
        <v>43</v>
      </c>
      <c r="B14386" t="s">
        <v>4379</v>
      </c>
      <c r="C14386" t="s">
        <v>4378</v>
      </c>
      <c r="D14386">
        <v>390</v>
      </c>
      <c r="E14386" s="1">
        <v>1.1180000000000001</v>
      </c>
      <c r="F14386">
        <v>1.5640000000000001</v>
      </c>
      <c r="G14386">
        <v>3.6999999999999998E-2</v>
      </c>
      <c r="H14386">
        <v>27</v>
      </c>
      <c r="I14386">
        <v>6.5</v>
      </c>
      <c r="J14386">
        <v>9.2000000000000003E-4</v>
      </c>
      <c r="K14386">
        <v>0.47799999999999998</v>
      </c>
      <c r="L14386">
        <v>1.5052777777777784</v>
      </c>
      <c r="M14386" s="2">
        <f t="shared" si="448"/>
        <v>59.722222222222221</v>
      </c>
      <c r="N14386" t="s">
        <v>87</v>
      </c>
    </row>
    <row r="14387" spans="1:14">
      <c r="A14387">
        <v>44</v>
      </c>
      <c r="B14387" t="s">
        <v>3019</v>
      </c>
      <c r="C14387" t="s">
        <v>3020</v>
      </c>
      <c r="D14387">
        <v>2905</v>
      </c>
      <c r="E14387" s="1">
        <v>1.1080000000000001</v>
      </c>
      <c r="F14387">
        <v>1.726</v>
      </c>
      <c r="G14387">
        <v>0.14299999999999999</v>
      </c>
      <c r="H14387">
        <v>70</v>
      </c>
      <c r="I14387" t="s">
        <v>18288</v>
      </c>
      <c r="J14387">
        <v>3.2000000000000002E-3</v>
      </c>
      <c r="K14387">
        <v>0.52100000000000002</v>
      </c>
      <c r="L14387">
        <v>1.5052777777777784</v>
      </c>
      <c r="M14387" s="2">
        <f t="shared" si="448"/>
        <v>61.111111111111114</v>
      </c>
      <c r="N14387" t="s">
        <v>87</v>
      </c>
    </row>
    <row r="14388" spans="1:14">
      <c r="A14388">
        <v>45</v>
      </c>
      <c r="B14388" t="s">
        <v>3941</v>
      </c>
      <c r="C14388" t="s">
        <v>3940</v>
      </c>
      <c r="D14388">
        <v>944</v>
      </c>
      <c r="E14388" s="1">
        <v>1.081</v>
      </c>
      <c r="G14388">
        <v>5.8999999999999997E-2</v>
      </c>
      <c r="H14388">
        <v>17</v>
      </c>
      <c r="I14388" t="s">
        <v>18288</v>
      </c>
      <c r="J14388">
        <v>1.16E-3</v>
      </c>
      <c r="L14388">
        <v>1.5052777777777784</v>
      </c>
      <c r="M14388" s="2">
        <f t="shared" si="448"/>
        <v>62.5</v>
      </c>
      <c r="N14388" t="s">
        <v>87</v>
      </c>
    </row>
    <row r="14389" spans="1:14">
      <c r="A14389">
        <v>46</v>
      </c>
      <c r="B14389" t="s">
        <v>1661</v>
      </c>
      <c r="C14389" t="s">
        <v>1660</v>
      </c>
      <c r="D14389">
        <v>804</v>
      </c>
      <c r="E14389" s="1">
        <v>1.056</v>
      </c>
      <c r="F14389">
        <v>1.2490000000000001</v>
      </c>
      <c r="G14389">
        <v>0.16700000000000001</v>
      </c>
      <c r="H14389">
        <v>66</v>
      </c>
      <c r="I14389">
        <v>7.3</v>
      </c>
      <c r="J14389">
        <v>1.6999999999999999E-3</v>
      </c>
      <c r="K14389">
        <v>0.38200000000000001</v>
      </c>
      <c r="L14389">
        <v>1.5052777777777784</v>
      </c>
      <c r="M14389" s="2">
        <f t="shared" si="448"/>
        <v>63.888888888888886</v>
      </c>
      <c r="N14389" t="s">
        <v>87</v>
      </c>
    </row>
    <row r="14390" spans="1:14">
      <c r="A14390">
        <v>47</v>
      </c>
      <c r="B14390" t="s">
        <v>3939</v>
      </c>
      <c r="C14390" t="s">
        <v>3938</v>
      </c>
      <c r="D14390">
        <v>505</v>
      </c>
      <c r="E14390" s="1">
        <v>1.0429999999999999</v>
      </c>
      <c r="G14390">
        <v>8.5999999999999993E-2</v>
      </c>
      <c r="H14390">
        <v>35</v>
      </c>
      <c r="I14390">
        <v>5.5</v>
      </c>
      <c r="J14390">
        <v>1.32E-3</v>
      </c>
      <c r="L14390">
        <v>1.5052777777777784</v>
      </c>
      <c r="M14390" s="2">
        <f t="shared" si="448"/>
        <v>65.277777777777786</v>
      </c>
      <c r="N14390" t="s">
        <v>87</v>
      </c>
    </row>
    <row r="14391" spans="1:14">
      <c r="A14391">
        <v>48</v>
      </c>
      <c r="B14391" t="s">
        <v>3023</v>
      </c>
      <c r="C14391" t="s">
        <v>3024</v>
      </c>
      <c r="D14391">
        <v>961</v>
      </c>
      <c r="E14391" s="1">
        <v>1.018</v>
      </c>
      <c r="F14391">
        <v>1.4419999999999999</v>
      </c>
      <c r="G14391">
        <v>6.0999999999999999E-2</v>
      </c>
      <c r="H14391">
        <v>33</v>
      </c>
      <c r="I14391" t="s">
        <v>18288</v>
      </c>
      <c r="J14391">
        <v>9.2000000000000003E-4</v>
      </c>
      <c r="K14391">
        <v>0.378</v>
      </c>
      <c r="L14391">
        <v>1.5052777777777784</v>
      </c>
      <c r="M14391" s="2">
        <f t="shared" si="448"/>
        <v>66.666666666666657</v>
      </c>
      <c r="N14391" t="s">
        <v>87</v>
      </c>
    </row>
    <row r="14392" spans="1:14">
      <c r="A14392">
        <v>49</v>
      </c>
      <c r="B14392" t="s">
        <v>4377</v>
      </c>
      <c r="C14392" t="s">
        <v>4376</v>
      </c>
      <c r="D14392">
        <v>117</v>
      </c>
      <c r="E14392" s="1">
        <v>0.94299999999999995</v>
      </c>
      <c r="G14392">
        <v>3.6999999999999998E-2</v>
      </c>
      <c r="H14392">
        <v>27</v>
      </c>
      <c r="I14392">
        <v>5.5</v>
      </c>
      <c r="J14392">
        <v>1.7000000000000001E-4</v>
      </c>
      <c r="L14392">
        <v>1.5052777777777784</v>
      </c>
      <c r="M14392" s="2">
        <f t="shared" si="448"/>
        <v>68.055555555555557</v>
      </c>
      <c r="N14392" t="s">
        <v>87</v>
      </c>
    </row>
    <row r="14393" spans="1:14">
      <c r="A14393">
        <v>50</v>
      </c>
      <c r="B14393" t="s">
        <v>4375</v>
      </c>
      <c r="C14393" t="s">
        <v>4374</v>
      </c>
      <c r="D14393">
        <v>611</v>
      </c>
      <c r="E14393" s="1">
        <v>0.92100000000000004</v>
      </c>
      <c r="G14393">
        <v>5.8999999999999997E-2</v>
      </c>
      <c r="H14393">
        <v>17</v>
      </c>
      <c r="I14393">
        <v>7.3</v>
      </c>
      <c r="J14393">
        <v>1.4499999999999999E-3</v>
      </c>
      <c r="L14393">
        <v>1.5052777777777784</v>
      </c>
      <c r="M14393" s="2">
        <f t="shared" si="448"/>
        <v>69.444444444444443</v>
      </c>
      <c r="N14393" t="s">
        <v>87</v>
      </c>
    </row>
    <row r="14394" spans="1:14">
      <c r="A14394">
        <v>51</v>
      </c>
      <c r="B14394" t="s">
        <v>4373</v>
      </c>
      <c r="C14394" t="s">
        <v>4372</v>
      </c>
      <c r="D14394">
        <v>219</v>
      </c>
      <c r="E14394" s="1">
        <v>0.89700000000000002</v>
      </c>
      <c r="F14394">
        <v>0.73499999999999999</v>
      </c>
      <c r="G14394">
        <v>0.28299999999999997</v>
      </c>
      <c r="H14394">
        <v>46</v>
      </c>
      <c r="I14394">
        <v>4.7</v>
      </c>
      <c r="J14394">
        <v>2.3000000000000001E-4</v>
      </c>
      <c r="K14394">
        <v>8.8999999999999996E-2</v>
      </c>
      <c r="L14394">
        <v>1.5052777777777784</v>
      </c>
      <c r="M14394" s="2">
        <f t="shared" si="448"/>
        <v>70.833333333333343</v>
      </c>
      <c r="N14394" t="s">
        <v>87</v>
      </c>
    </row>
    <row r="14395" spans="1:14">
      <c r="A14395">
        <v>52</v>
      </c>
      <c r="B14395" t="s">
        <v>1647</v>
      </c>
      <c r="C14395" t="s">
        <v>1646</v>
      </c>
      <c r="D14395">
        <v>139</v>
      </c>
      <c r="E14395" s="1">
        <v>0.84799999999999998</v>
      </c>
      <c r="G14395">
        <v>5.2999999999999999E-2</v>
      </c>
      <c r="H14395">
        <v>19</v>
      </c>
      <c r="I14395">
        <v>5.5</v>
      </c>
      <c r="J14395">
        <v>4.0999999999999999E-4</v>
      </c>
      <c r="L14395">
        <v>1.5052777777777784</v>
      </c>
      <c r="M14395" s="2">
        <f t="shared" si="448"/>
        <v>72.222222222222214</v>
      </c>
      <c r="N14395" t="s">
        <v>87</v>
      </c>
    </row>
    <row r="14396" spans="1:14">
      <c r="A14396">
        <v>53</v>
      </c>
      <c r="B14396" t="s">
        <v>330</v>
      </c>
      <c r="C14396" t="s">
        <v>329</v>
      </c>
      <c r="D14396">
        <v>746</v>
      </c>
      <c r="E14396" s="1">
        <v>0.82499999999999996</v>
      </c>
      <c r="F14396">
        <v>1.236</v>
      </c>
      <c r="G14396">
        <v>2.4E-2</v>
      </c>
      <c r="H14396">
        <v>41</v>
      </c>
      <c r="I14396">
        <v>8.1999999999999993</v>
      </c>
      <c r="J14396">
        <v>1.5E-3</v>
      </c>
      <c r="K14396">
        <v>0.42299999999999999</v>
      </c>
      <c r="L14396">
        <v>1.5052777777777784</v>
      </c>
      <c r="M14396" s="2">
        <f t="shared" si="448"/>
        <v>73.611111111111114</v>
      </c>
      <c r="N14396" t="s">
        <v>87</v>
      </c>
    </row>
    <row r="14397" spans="1:14">
      <c r="A14397">
        <v>54</v>
      </c>
      <c r="B14397" t="s">
        <v>4371</v>
      </c>
      <c r="C14397" t="s">
        <v>4370</v>
      </c>
      <c r="D14397">
        <v>950</v>
      </c>
      <c r="E14397" s="1">
        <v>0.81599999999999995</v>
      </c>
      <c r="F14397">
        <v>1.359</v>
      </c>
      <c r="G14397">
        <v>9.0999999999999998E-2</v>
      </c>
      <c r="H14397">
        <v>22</v>
      </c>
      <c r="I14397" t="s">
        <v>18288</v>
      </c>
      <c r="J14397">
        <v>1.5499999999999999E-3</v>
      </c>
      <c r="K14397">
        <v>0.754</v>
      </c>
      <c r="L14397">
        <v>1.5052777777777784</v>
      </c>
      <c r="M14397" s="2">
        <f t="shared" si="448"/>
        <v>75</v>
      </c>
      <c r="N14397" t="s">
        <v>87</v>
      </c>
    </row>
    <row r="14398" spans="1:14">
      <c r="A14398">
        <v>55</v>
      </c>
      <c r="B14398" t="s">
        <v>4891</v>
      </c>
      <c r="C14398" t="s">
        <v>4890</v>
      </c>
      <c r="D14398">
        <v>1219</v>
      </c>
      <c r="E14398" s="1">
        <v>0.75700000000000001</v>
      </c>
      <c r="F14398">
        <v>0.92500000000000004</v>
      </c>
      <c r="G14398">
        <v>8.3000000000000004E-2</v>
      </c>
      <c r="H14398">
        <v>36</v>
      </c>
      <c r="I14398" t="s">
        <v>18288</v>
      </c>
      <c r="J14398">
        <v>1.08E-3</v>
      </c>
      <c r="K14398">
        <v>0.38100000000000001</v>
      </c>
      <c r="L14398">
        <v>1.5052777777777784</v>
      </c>
      <c r="M14398" s="2">
        <f t="shared" si="448"/>
        <v>76.388888888888886</v>
      </c>
      <c r="N14398" t="s">
        <v>87</v>
      </c>
    </row>
    <row r="14399" spans="1:14">
      <c r="A14399">
        <v>56</v>
      </c>
      <c r="B14399" t="s">
        <v>4369</v>
      </c>
      <c r="C14399" t="s">
        <v>4368</v>
      </c>
      <c r="D14399">
        <v>1159</v>
      </c>
      <c r="E14399" s="1">
        <v>0.66900000000000004</v>
      </c>
      <c r="F14399">
        <v>0.77300000000000002</v>
      </c>
      <c r="G14399">
        <v>6.7000000000000004E-2</v>
      </c>
      <c r="H14399">
        <v>60</v>
      </c>
      <c r="I14399" t="s">
        <v>18288</v>
      </c>
      <c r="J14399">
        <v>1.0399999999999999E-3</v>
      </c>
      <c r="K14399">
        <v>0.218</v>
      </c>
      <c r="L14399">
        <v>1.5052777777777784</v>
      </c>
      <c r="M14399" s="2">
        <f t="shared" si="448"/>
        <v>77.777777777777786</v>
      </c>
      <c r="N14399" t="s">
        <v>87</v>
      </c>
    </row>
    <row r="14400" spans="1:14">
      <c r="A14400">
        <v>57</v>
      </c>
      <c r="B14400" t="s">
        <v>4367</v>
      </c>
      <c r="C14400" t="s">
        <v>4366</v>
      </c>
      <c r="D14400">
        <v>937</v>
      </c>
      <c r="E14400" s="1">
        <v>0.66</v>
      </c>
      <c r="F14400">
        <v>1.038</v>
      </c>
      <c r="G14400">
        <v>4.4999999999999998E-2</v>
      </c>
      <c r="H14400">
        <v>22</v>
      </c>
      <c r="I14400" t="s">
        <v>18288</v>
      </c>
      <c r="J14400">
        <v>1.42E-3</v>
      </c>
      <c r="K14400">
        <v>0.76300000000000001</v>
      </c>
      <c r="L14400">
        <v>1.5052777777777784</v>
      </c>
      <c r="M14400" s="2">
        <f t="shared" si="448"/>
        <v>79.166666666666657</v>
      </c>
      <c r="N14400" t="s">
        <v>87</v>
      </c>
    </row>
    <row r="14401" spans="1:14">
      <c r="A14401">
        <v>58</v>
      </c>
      <c r="B14401" t="s">
        <v>326</v>
      </c>
      <c r="C14401" t="s">
        <v>325</v>
      </c>
      <c r="D14401">
        <v>450</v>
      </c>
      <c r="E14401" s="1">
        <v>0.65300000000000002</v>
      </c>
      <c r="G14401">
        <v>0.13</v>
      </c>
      <c r="H14401">
        <v>23</v>
      </c>
      <c r="I14401">
        <v>9.5</v>
      </c>
      <c r="J14401">
        <v>5.5000000000000003E-4</v>
      </c>
      <c r="L14401">
        <v>1.5052777777777784</v>
      </c>
      <c r="M14401" s="2">
        <f t="shared" si="448"/>
        <v>80.555555555555557</v>
      </c>
      <c r="N14401" t="s">
        <v>87</v>
      </c>
    </row>
    <row r="14402" spans="1:14">
      <c r="A14402">
        <v>59</v>
      </c>
      <c r="B14402" t="s">
        <v>274</v>
      </c>
      <c r="C14402" t="s">
        <v>273</v>
      </c>
      <c r="D14402">
        <v>224</v>
      </c>
      <c r="E14402" s="1">
        <v>0.60599999999999998</v>
      </c>
      <c r="G14402">
        <v>3.6999999999999998E-2</v>
      </c>
      <c r="H14402">
        <v>54</v>
      </c>
      <c r="I14402">
        <v>3.9</v>
      </c>
      <c r="J14402">
        <v>8.9999999999999998E-4</v>
      </c>
      <c r="L14402">
        <v>1.5052777777777784</v>
      </c>
      <c r="M14402" s="2">
        <f t="shared" si="448"/>
        <v>81.944444444444443</v>
      </c>
      <c r="N14402" t="s">
        <v>87</v>
      </c>
    </row>
    <row r="14403" spans="1:14">
      <c r="A14403">
        <v>60</v>
      </c>
      <c r="B14403" t="s">
        <v>6190</v>
      </c>
      <c r="C14403" t="s">
        <v>6189</v>
      </c>
      <c r="D14403">
        <v>1163</v>
      </c>
      <c r="E14403" s="1">
        <v>0.55700000000000005</v>
      </c>
      <c r="F14403">
        <v>1.26</v>
      </c>
      <c r="G14403">
        <v>3.4000000000000002E-2</v>
      </c>
      <c r="H14403">
        <v>58</v>
      </c>
      <c r="I14403">
        <v>9.9</v>
      </c>
      <c r="J14403">
        <v>2.0300000000000001E-3</v>
      </c>
      <c r="K14403">
        <v>0.52900000000000003</v>
      </c>
      <c r="L14403">
        <v>1.5052777777777784</v>
      </c>
      <c r="M14403" s="2">
        <f t="shared" si="448"/>
        <v>83.333333333333343</v>
      </c>
      <c r="N14403" t="s">
        <v>87</v>
      </c>
    </row>
    <row r="14404" spans="1:14">
      <c r="A14404">
        <v>61</v>
      </c>
      <c r="B14404" t="s">
        <v>4365</v>
      </c>
      <c r="C14404" t="s">
        <v>4364</v>
      </c>
      <c r="D14404">
        <v>381</v>
      </c>
      <c r="E14404" s="1">
        <v>0.52600000000000002</v>
      </c>
      <c r="F14404">
        <v>0.66900000000000004</v>
      </c>
      <c r="G14404">
        <v>5.8999999999999997E-2</v>
      </c>
      <c r="H14404">
        <v>34</v>
      </c>
      <c r="I14404">
        <v>8.5</v>
      </c>
      <c r="J14404">
        <v>4.6000000000000001E-4</v>
      </c>
      <c r="K14404">
        <v>0.18099999999999999</v>
      </c>
      <c r="L14404">
        <v>1.5052777777777784</v>
      </c>
      <c r="M14404" s="2">
        <f t="shared" si="448"/>
        <v>84.722222222222214</v>
      </c>
      <c r="N14404" t="s">
        <v>87</v>
      </c>
    </row>
    <row r="14405" spans="1:14">
      <c r="A14405">
        <v>62</v>
      </c>
      <c r="B14405" t="s">
        <v>4363</v>
      </c>
      <c r="C14405" t="s">
        <v>4362</v>
      </c>
      <c r="D14405">
        <v>431</v>
      </c>
      <c r="E14405" s="1">
        <v>0.51400000000000001</v>
      </c>
      <c r="F14405">
        <v>0.75900000000000001</v>
      </c>
      <c r="G14405">
        <v>2.1890000000000001</v>
      </c>
      <c r="H14405">
        <v>74</v>
      </c>
      <c r="I14405">
        <v>2.2999999999999998</v>
      </c>
      <c r="J14405">
        <v>2.63E-3</v>
      </c>
      <c r="K14405">
        <v>0.42399999999999999</v>
      </c>
      <c r="L14405">
        <v>1.5052777777777784</v>
      </c>
      <c r="M14405" s="2">
        <f t="shared" si="448"/>
        <v>86.111111111111114</v>
      </c>
      <c r="N14405" t="s">
        <v>87</v>
      </c>
    </row>
    <row r="14406" spans="1:14">
      <c r="A14406">
        <v>63</v>
      </c>
      <c r="B14406" t="s">
        <v>6162</v>
      </c>
      <c r="C14406" t="s">
        <v>6161</v>
      </c>
      <c r="D14406">
        <v>108</v>
      </c>
      <c r="E14406" s="1">
        <v>0.5</v>
      </c>
      <c r="G14406">
        <v>0.23100000000000001</v>
      </c>
      <c r="H14406">
        <v>13</v>
      </c>
      <c r="I14406">
        <v>6</v>
      </c>
      <c r="J14406">
        <v>2.9999999999999997E-4</v>
      </c>
      <c r="L14406">
        <v>1.5052777777777784</v>
      </c>
      <c r="M14406" s="2">
        <f t="shared" si="448"/>
        <v>87.5</v>
      </c>
      <c r="N14406" t="s">
        <v>87</v>
      </c>
    </row>
    <row r="14407" spans="1:14">
      <c r="A14407">
        <v>64</v>
      </c>
      <c r="B14407" t="s">
        <v>4361</v>
      </c>
      <c r="C14407" t="s">
        <v>4360</v>
      </c>
      <c r="D14407">
        <v>220</v>
      </c>
      <c r="E14407" s="1">
        <v>0.48899999999999999</v>
      </c>
      <c r="F14407">
        <v>0.61199999999999999</v>
      </c>
      <c r="G14407">
        <v>0</v>
      </c>
      <c r="H14407">
        <v>27</v>
      </c>
      <c r="I14407">
        <v>7.8</v>
      </c>
      <c r="J14407">
        <v>4.2999999999999999E-4</v>
      </c>
      <c r="K14407">
        <v>0.19</v>
      </c>
      <c r="L14407">
        <v>1.5052777777777784</v>
      </c>
      <c r="M14407" s="2">
        <f t="shared" si="448"/>
        <v>88.888888888888886</v>
      </c>
      <c r="N14407" t="s">
        <v>87</v>
      </c>
    </row>
    <row r="14408" spans="1:14">
      <c r="A14408">
        <v>65</v>
      </c>
      <c r="B14408" t="s">
        <v>3897</v>
      </c>
      <c r="C14408" t="s">
        <v>3896</v>
      </c>
      <c r="D14408">
        <v>227</v>
      </c>
      <c r="E14408" s="1">
        <v>0.47399999999999998</v>
      </c>
      <c r="F14408">
        <v>0.84799999999999998</v>
      </c>
      <c r="G14408">
        <v>0.15</v>
      </c>
      <c r="H14408">
        <v>20</v>
      </c>
      <c r="I14408">
        <v>9.6</v>
      </c>
      <c r="J14408">
        <v>2.4000000000000001E-4</v>
      </c>
      <c r="K14408">
        <v>0.17599999999999999</v>
      </c>
      <c r="L14408">
        <v>1.5052777777777784</v>
      </c>
      <c r="M14408" s="2">
        <f t="shared" ref="M14408:M14415" si="449">A14408/72*100</f>
        <v>90.277777777777786</v>
      </c>
      <c r="N14408" t="s">
        <v>87</v>
      </c>
    </row>
    <row r="14409" spans="1:14">
      <c r="A14409">
        <v>66</v>
      </c>
      <c r="B14409" t="s">
        <v>17649</v>
      </c>
      <c r="C14409" t="s">
        <v>17650</v>
      </c>
      <c r="D14409">
        <v>133</v>
      </c>
      <c r="E14409" s="1">
        <v>0.46899999999999997</v>
      </c>
      <c r="F14409">
        <v>0.53800000000000003</v>
      </c>
      <c r="G14409">
        <v>0</v>
      </c>
      <c r="H14409">
        <v>16</v>
      </c>
      <c r="I14409" t="s">
        <v>18288</v>
      </c>
      <c r="J14409">
        <v>1.2999999999999999E-4</v>
      </c>
      <c r="K14409">
        <v>0.09</v>
      </c>
      <c r="L14409">
        <v>1.5052777777777784</v>
      </c>
      <c r="M14409" s="2">
        <f t="shared" si="449"/>
        <v>91.666666666666657</v>
      </c>
      <c r="N14409" t="s">
        <v>87</v>
      </c>
    </row>
    <row r="14410" spans="1:14">
      <c r="A14410">
        <v>67</v>
      </c>
      <c r="B14410" t="s">
        <v>4359</v>
      </c>
      <c r="C14410" t="s">
        <v>4358</v>
      </c>
      <c r="D14410">
        <v>247</v>
      </c>
      <c r="E14410" s="1">
        <v>0.34300000000000003</v>
      </c>
      <c r="F14410">
        <v>0.52600000000000002</v>
      </c>
      <c r="G14410">
        <v>0</v>
      </c>
      <c r="H14410">
        <v>20</v>
      </c>
      <c r="I14410">
        <v>9.9</v>
      </c>
      <c r="J14410">
        <v>3.2000000000000003E-4</v>
      </c>
      <c r="K14410">
        <v>0.191</v>
      </c>
      <c r="L14410">
        <v>1.5052777777777784</v>
      </c>
      <c r="M14410" s="2">
        <f t="shared" si="449"/>
        <v>93.055555555555557</v>
      </c>
      <c r="N14410" t="s">
        <v>87</v>
      </c>
    </row>
    <row r="14411" spans="1:14">
      <c r="A14411">
        <v>68</v>
      </c>
      <c r="B14411" t="s">
        <v>4357</v>
      </c>
      <c r="C14411" t="s">
        <v>4356</v>
      </c>
      <c r="D14411">
        <v>38</v>
      </c>
      <c r="E14411" s="1">
        <v>0.30399999999999999</v>
      </c>
      <c r="F14411">
        <v>0.39100000000000001</v>
      </c>
      <c r="G14411">
        <v>0</v>
      </c>
      <c r="H14411">
        <v>12</v>
      </c>
      <c r="J14411">
        <v>1E-4</v>
      </c>
      <c r="K14411">
        <v>8.5000000000000006E-2</v>
      </c>
      <c r="L14411">
        <v>1.5052777777777784</v>
      </c>
      <c r="M14411" s="2">
        <f t="shared" si="449"/>
        <v>94.444444444444443</v>
      </c>
      <c r="N14411" t="s">
        <v>87</v>
      </c>
    </row>
    <row r="14412" spans="1:14">
      <c r="A14412">
        <v>69</v>
      </c>
      <c r="B14412" t="s">
        <v>4355</v>
      </c>
      <c r="C14412" t="s">
        <v>4354</v>
      </c>
      <c r="D14412">
        <v>134</v>
      </c>
      <c r="E14412" s="1">
        <v>0.27900000000000003</v>
      </c>
      <c r="F14412">
        <v>0.33300000000000002</v>
      </c>
      <c r="G14412">
        <v>0</v>
      </c>
      <c r="H14412">
        <v>17</v>
      </c>
      <c r="I14412">
        <v>9.6999999999999993</v>
      </c>
      <c r="J14412">
        <v>1.4999999999999999E-4</v>
      </c>
      <c r="K14412">
        <v>0.09</v>
      </c>
      <c r="L14412">
        <v>1.5052777777777784</v>
      </c>
      <c r="M14412" s="2">
        <f t="shared" si="449"/>
        <v>95.833333333333343</v>
      </c>
      <c r="N14412" t="s">
        <v>87</v>
      </c>
    </row>
    <row r="14413" spans="1:14">
      <c r="A14413">
        <v>70</v>
      </c>
      <c r="B14413" t="s">
        <v>4353</v>
      </c>
      <c r="C14413" t="s">
        <v>4352</v>
      </c>
      <c r="D14413">
        <v>89</v>
      </c>
      <c r="E14413" s="1">
        <v>0.23300000000000001</v>
      </c>
      <c r="F14413">
        <v>0.30299999999999999</v>
      </c>
      <c r="G14413">
        <v>0</v>
      </c>
      <c r="H14413">
        <v>13</v>
      </c>
      <c r="J14413">
        <v>1.6000000000000001E-4</v>
      </c>
      <c r="K14413">
        <v>0.122</v>
      </c>
      <c r="L14413">
        <v>1.5052777777777784</v>
      </c>
      <c r="M14413" s="2">
        <f t="shared" si="449"/>
        <v>97.222222222222214</v>
      </c>
      <c r="N14413" t="s">
        <v>87</v>
      </c>
    </row>
    <row r="14414" spans="1:14">
      <c r="A14414">
        <v>71</v>
      </c>
      <c r="B14414" t="s">
        <v>4351</v>
      </c>
      <c r="C14414" t="s">
        <v>4350</v>
      </c>
      <c r="D14414">
        <v>345</v>
      </c>
      <c r="E14414" s="1">
        <v>0.16700000000000001</v>
      </c>
      <c r="F14414">
        <v>0.45800000000000002</v>
      </c>
      <c r="G14414">
        <v>0.05</v>
      </c>
      <c r="H14414">
        <v>20</v>
      </c>
      <c r="I14414" t="s">
        <v>18288</v>
      </c>
      <c r="J14414">
        <v>2.9E-4</v>
      </c>
      <c r="K14414">
        <v>0.156</v>
      </c>
      <c r="L14414">
        <v>1.5052777777777784</v>
      </c>
      <c r="M14414" s="2">
        <f t="shared" si="449"/>
        <v>98.611111111111114</v>
      </c>
      <c r="N14414" t="s">
        <v>87</v>
      </c>
    </row>
    <row r="14415" spans="1:14">
      <c r="A14415">
        <v>72</v>
      </c>
      <c r="B14415" t="s">
        <v>4349</v>
      </c>
      <c r="C14415" t="s">
        <v>4348</v>
      </c>
      <c r="D14415">
        <v>33</v>
      </c>
      <c r="E14415" s="1">
        <v>0.114</v>
      </c>
      <c r="F14415">
        <v>0.12</v>
      </c>
      <c r="J14415">
        <v>9.0000000000000006E-5</v>
      </c>
      <c r="K14415">
        <v>4.8000000000000001E-2</v>
      </c>
      <c r="L14415">
        <v>1.5052777777777784</v>
      </c>
      <c r="M14415" s="2">
        <f t="shared" si="449"/>
        <v>100</v>
      </c>
      <c r="N14415" t="s">
        <v>87</v>
      </c>
    </row>
    <row r="14416" spans="1:14" s="3" customFormat="1">
      <c r="E14416" s="4"/>
      <c r="M14416" s="5"/>
    </row>
    <row r="14417" spans="1:14">
      <c r="A14417">
        <v>1</v>
      </c>
      <c r="B14417" t="s">
        <v>20039</v>
      </c>
      <c r="C14417" t="s">
        <v>20040</v>
      </c>
      <c r="D14417">
        <v>6402</v>
      </c>
      <c r="E14417" s="1">
        <v>18.571000000000002</v>
      </c>
      <c r="F14417">
        <v>23.172999999999998</v>
      </c>
      <c r="G14417">
        <v>2.286</v>
      </c>
      <c r="H14417">
        <v>14</v>
      </c>
      <c r="I14417" t="s">
        <v>18288</v>
      </c>
      <c r="J14417">
        <v>1.004E-2</v>
      </c>
      <c r="K14417">
        <v>11.009</v>
      </c>
      <c r="L14417">
        <f>AVERAGE(E14417:E14430)</f>
        <v>3.3016428571428569</v>
      </c>
      <c r="M14417" s="2">
        <f t="shared" ref="M14417:M14430" si="450">A14417/14*100</f>
        <v>7.1428571428571423</v>
      </c>
      <c r="N14417" t="s">
        <v>88</v>
      </c>
    </row>
    <row r="14418" spans="1:14">
      <c r="A14418">
        <v>2</v>
      </c>
      <c r="B14418" t="s">
        <v>20051</v>
      </c>
      <c r="C14418" t="s">
        <v>20052</v>
      </c>
      <c r="D14418">
        <v>2536</v>
      </c>
      <c r="E14418" s="1">
        <v>3.9460000000000002</v>
      </c>
      <c r="F14418">
        <v>4.2489999999999997</v>
      </c>
      <c r="G14418">
        <v>0.45900000000000002</v>
      </c>
      <c r="H14418">
        <v>85</v>
      </c>
      <c r="I14418">
        <v>7</v>
      </c>
      <c r="J14418">
        <v>7.1599999999999997E-3</v>
      </c>
      <c r="K14418">
        <v>1.667</v>
      </c>
      <c r="L14418">
        <v>3.3016428571428569</v>
      </c>
      <c r="M14418" s="2">
        <f t="shared" si="450"/>
        <v>14.285714285714285</v>
      </c>
      <c r="N14418" t="s">
        <v>88</v>
      </c>
    </row>
    <row r="14419" spans="1:14">
      <c r="A14419">
        <v>3</v>
      </c>
      <c r="B14419" t="s">
        <v>20061</v>
      </c>
      <c r="C14419" t="s">
        <v>20062</v>
      </c>
      <c r="D14419">
        <v>5593</v>
      </c>
      <c r="E14419" s="1">
        <v>3.399</v>
      </c>
      <c r="F14419">
        <v>4.343</v>
      </c>
      <c r="G14419">
        <v>0.59399999999999997</v>
      </c>
      <c r="H14419">
        <v>155</v>
      </c>
      <c r="I14419">
        <v>6.1</v>
      </c>
      <c r="J14419">
        <v>1.5890000000000001E-2</v>
      </c>
      <c r="K14419">
        <v>1.4710000000000001</v>
      </c>
      <c r="L14419">
        <v>3.3016428571428569</v>
      </c>
      <c r="M14419" s="2">
        <f t="shared" si="450"/>
        <v>21.428571428571427</v>
      </c>
      <c r="N14419" t="s">
        <v>88</v>
      </c>
    </row>
    <row r="14420" spans="1:14">
      <c r="A14420">
        <v>4</v>
      </c>
      <c r="B14420" t="s">
        <v>11777</v>
      </c>
      <c r="C14420" t="s">
        <v>11778</v>
      </c>
      <c r="D14420">
        <v>10150</v>
      </c>
      <c r="E14420" s="1">
        <v>3.2610000000000001</v>
      </c>
      <c r="F14420">
        <v>4.0090000000000003</v>
      </c>
      <c r="G14420">
        <v>0.47899999999999998</v>
      </c>
      <c r="H14420">
        <v>165</v>
      </c>
      <c r="I14420" t="s">
        <v>18288</v>
      </c>
      <c r="J14420">
        <v>1.5939999999999999E-2</v>
      </c>
      <c r="K14420">
        <v>1.373</v>
      </c>
      <c r="L14420">
        <v>3.3016428571428569</v>
      </c>
      <c r="M14420" s="2">
        <f t="shared" si="450"/>
        <v>28.571428571428569</v>
      </c>
      <c r="N14420" t="s">
        <v>88</v>
      </c>
    </row>
    <row r="14421" spans="1:14">
      <c r="A14421">
        <v>5</v>
      </c>
      <c r="B14421" t="s">
        <v>20075</v>
      </c>
      <c r="C14421" t="s">
        <v>20076</v>
      </c>
      <c r="D14421">
        <v>17003</v>
      </c>
      <c r="E14421" s="1">
        <v>3.16</v>
      </c>
      <c r="F14421">
        <v>3.339</v>
      </c>
      <c r="G14421">
        <v>0.53100000000000003</v>
      </c>
      <c r="H14421">
        <v>354</v>
      </c>
      <c r="I14421" t="s">
        <v>18288</v>
      </c>
      <c r="J14421">
        <v>2.6380000000000001E-2</v>
      </c>
      <c r="K14421">
        <v>0.99199999999999999</v>
      </c>
      <c r="L14421">
        <v>3.3016428571428569</v>
      </c>
      <c r="M14421" s="2">
        <f t="shared" si="450"/>
        <v>35.714285714285715</v>
      </c>
      <c r="N14421" t="s">
        <v>88</v>
      </c>
    </row>
    <row r="14422" spans="1:14">
      <c r="A14422">
        <v>6</v>
      </c>
      <c r="B14422" t="s">
        <v>5774</v>
      </c>
      <c r="C14422" t="s">
        <v>5775</v>
      </c>
      <c r="D14422">
        <v>2105</v>
      </c>
      <c r="E14422" s="1">
        <v>2.5449999999999999</v>
      </c>
      <c r="F14422">
        <v>3.2040000000000002</v>
      </c>
      <c r="G14422">
        <v>0.214</v>
      </c>
      <c r="H14422">
        <v>56</v>
      </c>
      <c r="I14422">
        <v>8.5</v>
      </c>
      <c r="J14422">
        <v>4.4799999999999996E-3</v>
      </c>
      <c r="K14422">
        <v>1.0009999999999999</v>
      </c>
      <c r="L14422">
        <v>3.3016428571428569</v>
      </c>
      <c r="M14422" s="2">
        <f t="shared" si="450"/>
        <v>42.857142857142854</v>
      </c>
      <c r="N14422" t="s">
        <v>88</v>
      </c>
    </row>
    <row r="14423" spans="1:14">
      <c r="A14423">
        <v>7</v>
      </c>
      <c r="B14423" t="s">
        <v>20095</v>
      </c>
      <c r="C14423" t="s">
        <v>20096</v>
      </c>
      <c r="D14423">
        <v>2311</v>
      </c>
      <c r="E14423" s="1">
        <v>2.3759999999999999</v>
      </c>
      <c r="F14423">
        <v>2.456</v>
      </c>
      <c r="G14423">
        <v>0.22</v>
      </c>
      <c r="H14423">
        <v>41</v>
      </c>
      <c r="I14423" t="s">
        <v>18288</v>
      </c>
      <c r="J14423">
        <v>3.5300000000000002E-3</v>
      </c>
      <c r="K14423">
        <v>0.89</v>
      </c>
      <c r="L14423">
        <v>3.3016428571428569</v>
      </c>
      <c r="M14423" s="2">
        <f t="shared" si="450"/>
        <v>50</v>
      </c>
      <c r="N14423" t="s">
        <v>88</v>
      </c>
    </row>
    <row r="14424" spans="1:14">
      <c r="A14424">
        <v>8</v>
      </c>
      <c r="B14424" t="s">
        <v>11647</v>
      </c>
      <c r="C14424" t="s">
        <v>11648</v>
      </c>
      <c r="D14424">
        <v>4904</v>
      </c>
      <c r="E14424" s="1">
        <v>2.036</v>
      </c>
      <c r="F14424">
        <v>2.661</v>
      </c>
      <c r="G14424">
        <v>0.42299999999999999</v>
      </c>
      <c r="H14424">
        <v>156</v>
      </c>
      <c r="I14424">
        <v>7.6</v>
      </c>
      <c r="J14424">
        <v>1.031E-2</v>
      </c>
      <c r="K14424">
        <v>0.88300000000000001</v>
      </c>
      <c r="L14424">
        <v>3.3016428571428569</v>
      </c>
      <c r="M14424" s="2">
        <f t="shared" si="450"/>
        <v>57.142857142857139</v>
      </c>
      <c r="N14424" t="s">
        <v>88</v>
      </c>
    </row>
    <row r="14425" spans="1:14">
      <c r="A14425">
        <v>9</v>
      </c>
      <c r="B14425" t="s">
        <v>20105</v>
      </c>
      <c r="C14425" t="s">
        <v>20106</v>
      </c>
      <c r="D14425">
        <v>654</v>
      </c>
      <c r="E14425" s="1">
        <v>1.8819999999999999</v>
      </c>
      <c r="F14425">
        <v>1.889</v>
      </c>
      <c r="G14425">
        <v>0.41499999999999998</v>
      </c>
      <c r="H14425">
        <v>41</v>
      </c>
      <c r="I14425">
        <v>6.1</v>
      </c>
      <c r="J14425">
        <v>2E-3</v>
      </c>
      <c r="K14425">
        <v>0.70499999999999996</v>
      </c>
      <c r="L14425">
        <v>3.3016428571428569</v>
      </c>
      <c r="M14425" s="2">
        <f t="shared" si="450"/>
        <v>64.285714285714292</v>
      </c>
      <c r="N14425" t="s">
        <v>88</v>
      </c>
    </row>
    <row r="14426" spans="1:14">
      <c r="A14426">
        <v>10</v>
      </c>
      <c r="B14426" t="s">
        <v>20119</v>
      </c>
      <c r="C14426" t="s">
        <v>20120</v>
      </c>
      <c r="D14426">
        <v>2669</v>
      </c>
      <c r="E14426" s="1">
        <v>1.5069999999999999</v>
      </c>
      <c r="F14426">
        <v>1.6259999999999999</v>
      </c>
      <c r="G14426">
        <v>0.24199999999999999</v>
      </c>
      <c r="H14426">
        <v>149</v>
      </c>
      <c r="I14426">
        <v>7.2</v>
      </c>
      <c r="J14426">
        <v>6.2700000000000004E-3</v>
      </c>
      <c r="K14426">
        <v>0.53100000000000003</v>
      </c>
      <c r="L14426">
        <v>3.3016428571428569</v>
      </c>
      <c r="M14426" s="2">
        <f t="shared" si="450"/>
        <v>71.428571428571431</v>
      </c>
      <c r="N14426" t="s">
        <v>88</v>
      </c>
    </row>
    <row r="14427" spans="1:14">
      <c r="A14427">
        <v>11</v>
      </c>
      <c r="B14427" t="s">
        <v>20129</v>
      </c>
      <c r="C14427" t="s">
        <v>20130</v>
      </c>
      <c r="D14427">
        <v>2483</v>
      </c>
      <c r="E14427" s="1">
        <v>1.07</v>
      </c>
      <c r="F14427">
        <v>1.117</v>
      </c>
      <c r="G14427">
        <v>0.33300000000000002</v>
      </c>
      <c r="H14427">
        <v>39</v>
      </c>
      <c r="I14427" t="s">
        <v>18288</v>
      </c>
      <c r="J14427">
        <v>1.5399999999999999E-3</v>
      </c>
      <c r="K14427">
        <v>0.36799999999999999</v>
      </c>
      <c r="L14427">
        <v>3.3016428571428569</v>
      </c>
      <c r="M14427" s="2">
        <f t="shared" si="450"/>
        <v>78.571428571428569</v>
      </c>
      <c r="N14427" t="s">
        <v>88</v>
      </c>
    </row>
    <row r="14428" spans="1:14">
      <c r="A14428">
        <v>12</v>
      </c>
      <c r="B14428" t="s">
        <v>11691</v>
      </c>
      <c r="C14428" t="s">
        <v>11692</v>
      </c>
      <c r="D14428">
        <v>692</v>
      </c>
      <c r="E14428" s="1">
        <v>1</v>
      </c>
      <c r="F14428">
        <v>2.133</v>
      </c>
      <c r="G14428">
        <v>0.158</v>
      </c>
      <c r="H14428">
        <v>19</v>
      </c>
      <c r="I14428">
        <v>7.5</v>
      </c>
      <c r="J14428">
        <v>1.6000000000000001E-3</v>
      </c>
      <c r="K14428">
        <v>0.76100000000000001</v>
      </c>
      <c r="L14428">
        <v>3.3016428571428569</v>
      </c>
      <c r="M14428" s="2">
        <f t="shared" si="450"/>
        <v>85.714285714285708</v>
      </c>
      <c r="N14428" t="s">
        <v>88</v>
      </c>
    </row>
    <row r="14429" spans="1:14">
      <c r="A14429">
        <v>13</v>
      </c>
      <c r="B14429" t="s">
        <v>4415</v>
      </c>
      <c r="C14429" t="s">
        <v>4414</v>
      </c>
      <c r="D14429">
        <v>343</v>
      </c>
      <c r="E14429" s="1">
        <v>0.79700000000000004</v>
      </c>
      <c r="F14429">
        <v>0.74199999999999999</v>
      </c>
      <c r="G14429">
        <v>0.83299999999999996</v>
      </c>
      <c r="H14429">
        <v>42</v>
      </c>
      <c r="I14429">
        <v>8.6</v>
      </c>
      <c r="J14429">
        <v>7.1000000000000002E-4</v>
      </c>
      <c r="K14429">
        <v>0.249</v>
      </c>
      <c r="L14429">
        <v>3.3016428571428569</v>
      </c>
      <c r="M14429" s="2">
        <f t="shared" si="450"/>
        <v>92.857142857142861</v>
      </c>
      <c r="N14429" t="s">
        <v>88</v>
      </c>
    </row>
    <row r="14430" spans="1:14">
      <c r="A14430">
        <v>14</v>
      </c>
      <c r="B14430" t="s">
        <v>4413</v>
      </c>
      <c r="C14430" t="s">
        <v>4412</v>
      </c>
      <c r="D14430">
        <v>876</v>
      </c>
      <c r="E14430" s="1">
        <v>0.67300000000000004</v>
      </c>
      <c r="F14430">
        <v>0.752</v>
      </c>
      <c r="G14430">
        <v>1.462</v>
      </c>
      <c r="H14430">
        <v>26</v>
      </c>
      <c r="I14430" t="s">
        <v>18288</v>
      </c>
      <c r="J14430">
        <v>6.3000000000000003E-4</v>
      </c>
      <c r="K14430">
        <v>0.29799999999999999</v>
      </c>
      <c r="L14430">
        <v>3.3016428571428569</v>
      </c>
      <c r="M14430" s="2">
        <f t="shared" si="450"/>
        <v>100</v>
      </c>
      <c r="N14430" t="s">
        <v>88</v>
      </c>
    </row>
    <row r="14431" spans="1:14" s="3" customFormat="1">
      <c r="E14431" s="4"/>
      <c r="M14431" s="5"/>
    </row>
    <row r="14432" spans="1:14">
      <c r="A14432">
        <v>1</v>
      </c>
      <c r="B14432" t="s">
        <v>6784</v>
      </c>
      <c r="C14432" t="s">
        <v>6785</v>
      </c>
      <c r="D14432">
        <v>2043</v>
      </c>
      <c r="E14432" s="1">
        <v>12.422000000000001</v>
      </c>
      <c r="F14432">
        <v>14.073</v>
      </c>
      <c r="G14432">
        <v>1.444</v>
      </c>
      <c r="H14432">
        <v>18</v>
      </c>
      <c r="I14432">
        <v>4.7</v>
      </c>
      <c r="J14432">
        <v>9.7099999999999999E-3</v>
      </c>
      <c r="K14432">
        <v>5.7649999999999997</v>
      </c>
      <c r="L14432">
        <f>AVERAGE(E14432:E14609)</f>
        <v>1.989757062146895</v>
      </c>
      <c r="M14432" s="2">
        <f t="shared" ref="M14432:M14463" si="451">A14432/114*100</f>
        <v>0.8771929824561403</v>
      </c>
      <c r="N14432" t="s">
        <v>89</v>
      </c>
    </row>
    <row r="14433" spans="1:14">
      <c r="A14433">
        <v>2</v>
      </c>
      <c r="B14433" t="s">
        <v>4553</v>
      </c>
      <c r="C14433" t="s">
        <v>4552</v>
      </c>
      <c r="D14433">
        <v>7750</v>
      </c>
      <c r="E14433" s="1">
        <v>6.6959999999999997</v>
      </c>
      <c r="F14433">
        <v>8.3949999999999996</v>
      </c>
      <c r="G14433">
        <v>0.53400000000000003</v>
      </c>
      <c r="H14433">
        <v>58</v>
      </c>
      <c r="I14433">
        <v>6.9</v>
      </c>
      <c r="J14433">
        <v>2.1520000000000001E-2</v>
      </c>
      <c r="K14433">
        <v>3.13</v>
      </c>
      <c r="L14433">
        <v>1.9106666666666685</v>
      </c>
      <c r="M14433" s="2">
        <f t="shared" si="451"/>
        <v>1.7543859649122806</v>
      </c>
      <c r="N14433" t="s">
        <v>89</v>
      </c>
    </row>
    <row r="14434" spans="1:14">
      <c r="A14434">
        <v>3</v>
      </c>
      <c r="B14434" t="s">
        <v>11741</v>
      </c>
      <c r="C14434" t="s">
        <v>11742</v>
      </c>
      <c r="D14434">
        <v>1611</v>
      </c>
      <c r="E14434" s="1">
        <v>6.42</v>
      </c>
      <c r="F14434">
        <v>7.5259999999999998</v>
      </c>
      <c r="G14434">
        <v>0.86199999999999999</v>
      </c>
      <c r="H14434">
        <v>29</v>
      </c>
      <c r="I14434">
        <v>5.0999999999999996</v>
      </c>
      <c r="J14434">
        <v>6.3800000000000003E-3</v>
      </c>
      <c r="K14434">
        <v>2.7360000000000002</v>
      </c>
      <c r="L14434">
        <v>1.9106666666666685</v>
      </c>
      <c r="M14434" s="2">
        <f t="shared" si="451"/>
        <v>2.6315789473684208</v>
      </c>
      <c r="N14434" t="s">
        <v>89</v>
      </c>
    </row>
    <row r="14435" spans="1:14">
      <c r="A14435">
        <v>4</v>
      </c>
      <c r="B14435" t="s">
        <v>6712</v>
      </c>
      <c r="C14435" t="s">
        <v>6713</v>
      </c>
      <c r="D14435">
        <v>17639</v>
      </c>
      <c r="E14435" s="1">
        <v>5.8120000000000003</v>
      </c>
      <c r="F14435">
        <v>5.6390000000000002</v>
      </c>
      <c r="G14435">
        <v>0.72599999999999998</v>
      </c>
      <c r="H14435">
        <v>157</v>
      </c>
      <c r="I14435">
        <v>8.1</v>
      </c>
      <c r="J14435">
        <v>3.3250000000000002E-2</v>
      </c>
      <c r="K14435">
        <v>1.7749999999999999</v>
      </c>
      <c r="L14435">
        <v>1.9106666666666685</v>
      </c>
      <c r="M14435" s="2">
        <f t="shared" si="451"/>
        <v>3.5087719298245612</v>
      </c>
      <c r="N14435" t="s">
        <v>89</v>
      </c>
    </row>
    <row r="14436" spans="1:14">
      <c r="A14436">
        <v>5</v>
      </c>
      <c r="B14436" t="s">
        <v>6738</v>
      </c>
      <c r="C14436" t="s">
        <v>6739</v>
      </c>
      <c r="D14436">
        <v>16680</v>
      </c>
      <c r="E14436" s="1">
        <v>5.5869999999999997</v>
      </c>
      <c r="F14436">
        <v>6.1479999999999997</v>
      </c>
      <c r="G14436">
        <v>0.91300000000000003</v>
      </c>
      <c r="H14436">
        <v>230</v>
      </c>
      <c r="I14436">
        <v>8.6</v>
      </c>
      <c r="J14436">
        <v>3.5880000000000002E-2</v>
      </c>
      <c r="K14436">
        <v>2.234</v>
      </c>
      <c r="L14436">
        <v>1.9106666666666685</v>
      </c>
      <c r="M14436" s="2">
        <f t="shared" si="451"/>
        <v>4.3859649122807012</v>
      </c>
      <c r="N14436" t="s">
        <v>89</v>
      </c>
    </row>
    <row r="14437" spans="1:14">
      <c r="A14437">
        <v>6</v>
      </c>
      <c r="B14437" t="s">
        <v>4551</v>
      </c>
      <c r="C14437" t="s">
        <v>4550</v>
      </c>
      <c r="D14437">
        <v>19374</v>
      </c>
      <c r="E14437" s="1">
        <v>5.0110000000000001</v>
      </c>
      <c r="F14437">
        <v>6.7080000000000002</v>
      </c>
      <c r="G14437">
        <v>0.65400000000000003</v>
      </c>
      <c r="H14437">
        <v>104</v>
      </c>
      <c r="I14437" t="s">
        <v>18288</v>
      </c>
      <c r="J14437">
        <v>2.1760000000000002E-2</v>
      </c>
      <c r="K14437">
        <v>2.5369999999999999</v>
      </c>
      <c r="L14437">
        <v>1.9106666666666685</v>
      </c>
      <c r="M14437" s="2">
        <f t="shared" si="451"/>
        <v>5.2631578947368416</v>
      </c>
      <c r="N14437" t="s">
        <v>89</v>
      </c>
    </row>
    <row r="14438" spans="1:14">
      <c r="A14438">
        <v>7</v>
      </c>
      <c r="B14438" t="s">
        <v>4549</v>
      </c>
      <c r="C14438" t="s">
        <v>4548</v>
      </c>
      <c r="D14438">
        <v>13201</v>
      </c>
      <c r="E14438" s="1">
        <v>4.6459999999999999</v>
      </c>
      <c r="F14438">
        <v>6.3540000000000001</v>
      </c>
      <c r="G14438">
        <v>0.64300000000000002</v>
      </c>
      <c r="H14438">
        <v>98</v>
      </c>
      <c r="I14438" t="s">
        <v>18288</v>
      </c>
      <c r="J14438">
        <v>1.8919999999999999E-2</v>
      </c>
      <c r="K14438">
        <v>2.5630000000000002</v>
      </c>
      <c r="L14438">
        <v>1.9106666666666685</v>
      </c>
      <c r="M14438" s="2">
        <f t="shared" si="451"/>
        <v>6.140350877192982</v>
      </c>
      <c r="N14438" t="s">
        <v>89</v>
      </c>
    </row>
    <row r="14439" spans="1:14">
      <c r="A14439">
        <v>8</v>
      </c>
      <c r="B14439" t="s">
        <v>6678</v>
      </c>
      <c r="C14439" t="s">
        <v>6679</v>
      </c>
      <c r="D14439">
        <v>4037</v>
      </c>
      <c r="E14439" s="1">
        <v>4.6100000000000003</v>
      </c>
      <c r="F14439">
        <v>4.3470000000000004</v>
      </c>
      <c r="G14439">
        <v>0.435</v>
      </c>
      <c r="H14439">
        <v>124</v>
      </c>
      <c r="I14439">
        <v>4.5</v>
      </c>
      <c r="J14439">
        <v>1.4120000000000001E-2</v>
      </c>
      <c r="K14439">
        <v>1.44</v>
      </c>
      <c r="L14439">
        <v>1.9106666666666685</v>
      </c>
      <c r="M14439" s="2">
        <f t="shared" si="451"/>
        <v>7.0175438596491224</v>
      </c>
      <c r="N14439" t="s">
        <v>89</v>
      </c>
    </row>
    <row r="14440" spans="1:14">
      <c r="A14440">
        <v>9</v>
      </c>
      <c r="B14440" t="s">
        <v>4547</v>
      </c>
      <c r="C14440" t="s">
        <v>4546</v>
      </c>
      <c r="D14440">
        <v>1957</v>
      </c>
      <c r="E14440" s="1">
        <v>4.4000000000000004</v>
      </c>
      <c r="F14440">
        <v>4.22</v>
      </c>
      <c r="G14440">
        <v>0.41899999999999998</v>
      </c>
      <c r="H14440">
        <v>31</v>
      </c>
      <c r="I14440">
        <v>9.5</v>
      </c>
      <c r="J14440">
        <v>3.3600000000000001E-3</v>
      </c>
      <c r="K14440">
        <v>1.7549999999999999</v>
      </c>
      <c r="L14440">
        <v>1.9106666666666685</v>
      </c>
      <c r="M14440" s="2">
        <f t="shared" si="451"/>
        <v>7.8947368421052628</v>
      </c>
      <c r="N14440" t="s">
        <v>89</v>
      </c>
    </row>
    <row r="14441" spans="1:14">
      <c r="A14441">
        <v>10</v>
      </c>
      <c r="B14441" t="s">
        <v>4545</v>
      </c>
      <c r="C14441" t="s">
        <v>4544</v>
      </c>
      <c r="D14441">
        <v>1184</v>
      </c>
      <c r="E14441" s="1">
        <v>4.2160000000000002</v>
      </c>
      <c r="F14441">
        <v>4.8520000000000003</v>
      </c>
      <c r="G14441">
        <v>0.36399999999999999</v>
      </c>
      <c r="H14441">
        <v>22</v>
      </c>
      <c r="I14441">
        <v>8.6999999999999993</v>
      </c>
      <c r="J14441">
        <v>2.64E-3</v>
      </c>
      <c r="K14441">
        <v>1.8580000000000001</v>
      </c>
      <c r="L14441">
        <v>1.9106666666666685</v>
      </c>
      <c r="M14441" s="2">
        <f t="shared" si="451"/>
        <v>8.7719298245614024</v>
      </c>
      <c r="N14441" t="s">
        <v>89</v>
      </c>
    </row>
    <row r="14442" spans="1:14">
      <c r="A14442">
        <v>11</v>
      </c>
      <c r="B14442" t="s">
        <v>4543</v>
      </c>
      <c r="C14442" t="s">
        <v>4542</v>
      </c>
      <c r="D14442">
        <v>198</v>
      </c>
      <c r="E14442" s="1">
        <v>4.16</v>
      </c>
      <c r="G14442">
        <v>1.2</v>
      </c>
      <c r="H14442">
        <v>10</v>
      </c>
      <c r="I14442">
        <v>2.6</v>
      </c>
      <c r="J14442">
        <v>9.3000000000000005E-4</v>
      </c>
      <c r="L14442">
        <v>1.9106666666666685</v>
      </c>
      <c r="M14442" s="2">
        <f t="shared" si="451"/>
        <v>9.6491228070175428</v>
      </c>
      <c r="N14442" t="s">
        <v>89</v>
      </c>
    </row>
    <row r="14443" spans="1:14">
      <c r="A14443">
        <v>12</v>
      </c>
      <c r="B14443" t="s">
        <v>6800</v>
      </c>
      <c r="C14443" t="s">
        <v>6801</v>
      </c>
      <c r="D14443">
        <v>7925</v>
      </c>
      <c r="E14443" s="1">
        <v>3.8319999999999999</v>
      </c>
      <c r="F14443">
        <v>5.0209999999999999</v>
      </c>
      <c r="G14443">
        <v>0.57299999999999995</v>
      </c>
      <c r="H14443">
        <v>103</v>
      </c>
      <c r="I14443">
        <v>9.3000000000000007</v>
      </c>
      <c r="J14443">
        <v>1.6840000000000001E-2</v>
      </c>
      <c r="K14443">
        <v>2.0049999999999999</v>
      </c>
      <c r="L14443">
        <v>1.9106666666666685</v>
      </c>
      <c r="M14443" s="2">
        <f t="shared" si="451"/>
        <v>10.526315789473683</v>
      </c>
      <c r="N14443" t="s">
        <v>89</v>
      </c>
    </row>
    <row r="14444" spans="1:14">
      <c r="A14444">
        <v>13</v>
      </c>
      <c r="B14444" t="s">
        <v>11743</v>
      </c>
      <c r="C14444" t="s">
        <v>11744</v>
      </c>
      <c r="D14444">
        <v>4349</v>
      </c>
      <c r="E14444" s="1">
        <v>3.5790000000000002</v>
      </c>
      <c r="F14444">
        <v>4.1479999999999997</v>
      </c>
      <c r="G14444">
        <v>0.59199999999999997</v>
      </c>
      <c r="H14444">
        <v>76</v>
      </c>
      <c r="I14444">
        <v>7.7</v>
      </c>
      <c r="J14444">
        <v>1.0160000000000001E-2</v>
      </c>
      <c r="K14444">
        <v>1.5009999999999999</v>
      </c>
      <c r="L14444">
        <v>1.9106666666666685</v>
      </c>
      <c r="M14444" s="2">
        <f t="shared" si="451"/>
        <v>11.403508771929824</v>
      </c>
      <c r="N14444" t="s">
        <v>89</v>
      </c>
    </row>
    <row r="14445" spans="1:14">
      <c r="A14445">
        <v>14</v>
      </c>
      <c r="B14445" t="s">
        <v>4541</v>
      </c>
      <c r="C14445" t="s">
        <v>4540</v>
      </c>
      <c r="D14445">
        <v>198</v>
      </c>
      <c r="E14445" s="1">
        <v>3.54</v>
      </c>
      <c r="F14445">
        <v>3.58</v>
      </c>
      <c r="G14445">
        <v>0.48699999999999999</v>
      </c>
      <c r="H14445">
        <v>39</v>
      </c>
      <c r="I14445">
        <v>1.9</v>
      </c>
      <c r="J14445">
        <v>1.3600000000000001E-3</v>
      </c>
      <c r="K14445">
        <v>1.552</v>
      </c>
      <c r="L14445">
        <v>1.9106666666666685</v>
      </c>
      <c r="M14445" s="2">
        <f t="shared" si="451"/>
        <v>12.280701754385964</v>
      </c>
      <c r="N14445" t="s">
        <v>89</v>
      </c>
    </row>
    <row r="14446" spans="1:14">
      <c r="A14446">
        <v>15</v>
      </c>
      <c r="B14446" t="s">
        <v>4539</v>
      </c>
      <c r="C14446" t="s">
        <v>4538</v>
      </c>
      <c r="D14446">
        <v>11908</v>
      </c>
      <c r="E14446" s="1">
        <v>3.4710000000000001</v>
      </c>
      <c r="F14446">
        <v>4.1580000000000004</v>
      </c>
      <c r="G14446">
        <v>0.46200000000000002</v>
      </c>
      <c r="H14446">
        <v>106</v>
      </c>
      <c r="I14446">
        <v>9.8000000000000007</v>
      </c>
      <c r="J14446">
        <v>2.0899999999999998E-2</v>
      </c>
      <c r="K14446">
        <v>1.4379999999999999</v>
      </c>
      <c r="L14446">
        <v>1.9106666666666685</v>
      </c>
      <c r="M14446" s="2">
        <f t="shared" si="451"/>
        <v>13.157894736842104</v>
      </c>
      <c r="N14446" t="s">
        <v>89</v>
      </c>
    </row>
    <row r="14447" spans="1:14">
      <c r="A14447">
        <v>16</v>
      </c>
      <c r="B14447" t="s">
        <v>4537</v>
      </c>
      <c r="C14447" t="s">
        <v>4536</v>
      </c>
      <c r="D14447">
        <v>3517</v>
      </c>
      <c r="E14447" s="1">
        <v>3.28</v>
      </c>
      <c r="F14447">
        <v>3.5019999999999998</v>
      </c>
      <c r="G14447">
        <v>0.40500000000000003</v>
      </c>
      <c r="H14447">
        <v>131</v>
      </c>
      <c r="I14447">
        <v>6.5</v>
      </c>
      <c r="J14447">
        <v>7.4099999999999999E-3</v>
      </c>
      <c r="K14447">
        <v>0.92700000000000005</v>
      </c>
      <c r="L14447">
        <v>1.9106666666666685</v>
      </c>
      <c r="M14447" s="2">
        <f t="shared" si="451"/>
        <v>14.035087719298245</v>
      </c>
      <c r="N14447" t="s">
        <v>89</v>
      </c>
    </row>
    <row r="14448" spans="1:14">
      <c r="A14448">
        <v>17</v>
      </c>
      <c r="B14448" t="s">
        <v>4535</v>
      </c>
      <c r="C14448" t="s">
        <v>4534</v>
      </c>
      <c r="D14448">
        <v>5651</v>
      </c>
      <c r="E14448" s="1">
        <v>3.0049999999999999</v>
      </c>
      <c r="F14448">
        <v>4.2300000000000004</v>
      </c>
      <c r="G14448">
        <v>0.34899999999999998</v>
      </c>
      <c r="H14448">
        <v>109</v>
      </c>
      <c r="I14448">
        <v>9</v>
      </c>
      <c r="J14448">
        <v>1.2160000000000001E-2</v>
      </c>
      <c r="K14448">
        <v>1.5169999999999999</v>
      </c>
      <c r="L14448">
        <v>1.9106666666666685</v>
      </c>
      <c r="M14448" s="2">
        <f t="shared" si="451"/>
        <v>14.912280701754385</v>
      </c>
      <c r="N14448" t="s">
        <v>89</v>
      </c>
    </row>
    <row r="14449" spans="1:14">
      <c r="A14449">
        <v>18</v>
      </c>
      <c r="B14449" t="s">
        <v>4533</v>
      </c>
      <c r="C14449" t="s">
        <v>4532</v>
      </c>
      <c r="D14449">
        <v>5729</v>
      </c>
      <c r="E14449" s="1">
        <v>2.9940000000000002</v>
      </c>
      <c r="F14449">
        <v>4.0209999999999999</v>
      </c>
      <c r="G14449">
        <v>0.23699999999999999</v>
      </c>
      <c r="H14449">
        <v>97</v>
      </c>
      <c r="I14449" t="s">
        <v>18288</v>
      </c>
      <c r="J14449">
        <v>9.5700000000000004E-3</v>
      </c>
      <c r="K14449">
        <v>1.653</v>
      </c>
      <c r="L14449">
        <v>1.9106666666666685</v>
      </c>
      <c r="M14449" s="2">
        <f t="shared" si="451"/>
        <v>15.789473684210526</v>
      </c>
      <c r="N14449" t="s">
        <v>89</v>
      </c>
    </row>
    <row r="14450" spans="1:14">
      <c r="A14450">
        <v>19</v>
      </c>
      <c r="B14450" t="s">
        <v>4531</v>
      </c>
      <c r="C14450" t="s">
        <v>4530</v>
      </c>
      <c r="D14450">
        <v>3148</v>
      </c>
      <c r="E14450" s="1">
        <v>2.911</v>
      </c>
      <c r="F14450">
        <v>3.7469999999999999</v>
      </c>
      <c r="G14450">
        <v>1.19</v>
      </c>
      <c r="H14450">
        <v>79</v>
      </c>
      <c r="I14450">
        <v>9.6999999999999993</v>
      </c>
      <c r="J14450">
        <v>5.3800000000000002E-3</v>
      </c>
      <c r="K14450">
        <v>1.389</v>
      </c>
      <c r="L14450">
        <v>1.9106666666666685</v>
      </c>
      <c r="M14450" s="2">
        <f t="shared" si="451"/>
        <v>16.666666666666664</v>
      </c>
      <c r="N14450" t="s">
        <v>89</v>
      </c>
    </row>
    <row r="14451" spans="1:14">
      <c r="A14451">
        <v>20</v>
      </c>
      <c r="B14451" t="s">
        <v>12049</v>
      </c>
      <c r="C14451" t="s">
        <v>12050</v>
      </c>
      <c r="D14451">
        <v>6618</v>
      </c>
      <c r="E14451" s="1">
        <v>2.8769999999999998</v>
      </c>
      <c r="F14451">
        <v>3.512</v>
      </c>
      <c r="G14451">
        <v>0.49299999999999999</v>
      </c>
      <c r="H14451">
        <v>138</v>
      </c>
      <c r="I14451">
        <v>9.6999999999999993</v>
      </c>
      <c r="J14451">
        <v>9.0500000000000008E-3</v>
      </c>
      <c r="K14451">
        <v>0.95299999999999996</v>
      </c>
      <c r="L14451">
        <v>1.9106666666666685</v>
      </c>
      <c r="M14451" s="2">
        <f t="shared" si="451"/>
        <v>17.543859649122805</v>
      </c>
      <c r="N14451" t="s">
        <v>89</v>
      </c>
    </row>
    <row r="14452" spans="1:14">
      <c r="A14452">
        <v>21</v>
      </c>
      <c r="B14452" t="s">
        <v>4529</v>
      </c>
      <c r="C14452" t="s">
        <v>4528</v>
      </c>
      <c r="D14452">
        <v>2865</v>
      </c>
      <c r="E14452" s="1">
        <v>2.665</v>
      </c>
      <c r="F14452">
        <v>3.91</v>
      </c>
      <c r="G14452">
        <v>0.28199999999999997</v>
      </c>
      <c r="H14452">
        <v>71</v>
      </c>
      <c r="I14452">
        <v>6.1</v>
      </c>
      <c r="J14452">
        <v>9.0799999999999995E-3</v>
      </c>
      <c r="K14452">
        <v>1.45</v>
      </c>
      <c r="L14452">
        <v>1.9106666666666685</v>
      </c>
      <c r="M14452" s="2">
        <f t="shared" si="451"/>
        <v>18.421052631578945</v>
      </c>
      <c r="N14452" t="s">
        <v>89</v>
      </c>
    </row>
    <row r="14453" spans="1:14">
      <c r="A14453">
        <v>22</v>
      </c>
      <c r="B14453" t="s">
        <v>4527</v>
      </c>
      <c r="C14453" t="s">
        <v>4526</v>
      </c>
      <c r="D14453">
        <v>1415</v>
      </c>
      <c r="E14453" s="1">
        <v>2.629</v>
      </c>
      <c r="F14453">
        <v>2.0219999999999998</v>
      </c>
      <c r="G14453">
        <v>1.2310000000000001</v>
      </c>
      <c r="H14453">
        <v>52</v>
      </c>
      <c r="I14453">
        <v>8</v>
      </c>
      <c r="J14453">
        <v>2.7100000000000002E-3</v>
      </c>
      <c r="K14453">
        <v>0.68600000000000005</v>
      </c>
      <c r="L14453">
        <v>1.9106666666666685</v>
      </c>
      <c r="M14453" s="2">
        <f t="shared" si="451"/>
        <v>19.298245614035086</v>
      </c>
      <c r="N14453" t="s">
        <v>89</v>
      </c>
    </row>
    <row r="14454" spans="1:14">
      <c r="A14454">
        <v>23</v>
      </c>
      <c r="B14454" t="s">
        <v>4341</v>
      </c>
      <c r="C14454" t="s">
        <v>4340</v>
      </c>
      <c r="D14454">
        <v>4817</v>
      </c>
      <c r="E14454" s="1">
        <v>2.5499999999999998</v>
      </c>
      <c r="F14454">
        <v>3.2959999999999998</v>
      </c>
      <c r="G14454">
        <v>0.32400000000000001</v>
      </c>
      <c r="H14454">
        <v>108</v>
      </c>
      <c r="I14454">
        <v>8.6</v>
      </c>
      <c r="J14454">
        <v>1.059E-2</v>
      </c>
      <c r="K14454">
        <v>1.24</v>
      </c>
      <c r="L14454">
        <v>1.9106666666666685</v>
      </c>
      <c r="M14454" s="2">
        <f t="shared" si="451"/>
        <v>20.175438596491226</v>
      </c>
      <c r="N14454" t="s">
        <v>89</v>
      </c>
    </row>
    <row r="14455" spans="1:14">
      <c r="A14455">
        <v>24</v>
      </c>
      <c r="B14455" t="s">
        <v>5774</v>
      </c>
      <c r="C14455" t="s">
        <v>5775</v>
      </c>
      <c r="D14455">
        <v>2105</v>
      </c>
      <c r="E14455" s="1">
        <v>2.5449999999999999</v>
      </c>
      <c r="F14455">
        <v>3.2040000000000002</v>
      </c>
      <c r="G14455">
        <v>0.214</v>
      </c>
      <c r="H14455">
        <v>56</v>
      </c>
      <c r="I14455">
        <v>8.5</v>
      </c>
      <c r="J14455">
        <v>4.4799999999999996E-3</v>
      </c>
      <c r="K14455">
        <v>1.0009999999999999</v>
      </c>
      <c r="L14455">
        <v>1.9106666666666685</v>
      </c>
      <c r="M14455" s="2">
        <f t="shared" si="451"/>
        <v>21.052631578947366</v>
      </c>
      <c r="N14455" t="s">
        <v>89</v>
      </c>
    </row>
    <row r="14456" spans="1:14">
      <c r="A14456">
        <v>25</v>
      </c>
      <c r="B14456" t="s">
        <v>4339</v>
      </c>
      <c r="C14456" t="s">
        <v>4338</v>
      </c>
      <c r="D14456">
        <v>3944</v>
      </c>
      <c r="E14456" s="1">
        <v>2.524</v>
      </c>
      <c r="F14456">
        <v>3.0870000000000002</v>
      </c>
      <c r="G14456">
        <v>0.374</v>
      </c>
      <c r="H14456">
        <v>107</v>
      </c>
      <c r="I14456">
        <v>5.6</v>
      </c>
      <c r="J14456">
        <v>1.102E-2</v>
      </c>
      <c r="K14456">
        <v>0.94</v>
      </c>
      <c r="L14456">
        <v>1.9106666666666685</v>
      </c>
      <c r="M14456" s="2">
        <f t="shared" si="451"/>
        <v>21.929824561403507</v>
      </c>
      <c r="N14456" t="s">
        <v>89</v>
      </c>
    </row>
    <row r="14457" spans="1:14">
      <c r="A14457">
        <v>26</v>
      </c>
      <c r="B14457" t="s">
        <v>4525</v>
      </c>
      <c r="C14457" t="s">
        <v>4524</v>
      </c>
      <c r="D14457">
        <v>1635</v>
      </c>
      <c r="E14457" s="1">
        <v>2.4300000000000002</v>
      </c>
      <c r="F14457">
        <v>2.9380000000000002</v>
      </c>
      <c r="G14457">
        <v>0.29499999999999998</v>
      </c>
      <c r="H14457">
        <v>44</v>
      </c>
      <c r="I14457">
        <v>7</v>
      </c>
      <c r="J14457">
        <v>3.8999999999999998E-3</v>
      </c>
      <c r="K14457">
        <v>1.1459999999999999</v>
      </c>
      <c r="L14457">
        <v>1.9106666666666685</v>
      </c>
      <c r="M14457" s="2">
        <f t="shared" si="451"/>
        <v>22.807017543859647</v>
      </c>
      <c r="N14457" t="s">
        <v>89</v>
      </c>
    </row>
    <row r="14458" spans="1:14">
      <c r="A14458">
        <v>27</v>
      </c>
      <c r="B14458" t="s">
        <v>1701</v>
      </c>
      <c r="C14458" t="s">
        <v>1700</v>
      </c>
      <c r="D14458">
        <v>849</v>
      </c>
      <c r="E14458" s="1">
        <v>2.42</v>
      </c>
      <c r="F14458">
        <v>2.44</v>
      </c>
      <c r="G14458">
        <v>0.28000000000000003</v>
      </c>
      <c r="H14458">
        <v>25</v>
      </c>
      <c r="I14458">
        <v>7.4</v>
      </c>
      <c r="J14458">
        <v>1.5499999999999999E-3</v>
      </c>
      <c r="K14458">
        <v>0.70799999999999996</v>
      </c>
      <c r="L14458">
        <v>1.9106666666666685</v>
      </c>
      <c r="M14458" s="2">
        <f t="shared" si="451"/>
        <v>23.684210526315788</v>
      </c>
      <c r="N14458" t="s">
        <v>89</v>
      </c>
    </row>
    <row r="14459" spans="1:14">
      <c r="A14459">
        <v>28</v>
      </c>
      <c r="B14459" t="s">
        <v>4523</v>
      </c>
      <c r="C14459" t="s">
        <v>4522</v>
      </c>
      <c r="D14459">
        <v>1176</v>
      </c>
      <c r="E14459" s="1">
        <v>2.4180000000000001</v>
      </c>
      <c r="F14459">
        <v>2.39</v>
      </c>
      <c r="G14459">
        <v>0.37</v>
      </c>
      <c r="H14459">
        <v>54</v>
      </c>
      <c r="I14459">
        <v>7.2</v>
      </c>
      <c r="J14459">
        <v>2.82E-3</v>
      </c>
      <c r="K14459">
        <v>0.82399999999999995</v>
      </c>
      <c r="L14459">
        <v>1.9106666666666685</v>
      </c>
      <c r="M14459" s="2">
        <f t="shared" si="451"/>
        <v>24.561403508771928</v>
      </c>
      <c r="N14459" t="s">
        <v>89</v>
      </c>
    </row>
    <row r="14460" spans="1:14">
      <c r="A14460">
        <v>29</v>
      </c>
      <c r="B14460" t="s">
        <v>4337</v>
      </c>
      <c r="C14460" t="s">
        <v>4336</v>
      </c>
      <c r="D14460">
        <v>1747</v>
      </c>
      <c r="E14460" s="1">
        <v>2.3809999999999998</v>
      </c>
      <c r="F14460">
        <v>2.7669999999999999</v>
      </c>
      <c r="G14460">
        <v>0.36599999999999999</v>
      </c>
      <c r="H14460">
        <v>93</v>
      </c>
      <c r="I14460">
        <v>7.3</v>
      </c>
      <c r="J14460">
        <v>4.7099999999999998E-3</v>
      </c>
      <c r="K14460">
        <v>0.97799999999999998</v>
      </c>
      <c r="L14460">
        <v>1.9106666666666685</v>
      </c>
      <c r="M14460" s="2">
        <f t="shared" si="451"/>
        <v>25.438596491228072</v>
      </c>
      <c r="N14460" t="s">
        <v>89</v>
      </c>
    </row>
    <row r="14461" spans="1:14">
      <c r="A14461">
        <v>30</v>
      </c>
      <c r="B14461" t="s">
        <v>4521</v>
      </c>
      <c r="C14461" t="s">
        <v>4520</v>
      </c>
      <c r="D14461">
        <v>2686</v>
      </c>
      <c r="E14461" s="1">
        <v>2.3330000000000002</v>
      </c>
      <c r="F14461">
        <v>2.8460000000000001</v>
      </c>
      <c r="G14461">
        <v>0.34499999999999997</v>
      </c>
      <c r="H14461">
        <v>29</v>
      </c>
      <c r="I14461" t="s">
        <v>18288</v>
      </c>
      <c r="J14461">
        <v>3.2699999999999999E-3</v>
      </c>
      <c r="K14461">
        <v>1.0660000000000001</v>
      </c>
      <c r="L14461">
        <v>1.9106666666666685</v>
      </c>
      <c r="M14461" s="2">
        <f t="shared" si="451"/>
        <v>26.315789473684209</v>
      </c>
      <c r="N14461" t="s">
        <v>89</v>
      </c>
    </row>
    <row r="14462" spans="1:14">
      <c r="A14462">
        <v>31</v>
      </c>
      <c r="B14462" t="s">
        <v>4519</v>
      </c>
      <c r="C14462" t="s">
        <v>4518</v>
      </c>
      <c r="D14462">
        <v>2953</v>
      </c>
      <c r="E14462" s="1">
        <v>2.2160000000000002</v>
      </c>
      <c r="F14462">
        <v>4.0490000000000004</v>
      </c>
      <c r="G14462">
        <v>0.222</v>
      </c>
      <c r="H14462">
        <v>63</v>
      </c>
      <c r="I14462">
        <v>9.3000000000000007</v>
      </c>
      <c r="J14462">
        <v>6.6699999999999997E-3</v>
      </c>
      <c r="K14462">
        <v>1.552</v>
      </c>
      <c r="L14462">
        <v>1.9106666666666685</v>
      </c>
      <c r="M14462" s="2">
        <f t="shared" si="451"/>
        <v>27.192982456140353</v>
      </c>
      <c r="N14462" t="s">
        <v>89</v>
      </c>
    </row>
    <row r="14463" spans="1:14">
      <c r="A14463">
        <v>32</v>
      </c>
      <c r="B14463" t="s">
        <v>15864</v>
      </c>
      <c r="C14463" t="s">
        <v>15865</v>
      </c>
      <c r="D14463">
        <v>3044</v>
      </c>
      <c r="E14463" s="1">
        <v>2.1880000000000002</v>
      </c>
      <c r="F14463">
        <v>2.504</v>
      </c>
      <c r="G14463">
        <v>0.28799999999999998</v>
      </c>
      <c r="H14463">
        <v>212</v>
      </c>
      <c r="I14463">
        <v>5.5</v>
      </c>
      <c r="J14463">
        <v>8.4100000000000008E-3</v>
      </c>
      <c r="K14463">
        <v>0.76500000000000001</v>
      </c>
      <c r="L14463">
        <v>1.9106666666666685</v>
      </c>
      <c r="M14463" s="2">
        <f t="shared" si="451"/>
        <v>28.07017543859649</v>
      </c>
      <c r="N14463" t="s">
        <v>89</v>
      </c>
    </row>
    <row r="14464" spans="1:14">
      <c r="A14464">
        <v>33</v>
      </c>
      <c r="B14464" t="s">
        <v>4517</v>
      </c>
      <c r="C14464" t="s">
        <v>4516</v>
      </c>
      <c r="D14464">
        <v>490</v>
      </c>
      <c r="E14464" s="1">
        <v>2.1019999999999999</v>
      </c>
      <c r="F14464">
        <v>1.738</v>
      </c>
      <c r="G14464">
        <v>0.9</v>
      </c>
      <c r="H14464">
        <v>30</v>
      </c>
      <c r="I14464">
        <v>4.5999999999999996</v>
      </c>
      <c r="J14464">
        <v>1.0499999999999999E-3</v>
      </c>
      <c r="K14464">
        <v>0.314</v>
      </c>
      <c r="L14464">
        <v>1.9106666666666685</v>
      </c>
      <c r="M14464" s="2">
        <f t="shared" ref="M14464:M14495" si="452">A14464/114*100</f>
        <v>28.947368421052634</v>
      </c>
      <c r="N14464" t="s">
        <v>89</v>
      </c>
    </row>
    <row r="14465" spans="1:14">
      <c r="A14465">
        <v>34</v>
      </c>
      <c r="B14465" t="s">
        <v>6452</v>
      </c>
      <c r="C14465" t="s">
        <v>6451</v>
      </c>
      <c r="D14465">
        <v>609</v>
      </c>
      <c r="E14465" s="1">
        <v>2.0510000000000002</v>
      </c>
      <c r="F14465">
        <v>2.5910000000000002</v>
      </c>
      <c r="G14465">
        <v>0.22700000000000001</v>
      </c>
      <c r="H14465">
        <v>22</v>
      </c>
      <c r="I14465">
        <v>7.2</v>
      </c>
      <c r="J14465">
        <v>1.4E-3</v>
      </c>
      <c r="K14465">
        <v>0.85699999999999998</v>
      </c>
      <c r="L14465">
        <v>1.9106666666666685</v>
      </c>
      <c r="M14465" s="2">
        <f t="shared" si="452"/>
        <v>29.82456140350877</v>
      </c>
      <c r="N14465" t="s">
        <v>89</v>
      </c>
    </row>
    <row r="14466" spans="1:14">
      <c r="A14466">
        <v>35</v>
      </c>
      <c r="B14466" t="s">
        <v>3744</v>
      </c>
      <c r="C14466" t="s">
        <v>3745</v>
      </c>
      <c r="D14466">
        <v>7365</v>
      </c>
      <c r="E14466" s="1">
        <v>2.0209999999999999</v>
      </c>
      <c r="F14466">
        <v>2.5779999999999998</v>
      </c>
      <c r="G14466">
        <v>0.32300000000000001</v>
      </c>
      <c r="H14466">
        <v>229</v>
      </c>
      <c r="I14466">
        <v>7.4</v>
      </c>
      <c r="J14466">
        <v>1.6029999999999999E-2</v>
      </c>
      <c r="K14466">
        <v>0.83099999999999996</v>
      </c>
      <c r="L14466">
        <v>1.9106666666666685</v>
      </c>
      <c r="M14466" s="2">
        <f t="shared" si="452"/>
        <v>30.701754385964914</v>
      </c>
      <c r="N14466" t="s">
        <v>89</v>
      </c>
    </row>
    <row r="14467" spans="1:14">
      <c r="A14467">
        <v>36</v>
      </c>
      <c r="B14467" t="s">
        <v>6788</v>
      </c>
      <c r="C14467" t="s">
        <v>6789</v>
      </c>
      <c r="D14467">
        <v>2666</v>
      </c>
      <c r="E14467" s="1">
        <v>2</v>
      </c>
      <c r="F14467">
        <v>2.8620000000000001</v>
      </c>
      <c r="G14467">
        <v>0.36099999999999999</v>
      </c>
      <c r="H14467">
        <v>72</v>
      </c>
      <c r="I14467">
        <v>7.2</v>
      </c>
      <c r="J14467">
        <v>4.9899999999999996E-3</v>
      </c>
      <c r="K14467">
        <v>0.85399999999999998</v>
      </c>
      <c r="L14467">
        <v>1.9106666666666685</v>
      </c>
      <c r="M14467" s="2">
        <f t="shared" si="452"/>
        <v>31.578947368421051</v>
      </c>
      <c r="N14467" t="s">
        <v>89</v>
      </c>
    </row>
    <row r="14468" spans="1:14">
      <c r="A14468">
        <v>37</v>
      </c>
      <c r="B14468" t="s">
        <v>4515</v>
      </c>
      <c r="C14468" t="s">
        <v>4514</v>
      </c>
      <c r="D14468">
        <v>1096</v>
      </c>
      <c r="E14468" s="1">
        <v>2</v>
      </c>
      <c r="F14468">
        <v>2.2709999999999999</v>
      </c>
      <c r="G14468">
        <v>0.23599999999999999</v>
      </c>
      <c r="H14468">
        <v>55</v>
      </c>
      <c r="I14468">
        <v>6.3</v>
      </c>
      <c r="J14468">
        <v>3.0100000000000001E-3</v>
      </c>
      <c r="K14468">
        <v>0.76300000000000001</v>
      </c>
      <c r="L14468">
        <v>1.9106666666666685</v>
      </c>
      <c r="M14468" s="2">
        <f t="shared" si="452"/>
        <v>32.456140350877192</v>
      </c>
      <c r="N14468" t="s">
        <v>89</v>
      </c>
    </row>
    <row r="14469" spans="1:14">
      <c r="A14469">
        <v>38</v>
      </c>
      <c r="B14469" t="s">
        <v>4513</v>
      </c>
      <c r="C14469" t="s">
        <v>4512</v>
      </c>
      <c r="D14469">
        <v>1547</v>
      </c>
      <c r="E14469" s="1">
        <v>1.9910000000000001</v>
      </c>
      <c r="F14469">
        <v>2.7810000000000001</v>
      </c>
      <c r="G14469">
        <v>0.47299999999999998</v>
      </c>
      <c r="H14469">
        <v>55</v>
      </c>
      <c r="I14469">
        <v>6.3</v>
      </c>
      <c r="J14469">
        <v>4.0699999999999998E-3</v>
      </c>
      <c r="K14469">
        <v>0.92600000000000005</v>
      </c>
      <c r="L14469">
        <v>1.9106666666666685</v>
      </c>
      <c r="M14469" s="2">
        <f t="shared" si="452"/>
        <v>33.333333333333329</v>
      </c>
      <c r="N14469" t="s">
        <v>89</v>
      </c>
    </row>
    <row r="14470" spans="1:14">
      <c r="A14470">
        <v>39</v>
      </c>
      <c r="B14470" t="s">
        <v>4511</v>
      </c>
      <c r="C14470" t="s">
        <v>4510</v>
      </c>
      <c r="D14470">
        <v>3575</v>
      </c>
      <c r="E14470" s="1">
        <v>1.9850000000000001</v>
      </c>
      <c r="F14470">
        <v>2.9140000000000001</v>
      </c>
      <c r="G14470">
        <v>0.33</v>
      </c>
      <c r="H14470">
        <v>100</v>
      </c>
      <c r="I14470">
        <v>7.3</v>
      </c>
      <c r="J14470">
        <v>7.3800000000000003E-3</v>
      </c>
      <c r="K14470">
        <v>0.85899999999999999</v>
      </c>
      <c r="L14470">
        <v>1.9106666666666685</v>
      </c>
      <c r="M14470" s="2">
        <f t="shared" si="452"/>
        <v>34.210526315789473</v>
      </c>
      <c r="N14470" t="s">
        <v>89</v>
      </c>
    </row>
    <row r="14471" spans="1:14">
      <c r="A14471">
        <v>40</v>
      </c>
      <c r="B14471" t="s">
        <v>4509</v>
      </c>
      <c r="C14471" t="s">
        <v>4508</v>
      </c>
      <c r="D14471">
        <v>253</v>
      </c>
      <c r="E14471" s="1">
        <v>1.9850000000000001</v>
      </c>
      <c r="F14471">
        <v>1.26</v>
      </c>
      <c r="G14471">
        <v>1.179</v>
      </c>
      <c r="H14471">
        <v>28</v>
      </c>
      <c r="I14471">
        <v>2.5</v>
      </c>
      <c r="J14471">
        <v>4.0000000000000002E-4</v>
      </c>
      <c r="K14471">
        <v>0.14799999999999999</v>
      </c>
      <c r="L14471">
        <v>1.9106666666666685</v>
      </c>
      <c r="M14471" s="2">
        <f t="shared" si="452"/>
        <v>35.087719298245609</v>
      </c>
      <c r="N14471" t="s">
        <v>89</v>
      </c>
    </row>
    <row r="14472" spans="1:14">
      <c r="A14472">
        <v>41</v>
      </c>
      <c r="B14472" t="s">
        <v>4507</v>
      </c>
      <c r="C14472" t="s">
        <v>4506</v>
      </c>
      <c r="D14472">
        <v>2086</v>
      </c>
      <c r="E14472" s="1">
        <v>1.948</v>
      </c>
      <c r="F14472">
        <v>2.181</v>
      </c>
      <c r="G14472">
        <v>0.373</v>
      </c>
      <c r="H14472">
        <v>51</v>
      </c>
      <c r="I14472" t="s">
        <v>18288</v>
      </c>
      <c r="J14472">
        <v>2.7399999999999998E-3</v>
      </c>
      <c r="K14472">
        <v>0.745</v>
      </c>
      <c r="L14472">
        <v>1.9106666666666685</v>
      </c>
      <c r="M14472" s="2">
        <f t="shared" si="452"/>
        <v>35.964912280701753</v>
      </c>
      <c r="N14472" t="s">
        <v>89</v>
      </c>
    </row>
    <row r="14473" spans="1:14">
      <c r="A14473">
        <v>42</v>
      </c>
      <c r="B14473" t="s">
        <v>4505</v>
      </c>
      <c r="C14473" t="s">
        <v>4504</v>
      </c>
      <c r="D14473">
        <v>1143</v>
      </c>
      <c r="E14473" s="1">
        <v>1.9430000000000001</v>
      </c>
      <c r="F14473">
        <v>2.2869999999999999</v>
      </c>
      <c r="G14473">
        <v>0.51500000000000001</v>
      </c>
      <c r="H14473">
        <v>99</v>
      </c>
      <c r="I14473">
        <v>5.4</v>
      </c>
      <c r="J14473">
        <v>2.5699999999999998E-3</v>
      </c>
      <c r="K14473">
        <v>0.56200000000000006</v>
      </c>
      <c r="L14473">
        <v>1.9106666666666685</v>
      </c>
      <c r="M14473" s="2">
        <f t="shared" si="452"/>
        <v>36.84210526315789</v>
      </c>
      <c r="N14473" t="s">
        <v>89</v>
      </c>
    </row>
    <row r="14474" spans="1:14">
      <c r="A14474">
        <v>43</v>
      </c>
      <c r="B14474" t="s">
        <v>2868</v>
      </c>
      <c r="C14474" t="s">
        <v>2867</v>
      </c>
      <c r="D14474">
        <v>3669</v>
      </c>
      <c r="E14474" s="1">
        <v>1.8879999999999999</v>
      </c>
      <c r="F14474">
        <v>2.9470000000000001</v>
      </c>
      <c r="G14474">
        <v>0.12</v>
      </c>
      <c r="H14474">
        <v>108</v>
      </c>
      <c r="I14474">
        <v>7.2</v>
      </c>
      <c r="J14474">
        <v>8.8999999999999999E-3</v>
      </c>
      <c r="K14474">
        <v>1.08</v>
      </c>
      <c r="L14474">
        <v>1.9106666666666685</v>
      </c>
      <c r="M14474" s="2">
        <f t="shared" si="452"/>
        <v>37.719298245614034</v>
      </c>
      <c r="N14474" t="s">
        <v>89</v>
      </c>
    </row>
    <row r="14475" spans="1:14">
      <c r="A14475">
        <v>44</v>
      </c>
      <c r="B14475" t="s">
        <v>4503</v>
      </c>
      <c r="C14475" t="s">
        <v>4502</v>
      </c>
      <c r="D14475">
        <v>2263</v>
      </c>
      <c r="E14475" s="1">
        <v>1.8819999999999999</v>
      </c>
      <c r="F14475">
        <v>2.1880000000000002</v>
      </c>
      <c r="G14475">
        <v>0.193</v>
      </c>
      <c r="H14475">
        <v>114</v>
      </c>
      <c r="I14475">
        <v>5.5</v>
      </c>
      <c r="J14475">
        <v>6.28E-3</v>
      </c>
      <c r="K14475">
        <v>0.65300000000000002</v>
      </c>
      <c r="L14475">
        <v>1.9106666666666685</v>
      </c>
      <c r="M14475" s="2">
        <f t="shared" si="452"/>
        <v>38.596491228070171</v>
      </c>
      <c r="N14475" t="s">
        <v>89</v>
      </c>
    </row>
    <row r="14476" spans="1:14">
      <c r="A14476">
        <v>45</v>
      </c>
      <c r="B14476" t="s">
        <v>4501</v>
      </c>
      <c r="C14476" t="s">
        <v>4500</v>
      </c>
      <c r="D14476">
        <v>4346</v>
      </c>
      <c r="E14476" s="1">
        <v>1.8740000000000001</v>
      </c>
      <c r="F14476">
        <v>2.1469999999999998</v>
      </c>
      <c r="G14476">
        <v>0.48399999999999999</v>
      </c>
      <c r="H14476">
        <v>64</v>
      </c>
      <c r="I14476" t="s">
        <v>18288</v>
      </c>
      <c r="J14476">
        <v>5.0400000000000002E-3</v>
      </c>
      <c r="K14476">
        <v>0.82499999999999996</v>
      </c>
      <c r="L14476">
        <v>1.9106666666666685</v>
      </c>
      <c r="M14476" s="2">
        <f t="shared" si="452"/>
        <v>39.473684210526315</v>
      </c>
      <c r="N14476" t="s">
        <v>89</v>
      </c>
    </row>
    <row r="14477" spans="1:14">
      <c r="A14477">
        <v>46</v>
      </c>
      <c r="B14477" t="s">
        <v>4499</v>
      </c>
      <c r="C14477" t="s">
        <v>4498</v>
      </c>
      <c r="D14477">
        <v>3181</v>
      </c>
      <c r="E14477" s="1">
        <v>1.8680000000000001</v>
      </c>
      <c r="F14477">
        <v>2.2949999999999999</v>
      </c>
      <c r="G14477">
        <v>5.8999999999999997E-2</v>
      </c>
      <c r="H14477">
        <v>85</v>
      </c>
      <c r="I14477" t="s">
        <v>18288</v>
      </c>
      <c r="J14477">
        <v>4.0899999999999999E-3</v>
      </c>
      <c r="K14477">
        <v>0.79800000000000004</v>
      </c>
      <c r="L14477">
        <v>1.9106666666666685</v>
      </c>
      <c r="M14477" s="2">
        <f t="shared" si="452"/>
        <v>40.350877192982452</v>
      </c>
      <c r="N14477" t="s">
        <v>89</v>
      </c>
    </row>
    <row r="14478" spans="1:14">
      <c r="A14478">
        <v>47</v>
      </c>
      <c r="B14478" t="s">
        <v>4497</v>
      </c>
      <c r="C14478" t="s">
        <v>4496</v>
      </c>
      <c r="D14478">
        <v>1338</v>
      </c>
      <c r="E14478" s="1">
        <v>1.8660000000000001</v>
      </c>
      <c r="F14478">
        <v>2.0230000000000001</v>
      </c>
      <c r="G14478">
        <v>0.109</v>
      </c>
      <c r="H14478">
        <v>55</v>
      </c>
      <c r="I14478">
        <v>8.6</v>
      </c>
      <c r="J14478">
        <v>2.8999999999999998E-3</v>
      </c>
      <c r="K14478">
        <v>0.752</v>
      </c>
      <c r="L14478">
        <v>1.9106666666666685</v>
      </c>
      <c r="M14478" s="2">
        <f t="shared" si="452"/>
        <v>41.228070175438596</v>
      </c>
      <c r="N14478" t="s">
        <v>89</v>
      </c>
    </row>
    <row r="14479" spans="1:14">
      <c r="A14479">
        <v>48</v>
      </c>
      <c r="B14479" t="s">
        <v>18228</v>
      </c>
      <c r="C14479" t="s">
        <v>18229</v>
      </c>
      <c r="D14479">
        <v>4082</v>
      </c>
      <c r="E14479" s="1">
        <v>1.8620000000000001</v>
      </c>
      <c r="F14479">
        <v>2.1160000000000001</v>
      </c>
      <c r="G14479">
        <v>0.35399999999999998</v>
      </c>
      <c r="H14479">
        <v>96</v>
      </c>
      <c r="I14479" t="s">
        <v>18288</v>
      </c>
      <c r="J14479">
        <v>5.9500000000000004E-3</v>
      </c>
      <c r="K14479">
        <v>0.71599999999999997</v>
      </c>
      <c r="L14479">
        <v>1.9106666666666685</v>
      </c>
      <c r="M14479" s="2">
        <f t="shared" si="452"/>
        <v>42.105263157894733</v>
      </c>
      <c r="N14479" t="s">
        <v>89</v>
      </c>
    </row>
    <row r="14480" spans="1:14">
      <c r="A14480">
        <v>49</v>
      </c>
      <c r="B14480" t="s">
        <v>1691</v>
      </c>
      <c r="C14480" t="s">
        <v>1690</v>
      </c>
      <c r="D14480">
        <v>1905</v>
      </c>
      <c r="E14480" s="1">
        <v>1.86</v>
      </c>
      <c r="F14480">
        <v>2.3639999999999999</v>
      </c>
      <c r="G14480">
        <v>0.157</v>
      </c>
      <c r="H14480">
        <v>83</v>
      </c>
      <c r="I14480">
        <v>6.1</v>
      </c>
      <c r="J14480">
        <v>5.5999999999999999E-3</v>
      </c>
      <c r="K14480">
        <v>0.81299999999999994</v>
      </c>
      <c r="L14480">
        <v>1.9106666666666685</v>
      </c>
      <c r="M14480" s="2">
        <f t="shared" si="452"/>
        <v>42.982456140350877</v>
      </c>
      <c r="N14480" t="s">
        <v>89</v>
      </c>
    </row>
    <row r="14481" spans="1:14">
      <c r="A14481">
        <v>50</v>
      </c>
      <c r="B14481" t="s">
        <v>1689</v>
      </c>
      <c r="C14481" t="s">
        <v>1688</v>
      </c>
      <c r="D14481">
        <v>64</v>
      </c>
      <c r="E14481" s="1">
        <v>1.8260000000000001</v>
      </c>
      <c r="F14481">
        <v>1.8260000000000001</v>
      </c>
      <c r="G14481">
        <v>0.78600000000000003</v>
      </c>
      <c r="H14481">
        <v>28</v>
      </c>
      <c r="J14481">
        <v>2.2000000000000001E-4</v>
      </c>
      <c r="K14481">
        <v>0.55000000000000004</v>
      </c>
      <c r="L14481">
        <v>1.9106666666666685</v>
      </c>
      <c r="M14481" s="2">
        <f t="shared" si="452"/>
        <v>43.859649122807014</v>
      </c>
      <c r="N14481" t="s">
        <v>89</v>
      </c>
    </row>
    <row r="14482" spans="1:14">
      <c r="A14482">
        <v>51</v>
      </c>
      <c r="B14482" t="s">
        <v>4327</v>
      </c>
      <c r="C14482" t="s">
        <v>4326</v>
      </c>
      <c r="D14482">
        <v>1153</v>
      </c>
      <c r="E14482" s="1">
        <v>1.796</v>
      </c>
      <c r="G14482">
        <v>0.20200000000000001</v>
      </c>
      <c r="H14482">
        <v>89</v>
      </c>
      <c r="I14482">
        <v>5.5</v>
      </c>
      <c r="J14482">
        <v>3.1900000000000001E-3</v>
      </c>
      <c r="L14482">
        <v>1.9106666666666685</v>
      </c>
      <c r="M14482" s="2">
        <f t="shared" si="452"/>
        <v>44.736842105263158</v>
      </c>
      <c r="N14482" t="s">
        <v>89</v>
      </c>
    </row>
    <row r="14483" spans="1:14">
      <c r="A14483">
        <v>52</v>
      </c>
      <c r="B14483" t="s">
        <v>4323</v>
      </c>
      <c r="C14483" t="s">
        <v>4322</v>
      </c>
      <c r="D14483">
        <v>1143</v>
      </c>
      <c r="E14483" s="1">
        <v>1.74</v>
      </c>
      <c r="F14483">
        <v>2.4700000000000002</v>
      </c>
      <c r="G14483">
        <v>0.38300000000000001</v>
      </c>
      <c r="H14483">
        <v>81</v>
      </c>
      <c r="I14483">
        <v>5.3</v>
      </c>
      <c r="J14483">
        <v>3.0999999999999999E-3</v>
      </c>
      <c r="K14483">
        <v>0.67100000000000004</v>
      </c>
      <c r="L14483">
        <v>1.9106666666666685</v>
      </c>
      <c r="M14483" s="2">
        <f t="shared" si="452"/>
        <v>45.614035087719294</v>
      </c>
      <c r="N14483" t="s">
        <v>89</v>
      </c>
    </row>
    <row r="14484" spans="1:14">
      <c r="A14484">
        <v>53</v>
      </c>
      <c r="B14484" t="s">
        <v>4495</v>
      </c>
      <c r="C14484" t="s">
        <v>4494</v>
      </c>
      <c r="D14484">
        <v>1667</v>
      </c>
      <c r="E14484" s="1">
        <v>1.7330000000000001</v>
      </c>
      <c r="F14484">
        <v>1.665</v>
      </c>
      <c r="G14484">
        <v>0.47799999999999998</v>
      </c>
      <c r="H14484">
        <v>92</v>
      </c>
      <c r="I14484">
        <v>8.1999999999999993</v>
      </c>
      <c r="J14484">
        <v>3.48E-3</v>
      </c>
      <c r="K14484">
        <v>0.52700000000000002</v>
      </c>
      <c r="L14484">
        <v>1.9106666666666685</v>
      </c>
      <c r="M14484" s="2">
        <f t="shared" si="452"/>
        <v>46.491228070175438</v>
      </c>
      <c r="N14484" t="s">
        <v>89</v>
      </c>
    </row>
    <row r="14485" spans="1:14">
      <c r="A14485">
        <v>54</v>
      </c>
      <c r="B14485" t="s">
        <v>4493</v>
      </c>
      <c r="C14485" t="s">
        <v>4492</v>
      </c>
      <c r="D14485">
        <v>1377</v>
      </c>
      <c r="E14485" s="1">
        <v>1.732</v>
      </c>
      <c r="F14485">
        <v>2.6030000000000002</v>
      </c>
      <c r="G14485">
        <v>0.47799999999999998</v>
      </c>
      <c r="H14485">
        <v>46</v>
      </c>
      <c r="I14485">
        <v>8.1</v>
      </c>
      <c r="J14485">
        <v>3.0500000000000002E-3</v>
      </c>
      <c r="K14485">
        <v>0.875</v>
      </c>
      <c r="L14485">
        <v>1.9106666666666685</v>
      </c>
      <c r="M14485" s="2">
        <f t="shared" si="452"/>
        <v>47.368421052631575</v>
      </c>
      <c r="N14485" t="s">
        <v>89</v>
      </c>
    </row>
    <row r="14486" spans="1:14">
      <c r="A14486">
        <v>55</v>
      </c>
      <c r="B14486" t="s">
        <v>4321</v>
      </c>
      <c r="C14486" t="s">
        <v>4320</v>
      </c>
      <c r="D14486">
        <v>422</v>
      </c>
      <c r="E14486" s="1">
        <v>1.7170000000000001</v>
      </c>
      <c r="G14486">
        <v>0.34399999999999997</v>
      </c>
      <c r="H14486">
        <v>32</v>
      </c>
      <c r="I14486">
        <v>5.9</v>
      </c>
      <c r="J14486">
        <v>1.14E-3</v>
      </c>
      <c r="L14486">
        <v>1.9106666666666685</v>
      </c>
      <c r="M14486" s="2">
        <f t="shared" si="452"/>
        <v>48.245614035087719</v>
      </c>
      <c r="N14486" t="s">
        <v>89</v>
      </c>
    </row>
    <row r="14487" spans="1:14">
      <c r="A14487">
        <v>56</v>
      </c>
      <c r="B14487" t="s">
        <v>6742</v>
      </c>
      <c r="C14487" t="s">
        <v>6743</v>
      </c>
      <c r="D14487">
        <v>509</v>
      </c>
      <c r="E14487" s="1">
        <v>1.69</v>
      </c>
      <c r="F14487">
        <v>1.6930000000000001</v>
      </c>
      <c r="G14487">
        <v>0.19400000000000001</v>
      </c>
      <c r="H14487">
        <v>31</v>
      </c>
      <c r="I14487">
        <v>5.7</v>
      </c>
      <c r="J14487">
        <v>1.7700000000000001E-3</v>
      </c>
      <c r="K14487">
        <v>0.61799999999999999</v>
      </c>
      <c r="L14487">
        <v>1.9106666666666685</v>
      </c>
      <c r="M14487" s="2">
        <f t="shared" si="452"/>
        <v>49.122807017543856</v>
      </c>
      <c r="N14487" t="s">
        <v>89</v>
      </c>
    </row>
    <row r="14488" spans="1:14">
      <c r="A14488">
        <v>57</v>
      </c>
      <c r="B14488" t="s">
        <v>18162</v>
      </c>
      <c r="C14488" t="s">
        <v>18163</v>
      </c>
      <c r="D14488">
        <v>2024</v>
      </c>
      <c r="E14488" s="1">
        <v>1.6779999999999999</v>
      </c>
      <c r="F14488">
        <v>2.2610000000000001</v>
      </c>
      <c r="G14488">
        <v>0.32500000000000001</v>
      </c>
      <c r="H14488">
        <v>77</v>
      </c>
      <c r="I14488">
        <v>8.9</v>
      </c>
      <c r="J14488">
        <v>3.9199999999999999E-3</v>
      </c>
      <c r="K14488">
        <v>0.67100000000000004</v>
      </c>
      <c r="L14488">
        <v>1.9106666666666685</v>
      </c>
      <c r="M14488" s="2">
        <f t="shared" si="452"/>
        <v>50</v>
      </c>
      <c r="N14488" t="s">
        <v>89</v>
      </c>
    </row>
    <row r="14489" spans="1:14">
      <c r="A14489">
        <v>58</v>
      </c>
      <c r="B14489" t="s">
        <v>4491</v>
      </c>
      <c r="C14489" t="s">
        <v>4490</v>
      </c>
      <c r="D14489">
        <v>1092</v>
      </c>
      <c r="E14489" s="1">
        <v>1.6739999999999999</v>
      </c>
      <c r="F14489">
        <v>1.891</v>
      </c>
      <c r="G14489">
        <v>0.17599999999999999</v>
      </c>
      <c r="H14489">
        <v>34</v>
      </c>
      <c r="I14489">
        <v>6.7</v>
      </c>
      <c r="J14489">
        <v>2.7299999999999998E-3</v>
      </c>
      <c r="K14489">
        <v>0.628</v>
      </c>
      <c r="L14489">
        <v>1.9106666666666685</v>
      </c>
      <c r="M14489" s="2">
        <f t="shared" si="452"/>
        <v>50.877192982456144</v>
      </c>
      <c r="N14489" t="s">
        <v>89</v>
      </c>
    </row>
    <row r="14490" spans="1:14">
      <c r="A14490">
        <v>59</v>
      </c>
      <c r="B14490" t="s">
        <v>4489</v>
      </c>
      <c r="C14490" t="s">
        <v>4488</v>
      </c>
      <c r="D14490">
        <v>4831</v>
      </c>
      <c r="E14490" s="1">
        <v>1.6679999999999999</v>
      </c>
      <c r="F14490">
        <v>2.2370000000000001</v>
      </c>
      <c r="G14490">
        <v>0.22700000000000001</v>
      </c>
      <c r="H14490">
        <v>110</v>
      </c>
      <c r="I14490" t="s">
        <v>18288</v>
      </c>
      <c r="J14490">
        <v>6.5700000000000003E-3</v>
      </c>
      <c r="K14490">
        <v>0.78500000000000003</v>
      </c>
      <c r="L14490">
        <v>1.9106666666666685</v>
      </c>
      <c r="M14490" s="2">
        <f t="shared" si="452"/>
        <v>51.754385964912288</v>
      </c>
      <c r="N14490" t="s">
        <v>89</v>
      </c>
    </row>
    <row r="14491" spans="1:14">
      <c r="A14491">
        <v>60</v>
      </c>
      <c r="B14491" t="s">
        <v>2860</v>
      </c>
      <c r="C14491" t="s">
        <v>2859</v>
      </c>
      <c r="D14491">
        <v>1383</v>
      </c>
      <c r="E14491" s="1">
        <v>1.609</v>
      </c>
      <c r="F14491">
        <v>2.2040000000000002</v>
      </c>
      <c r="G14491">
        <v>1.054</v>
      </c>
      <c r="H14491">
        <v>37</v>
      </c>
      <c r="I14491">
        <v>9.8000000000000007</v>
      </c>
      <c r="J14491">
        <v>1.81E-3</v>
      </c>
      <c r="K14491">
        <v>0.61699999999999999</v>
      </c>
      <c r="L14491">
        <v>1.9106666666666685</v>
      </c>
      <c r="M14491" s="2">
        <f t="shared" si="452"/>
        <v>52.631578947368418</v>
      </c>
      <c r="N14491" t="s">
        <v>89</v>
      </c>
    </row>
    <row r="14492" spans="1:14">
      <c r="A14492">
        <v>61</v>
      </c>
      <c r="B14492" t="s">
        <v>12209</v>
      </c>
      <c r="C14492" t="s">
        <v>12210</v>
      </c>
      <c r="D14492">
        <v>925</v>
      </c>
      <c r="E14492" s="1">
        <v>1.59</v>
      </c>
      <c r="F14492">
        <v>1.8620000000000001</v>
      </c>
      <c r="G14492">
        <v>0</v>
      </c>
      <c r="H14492">
        <v>24</v>
      </c>
      <c r="I14492">
        <v>8.6999999999999993</v>
      </c>
      <c r="J14492">
        <v>1.67E-3</v>
      </c>
      <c r="K14492">
        <v>0.56899999999999995</v>
      </c>
      <c r="L14492">
        <v>1.9106666666666685</v>
      </c>
      <c r="M14492" s="2">
        <f t="shared" si="452"/>
        <v>53.508771929824562</v>
      </c>
      <c r="N14492" t="s">
        <v>89</v>
      </c>
    </row>
    <row r="14493" spans="1:14">
      <c r="A14493">
        <v>62</v>
      </c>
      <c r="B14493" t="s">
        <v>4487</v>
      </c>
      <c r="C14493" t="s">
        <v>4486</v>
      </c>
      <c r="D14493">
        <v>599</v>
      </c>
      <c r="E14493" s="1">
        <v>1.536</v>
      </c>
      <c r="F14493">
        <v>2.1059999999999999</v>
      </c>
      <c r="G14493">
        <v>0.161</v>
      </c>
      <c r="H14493">
        <v>31</v>
      </c>
      <c r="I14493">
        <v>6.9</v>
      </c>
      <c r="J14493">
        <v>1.17E-3</v>
      </c>
      <c r="K14493">
        <v>0.54200000000000004</v>
      </c>
      <c r="L14493">
        <v>1.9106666666666685</v>
      </c>
      <c r="M14493" s="2">
        <f t="shared" si="452"/>
        <v>54.385964912280706</v>
      </c>
      <c r="N14493" t="s">
        <v>89</v>
      </c>
    </row>
    <row r="14494" spans="1:14">
      <c r="A14494">
        <v>63</v>
      </c>
      <c r="B14494" t="s">
        <v>4309</v>
      </c>
      <c r="C14494" t="s">
        <v>4308</v>
      </c>
      <c r="D14494">
        <v>218</v>
      </c>
      <c r="E14494" s="1">
        <v>1.4570000000000001</v>
      </c>
      <c r="F14494">
        <v>1.669</v>
      </c>
      <c r="G14494">
        <v>0.32800000000000001</v>
      </c>
      <c r="H14494">
        <v>61</v>
      </c>
      <c r="I14494">
        <v>2.2999999999999998</v>
      </c>
      <c r="J14494">
        <v>1.2899999999999999E-3</v>
      </c>
      <c r="K14494">
        <v>0.621</v>
      </c>
      <c r="L14494">
        <v>1.9106666666666685</v>
      </c>
      <c r="M14494" s="2">
        <f t="shared" si="452"/>
        <v>55.26315789473685</v>
      </c>
      <c r="N14494" t="s">
        <v>89</v>
      </c>
    </row>
    <row r="14495" spans="1:14">
      <c r="A14495">
        <v>64</v>
      </c>
      <c r="B14495" t="s">
        <v>2856</v>
      </c>
      <c r="C14495" t="s">
        <v>2855</v>
      </c>
      <c r="D14495">
        <v>1424</v>
      </c>
      <c r="E14495" s="1">
        <v>1.4550000000000001</v>
      </c>
      <c r="F14495">
        <v>1.956</v>
      </c>
      <c r="G14495">
        <v>0.47799999999999998</v>
      </c>
      <c r="H14495">
        <v>23</v>
      </c>
      <c r="I14495" t="s">
        <v>18288</v>
      </c>
      <c r="J14495">
        <v>1.3600000000000001E-3</v>
      </c>
      <c r="K14495">
        <v>0.57199999999999995</v>
      </c>
      <c r="L14495">
        <v>1.9106666666666685</v>
      </c>
      <c r="M14495" s="2">
        <f t="shared" si="452"/>
        <v>56.140350877192979</v>
      </c>
      <c r="N14495" t="s">
        <v>89</v>
      </c>
    </row>
    <row r="14496" spans="1:14">
      <c r="A14496">
        <v>65</v>
      </c>
      <c r="B14496" t="s">
        <v>4485</v>
      </c>
      <c r="C14496" t="s">
        <v>4484</v>
      </c>
      <c r="D14496">
        <v>1050</v>
      </c>
      <c r="E14496" s="1">
        <v>1.452</v>
      </c>
      <c r="F14496">
        <v>1.5249999999999999</v>
      </c>
      <c r="G14496">
        <v>0.27700000000000002</v>
      </c>
      <c r="H14496">
        <v>47</v>
      </c>
      <c r="I14496">
        <v>7.5</v>
      </c>
      <c r="J14496">
        <v>2.5500000000000002E-3</v>
      </c>
      <c r="K14496">
        <v>0.56200000000000006</v>
      </c>
      <c r="L14496">
        <v>1.9106666666666685</v>
      </c>
      <c r="M14496" s="2">
        <f t="shared" ref="M14496:M14527" si="453">A14496/114*100</f>
        <v>57.017543859649123</v>
      </c>
      <c r="N14496" t="s">
        <v>89</v>
      </c>
    </row>
    <row r="14497" spans="1:14">
      <c r="A14497">
        <v>66</v>
      </c>
      <c r="B14497" t="s">
        <v>4483</v>
      </c>
      <c r="C14497" t="s">
        <v>4482</v>
      </c>
      <c r="D14497">
        <v>1121</v>
      </c>
      <c r="E14497" s="1">
        <v>1.4410000000000001</v>
      </c>
      <c r="F14497">
        <v>1.877</v>
      </c>
      <c r="G14497">
        <v>0.29099999999999998</v>
      </c>
      <c r="H14497">
        <v>55</v>
      </c>
      <c r="I14497">
        <v>5.9</v>
      </c>
      <c r="J14497">
        <v>3.5500000000000002E-3</v>
      </c>
      <c r="K14497">
        <v>0.67200000000000004</v>
      </c>
      <c r="L14497">
        <v>1.9106666666666685</v>
      </c>
      <c r="M14497" s="2">
        <f t="shared" si="453"/>
        <v>57.894736842105267</v>
      </c>
      <c r="N14497" t="s">
        <v>89</v>
      </c>
    </row>
    <row r="14498" spans="1:14">
      <c r="A14498">
        <v>67</v>
      </c>
      <c r="B14498" t="s">
        <v>4481</v>
      </c>
      <c r="C14498" t="s">
        <v>4480</v>
      </c>
      <c r="D14498">
        <v>921</v>
      </c>
      <c r="E14498" s="1">
        <v>1.3979999999999999</v>
      </c>
      <c r="G14498">
        <v>0.82699999999999996</v>
      </c>
      <c r="H14498">
        <v>52</v>
      </c>
      <c r="I14498">
        <v>7.3</v>
      </c>
      <c r="J14498">
        <v>1.83E-3</v>
      </c>
      <c r="L14498">
        <v>1.9106666666666685</v>
      </c>
      <c r="M14498" s="2">
        <f t="shared" si="453"/>
        <v>58.771929824561411</v>
      </c>
      <c r="N14498" t="s">
        <v>89</v>
      </c>
    </row>
    <row r="14499" spans="1:14">
      <c r="A14499">
        <v>68</v>
      </c>
      <c r="B14499" t="s">
        <v>4479</v>
      </c>
      <c r="C14499" t="s">
        <v>4478</v>
      </c>
      <c r="D14499">
        <v>689</v>
      </c>
      <c r="E14499" s="1">
        <v>1.3660000000000001</v>
      </c>
      <c r="F14499">
        <v>1.5369999999999999</v>
      </c>
      <c r="G14499">
        <v>0.61699999999999999</v>
      </c>
      <c r="H14499">
        <v>47</v>
      </c>
      <c r="I14499">
        <v>6.1</v>
      </c>
      <c r="J14499">
        <v>1.8500000000000001E-3</v>
      </c>
      <c r="K14499">
        <v>0.52100000000000002</v>
      </c>
      <c r="L14499">
        <v>1.9106666666666685</v>
      </c>
      <c r="M14499" s="2">
        <f t="shared" si="453"/>
        <v>59.649122807017541</v>
      </c>
      <c r="N14499" t="s">
        <v>89</v>
      </c>
    </row>
    <row r="14500" spans="1:14">
      <c r="A14500">
        <v>69</v>
      </c>
      <c r="B14500" t="s">
        <v>4477</v>
      </c>
      <c r="C14500" t="s">
        <v>4476</v>
      </c>
      <c r="D14500">
        <v>649</v>
      </c>
      <c r="E14500" s="1">
        <v>1.341</v>
      </c>
      <c r="F14500">
        <v>1.073</v>
      </c>
      <c r="G14500">
        <v>0.51900000000000002</v>
      </c>
      <c r="H14500">
        <v>52</v>
      </c>
      <c r="I14500">
        <v>6.1</v>
      </c>
      <c r="J14500">
        <v>9.7999999999999997E-4</v>
      </c>
      <c r="K14500">
        <v>0.20300000000000001</v>
      </c>
      <c r="L14500">
        <v>1.9106666666666685</v>
      </c>
      <c r="M14500" s="2">
        <f t="shared" si="453"/>
        <v>60.526315789473685</v>
      </c>
      <c r="N14500" t="s">
        <v>89</v>
      </c>
    </row>
    <row r="14501" spans="1:14">
      <c r="A14501">
        <v>70</v>
      </c>
      <c r="B14501" t="s">
        <v>4475</v>
      </c>
      <c r="C14501" t="s">
        <v>4474</v>
      </c>
      <c r="D14501">
        <v>1752</v>
      </c>
      <c r="E14501" s="1">
        <v>1.33</v>
      </c>
      <c r="F14501">
        <v>2.02</v>
      </c>
      <c r="G14501">
        <v>0.255</v>
      </c>
      <c r="H14501">
        <v>47</v>
      </c>
      <c r="I14501">
        <v>8.3000000000000007</v>
      </c>
      <c r="J14501">
        <v>3.4199999999999999E-3</v>
      </c>
      <c r="K14501">
        <v>0.78600000000000003</v>
      </c>
      <c r="L14501">
        <v>1.9106666666666685</v>
      </c>
      <c r="M14501" s="2">
        <f t="shared" si="453"/>
        <v>61.403508771929829</v>
      </c>
      <c r="N14501" t="s">
        <v>89</v>
      </c>
    </row>
    <row r="14502" spans="1:14">
      <c r="A14502">
        <v>71</v>
      </c>
      <c r="B14502" t="s">
        <v>2852</v>
      </c>
      <c r="C14502" t="s">
        <v>2851</v>
      </c>
      <c r="D14502">
        <v>1153</v>
      </c>
      <c r="E14502" s="1">
        <v>1.2330000000000001</v>
      </c>
      <c r="F14502">
        <v>1.7470000000000001</v>
      </c>
      <c r="G14502">
        <v>0.371</v>
      </c>
      <c r="H14502">
        <v>70</v>
      </c>
      <c r="I14502">
        <v>9.5</v>
      </c>
      <c r="J14502">
        <v>1.5100000000000001E-3</v>
      </c>
      <c r="K14502">
        <v>0.496</v>
      </c>
      <c r="L14502">
        <v>1.9106666666666685</v>
      </c>
      <c r="M14502" s="2">
        <f t="shared" si="453"/>
        <v>62.280701754385973</v>
      </c>
      <c r="N14502" t="s">
        <v>89</v>
      </c>
    </row>
    <row r="14503" spans="1:14">
      <c r="A14503">
        <v>72</v>
      </c>
      <c r="B14503" t="s">
        <v>4307</v>
      </c>
      <c r="C14503" t="s">
        <v>4306</v>
      </c>
      <c r="D14503">
        <v>85</v>
      </c>
      <c r="E14503" s="1">
        <v>1.1910000000000001</v>
      </c>
      <c r="F14503">
        <v>1.1639999999999999</v>
      </c>
      <c r="G14503">
        <v>0.24</v>
      </c>
      <c r="H14503">
        <v>25</v>
      </c>
      <c r="J14503">
        <v>4.0000000000000002E-4</v>
      </c>
      <c r="K14503">
        <v>0.33700000000000002</v>
      </c>
      <c r="L14503">
        <v>1.9106666666666685</v>
      </c>
      <c r="M14503" s="2">
        <f t="shared" si="453"/>
        <v>63.157894736842103</v>
      </c>
      <c r="N14503" t="s">
        <v>89</v>
      </c>
    </row>
    <row r="14504" spans="1:14">
      <c r="A14504">
        <v>73</v>
      </c>
      <c r="B14504" t="s">
        <v>4473</v>
      </c>
      <c r="C14504" t="s">
        <v>4472</v>
      </c>
      <c r="D14504">
        <v>997</v>
      </c>
      <c r="E14504" s="1">
        <v>1.1759999999999999</v>
      </c>
      <c r="F14504">
        <v>1.333</v>
      </c>
      <c r="G14504">
        <v>7.4999999999999997E-2</v>
      </c>
      <c r="H14504">
        <v>53</v>
      </c>
      <c r="I14504">
        <v>8.3000000000000007</v>
      </c>
      <c r="J14504">
        <v>1.66E-3</v>
      </c>
      <c r="K14504">
        <v>0.372</v>
      </c>
      <c r="L14504">
        <v>1.9106666666666685</v>
      </c>
      <c r="M14504" s="2">
        <f t="shared" si="453"/>
        <v>64.035087719298247</v>
      </c>
      <c r="N14504" t="s">
        <v>89</v>
      </c>
    </row>
    <row r="14505" spans="1:14">
      <c r="A14505">
        <v>74</v>
      </c>
      <c r="B14505" t="s">
        <v>4471</v>
      </c>
      <c r="C14505" t="s">
        <v>4470</v>
      </c>
      <c r="D14505">
        <v>775</v>
      </c>
      <c r="E14505" s="1">
        <v>1.1439999999999999</v>
      </c>
      <c r="F14505">
        <v>1.4219999999999999</v>
      </c>
      <c r="G14505">
        <v>1.5109999999999999</v>
      </c>
      <c r="H14505">
        <v>47</v>
      </c>
      <c r="I14505">
        <v>6.4</v>
      </c>
      <c r="J14505">
        <v>1.6199999999999999E-3</v>
      </c>
      <c r="K14505">
        <v>0.44900000000000001</v>
      </c>
      <c r="L14505">
        <v>1.9106666666666685</v>
      </c>
      <c r="M14505" s="2">
        <f t="shared" si="453"/>
        <v>64.912280701754383</v>
      </c>
      <c r="N14505" t="s">
        <v>89</v>
      </c>
    </row>
    <row r="14506" spans="1:14">
      <c r="A14506">
        <v>75</v>
      </c>
      <c r="B14506" t="s">
        <v>4469</v>
      </c>
      <c r="C14506" t="s">
        <v>4468</v>
      </c>
      <c r="D14506">
        <v>244</v>
      </c>
      <c r="E14506" s="1">
        <v>1.036</v>
      </c>
      <c r="G14506">
        <v>0.13</v>
      </c>
      <c r="H14506">
        <v>46</v>
      </c>
      <c r="I14506">
        <v>4.7</v>
      </c>
      <c r="J14506">
        <v>1.2099999999999999E-3</v>
      </c>
      <c r="L14506">
        <v>1.9106666666666685</v>
      </c>
      <c r="M14506" s="2">
        <f t="shared" si="453"/>
        <v>65.789473684210535</v>
      </c>
      <c r="N14506" t="s">
        <v>89</v>
      </c>
    </row>
    <row r="14507" spans="1:14">
      <c r="A14507">
        <v>76</v>
      </c>
      <c r="B14507" t="s">
        <v>4297</v>
      </c>
      <c r="C14507" t="s">
        <v>4296</v>
      </c>
      <c r="D14507">
        <v>186</v>
      </c>
      <c r="E14507" s="1">
        <v>1.0329999999999999</v>
      </c>
      <c r="F14507">
        <v>1.54</v>
      </c>
      <c r="G14507">
        <v>0.4</v>
      </c>
      <c r="H14507">
        <v>30</v>
      </c>
      <c r="I14507">
        <v>3.4</v>
      </c>
      <c r="J14507">
        <v>1.1800000000000001E-3</v>
      </c>
      <c r="K14507">
        <v>0.59599999999999997</v>
      </c>
      <c r="L14507">
        <v>1.9106666666666685</v>
      </c>
      <c r="M14507" s="2">
        <f t="shared" si="453"/>
        <v>66.666666666666657</v>
      </c>
      <c r="N14507" t="s">
        <v>89</v>
      </c>
    </row>
    <row r="14508" spans="1:14">
      <c r="A14508">
        <v>77</v>
      </c>
      <c r="B14508" t="s">
        <v>6780</v>
      </c>
      <c r="C14508" t="s">
        <v>6781</v>
      </c>
      <c r="D14508">
        <v>273</v>
      </c>
      <c r="E14508" s="1">
        <v>0.98099999999999998</v>
      </c>
      <c r="F14508">
        <v>0.91</v>
      </c>
      <c r="G14508">
        <v>1.111</v>
      </c>
      <c r="H14508">
        <v>27</v>
      </c>
      <c r="I14508">
        <v>5.7</v>
      </c>
      <c r="J14508">
        <v>3.1E-4</v>
      </c>
      <c r="K14508">
        <v>0.14399999999999999</v>
      </c>
      <c r="L14508">
        <v>1.9106666666666685</v>
      </c>
      <c r="M14508" s="2">
        <f t="shared" si="453"/>
        <v>67.543859649122808</v>
      </c>
      <c r="N14508" t="s">
        <v>89</v>
      </c>
    </row>
    <row r="14509" spans="1:14">
      <c r="A14509">
        <v>78</v>
      </c>
      <c r="B14509" t="s">
        <v>4467</v>
      </c>
      <c r="C14509" t="s">
        <v>4466</v>
      </c>
      <c r="D14509">
        <v>357</v>
      </c>
      <c r="E14509" s="1">
        <v>0.94699999999999995</v>
      </c>
      <c r="F14509">
        <v>0.81899999999999995</v>
      </c>
      <c r="G14509">
        <v>1</v>
      </c>
      <c r="H14509">
        <v>18</v>
      </c>
      <c r="I14509">
        <v>8.4</v>
      </c>
      <c r="J14509">
        <v>4.4999999999999999E-4</v>
      </c>
      <c r="K14509">
        <v>0.27100000000000002</v>
      </c>
      <c r="L14509">
        <v>1.9106666666666685</v>
      </c>
      <c r="M14509" s="2">
        <f t="shared" si="453"/>
        <v>68.421052631578945</v>
      </c>
      <c r="N14509" t="s">
        <v>89</v>
      </c>
    </row>
    <row r="14510" spans="1:14">
      <c r="A14510">
        <v>79</v>
      </c>
      <c r="B14510" t="s">
        <v>2844</v>
      </c>
      <c r="C14510" t="s">
        <v>2843</v>
      </c>
      <c r="D14510">
        <v>1510</v>
      </c>
      <c r="E14510" s="1">
        <v>0.94</v>
      </c>
      <c r="F14510">
        <v>1.6830000000000001</v>
      </c>
      <c r="G14510">
        <v>2.7E-2</v>
      </c>
      <c r="H14510">
        <v>73</v>
      </c>
      <c r="I14510">
        <v>8.6999999999999993</v>
      </c>
      <c r="J14510">
        <v>3.2399999999999998E-3</v>
      </c>
      <c r="K14510">
        <v>0.54200000000000004</v>
      </c>
      <c r="L14510">
        <v>1.9106666666666685</v>
      </c>
      <c r="M14510" s="2">
        <f t="shared" si="453"/>
        <v>69.298245614035096</v>
      </c>
      <c r="N14510" t="s">
        <v>89</v>
      </c>
    </row>
    <row r="14511" spans="1:14">
      <c r="A14511">
        <v>80</v>
      </c>
      <c r="B14511" t="s">
        <v>4465</v>
      </c>
      <c r="C14511" t="s">
        <v>4464</v>
      </c>
      <c r="D14511">
        <v>600</v>
      </c>
      <c r="E14511" s="1">
        <v>0.86799999999999999</v>
      </c>
      <c r="F14511">
        <v>1.2210000000000001</v>
      </c>
      <c r="G14511">
        <v>0.58799999999999997</v>
      </c>
      <c r="H14511">
        <v>17</v>
      </c>
      <c r="I14511" t="s">
        <v>18288</v>
      </c>
      <c r="J14511">
        <v>6.2E-4</v>
      </c>
      <c r="K14511">
        <v>0.373</v>
      </c>
      <c r="L14511">
        <v>1.9106666666666685</v>
      </c>
      <c r="M14511" s="2">
        <f t="shared" si="453"/>
        <v>70.175438596491219</v>
      </c>
      <c r="N14511" t="s">
        <v>89</v>
      </c>
    </row>
    <row r="14512" spans="1:14">
      <c r="A14512">
        <v>81</v>
      </c>
      <c r="B14512" t="s">
        <v>6698</v>
      </c>
      <c r="C14512" t="s">
        <v>6699</v>
      </c>
      <c r="D14512">
        <v>305</v>
      </c>
      <c r="E14512" s="1">
        <v>0.86299999999999999</v>
      </c>
      <c r="G14512">
        <v>0.123</v>
      </c>
      <c r="H14512">
        <v>73</v>
      </c>
      <c r="I14512">
        <v>3.9</v>
      </c>
      <c r="J14512">
        <v>1E-3</v>
      </c>
      <c r="L14512">
        <v>1.9106666666666685</v>
      </c>
      <c r="M14512" s="2">
        <f t="shared" si="453"/>
        <v>71.05263157894737</v>
      </c>
      <c r="N14512" t="s">
        <v>89</v>
      </c>
    </row>
    <row r="14513" spans="1:14">
      <c r="A14513">
        <v>82</v>
      </c>
      <c r="B14513" t="s">
        <v>4463</v>
      </c>
      <c r="C14513" t="s">
        <v>4462</v>
      </c>
      <c r="D14513">
        <v>110</v>
      </c>
      <c r="E14513" s="1">
        <v>0.85399999999999998</v>
      </c>
      <c r="G14513">
        <v>0.25900000000000001</v>
      </c>
      <c r="H14513">
        <v>27</v>
      </c>
      <c r="I14513">
        <v>3.6</v>
      </c>
      <c r="J14513">
        <v>1.8000000000000001E-4</v>
      </c>
      <c r="L14513">
        <v>1.9106666666666685</v>
      </c>
      <c r="M14513" s="2">
        <f t="shared" si="453"/>
        <v>71.929824561403507</v>
      </c>
      <c r="N14513" t="s">
        <v>89</v>
      </c>
    </row>
    <row r="14514" spans="1:14">
      <c r="A14514">
        <v>83</v>
      </c>
      <c r="B14514" t="s">
        <v>4461</v>
      </c>
      <c r="C14514" t="s">
        <v>4460</v>
      </c>
      <c r="D14514">
        <v>211</v>
      </c>
      <c r="E14514" s="1">
        <v>0.8</v>
      </c>
      <c r="F14514">
        <v>0.67100000000000004</v>
      </c>
      <c r="G14514">
        <v>0.622</v>
      </c>
      <c r="H14514">
        <v>37</v>
      </c>
      <c r="I14514">
        <v>4.8</v>
      </c>
      <c r="J14514">
        <v>1.9000000000000001E-4</v>
      </c>
      <c r="K14514">
        <v>7.3999999999999996E-2</v>
      </c>
      <c r="L14514">
        <v>1.9106666666666685</v>
      </c>
      <c r="M14514" s="2">
        <f t="shared" si="453"/>
        <v>72.807017543859658</v>
      </c>
      <c r="N14514" t="s">
        <v>89</v>
      </c>
    </row>
    <row r="14515" spans="1:14">
      <c r="A14515">
        <v>84</v>
      </c>
      <c r="B14515" t="s">
        <v>4459</v>
      </c>
      <c r="C14515" t="s">
        <v>4458</v>
      </c>
      <c r="D14515">
        <v>361</v>
      </c>
      <c r="E14515" s="1">
        <v>0.8</v>
      </c>
      <c r="F14515">
        <v>0.69</v>
      </c>
      <c r="G14515">
        <v>0.25</v>
      </c>
      <c r="H14515">
        <v>24</v>
      </c>
      <c r="I14515">
        <v>9.5</v>
      </c>
      <c r="J14515">
        <v>9.3000000000000005E-4</v>
      </c>
      <c r="K14515">
        <v>0.33700000000000002</v>
      </c>
      <c r="L14515">
        <v>1.9106666666666685</v>
      </c>
      <c r="M14515" s="2">
        <f t="shared" si="453"/>
        <v>73.68421052631578</v>
      </c>
      <c r="N14515" t="s">
        <v>89</v>
      </c>
    </row>
    <row r="14516" spans="1:14">
      <c r="A14516">
        <v>85</v>
      </c>
      <c r="B14516" t="s">
        <v>4457</v>
      </c>
      <c r="C14516" t="s">
        <v>4456</v>
      </c>
      <c r="D14516">
        <v>257</v>
      </c>
      <c r="E14516" s="1">
        <v>0.78300000000000003</v>
      </c>
      <c r="F14516">
        <v>0.57099999999999995</v>
      </c>
      <c r="G14516">
        <v>8.5999999999999993E-2</v>
      </c>
      <c r="H14516">
        <v>58</v>
      </c>
      <c r="I14516">
        <v>5.2</v>
      </c>
      <c r="J14516">
        <v>4.2999999999999999E-4</v>
      </c>
      <c r="K14516">
        <v>0.1</v>
      </c>
      <c r="L14516">
        <v>1.9106666666666685</v>
      </c>
      <c r="M14516" s="2">
        <f t="shared" si="453"/>
        <v>74.561403508771932</v>
      </c>
      <c r="N14516" t="s">
        <v>89</v>
      </c>
    </row>
    <row r="14517" spans="1:14">
      <c r="A14517">
        <v>86</v>
      </c>
      <c r="B14517" t="s">
        <v>4455</v>
      </c>
      <c r="C14517" t="s">
        <v>4454</v>
      </c>
      <c r="D14517">
        <v>206</v>
      </c>
      <c r="E14517" s="1">
        <v>0.77400000000000002</v>
      </c>
      <c r="F14517">
        <v>0.79300000000000004</v>
      </c>
      <c r="G14517">
        <v>0.61499999999999999</v>
      </c>
      <c r="H14517">
        <v>13</v>
      </c>
      <c r="I14517" t="s">
        <v>18288</v>
      </c>
      <c r="J14517">
        <v>1.1E-4</v>
      </c>
      <c r="K14517">
        <v>7.8E-2</v>
      </c>
      <c r="L14517">
        <v>1.9106666666666685</v>
      </c>
      <c r="M14517" s="2">
        <f t="shared" si="453"/>
        <v>75.438596491228068</v>
      </c>
      <c r="N14517" t="s">
        <v>89</v>
      </c>
    </row>
    <row r="14518" spans="1:14">
      <c r="A14518">
        <v>87</v>
      </c>
      <c r="B14518" t="s">
        <v>4453</v>
      </c>
      <c r="C14518" t="s">
        <v>4452</v>
      </c>
      <c r="D14518">
        <v>2932</v>
      </c>
      <c r="E14518" s="1">
        <v>0.76200000000000001</v>
      </c>
      <c r="F14518">
        <v>1.4139999999999999</v>
      </c>
      <c r="G14518">
        <v>0.125</v>
      </c>
      <c r="H14518">
        <v>88</v>
      </c>
      <c r="I14518" t="s">
        <v>18288</v>
      </c>
      <c r="J14518">
        <v>3.2599999999999999E-3</v>
      </c>
      <c r="K14518">
        <v>0.437</v>
      </c>
      <c r="L14518">
        <v>1.9106666666666685</v>
      </c>
      <c r="M14518" s="2">
        <f t="shared" si="453"/>
        <v>76.31578947368422</v>
      </c>
      <c r="N14518" t="s">
        <v>89</v>
      </c>
    </row>
    <row r="14519" spans="1:14">
      <c r="A14519">
        <v>88</v>
      </c>
      <c r="B14519" t="s">
        <v>4293</v>
      </c>
      <c r="C14519" t="s">
        <v>4292</v>
      </c>
      <c r="D14519">
        <v>148</v>
      </c>
      <c r="E14519" s="1">
        <v>0.73</v>
      </c>
      <c r="G14519">
        <v>1</v>
      </c>
      <c r="H14519">
        <v>34</v>
      </c>
      <c r="I14519">
        <v>3.4</v>
      </c>
      <c r="J14519">
        <v>4.2000000000000002E-4</v>
      </c>
      <c r="L14519">
        <v>1.9106666666666685</v>
      </c>
      <c r="M14519" s="2">
        <f t="shared" si="453"/>
        <v>77.192982456140342</v>
      </c>
      <c r="N14519" t="s">
        <v>89</v>
      </c>
    </row>
    <row r="14520" spans="1:14">
      <c r="A14520">
        <v>89</v>
      </c>
      <c r="B14520" t="s">
        <v>4451</v>
      </c>
      <c r="C14520" t="s">
        <v>4450</v>
      </c>
      <c r="D14520">
        <v>305</v>
      </c>
      <c r="E14520" s="1">
        <v>0.71399999999999997</v>
      </c>
      <c r="F14520">
        <v>0.92600000000000005</v>
      </c>
      <c r="G14520">
        <v>0</v>
      </c>
      <c r="H14520">
        <v>17</v>
      </c>
      <c r="I14520">
        <v>9.1999999999999993</v>
      </c>
      <c r="J14520">
        <v>4.6000000000000001E-4</v>
      </c>
      <c r="K14520">
        <v>0.27400000000000002</v>
      </c>
      <c r="L14520">
        <v>1.9106666666666685</v>
      </c>
      <c r="M14520" s="2">
        <f t="shared" si="453"/>
        <v>78.070175438596493</v>
      </c>
      <c r="N14520" t="s">
        <v>89</v>
      </c>
    </row>
    <row r="14521" spans="1:14">
      <c r="A14521">
        <v>90</v>
      </c>
      <c r="B14521" t="s">
        <v>2836</v>
      </c>
      <c r="C14521" t="s">
        <v>2835</v>
      </c>
      <c r="D14521">
        <v>386</v>
      </c>
      <c r="E14521" s="1">
        <v>0.69799999999999995</v>
      </c>
      <c r="F14521">
        <v>0.89200000000000002</v>
      </c>
      <c r="G14521">
        <v>0.24</v>
      </c>
      <c r="H14521">
        <v>25</v>
      </c>
      <c r="I14521">
        <v>9</v>
      </c>
      <c r="J14521">
        <v>4.8999999999999998E-4</v>
      </c>
      <c r="K14521">
        <v>0.20200000000000001</v>
      </c>
      <c r="L14521">
        <v>1.9106666666666685</v>
      </c>
      <c r="M14521" s="2">
        <f t="shared" si="453"/>
        <v>78.94736842105263</v>
      </c>
      <c r="N14521" t="s">
        <v>89</v>
      </c>
    </row>
    <row r="14522" spans="1:14">
      <c r="A14522">
        <v>91</v>
      </c>
      <c r="B14522" t="s">
        <v>2834</v>
      </c>
      <c r="C14522" t="s">
        <v>2833</v>
      </c>
      <c r="D14522">
        <v>292</v>
      </c>
      <c r="E14522" s="1">
        <v>0.68799999999999994</v>
      </c>
      <c r="F14522">
        <v>1.024</v>
      </c>
      <c r="G14522">
        <v>0.111</v>
      </c>
      <c r="H14522">
        <v>18</v>
      </c>
      <c r="I14522" t="s">
        <v>18288</v>
      </c>
      <c r="J14522">
        <v>5.9000000000000003E-4</v>
      </c>
      <c r="K14522">
        <v>0.40899999999999997</v>
      </c>
      <c r="L14522">
        <v>1.9106666666666685</v>
      </c>
      <c r="M14522" s="2">
        <f t="shared" si="453"/>
        <v>79.824561403508781</v>
      </c>
      <c r="N14522" t="s">
        <v>89</v>
      </c>
    </row>
    <row r="14523" spans="1:14">
      <c r="A14523">
        <v>92</v>
      </c>
      <c r="B14523" t="s">
        <v>5458</v>
      </c>
      <c r="C14523" t="s">
        <v>5459</v>
      </c>
      <c r="D14523">
        <v>312</v>
      </c>
      <c r="E14523" s="1">
        <v>0.63500000000000001</v>
      </c>
      <c r="G14523">
        <v>0.17599999999999999</v>
      </c>
      <c r="H14523">
        <v>34</v>
      </c>
      <c r="I14523">
        <v>5.7</v>
      </c>
      <c r="J14523">
        <v>9.6000000000000002E-4</v>
      </c>
      <c r="L14523">
        <v>1.9106666666666685</v>
      </c>
      <c r="M14523" s="2">
        <f t="shared" si="453"/>
        <v>80.701754385964904</v>
      </c>
      <c r="N14523" t="s">
        <v>89</v>
      </c>
    </row>
    <row r="14524" spans="1:14">
      <c r="A14524">
        <v>93</v>
      </c>
      <c r="B14524" t="s">
        <v>4449</v>
      </c>
      <c r="C14524" t="s">
        <v>4448</v>
      </c>
      <c r="D14524">
        <v>254</v>
      </c>
      <c r="E14524" s="1">
        <v>0.623</v>
      </c>
      <c r="F14524">
        <v>0.66900000000000004</v>
      </c>
      <c r="G14524">
        <v>0.161</v>
      </c>
      <c r="H14524">
        <v>31</v>
      </c>
      <c r="I14524">
        <v>8.6</v>
      </c>
      <c r="J14524">
        <v>3.8999999999999999E-4</v>
      </c>
      <c r="K14524">
        <v>0.17699999999999999</v>
      </c>
      <c r="L14524">
        <v>1.9106666666666685</v>
      </c>
      <c r="M14524" s="2">
        <f t="shared" si="453"/>
        <v>81.578947368421055</v>
      </c>
      <c r="N14524" t="s">
        <v>89</v>
      </c>
    </row>
    <row r="14525" spans="1:14">
      <c r="A14525">
        <v>94</v>
      </c>
      <c r="B14525" t="s">
        <v>4447</v>
      </c>
      <c r="C14525" t="s">
        <v>4446</v>
      </c>
      <c r="D14525">
        <v>2189</v>
      </c>
      <c r="E14525" s="1">
        <v>0.622</v>
      </c>
      <c r="F14525">
        <v>0.94599999999999995</v>
      </c>
      <c r="G14525">
        <v>0.78</v>
      </c>
      <c r="H14525">
        <v>82</v>
      </c>
      <c r="I14525" t="s">
        <v>18288</v>
      </c>
      <c r="J14525">
        <v>4.3400000000000001E-3</v>
      </c>
      <c r="K14525">
        <v>0.55800000000000005</v>
      </c>
      <c r="L14525">
        <v>1.9106666666666685</v>
      </c>
      <c r="M14525" s="2">
        <f t="shared" si="453"/>
        <v>82.456140350877192</v>
      </c>
      <c r="N14525" t="s">
        <v>89</v>
      </c>
    </row>
    <row r="14526" spans="1:14">
      <c r="A14526">
        <v>95</v>
      </c>
      <c r="B14526" t="s">
        <v>2832</v>
      </c>
      <c r="C14526" t="s">
        <v>2831</v>
      </c>
      <c r="D14526">
        <v>323</v>
      </c>
      <c r="E14526" s="1">
        <v>0.60499999999999998</v>
      </c>
      <c r="G14526">
        <v>0.54300000000000004</v>
      </c>
      <c r="H14526">
        <v>35</v>
      </c>
      <c r="I14526">
        <v>7.8</v>
      </c>
      <c r="J14526">
        <v>4.4999999999999999E-4</v>
      </c>
      <c r="L14526">
        <v>1.9106666666666685</v>
      </c>
      <c r="M14526" s="2">
        <f t="shared" si="453"/>
        <v>83.333333333333343</v>
      </c>
      <c r="N14526" t="s">
        <v>89</v>
      </c>
    </row>
    <row r="14527" spans="1:14">
      <c r="A14527">
        <v>96</v>
      </c>
      <c r="B14527" t="s">
        <v>4445</v>
      </c>
      <c r="C14527" t="s">
        <v>4444</v>
      </c>
      <c r="D14527">
        <v>243</v>
      </c>
      <c r="E14527" s="1">
        <v>0.60399999999999998</v>
      </c>
      <c r="F14527">
        <v>0.57899999999999996</v>
      </c>
      <c r="G14527">
        <v>0.29199999999999998</v>
      </c>
      <c r="H14527">
        <v>24</v>
      </c>
      <c r="I14527">
        <v>8.6999999999999993</v>
      </c>
      <c r="J14527">
        <v>3.6999999999999999E-4</v>
      </c>
      <c r="K14527">
        <v>0.16700000000000001</v>
      </c>
      <c r="L14527">
        <v>1.9106666666666685</v>
      </c>
      <c r="M14527" s="2">
        <f t="shared" si="453"/>
        <v>84.210526315789465</v>
      </c>
      <c r="N14527" t="s">
        <v>89</v>
      </c>
    </row>
    <row r="14528" spans="1:14">
      <c r="A14528">
        <v>97</v>
      </c>
      <c r="B14528" t="s">
        <v>4443</v>
      </c>
      <c r="C14528" t="s">
        <v>4442</v>
      </c>
      <c r="D14528">
        <v>129</v>
      </c>
      <c r="E14528" s="1">
        <v>0.58299999999999996</v>
      </c>
      <c r="F14528">
        <v>0.84599999999999997</v>
      </c>
      <c r="G14528">
        <v>8.3000000000000004E-2</v>
      </c>
      <c r="H14528">
        <v>12</v>
      </c>
      <c r="I14528" t="s">
        <v>18288</v>
      </c>
      <c r="J14528">
        <v>1.9000000000000001E-4</v>
      </c>
      <c r="K14528">
        <v>0.28299999999999997</v>
      </c>
      <c r="L14528">
        <v>1.9106666666666685</v>
      </c>
      <c r="M14528" s="2">
        <f t="shared" ref="M14528:M14545" si="454">A14528/114*100</f>
        <v>85.087719298245617</v>
      </c>
      <c r="N14528" t="s">
        <v>89</v>
      </c>
    </row>
    <row r="14529" spans="1:14">
      <c r="A14529">
        <v>98</v>
      </c>
      <c r="B14529" t="s">
        <v>6792</v>
      </c>
      <c r="C14529" t="s">
        <v>6793</v>
      </c>
      <c r="D14529">
        <v>97</v>
      </c>
      <c r="E14529" s="1">
        <v>0.53600000000000003</v>
      </c>
      <c r="G14529">
        <v>7.6999999999999999E-2</v>
      </c>
      <c r="H14529">
        <v>13</v>
      </c>
      <c r="J14529">
        <v>2.4000000000000001E-4</v>
      </c>
      <c r="L14529">
        <v>1.9106666666666685</v>
      </c>
      <c r="M14529" s="2">
        <f t="shared" si="454"/>
        <v>85.964912280701753</v>
      </c>
      <c r="N14529" t="s">
        <v>89</v>
      </c>
    </row>
    <row r="14530" spans="1:14">
      <c r="A14530">
        <v>99</v>
      </c>
      <c r="B14530" t="s">
        <v>4441</v>
      </c>
      <c r="C14530" t="s">
        <v>4440</v>
      </c>
      <c r="D14530">
        <v>235</v>
      </c>
      <c r="E14530" s="1">
        <v>0.52500000000000002</v>
      </c>
      <c r="G14530">
        <v>0.29199999999999998</v>
      </c>
      <c r="H14530">
        <v>24</v>
      </c>
      <c r="I14530">
        <v>8.1999999999999993</v>
      </c>
      <c r="J14530">
        <v>3.2000000000000003E-4</v>
      </c>
      <c r="L14530">
        <v>1.9106666666666685</v>
      </c>
      <c r="M14530" s="2">
        <f t="shared" si="454"/>
        <v>86.842105263157904</v>
      </c>
      <c r="N14530" t="s">
        <v>89</v>
      </c>
    </row>
    <row r="14531" spans="1:14">
      <c r="A14531">
        <v>100</v>
      </c>
      <c r="B14531" t="s">
        <v>4439</v>
      </c>
      <c r="C14531" t="s">
        <v>4438</v>
      </c>
      <c r="D14531">
        <v>349</v>
      </c>
      <c r="E14531" s="1">
        <v>0.48899999999999999</v>
      </c>
      <c r="F14531">
        <v>0.65900000000000003</v>
      </c>
      <c r="G14531">
        <v>8.3000000000000004E-2</v>
      </c>
      <c r="H14531">
        <v>60</v>
      </c>
      <c r="I14531">
        <v>9.1</v>
      </c>
      <c r="J14531">
        <v>4.2999999999999999E-4</v>
      </c>
      <c r="K14531">
        <v>0.13100000000000001</v>
      </c>
      <c r="L14531">
        <v>1.9106666666666685</v>
      </c>
      <c r="M14531" s="2">
        <f t="shared" si="454"/>
        <v>87.719298245614027</v>
      </c>
      <c r="N14531" t="s">
        <v>89</v>
      </c>
    </row>
    <row r="14532" spans="1:14">
      <c r="A14532">
        <v>101</v>
      </c>
      <c r="B14532" t="s">
        <v>4437</v>
      </c>
      <c r="C14532" t="s">
        <v>4436</v>
      </c>
      <c r="D14532">
        <v>306</v>
      </c>
      <c r="E14532" s="1">
        <v>0.47799999999999998</v>
      </c>
      <c r="F14532">
        <v>1.1180000000000001</v>
      </c>
      <c r="G14532">
        <v>0.111</v>
      </c>
      <c r="H14532">
        <v>18</v>
      </c>
      <c r="I14532">
        <v>7.2</v>
      </c>
      <c r="J14532">
        <v>1.1000000000000001E-3</v>
      </c>
      <c r="K14532">
        <v>0.57199999999999995</v>
      </c>
      <c r="L14532">
        <v>1.9106666666666685</v>
      </c>
      <c r="M14532" s="2">
        <f t="shared" si="454"/>
        <v>88.596491228070178</v>
      </c>
      <c r="N14532" t="s">
        <v>89</v>
      </c>
    </row>
    <row r="14533" spans="1:14">
      <c r="A14533">
        <v>102</v>
      </c>
      <c r="B14533" t="s">
        <v>4435</v>
      </c>
      <c r="C14533" t="s">
        <v>4434</v>
      </c>
      <c r="D14533">
        <v>240</v>
      </c>
      <c r="E14533" s="1">
        <v>0.47399999999999998</v>
      </c>
      <c r="F14533">
        <v>0.53600000000000003</v>
      </c>
      <c r="G14533">
        <v>1</v>
      </c>
      <c r="H14533">
        <v>11</v>
      </c>
      <c r="I14533" t="s">
        <v>18288</v>
      </c>
      <c r="J14533">
        <v>3.4000000000000002E-4</v>
      </c>
      <c r="K14533">
        <v>0.22800000000000001</v>
      </c>
      <c r="L14533">
        <v>1.9106666666666685</v>
      </c>
      <c r="M14533" s="2">
        <f t="shared" si="454"/>
        <v>89.473684210526315</v>
      </c>
      <c r="N14533" t="s">
        <v>89</v>
      </c>
    </row>
    <row r="14534" spans="1:14">
      <c r="A14534">
        <v>103</v>
      </c>
      <c r="B14534" t="s">
        <v>4433</v>
      </c>
      <c r="C14534" t="s">
        <v>4432</v>
      </c>
      <c r="D14534">
        <v>82</v>
      </c>
      <c r="E14534" s="1">
        <v>0.45200000000000001</v>
      </c>
      <c r="G14534">
        <v>0.188</v>
      </c>
      <c r="H14534">
        <v>16</v>
      </c>
      <c r="J14534">
        <v>1.7000000000000001E-4</v>
      </c>
      <c r="L14534">
        <v>1.9106666666666685</v>
      </c>
      <c r="M14534" s="2">
        <f t="shared" si="454"/>
        <v>90.350877192982466</v>
      </c>
      <c r="N14534" t="s">
        <v>89</v>
      </c>
    </row>
    <row r="14535" spans="1:14">
      <c r="A14535">
        <v>104</v>
      </c>
      <c r="B14535" t="s">
        <v>4431</v>
      </c>
      <c r="C14535" t="s">
        <v>4430</v>
      </c>
      <c r="D14535">
        <v>292</v>
      </c>
      <c r="E14535" s="1">
        <v>0.41899999999999998</v>
      </c>
      <c r="F14535">
        <v>0.58399999999999996</v>
      </c>
      <c r="G14535">
        <v>0.82599999999999996</v>
      </c>
      <c r="H14535">
        <v>23</v>
      </c>
      <c r="I14535" t="s">
        <v>18288</v>
      </c>
      <c r="J14535">
        <v>1.8000000000000001E-4</v>
      </c>
      <c r="K14535">
        <v>0.10100000000000001</v>
      </c>
      <c r="L14535">
        <v>1.9106666666666685</v>
      </c>
      <c r="M14535" s="2">
        <f t="shared" si="454"/>
        <v>91.228070175438589</v>
      </c>
      <c r="N14535" t="s">
        <v>89</v>
      </c>
    </row>
    <row r="14536" spans="1:14">
      <c r="A14536">
        <v>105</v>
      </c>
      <c r="B14536" t="s">
        <v>4429</v>
      </c>
      <c r="C14536" t="s">
        <v>4428</v>
      </c>
      <c r="D14536">
        <v>50</v>
      </c>
      <c r="E14536" s="1">
        <v>0.41699999999999998</v>
      </c>
      <c r="G14536">
        <v>4.2000000000000003E-2</v>
      </c>
      <c r="H14536">
        <v>24</v>
      </c>
      <c r="J14536">
        <v>2.7E-4</v>
      </c>
      <c r="L14536">
        <v>1.9106666666666685</v>
      </c>
      <c r="M14536" s="2">
        <f t="shared" si="454"/>
        <v>92.10526315789474</v>
      </c>
      <c r="N14536" t="s">
        <v>89</v>
      </c>
    </row>
    <row r="14537" spans="1:14">
      <c r="A14537">
        <v>106</v>
      </c>
      <c r="B14537" t="s">
        <v>6774</v>
      </c>
      <c r="C14537" t="s">
        <v>6775</v>
      </c>
      <c r="D14537">
        <v>123</v>
      </c>
      <c r="E14537" s="1">
        <v>0.39</v>
      </c>
      <c r="F14537">
        <v>0.46700000000000003</v>
      </c>
      <c r="G14537">
        <v>0.42099999999999999</v>
      </c>
      <c r="H14537">
        <v>19</v>
      </c>
      <c r="I14537">
        <v>6.8</v>
      </c>
      <c r="J14537">
        <v>1.4999999999999999E-4</v>
      </c>
      <c r="K14537">
        <v>8.1000000000000003E-2</v>
      </c>
      <c r="L14537">
        <v>1.9106666666666685</v>
      </c>
      <c r="M14537" s="2">
        <f t="shared" si="454"/>
        <v>92.982456140350877</v>
      </c>
      <c r="N14537" t="s">
        <v>89</v>
      </c>
    </row>
    <row r="14538" spans="1:14">
      <c r="A14538">
        <v>107</v>
      </c>
      <c r="B14538" t="s">
        <v>4427</v>
      </c>
      <c r="C14538" t="s">
        <v>4426</v>
      </c>
      <c r="D14538">
        <v>49</v>
      </c>
      <c r="E14538" s="1">
        <v>0.38200000000000001</v>
      </c>
      <c r="F14538">
        <v>0.50600000000000001</v>
      </c>
      <c r="G14538">
        <v>0</v>
      </c>
      <c r="H14538">
        <v>17</v>
      </c>
      <c r="J14538">
        <v>1.9000000000000001E-4</v>
      </c>
      <c r="K14538">
        <v>0.129</v>
      </c>
      <c r="L14538">
        <v>1.9106666666666685</v>
      </c>
      <c r="M14538" s="2">
        <f t="shared" si="454"/>
        <v>93.859649122807014</v>
      </c>
      <c r="N14538" t="s">
        <v>89</v>
      </c>
    </row>
    <row r="14539" spans="1:14">
      <c r="A14539">
        <v>108</v>
      </c>
      <c r="B14539" t="s">
        <v>2824</v>
      </c>
      <c r="C14539" t="s">
        <v>2823</v>
      </c>
      <c r="D14539">
        <v>376</v>
      </c>
      <c r="E14539" s="1">
        <v>0.35299999999999998</v>
      </c>
      <c r="F14539">
        <v>0.52400000000000002</v>
      </c>
      <c r="G14539">
        <v>0</v>
      </c>
      <c r="H14539">
        <v>29</v>
      </c>
      <c r="I14539" t="s">
        <v>18288</v>
      </c>
      <c r="J14539">
        <v>4.2000000000000002E-4</v>
      </c>
      <c r="K14539">
        <v>0.16900000000000001</v>
      </c>
      <c r="L14539">
        <v>1.9106666666666685</v>
      </c>
      <c r="M14539" s="2">
        <f t="shared" si="454"/>
        <v>94.73684210526315</v>
      </c>
      <c r="N14539" t="s">
        <v>89</v>
      </c>
    </row>
    <row r="14540" spans="1:14">
      <c r="A14540">
        <v>109</v>
      </c>
      <c r="B14540" t="s">
        <v>4425</v>
      </c>
      <c r="C14540" t="s">
        <v>4424</v>
      </c>
      <c r="D14540">
        <v>132</v>
      </c>
      <c r="E14540" s="1">
        <v>0.32400000000000001</v>
      </c>
      <c r="F14540">
        <v>0.47099999999999997</v>
      </c>
      <c r="G14540">
        <v>0</v>
      </c>
      <c r="H14540">
        <v>16</v>
      </c>
      <c r="I14540">
        <v>7.5</v>
      </c>
      <c r="J14540">
        <v>2.3000000000000001E-4</v>
      </c>
      <c r="K14540">
        <v>0.157</v>
      </c>
      <c r="L14540">
        <v>1.9106666666666685</v>
      </c>
      <c r="M14540" s="2">
        <f t="shared" si="454"/>
        <v>95.614035087719301</v>
      </c>
      <c r="N14540" t="s">
        <v>89</v>
      </c>
    </row>
    <row r="14541" spans="1:14">
      <c r="A14541">
        <v>110</v>
      </c>
      <c r="B14541" t="s">
        <v>3021</v>
      </c>
      <c r="C14541" t="s">
        <v>3022</v>
      </c>
      <c r="D14541">
        <v>28</v>
      </c>
      <c r="E14541" s="1">
        <v>0.3</v>
      </c>
      <c r="F14541">
        <v>0.21099999999999999</v>
      </c>
      <c r="G14541">
        <v>0</v>
      </c>
      <c r="H14541">
        <v>9</v>
      </c>
      <c r="J14541">
        <v>4.0000000000000003E-5</v>
      </c>
      <c r="K14541">
        <v>2.1999999999999999E-2</v>
      </c>
      <c r="L14541">
        <v>1.9106666666666685</v>
      </c>
      <c r="M14541" s="2">
        <f t="shared" si="454"/>
        <v>96.491228070175438</v>
      </c>
      <c r="N14541" t="s">
        <v>89</v>
      </c>
    </row>
    <row r="14542" spans="1:14">
      <c r="A14542">
        <v>111</v>
      </c>
      <c r="B14542" t="s">
        <v>4423</v>
      </c>
      <c r="C14542" t="s">
        <v>4422</v>
      </c>
      <c r="D14542">
        <v>55</v>
      </c>
      <c r="E14542" s="1">
        <v>0.214</v>
      </c>
      <c r="G14542">
        <v>0</v>
      </c>
      <c r="H14542">
        <v>20</v>
      </c>
      <c r="J14542">
        <v>3.0000000000000001E-5</v>
      </c>
      <c r="L14542">
        <v>1.9106666666666685</v>
      </c>
      <c r="M14542" s="2">
        <f t="shared" si="454"/>
        <v>97.368421052631575</v>
      </c>
      <c r="N14542" t="s">
        <v>89</v>
      </c>
    </row>
    <row r="14543" spans="1:14">
      <c r="A14543">
        <v>112</v>
      </c>
      <c r="B14543" t="s">
        <v>4421</v>
      </c>
      <c r="C14543" t="s">
        <v>4420</v>
      </c>
      <c r="D14543">
        <v>52</v>
      </c>
      <c r="E14543" s="1">
        <v>0.13300000000000001</v>
      </c>
      <c r="F14543">
        <v>0.23100000000000001</v>
      </c>
      <c r="G14543">
        <v>0.84199999999999997</v>
      </c>
      <c r="H14543">
        <v>19</v>
      </c>
      <c r="J14543">
        <v>6.0000000000000002E-5</v>
      </c>
      <c r="K14543">
        <v>4.2999999999999997E-2</v>
      </c>
      <c r="L14543">
        <v>1.9106666666666685</v>
      </c>
      <c r="M14543" s="2">
        <f t="shared" si="454"/>
        <v>98.245614035087712</v>
      </c>
      <c r="N14543" t="s">
        <v>89</v>
      </c>
    </row>
    <row r="14544" spans="1:14">
      <c r="A14544">
        <v>113</v>
      </c>
      <c r="B14544" t="s">
        <v>4419</v>
      </c>
      <c r="C14544" t="s">
        <v>4418</v>
      </c>
      <c r="D14544">
        <v>22</v>
      </c>
      <c r="E14544" s="1">
        <v>0.12</v>
      </c>
      <c r="F14544">
        <v>0.122</v>
      </c>
      <c r="G14544">
        <v>7.6999999999999999E-2</v>
      </c>
      <c r="H14544">
        <v>13</v>
      </c>
      <c r="J14544">
        <v>5.0000000000000002E-5</v>
      </c>
      <c r="K14544">
        <v>3.5999999999999997E-2</v>
      </c>
      <c r="L14544">
        <v>1.9106666666666685</v>
      </c>
      <c r="M14544" s="2">
        <f t="shared" si="454"/>
        <v>99.122807017543863</v>
      </c>
      <c r="N14544" t="s">
        <v>89</v>
      </c>
    </row>
    <row r="14545" spans="1:14">
      <c r="A14545">
        <v>114</v>
      </c>
      <c r="B14545" t="s">
        <v>4417</v>
      </c>
      <c r="C14545" t="s">
        <v>4416</v>
      </c>
      <c r="D14545">
        <v>11</v>
      </c>
      <c r="E14545" s="1">
        <v>0</v>
      </c>
      <c r="F14545">
        <v>4.3999999999999997E-2</v>
      </c>
      <c r="J14545">
        <v>2.0000000000000002E-5</v>
      </c>
      <c r="K14545">
        <v>1.4999999999999999E-2</v>
      </c>
      <c r="L14545">
        <v>1.9106666666666685</v>
      </c>
      <c r="M14545" s="2">
        <f t="shared" si="454"/>
        <v>100</v>
      </c>
      <c r="N14545" t="s">
        <v>89</v>
      </c>
    </row>
    <row r="14546" spans="1:14" s="3" customFormat="1">
      <c r="E14546" s="4"/>
      <c r="M14546" s="5"/>
    </row>
    <row r="14547" spans="1:14">
      <c r="A14547">
        <v>1</v>
      </c>
      <c r="B14547" t="s">
        <v>5490</v>
      </c>
      <c r="C14547" t="s">
        <v>5491</v>
      </c>
      <c r="D14547">
        <v>16470</v>
      </c>
      <c r="E14547" s="1">
        <v>6.97</v>
      </c>
      <c r="F14547">
        <v>7.1479999999999997</v>
      </c>
      <c r="G14547">
        <v>2.0099999999999998</v>
      </c>
      <c r="H14547">
        <v>96</v>
      </c>
      <c r="I14547" t="s">
        <v>18288</v>
      </c>
      <c r="J14547">
        <v>2.7810000000000001E-2</v>
      </c>
      <c r="K14547">
        <v>2.6389999999999998</v>
      </c>
      <c r="L14547">
        <f>AVERAGE(E14547:E14656)</f>
        <v>1.8653302752293577</v>
      </c>
      <c r="M14547" s="2">
        <f t="shared" ref="M14547:M14578" si="455">A14547/65*100</f>
        <v>1.5384615384615385</v>
      </c>
      <c r="N14547" t="s">
        <v>90</v>
      </c>
    </row>
    <row r="14548" spans="1:14">
      <c r="A14548">
        <v>2</v>
      </c>
      <c r="B14548" t="s">
        <v>6710</v>
      </c>
      <c r="C14548" t="s">
        <v>6711</v>
      </c>
      <c r="D14548">
        <v>12841</v>
      </c>
      <c r="E14548" s="1">
        <v>5.4219999999999997</v>
      </c>
      <c r="F14548">
        <v>6.2350000000000003</v>
      </c>
      <c r="G14548">
        <v>0.97599999999999998</v>
      </c>
      <c r="H14548">
        <v>127</v>
      </c>
      <c r="I14548">
        <v>8.5</v>
      </c>
      <c r="J14548">
        <v>2.63E-2</v>
      </c>
      <c r="K14548">
        <v>2.3039999999999998</v>
      </c>
      <c r="L14548">
        <v>2.0826153846153841</v>
      </c>
      <c r="M14548" s="2">
        <f t="shared" si="455"/>
        <v>3.0769230769230771</v>
      </c>
      <c r="N14548" t="s">
        <v>90</v>
      </c>
    </row>
    <row r="14549" spans="1:14">
      <c r="A14549">
        <v>3</v>
      </c>
      <c r="B14549" t="s">
        <v>4629</v>
      </c>
      <c r="C14549" t="s">
        <v>4628</v>
      </c>
      <c r="D14549">
        <v>7056</v>
      </c>
      <c r="E14549" s="1">
        <v>4.9260000000000002</v>
      </c>
      <c r="F14549">
        <v>6.399</v>
      </c>
      <c r="G14549">
        <v>1</v>
      </c>
      <c r="H14549">
        <v>97</v>
      </c>
      <c r="I14549">
        <v>8.8000000000000007</v>
      </c>
      <c r="J14549">
        <v>1.4250000000000001E-2</v>
      </c>
      <c r="K14549">
        <v>2.532</v>
      </c>
      <c r="L14549">
        <v>2.0826153846153841</v>
      </c>
      <c r="M14549" s="2">
        <f t="shared" si="455"/>
        <v>4.6153846153846159</v>
      </c>
      <c r="N14549" t="s">
        <v>90</v>
      </c>
    </row>
    <row r="14550" spans="1:14">
      <c r="A14550">
        <v>4</v>
      </c>
      <c r="B14550" t="s">
        <v>4627</v>
      </c>
      <c r="C14550" t="s">
        <v>4626</v>
      </c>
      <c r="D14550">
        <v>20602</v>
      </c>
      <c r="E14550" s="1">
        <v>4.915</v>
      </c>
      <c r="F14550">
        <v>5.694</v>
      </c>
      <c r="G14550">
        <v>0.72699999999999998</v>
      </c>
      <c r="H14550">
        <v>150</v>
      </c>
      <c r="I14550" t="s">
        <v>18288</v>
      </c>
      <c r="J14550">
        <v>2.6790000000000001E-2</v>
      </c>
      <c r="K14550">
        <v>2.46</v>
      </c>
      <c r="L14550">
        <v>2.0826153846153841</v>
      </c>
      <c r="M14550" s="2">
        <f t="shared" si="455"/>
        <v>6.1538461538461542</v>
      </c>
      <c r="N14550" t="s">
        <v>90</v>
      </c>
    </row>
    <row r="14551" spans="1:14">
      <c r="A14551">
        <v>5</v>
      </c>
      <c r="B14551" t="s">
        <v>20049</v>
      </c>
      <c r="C14551" t="s">
        <v>20050</v>
      </c>
      <c r="D14551">
        <v>700</v>
      </c>
      <c r="E14551" s="1">
        <v>3.988</v>
      </c>
      <c r="F14551">
        <v>4.7759999999999998</v>
      </c>
      <c r="G14551">
        <v>0.44700000000000001</v>
      </c>
      <c r="H14551">
        <v>38</v>
      </c>
      <c r="I14551">
        <v>3.1</v>
      </c>
      <c r="J14551">
        <v>4.28E-3</v>
      </c>
      <c r="K14551">
        <v>1.708</v>
      </c>
      <c r="L14551">
        <v>2.0826153846153841</v>
      </c>
      <c r="M14551" s="2">
        <f t="shared" si="455"/>
        <v>7.6923076923076925</v>
      </c>
      <c r="N14551" t="s">
        <v>90</v>
      </c>
    </row>
    <row r="14552" spans="1:14">
      <c r="A14552">
        <v>6</v>
      </c>
      <c r="B14552" t="s">
        <v>4625</v>
      </c>
      <c r="C14552" t="s">
        <v>4624</v>
      </c>
      <c r="D14552">
        <v>451</v>
      </c>
      <c r="E14552" s="1">
        <v>3.9830000000000001</v>
      </c>
      <c r="F14552">
        <v>2.4369999999999998</v>
      </c>
      <c r="G14552">
        <v>1.2589999999999999</v>
      </c>
      <c r="H14552">
        <v>27</v>
      </c>
      <c r="I14552">
        <v>2.7</v>
      </c>
      <c r="J14552">
        <v>6.4000000000000005E-4</v>
      </c>
      <c r="K14552">
        <v>0.25700000000000001</v>
      </c>
      <c r="L14552">
        <v>2.0826153846153841</v>
      </c>
      <c r="M14552" s="2">
        <f t="shared" si="455"/>
        <v>9.2307692307692317</v>
      </c>
      <c r="N14552" t="s">
        <v>90</v>
      </c>
    </row>
    <row r="14553" spans="1:14">
      <c r="A14553">
        <v>7</v>
      </c>
      <c r="B14553" t="s">
        <v>4623</v>
      </c>
      <c r="C14553" t="s">
        <v>4622</v>
      </c>
      <c r="D14553">
        <v>9788</v>
      </c>
      <c r="E14553" s="1">
        <v>3.7229999999999999</v>
      </c>
      <c r="F14553">
        <v>4.5259999999999998</v>
      </c>
      <c r="G14553">
        <v>0.48299999999999998</v>
      </c>
      <c r="H14553">
        <v>267</v>
      </c>
      <c r="I14553">
        <v>7.2</v>
      </c>
      <c r="J14553">
        <v>1.7680000000000001E-2</v>
      </c>
      <c r="K14553">
        <v>1.17</v>
      </c>
      <c r="L14553">
        <v>2.0826153846153841</v>
      </c>
      <c r="M14553" s="2">
        <f t="shared" si="455"/>
        <v>10.76923076923077</v>
      </c>
      <c r="N14553" t="s">
        <v>90</v>
      </c>
    </row>
    <row r="14554" spans="1:14">
      <c r="A14554">
        <v>8</v>
      </c>
      <c r="B14554" t="s">
        <v>5470</v>
      </c>
      <c r="C14554" t="s">
        <v>5471</v>
      </c>
      <c r="D14554">
        <v>2440</v>
      </c>
      <c r="E14554" s="1">
        <v>3.6989999999999998</v>
      </c>
      <c r="F14554">
        <v>3.0670000000000002</v>
      </c>
      <c r="G14554">
        <v>0.53800000000000003</v>
      </c>
      <c r="H14554">
        <v>65</v>
      </c>
      <c r="I14554">
        <v>6.2</v>
      </c>
      <c r="J14554">
        <v>6.7099999999999998E-3</v>
      </c>
      <c r="K14554">
        <v>1.026</v>
      </c>
      <c r="L14554">
        <v>2.0826153846153841</v>
      </c>
      <c r="M14554" s="2">
        <f t="shared" si="455"/>
        <v>12.307692307692308</v>
      </c>
      <c r="N14554" t="s">
        <v>90</v>
      </c>
    </row>
    <row r="14555" spans="1:14">
      <c r="A14555">
        <v>9</v>
      </c>
      <c r="B14555" t="s">
        <v>4621</v>
      </c>
      <c r="C14555" t="s">
        <v>4620</v>
      </c>
      <c r="D14555">
        <v>4028</v>
      </c>
      <c r="E14555" s="1">
        <v>3.6280000000000001</v>
      </c>
      <c r="F14555">
        <v>4.7729999999999997</v>
      </c>
      <c r="G14555">
        <v>0.373</v>
      </c>
      <c r="H14555">
        <v>83</v>
      </c>
      <c r="I14555">
        <v>5.2</v>
      </c>
      <c r="J14555">
        <v>1.8550000000000001E-2</v>
      </c>
      <c r="K14555">
        <v>2.0699999999999998</v>
      </c>
      <c r="L14555">
        <v>2.0826153846153841</v>
      </c>
      <c r="M14555" s="2">
        <f t="shared" si="455"/>
        <v>13.846153846153847</v>
      </c>
      <c r="N14555" t="s">
        <v>90</v>
      </c>
    </row>
    <row r="14556" spans="1:14">
      <c r="A14556">
        <v>10</v>
      </c>
      <c r="B14556" t="s">
        <v>4619</v>
      </c>
      <c r="C14556" t="s">
        <v>4618</v>
      </c>
      <c r="D14556">
        <v>1653</v>
      </c>
      <c r="E14556" s="1">
        <v>3.452</v>
      </c>
      <c r="F14556">
        <v>6.8310000000000004</v>
      </c>
      <c r="G14556">
        <v>0.14299999999999999</v>
      </c>
      <c r="H14556">
        <v>14</v>
      </c>
      <c r="I14556" t="s">
        <v>18288</v>
      </c>
      <c r="J14556">
        <v>3.7000000000000002E-3</v>
      </c>
      <c r="K14556">
        <v>2.74</v>
      </c>
      <c r="L14556">
        <v>2.0826153846153841</v>
      </c>
      <c r="M14556" s="2">
        <f t="shared" si="455"/>
        <v>15.384615384615385</v>
      </c>
      <c r="N14556" t="s">
        <v>90</v>
      </c>
    </row>
    <row r="14557" spans="1:14">
      <c r="A14557">
        <v>11</v>
      </c>
      <c r="B14557" t="s">
        <v>2988</v>
      </c>
      <c r="C14557" t="s">
        <v>2987</v>
      </c>
      <c r="D14557">
        <v>7045</v>
      </c>
      <c r="E14557" s="1">
        <v>3.089</v>
      </c>
      <c r="F14557">
        <v>3.9420000000000002</v>
      </c>
      <c r="G14557">
        <v>0.35</v>
      </c>
      <c r="H14557">
        <v>117</v>
      </c>
      <c r="I14557" t="s">
        <v>18288</v>
      </c>
      <c r="J14557">
        <v>1.278E-2</v>
      </c>
      <c r="K14557">
        <v>1.5640000000000001</v>
      </c>
      <c r="L14557">
        <v>2.0826153846153841</v>
      </c>
      <c r="M14557" s="2">
        <f t="shared" si="455"/>
        <v>16.923076923076923</v>
      </c>
      <c r="N14557" t="s">
        <v>90</v>
      </c>
    </row>
    <row r="14558" spans="1:14">
      <c r="A14558">
        <v>12</v>
      </c>
      <c r="B14558" t="s">
        <v>4535</v>
      </c>
      <c r="C14558" t="s">
        <v>4534</v>
      </c>
      <c r="D14558">
        <v>5651</v>
      </c>
      <c r="E14558" s="1">
        <v>3.0049999999999999</v>
      </c>
      <c r="F14558">
        <v>4.2300000000000004</v>
      </c>
      <c r="G14558">
        <v>0.34899999999999998</v>
      </c>
      <c r="H14558">
        <v>109</v>
      </c>
      <c r="I14558">
        <v>9</v>
      </c>
      <c r="J14558">
        <v>1.2160000000000001E-2</v>
      </c>
      <c r="K14558">
        <v>1.5169999999999999</v>
      </c>
      <c r="L14558">
        <v>2.0826153846153841</v>
      </c>
      <c r="M14558" s="2">
        <f t="shared" si="455"/>
        <v>18.461538461538463</v>
      </c>
      <c r="N14558" t="s">
        <v>90</v>
      </c>
    </row>
    <row r="14559" spans="1:14">
      <c r="A14559">
        <v>13</v>
      </c>
      <c r="B14559" t="s">
        <v>4617</v>
      </c>
      <c r="C14559" t="s">
        <v>4616</v>
      </c>
      <c r="D14559">
        <v>14005</v>
      </c>
      <c r="E14559" s="1">
        <v>2.976</v>
      </c>
      <c r="F14559">
        <v>4.6959999999999997</v>
      </c>
      <c r="G14559">
        <v>0.92500000000000004</v>
      </c>
      <c r="H14559">
        <v>147</v>
      </c>
      <c r="I14559" t="s">
        <v>18288</v>
      </c>
      <c r="J14559">
        <v>2.5850000000000001E-2</v>
      </c>
      <c r="K14559">
        <v>2.0760000000000001</v>
      </c>
      <c r="L14559">
        <v>2.0826153846153841</v>
      </c>
      <c r="M14559" s="2">
        <f t="shared" si="455"/>
        <v>20</v>
      </c>
      <c r="N14559" t="s">
        <v>90</v>
      </c>
    </row>
    <row r="14560" spans="1:14">
      <c r="A14560">
        <v>14</v>
      </c>
      <c r="B14560" t="s">
        <v>5488</v>
      </c>
      <c r="C14560" t="s">
        <v>5489</v>
      </c>
      <c r="D14560">
        <v>8413</v>
      </c>
      <c r="E14560" s="1">
        <v>2.9660000000000002</v>
      </c>
      <c r="F14560">
        <v>3.8490000000000002</v>
      </c>
      <c r="G14560">
        <v>0.74399999999999999</v>
      </c>
      <c r="H14560">
        <v>203</v>
      </c>
      <c r="I14560">
        <v>6.7</v>
      </c>
      <c r="J14560">
        <v>2.0660000000000001E-2</v>
      </c>
      <c r="K14560">
        <v>1.3049999999999999</v>
      </c>
      <c r="L14560">
        <v>2.0826153846153841</v>
      </c>
      <c r="M14560" s="2">
        <f t="shared" si="455"/>
        <v>21.53846153846154</v>
      </c>
      <c r="N14560" t="s">
        <v>90</v>
      </c>
    </row>
    <row r="14561" spans="1:14">
      <c r="A14561">
        <v>15</v>
      </c>
      <c r="B14561" t="s">
        <v>6460</v>
      </c>
      <c r="C14561" t="s">
        <v>6459</v>
      </c>
      <c r="D14561">
        <v>1444</v>
      </c>
      <c r="E14561" s="1">
        <v>2.907</v>
      </c>
      <c r="F14561">
        <v>3.0819999999999999</v>
      </c>
      <c r="G14561">
        <v>0.48799999999999999</v>
      </c>
      <c r="H14561">
        <v>162</v>
      </c>
      <c r="I14561">
        <v>2.6</v>
      </c>
      <c r="J14561">
        <v>4.5100000000000001E-3</v>
      </c>
      <c r="K14561">
        <v>0.58299999999999996</v>
      </c>
      <c r="L14561">
        <v>2.0826153846153841</v>
      </c>
      <c r="M14561" s="2">
        <f t="shared" si="455"/>
        <v>23.076923076923077</v>
      </c>
      <c r="N14561" t="s">
        <v>90</v>
      </c>
    </row>
    <row r="14562" spans="1:14">
      <c r="A14562">
        <v>16</v>
      </c>
      <c r="B14562" t="s">
        <v>6798</v>
      </c>
      <c r="C14562" t="s">
        <v>6799</v>
      </c>
      <c r="D14562">
        <v>2256</v>
      </c>
      <c r="E14562" s="1">
        <v>2.899</v>
      </c>
      <c r="F14562">
        <v>3.218</v>
      </c>
      <c r="G14562">
        <v>0.6</v>
      </c>
      <c r="H14562">
        <v>40</v>
      </c>
      <c r="I14562">
        <v>7.9</v>
      </c>
      <c r="J14562">
        <v>4.8399999999999997E-3</v>
      </c>
      <c r="K14562">
        <v>1.228</v>
      </c>
      <c r="L14562">
        <v>2.0826153846153841</v>
      </c>
      <c r="M14562" s="2">
        <f t="shared" si="455"/>
        <v>24.615384615384617</v>
      </c>
      <c r="N14562" t="s">
        <v>90</v>
      </c>
    </row>
    <row r="14563" spans="1:14">
      <c r="A14563">
        <v>17</v>
      </c>
      <c r="B14563" t="s">
        <v>2872</v>
      </c>
      <c r="C14563" t="s">
        <v>2871</v>
      </c>
      <c r="D14563">
        <v>1668</v>
      </c>
      <c r="E14563" s="1">
        <v>2.702</v>
      </c>
      <c r="F14563">
        <v>2.9</v>
      </c>
      <c r="G14563">
        <v>0.19</v>
      </c>
      <c r="H14563">
        <v>63</v>
      </c>
      <c r="I14563">
        <v>7.3</v>
      </c>
      <c r="J14563">
        <v>4.9800000000000001E-3</v>
      </c>
      <c r="K14563">
        <v>1.24</v>
      </c>
      <c r="L14563">
        <v>2.0826153846153841</v>
      </c>
      <c r="M14563" s="2">
        <f t="shared" si="455"/>
        <v>26.153846153846157</v>
      </c>
      <c r="N14563" t="s">
        <v>90</v>
      </c>
    </row>
    <row r="14564" spans="1:14">
      <c r="A14564">
        <v>18</v>
      </c>
      <c r="B14564" t="s">
        <v>4615</v>
      </c>
      <c r="C14564" t="s">
        <v>4614</v>
      </c>
      <c r="D14564">
        <v>3925</v>
      </c>
      <c r="E14564" s="1">
        <v>2.6949999999999998</v>
      </c>
      <c r="F14564">
        <v>3.0779999999999998</v>
      </c>
      <c r="G14564">
        <v>0.23100000000000001</v>
      </c>
      <c r="H14564">
        <v>117</v>
      </c>
      <c r="I14564">
        <v>7.3</v>
      </c>
      <c r="J14564">
        <v>9.5300000000000003E-3</v>
      </c>
      <c r="K14564">
        <v>1.0549999999999999</v>
      </c>
      <c r="L14564">
        <v>2.0826153846153841</v>
      </c>
      <c r="M14564" s="2">
        <f t="shared" si="455"/>
        <v>27.692307692307693</v>
      </c>
      <c r="N14564" t="s">
        <v>90</v>
      </c>
    </row>
    <row r="14565" spans="1:14">
      <c r="A14565">
        <v>19</v>
      </c>
      <c r="B14565" t="s">
        <v>4529</v>
      </c>
      <c r="C14565" t="s">
        <v>4528</v>
      </c>
      <c r="D14565">
        <v>2865</v>
      </c>
      <c r="E14565" s="1">
        <v>2.665</v>
      </c>
      <c r="F14565">
        <v>3.91</v>
      </c>
      <c r="G14565">
        <v>0.28199999999999997</v>
      </c>
      <c r="H14565">
        <v>71</v>
      </c>
      <c r="I14565">
        <v>6.1</v>
      </c>
      <c r="J14565">
        <v>9.0799999999999995E-3</v>
      </c>
      <c r="K14565">
        <v>1.45</v>
      </c>
      <c r="L14565">
        <v>2.0826153846153841</v>
      </c>
      <c r="M14565" s="2">
        <f t="shared" si="455"/>
        <v>29.230769230769234</v>
      </c>
      <c r="N14565" t="s">
        <v>90</v>
      </c>
    </row>
    <row r="14566" spans="1:14">
      <c r="A14566">
        <v>20</v>
      </c>
      <c r="B14566" t="s">
        <v>4613</v>
      </c>
      <c r="C14566" t="s">
        <v>4612</v>
      </c>
      <c r="D14566">
        <v>4563</v>
      </c>
      <c r="E14566" s="1">
        <v>2.6469999999999998</v>
      </c>
      <c r="F14566">
        <v>3.5019999999999998</v>
      </c>
      <c r="G14566">
        <v>0.57899999999999996</v>
      </c>
      <c r="H14566">
        <v>95</v>
      </c>
      <c r="I14566">
        <v>7</v>
      </c>
      <c r="J14566">
        <v>1.069E-2</v>
      </c>
      <c r="K14566">
        <v>1.129</v>
      </c>
      <c r="L14566">
        <v>2.0826153846153841</v>
      </c>
      <c r="M14566" s="2">
        <f t="shared" si="455"/>
        <v>30.76923076923077</v>
      </c>
      <c r="N14566" t="s">
        <v>90</v>
      </c>
    </row>
    <row r="14567" spans="1:14">
      <c r="A14567">
        <v>21</v>
      </c>
      <c r="B14567" t="s">
        <v>4611</v>
      </c>
      <c r="C14567" t="s">
        <v>4610</v>
      </c>
      <c r="D14567">
        <v>3883</v>
      </c>
      <c r="E14567" s="1">
        <v>2.3769999999999998</v>
      </c>
      <c r="F14567">
        <v>2.988</v>
      </c>
      <c r="G14567">
        <v>0.29399999999999998</v>
      </c>
      <c r="H14567">
        <v>126</v>
      </c>
      <c r="I14567">
        <v>9.6</v>
      </c>
      <c r="J14567">
        <v>9.1599999999999997E-3</v>
      </c>
      <c r="K14567">
        <v>1.252</v>
      </c>
      <c r="L14567">
        <v>2.0826153846153841</v>
      </c>
      <c r="M14567" s="2">
        <f t="shared" si="455"/>
        <v>32.307692307692307</v>
      </c>
      <c r="N14567" t="s">
        <v>90</v>
      </c>
    </row>
    <row r="14568" spans="1:14">
      <c r="A14568">
        <v>22</v>
      </c>
      <c r="B14568" t="s">
        <v>6372</v>
      </c>
      <c r="C14568" t="s">
        <v>6371</v>
      </c>
      <c r="D14568">
        <v>1546</v>
      </c>
      <c r="E14568" s="1">
        <v>2.2749999999999999</v>
      </c>
      <c r="F14568">
        <v>3.448</v>
      </c>
      <c r="G14568">
        <v>0.15</v>
      </c>
      <c r="H14568">
        <v>60</v>
      </c>
      <c r="I14568">
        <v>7.1</v>
      </c>
      <c r="J14568">
        <v>4.1900000000000001E-3</v>
      </c>
      <c r="K14568">
        <v>1.3049999999999999</v>
      </c>
      <c r="L14568">
        <v>2.0826153846153841</v>
      </c>
      <c r="M14568" s="2">
        <f t="shared" si="455"/>
        <v>33.846153846153847</v>
      </c>
      <c r="N14568" t="s">
        <v>90</v>
      </c>
    </row>
    <row r="14569" spans="1:14">
      <c r="A14569">
        <v>23</v>
      </c>
      <c r="B14569" t="s">
        <v>6708</v>
      </c>
      <c r="C14569" t="s">
        <v>6709</v>
      </c>
      <c r="D14569">
        <v>1354</v>
      </c>
      <c r="E14569" s="1">
        <v>2.1629999999999998</v>
      </c>
      <c r="G14569">
        <v>0.68100000000000005</v>
      </c>
      <c r="H14569">
        <v>72</v>
      </c>
      <c r="I14569">
        <v>4.7</v>
      </c>
      <c r="J14569">
        <v>4.3600000000000002E-3</v>
      </c>
      <c r="L14569">
        <v>2.0826153846153841</v>
      </c>
      <c r="M14569" s="2">
        <f t="shared" si="455"/>
        <v>35.384615384615387</v>
      </c>
      <c r="N14569" t="s">
        <v>90</v>
      </c>
    </row>
    <row r="14570" spans="1:14">
      <c r="A14570">
        <v>24</v>
      </c>
      <c r="B14570" t="s">
        <v>4609</v>
      </c>
      <c r="C14570" t="s">
        <v>4608</v>
      </c>
      <c r="D14570">
        <v>469</v>
      </c>
      <c r="E14570" s="1">
        <v>2.12</v>
      </c>
      <c r="F14570">
        <v>2.3220000000000001</v>
      </c>
      <c r="G14570">
        <v>0.84599999999999997</v>
      </c>
      <c r="H14570">
        <v>65</v>
      </c>
      <c r="I14570">
        <v>3</v>
      </c>
      <c r="J14570">
        <v>3.2499999999999999E-3</v>
      </c>
      <c r="K14570">
        <v>1.048</v>
      </c>
      <c r="L14570">
        <v>2.0826153846153841</v>
      </c>
      <c r="M14570" s="2">
        <f t="shared" si="455"/>
        <v>36.923076923076927</v>
      </c>
      <c r="N14570" t="s">
        <v>90</v>
      </c>
    </row>
    <row r="14571" spans="1:14">
      <c r="A14571">
        <v>25</v>
      </c>
      <c r="B14571" t="s">
        <v>4607</v>
      </c>
      <c r="C14571" t="s">
        <v>4606</v>
      </c>
      <c r="D14571">
        <v>1660</v>
      </c>
      <c r="E14571" s="1">
        <v>2.0449999999999999</v>
      </c>
      <c r="F14571">
        <v>2.7309999999999999</v>
      </c>
      <c r="G14571">
        <v>0.111</v>
      </c>
      <c r="H14571">
        <v>45</v>
      </c>
      <c r="I14571">
        <v>8.3000000000000007</v>
      </c>
      <c r="J14571">
        <v>4.2599999999999999E-3</v>
      </c>
      <c r="K14571">
        <v>1.038</v>
      </c>
      <c r="L14571">
        <v>2.0826153846153841</v>
      </c>
      <c r="M14571" s="2">
        <f t="shared" si="455"/>
        <v>38.461538461538467</v>
      </c>
      <c r="N14571" t="s">
        <v>90</v>
      </c>
    </row>
    <row r="14572" spans="1:14">
      <c r="A14572">
        <v>26</v>
      </c>
      <c r="B14572" t="s">
        <v>4605</v>
      </c>
      <c r="C14572" t="s">
        <v>4604</v>
      </c>
      <c r="D14572">
        <v>1624</v>
      </c>
      <c r="E14572" s="1">
        <v>2.0369999999999999</v>
      </c>
      <c r="F14572">
        <v>3.972</v>
      </c>
      <c r="G14572">
        <v>0.105</v>
      </c>
      <c r="H14572">
        <v>19</v>
      </c>
      <c r="I14572" t="s">
        <v>18288</v>
      </c>
      <c r="J14572">
        <v>1.24E-3</v>
      </c>
      <c r="K14572">
        <v>1.9650000000000001</v>
      </c>
      <c r="L14572">
        <v>2.0826153846153841</v>
      </c>
      <c r="M14572" s="2">
        <f t="shared" si="455"/>
        <v>40</v>
      </c>
      <c r="N14572" t="s">
        <v>90</v>
      </c>
    </row>
    <row r="14573" spans="1:14">
      <c r="A14573">
        <v>27</v>
      </c>
      <c r="B14573" t="s">
        <v>4603</v>
      </c>
      <c r="C14573" t="s">
        <v>4602</v>
      </c>
      <c r="D14573">
        <v>944</v>
      </c>
      <c r="E14573" s="1">
        <v>1.9690000000000001</v>
      </c>
      <c r="F14573">
        <v>2.1240000000000001</v>
      </c>
      <c r="G14573">
        <v>0.41199999999999998</v>
      </c>
      <c r="H14573">
        <v>34</v>
      </c>
      <c r="I14573">
        <v>6.9</v>
      </c>
      <c r="J14573">
        <v>2.7100000000000002E-3</v>
      </c>
      <c r="K14573">
        <v>0.91500000000000004</v>
      </c>
      <c r="L14573">
        <v>2.0826153846153841</v>
      </c>
      <c r="M14573" s="2">
        <f t="shared" si="455"/>
        <v>41.53846153846154</v>
      </c>
      <c r="N14573" t="s">
        <v>90</v>
      </c>
    </row>
    <row r="14574" spans="1:14">
      <c r="A14574">
        <v>28</v>
      </c>
      <c r="B14574" t="s">
        <v>4601</v>
      </c>
      <c r="C14574" t="s">
        <v>4600</v>
      </c>
      <c r="D14574">
        <v>1545</v>
      </c>
      <c r="E14574" s="1">
        <v>1.9610000000000001</v>
      </c>
      <c r="F14574">
        <v>3.1659999999999999</v>
      </c>
      <c r="G14574">
        <v>0.435</v>
      </c>
      <c r="H14574">
        <v>46</v>
      </c>
      <c r="I14574">
        <v>7</v>
      </c>
      <c r="J14574">
        <v>2.97E-3</v>
      </c>
      <c r="K14574">
        <v>0.93600000000000005</v>
      </c>
      <c r="L14574">
        <v>2.0826153846153841</v>
      </c>
      <c r="M14574" s="2">
        <f t="shared" si="455"/>
        <v>43.07692307692308</v>
      </c>
      <c r="N14574" t="s">
        <v>90</v>
      </c>
    </row>
    <row r="14575" spans="1:14">
      <c r="A14575">
        <v>29</v>
      </c>
      <c r="B14575" t="s">
        <v>4599</v>
      </c>
      <c r="C14575" t="s">
        <v>4598</v>
      </c>
      <c r="D14575">
        <v>3025</v>
      </c>
      <c r="E14575" s="1">
        <v>1.8819999999999999</v>
      </c>
      <c r="F14575">
        <v>2.67</v>
      </c>
      <c r="G14575">
        <v>0.29799999999999999</v>
      </c>
      <c r="H14575">
        <v>124</v>
      </c>
      <c r="I14575">
        <v>8</v>
      </c>
      <c r="J14575">
        <v>6.6400000000000001E-3</v>
      </c>
      <c r="K14575">
        <v>0.90500000000000003</v>
      </c>
      <c r="L14575">
        <v>2.0826153846153841</v>
      </c>
      <c r="M14575" s="2">
        <f t="shared" si="455"/>
        <v>44.61538461538462</v>
      </c>
      <c r="N14575" t="s">
        <v>90</v>
      </c>
    </row>
    <row r="14576" spans="1:14">
      <c r="A14576">
        <v>30</v>
      </c>
      <c r="B14576" t="s">
        <v>4329</v>
      </c>
      <c r="C14576" t="s">
        <v>4328</v>
      </c>
      <c r="D14576">
        <v>874</v>
      </c>
      <c r="E14576" s="1">
        <v>1.8540000000000001</v>
      </c>
      <c r="F14576">
        <v>2.0510000000000002</v>
      </c>
      <c r="G14576">
        <v>0.246</v>
      </c>
      <c r="H14576">
        <v>61</v>
      </c>
      <c r="I14576">
        <v>5.8</v>
      </c>
      <c r="J14576">
        <v>2.5799999999999998E-3</v>
      </c>
      <c r="K14576">
        <v>0.68799999999999994</v>
      </c>
      <c r="L14576">
        <v>2.0826153846153841</v>
      </c>
      <c r="M14576" s="2">
        <f t="shared" si="455"/>
        <v>46.153846153846153</v>
      </c>
      <c r="N14576" t="s">
        <v>90</v>
      </c>
    </row>
    <row r="14577" spans="1:14">
      <c r="A14577">
        <v>31</v>
      </c>
      <c r="B14577" t="s">
        <v>4597</v>
      </c>
      <c r="C14577" t="s">
        <v>4596</v>
      </c>
      <c r="D14577">
        <v>2337</v>
      </c>
      <c r="E14577" s="1">
        <v>1.752</v>
      </c>
      <c r="F14577">
        <v>1.9179999999999999</v>
      </c>
      <c r="G14577">
        <v>0.16300000000000001</v>
      </c>
      <c r="H14577">
        <v>98</v>
      </c>
      <c r="I14577" t="s">
        <v>18288</v>
      </c>
      <c r="J14577">
        <v>3.6600000000000001E-3</v>
      </c>
      <c r="K14577">
        <v>0.61299999999999999</v>
      </c>
      <c r="L14577">
        <v>2.0826153846153841</v>
      </c>
      <c r="M14577" s="2">
        <f t="shared" si="455"/>
        <v>47.692307692307693</v>
      </c>
      <c r="N14577" t="s">
        <v>90</v>
      </c>
    </row>
    <row r="14578" spans="1:14">
      <c r="A14578">
        <v>32</v>
      </c>
      <c r="B14578" t="s">
        <v>20111</v>
      </c>
      <c r="C14578" t="s">
        <v>20112</v>
      </c>
      <c r="D14578">
        <v>2669</v>
      </c>
      <c r="E14578" s="1">
        <v>1.75</v>
      </c>
      <c r="F14578">
        <v>2.5779999999999998</v>
      </c>
      <c r="G14578">
        <v>0.29499999999999998</v>
      </c>
      <c r="H14578">
        <v>88</v>
      </c>
      <c r="I14578">
        <v>7.7</v>
      </c>
      <c r="J14578">
        <v>6.0899999999999999E-3</v>
      </c>
      <c r="K14578">
        <v>0.93899999999999995</v>
      </c>
      <c r="L14578">
        <v>2.0826153846153841</v>
      </c>
      <c r="M14578" s="2">
        <f t="shared" si="455"/>
        <v>49.230769230769234</v>
      </c>
      <c r="N14578" t="s">
        <v>90</v>
      </c>
    </row>
    <row r="14579" spans="1:14">
      <c r="A14579">
        <v>33</v>
      </c>
      <c r="B14579" t="s">
        <v>4595</v>
      </c>
      <c r="C14579" t="s">
        <v>4594</v>
      </c>
      <c r="D14579">
        <v>1194</v>
      </c>
      <c r="E14579" s="1">
        <v>1.7370000000000001</v>
      </c>
      <c r="F14579">
        <v>1.9610000000000001</v>
      </c>
      <c r="G14579">
        <v>0.05</v>
      </c>
      <c r="H14579">
        <v>20</v>
      </c>
      <c r="I14579" t="s">
        <v>18288</v>
      </c>
      <c r="J14579">
        <v>1.48E-3</v>
      </c>
      <c r="K14579">
        <v>0.82499999999999996</v>
      </c>
      <c r="L14579">
        <v>2.0826153846153841</v>
      </c>
      <c r="M14579" s="2">
        <f t="shared" ref="M14579:M14611" si="456">A14579/65*100</f>
        <v>50.769230769230766</v>
      </c>
      <c r="N14579" t="s">
        <v>90</v>
      </c>
    </row>
    <row r="14580" spans="1:14">
      <c r="A14580">
        <v>34</v>
      </c>
      <c r="B14580" t="s">
        <v>4593</v>
      </c>
      <c r="C14580" t="s">
        <v>4592</v>
      </c>
      <c r="D14580">
        <v>1611</v>
      </c>
      <c r="E14580" s="1">
        <v>1.7330000000000001</v>
      </c>
      <c r="F14580">
        <v>2.6040000000000001</v>
      </c>
      <c r="G14580">
        <v>6.5000000000000002E-2</v>
      </c>
      <c r="H14580">
        <v>31</v>
      </c>
      <c r="I14580">
        <v>8.3000000000000007</v>
      </c>
      <c r="J14580">
        <v>4.3200000000000001E-3</v>
      </c>
      <c r="K14580">
        <v>1.111</v>
      </c>
      <c r="L14580">
        <v>2.0826153846153841</v>
      </c>
      <c r="M14580" s="2">
        <f t="shared" si="456"/>
        <v>52.307692307692314</v>
      </c>
      <c r="N14580" t="s">
        <v>90</v>
      </c>
    </row>
    <row r="14581" spans="1:14">
      <c r="A14581">
        <v>35</v>
      </c>
      <c r="B14581" t="s">
        <v>5460</v>
      </c>
      <c r="C14581" t="s">
        <v>5461</v>
      </c>
      <c r="D14581">
        <v>2002</v>
      </c>
      <c r="E14581" s="1">
        <v>1.7</v>
      </c>
      <c r="F14581">
        <v>1.915</v>
      </c>
      <c r="G14581">
        <v>0.28399999999999997</v>
      </c>
      <c r="H14581">
        <v>102</v>
      </c>
      <c r="I14581">
        <v>6.1</v>
      </c>
      <c r="J14581">
        <v>5.2399999999999999E-3</v>
      </c>
      <c r="K14581">
        <v>0.60199999999999998</v>
      </c>
      <c r="L14581">
        <v>2.0826153846153841</v>
      </c>
      <c r="M14581" s="2">
        <f t="shared" si="456"/>
        <v>53.846153846153847</v>
      </c>
      <c r="N14581" t="s">
        <v>90</v>
      </c>
    </row>
    <row r="14582" spans="1:14">
      <c r="A14582">
        <v>36</v>
      </c>
      <c r="B14582" t="s">
        <v>2866</v>
      </c>
      <c r="C14582" t="s">
        <v>2865</v>
      </c>
      <c r="D14582">
        <v>1273</v>
      </c>
      <c r="E14582" s="1">
        <v>1.6859999999999999</v>
      </c>
      <c r="F14582">
        <v>2.4929999999999999</v>
      </c>
      <c r="G14582">
        <v>0.6</v>
      </c>
      <c r="H14582">
        <v>35</v>
      </c>
      <c r="I14582" t="s">
        <v>18288</v>
      </c>
      <c r="J14582">
        <v>2.48E-3</v>
      </c>
      <c r="K14582">
        <v>0.96899999999999997</v>
      </c>
      <c r="L14582">
        <v>2.0826153846153841</v>
      </c>
      <c r="M14582" s="2">
        <f t="shared" si="456"/>
        <v>55.384615384615387</v>
      </c>
      <c r="N14582" t="s">
        <v>90</v>
      </c>
    </row>
    <row r="14583" spans="1:14">
      <c r="A14583">
        <v>37</v>
      </c>
      <c r="B14583" t="s">
        <v>2864</v>
      </c>
      <c r="C14583" t="s">
        <v>2863</v>
      </c>
      <c r="D14583">
        <v>401</v>
      </c>
      <c r="E14583" s="1">
        <v>1.6859999999999999</v>
      </c>
      <c r="F14583">
        <v>1.833</v>
      </c>
      <c r="G14583">
        <v>1.3460000000000001</v>
      </c>
      <c r="H14583">
        <v>26</v>
      </c>
      <c r="I14583">
        <v>6.7</v>
      </c>
      <c r="J14583">
        <v>1.0399999999999999E-3</v>
      </c>
      <c r="K14583">
        <v>0.76</v>
      </c>
      <c r="L14583">
        <v>2.0826153846153841</v>
      </c>
      <c r="M14583" s="2">
        <f t="shared" si="456"/>
        <v>56.92307692307692</v>
      </c>
      <c r="N14583" t="s">
        <v>90</v>
      </c>
    </row>
    <row r="14584" spans="1:14">
      <c r="A14584">
        <v>38</v>
      </c>
      <c r="B14584" t="s">
        <v>4591</v>
      </c>
      <c r="C14584" t="s">
        <v>4590</v>
      </c>
      <c r="D14584">
        <v>2126</v>
      </c>
      <c r="E14584" s="1">
        <v>1.591</v>
      </c>
      <c r="F14584">
        <v>2.1019999999999999</v>
      </c>
      <c r="G14584">
        <v>0.20799999999999999</v>
      </c>
      <c r="H14584">
        <v>53</v>
      </c>
      <c r="I14584">
        <v>8.9</v>
      </c>
      <c r="J14584">
        <v>4.4299999999999999E-3</v>
      </c>
      <c r="K14584">
        <v>0.88700000000000001</v>
      </c>
      <c r="L14584">
        <v>2.0826153846153841</v>
      </c>
      <c r="M14584" s="2">
        <f t="shared" si="456"/>
        <v>58.461538461538467</v>
      </c>
      <c r="N14584" t="s">
        <v>90</v>
      </c>
    </row>
    <row r="14585" spans="1:14">
      <c r="A14585">
        <v>39</v>
      </c>
      <c r="B14585" t="s">
        <v>4589</v>
      </c>
      <c r="C14585" t="s">
        <v>4588</v>
      </c>
      <c r="D14585">
        <v>4497</v>
      </c>
      <c r="E14585" s="1">
        <v>1.5309999999999999</v>
      </c>
      <c r="F14585">
        <v>1.8009999999999999</v>
      </c>
      <c r="G14585">
        <v>0.23699999999999999</v>
      </c>
      <c r="H14585">
        <v>114</v>
      </c>
      <c r="I14585">
        <v>9.3000000000000007</v>
      </c>
      <c r="J14585">
        <v>8.1099999999999992E-3</v>
      </c>
      <c r="K14585">
        <v>0.65</v>
      </c>
      <c r="L14585">
        <v>2.0826153846153841</v>
      </c>
      <c r="M14585" s="2">
        <f t="shared" si="456"/>
        <v>60</v>
      </c>
      <c r="N14585" t="s">
        <v>90</v>
      </c>
    </row>
    <row r="14586" spans="1:14">
      <c r="A14586">
        <v>40</v>
      </c>
      <c r="B14586" t="s">
        <v>6446</v>
      </c>
      <c r="C14586" t="s">
        <v>6445</v>
      </c>
      <c r="D14586">
        <v>157</v>
      </c>
      <c r="E14586" s="1">
        <v>1.524</v>
      </c>
      <c r="G14586">
        <v>0.04</v>
      </c>
      <c r="H14586">
        <v>25</v>
      </c>
      <c r="I14586">
        <v>3.3</v>
      </c>
      <c r="J14586">
        <v>7.2000000000000005E-4</v>
      </c>
      <c r="L14586">
        <v>2.0826153846153841</v>
      </c>
      <c r="M14586" s="2">
        <f t="shared" si="456"/>
        <v>61.53846153846154</v>
      </c>
      <c r="N14586" t="s">
        <v>90</v>
      </c>
    </row>
    <row r="14587" spans="1:14">
      <c r="A14587">
        <v>41</v>
      </c>
      <c r="B14587" t="s">
        <v>4587</v>
      </c>
      <c r="C14587" t="s">
        <v>4586</v>
      </c>
      <c r="D14587">
        <v>865</v>
      </c>
      <c r="E14587" s="1">
        <v>1.4830000000000001</v>
      </c>
      <c r="F14587">
        <v>1.9419999999999999</v>
      </c>
      <c r="G14587">
        <v>0.86499999999999999</v>
      </c>
      <c r="H14587">
        <v>37</v>
      </c>
      <c r="I14587">
        <v>7.5</v>
      </c>
      <c r="J14587">
        <v>1.47E-3</v>
      </c>
      <c r="K14587">
        <v>0.61299999999999999</v>
      </c>
      <c r="L14587">
        <v>2.0826153846153841</v>
      </c>
      <c r="M14587" s="2">
        <f t="shared" si="456"/>
        <v>63.076923076923073</v>
      </c>
      <c r="N14587" t="s">
        <v>90</v>
      </c>
    </row>
    <row r="14588" spans="1:14">
      <c r="A14588">
        <v>42</v>
      </c>
      <c r="B14588" t="s">
        <v>4585</v>
      </c>
      <c r="C14588" t="s">
        <v>4584</v>
      </c>
      <c r="D14588">
        <v>1420</v>
      </c>
      <c r="E14588" s="1">
        <v>1.446</v>
      </c>
      <c r="F14588">
        <v>2.3780000000000001</v>
      </c>
      <c r="G14588">
        <v>0.182</v>
      </c>
      <c r="H14588">
        <v>33</v>
      </c>
      <c r="I14588" t="s">
        <v>18288</v>
      </c>
      <c r="J14588">
        <v>3.1199999999999999E-3</v>
      </c>
      <c r="K14588">
        <v>1.085</v>
      </c>
      <c r="L14588">
        <v>2.0826153846153841</v>
      </c>
      <c r="M14588" s="2">
        <f t="shared" si="456"/>
        <v>64.615384615384613</v>
      </c>
      <c r="N14588" t="s">
        <v>90</v>
      </c>
    </row>
    <row r="14589" spans="1:14">
      <c r="A14589">
        <v>43</v>
      </c>
      <c r="B14589" t="s">
        <v>980</v>
      </c>
      <c r="C14589" t="s">
        <v>979</v>
      </c>
      <c r="D14589">
        <v>1819</v>
      </c>
      <c r="E14589" s="1">
        <v>1.44</v>
      </c>
      <c r="F14589">
        <v>1.75</v>
      </c>
      <c r="G14589">
        <v>0.27300000000000002</v>
      </c>
      <c r="H14589">
        <v>44</v>
      </c>
      <c r="I14589" t="s">
        <v>18288</v>
      </c>
      <c r="J14589">
        <v>2.8900000000000002E-3</v>
      </c>
      <c r="K14589">
        <v>0.77700000000000002</v>
      </c>
      <c r="L14589">
        <v>2.0826153846153841</v>
      </c>
      <c r="M14589" s="2">
        <f t="shared" si="456"/>
        <v>66.153846153846146</v>
      </c>
      <c r="N14589" t="s">
        <v>90</v>
      </c>
    </row>
    <row r="14590" spans="1:14">
      <c r="A14590">
        <v>44</v>
      </c>
      <c r="B14590" t="s">
        <v>2854</v>
      </c>
      <c r="C14590" t="s">
        <v>2853</v>
      </c>
      <c r="D14590">
        <v>1202</v>
      </c>
      <c r="E14590" s="1">
        <v>1.4219999999999999</v>
      </c>
      <c r="G14590">
        <v>0.122</v>
      </c>
      <c r="H14590">
        <v>98</v>
      </c>
      <c r="I14590">
        <v>6.3</v>
      </c>
      <c r="J14590">
        <v>3.3E-3</v>
      </c>
      <c r="L14590">
        <v>2.0826153846153841</v>
      </c>
      <c r="M14590" s="2">
        <f t="shared" si="456"/>
        <v>67.692307692307693</v>
      </c>
      <c r="N14590" t="s">
        <v>90</v>
      </c>
    </row>
    <row r="14591" spans="1:14">
      <c r="A14591">
        <v>45</v>
      </c>
      <c r="B14591" t="s">
        <v>4583</v>
      </c>
      <c r="C14591" t="s">
        <v>4582</v>
      </c>
      <c r="D14591">
        <v>1564</v>
      </c>
      <c r="E14591" s="1">
        <v>1.33</v>
      </c>
      <c r="F14591">
        <v>1.671</v>
      </c>
      <c r="G14591">
        <v>0.73499999999999999</v>
      </c>
      <c r="H14591">
        <v>34</v>
      </c>
      <c r="I14591" t="s">
        <v>18288</v>
      </c>
      <c r="J14591">
        <v>3.1700000000000001E-3</v>
      </c>
      <c r="K14591">
        <v>0.74299999999999999</v>
      </c>
      <c r="L14591">
        <v>2.0826153846153841</v>
      </c>
      <c r="M14591" s="2">
        <f t="shared" si="456"/>
        <v>69.230769230769226</v>
      </c>
      <c r="N14591" t="s">
        <v>90</v>
      </c>
    </row>
    <row r="14592" spans="1:14">
      <c r="A14592">
        <v>46</v>
      </c>
      <c r="B14592" t="s">
        <v>4581</v>
      </c>
      <c r="C14592" t="s">
        <v>4580</v>
      </c>
      <c r="D14592">
        <v>826</v>
      </c>
      <c r="E14592" s="1">
        <v>1.25</v>
      </c>
      <c r="F14592">
        <v>1.7529999999999999</v>
      </c>
      <c r="G14592">
        <v>1</v>
      </c>
      <c r="H14592">
        <v>14</v>
      </c>
      <c r="I14592" t="s">
        <v>18288</v>
      </c>
      <c r="J14592">
        <v>1.2199999999999999E-3</v>
      </c>
      <c r="K14592">
        <v>0.78100000000000003</v>
      </c>
      <c r="L14592">
        <v>2.0826153846153841</v>
      </c>
      <c r="M14592" s="2">
        <f t="shared" si="456"/>
        <v>70.769230769230774</v>
      </c>
      <c r="N14592" t="s">
        <v>90</v>
      </c>
    </row>
    <row r="14593" spans="1:14">
      <c r="A14593">
        <v>47</v>
      </c>
      <c r="B14593" t="s">
        <v>4579</v>
      </c>
      <c r="C14593" t="s">
        <v>4578</v>
      </c>
      <c r="D14593">
        <v>288</v>
      </c>
      <c r="E14593" s="1">
        <v>1.115</v>
      </c>
      <c r="G14593">
        <v>0.33300000000000002</v>
      </c>
      <c r="H14593">
        <v>36</v>
      </c>
      <c r="I14593">
        <v>5.5</v>
      </c>
      <c r="J14593">
        <v>5.5999999999999995E-4</v>
      </c>
      <c r="L14593">
        <v>2.0826153846153841</v>
      </c>
      <c r="M14593" s="2">
        <f t="shared" si="456"/>
        <v>72.307692307692307</v>
      </c>
      <c r="N14593" t="s">
        <v>90</v>
      </c>
    </row>
    <row r="14594" spans="1:14">
      <c r="A14594">
        <v>48</v>
      </c>
      <c r="B14594" t="s">
        <v>6302</v>
      </c>
      <c r="C14594" t="s">
        <v>6301</v>
      </c>
      <c r="D14594">
        <v>638</v>
      </c>
      <c r="E14594" s="1">
        <v>1.1000000000000001</v>
      </c>
      <c r="G14594">
        <v>8.8999999999999996E-2</v>
      </c>
      <c r="H14594">
        <v>45</v>
      </c>
      <c r="I14594">
        <v>6.3</v>
      </c>
      <c r="J14594">
        <v>1.83E-3</v>
      </c>
      <c r="L14594">
        <v>2.0826153846153841</v>
      </c>
      <c r="M14594" s="2">
        <f t="shared" si="456"/>
        <v>73.846153846153854</v>
      </c>
      <c r="N14594" t="s">
        <v>90</v>
      </c>
    </row>
    <row r="14595" spans="1:14">
      <c r="A14595">
        <v>49</v>
      </c>
      <c r="B14595" t="s">
        <v>4577</v>
      </c>
      <c r="C14595" t="s">
        <v>4576</v>
      </c>
      <c r="D14595">
        <v>452</v>
      </c>
      <c r="E14595" s="1">
        <v>1.0960000000000001</v>
      </c>
      <c r="F14595">
        <v>1.6479999999999999</v>
      </c>
      <c r="G14595">
        <v>0.192</v>
      </c>
      <c r="H14595">
        <v>26</v>
      </c>
      <c r="I14595">
        <v>6.8</v>
      </c>
      <c r="J14595">
        <v>1.3500000000000001E-3</v>
      </c>
      <c r="K14595">
        <v>0.73499999999999999</v>
      </c>
      <c r="L14595">
        <v>2.0826153846153841</v>
      </c>
      <c r="M14595" s="2">
        <f t="shared" si="456"/>
        <v>75.384615384615387</v>
      </c>
      <c r="N14595" t="s">
        <v>90</v>
      </c>
    </row>
    <row r="14596" spans="1:14">
      <c r="A14596">
        <v>50</v>
      </c>
      <c r="B14596" t="s">
        <v>4575</v>
      </c>
      <c r="C14596" t="s">
        <v>4574</v>
      </c>
      <c r="D14596">
        <v>174</v>
      </c>
      <c r="E14596" s="1">
        <v>1.0669999999999999</v>
      </c>
      <c r="G14596">
        <v>0.375</v>
      </c>
      <c r="H14596">
        <v>16</v>
      </c>
      <c r="I14596">
        <v>4.9000000000000004</v>
      </c>
      <c r="J14596">
        <v>8.9999999999999998E-4</v>
      </c>
      <c r="L14596">
        <v>2.0826153846153841</v>
      </c>
      <c r="M14596" s="2">
        <f t="shared" si="456"/>
        <v>76.923076923076934</v>
      </c>
      <c r="N14596" t="s">
        <v>90</v>
      </c>
    </row>
    <row r="14597" spans="1:14">
      <c r="A14597">
        <v>51</v>
      </c>
      <c r="B14597" t="s">
        <v>4573</v>
      </c>
      <c r="C14597" t="s">
        <v>4572</v>
      </c>
      <c r="D14597">
        <v>1158</v>
      </c>
      <c r="E14597" s="1">
        <v>0.98799999999999999</v>
      </c>
      <c r="F14597">
        <v>1.4039999999999999</v>
      </c>
      <c r="G14597">
        <v>0.15</v>
      </c>
      <c r="H14597">
        <v>60</v>
      </c>
      <c r="I14597">
        <v>9.6999999999999993</v>
      </c>
      <c r="J14597">
        <v>1.4400000000000001E-3</v>
      </c>
      <c r="K14597">
        <v>0.44700000000000001</v>
      </c>
      <c r="L14597">
        <v>2.0826153846153841</v>
      </c>
      <c r="M14597" s="2">
        <f t="shared" si="456"/>
        <v>78.461538461538467</v>
      </c>
      <c r="N14597" t="s">
        <v>90</v>
      </c>
    </row>
    <row r="14598" spans="1:14">
      <c r="A14598">
        <v>52</v>
      </c>
      <c r="B14598" t="s">
        <v>4571</v>
      </c>
      <c r="C14598" t="s">
        <v>4570</v>
      </c>
      <c r="D14598">
        <v>751</v>
      </c>
      <c r="E14598" s="1">
        <v>0.98699999999999999</v>
      </c>
      <c r="F14598">
        <v>1.7569999999999999</v>
      </c>
      <c r="G14598">
        <v>0.158</v>
      </c>
      <c r="H14598">
        <v>38</v>
      </c>
      <c r="I14598">
        <v>6.7</v>
      </c>
      <c r="J14598">
        <v>2.15E-3</v>
      </c>
      <c r="K14598">
        <v>0.66300000000000003</v>
      </c>
      <c r="L14598">
        <v>2.0826153846153841</v>
      </c>
      <c r="M14598" s="2">
        <f t="shared" si="456"/>
        <v>80</v>
      </c>
      <c r="N14598" t="s">
        <v>90</v>
      </c>
    </row>
    <row r="14599" spans="1:14">
      <c r="A14599">
        <v>53</v>
      </c>
      <c r="B14599" t="s">
        <v>4569</v>
      </c>
      <c r="C14599" t="s">
        <v>4568</v>
      </c>
      <c r="D14599">
        <v>1320</v>
      </c>
      <c r="E14599" s="1">
        <v>0.98299999999999998</v>
      </c>
      <c r="F14599">
        <v>1.653</v>
      </c>
      <c r="G14599">
        <v>0.14299999999999999</v>
      </c>
      <c r="H14599">
        <v>28</v>
      </c>
      <c r="I14599" t="s">
        <v>18288</v>
      </c>
      <c r="J14599">
        <v>1.6900000000000001E-3</v>
      </c>
      <c r="K14599">
        <v>0.65600000000000003</v>
      </c>
      <c r="L14599">
        <v>2.0826153846153841</v>
      </c>
      <c r="M14599" s="2">
        <f t="shared" si="456"/>
        <v>81.538461538461533</v>
      </c>
      <c r="N14599" t="s">
        <v>90</v>
      </c>
    </row>
    <row r="14600" spans="1:14">
      <c r="A14600">
        <v>54</v>
      </c>
      <c r="B14600" t="s">
        <v>6288</v>
      </c>
      <c r="C14600" t="s">
        <v>6287</v>
      </c>
      <c r="D14600">
        <v>170</v>
      </c>
      <c r="E14600" s="1">
        <v>0.98</v>
      </c>
      <c r="F14600">
        <v>1.4</v>
      </c>
      <c r="G14600">
        <v>6.9000000000000006E-2</v>
      </c>
      <c r="H14600">
        <v>29</v>
      </c>
      <c r="I14600">
        <v>3.7</v>
      </c>
      <c r="J14600">
        <v>1.0200000000000001E-3</v>
      </c>
      <c r="K14600">
        <v>0.48299999999999998</v>
      </c>
      <c r="L14600">
        <v>2.0826153846153841</v>
      </c>
      <c r="M14600" s="2">
        <f t="shared" si="456"/>
        <v>83.07692307692308</v>
      </c>
      <c r="N14600" t="s">
        <v>90</v>
      </c>
    </row>
    <row r="14601" spans="1:14">
      <c r="A14601">
        <v>55</v>
      </c>
      <c r="B14601" t="s">
        <v>4567</v>
      </c>
      <c r="C14601" t="s">
        <v>4566</v>
      </c>
      <c r="D14601">
        <v>575</v>
      </c>
      <c r="E14601" s="1">
        <v>0.96199999999999997</v>
      </c>
      <c r="F14601">
        <v>1.504</v>
      </c>
      <c r="I14601">
        <v>7.9</v>
      </c>
      <c r="J14601">
        <v>1.64E-3</v>
      </c>
      <c r="K14601">
        <v>0.73699999999999999</v>
      </c>
      <c r="L14601">
        <v>2.0826153846153841</v>
      </c>
      <c r="M14601" s="2">
        <f t="shared" si="456"/>
        <v>84.615384615384613</v>
      </c>
      <c r="N14601" t="s">
        <v>90</v>
      </c>
    </row>
    <row r="14602" spans="1:14">
      <c r="A14602">
        <v>56</v>
      </c>
      <c r="B14602" t="s">
        <v>4565</v>
      </c>
      <c r="C14602" t="s">
        <v>4564</v>
      </c>
      <c r="D14602">
        <v>313</v>
      </c>
      <c r="E14602" s="1">
        <v>0.88500000000000001</v>
      </c>
      <c r="F14602">
        <v>1.073</v>
      </c>
      <c r="G14602">
        <v>0.86399999999999999</v>
      </c>
      <c r="H14602">
        <v>59</v>
      </c>
      <c r="I14602">
        <v>3.8</v>
      </c>
      <c r="J14602">
        <v>1.17E-3</v>
      </c>
      <c r="K14602">
        <v>0.376</v>
      </c>
      <c r="L14602">
        <v>2.0826153846153841</v>
      </c>
      <c r="M14602" s="2">
        <f t="shared" si="456"/>
        <v>86.15384615384616</v>
      </c>
      <c r="N14602" t="s">
        <v>90</v>
      </c>
    </row>
    <row r="14603" spans="1:14">
      <c r="A14603">
        <v>57</v>
      </c>
      <c r="B14603" t="s">
        <v>4563</v>
      </c>
      <c r="C14603" t="s">
        <v>4562</v>
      </c>
      <c r="D14603">
        <v>597</v>
      </c>
      <c r="E14603" s="1">
        <v>0.86699999999999999</v>
      </c>
      <c r="F14603">
        <v>1.3779999999999999</v>
      </c>
      <c r="G14603">
        <v>4.9000000000000002E-2</v>
      </c>
      <c r="H14603">
        <v>41</v>
      </c>
      <c r="I14603">
        <v>6.5</v>
      </c>
      <c r="J14603">
        <v>1.7899999999999999E-3</v>
      </c>
      <c r="K14603">
        <v>0.54400000000000004</v>
      </c>
      <c r="L14603">
        <v>2.0826153846153841</v>
      </c>
      <c r="M14603" s="2">
        <f t="shared" si="456"/>
        <v>87.692307692307693</v>
      </c>
      <c r="N14603" t="s">
        <v>90</v>
      </c>
    </row>
    <row r="14604" spans="1:14">
      <c r="A14604">
        <v>58</v>
      </c>
      <c r="B14604" t="s">
        <v>6424</v>
      </c>
      <c r="C14604" t="s">
        <v>6423</v>
      </c>
      <c r="D14604">
        <v>329</v>
      </c>
      <c r="E14604" s="1">
        <v>0.85699999999999998</v>
      </c>
      <c r="F14604">
        <v>0.94699999999999995</v>
      </c>
      <c r="G14604">
        <v>0.13600000000000001</v>
      </c>
      <c r="H14604">
        <v>22</v>
      </c>
      <c r="I14604">
        <v>7.2</v>
      </c>
      <c r="J14604">
        <v>6.3000000000000003E-4</v>
      </c>
      <c r="K14604">
        <v>0.27</v>
      </c>
      <c r="L14604">
        <v>2.0826153846153841</v>
      </c>
      <c r="M14604" s="2">
        <f t="shared" si="456"/>
        <v>89.230769230769241</v>
      </c>
      <c r="N14604" t="s">
        <v>90</v>
      </c>
    </row>
    <row r="14605" spans="1:14">
      <c r="A14605">
        <v>59</v>
      </c>
      <c r="B14605" t="s">
        <v>6810</v>
      </c>
      <c r="C14605" t="s">
        <v>6811</v>
      </c>
      <c r="D14605">
        <v>866</v>
      </c>
      <c r="E14605" s="1">
        <v>0.83299999999999996</v>
      </c>
      <c r="F14605">
        <v>1.333</v>
      </c>
      <c r="G14605">
        <v>4.2000000000000003E-2</v>
      </c>
      <c r="H14605">
        <v>24</v>
      </c>
      <c r="I14605" t="s">
        <v>18288</v>
      </c>
      <c r="J14605">
        <v>9.5E-4</v>
      </c>
      <c r="K14605">
        <v>0.47299999999999998</v>
      </c>
      <c r="L14605">
        <v>2.0826153846153841</v>
      </c>
      <c r="M14605" s="2">
        <f t="shared" si="456"/>
        <v>90.769230769230774</v>
      </c>
      <c r="N14605" t="s">
        <v>90</v>
      </c>
    </row>
    <row r="14606" spans="1:14">
      <c r="A14606">
        <v>60</v>
      </c>
      <c r="B14606" t="s">
        <v>4561</v>
      </c>
      <c r="C14606" t="s">
        <v>4560</v>
      </c>
      <c r="D14606">
        <v>722</v>
      </c>
      <c r="E14606" s="1">
        <v>0.72699999999999998</v>
      </c>
      <c r="F14606">
        <v>1.4690000000000001</v>
      </c>
      <c r="G14606">
        <v>0.182</v>
      </c>
      <c r="H14606">
        <v>11</v>
      </c>
      <c r="I14606">
        <v>9.5</v>
      </c>
      <c r="J14606">
        <v>9.6000000000000002E-4</v>
      </c>
      <c r="K14606">
        <v>0.56899999999999995</v>
      </c>
      <c r="L14606">
        <v>2.0826153846153841</v>
      </c>
      <c r="M14606" s="2">
        <f t="shared" si="456"/>
        <v>92.307692307692307</v>
      </c>
      <c r="N14606" t="s">
        <v>90</v>
      </c>
    </row>
    <row r="14607" spans="1:14">
      <c r="A14607">
        <v>61</v>
      </c>
      <c r="B14607" t="s">
        <v>2974</v>
      </c>
      <c r="C14607" t="s">
        <v>2973</v>
      </c>
      <c r="D14607">
        <v>947</v>
      </c>
      <c r="E14607" s="1">
        <v>0.72499999999999998</v>
      </c>
      <c r="F14607">
        <v>1.054</v>
      </c>
      <c r="G14607">
        <v>0.24199999999999999</v>
      </c>
      <c r="H14607">
        <v>33</v>
      </c>
      <c r="I14607" t="s">
        <v>18288</v>
      </c>
      <c r="J14607">
        <v>1.1800000000000001E-3</v>
      </c>
      <c r="K14607">
        <v>0.40100000000000002</v>
      </c>
      <c r="L14607">
        <v>2.0826153846153841</v>
      </c>
      <c r="M14607" s="2">
        <f t="shared" si="456"/>
        <v>93.84615384615384</v>
      </c>
      <c r="N14607" t="s">
        <v>90</v>
      </c>
    </row>
    <row r="14608" spans="1:14">
      <c r="A14608">
        <v>62</v>
      </c>
      <c r="B14608" t="s">
        <v>4559</v>
      </c>
      <c r="C14608" t="s">
        <v>4558</v>
      </c>
      <c r="D14608">
        <v>227</v>
      </c>
      <c r="E14608" s="1">
        <v>0.60299999999999998</v>
      </c>
      <c r="F14608">
        <v>0.65300000000000002</v>
      </c>
      <c r="G14608">
        <v>6.7000000000000004E-2</v>
      </c>
      <c r="H14608">
        <v>30</v>
      </c>
      <c r="I14608">
        <v>6.2</v>
      </c>
      <c r="J14608">
        <v>4.6999999999999999E-4</v>
      </c>
      <c r="K14608">
        <v>0.16200000000000001</v>
      </c>
      <c r="L14608">
        <v>2.0826153846153841</v>
      </c>
      <c r="M14608" s="2">
        <f t="shared" si="456"/>
        <v>95.384615384615387</v>
      </c>
      <c r="N14608" t="s">
        <v>90</v>
      </c>
    </row>
    <row r="14609" spans="1:14">
      <c r="A14609">
        <v>63</v>
      </c>
      <c r="B14609" t="s">
        <v>4557</v>
      </c>
      <c r="C14609" t="s">
        <v>4556</v>
      </c>
      <c r="D14609">
        <v>383</v>
      </c>
      <c r="E14609" s="1">
        <v>0.59499999999999997</v>
      </c>
      <c r="F14609">
        <v>1.452</v>
      </c>
      <c r="G14609">
        <v>0.27300000000000002</v>
      </c>
      <c r="H14609">
        <v>22</v>
      </c>
      <c r="I14609" t="s">
        <v>18288</v>
      </c>
      <c r="J14609">
        <v>8.0000000000000004E-4</v>
      </c>
      <c r="K14609">
        <v>0.73699999999999999</v>
      </c>
      <c r="L14609">
        <v>2.0826153846153841</v>
      </c>
      <c r="M14609" s="2">
        <f t="shared" si="456"/>
        <v>96.92307692307692</v>
      </c>
      <c r="N14609" t="s">
        <v>90</v>
      </c>
    </row>
    <row r="14610" spans="1:14">
      <c r="A14610">
        <v>64</v>
      </c>
      <c r="B14610" t="s">
        <v>4555</v>
      </c>
      <c r="C14610" t="s">
        <v>4554</v>
      </c>
      <c r="D14610">
        <v>298</v>
      </c>
      <c r="E14610" s="1">
        <v>0.52200000000000002</v>
      </c>
      <c r="F14610">
        <v>0.89</v>
      </c>
      <c r="G14610">
        <v>9.0999999999999998E-2</v>
      </c>
      <c r="H14610">
        <v>22</v>
      </c>
      <c r="I14610">
        <v>8.9</v>
      </c>
      <c r="J14610">
        <v>5.8E-4</v>
      </c>
      <c r="K14610">
        <v>0.32900000000000001</v>
      </c>
      <c r="L14610">
        <v>2.0826153846153841</v>
      </c>
      <c r="M14610" s="2">
        <f t="shared" si="456"/>
        <v>98.461538461538467</v>
      </c>
      <c r="N14610" t="s">
        <v>90</v>
      </c>
    </row>
    <row r="14611" spans="1:14">
      <c r="A14611">
        <v>65</v>
      </c>
      <c r="B14611" t="s">
        <v>4287</v>
      </c>
      <c r="C14611" t="s">
        <v>4286</v>
      </c>
      <c r="D14611">
        <v>197</v>
      </c>
      <c r="E14611" s="1">
        <v>0.47699999999999998</v>
      </c>
      <c r="F14611">
        <v>0.42499999999999999</v>
      </c>
      <c r="G14611">
        <v>0.56100000000000005</v>
      </c>
      <c r="H14611">
        <v>41</v>
      </c>
      <c r="I14611">
        <v>5.2</v>
      </c>
      <c r="J14611">
        <v>2.2000000000000001E-4</v>
      </c>
      <c r="K14611">
        <v>5.8000000000000003E-2</v>
      </c>
      <c r="L14611">
        <v>2.0826153846153841</v>
      </c>
      <c r="M14611" s="2">
        <f t="shared" si="456"/>
        <v>100</v>
      </c>
      <c r="N14611" t="s">
        <v>90</v>
      </c>
    </row>
    <row r="14612" spans="1:14" s="3" customFormat="1">
      <c r="E14612" s="4"/>
      <c r="M14612" s="5"/>
    </row>
    <row r="14613" spans="1:14">
      <c r="A14613">
        <v>1</v>
      </c>
      <c r="B14613" t="s">
        <v>4627</v>
      </c>
      <c r="C14613" t="s">
        <v>4626</v>
      </c>
      <c r="D14613">
        <v>20602</v>
      </c>
      <c r="E14613" s="1">
        <v>4.915</v>
      </c>
      <c r="F14613">
        <v>5.694</v>
      </c>
      <c r="G14613">
        <v>0.72699999999999998</v>
      </c>
      <c r="H14613">
        <v>150</v>
      </c>
      <c r="I14613" t="s">
        <v>18288</v>
      </c>
      <c r="J14613">
        <v>2.6790000000000001E-2</v>
      </c>
      <c r="K14613">
        <v>2.46</v>
      </c>
      <c r="L14613">
        <f>AVERAGE(E14613:E14665)</f>
        <v>1.662692307692307</v>
      </c>
      <c r="M14613" s="2">
        <f t="shared" ref="M14613:M14644" si="457">A14613/51*100</f>
        <v>1.9607843137254901</v>
      </c>
      <c r="N14613" t="s">
        <v>91</v>
      </c>
    </row>
    <row r="14614" spans="1:14">
      <c r="A14614">
        <v>2</v>
      </c>
      <c r="B14614" t="s">
        <v>6390</v>
      </c>
      <c r="C14614" t="s">
        <v>6389</v>
      </c>
      <c r="D14614">
        <v>2108</v>
      </c>
      <c r="E14614" s="1">
        <v>3.3370000000000002</v>
      </c>
      <c r="F14614">
        <v>3.621</v>
      </c>
      <c r="G14614">
        <v>0.66700000000000004</v>
      </c>
      <c r="H14614">
        <v>42</v>
      </c>
      <c r="I14614">
        <v>7.1</v>
      </c>
      <c r="J14614">
        <v>5.5300000000000002E-3</v>
      </c>
      <c r="K14614">
        <v>1.3420000000000001</v>
      </c>
      <c r="L14614">
        <v>1.3814117647058817</v>
      </c>
      <c r="M14614" s="2">
        <f t="shared" si="457"/>
        <v>3.9215686274509802</v>
      </c>
      <c r="N14614" t="s">
        <v>91</v>
      </c>
    </row>
    <row r="14615" spans="1:14">
      <c r="A14615">
        <v>3</v>
      </c>
      <c r="B14615" t="s">
        <v>4681</v>
      </c>
      <c r="C14615" t="s">
        <v>4680</v>
      </c>
      <c r="D14615">
        <v>2344</v>
      </c>
      <c r="E14615" s="1">
        <v>3.2890000000000001</v>
      </c>
      <c r="F14615">
        <v>4.0439999999999996</v>
      </c>
      <c r="G14615">
        <v>2.5259999999999998</v>
      </c>
      <c r="H14615">
        <v>19</v>
      </c>
      <c r="I14615" t="s">
        <v>18288</v>
      </c>
      <c r="J14615">
        <v>3.2799999999999999E-3</v>
      </c>
      <c r="K14615">
        <v>2.0539999999999998</v>
      </c>
      <c r="L14615">
        <v>1.3814117647058817</v>
      </c>
      <c r="M14615" s="2">
        <f t="shared" si="457"/>
        <v>5.8823529411764701</v>
      </c>
      <c r="N14615" t="s">
        <v>91</v>
      </c>
    </row>
    <row r="14616" spans="1:14">
      <c r="A14616">
        <v>4</v>
      </c>
      <c r="B14616" t="s">
        <v>4679</v>
      </c>
      <c r="C14616" t="s">
        <v>4678</v>
      </c>
      <c r="D14616">
        <v>9378</v>
      </c>
      <c r="E14616" s="1">
        <v>3.1579999999999999</v>
      </c>
      <c r="F14616">
        <v>5.2670000000000003</v>
      </c>
      <c r="G14616">
        <v>0.42499999999999999</v>
      </c>
      <c r="H14616">
        <v>80</v>
      </c>
      <c r="I14616" t="s">
        <v>18288</v>
      </c>
      <c r="J14616">
        <v>1.298E-2</v>
      </c>
      <c r="K14616">
        <v>2.27</v>
      </c>
      <c r="L14616">
        <v>1.3814117647058817</v>
      </c>
      <c r="M14616" s="2">
        <f t="shared" si="457"/>
        <v>7.8431372549019605</v>
      </c>
      <c r="N14616" t="s">
        <v>91</v>
      </c>
    </row>
    <row r="14617" spans="1:14">
      <c r="A14617">
        <v>5</v>
      </c>
      <c r="B14617" t="s">
        <v>6386</v>
      </c>
      <c r="C14617" t="s">
        <v>6385</v>
      </c>
      <c r="D14617">
        <v>1154</v>
      </c>
      <c r="E14617" s="1">
        <v>3.036</v>
      </c>
      <c r="F14617">
        <v>3.11</v>
      </c>
      <c r="G14617">
        <v>2.2000000000000002</v>
      </c>
      <c r="H14617">
        <v>15</v>
      </c>
      <c r="I14617">
        <v>8.9</v>
      </c>
      <c r="J14617">
        <v>1.65E-3</v>
      </c>
      <c r="K14617">
        <v>1.288</v>
      </c>
      <c r="L14617">
        <v>1.3814117647058817</v>
      </c>
      <c r="M14617" s="2">
        <f t="shared" si="457"/>
        <v>9.8039215686274517</v>
      </c>
      <c r="N14617" t="s">
        <v>91</v>
      </c>
    </row>
    <row r="14618" spans="1:14">
      <c r="A14618">
        <v>6</v>
      </c>
      <c r="B14618" t="s">
        <v>4677</v>
      </c>
      <c r="C14618" t="s">
        <v>4676</v>
      </c>
      <c r="D14618">
        <v>1566</v>
      </c>
      <c r="E14618" s="1">
        <v>2.883</v>
      </c>
      <c r="F14618">
        <v>3.5790000000000002</v>
      </c>
      <c r="G14618">
        <v>0.56100000000000005</v>
      </c>
      <c r="H14618">
        <v>41</v>
      </c>
      <c r="I14618">
        <v>7.5</v>
      </c>
      <c r="J14618">
        <v>3.5100000000000001E-3</v>
      </c>
      <c r="K14618">
        <v>1.429</v>
      </c>
      <c r="L14618">
        <v>1.3814117647058817</v>
      </c>
      <c r="M14618" s="2">
        <f t="shared" si="457"/>
        <v>11.76470588235294</v>
      </c>
      <c r="N14618" t="s">
        <v>91</v>
      </c>
    </row>
    <row r="14619" spans="1:14">
      <c r="A14619">
        <v>7</v>
      </c>
      <c r="B14619" t="s">
        <v>4675</v>
      </c>
      <c r="C14619" t="s">
        <v>4674</v>
      </c>
      <c r="D14619">
        <v>2143</v>
      </c>
      <c r="E14619" s="1">
        <v>2.8519999999999999</v>
      </c>
      <c r="F14619">
        <v>3.68</v>
      </c>
      <c r="G14619">
        <v>0.14299999999999999</v>
      </c>
      <c r="H14619">
        <v>28</v>
      </c>
      <c r="I14619" t="s">
        <v>18288</v>
      </c>
      <c r="J14619">
        <v>4.1000000000000003E-3</v>
      </c>
      <c r="K14619">
        <v>1.5289999999999999</v>
      </c>
      <c r="L14619">
        <v>1.3814117647058817</v>
      </c>
      <c r="M14619" s="2">
        <f t="shared" si="457"/>
        <v>13.725490196078432</v>
      </c>
      <c r="N14619" t="s">
        <v>91</v>
      </c>
    </row>
    <row r="14620" spans="1:14">
      <c r="A14620">
        <v>8</v>
      </c>
      <c r="B14620" t="s">
        <v>4409</v>
      </c>
      <c r="C14620" t="s">
        <v>4408</v>
      </c>
      <c r="D14620">
        <v>4150</v>
      </c>
      <c r="E14620" s="1">
        <v>2.6280000000000001</v>
      </c>
      <c r="F14620">
        <v>3.53</v>
      </c>
      <c r="G14620">
        <v>0.46700000000000003</v>
      </c>
      <c r="H14620">
        <v>60</v>
      </c>
      <c r="I14620" t="s">
        <v>18288</v>
      </c>
      <c r="J14620">
        <v>5.3E-3</v>
      </c>
      <c r="K14620">
        <v>1.2909999999999999</v>
      </c>
      <c r="L14620">
        <v>1.3814117647058817</v>
      </c>
      <c r="M14620" s="2">
        <f t="shared" si="457"/>
        <v>15.686274509803921</v>
      </c>
      <c r="N14620" t="s">
        <v>91</v>
      </c>
    </row>
    <row r="14621" spans="1:14">
      <c r="A14621">
        <v>9</v>
      </c>
      <c r="B14621" t="s">
        <v>6376</v>
      </c>
      <c r="C14621" t="s">
        <v>6375</v>
      </c>
      <c r="D14621">
        <v>1509</v>
      </c>
      <c r="E14621" s="1">
        <v>2.3820000000000001</v>
      </c>
      <c r="F14621">
        <v>2.5569999999999999</v>
      </c>
      <c r="G14621">
        <v>0.28599999999999998</v>
      </c>
      <c r="H14621">
        <v>21</v>
      </c>
      <c r="I14621" t="s">
        <v>18288</v>
      </c>
      <c r="J14621">
        <v>2.65E-3</v>
      </c>
      <c r="K14621">
        <v>1.556</v>
      </c>
      <c r="L14621">
        <v>1.3814117647058817</v>
      </c>
      <c r="M14621" s="2">
        <f t="shared" si="457"/>
        <v>17.647058823529413</v>
      </c>
      <c r="N14621" t="s">
        <v>91</v>
      </c>
    </row>
    <row r="14622" spans="1:14">
      <c r="A14622">
        <v>10</v>
      </c>
      <c r="B14622" t="s">
        <v>4673</v>
      </c>
      <c r="C14622" t="s">
        <v>4672</v>
      </c>
      <c r="D14622">
        <v>1706</v>
      </c>
      <c r="E14622" s="1">
        <v>2.1539999999999999</v>
      </c>
      <c r="F14622">
        <v>4.2389999999999999</v>
      </c>
      <c r="G14622">
        <v>0.28000000000000003</v>
      </c>
      <c r="H14622">
        <v>25</v>
      </c>
      <c r="I14622">
        <v>8.6999999999999993</v>
      </c>
      <c r="J14622">
        <v>3.4099999999999998E-3</v>
      </c>
      <c r="K14622">
        <v>1.7190000000000001</v>
      </c>
      <c r="L14622">
        <v>1.3814117647058817</v>
      </c>
      <c r="M14622" s="2">
        <f t="shared" si="457"/>
        <v>19.607843137254903</v>
      </c>
      <c r="N14622" t="s">
        <v>91</v>
      </c>
    </row>
    <row r="14623" spans="1:14">
      <c r="A14623">
        <v>11</v>
      </c>
      <c r="B14623" t="s">
        <v>4671</v>
      </c>
      <c r="C14623" t="s">
        <v>4670</v>
      </c>
      <c r="D14623">
        <v>1997</v>
      </c>
      <c r="E14623" s="1">
        <v>2.093</v>
      </c>
      <c r="F14623">
        <v>2.6480000000000001</v>
      </c>
      <c r="G14623">
        <v>0.34200000000000003</v>
      </c>
      <c r="H14623">
        <v>38</v>
      </c>
      <c r="I14623">
        <v>9.6999999999999993</v>
      </c>
      <c r="J14623">
        <v>3.7699999999999999E-3</v>
      </c>
      <c r="K14623">
        <v>1.08</v>
      </c>
      <c r="L14623">
        <v>1.3814117647058817</v>
      </c>
      <c r="M14623" s="2">
        <f t="shared" si="457"/>
        <v>21.568627450980394</v>
      </c>
      <c r="N14623" t="s">
        <v>91</v>
      </c>
    </row>
    <row r="14624" spans="1:14">
      <c r="A14624">
        <v>12</v>
      </c>
      <c r="B14624" t="s">
        <v>4669</v>
      </c>
      <c r="C14624" t="s">
        <v>4668</v>
      </c>
      <c r="D14624">
        <v>1472</v>
      </c>
      <c r="E14624" s="1">
        <v>1.742</v>
      </c>
      <c r="F14624">
        <v>2.8149999999999999</v>
      </c>
      <c r="G14624">
        <v>0.625</v>
      </c>
      <c r="H14624">
        <v>24</v>
      </c>
      <c r="I14624">
        <v>8.5</v>
      </c>
      <c r="J14624">
        <v>3.3400000000000001E-3</v>
      </c>
      <c r="K14624">
        <v>1.175</v>
      </c>
      <c r="L14624">
        <v>1.3814117647058817</v>
      </c>
      <c r="M14624" s="2">
        <f t="shared" si="457"/>
        <v>23.52941176470588</v>
      </c>
      <c r="N14624" t="s">
        <v>91</v>
      </c>
    </row>
    <row r="14625" spans="1:14">
      <c r="A14625">
        <v>13</v>
      </c>
      <c r="B14625" t="s">
        <v>6354</v>
      </c>
      <c r="C14625" t="s">
        <v>6353</v>
      </c>
      <c r="D14625">
        <v>957</v>
      </c>
      <c r="E14625" s="1">
        <v>1.5680000000000001</v>
      </c>
      <c r="F14625">
        <v>2</v>
      </c>
      <c r="G14625">
        <v>0.35799999999999998</v>
      </c>
      <c r="H14625">
        <v>53</v>
      </c>
      <c r="I14625">
        <v>8.4</v>
      </c>
      <c r="J14625">
        <v>1.7899999999999999E-3</v>
      </c>
      <c r="K14625">
        <v>0.65900000000000003</v>
      </c>
      <c r="L14625">
        <v>1.3814117647058817</v>
      </c>
      <c r="M14625" s="2">
        <f t="shared" si="457"/>
        <v>25.490196078431371</v>
      </c>
      <c r="N14625" t="s">
        <v>91</v>
      </c>
    </row>
    <row r="14626" spans="1:14">
      <c r="A14626">
        <v>14</v>
      </c>
      <c r="B14626" t="s">
        <v>4393</v>
      </c>
      <c r="C14626" t="s">
        <v>4392</v>
      </c>
      <c r="D14626">
        <v>801</v>
      </c>
      <c r="E14626" s="1">
        <v>1.5529999999999999</v>
      </c>
      <c r="G14626">
        <v>0.26300000000000001</v>
      </c>
      <c r="H14626">
        <v>38</v>
      </c>
      <c r="I14626">
        <v>9.3000000000000007</v>
      </c>
      <c r="J14626">
        <v>1.39E-3</v>
      </c>
      <c r="L14626">
        <v>1.3814117647058817</v>
      </c>
      <c r="M14626" s="2">
        <f t="shared" si="457"/>
        <v>27.450980392156865</v>
      </c>
      <c r="N14626" t="s">
        <v>91</v>
      </c>
    </row>
    <row r="14627" spans="1:14">
      <c r="A14627">
        <v>15</v>
      </c>
      <c r="B14627" t="s">
        <v>6350</v>
      </c>
      <c r="C14627" t="s">
        <v>6349</v>
      </c>
      <c r="D14627">
        <v>222</v>
      </c>
      <c r="E14627" s="1">
        <v>1.516</v>
      </c>
      <c r="G14627">
        <v>7.6999999999999999E-2</v>
      </c>
      <c r="H14627">
        <v>13</v>
      </c>
      <c r="I14627">
        <v>4.5</v>
      </c>
      <c r="J14627">
        <v>1.1999999999999999E-3</v>
      </c>
      <c r="L14627">
        <v>1.3814117647058817</v>
      </c>
      <c r="M14627" s="2">
        <f t="shared" si="457"/>
        <v>29.411764705882355</v>
      </c>
      <c r="N14627" t="s">
        <v>91</v>
      </c>
    </row>
    <row r="14628" spans="1:14">
      <c r="A14628">
        <v>16</v>
      </c>
      <c r="B14628" t="s">
        <v>4667</v>
      </c>
      <c r="C14628" t="s">
        <v>4666</v>
      </c>
      <c r="D14628">
        <v>98</v>
      </c>
      <c r="E14628" s="1">
        <v>1.514</v>
      </c>
      <c r="F14628">
        <v>1.0129999999999999</v>
      </c>
      <c r="G14628">
        <v>0.45</v>
      </c>
      <c r="H14628">
        <v>20</v>
      </c>
      <c r="J14628">
        <v>2.1000000000000001E-4</v>
      </c>
      <c r="K14628">
        <v>0.152</v>
      </c>
      <c r="L14628">
        <v>1.3814117647058817</v>
      </c>
      <c r="M14628" s="2">
        <f t="shared" si="457"/>
        <v>31.372549019607842</v>
      </c>
      <c r="N14628" t="s">
        <v>91</v>
      </c>
    </row>
    <row r="14629" spans="1:14">
      <c r="A14629">
        <v>17</v>
      </c>
      <c r="B14629" t="s">
        <v>4665</v>
      </c>
      <c r="C14629" t="s">
        <v>4664</v>
      </c>
      <c r="D14629">
        <v>1319</v>
      </c>
      <c r="E14629" s="1">
        <v>1.5069999999999999</v>
      </c>
      <c r="F14629">
        <v>2.0049999999999999</v>
      </c>
      <c r="G14629">
        <v>0.371</v>
      </c>
      <c r="H14629">
        <v>116</v>
      </c>
      <c r="I14629">
        <v>4.7</v>
      </c>
      <c r="J14629">
        <v>4.9899999999999996E-3</v>
      </c>
      <c r="K14629">
        <v>0.76700000000000002</v>
      </c>
      <c r="L14629">
        <v>1.3814117647058817</v>
      </c>
      <c r="M14629" s="2">
        <f t="shared" si="457"/>
        <v>33.333333333333329</v>
      </c>
      <c r="N14629" t="s">
        <v>91</v>
      </c>
    </row>
    <row r="14630" spans="1:14">
      <c r="A14630">
        <v>18</v>
      </c>
      <c r="B14630" t="s">
        <v>4387</v>
      </c>
      <c r="C14630" t="s">
        <v>4386</v>
      </c>
      <c r="D14630">
        <v>523</v>
      </c>
      <c r="E14630" s="1">
        <v>1.353</v>
      </c>
      <c r="F14630">
        <v>1.222</v>
      </c>
      <c r="G14630">
        <v>0.105</v>
      </c>
      <c r="H14630">
        <v>19</v>
      </c>
      <c r="I14630" t="s">
        <v>18288</v>
      </c>
      <c r="J14630">
        <v>5.8E-4</v>
      </c>
      <c r="K14630">
        <v>0.40799999999999997</v>
      </c>
      <c r="L14630">
        <v>1.3814117647058817</v>
      </c>
      <c r="M14630" s="2">
        <f t="shared" si="457"/>
        <v>35.294117647058826</v>
      </c>
      <c r="N14630" t="s">
        <v>91</v>
      </c>
    </row>
    <row r="14631" spans="1:14">
      <c r="A14631">
        <v>19</v>
      </c>
      <c r="B14631" t="s">
        <v>4663</v>
      </c>
      <c r="C14631" t="s">
        <v>4662</v>
      </c>
      <c r="D14631">
        <v>250</v>
      </c>
      <c r="E14631" s="1">
        <v>1.246</v>
      </c>
      <c r="G14631">
        <v>0.17899999999999999</v>
      </c>
      <c r="H14631">
        <v>28</v>
      </c>
      <c r="I14631">
        <v>3.4</v>
      </c>
      <c r="J14631">
        <v>1.2700000000000001E-3</v>
      </c>
      <c r="L14631">
        <v>1.3814117647058817</v>
      </c>
      <c r="M14631" s="2">
        <f t="shared" si="457"/>
        <v>37.254901960784316</v>
      </c>
      <c r="N14631" t="s">
        <v>91</v>
      </c>
    </row>
    <row r="14632" spans="1:14">
      <c r="A14632">
        <v>20</v>
      </c>
      <c r="B14632" t="s">
        <v>6436</v>
      </c>
      <c r="C14632" t="s">
        <v>6435</v>
      </c>
      <c r="D14632">
        <v>462</v>
      </c>
      <c r="E14632" s="1">
        <v>1.2270000000000001</v>
      </c>
      <c r="F14632">
        <v>1.333</v>
      </c>
      <c r="G14632">
        <v>6.7000000000000004E-2</v>
      </c>
      <c r="H14632">
        <v>15</v>
      </c>
      <c r="I14632">
        <v>8.6</v>
      </c>
      <c r="J14632">
        <v>7.6999999999999996E-4</v>
      </c>
      <c r="K14632">
        <v>0.44600000000000001</v>
      </c>
      <c r="L14632">
        <v>1.3814117647058817</v>
      </c>
      <c r="M14632" s="2">
        <f t="shared" si="457"/>
        <v>39.215686274509807</v>
      </c>
      <c r="N14632" t="s">
        <v>91</v>
      </c>
    </row>
    <row r="14633" spans="1:14">
      <c r="A14633">
        <v>21</v>
      </c>
      <c r="B14633" t="s">
        <v>4661</v>
      </c>
      <c r="C14633" t="s">
        <v>4660</v>
      </c>
      <c r="D14633">
        <v>723</v>
      </c>
      <c r="E14633" s="1">
        <v>1.2090000000000001</v>
      </c>
      <c r="F14633">
        <v>2.238</v>
      </c>
      <c r="G14633">
        <v>0</v>
      </c>
      <c r="H14633">
        <v>19</v>
      </c>
      <c r="I14633">
        <v>8.1999999999999993</v>
      </c>
      <c r="J14633">
        <v>2.1099999999999999E-3</v>
      </c>
      <c r="K14633">
        <v>0.92500000000000004</v>
      </c>
      <c r="L14633">
        <v>1.3814117647058817</v>
      </c>
      <c r="M14633" s="2">
        <f t="shared" si="457"/>
        <v>41.17647058823529</v>
      </c>
      <c r="N14633" t="s">
        <v>91</v>
      </c>
    </row>
    <row r="14634" spans="1:14">
      <c r="A14634">
        <v>22</v>
      </c>
      <c r="B14634" t="s">
        <v>4659</v>
      </c>
      <c r="C14634" t="s">
        <v>4658</v>
      </c>
      <c r="D14634">
        <v>1214</v>
      </c>
      <c r="E14634" s="1">
        <v>1.179</v>
      </c>
      <c r="F14634">
        <v>2.379</v>
      </c>
      <c r="G14634">
        <v>0.38500000000000001</v>
      </c>
      <c r="H14634">
        <v>13</v>
      </c>
      <c r="I14634" t="s">
        <v>18288</v>
      </c>
      <c r="J14634">
        <v>1.4400000000000001E-3</v>
      </c>
      <c r="K14634">
        <v>1.2470000000000001</v>
      </c>
      <c r="L14634">
        <v>1.3814117647058817</v>
      </c>
      <c r="M14634" s="2">
        <f t="shared" si="457"/>
        <v>43.137254901960787</v>
      </c>
      <c r="N14634" t="s">
        <v>91</v>
      </c>
    </row>
    <row r="14635" spans="1:14">
      <c r="A14635">
        <v>23</v>
      </c>
      <c r="B14635" t="s">
        <v>6314</v>
      </c>
      <c r="C14635" t="s">
        <v>6313</v>
      </c>
      <c r="D14635">
        <v>1117</v>
      </c>
      <c r="E14635" s="1">
        <v>1.163</v>
      </c>
      <c r="F14635">
        <v>1.7709999999999999</v>
      </c>
      <c r="G14635">
        <v>0.26</v>
      </c>
      <c r="H14635">
        <v>96</v>
      </c>
      <c r="I14635">
        <v>7.6</v>
      </c>
      <c r="J14635">
        <v>3.0599999999999998E-3</v>
      </c>
      <c r="K14635">
        <v>0.76900000000000002</v>
      </c>
      <c r="L14635">
        <v>1.3814117647058817</v>
      </c>
      <c r="M14635" s="2">
        <f t="shared" si="457"/>
        <v>45.098039215686278</v>
      </c>
      <c r="N14635" t="s">
        <v>91</v>
      </c>
    </row>
    <row r="14636" spans="1:14">
      <c r="A14636">
        <v>24</v>
      </c>
      <c r="B14636" t="s">
        <v>4657</v>
      </c>
      <c r="C14636" t="s">
        <v>4656</v>
      </c>
      <c r="D14636">
        <v>1026</v>
      </c>
      <c r="E14636" s="1">
        <v>1.1619999999999999</v>
      </c>
      <c r="F14636">
        <v>1.514</v>
      </c>
      <c r="G14636">
        <v>0.111</v>
      </c>
      <c r="H14636">
        <v>36</v>
      </c>
      <c r="I14636">
        <v>9</v>
      </c>
      <c r="J14636">
        <v>1.5100000000000001E-3</v>
      </c>
      <c r="K14636">
        <v>0.48199999999999998</v>
      </c>
      <c r="L14636">
        <v>1.3814117647058817</v>
      </c>
      <c r="M14636" s="2">
        <f t="shared" si="457"/>
        <v>47.058823529411761</v>
      </c>
      <c r="N14636" t="s">
        <v>91</v>
      </c>
    </row>
    <row r="14637" spans="1:14">
      <c r="A14637">
        <v>25</v>
      </c>
      <c r="B14637" t="s">
        <v>6432</v>
      </c>
      <c r="C14637" t="s">
        <v>6431</v>
      </c>
      <c r="D14637">
        <v>724</v>
      </c>
      <c r="E14637" s="1">
        <v>1.135</v>
      </c>
      <c r="F14637">
        <v>2.1739999999999999</v>
      </c>
      <c r="G14637">
        <v>0.3</v>
      </c>
      <c r="H14637">
        <v>20</v>
      </c>
      <c r="I14637">
        <v>9.5</v>
      </c>
      <c r="J14637">
        <v>1.16E-3</v>
      </c>
      <c r="K14637">
        <v>0.72199999999999998</v>
      </c>
      <c r="L14637">
        <v>1.3814117647058817</v>
      </c>
      <c r="M14637" s="2">
        <f t="shared" si="457"/>
        <v>49.019607843137251</v>
      </c>
      <c r="N14637" t="s">
        <v>91</v>
      </c>
    </row>
    <row r="14638" spans="1:14">
      <c r="A14638">
        <v>26</v>
      </c>
      <c r="B14638" t="s">
        <v>6302</v>
      </c>
      <c r="C14638" t="s">
        <v>6301</v>
      </c>
      <c r="D14638">
        <v>638</v>
      </c>
      <c r="E14638" s="1">
        <v>1.1000000000000001</v>
      </c>
      <c r="G14638">
        <v>8.8999999999999996E-2</v>
      </c>
      <c r="H14638">
        <v>45</v>
      </c>
      <c r="I14638">
        <v>6.3</v>
      </c>
      <c r="J14638">
        <v>1.83E-3</v>
      </c>
      <c r="L14638">
        <v>1.3814117647058817</v>
      </c>
      <c r="M14638" s="2">
        <f t="shared" si="457"/>
        <v>50.980392156862742</v>
      </c>
      <c r="N14638" t="s">
        <v>91</v>
      </c>
    </row>
    <row r="14639" spans="1:14">
      <c r="A14639">
        <v>27</v>
      </c>
      <c r="B14639" t="s">
        <v>4655</v>
      </c>
      <c r="C14639" t="s">
        <v>4654</v>
      </c>
      <c r="D14639">
        <v>890</v>
      </c>
      <c r="E14639" s="1">
        <v>1.0980000000000001</v>
      </c>
      <c r="F14639">
        <v>1.4379999999999999</v>
      </c>
      <c r="G14639">
        <v>0.151</v>
      </c>
      <c r="H14639">
        <v>53</v>
      </c>
      <c r="I14639">
        <v>6.6</v>
      </c>
      <c r="J14639">
        <v>1.9400000000000001E-3</v>
      </c>
      <c r="K14639">
        <v>0.39100000000000001</v>
      </c>
      <c r="L14639">
        <v>1.3814117647058817</v>
      </c>
      <c r="M14639" s="2">
        <f t="shared" si="457"/>
        <v>52.941176470588239</v>
      </c>
      <c r="N14639" t="s">
        <v>91</v>
      </c>
    </row>
    <row r="14640" spans="1:14">
      <c r="A14640">
        <v>28</v>
      </c>
      <c r="B14640" t="s">
        <v>14255</v>
      </c>
      <c r="C14640" t="s">
        <v>14256</v>
      </c>
      <c r="D14640">
        <v>4139</v>
      </c>
      <c r="E14640" s="1">
        <v>1.07</v>
      </c>
      <c r="F14640">
        <v>1.1870000000000001</v>
      </c>
      <c r="G14640">
        <v>0.111</v>
      </c>
      <c r="H14640">
        <v>54</v>
      </c>
      <c r="I14640" t="s">
        <v>18288</v>
      </c>
      <c r="J14640">
        <v>3.48E-3</v>
      </c>
      <c r="K14640">
        <v>0.67600000000000005</v>
      </c>
      <c r="L14640">
        <v>1.3814117647058817</v>
      </c>
      <c r="M14640" s="2">
        <f t="shared" si="457"/>
        <v>54.901960784313729</v>
      </c>
      <c r="N14640" t="s">
        <v>91</v>
      </c>
    </row>
    <row r="14641" spans="1:14">
      <c r="A14641">
        <v>29</v>
      </c>
      <c r="B14641" t="s">
        <v>958</v>
      </c>
      <c r="C14641" t="s">
        <v>957</v>
      </c>
      <c r="D14641">
        <v>145</v>
      </c>
      <c r="E14641" s="1">
        <v>1.0649999999999999</v>
      </c>
      <c r="G14641">
        <v>0.111</v>
      </c>
      <c r="H14641">
        <v>18</v>
      </c>
      <c r="I14641">
        <v>5.4</v>
      </c>
      <c r="J14641">
        <v>9.2000000000000003E-4</v>
      </c>
      <c r="L14641">
        <v>1.3814117647058817</v>
      </c>
      <c r="M14641" s="2">
        <f t="shared" si="457"/>
        <v>56.862745098039213</v>
      </c>
      <c r="N14641" t="s">
        <v>91</v>
      </c>
    </row>
    <row r="14642" spans="1:14">
      <c r="A14642">
        <v>30</v>
      </c>
      <c r="B14642" t="s">
        <v>4653</v>
      </c>
      <c r="C14642" t="s">
        <v>4652</v>
      </c>
      <c r="D14642">
        <v>950</v>
      </c>
      <c r="E14642" s="1">
        <v>1.0309999999999999</v>
      </c>
      <c r="F14642">
        <v>1.325</v>
      </c>
      <c r="G14642">
        <v>0.20499999999999999</v>
      </c>
      <c r="H14642">
        <v>44</v>
      </c>
      <c r="I14642">
        <v>7.7</v>
      </c>
      <c r="J14642">
        <v>2.0300000000000001E-3</v>
      </c>
      <c r="K14642">
        <v>0.48299999999999998</v>
      </c>
      <c r="L14642">
        <v>1.3814117647058817</v>
      </c>
      <c r="M14642" s="2">
        <f t="shared" si="457"/>
        <v>58.82352941176471</v>
      </c>
      <c r="N14642" t="s">
        <v>91</v>
      </c>
    </row>
    <row r="14643" spans="1:14">
      <c r="A14643">
        <v>31</v>
      </c>
      <c r="B14643" t="s">
        <v>4467</v>
      </c>
      <c r="C14643" t="s">
        <v>4466</v>
      </c>
      <c r="D14643">
        <v>357</v>
      </c>
      <c r="E14643" s="1">
        <v>0.94699999999999995</v>
      </c>
      <c r="F14643">
        <v>0.81899999999999995</v>
      </c>
      <c r="G14643">
        <v>1</v>
      </c>
      <c r="H14643">
        <v>18</v>
      </c>
      <c r="I14643">
        <v>8.4</v>
      </c>
      <c r="J14643">
        <v>4.4999999999999999E-4</v>
      </c>
      <c r="K14643">
        <v>0.27100000000000002</v>
      </c>
      <c r="L14643">
        <v>1.3814117647058817</v>
      </c>
      <c r="M14643" s="2">
        <f t="shared" si="457"/>
        <v>60.784313725490193</v>
      </c>
      <c r="N14643" t="s">
        <v>91</v>
      </c>
    </row>
    <row r="14644" spans="1:14">
      <c r="A14644">
        <v>32</v>
      </c>
      <c r="B14644" t="s">
        <v>6282</v>
      </c>
      <c r="C14644" t="s">
        <v>6281</v>
      </c>
      <c r="D14644">
        <v>508</v>
      </c>
      <c r="E14644" s="1">
        <v>0.94</v>
      </c>
      <c r="F14644">
        <v>1.3280000000000001</v>
      </c>
      <c r="G14644">
        <v>7.6999999999999999E-2</v>
      </c>
      <c r="H14644">
        <v>26</v>
      </c>
      <c r="I14644">
        <v>7.7</v>
      </c>
      <c r="J14644">
        <v>1.2600000000000001E-3</v>
      </c>
      <c r="K14644">
        <v>0.57599999999999996</v>
      </c>
      <c r="L14644">
        <v>1.3814117647058817</v>
      </c>
      <c r="M14644" s="2">
        <f t="shared" si="457"/>
        <v>62.745098039215684</v>
      </c>
      <c r="N14644" t="s">
        <v>91</v>
      </c>
    </row>
    <row r="14645" spans="1:14">
      <c r="A14645">
        <v>33</v>
      </c>
      <c r="B14645" t="s">
        <v>6428</v>
      </c>
      <c r="C14645" t="s">
        <v>6427</v>
      </c>
      <c r="D14645">
        <v>449</v>
      </c>
      <c r="E14645" s="1">
        <v>0.93899999999999995</v>
      </c>
      <c r="F14645">
        <v>1.101</v>
      </c>
      <c r="G14645">
        <v>0.83299999999999996</v>
      </c>
      <c r="H14645">
        <v>12</v>
      </c>
      <c r="I14645">
        <v>9.1</v>
      </c>
      <c r="J14645">
        <v>7.2999999999999996E-4</v>
      </c>
      <c r="K14645">
        <v>0.32500000000000001</v>
      </c>
      <c r="L14645">
        <v>1.3814117647058817</v>
      </c>
      <c r="M14645" s="2">
        <f t="shared" ref="M14645:M14663" si="458">A14645/51*100</f>
        <v>64.705882352941174</v>
      </c>
      <c r="N14645" t="s">
        <v>91</v>
      </c>
    </row>
    <row r="14646" spans="1:14">
      <c r="A14646">
        <v>34</v>
      </c>
      <c r="B14646" t="s">
        <v>4651</v>
      </c>
      <c r="C14646" t="s">
        <v>4650</v>
      </c>
      <c r="D14646">
        <v>1290</v>
      </c>
      <c r="E14646" s="1">
        <v>0.92200000000000004</v>
      </c>
      <c r="F14646">
        <v>1.159</v>
      </c>
      <c r="G14646">
        <v>0.05</v>
      </c>
      <c r="H14646">
        <v>80</v>
      </c>
      <c r="I14646">
        <v>7.8</v>
      </c>
      <c r="J14646">
        <v>2.7499999999999998E-3</v>
      </c>
      <c r="K14646">
        <v>0.40200000000000002</v>
      </c>
      <c r="L14646">
        <v>1.3814117647058817</v>
      </c>
      <c r="M14646" s="2">
        <f t="shared" si="458"/>
        <v>66.666666666666657</v>
      </c>
      <c r="N14646" t="s">
        <v>91</v>
      </c>
    </row>
    <row r="14647" spans="1:14">
      <c r="A14647">
        <v>35</v>
      </c>
      <c r="B14647" t="s">
        <v>4649</v>
      </c>
      <c r="C14647" t="s">
        <v>4648</v>
      </c>
      <c r="D14647">
        <v>868</v>
      </c>
      <c r="E14647" s="1">
        <v>0.878</v>
      </c>
      <c r="F14647">
        <v>1.2629999999999999</v>
      </c>
      <c r="G14647">
        <v>7.3999999999999996E-2</v>
      </c>
      <c r="H14647">
        <v>27</v>
      </c>
      <c r="I14647" t="s">
        <v>18288</v>
      </c>
      <c r="J14647">
        <v>1.2899999999999999E-3</v>
      </c>
      <c r="K14647">
        <v>0.623</v>
      </c>
      <c r="L14647">
        <v>1.3814117647058817</v>
      </c>
      <c r="M14647" s="2">
        <f t="shared" si="458"/>
        <v>68.627450980392155</v>
      </c>
      <c r="N14647" t="s">
        <v>91</v>
      </c>
    </row>
    <row r="14648" spans="1:14">
      <c r="A14648">
        <v>36</v>
      </c>
      <c r="B14648" t="s">
        <v>4647</v>
      </c>
      <c r="C14648" t="s">
        <v>4646</v>
      </c>
      <c r="D14648">
        <v>508</v>
      </c>
      <c r="E14648" s="1">
        <v>0.872</v>
      </c>
      <c r="F14648">
        <v>1.024</v>
      </c>
      <c r="G14648">
        <v>0.65100000000000002</v>
      </c>
      <c r="H14648">
        <v>43</v>
      </c>
      <c r="I14648">
        <v>7.3</v>
      </c>
      <c r="J14648">
        <v>1.1299999999999999E-3</v>
      </c>
      <c r="K14648">
        <v>0.38</v>
      </c>
      <c r="L14648">
        <v>1.3814117647058817</v>
      </c>
      <c r="M14648" s="2">
        <f t="shared" si="458"/>
        <v>70.588235294117652</v>
      </c>
      <c r="N14648" t="s">
        <v>91</v>
      </c>
    </row>
    <row r="14649" spans="1:14">
      <c r="A14649">
        <v>37</v>
      </c>
      <c r="B14649" t="s">
        <v>6240</v>
      </c>
      <c r="C14649" t="s">
        <v>6239</v>
      </c>
      <c r="D14649">
        <v>695</v>
      </c>
      <c r="E14649" s="1">
        <v>0.82199999999999995</v>
      </c>
      <c r="F14649">
        <v>1.7889999999999999</v>
      </c>
      <c r="G14649">
        <v>3.7999999999999999E-2</v>
      </c>
      <c r="H14649">
        <v>26</v>
      </c>
      <c r="I14649" t="s">
        <v>18288</v>
      </c>
      <c r="J14649">
        <v>1.23E-3</v>
      </c>
      <c r="K14649">
        <v>0.77900000000000003</v>
      </c>
      <c r="L14649">
        <v>1.3814117647058817</v>
      </c>
      <c r="M14649" s="2">
        <f t="shared" si="458"/>
        <v>72.549019607843135</v>
      </c>
      <c r="N14649" t="s">
        <v>91</v>
      </c>
    </row>
    <row r="14650" spans="1:14">
      <c r="A14650">
        <v>38</v>
      </c>
      <c r="B14650" t="s">
        <v>6420</v>
      </c>
      <c r="C14650" t="s">
        <v>6419</v>
      </c>
      <c r="D14650">
        <v>356</v>
      </c>
      <c r="E14650" s="1">
        <v>0.72199999999999998</v>
      </c>
      <c r="F14650">
        <v>1.337</v>
      </c>
      <c r="G14650">
        <v>0</v>
      </c>
      <c r="H14650">
        <v>9</v>
      </c>
      <c r="I14650">
        <v>9</v>
      </c>
      <c r="J14650">
        <v>6.9999999999999999E-4</v>
      </c>
      <c r="K14650">
        <v>0.433</v>
      </c>
      <c r="L14650">
        <v>1.3814117647058817</v>
      </c>
      <c r="M14650" s="2">
        <f t="shared" si="458"/>
        <v>74.509803921568633</v>
      </c>
      <c r="N14650" t="s">
        <v>91</v>
      </c>
    </row>
    <row r="14651" spans="1:14">
      <c r="A14651">
        <v>39</v>
      </c>
      <c r="B14651" t="s">
        <v>4645</v>
      </c>
      <c r="C14651" t="s">
        <v>4644</v>
      </c>
      <c r="D14651">
        <v>137</v>
      </c>
      <c r="E14651" s="1">
        <v>0.66700000000000004</v>
      </c>
      <c r="F14651">
        <v>0.58599999999999997</v>
      </c>
      <c r="G14651">
        <v>0.33300000000000002</v>
      </c>
      <c r="H14651">
        <v>15</v>
      </c>
      <c r="I14651">
        <v>6.6</v>
      </c>
      <c r="J14651">
        <v>2.9E-4</v>
      </c>
      <c r="K14651">
        <v>0.16800000000000001</v>
      </c>
      <c r="L14651">
        <v>1.3814117647058817</v>
      </c>
      <c r="M14651" s="2">
        <f t="shared" si="458"/>
        <v>76.470588235294116</v>
      </c>
      <c r="N14651" t="s">
        <v>91</v>
      </c>
    </row>
    <row r="14652" spans="1:14">
      <c r="A14652">
        <v>40</v>
      </c>
      <c r="B14652" t="s">
        <v>4367</v>
      </c>
      <c r="C14652" t="s">
        <v>4366</v>
      </c>
      <c r="D14652">
        <v>937</v>
      </c>
      <c r="E14652" s="1">
        <v>0.66</v>
      </c>
      <c r="F14652">
        <v>1.038</v>
      </c>
      <c r="G14652">
        <v>4.4999999999999998E-2</v>
      </c>
      <c r="H14652">
        <v>22</v>
      </c>
      <c r="I14652" t="s">
        <v>18288</v>
      </c>
      <c r="J14652">
        <v>1.42E-3</v>
      </c>
      <c r="K14652">
        <v>0.76300000000000001</v>
      </c>
      <c r="L14652">
        <v>1.3814117647058817</v>
      </c>
      <c r="M14652" s="2">
        <f t="shared" si="458"/>
        <v>78.431372549019613</v>
      </c>
      <c r="N14652" t="s">
        <v>91</v>
      </c>
    </row>
    <row r="14653" spans="1:14">
      <c r="A14653">
        <v>41</v>
      </c>
      <c r="B14653" t="s">
        <v>4643</v>
      </c>
      <c r="C14653" t="s">
        <v>4642</v>
      </c>
      <c r="D14653">
        <v>329</v>
      </c>
      <c r="E14653" s="1">
        <v>0.64100000000000001</v>
      </c>
      <c r="G14653">
        <v>0.03</v>
      </c>
      <c r="H14653">
        <v>33</v>
      </c>
      <c r="I14653">
        <v>7.5</v>
      </c>
      <c r="J14653">
        <v>7.6999999999999996E-4</v>
      </c>
      <c r="L14653">
        <v>1.3814117647058817</v>
      </c>
      <c r="M14653" s="2">
        <f t="shared" si="458"/>
        <v>80.392156862745097</v>
      </c>
      <c r="N14653" t="s">
        <v>91</v>
      </c>
    </row>
    <row r="14654" spans="1:14">
      <c r="A14654">
        <v>42</v>
      </c>
      <c r="B14654" t="s">
        <v>4559</v>
      </c>
      <c r="C14654" t="s">
        <v>4558</v>
      </c>
      <c r="D14654">
        <v>227</v>
      </c>
      <c r="E14654" s="1">
        <v>0.60299999999999998</v>
      </c>
      <c r="F14654">
        <v>0.65300000000000002</v>
      </c>
      <c r="G14654">
        <v>6.7000000000000004E-2</v>
      </c>
      <c r="H14654">
        <v>30</v>
      </c>
      <c r="I14654">
        <v>6.2</v>
      </c>
      <c r="J14654">
        <v>4.6999999999999999E-4</v>
      </c>
      <c r="K14654">
        <v>0.16200000000000001</v>
      </c>
      <c r="L14654">
        <v>1.3814117647058817</v>
      </c>
      <c r="M14654" s="2">
        <f t="shared" si="458"/>
        <v>82.35294117647058</v>
      </c>
      <c r="N14654" t="s">
        <v>91</v>
      </c>
    </row>
    <row r="14655" spans="1:14">
      <c r="A14655">
        <v>43</v>
      </c>
      <c r="B14655" t="s">
        <v>4641</v>
      </c>
      <c r="C14655" t="s">
        <v>4640</v>
      </c>
      <c r="D14655">
        <v>402</v>
      </c>
      <c r="E14655" s="1">
        <v>0.59399999999999997</v>
      </c>
      <c r="F14655">
        <v>1.234</v>
      </c>
      <c r="G14655">
        <v>0.222</v>
      </c>
      <c r="H14655">
        <v>18</v>
      </c>
      <c r="I14655" t="s">
        <v>18288</v>
      </c>
      <c r="J14655">
        <v>7.9000000000000001E-4</v>
      </c>
      <c r="K14655">
        <v>0.58299999999999996</v>
      </c>
      <c r="L14655">
        <v>1.3814117647058817</v>
      </c>
      <c r="M14655" s="2">
        <f t="shared" si="458"/>
        <v>84.313725490196077</v>
      </c>
      <c r="N14655" t="s">
        <v>91</v>
      </c>
    </row>
    <row r="14656" spans="1:14">
      <c r="A14656">
        <v>44</v>
      </c>
      <c r="B14656" t="s">
        <v>6196</v>
      </c>
      <c r="C14656" t="s">
        <v>6195</v>
      </c>
      <c r="D14656">
        <v>406</v>
      </c>
      <c r="E14656" s="1">
        <v>0.57899999999999996</v>
      </c>
      <c r="F14656">
        <v>0.74</v>
      </c>
      <c r="G14656">
        <v>0</v>
      </c>
      <c r="H14656">
        <v>17</v>
      </c>
      <c r="I14656" t="s">
        <v>18288</v>
      </c>
      <c r="J14656">
        <v>8.8000000000000003E-4</v>
      </c>
      <c r="K14656">
        <v>0.52200000000000002</v>
      </c>
      <c r="L14656">
        <v>1.3814117647058817</v>
      </c>
      <c r="M14656" s="2">
        <f t="shared" si="458"/>
        <v>86.274509803921575</v>
      </c>
      <c r="N14656" t="s">
        <v>91</v>
      </c>
    </row>
    <row r="14657" spans="1:14">
      <c r="A14657">
        <v>45</v>
      </c>
      <c r="B14657" t="s">
        <v>6180</v>
      </c>
      <c r="C14657" t="s">
        <v>6179</v>
      </c>
      <c r="D14657">
        <v>91</v>
      </c>
      <c r="E14657" s="1">
        <v>0.53800000000000003</v>
      </c>
      <c r="F14657">
        <v>1.0489999999999999</v>
      </c>
      <c r="G14657">
        <v>0.25</v>
      </c>
      <c r="H14657">
        <v>16</v>
      </c>
      <c r="J14657">
        <v>4.4000000000000002E-4</v>
      </c>
      <c r="K14657">
        <v>0.30399999999999999</v>
      </c>
      <c r="L14657">
        <v>1.3814117647058817</v>
      </c>
      <c r="M14657" s="2">
        <f t="shared" si="458"/>
        <v>88.235294117647058</v>
      </c>
      <c r="N14657" t="s">
        <v>91</v>
      </c>
    </row>
    <row r="14658" spans="1:14">
      <c r="A14658">
        <v>46</v>
      </c>
      <c r="B14658" t="s">
        <v>4639</v>
      </c>
      <c r="C14658" t="s">
        <v>4638</v>
      </c>
      <c r="D14658">
        <v>498</v>
      </c>
      <c r="E14658" s="1">
        <v>0.49199999999999999</v>
      </c>
      <c r="F14658">
        <v>0.93</v>
      </c>
      <c r="G14658">
        <v>0.114</v>
      </c>
      <c r="H14658">
        <v>35</v>
      </c>
      <c r="I14658">
        <v>9.3000000000000007</v>
      </c>
      <c r="J14658">
        <v>9.3999999999999997E-4</v>
      </c>
      <c r="K14658">
        <v>0.34100000000000003</v>
      </c>
      <c r="L14658">
        <v>1.3814117647058817</v>
      </c>
      <c r="M14658" s="2">
        <f t="shared" si="458"/>
        <v>90.196078431372555</v>
      </c>
      <c r="N14658" t="s">
        <v>91</v>
      </c>
    </row>
    <row r="14659" spans="1:14">
      <c r="A14659">
        <v>47</v>
      </c>
      <c r="B14659" t="s">
        <v>4637</v>
      </c>
      <c r="C14659" t="s">
        <v>4636</v>
      </c>
      <c r="D14659">
        <v>173</v>
      </c>
      <c r="E14659" s="1">
        <v>0.41399999999999998</v>
      </c>
      <c r="F14659">
        <v>0.69099999999999995</v>
      </c>
      <c r="G14659">
        <v>6.7000000000000004E-2</v>
      </c>
      <c r="H14659">
        <v>15</v>
      </c>
      <c r="I14659" t="s">
        <v>18288</v>
      </c>
      <c r="J14659">
        <v>2.7999999999999998E-4</v>
      </c>
      <c r="K14659">
        <v>0.23799999999999999</v>
      </c>
      <c r="L14659">
        <v>1.3814117647058817</v>
      </c>
      <c r="M14659" s="2">
        <f t="shared" si="458"/>
        <v>92.156862745098039</v>
      </c>
      <c r="N14659" t="s">
        <v>91</v>
      </c>
    </row>
    <row r="14660" spans="1:14">
      <c r="A14660">
        <v>48</v>
      </c>
      <c r="B14660" t="s">
        <v>6106</v>
      </c>
      <c r="C14660" t="s">
        <v>6105</v>
      </c>
      <c r="D14660">
        <v>213</v>
      </c>
      <c r="E14660" s="1">
        <v>0.39300000000000002</v>
      </c>
      <c r="F14660">
        <v>0.746</v>
      </c>
      <c r="G14660">
        <v>0.125</v>
      </c>
      <c r="H14660">
        <v>16</v>
      </c>
      <c r="I14660">
        <v>8.9</v>
      </c>
      <c r="J14660">
        <v>4.6000000000000001E-4</v>
      </c>
      <c r="K14660">
        <v>0.36699999999999999</v>
      </c>
      <c r="L14660">
        <v>1.3814117647058817</v>
      </c>
      <c r="M14660" s="2">
        <f t="shared" si="458"/>
        <v>94.117647058823522</v>
      </c>
      <c r="N14660" t="s">
        <v>91</v>
      </c>
    </row>
    <row r="14661" spans="1:14">
      <c r="A14661">
        <v>49</v>
      </c>
      <c r="B14661" t="s">
        <v>4635</v>
      </c>
      <c r="C14661" t="s">
        <v>4634</v>
      </c>
      <c r="D14661">
        <v>117</v>
      </c>
      <c r="E14661" s="1">
        <v>0.36199999999999999</v>
      </c>
      <c r="F14661">
        <v>0.373</v>
      </c>
      <c r="G14661">
        <v>0.47799999999999998</v>
      </c>
      <c r="H14661">
        <v>23</v>
      </c>
      <c r="I14661">
        <v>6.7</v>
      </c>
      <c r="J14661">
        <v>2.5999999999999998E-4</v>
      </c>
      <c r="K14661">
        <v>0.127</v>
      </c>
      <c r="L14661">
        <v>1.3814117647058817</v>
      </c>
      <c r="M14661" s="2">
        <f t="shared" si="458"/>
        <v>96.078431372549019</v>
      </c>
      <c r="N14661" t="s">
        <v>91</v>
      </c>
    </row>
    <row r="14662" spans="1:14">
      <c r="A14662">
        <v>50</v>
      </c>
      <c r="B14662" t="s">
        <v>4633</v>
      </c>
      <c r="C14662" t="s">
        <v>4632</v>
      </c>
      <c r="D14662">
        <v>196</v>
      </c>
      <c r="E14662" s="1">
        <v>0.21</v>
      </c>
      <c r="F14662">
        <v>0.151</v>
      </c>
      <c r="G14662">
        <v>8.4000000000000005E-2</v>
      </c>
      <c r="H14662">
        <v>83</v>
      </c>
      <c r="I14662" t="s">
        <v>18288</v>
      </c>
      <c r="J14662">
        <v>4.6000000000000001E-4</v>
      </c>
      <c r="K14662">
        <v>6.0999999999999999E-2</v>
      </c>
      <c r="L14662">
        <v>1.3814117647058817</v>
      </c>
      <c r="M14662" s="2">
        <f t="shared" si="458"/>
        <v>98.039215686274503</v>
      </c>
      <c r="N14662" t="s">
        <v>91</v>
      </c>
    </row>
    <row r="14663" spans="1:14">
      <c r="A14663">
        <v>51</v>
      </c>
      <c r="B14663" t="s">
        <v>4631</v>
      </c>
      <c r="C14663" t="s">
        <v>4630</v>
      </c>
      <c r="D14663">
        <v>135</v>
      </c>
      <c r="E14663" s="1">
        <v>9.1999999999999998E-2</v>
      </c>
      <c r="F14663">
        <v>9.5000000000000001E-2</v>
      </c>
      <c r="G14663">
        <v>0</v>
      </c>
      <c r="H14663">
        <v>24</v>
      </c>
      <c r="I14663" t="s">
        <v>18288</v>
      </c>
      <c r="J14663">
        <v>6.0000000000000002E-5</v>
      </c>
      <c r="K14663">
        <v>1.6E-2</v>
      </c>
      <c r="L14663">
        <v>1.3814117647058817</v>
      </c>
      <c r="M14663" s="2">
        <f t="shared" si="458"/>
        <v>100</v>
      </c>
      <c r="N14663" t="s">
        <v>91</v>
      </c>
    </row>
    <row r="14664" spans="1:14" s="3" customFormat="1">
      <c r="E14664" s="4"/>
      <c r="M14664" s="5"/>
    </row>
    <row r="14665" spans="1:14" ht="14.25" customHeight="1">
      <c r="A14665">
        <v>1</v>
      </c>
      <c r="B14665" t="s">
        <v>20041</v>
      </c>
      <c r="C14665" t="s">
        <v>20042</v>
      </c>
      <c r="D14665">
        <v>15717</v>
      </c>
      <c r="E14665" s="1">
        <v>16.007999999999999</v>
      </c>
      <c r="F14665">
        <v>16.844999999999999</v>
      </c>
      <c r="G14665">
        <v>4.056</v>
      </c>
      <c r="H14665">
        <v>54</v>
      </c>
      <c r="I14665">
        <v>7.3</v>
      </c>
      <c r="J14665">
        <v>4.743E-2</v>
      </c>
      <c r="K14665">
        <v>8.0489999999999995</v>
      </c>
      <c r="L14665">
        <f>AVERAGE(E14665:E14747)</f>
        <v>2.1166024096385541</v>
      </c>
      <c r="M14665" s="2">
        <f t="shared" ref="M14665:M14696" si="459">A14665/83*100</f>
        <v>1.2048192771084338</v>
      </c>
      <c r="N14665" t="s">
        <v>92</v>
      </c>
    </row>
    <row r="14666" spans="1:14">
      <c r="A14666">
        <v>2</v>
      </c>
      <c r="B14666" t="s">
        <v>11785</v>
      </c>
      <c r="C14666" t="s">
        <v>11786</v>
      </c>
      <c r="D14666">
        <v>1980</v>
      </c>
      <c r="E14666" s="1">
        <v>5.0419999999999998</v>
      </c>
      <c r="F14666">
        <v>6.78</v>
      </c>
      <c r="G14666">
        <v>1.347</v>
      </c>
      <c r="H14666">
        <v>101</v>
      </c>
      <c r="I14666">
        <v>3.7</v>
      </c>
      <c r="J14666">
        <v>1.0670000000000001E-2</v>
      </c>
      <c r="K14666">
        <v>2.5790000000000002</v>
      </c>
      <c r="L14666">
        <v>2.1166024096385541</v>
      </c>
      <c r="M14666" s="2">
        <f t="shared" si="459"/>
        <v>2.4096385542168677</v>
      </c>
      <c r="N14666" t="s">
        <v>92</v>
      </c>
    </row>
    <row r="14667" spans="1:14">
      <c r="A14667">
        <v>3</v>
      </c>
      <c r="B14667" t="s">
        <v>1026</v>
      </c>
      <c r="C14667" t="s">
        <v>1025</v>
      </c>
      <c r="D14667">
        <v>3133</v>
      </c>
      <c r="E14667" s="1">
        <v>5</v>
      </c>
      <c r="F14667">
        <v>7.25</v>
      </c>
      <c r="G14667">
        <v>0.5</v>
      </c>
      <c r="H14667">
        <v>12</v>
      </c>
      <c r="I14667" t="s">
        <v>18288</v>
      </c>
      <c r="J14667">
        <v>2.6900000000000001E-3</v>
      </c>
      <c r="K14667">
        <v>4.2590000000000003</v>
      </c>
      <c r="L14667">
        <v>2.1166024096385541</v>
      </c>
      <c r="M14667" s="2">
        <f t="shared" si="459"/>
        <v>3.6144578313253009</v>
      </c>
      <c r="N14667" t="s">
        <v>92</v>
      </c>
    </row>
    <row r="14668" spans="1:14">
      <c r="A14668">
        <v>4</v>
      </c>
      <c r="B14668" t="s">
        <v>1024</v>
      </c>
      <c r="C14668" t="s">
        <v>1023</v>
      </c>
      <c r="D14668">
        <v>6528</v>
      </c>
      <c r="E14668" s="1">
        <v>4.7590000000000003</v>
      </c>
      <c r="F14668">
        <v>6.19</v>
      </c>
      <c r="G14668">
        <v>0.89600000000000002</v>
      </c>
      <c r="H14668">
        <v>67</v>
      </c>
      <c r="I14668" t="s">
        <v>18288</v>
      </c>
      <c r="J14668">
        <v>1.1379999999999999E-2</v>
      </c>
      <c r="K14668">
        <v>3.4340000000000002</v>
      </c>
      <c r="L14668">
        <v>2.1166024096385541</v>
      </c>
      <c r="M14668" s="2">
        <f t="shared" si="459"/>
        <v>4.8192771084337354</v>
      </c>
      <c r="N14668" t="s">
        <v>92</v>
      </c>
    </row>
    <row r="14669" spans="1:14">
      <c r="A14669">
        <v>5</v>
      </c>
      <c r="B14669" t="s">
        <v>11655</v>
      </c>
      <c r="C14669" t="s">
        <v>11656</v>
      </c>
      <c r="D14669">
        <v>15264</v>
      </c>
      <c r="E14669" s="1">
        <v>4.4930000000000003</v>
      </c>
      <c r="F14669">
        <v>5.7149999999999999</v>
      </c>
      <c r="G14669">
        <v>0.86199999999999999</v>
      </c>
      <c r="H14669">
        <v>188</v>
      </c>
      <c r="I14669">
        <v>7.2</v>
      </c>
      <c r="J14669">
        <v>4.3909999999999998E-2</v>
      </c>
      <c r="K14669">
        <v>2.36</v>
      </c>
      <c r="L14669">
        <v>2.1166024096385541</v>
      </c>
      <c r="M14669" s="2">
        <f t="shared" si="459"/>
        <v>6.024096385542169</v>
      </c>
      <c r="N14669" t="s">
        <v>92</v>
      </c>
    </row>
    <row r="14670" spans="1:14">
      <c r="A14670">
        <v>6</v>
      </c>
      <c r="B14670" t="s">
        <v>6796</v>
      </c>
      <c r="C14670" t="s">
        <v>6797</v>
      </c>
      <c r="D14670">
        <v>5464</v>
      </c>
      <c r="E14670" s="1">
        <v>4.0469999999999997</v>
      </c>
      <c r="F14670">
        <v>5.5309999999999997</v>
      </c>
      <c r="G14670">
        <v>0.84</v>
      </c>
      <c r="H14670">
        <v>25</v>
      </c>
      <c r="I14670" t="s">
        <v>18288</v>
      </c>
      <c r="J14670">
        <v>6.1999999999999998E-3</v>
      </c>
      <c r="K14670">
        <v>3.129</v>
      </c>
      <c r="L14670">
        <v>2.1166024096385541</v>
      </c>
      <c r="M14670" s="2">
        <f t="shared" si="459"/>
        <v>7.2289156626506017</v>
      </c>
      <c r="N14670" t="s">
        <v>92</v>
      </c>
    </row>
    <row r="14671" spans="1:14">
      <c r="A14671">
        <v>7</v>
      </c>
      <c r="B14671" t="s">
        <v>4621</v>
      </c>
      <c r="C14671" t="s">
        <v>4620</v>
      </c>
      <c r="D14671">
        <v>4028</v>
      </c>
      <c r="E14671" s="1">
        <v>3.6280000000000001</v>
      </c>
      <c r="F14671">
        <v>4.7729999999999997</v>
      </c>
      <c r="G14671">
        <v>0.373</v>
      </c>
      <c r="H14671">
        <v>83</v>
      </c>
      <c r="I14671">
        <v>5.2</v>
      </c>
      <c r="J14671">
        <v>1.8550000000000001E-2</v>
      </c>
      <c r="K14671">
        <v>2.0699999999999998</v>
      </c>
      <c r="L14671">
        <v>2.1166024096385541</v>
      </c>
      <c r="M14671" s="2">
        <f t="shared" si="459"/>
        <v>8.4337349397590362</v>
      </c>
      <c r="N14671" t="s">
        <v>92</v>
      </c>
    </row>
    <row r="14672" spans="1:14">
      <c r="A14672">
        <v>8</v>
      </c>
      <c r="B14672" t="s">
        <v>1022</v>
      </c>
      <c r="C14672" t="s">
        <v>1021</v>
      </c>
      <c r="D14672">
        <v>10711</v>
      </c>
      <c r="E14672" s="1">
        <v>3.5230000000000001</v>
      </c>
      <c r="F14672">
        <v>4.585</v>
      </c>
      <c r="G14672">
        <v>0.48099999999999998</v>
      </c>
      <c r="H14672">
        <v>158</v>
      </c>
      <c r="I14672">
        <v>9.1999999999999993</v>
      </c>
      <c r="J14672">
        <v>3.015E-2</v>
      </c>
      <c r="K14672">
        <v>2.1309999999999998</v>
      </c>
      <c r="L14672">
        <v>2.1166024096385541</v>
      </c>
      <c r="M14672" s="2">
        <f t="shared" si="459"/>
        <v>9.6385542168674707</v>
      </c>
      <c r="N14672" t="s">
        <v>92</v>
      </c>
    </row>
    <row r="14673" spans="1:14">
      <c r="A14673">
        <v>9</v>
      </c>
      <c r="B14673" t="s">
        <v>20059</v>
      </c>
      <c r="C14673" t="s">
        <v>20060</v>
      </c>
      <c r="D14673">
        <v>20370</v>
      </c>
      <c r="E14673" s="1">
        <v>3.4769999999999999</v>
      </c>
      <c r="F14673">
        <v>4.3719999999999999</v>
      </c>
      <c r="G14673">
        <v>0.49199999999999999</v>
      </c>
      <c r="H14673">
        <v>382</v>
      </c>
      <c r="I14673">
        <v>7.3</v>
      </c>
      <c r="J14673">
        <v>5.3749999999999999E-2</v>
      </c>
      <c r="K14673">
        <v>1.6120000000000001</v>
      </c>
      <c r="L14673">
        <v>2.1166024096385541</v>
      </c>
      <c r="M14673" s="2">
        <f t="shared" si="459"/>
        <v>10.843373493975903</v>
      </c>
      <c r="N14673" t="s">
        <v>92</v>
      </c>
    </row>
    <row r="14674" spans="1:14">
      <c r="A14674">
        <v>10</v>
      </c>
      <c r="B14674" t="s">
        <v>20061</v>
      </c>
      <c r="C14674" t="s">
        <v>20062</v>
      </c>
      <c r="D14674">
        <v>5593</v>
      </c>
      <c r="E14674" s="1">
        <v>3.399</v>
      </c>
      <c r="F14674">
        <v>4.343</v>
      </c>
      <c r="G14674">
        <v>0.59399999999999997</v>
      </c>
      <c r="H14674">
        <v>155</v>
      </c>
      <c r="I14674">
        <v>6.1</v>
      </c>
      <c r="J14674">
        <v>1.5890000000000001E-2</v>
      </c>
      <c r="K14674">
        <v>1.4710000000000001</v>
      </c>
      <c r="L14674">
        <v>2.1166024096385541</v>
      </c>
      <c r="M14674" s="2">
        <f t="shared" si="459"/>
        <v>12.048192771084338</v>
      </c>
      <c r="N14674" t="s">
        <v>92</v>
      </c>
    </row>
    <row r="14675" spans="1:14">
      <c r="A14675">
        <v>11</v>
      </c>
      <c r="B14675" t="s">
        <v>19024</v>
      </c>
      <c r="C14675" t="s">
        <v>19025</v>
      </c>
      <c r="D14675">
        <v>5351</v>
      </c>
      <c r="E14675" s="1">
        <v>3.3860000000000001</v>
      </c>
      <c r="F14675">
        <v>3.8410000000000002</v>
      </c>
      <c r="G14675">
        <v>0.61899999999999999</v>
      </c>
      <c r="H14675">
        <v>118</v>
      </c>
      <c r="I14675">
        <v>9.8000000000000007</v>
      </c>
      <c r="J14675">
        <v>9.0799999999999995E-3</v>
      </c>
      <c r="K14675">
        <v>1.4419999999999999</v>
      </c>
      <c r="L14675">
        <v>2.1166024096385541</v>
      </c>
      <c r="M14675" s="2">
        <f t="shared" si="459"/>
        <v>13.253012048192772</v>
      </c>
      <c r="N14675" t="s">
        <v>92</v>
      </c>
    </row>
    <row r="14676" spans="1:14">
      <c r="A14676">
        <v>12</v>
      </c>
      <c r="B14676" t="s">
        <v>1020</v>
      </c>
      <c r="C14676" t="s">
        <v>1019</v>
      </c>
      <c r="D14676">
        <v>4029</v>
      </c>
      <c r="E14676" s="1">
        <v>3.2690000000000001</v>
      </c>
      <c r="F14676">
        <v>4.5549999999999997</v>
      </c>
      <c r="G14676">
        <v>0.39400000000000002</v>
      </c>
      <c r="H14676">
        <v>155</v>
      </c>
      <c r="I14676">
        <v>5.2</v>
      </c>
      <c r="J14676">
        <v>1.7809999999999999E-2</v>
      </c>
      <c r="K14676">
        <v>1.9159999999999999</v>
      </c>
      <c r="L14676">
        <v>2.1166024096385541</v>
      </c>
      <c r="M14676" s="2">
        <f t="shared" si="459"/>
        <v>14.457831325301203</v>
      </c>
      <c r="N14676" t="s">
        <v>92</v>
      </c>
    </row>
    <row r="14677" spans="1:14">
      <c r="A14677">
        <v>13</v>
      </c>
      <c r="B14677" t="s">
        <v>11777</v>
      </c>
      <c r="C14677" t="s">
        <v>11778</v>
      </c>
      <c r="D14677">
        <v>10150</v>
      </c>
      <c r="E14677" s="1">
        <v>3.2610000000000001</v>
      </c>
      <c r="F14677">
        <v>4.0090000000000003</v>
      </c>
      <c r="G14677">
        <v>0.47899999999999998</v>
      </c>
      <c r="H14677">
        <v>165</v>
      </c>
      <c r="I14677" t="s">
        <v>18288</v>
      </c>
      <c r="J14677">
        <v>1.5939999999999999E-2</v>
      </c>
      <c r="K14677">
        <v>1.373</v>
      </c>
      <c r="L14677">
        <v>2.1166024096385541</v>
      </c>
      <c r="M14677" s="2">
        <f t="shared" si="459"/>
        <v>15.66265060240964</v>
      </c>
      <c r="N14677" t="s">
        <v>92</v>
      </c>
    </row>
    <row r="14678" spans="1:14">
      <c r="A14678">
        <v>14</v>
      </c>
      <c r="B14678" t="s">
        <v>1018</v>
      </c>
      <c r="C14678" t="s">
        <v>1017</v>
      </c>
      <c r="D14678">
        <v>1158</v>
      </c>
      <c r="E14678" s="1">
        <v>3.0859999999999999</v>
      </c>
      <c r="F14678">
        <v>3.1539999999999999</v>
      </c>
      <c r="G14678">
        <v>0.92900000000000005</v>
      </c>
      <c r="H14678">
        <v>14</v>
      </c>
      <c r="I14678" t="s">
        <v>18288</v>
      </c>
      <c r="J14678">
        <v>2.3E-3</v>
      </c>
      <c r="K14678">
        <v>1.679</v>
      </c>
      <c r="L14678">
        <v>2.1166024096385541</v>
      </c>
      <c r="M14678" s="2">
        <f t="shared" si="459"/>
        <v>16.867469879518072</v>
      </c>
      <c r="N14678" t="s">
        <v>92</v>
      </c>
    </row>
    <row r="14679" spans="1:14">
      <c r="A14679">
        <v>15</v>
      </c>
      <c r="B14679" t="s">
        <v>6808</v>
      </c>
      <c r="C14679" t="s">
        <v>6809</v>
      </c>
      <c r="D14679">
        <v>10063</v>
      </c>
      <c r="E14679" s="1">
        <v>2.9180000000000001</v>
      </c>
      <c r="F14679">
        <v>3.7450000000000001</v>
      </c>
      <c r="G14679">
        <v>0.60899999999999999</v>
      </c>
      <c r="H14679">
        <v>133</v>
      </c>
      <c r="I14679" t="s">
        <v>18288</v>
      </c>
      <c r="J14679">
        <v>1.8620000000000001E-2</v>
      </c>
      <c r="K14679">
        <v>1.8959999999999999</v>
      </c>
      <c r="L14679">
        <v>2.1166024096385541</v>
      </c>
      <c r="M14679" s="2">
        <f t="shared" si="459"/>
        <v>18.072289156626507</v>
      </c>
      <c r="N14679" t="s">
        <v>92</v>
      </c>
    </row>
    <row r="14680" spans="1:14">
      <c r="A14680">
        <v>16</v>
      </c>
      <c r="B14680" t="s">
        <v>6798</v>
      </c>
      <c r="C14680" t="s">
        <v>6799</v>
      </c>
      <c r="D14680">
        <v>2256</v>
      </c>
      <c r="E14680" s="1">
        <v>2.899</v>
      </c>
      <c r="F14680">
        <v>3.218</v>
      </c>
      <c r="G14680">
        <v>0.6</v>
      </c>
      <c r="H14680">
        <v>40</v>
      </c>
      <c r="I14680">
        <v>7.9</v>
      </c>
      <c r="J14680">
        <v>4.8399999999999997E-3</v>
      </c>
      <c r="K14680">
        <v>1.228</v>
      </c>
      <c r="L14680">
        <v>2.1166024096385541</v>
      </c>
      <c r="M14680" s="2">
        <f t="shared" si="459"/>
        <v>19.277108433734941</v>
      </c>
      <c r="N14680" t="s">
        <v>92</v>
      </c>
    </row>
    <row r="14681" spans="1:14">
      <c r="A14681">
        <v>17</v>
      </c>
      <c r="B14681" t="s">
        <v>11589</v>
      </c>
      <c r="C14681" t="s">
        <v>11590</v>
      </c>
      <c r="D14681">
        <v>5371</v>
      </c>
      <c r="E14681" s="1">
        <v>2.823</v>
      </c>
      <c r="F14681">
        <v>3.2570000000000001</v>
      </c>
      <c r="G14681">
        <v>0.42699999999999999</v>
      </c>
      <c r="H14681">
        <v>96</v>
      </c>
      <c r="I14681">
        <v>8.1</v>
      </c>
      <c r="J14681">
        <v>1.256E-2</v>
      </c>
      <c r="K14681">
        <v>1.1419999999999999</v>
      </c>
      <c r="L14681">
        <v>2.1166024096385541</v>
      </c>
      <c r="M14681" s="2">
        <f t="shared" si="459"/>
        <v>20.481927710843372</v>
      </c>
      <c r="N14681" t="s">
        <v>92</v>
      </c>
    </row>
    <row r="14682" spans="1:14">
      <c r="A14682">
        <v>18</v>
      </c>
      <c r="B14682" t="s">
        <v>6812</v>
      </c>
      <c r="C14682" t="s">
        <v>6813</v>
      </c>
      <c r="D14682">
        <v>6236</v>
      </c>
      <c r="E14682" s="1">
        <v>2.802</v>
      </c>
      <c r="F14682">
        <v>4.7779999999999996</v>
      </c>
      <c r="G14682">
        <v>0.41</v>
      </c>
      <c r="H14682">
        <v>83</v>
      </c>
      <c r="I14682" t="s">
        <v>18288</v>
      </c>
      <c r="J14682">
        <v>1.3339999999999999E-2</v>
      </c>
      <c r="K14682">
        <v>2.34</v>
      </c>
      <c r="L14682">
        <v>2.1166024096385541</v>
      </c>
      <c r="M14682" s="2">
        <f t="shared" si="459"/>
        <v>21.686746987951807</v>
      </c>
      <c r="N14682" t="s">
        <v>92</v>
      </c>
    </row>
    <row r="14683" spans="1:14">
      <c r="A14683">
        <v>19</v>
      </c>
      <c r="B14683" t="s">
        <v>6814</v>
      </c>
      <c r="C14683" t="s">
        <v>6815</v>
      </c>
      <c r="D14683">
        <v>256</v>
      </c>
      <c r="E14683" s="1">
        <v>2.4380000000000002</v>
      </c>
      <c r="F14683">
        <v>2.6850000000000001</v>
      </c>
      <c r="G14683">
        <v>0.4</v>
      </c>
      <c r="H14683">
        <v>15</v>
      </c>
      <c r="I14683">
        <v>4</v>
      </c>
      <c r="J14683">
        <v>1.6000000000000001E-3</v>
      </c>
      <c r="K14683">
        <v>0.98899999999999999</v>
      </c>
      <c r="L14683">
        <v>2.1166024096385541</v>
      </c>
      <c r="M14683" s="2">
        <f t="shared" si="459"/>
        <v>22.891566265060241</v>
      </c>
      <c r="N14683" t="s">
        <v>92</v>
      </c>
    </row>
    <row r="14684" spans="1:14">
      <c r="A14684">
        <v>20</v>
      </c>
      <c r="B14684" t="s">
        <v>6806</v>
      </c>
      <c r="C14684" t="s">
        <v>6807</v>
      </c>
      <c r="D14684">
        <v>9943</v>
      </c>
      <c r="E14684" s="1">
        <v>2.4039999999999999</v>
      </c>
      <c r="F14684">
        <v>3.262</v>
      </c>
      <c r="G14684">
        <v>0.52200000000000002</v>
      </c>
      <c r="H14684">
        <v>134</v>
      </c>
      <c r="I14684" t="s">
        <v>18288</v>
      </c>
      <c r="J14684">
        <v>1.5389999999999999E-2</v>
      </c>
      <c r="K14684">
        <v>1.395</v>
      </c>
      <c r="L14684">
        <v>2.1166024096385541</v>
      </c>
      <c r="M14684" s="2">
        <f t="shared" si="459"/>
        <v>24.096385542168676</v>
      </c>
      <c r="N14684" t="s">
        <v>92</v>
      </c>
    </row>
    <row r="14685" spans="1:14">
      <c r="A14685">
        <v>21</v>
      </c>
      <c r="B14685" t="s">
        <v>1016</v>
      </c>
      <c r="C14685" t="s">
        <v>1015</v>
      </c>
      <c r="D14685">
        <v>3213</v>
      </c>
      <c r="E14685" s="1">
        <v>2.3849999999999998</v>
      </c>
      <c r="F14685">
        <v>2.8490000000000002</v>
      </c>
      <c r="G14685">
        <v>0.441</v>
      </c>
      <c r="H14685">
        <v>68</v>
      </c>
      <c r="I14685" t="s">
        <v>18288</v>
      </c>
      <c r="J14685">
        <v>7.0600000000000003E-3</v>
      </c>
      <c r="K14685">
        <v>1.4470000000000001</v>
      </c>
      <c r="L14685">
        <v>2.1166024096385541</v>
      </c>
      <c r="M14685" s="2">
        <f t="shared" si="459"/>
        <v>25.301204819277107</v>
      </c>
      <c r="N14685" t="s">
        <v>92</v>
      </c>
    </row>
    <row r="14686" spans="1:14">
      <c r="A14686">
        <v>22</v>
      </c>
      <c r="B14686" t="s">
        <v>1014</v>
      </c>
      <c r="C14686" t="s">
        <v>1013</v>
      </c>
      <c r="D14686">
        <v>1927</v>
      </c>
      <c r="E14686" s="1">
        <v>2.3780000000000001</v>
      </c>
      <c r="F14686">
        <v>2.2909999999999999</v>
      </c>
      <c r="G14686">
        <v>0.89</v>
      </c>
      <c r="H14686">
        <v>73</v>
      </c>
      <c r="I14686">
        <v>8.3000000000000007</v>
      </c>
      <c r="J14686">
        <v>5.0000000000000001E-3</v>
      </c>
      <c r="K14686">
        <v>0.95399999999999996</v>
      </c>
      <c r="L14686">
        <v>2.1166024096385541</v>
      </c>
      <c r="M14686" s="2">
        <f t="shared" si="459"/>
        <v>26.506024096385545</v>
      </c>
      <c r="N14686" t="s">
        <v>92</v>
      </c>
    </row>
    <row r="14687" spans="1:14">
      <c r="A14687">
        <v>23</v>
      </c>
      <c r="B14687" t="s">
        <v>1012</v>
      </c>
      <c r="C14687" t="s">
        <v>1011</v>
      </c>
      <c r="D14687">
        <v>4372</v>
      </c>
      <c r="E14687" s="1">
        <v>2.3769999999999998</v>
      </c>
      <c r="F14687">
        <v>2.8380000000000001</v>
      </c>
      <c r="G14687">
        <v>0.35599999999999998</v>
      </c>
      <c r="H14687">
        <v>118</v>
      </c>
      <c r="I14687">
        <v>9.5</v>
      </c>
      <c r="J14687">
        <v>9.9299999999999996E-3</v>
      </c>
      <c r="K14687">
        <v>1.175</v>
      </c>
      <c r="L14687">
        <v>2.1166024096385541</v>
      </c>
      <c r="M14687" s="2">
        <f t="shared" si="459"/>
        <v>27.710843373493976</v>
      </c>
      <c r="N14687" t="s">
        <v>92</v>
      </c>
    </row>
    <row r="14688" spans="1:14">
      <c r="A14688">
        <v>24</v>
      </c>
      <c r="B14688" t="s">
        <v>4611</v>
      </c>
      <c r="C14688" t="s">
        <v>4610</v>
      </c>
      <c r="D14688">
        <v>3883</v>
      </c>
      <c r="E14688" s="1">
        <v>2.3769999999999998</v>
      </c>
      <c r="F14688">
        <v>2.988</v>
      </c>
      <c r="G14688">
        <v>0.29399999999999998</v>
      </c>
      <c r="H14688">
        <v>126</v>
      </c>
      <c r="I14688">
        <v>9.6</v>
      </c>
      <c r="J14688">
        <v>9.1599999999999997E-3</v>
      </c>
      <c r="K14688">
        <v>1.252</v>
      </c>
      <c r="L14688">
        <v>2.1166024096385541</v>
      </c>
      <c r="M14688" s="2">
        <f t="shared" si="459"/>
        <v>28.915662650602407</v>
      </c>
      <c r="N14688" t="s">
        <v>92</v>
      </c>
    </row>
    <row r="14689" spans="1:14">
      <c r="A14689">
        <v>25</v>
      </c>
      <c r="B14689" t="s">
        <v>20095</v>
      </c>
      <c r="C14689" t="s">
        <v>20096</v>
      </c>
      <c r="D14689">
        <v>2311</v>
      </c>
      <c r="E14689" s="1">
        <v>2.3759999999999999</v>
      </c>
      <c r="F14689">
        <v>2.456</v>
      </c>
      <c r="G14689">
        <v>0.22</v>
      </c>
      <c r="H14689">
        <v>41</v>
      </c>
      <c r="I14689" t="s">
        <v>18288</v>
      </c>
      <c r="J14689">
        <v>3.5300000000000002E-3</v>
      </c>
      <c r="K14689">
        <v>0.89</v>
      </c>
      <c r="L14689">
        <v>2.1166024096385541</v>
      </c>
      <c r="M14689" s="2">
        <f t="shared" si="459"/>
        <v>30.120481927710845</v>
      </c>
      <c r="N14689" t="s">
        <v>92</v>
      </c>
    </row>
    <row r="14690" spans="1:14">
      <c r="A14690">
        <v>26</v>
      </c>
      <c r="B14690" t="s">
        <v>1010</v>
      </c>
      <c r="C14690" t="s">
        <v>1009</v>
      </c>
      <c r="D14690">
        <v>6662</v>
      </c>
      <c r="E14690" s="1">
        <v>2.2480000000000002</v>
      </c>
      <c r="F14690">
        <v>2.9359999999999999</v>
      </c>
      <c r="G14690">
        <v>0.42</v>
      </c>
      <c r="H14690">
        <v>143</v>
      </c>
      <c r="I14690">
        <v>7.8</v>
      </c>
      <c r="J14690">
        <v>2.0369999999999999E-2</v>
      </c>
      <c r="K14690">
        <v>1.48</v>
      </c>
      <c r="L14690">
        <v>2.1166024096385541</v>
      </c>
      <c r="M14690" s="2">
        <f t="shared" si="459"/>
        <v>31.325301204819279</v>
      </c>
      <c r="N14690" t="s">
        <v>92</v>
      </c>
    </row>
    <row r="14691" spans="1:14">
      <c r="A14691">
        <v>27</v>
      </c>
      <c r="B14691" t="s">
        <v>3869</v>
      </c>
      <c r="C14691" t="s">
        <v>3868</v>
      </c>
      <c r="D14691">
        <v>919</v>
      </c>
      <c r="E14691" s="1">
        <v>2.2290000000000001</v>
      </c>
      <c r="F14691">
        <v>2.5139999999999998</v>
      </c>
      <c r="G14691">
        <v>0.26700000000000002</v>
      </c>
      <c r="H14691">
        <v>60</v>
      </c>
      <c r="I14691">
        <v>7.1</v>
      </c>
      <c r="J14691">
        <v>2.2599999999999999E-3</v>
      </c>
      <c r="K14691">
        <v>0.89400000000000002</v>
      </c>
      <c r="L14691">
        <v>2.1166024096385541</v>
      </c>
      <c r="M14691" s="2">
        <f t="shared" si="459"/>
        <v>32.53012048192771</v>
      </c>
      <c r="N14691" t="s">
        <v>92</v>
      </c>
    </row>
    <row r="14692" spans="1:14">
      <c r="A14692">
        <v>28</v>
      </c>
      <c r="B14692" t="s">
        <v>1008</v>
      </c>
      <c r="C14692" t="s">
        <v>1007</v>
      </c>
      <c r="D14692">
        <v>4007</v>
      </c>
      <c r="E14692" s="1">
        <v>2.206</v>
      </c>
      <c r="F14692">
        <v>2.6280000000000001</v>
      </c>
      <c r="G14692">
        <v>0.28000000000000003</v>
      </c>
      <c r="H14692">
        <v>143</v>
      </c>
      <c r="I14692">
        <v>9.4</v>
      </c>
      <c r="J14692">
        <v>1.0460000000000001E-2</v>
      </c>
      <c r="K14692">
        <v>1.083</v>
      </c>
      <c r="L14692">
        <v>2.1166024096385541</v>
      </c>
      <c r="M14692" s="2">
        <f t="shared" si="459"/>
        <v>33.734939759036145</v>
      </c>
      <c r="N14692" t="s">
        <v>92</v>
      </c>
    </row>
    <row r="14693" spans="1:14">
      <c r="A14693">
        <v>29</v>
      </c>
      <c r="B14693" t="s">
        <v>1006</v>
      </c>
      <c r="C14693" t="s">
        <v>1005</v>
      </c>
      <c r="D14693">
        <v>581</v>
      </c>
      <c r="E14693" s="1">
        <v>2.097</v>
      </c>
      <c r="F14693">
        <v>1.7070000000000001</v>
      </c>
      <c r="G14693">
        <v>0.75</v>
      </c>
      <c r="H14693">
        <v>16</v>
      </c>
      <c r="I14693" t="s">
        <v>18288</v>
      </c>
      <c r="J14693">
        <v>8.8000000000000003E-4</v>
      </c>
      <c r="K14693">
        <v>0.61399999999999999</v>
      </c>
      <c r="L14693">
        <v>2.1166024096385541</v>
      </c>
      <c r="M14693" s="2">
        <f t="shared" si="459"/>
        <v>34.939759036144579</v>
      </c>
      <c r="N14693" t="s">
        <v>92</v>
      </c>
    </row>
    <row r="14694" spans="1:14">
      <c r="A14694">
        <v>30</v>
      </c>
      <c r="B14694" t="s">
        <v>1004</v>
      </c>
      <c r="C14694" t="s">
        <v>1003</v>
      </c>
      <c r="D14694">
        <v>3838</v>
      </c>
      <c r="E14694" s="1">
        <v>2.0670000000000002</v>
      </c>
      <c r="F14694">
        <v>2.4889999999999999</v>
      </c>
      <c r="G14694">
        <v>0.32700000000000001</v>
      </c>
      <c r="H14694">
        <v>263</v>
      </c>
      <c r="I14694">
        <v>4.7</v>
      </c>
      <c r="J14694">
        <v>1.24E-2</v>
      </c>
      <c r="K14694">
        <v>0.70799999999999996</v>
      </c>
      <c r="L14694">
        <v>2.1166024096385541</v>
      </c>
      <c r="M14694" s="2">
        <f t="shared" si="459"/>
        <v>36.144578313253014</v>
      </c>
      <c r="N14694" t="s">
        <v>92</v>
      </c>
    </row>
    <row r="14695" spans="1:14">
      <c r="A14695">
        <v>31</v>
      </c>
      <c r="B14695" t="s">
        <v>11643</v>
      </c>
      <c r="C14695" t="s">
        <v>11644</v>
      </c>
      <c r="D14695">
        <v>2416</v>
      </c>
      <c r="E14695" s="1">
        <v>2.0640000000000001</v>
      </c>
      <c r="F14695">
        <v>2.6019999999999999</v>
      </c>
      <c r="G14695">
        <v>0.17599999999999999</v>
      </c>
      <c r="H14695">
        <v>125</v>
      </c>
      <c r="I14695">
        <v>8.1</v>
      </c>
      <c r="J14695">
        <v>5.1500000000000001E-3</v>
      </c>
      <c r="K14695">
        <v>0.84699999999999998</v>
      </c>
      <c r="L14695">
        <v>2.1166024096385541</v>
      </c>
      <c r="M14695" s="2">
        <f t="shared" si="459"/>
        <v>37.349397590361441</v>
      </c>
      <c r="N14695" t="s">
        <v>92</v>
      </c>
    </row>
    <row r="14696" spans="1:14">
      <c r="A14696">
        <v>32</v>
      </c>
      <c r="B14696" t="s">
        <v>1002</v>
      </c>
      <c r="C14696" t="s">
        <v>1001</v>
      </c>
      <c r="D14696">
        <v>6785</v>
      </c>
      <c r="E14696" s="1">
        <v>2.0489999999999999</v>
      </c>
      <c r="F14696">
        <v>2.3029999999999999</v>
      </c>
      <c r="G14696">
        <v>0.36</v>
      </c>
      <c r="H14696">
        <v>111</v>
      </c>
      <c r="I14696" t="s">
        <v>18288</v>
      </c>
      <c r="J14696">
        <v>1.193E-2</v>
      </c>
      <c r="K14696">
        <v>1.0680000000000001</v>
      </c>
      <c r="L14696">
        <v>2.1166024096385541</v>
      </c>
      <c r="M14696" s="2">
        <f t="shared" si="459"/>
        <v>38.554216867469883</v>
      </c>
      <c r="N14696" t="s">
        <v>92</v>
      </c>
    </row>
    <row r="14697" spans="1:14">
      <c r="A14697">
        <v>33</v>
      </c>
      <c r="B14697" t="s">
        <v>11647</v>
      </c>
      <c r="C14697" t="s">
        <v>11648</v>
      </c>
      <c r="D14697">
        <v>4904</v>
      </c>
      <c r="E14697" s="1">
        <v>2.036</v>
      </c>
      <c r="F14697">
        <v>2.661</v>
      </c>
      <c r="G14697">
        <v>0.42299999999999999</v>
      </c>
      <c r="H14697">
        <v>156</v>
      </c>
      <c r="I14697">
        <v>7.6</v>
      </c>
      <c r="J14697">
        <v>1.031E-2</v>
      </c>
      <c r="K14697">
        <v>0.88300000000000001</v>
      </c>
      <c r="L14697">
        <v>2.1166024096385541</v>
      </c>
      <c r="M14697" s="2">
        <f t="shared" ref="M14697:M14728" si="460">A14697/83*100</f>
        <v>39.75903614457831</v>
      </c>
      <c r="N14697" t="s">
        <v>92</v>
      </c>
    </row>
    <row r="14698" spans="1:14">
      <c r="A14698">
        <v>34</v>
      </c>
      <c r="B14698" t="s">
        <v>1000</v>
      </c>
      <c r="C14698" t="s">
        <v>999</v>
      </c>
      <c r="D14698">
        <v>2882</v>
      </c>
      <c r="E14698" s="1">
        <v>2.0270000000000001</v>
      </c>
      <c r="F14698">
        <v>2.5609999999999999</v>
      </c>
      <c r="G14698">
        <v>0.49</v>
      </c>
      <c r="H14698">
        <v>200</v>
      </c>
      <c r="I14698">
        <v>4.8</v>
      </c>
      <c r="J14698">
        <v>9.0799999999999995E-3</v>
      </c>
      <c r="K14698">
        <v>0.80500000000000005</v>
      </c>
      <c r="L14698">
        <v>2.1166024096385541</v>
      </c>
      <c r="M14698" s="2">
        <f t="shared" si="460"/>
        <v>40.963855421686745</v>
      </c>
      <c r="N14698" t="s">
        <v>92</v>
      </c>
    </row>
    <row r="14699" spans="1:14">
      <c r="A14699">
        <v>35</v>
      </c>
      <c r="B14699" t="s">
        <v>6790</v>
      </c>
      <c r="C14699" t="s">
        <v>6791</v>
      </c>
      <c r="D14699">
        <v>1219</v>
      </c>
      <c r="E14699" s="1">
        <v>1.9690000000000001</v>
      </c>
      <c r="F14699">
        <v>2.0070000000000001</v>
      </c>
      <c r="G14699">
        <v>0.37</v>
      </c>
      <c r="H14699">
        <v>146</v>
      </c>
      <c r="I14699">
        <v>2.6</v>
      </c>
      <c r="J14699">
        <v>8.8999999999999999E-3</v>
      </c>
      <c r="K14699">
        <v>0.91800000000000004</v>
      </c>
      <c r="L14699">
        <v>2.1166024096385541</v>
      </c>
      <c r="M14699" s="2">
        <f t="shared" si="460"/>
        <v>42.168674698795186</v>
      </c>
      <c r="N14699" t="s">
        <v>92</v>
      </c>
    </row>
    <row r="14700" spans="1:14">
      <c r="A14700">
        <v>36</v>
      </c>
      <c r="B14700" t="s">
        <v>998</v>
      </c>
      <c r="C14700" t="s">
        <v>997</v>
      </c>
      <c r="D14700">
        <v>917</v>
      </c>
      <c r="E14700" s="1">
        <v>1.921</v>
      </c>
      <c r="F14700">
        <v>2.0739999999999998</v>
      </c>
      <c r="G14700">
        <v>0.17799999999999999</v>
      </c>
      <c r="H14700">
        <v>45</v>
      </c>
      <c r="I14700">
        <v>5.4</v>
      </c>
      <c r="J14700">
        <v>3.6900000000000001E-3</v>
      </c>
      <c r="K14700">
        <v>0.86499999999999999</v>
      </c>
      <c r="L14700">
        <v>2.1166024096385541</v>
      </c>
      <c r="M14700" s="2">
        <f t="shared" si="460"/>
        <v>43.373493975903614</v>
      </c>
      <c r="N14700" t="s">
        <v>92</v>
      </c>
    </row>
    <row r="14701" spans="1:14">
      <c r="A14701">
        <v>37</v>
      </c>
      <c r="B14701" t="s">
        <v>996</v>
      </c>
      <c r="C14701" t="s">
        <v>995</v>
      </c>
      <c r="D14701">
        <v>6194</v>
      </c>
      <c r="E14701" s="1">
        <v>1.907</v>
      </c>
      <c r="F14701">
        <v>4.8390000000000004</v>
      </c>
      <c r="G14701">
        <v>0.40600000000000003</v>
      </c>
      <c r="H14701">
        <v>96</v>
      </c>
      <c r="I14701">
        <v>6.5</v>
      </c>
      <c r="J14701">
        <v>2.3099999999999999E-2</v>
      </c>
      <c r="K14701">
        <v>2.181</v>
      </c>
      <c r="L14701">
        <v>2.1166024096385541</v>
      </c>
      <c r="M14701" s="2">
        <f t="shared" si="460"/>
        <v>44.578313253012048</v>
      </c>
      <c r="N14701" t="s">
        <v>92</v>
      </c>
    </row>
    <row r="14702" spans="1:14">
      <c r="A14702">
        <v>38</v>
      </c>
      <c r="B14702" t="s">
        <v>3867</v>
      </c>
      <c r="C14702" t="s">
        <v>3866</v>
      </c>
      <c r="D14702">
        <v>809</v>
      </c>
      <c r="E14702" s="1">
        <v>1.9039999999999999</v>
      </c>
      <c r="F14702">
        <v>2.113</v>
      </c>
      <c r="G14702">
        <v>0.24</v>
      </c>
      <c r="H14702">
        <v>25</v>
      </c>
      <c r="I14702">
        <v>8.8000000000000007</v>
      </c>
      <c r="J14702">
        <v>1.72E-3</v>
      </c>
      <c r="K14702">
        <v>0.73599999999999999</v>
      </c>
      <c r="L14702">
        <v>2.1166024096385541</v>
      </c>
      <c r="M14702" s="2">
        <f t="shared" si="460"/>
        <v>45.783132530120483</v>
      </c>
      <c r="N14702" t="s">
        <v>92</v>
      </c>
    </row>
    <row r="14703" spans="1:14">
      <c r="A14703">
        <v>39</v>
      </c>
      <c r="B14703" t="s">
        <v>20105</v>
      </c>
      <c r="C14703" t="s">
        <v>20106</v>
      </c>
      <c r="D14703">
        <v>654</v>
      </c>
      <c r="E14703" s="1">
        <v>1.8819999999999999</v>
      </c>
      <c r="F14703">
        <v>1.889</v>
      </c>
      <c r="G14703">
        <v>0.41499999999999998</v>
      </c>
      <c r="H14703">
        <v>41</v>
      </c>
      <c r="I14703">
        <v>6.1</v>
      </c>
      <c r="J14703">
        <v>2E-3</v>
      </c>
      <c r="K14703">
        <v>0.70499999999999996</v>
      </c>
      <c r="L14703">
        <v>2.1166024096385541</v>
      </c>
      <c r="M14703" s="2">
        <f t="shared" si="460"/>
        <v>46.987951807228917</v>
      </c>
      <c r="N14703" t="s">
        <v>92</v>
      </c>
    </row>
    <row r="14704" spans="1:14">
      <c r="A14704">
        <v>40</v>
      </c>
      <c r="B14704" t="s">
        <v>10161</v>
      </c>
      <c r="C14704" t="s">
        <v>10162</v>
      </c>
      <c r="D14704">
        <v>3111</v>
      </c>
      <c r="E14704" s="1">
        <v>1.82</v>
      </c>
      <c r="F14704">
        <v>2.2919999999999998</v>
      </c>
      <c r="G14704">
        <v>0.29899999999999999</v>
      </c>
      <c r="H14704">
        <v>157</v>
      </c>
      <c r="I14704">
        <v>5.4</v>
      </c>
      <c r="J14704">
        <v>1.3520000000000001E-2</v>
      </c>
      <c r="K14704">
        <v>1.052</v>
      </c>
      <c r="L14704">
        <v>2.1166024096385541</v>
      </c>
      <c r="M14704" s="2">
        <f t="shared" si="460"/>
        <v>48.192771084337352</v>
      </c>
      <c r="N14704" t="s">
        <v>92</v>
      </c>
    </row>
    <row r="14705" spans="1:14">
      <c r="A14705">
        <v>41</v>
      </c>
      <c r="B14705" t="s">
        <v>994</v>
      </c>
      <c r="C14705" t="s">
        <v>993</v>
      </c>
      <c r="D14705">
        <v>988</v>
      </c>
      <c r="E14705" s="1">
        <v>1.8120000000000001</v>
      </c>
      <c r="F14705">
        <v>2.0569999999999999</v>
      </c>
      <c r="G14705">
        <v>0.61299999999999999</v>
      </c>
      <c r="H14705">
        <v>31</v>
      </c>
      <c r="I14705">
        <v>8.6</v>
      </c>
      <c r="J14705">
        <v>2.0200000000000001E-3</v>
      </c>
      <c r="K14705">
        <v>0.72899999999999998</v>
      </c>
      <c r="L14705">
        <v>2.1166024096385541</v>
      </c>
      <c r="M14705" s="2">
        <f t="shared" si="460"/>
        <v>49.397590361445779</v>
      </c>
      <c r="N14705" t="s">
        <v>92</v>
      </c>
    </row>
    <row r="14706" spans="1:14">
      <c r="A14706">
        <v>42</v>
      </c>
      <c r="B14706" t="s">
        <v>992</v>
      </c>
      <c r="C14706" t="s">
        <v>991</v>
      </c>
      <c r="D14706">
        <v>414</v>
      </c>
      <c r="E14706" s="1">
        <v>1.754</v>
      </c>
      <c r="G14706">
        <v>0.113</v>
      </c>
      <c r="H14706">
        <v>106</v>
      </c>
      <c r="I14706">
        <v>4.7</v>
      </c>
      <c r="J14706">
        <v>1.6900000000000001E-3</v>
      </c>
      <c r="L14706">
        <v>2.1166024096385541</v>
      </c>
      <c r="M14706" s="2">
        <f t="shared" si="460"/>
        <v>50.602409638554214</v>
      </c>
      <c r="N14706" t="s">
        <v>92</v>
      </c>
    </row>
    <row r="14707" spans="1:14">
      <c r="A14707">
        <v>43</v>
      </c>
      <c r="B14707" t="s">
        <v>990</v>
      </c>
      <c r="C14707" t="s">
        <v>989</v>
      </c>
      <c r="D14707">
        <v>435</v>
      </c>
      <c r="E14707" s="1">
        <v>1.7529999999999999</v>
      </c>
      <c r="F14707">
        <v>2.7160000000000002</v>
      </c>
      <c r="G14707">
        <v>1.25</v>
      </c>
      <c r="H14707">
        <v>56</v>
      </c>
      <c r="I14707">
        <v>2.8</v>
      </c>
      <c r="J14707">
        <v>2.8900000000000002E-3</v>
      </c>
      <c r="K14707">
        <v>1.2290000000000001</v>
      </c>
      <c r="L14707">
        <v>2.1166024096385541</v>
      </c>
      <c r="M14707" s="2">
        <f t="shared" si="460"/>
        <v>51.807228915662648</v>
      </c>
      <c r="N14707" t="s">
        <v>92</v>
      </c>
    </row>
    <row r="14708" spans="1:14">
      <c r="A14708">
        <v>44</v>
      </c>
      <c r="B14708" t="s">
        <v>988</v>
      </c>
      <c r="C14708" t="s">
        <v>4716</v>
      </c>
      <c r="D14708">
        <v>428</v>
      </c>
      <c r="E14708" s="1">
        <v>1.704</v>
      </c>
      <c r="G14708">
        <v>0.44</v>
      </c>
      <c r="H14708">
        <v>50</v>
      </c>
      <c r="I14708">
        <v>4.2</v>
      </c>
      <c r="J14708">
        <v>2.1199999999999999E-3</v>
      </c>
      <c r="L14708">
        <v>2.1166024096385541</v>
      </c>
      <c r="M14708" s="2">
        <f t="shared" si="460"/>
        <v>53.01204819277109</v>
      </c>
      <c r="N14708" t="s">
        <v>92</v>
      </c>
    </row>
    <row r="14709" spans="1:14">
      <c r="A14709">
        <v>45</v>
      </c>
      <c r="B14709" t="s">
        <v>14305</v>
      </c>
      <c r="C14709" t="s">
        <v>14306</v>
      </c>
      <c r="D14709">
        <v>2806</v>
      </c>
      <c r="E14709" s="1">
        <v>1.657</v>
      </c>
      <c r="F14709">
        <v>3.2130000000000001</v>
      </c>
      <c r="G14709">
        <v>5.8999999999999997E-2</v>
      </c>
      <c r="H14709">
        <v>34</v>
      </c>
      <c r="I14709" t="s">
        <v>18288</v>
      </c>
      <c r="J14709">
        <v>6.0499999999999998E-3</v>
      </c>
      <c r="K14709">
        <v>2.157</v>
      </c>
      <c r="L14709">
        <v>2.1166024096385541</v>
      </c>
      <c r="M14709" s="2">
        <f t="shared" si="460"/>
        <v>54.216867469879517</v>
      </c>
      <c r="N14709" t="s">
        <v>92</v>
      </c>
    </row>
    <row r="14710" spans="1:14">
      <c r="A14710">
        <v>46</v>
      </c>
      <c r="B14710" t="s">
        <v>4715</v>
      </c>
      <c r="C14710" t="s">
        <v>4714</v>
      </c>
      <c r="D14710">
        <v>2184</v>
      </c>
      <c r="E14710" s="1">
        <v>1.6539999999999999</v>
      </c>
      <c r="F14710">
        <v>2.5030000000000001</v>
      </c>
      <c r="G14710">
        <v>0.221</v>
      </c>
      <c r="H14710">
        <v>77</v>
      </c>
      <c r="I14710">
        <v>7.1</v>
      </c>
      <c r="J14710">
        <v>6.7999999999999996E-3</v>
      </c>
      <c r="K14710">
        <v>1.054</v>
      </c>
      <c r="L14710">
        <v>2.1166024096385541</v>
      </c>
      <c r="M14710" s="2">
        <f t="shared" si="460"/>
        <v>55.421686746987952</v>
      </c>
      <c r="N14710" t="s">
        <v>92</v>
      </c>
    </row>
    <row r="14711" spans="1:14">
      <c r="A14711">
        <v>47</v>
      </c>
      <c r="B14711" t="s">
        <v>4713</v>
      </c>
      <c r="C14711" t="s">
        <v>4712</v>
      </c>
      <c r="D14711">
        <v>413</v>
      </c>
      <c r="E14711" s="1">
        <v>1.647</v>
      </c>
      <c r="F14711">
        <v>1.7609999999999999</v>
      </c>
      <c r="G14711">
        <v>1.25</v>
      </c>
      <c r="H14711">
        <v>20</v>
      </c>
      <c r="I14711">
        <v>7.3</v>
      </c>
      <c r="J14711">
        <v>1.2899999999999999E-3</v>
      </c>
      <c r="K14711">
        <v>0.79800000000000004</v>
      </c>
      <c r="L14711">
        <v>2.1166024096385541</v>
      </c>
      <c r="M14711" s="2">
        <f t="shared" si="460"/>
        <v>56.626506024096393</v>
      </c>
      <c r="N14711" t="s">
        <v>92</v>
      </c>
    </row>
    <row r="14712" spans="1:14">
      <c r="A14712">
        <v>48</v>
      </c>
      <c r="B14712" t="s">
        <v>986</v>
      </c>
      <c r="C14712" t="s">
        <v>985</v>
      </c>
      <c r="D14712">
        <v>1618</v>
      </c>
      <c r="E14712" s="1">
        <v>1.6279999999999999</v>
      </c>
      <c r="F14712">
        <v>2.1840000000000002</v>
      </c>
      <c r="G14712">
        <v>0.36899999999999999</v>
      </c>
      <c r="H14712">
        <v>65</v>
      </c>
      <c r="I14712">
        <v>8.9</v>
      </c>
      <c r="J14712">
        <v>4.7999999999999996E-3</v>
      </c>
      <c r="K14712">
        <v>1.07</v>
      </c>
      <c r="L14712">
        <v>2.1166024096385541</v>
      </c>
      <c r="M14712" s="2">
        <f t="shared" si="460"/>
        <v>57.831325301204814</v>
      </c>
      <c r="N14712" t="s">
        <v>92</v>
      </c>
    </row>
    <row r="14713" spans="1:14">
      <c r="A14713">
        <v>49</v>
      </c>
      <c r="B14713" t="s">
        <v>4393</v>
      </c>
      <c r="C14713" t="s">
        <v>4392</v>
      </c>
      <c r="D14713">
        <v>801</v>
      </c>
      <c r="E14713" s="1">
        <v>1.5529999999999999</v>
      </c>
      <c r="G14713">
        <v>0.26300000000000001</v>
      </c>
      <c r="H14713">
        <v>38</v>
      </c>
      <c r="I14713">
        <v>9.3000000000000007</v>
      </c>
      <c r="J14713">
        <v>1.39E-3</v>
      </c>
      <c r="L14713">
        <v>2.1166024096385541</v>
      </c>
      <c r="M14713" s="2">
        <f t="shared" si="460"/>
        <v>59.036144578313255</v>
      </c>
      <c r="N14713" t="s">
        <v>92</v>
      </c>
    </row>
    <row r="14714" spans="1:14">
      <c r="A14714">
        <v>50</v>
      </c>
      <c r="B14714" t="s">
        <v>4711</v>
      </c>
      <c r="C14714" t="s">
        <v>4710</v>
      </c>
      <c r="D14714">
        <v>1783</v>
      </c>
      <c r="E14714" s="1">
        <v>1.5489999999999999</v>
      </c>
      <c r="F14714">
        <v>2.0339999999999998</v>
      </c>
      <c r="G14714">
        <v>0.375</v>
      </c>
      <c r="H14714">
        <v>48</v>
      </c>
      <c r="I14714">
        <v>9.9</v>
      </c>
      <c r="J14714">
        <v>2.64E-3</v>
      </c>
      <c r="K14714">
        <v>0.84</v>
      </c>
      <c r="L14714">
        <v>2.1166024096385541</v>
      </c>
      <c r="M14714" s="2">
        <f t="shared" si="460"/>
        <v>60.24096385542169</v>
      </c>
      <c r="N14714" t="s">
        <v>92</v>
      </c>
    </row>
    <row r="14715" spans="1:14">
      <c r="A14715">
        <v>51</v>
      </c>
      <c r="B14715" t="s">
        <v>4709</v>
      </c>
      <c r="C14715" t="s">
        <v>4708</v>
      </c>
      <c r="D14715">
        <v>248</v>
      </c>
      <c r="E14715" s="1">
        <v>1.53</v>
      </c>
      <c r="G14715">
        <v>0.58299999999999996</v>
      </c>
      <c r="H14715">
        <v>36</v>
      </c>
      <c r="I14715">
        <v>3</v>
      </c>
      <c r="J14715">
        <v>1.2199999999999999E-3</v>
      </c>
      <c r="L14715">
        <v>2.1166024096385541</v>
      </c>
      <c r="M14715" s="2">
        <f t="shared" si="460"/>
        <v>61.445783132530117</v>
      </c>
      <c r="N14715" t="s">
        <v>92</v>
      </c>
    </row>
    <row r="14716" spans="1:14">
      <c r="A14716">
        <v>52</v>
      </c>
      <c r="B14716" t="s">
        <v>6794</v>
      </c>
      <c r="C14716" t="s">
        <v>6795</v>
      </c>
      <c r="D14716">
        <v>1960</v>
      </c>
      <c r="E14716" s="1">
        <v>1.5169999999999999</v>
      </c>
      <c r="F14716">
        <v>2.2989999999999999</v>
      </c>
      <c r="G14716">
        <v>1.087</v>
      </c>
      <c r="H14716">
        <v>23</v>
      </c>
      <c r="I14716">
        <v>9.5</v>
      </c>
      <c r="J14716">
        <v>3.0100000000000001E-3</v>
      </c>
      <c r="K14716">
        <v>0.93300000000000005</v>
      </c>
      <c r="L14716">
        <v>2.1166024096385541</v>
      </c>
      <c r="M14716" s="2">
        <f t="shared" si="460"/>
        <v>62.650602409638559</v>
      </c>
      <c r="N14716" t="s">
        <v>92</v>
      </c>
    </row>
    <row r="14717" spans="1:14">
      <c r="A14717">
        <v>53</v>
      </c>
      <c r="B14717" t="s">
        <v>4707</v>
      </c>
      <c r="C14717" t="s">
        <v>4706</v>
      </c>
      <c r="D14717">
        <v>215</v>
      </c>
      <c r="E14717" s="1">
        <v>1.4890000000000001</v>
      </c>
      <c r="F14717">
        <v>1.496</v>
      </c>
      <c r="G14717">
        <v>0.21299999999999999</v>
      </c>
      <c r="H14717">
        <v>47</v>
      </c>
      <c r="I14717">
        <v>2.2000000000000002</v>
      </c>
      <c r="J14717">
        <v>1.64E-3</v>
      </c>
      <c r="K14717">
        <v>0.68200000000000005</v>
      </c>
      <c r="L14717">
        <v>2.1166024096385541</v>
      </c>
      <c r="M14717" s="2">
        <f t="shared" si="460"/>
        <v>63.855421686746979</v>
      </c>
      <c r="N14717" t="s">
        <v>92</v>
      </c>
    </row>
    <row r="14718" spans="1:14">
      <c r="A14718">
        <v>54</v>
      </c>
      <c r="B14718" t="s">
        <v>4705</v>
      </c>
      <c r="C14718" t="s">
        <v>4704</v>
      </c>
      <c r="D14718">
        <v>2583</v>
      </c>
      <c r="E14718" s="1">
        <v>1.4690000000000001</v>
      </c>
      <c r="F14718">
        <v>1.8560000000000001</v>
      </c>
      <c r="G14718">
        <v>0.29699999999999999</v>
      </c>
      <c r="H14718">
        <v>101</v>
      </c>
      <c r="I14718">
        <v>8.4</v>
      </c>
      <c r="J14718">
        <v>5.7299999999999999E-3</v>
      </c>
      <c r="K14718">
        <v>0.75600000000000001</v>
      </c>
      <c r="L14718">
        <v>2.1166024096385541</v>
      </c>
      <c r="M14718" s="2">
        <f t="shared" si="460"/>
        <v>65.060240963855421</v>
      </c>
      <c r="N14718" t="s">
        <v>92</v>
      </c>
    </row>
    <row r="14719" spans="1:14">
      <c r="A14719">
        <v>55</v>
      </c>
      <c r="B14719" t="s">
        <v>4585</v>
      </c>
      <c r="C14719" t="s">
        <v>4584</v>
      </c>
      <c r="D14719">
        <v>1420</v>
      </c>
      <c r="E14719" s="1">
        <v>1.446</v>
      </c>
      <c r="F14719">
        <v>2.3780000000000001</v>
      </c>
      <c r="G14719">
        <v>0.182</v>
      </c>
      <c r="H14719">
        <v>33</v>
      </c>
      <c r="I14719" t="s">
        <v>18288</v>
      </c>
      <c r="J14719">
        <v>3.1199999999999999E-3</v>
      </c>
      <c r="K14719">
        <v>1.085</v>
      </c>
      <c r="L14719">
        <v>2.1166024096385541</v>
      </c>
      <c r="M14719" s="2">
        <f t="shared" si="460"/>
        <v>66.265060240963862</v>
      </c>
      <c r="N14719" t="s">
        <v>92</v>
      </c>
    </row>
    <row r="14720" spans="1:14">
      <c r="A14720">
        <v>56</v>
      </c>
      <c r="B14720" t="s">
        <v>980</v>
      </c>
      <c r="C14720" t="s">
        <v>979</v>
      </c>
      <c r="D14720">
        <v>1819</v>
      </c>
      <c r="E14720" s="1">
        <v>1.44</v>
      </c>
      <c r="F14720">
        <v>1.75</v>
      </c>
      <c r="G14720">
        <v>0.27300000000000002</v>
      </c>
      <c r="H14720">
        <v>44</v>
      </c>
      <c r="I14720" t="s">
        <v>18288</v>
      </c>
      <c r="J14720">
        <v>2.8900000000000002E-3</v>
      </c>
      <c r="K14720">
        <v>0.77700000000000002</v>
      </c>
      <c r="L14720">
        <v>2.1166024096385541</v>
      </c>
      <c r="M14720" s="2">
        <f t="shared" si="460"/>
        <v>67.46987951807229</v>
      </c>
      <c r="N14720" t="s">
        <v>92</v>
      </c>
    </row>
    <row r="14721" spans="1:14">
      <c r="A14721">
        <v>57</v>
      </c>
      <c r="B14721" t="s">
        <v>976</v>
      </c>
      <c r="C14721" t="s">
        <v>975</v>
      </c>
      <c r="D14721">
        <v>1471</v>
      </c>
      <c r="E14721" s="1">
        <v>1.391</v>
      </c>
      <c r="F14721">
        <v>2.335</v>
      </c>
      <c r="G14721">
        <v>0.41199999999999998</v>
      </c>
      <c r="H14721">
        <v>34</v>
      </c>
      <c r="I14721">
        <v>9.9</v>
      </c>
      <c r="J14721">
        <v>2.8300000000000001E-3</v>
      </c>
      <c r="K14721">
        <v>1.022</v>
      </c>
      <c r="L14721">
        <v>2.1166024096385541</v>
      </c>
      <c r="M14721" s="2">
        <f t="shared" si="460"/>
        <v>68.674698795180717</v>
      </c>
      <c r="N14721" t="s">
        <v>92</v>
      </c>
    </row>
    <row r="14722" spans="1:14">
      <c r="A14722">
        <v>58</v>
      </c>
      <c r="B14722" t="s">
        <v>4703</v>
      </c>
      <c r="C14722" t="s">
        <v>4702</v>
      </c>
      <c r="D14722">
        <v>1074</v>
      </c>
      <c r="E14722" s="1">
        <v>1.349</v>
      </c>
      <c r="F14722">
        <v>1.819</v>
      </c>
      <c r="H14722">
        <v>0</v>
      </c>
      <c r="I14722">
        <v>8.1</v>
      </c>
      <c r="J14722">
        <v>3.2000000000000002E-3</v>
      </c>
      <c r="K14722">
        <v>0.84799999999999998</v>
      </c>
      <c r="L14722">
        <v>2.1166024096385541</v>
      </c>
      <c r="M14722" s="2">
        <f t="shared" si="460"/>
        <v>69.879518072289159</v>
      </c>
      <c r="N14722" t="s">
        <v>92</v>
      </c>
    </row>
    <row r="14723" spans="1:14">
      <c r="A14723">
        <v>59</v>
      </c>
      <c r="B14723" t="s">
        <v>6820</v>
      </c>
      <c r="C14723" t="s">
        <v>6821</v>
      </c>
      <c r="D14723">
        <v>4378</v>
      </c>
      <c r="E14723" s="1">
        <v>1.3109999999999999</v>
      </c>
      <c r="F14723">
        <v>1.4650000000000001</v>
      </c>
      <c r="G14723">
        <v>0.11600000000000001</v>
      </c>
      <c r="H14723">
        <v>112</v>
      </c>
      <c r="I14723" t="s">
        <v>18288</v>
      </c>
      <c r="J14723">
        <v>7.9000000000000008E-3</v>
      </c>
      <c r="K14723">
        <v>0.626</v>
      </c>
      <c r="L14723">
        <v>2.1166024096385541</v>
      </c>
      <c r="M14723" s="2">
        <f t="shared" si="460"/>
        <v>71.084337349397586</v>
      </c>
      <c r="N14723" t="s">
        <v>92</v>
      </c>
    </row>
    <row r="14724" spans="1:14">
      <c r="A14724">
        <v>60</v>
      </c>
      <c r="B14724" t="s">
        <v>14233</v>
      </c>
      <c r="C14724" t="s">
        <v>14234</v>
      </c>
      <c r="D14724">
        <v>945</v>
      </c>
      <c r="E14724" s="1">
        <v>1.258</v>
      </c>
      <c r="F14724">
        <v>1.4970000000000001</v>
      </c>
      <c r="G14724">
        <v>0.33300000000000002</v>
      </c>
      <c r="H14724">
        <v>27</v>
      </c>
      <c r="I14724" t="s">
        <v>18288</v>
      </c>
      <c r="J14724">
        <v>2.8500000000000001E-3</v>
      </c>
      <c r="K14724">
        <v>1.119</v>
      </c>
      <c r="L14724">
        <v>2.1166024096385541</v>
      </c>
      <c r="M14724" s="2">
        <f t="shared" si="460"/>
        <v>72.289156626506028</v>
      </c>
      <c r="N14724" t="s">
        <v>92</v>
      </c>
    </row>
    <row r="14725" spans="1:14">
      <c r="A14725">
        <v>61</v>
      </c>
      <c r="B14725" t="s">
        <v>4659</v>
      </c>
      <c r="C14725" t="s">
        <v>4658</v>
      </c>
      <c r="D14725">
        <v>1214</v>
      </c>
      <c r="E14725" s="1">
        <v>1.179</v>
      </c>
      <c r="F14725">
        <v>2.379</v>
      </c>
      <c r="G14725">
        <v>0.38500000000000001</v>
      </c>
      <c r="H14725">
        <v>13</v>
      </c>
      <c r="I14725" t="s">
        <v>18288</v>
      </c>
      <c r="J14725">
        <v>1.4400000000000001E-3</v>
      </c>
      <c r="K14725">
        <v>1.2470000000000001</v>
      </c>
      <c r="L14725">
        <v>2.1166024096385541</v>
      </c>
      <c r="M14725" s="2">
        <f t="shared" si="460"/>
        <v>73.493975903614455</v>
      </c>
      <c r="N14725" t="s">
        <v>92</v>
      </c>
    </row>
    <row r="14726" spans="1:14">
      <c r="A14726">
        <v>62</v>
      </c>
      <c r="B14726" t="s">
        <v>11673</v>
      </c>
      <c r="C14726" t="s">
        <v>11674</v>
      </c>
      <c r="D14726">
        <v>639</v>
      </c>
      <c r="E14726" s="1">
        <v>1.115</v>
      </c>
      <c r="F14726">
        <v>1.724</v>
      </c>
      <c r="G14726">
        <v>0.64100000000000001</v>
      </c>
      <c r="H14726">
        <v>39</v>
      </c>
      <c r="I14726">
        <v>5.6</v>
      </c>
      <c r="J14726">
        <v>2.16E-3</v>
      </c>
      <c r="K14726">
        <v>0.66600000000000004</v>
      </c>
      <c r="L14726">
        <v>2.1166024096385541</v>
      </c>
      <c r="M14726" s="2">
        <f t="shared" si="460"/>
        <v>74.698795180722882</v>
      </c>
      <c r="N14726" t="s">
        <v>92</v>
      </c>
    </row>
    <row r="14727" spans="1:14">
      <c r="A14727">
        <v>63</v>
      </c>
      <c r="B14727" t="s">
        <v>14684</v>
      </c>
      <c r="C14727" t="s">
        <v>14685</v>
      </c>
      <c r="D14727">
        <v>490</v>
      </c>
      <c r="E14727" s="1">
        <v>1.113</v>
      </c>
      <c r="F14727">
        <v>1.5449999999999999</v>
      </c>
      <c r="G14727">
        <v>0.41399999999999998</v>
      </c>
      <c r="H14727">
        <v>29</v>
      </c>
      <c r="I14727">
        <v>7.5</v>
      </c>
      <c r="J14727">
        <v>1.01E-3</v>
      </c>
      <c r="K14727">
        <v>0.47499999999999998</v>
      </c>
      <c r="L14727">
        <v>2.1166024096385541</v>
      </c>
      <c r="M14727" s="2">
        <f t="shared" si="460"/>
        <v>75.903614457831324</v>
      </c>
      <c r="N14727" t="s">
        <v>92</v>
      </c>
    </row>
    <row r="14728" spans="1:14">
      <c r="A14728">
        <v>64</v>
      </c>
      <c r="B14728" t="s">
        <v>4577</v>
      </c>
      <c r="C14728" t="s">
        <v>4576</v>
      </c>
      <c r="D14728">
        <v>452</v>
      </c>
      <c r="E14728" s="1">
        <v>1.0960000000000001</v>
      </c>
      <c r="F14728">
        <v>1.6479999999999999</v>
      </c>
      <c r="G14728">
        <v>0.192</v>
      </c>
      <c r="H14728">
        <v>26</v>
      </c>
      <c r="I14728">
        <v>6.8</v>
      </c>
      <c r="J14728">
        <v>1.3500000000000001E-3</v>
      </c>
      <c r="K14728">
        <v>0.73499999999999999</v>
      </c>
      <c r="L14728">
        <v>2.1166024096385541</v>
      </c>
      <c r="M14728" s="2">
        <f t="shared" si="460"/>
        <v>77.108433734939766</v>
      </c>
      <c r="N14728" t="s">
        <v>92</v>
      </c>
    </row>
    <row r="14729" spans="1:14">
      <c r="A14729">
        <v>65</v>
      </c>
      <c r="B14729" t="s">
        <v>20129</v>
      </c>
      <c r="C14729" t="s">
        <v>20130</v>
      </c>
      <c r="D14729">
        <v>2483</v>
      </c>
      <c r="E14729" s="1">
        <v>1.07</v>
      </c>
      <c r="F14729">
        <v>1.117</v>
      </c>
      <c r="G14729">
        <v>0.33300000000000002</v>
      </c>
      <c r="H14729">
        <v>39</v>
      </c>
      <c r="I14729" t="s">
        <v>18288</v>
      </c>
      <c r="J14729">
        <v>1.5399999999999999E-3</v>
      </c>
      <c r="K14729">
        <v>0.36799999999999999</v>
      </c>
      <c r="L14729">
        <v>2.1166024096385541</v>
      </c>
      <c r="M14729" s="2">
        <f t="shared" ref="M14729:M14747" si="461">A14729/83*100</f>
        <v>78.313253012048193</v>
      </c>
      <c r="N14729" t="s">
        <v>92</v>
      </c>
    </row>
    <row r="14730" spans="1:14">
      <c r="A14730">
        <v>66</v>
      </c>
      <c r="B14730" t="s">
        <v>4701</v>
      </c>
      <c r="C14730" t="s">
        <v>4700</v>
      </c>
      <c r="D14730">
        <v>1758</v>
      </c>
      <c r="E14730" s="1">
        <v>1.0669999999999999</v>
      </c>
      <c r="F14730">
        <v>1.667</v>
      </c>
      <c r="G14730">
        <v>0.52700000000000002</v>
      </c>
      <c r="H14730">
        <v>55</v>
      </c>
      <c r="I14730">
        <v>7.4</v>
      </c>
      <c r="J14730">
        <v>4.3699999999999998E-3</v>
      </c>
      <c r="K14730">
        <v>0.76800000000000002</v>
      </c>
      <c r="L14730">
        <v>2.1166024096385541</v>
      </c>
      <c r="M14730" s="2">
        <f t="shared" si="461"/>
        <v>79.518072289156621</v>
      </c>
      <c r="N14730" t="s">
        <v>92</v>
      </c>
    </row>
    <row r="14731" spans="1:14">
      <c r="A14731">
        <v>67</v>
      </c>
      <c r="B14731" t="s">
        <v>11663</v>
      </c>
      <c r="C14731" t="s">
        <v>11664</v>
      </c>
      <c r="D14731">
        <v>1819</v>
      </c>
      <c r="E14731" s="1">
        <v>1.042</v>
      </c>
      <c r="F14731">
        <v>1.802</v>
      </c>
      <c r="G14731">
        <v>0.21299999999999999</v>
      </c>
      <c r="H14731">
        <v>47</v>
      </c>
      <c r="I14731" t="s">
        <v>18288</v>
      </c>
      <c r="J14731">
        <v>2.5400000000000002E-3</v>
      </c>
      <c r="K14731">
        <v>0.59799999999999998</v>
      </c>
      <c r="L14731">
        <v>2.1166024096385541</v>
      </c>
      <c r="M14731" s="2">
        <f t="shared" si="461"/>
        <v>80.722891566265062</v>
      </c>
      <c r="N14731" t="s">
        <v>92</v>
      </c>
    </row>
    <row r="14732" spans="1:14">
      <c r="A14732">
        <v>68</v>
      </c>
      <c r="B14732" t="s">
        <v>4699</v>
      </c>
      <c r="C14732" t="s">
        <v>4698</v>
      </c>
      <c r="D14732">
        <v>601</v>
      </c>
      <c r="E14732" s="1">
        <v>1.0249999999999999</v>
      </c>
      <c r="F14732">
        <v>1.294</v>
      </c>
      <c r="G14732">
        <v>0.24399999999999999</v>
      </c>
      <c r="H14732">
        <v>45</v>
      </c>
      <c r="I14732">
        <v>6.8</v>
      </c>
      <c r="J14732">
        <v>1.2999999999999999E-3</v>
      </c>
      <c r="K14732">
        <v>0.38200000000000001</v>
      </c>
      <c r="L14732">
        <v>2.1166024096385541</v>
      </c>
      <c r="M14732" s="2">
        <f t="shared" si="461"/>
        <v>81.92771084337349</v>
      </c>
      <c r="N14732" t="s">
        <v>92</v>
      </c>
    </row>
    <row r="14733" spans="1:14">
      <c r="A14733">
        <v>69</v>
      </c>
      <c r="B14733" t="s">
        <v>4571</v>
      </c>
      <c r="C14733" t="s">
        <v>4570</v>
      </c>
      <c r="D14733">
        <v>751</v>
      </c>
      <c r="E14733" s="1">
        <v>0.98699999999999999</v>
      </c>
      <c r="F14733">
        <v>1.7569999999999999</v>
      </c>
      <c r="G14733">
        <v>0.158</v>
      </c>
      <c r="H14733">
        <v>38</v>
      </c>
      <c r="I14733">
        <v>6.7</v>
      </c>
      <c r="J14733">
        <v>2.15E-3</v>
      </c>
      <c r="K14733">
        <v>0.66300000000000003</v>
      </c>
      <c r="L14733">
        <v>2.1166024096385541</v>
      </c>
      <c r="M14733" s="2">
        <f t="shared" si="461"/>
        <v>83.132530120481931</v>
      </c>
      <c r="N14733" t="s">
        <v>92</v>
      </c>
    </row>
    <row r="14734" spans="1:14">
      <c r="A14734">
        <v>70</v>
      </c>
      <c r="B14734" t="s">
        <v>16476</v>
      </c>
      <c r="C14734" t="s">
        <v>16477</v>
      </c>
      <c r="D14734">
        <v>60</v>
      </c>
      <c r="E14734" s="1">
        <v>0.98</v>
      </c>
      <c r="F14734">
        <v>0.98</v>
      </c>
      <c r="G14734">
        <v>0.29399999999999998</v>
      </c>
      <c r="H14734">
        <v>34</v>
      </c>
      <c r="J14734">
        <v>4.6000000000000001E-4</v>
      </c>
      <c r="K14734">
        <v>0.51100000000000001</v>
      </c>
      <c r="L14734">
        <v>2.1166024096385541</v>
      </c>
      <c r="M14734" s="2">
        <f t="shared" si="461"/>
        <v>84.337349397590373</v>
      </c>
      <c r="N14734" t="s">
        <v>92</v>
      </c>
    </row>
    <row r="14735" spans="1:14">
      <c r="A14735">
        <v>71</v>
      </c>
      <c r="B14735" t="s">
        <v>4649</v>
      </c>
      <c r="C14735" t="s">
        <v>4648</v>
      </c>
      <c r="D14735">
        <v>868</v>
      </c>
      <c r="E14735" s="1">
        <v>0.878</v>
      </c>
      <c r="F14735">
        <v>1.2629999999999999</v>
      </c>
      <c r="G14735">
        <v>7.3999999999999996E-2</v>
      </c>
      <c r="H14735">
        <v>27</v>
      </c>
      <c r="I14735" t="s">
        <v>18288</v>
      </c>
      <c r="J14735">
        <v>1.2899999999999999E-3</v>
      </c>
      <c r="K14735">
        <v>0.623</v>
      </c>
      <c r="L14735">
        <v>2.1166024096385541</v>
      </c>
      <c r="M14735" s="2">
        <f t="shared" si="461"/>
        <v>85.542168674698786</v>
      </c>
      <c r="N14735" t="s">
        <v>92</v>
      </c>
    </row>
    <row r="14736" spans="1:14">
      <c r="A14736">
        <v>72</v>
      </c>
      <c r="B14736" t="s">
        <v>4697</v>
      </c>
      <c r="C14736" t="s">
        <v>4696</v>
      </c>
      <c r="D14736">
        <v>854</v>
      </c>
      <c r="E14736" s="1">
        <v>0.875</v>
      </c>
      <c r="F14736">
        <v>1.4650000000000001</v>
      </c>
      <c r="G14736">
        <v>0.214</v>
      </c>
      <c r="H14736">
        <v>28</v>
      </c>
      <c r="I14736">
        <v>9.6</v>
      </c>
      <c r="J14736">
        <v>1.8E-3</v>
      </c>
      <c r="K14736">
        <v>0.66300000000000003</v>
      </c>
      <c r="L14736">
        <v>2.1166024096385541</v>
      </c>
      <c r="M14736" s="2">
        <f t="shared" si="461"/>
        <v>86.746987951807228</v>
      </c>
      <c r="N14736" t="s">
        <v>92</v>
      </c>
    </row>
    <row r="14737" spans="1:14">
      <c r="A14737">
        <v>73</v>
      </c>
      <c r="B14737" t="s">
        <v>4695</v>
      </c>
      <c r="C14737" t="s">
        <v>4694</v>
      </c>
      <c r="D14737">
        <v>269</v>
      </c>
      <c r="E14737" s="1">
        <v>0.86899999999999999</v>
      </c>
      <c r="F14737">
        <v>1.2629999999999999</v>
      </c>
      <c r="G14737">
        <v>0.48299999999999998</v>
      </c>
      <c r="H14737">
        <v>29</v>
      </c>
      <c r="I14737">
        <v>4.9000000000000004</v>
      </c>
      <c r="J14737">
        <v>8.4999999999999995E-4</v>
      </c>
      <c r="K14737">
        <v>0.41099999999999998</v>
      </c>
      <c r="L14737">
        <v>2.1166024096385541</v>
      </c>
      <c r="M14737" s="2">
        <f t="shared" si="461"/>
        <v>87.951807228915655</v>
      </c>
      <c r="N14737" t="s">
        <v>92</v>
      </c>
    </row>
    <row r="14738" spans="1:14">
      <c r="A14738">
        <v>74</v>
      </c>
      <c r="B14738" t="s">
        <v>19058</v>
      </c>
      <c r="C14738" t="s">
        <v>19059</v>
      </c>
      <c r="D14738">
        <v>855</v>
      </c>
      <c r="E14738" s="1">
        <v>0.82199999999999995</v>
      </c>
      <c r="F14738">
        <v>1.216</v>
      </c>
      <c r="G14738">
        <v>0.16</v>
      </c>
      <c r="H14738">
        <v>25</v>
      </c>
      <c r="I14738" t="s">
        <v>18288</v>
      </c>
      <c r="J14738">
        <v>1.1900000000000001E-3</v>
      </c>
      <c r="K14738">
        <v>0.66300000000000003</v>
      </c>
      <c r="L14738">
        <v>2.1166024096385541</v>
      </c>
      <c r="M14738" s="2">
        <f t="shared" si="461"/>
        <v>89.156626506024097</v>
      </c>
      <c r="N14738" t="s">
        <v>92</v>
      </c>
    </row>
    <row r="14739" spans="1:14">
      <c r="A14739">
        <v>75</v>
      </c>
      <c r="B14739" t="s">
        <v>4693</v>
      </c>
      <c r="C14739" t="s">
        <v>4692</v>
      </c>
      <c r="D14739">
        <v>87</v>
      </c>
      <c r="E14739" s="1">
        <v>0.75600000000000001</v>
      </c>
      <c r="F14739">
        <v>0.80800000000000005</v>
      </c>
      <c r="G14739">
        <v>0.22600000000000001</v>
      </c>
      <c r="H14739">
        <v>84</v>
      </c>
      <c r="J14739">
        <v>4.4999999999999999E-4</v>
      </c>
      <c r="K14739">
        <v>0.33100000000000002</v>
      </c>
      <c r="L14739">
        <v>2.1166024096385541</v>
      </c>
      <c r="M14739" s="2">
        <f t="shared" si="461"/>
        <v>90.361445783132538</v>
      </c>
      <c r="N14739" t="s">
        <v>92</v>
      </c>
    </row>
    <row r="14740" spans="1:14">
      <c r="A14740">
        <v>76</v>
      </c>
      <c r="B14740" t="s">
        <v>14718</v>
      </c>
      <c r="C14740" t="s">
        <v>14719</v>
      </c>
      <c r="D14740">
        <v>290</v>
      </c>
      <c r="E14740" s="1">
        <v>0.75</v>
      </c>
      <c r="F14740">
        <v>1.0720000000000001</v>
      </c>
      <c r="G14740">
        <v>0.33300000000000002</v>
      </c>
      <c r="H14740">
        <v>30</v>
      </c>
      <c r="I14740">
        <v>6</v>
      </c>
      <c r="J14740">
        <v>8.9999999999999998E-4</v>
      </c>
      <c r="K14740">
        <v>0.41199999999999998</v>
      </c>
      <c r="L14740">
        <v>2.1166024096385541</v>
      </c>
      <c r="M14740" s="2">
        <f t="shared" si="461"/>
        <v>91.566265060240966</v>
      </c>
      <c r="N14740" t="s">
        <v>92</v>
      </c>
    </row>
    <row r="14741" spans="1:14">
      <c r="A14741">
        <v>77</v>
      </c>
      <c r="B14741" t="s">
        <v>4691</v>
      </c>
      <c r="C14741" t="s">
        <v>4690</v>
      </c>
      <c r="D14741">
        <v>222</v>
      </c>
      <c r="E14741" s="1">
        <v>0.72899999999999998</v>
      </c>
      <c r="F14741">
        <v>0.81699999999999995</v>
      </c>
      <c r="G14741">
        <v>9.5000000000000001E-2</v>
      </c>
      <c r="H14741">
        <v>21</v>
      </c>
      <c r="I14741">
        <v>6.7</v>
      </c>
      <c r="J14741">
        <v>5.6999999999999998E-4</v>
      </c>
      <c r="K14741">
        <v>0.27</v>
      </c>
      <c r="L14741">
        <v>2.1166024096385541</v>
      </c>
      <c r="M14741" s="2">
        <f t="shared" si="461"/>
        <v>92.771084337349393</v>
      </c>
      <c r="N14741" t="s">
        <v>92</v>
      </c>
    </row>
    <row r="14742" spans="1:14">
      <c r="A14742">
        <v>78</v>
      </c>
      <c r="B14742" t="s">
        <v>4689</v>
      </c>
      <c r="C14742" t="s">
        <v>4688</v>
      </c>
      <c r="D14742">
        <v>160</v>
      </c>
      <c r="E14742" s="1">
        <v>0.70899999999999996</v>
      </c>
      <c r="F14742">
        <v>0.59599999999999997</v>
      </c>
      <c r="G14742">
        <v>0.108</v>
      </c>
      <c r="H14742">
        <v>37</v>
      </c>
      <c r="I14742">
        <v>7.2</v>
      </c>
      <c r="J14742">
        <v>3.1E-4</v>
      </c>
      <c r="K14742">
        <v>0.18099999999999999</v>
      </c>
      <c r="L14742">
        <v>2.1166024096385541</v>
      </c>
      <c r="M14742" s="2">
        <f t="shared" si="461"/>
        <v>93.975903614457835</v>
      </c>
      <c r="N14742" t="s">
        <v>92</v>
      </c>
    </row>
    <row r="14743" spans="1:14">
      <c r="A14743">
        <v>79</v>
      </c>
      <c r="B14743" t="s">
        <v>4413</v>
      </c>
      <c r="C14743" t="s">
        <v>4412</v>
      </c>
      <c r="D14743">
        <v>876</v>
      </c>
      <c r="E14743" s="1">
        <v>0.67300000000000004</v>
      </c>
      <c r="F14743">
        <v>0.752</v>
      </c>
      <c r="G14743">
        <v>1.462</v>
      </c>
      <c r="H14743">
        <v>26</v>
      </c>
      <c r="I14743" t="s">
        <v>18288</v>
      </c>
      <c r="J14743">
        <v>6.3000000000000003E-4</v>
      </c>
      <c r="K14743">
        <v>0.29799999999999999</v>
      </c>
      <c r="L14743">
        <v>2.1166024096385541</v>
      </c>
      <c r="M14743" s="2">
        <f t="shared" si="461"/>
        <v>95.180722891566262</v>
      </c>
      <c r="N14743" t="s">
        <v>92</v>
      </c>
    </row>
    <row r="14744" spans="1:14">
      <c r="A14744">
        <v>80</v>
      </c>
      <c r="B14744" t="s">
        <v>4687</v>
      </c>
      <c r="C14744" t="s">
        <v>4686</v>
      </c>
      <c r="D14744">
        <v>4654</v>
      </c>
      <c r="E14744" s="1">
        <v>0.65500000000000003</v>
      </c>
      <c r="F14744">
        <v>0.68100000000000005</v>
      </c>
      <c r="G14744">
        <v>5.8000000000000003E-2</v>
      </c>
      <c r="H14744">
        <v>171</v>
      </c>
      <c r="I14744" t="s">
        <v>18288</v>
      </c>
      <c r="J14744">
        <v>3.2299999999999998E-3</v>
      </c>
      <c r="K14744">
        <v>0.17899999999999999</v>
      </c>
      <c r="L14744">
        <v>2.1166024096385541</v>
      </c>
      <c r="M14744" s="2">
        <f t="shared" si="461"/>
        <v>96.385542168674704</v>
      </c>
      <c r="N14744" t="s">
        <v>92</v>
      </c>
    </row>
    <row r="14745" spans="1:14">
      <c r="A14745">
        <v>81</v>
      </c>
      <c r="B14745" t="s">
        <v>4685</v>
      </c>
      <c r="C14745" t="s">
        <v>4684</v>
      </c>
      <c r="D14745">
        <v>145</v>
      </c>
      <c r="E14745" s="1">
        <v>0.65400000000000003</v>
      </c>
      <c r="G14745">
        <v>0.2</v>
      </c>
      <c r="H14745">
        <v>15</v>
      </c>
      <c r="I14745">
        <v>7.7</v>
      </c>
      <c r="J14745">
        <v>3.8000000000000002E-4</v>
      </c>
      <c r="L14745">
        <v>2.1166024096385541</v>
      </c>
      <c r="M14745" s="2">
        <f t="shared" si="461"/>
        <v>97.590361445783131</v>
      </c>
      <c r="N14745" t="s">
        <v>92</v>
      </c>
    </row>
    <row r="14746" spans="1:14">
      <c r="A14746">
        <v>82</v>
      </c>
      <c r="B14746" t="s">
        <v>914</v>
      </c>
      <c r="C14746" t="s">
        <v>913</v>
      </c>
      <c r="D14746">
        <v>821</v>
      </c>
      <c r="E14746" s="1">
        <v>0.64200000000000002</v>
      </c>
      <c r="F14746">
        <v>0.88100000000000001</v>
      </c>
      <c r="G14746">
        <v>7.3999999999999996E-2</v>
      </c>
      <c r="H14746">
        <v>27</v>
      </c>
      <c r="I14746" t="s">
        <v>18288</v>
      </c>
      <c r="J14746">
        <v>9.7999999999999997E-4</v>
      </c>
      <c r="K14746">
        <v>0.41599999999999998</v>
      </c>
      <c r="L14746">
        <v>2.1166024096385541</v>
      </c>
      <c r="M14746" s="2">
        <f t="shared" si="461"/>
        <v>98.795180722891558</v>
      </c>
      <c r="N14746" t="s">
        <v>92</v>
      </c>
    </row>
    <row r="14747" spans="1:14">
      <c r="A14747">
        <v>83</v>
      </c>
      <c r="B14747" t="s">
        <v>4683</v>
      </c>
      <c r="C14747" t="s">
        <v>4682</v>
      </c>
      <c r="D14747">
        <v>98</v>
      </c>
      <c r="E14747" s="1">
        <v>0.1</v>
      </c>
      <c r="F14747">
        <v>0.16700000000000001</v>
      </c>
      <c r="G14747">
        <v>0</v>
      </c>
      <c r="H14747">
        <v>6</v>
      </c>
      <c r="J14747">
        <v>5.0000000000000002E-5</v>
      </c>
      <c r="K14747">
        <v>3.4000000000000002E-2</v>
      </c>
      <c r="L14747">
        <v>2.1166024096385541</v>
      </c>
      <c r="M14747" s="2">
        <f t="shared" si="461"/>
        <v>100</v>
      </c>
      <c r="N14747" t="s">
        <v>92</v>
      </c>
    </row>
    <row r="14748" spans="1:14" s="3" customFormat="1">
      <c r="E14748" s="4"/>
      <c r="M14748" s="5"/>
    </row>
    <row r="14749" spans="1:14">
      <c r="A14749">
        <v>1</v>
      </c>
      <c r="B14749" t="s">
        <v>1010</v>
      </c>
      <c r="C14749" t="s">
        <v>1009</v>
      </c>
      <c r="D14749">
        <v>6662</v>
      </c>
      <c r="E14749" s="1">
        <v>2.2480000000000002</v>
      </c>
      <c r="F14749">
        <v>2.9359999999999999</v>
      </c>
      <c r="G14749">
        <v>0.42</v>
      </c>
      <c r="H14749">
        <v>143</v>
      </c>
      <c r="I14749">
        <v>7.8</v>
      </c>
      <c r="J14749">
        <v>2.0369999999999999E-2</v>
      </c>
      <c r="K14749">
        <v>1.48</v>
      </c>
      <c r="L14749">
        <f>AVERAGE(E14749:E14761)</f>
        <v>1.238</v>
      </c>
      <c r="M14749" s="2">
        <f t="shared" ref="M14749:M14761" si="462">A14749/13*100</f>
        <v>7.6923076923076925</v>
      </c>
      <c r="N14749" t="s">
        <v>93</v>
      </c>
    </row>
    <row r="14750" spans="1:14">
      <c r="A14750">
        <v>2</v>
      </c>
      <c r="B14750" t="s">
        <v>10516</v>
      </c>
      <c r="C14750" t="s">
        <v>10517</v>
      </c>
      <c r="D14750">
        <v>5986</v>
      </c>
      <c r="E14750" s="1">
        <v>2.2050000000000001</v>
      </c>
      <c r="F14750">
        <v>2.4950000000000001</v>
      </c>
      <c r="G14750">
        <v>0.14000000000000001</v>
      </c>
      <c r="H14750">
        <v>43</v>
      </c>
      <c r="I14750" t="s">
        <v>18288</v>
      </c>
      <c r="J14750">
        <v>6.1500000000000001E-3</v>
      </c>
      <c r="K14750">
        <v>1.885</v>
      </c>
      <c r="L14750">
        <v>1.238</v>
      </c>
      <c r="M14750" s="2">
        <f t="shared" si="462"/>
        <v>15.384615384615385</v>
      </c>
      <c r="N14750" t="s">
        <v>93</v>
      </c>
    </row>
    <row r="14751" spans="1:14">
      <c r="A14751">
        <v>3</v>
      </c>
      <c r="B14751" t="s">
        <v>996</v>
      </c>
      <c r="C14751" t="s">
        <v>995</v>
      </c>
      <c r="D14751">
        <v>6194</v>
      </c>
      <c r="E14751" s="1">
        <v>1.907</v>
      </c>
      <c r="F14751">
        <v>4.8390000000000004</v>
      </c>
      <c r="G14751">
        <v>0.40600000000000003</v>
      </c>
      <c r="H14751">
        <v>96</v>
      </c>
      <c r="I14751">
        <v>6.5</v>
      </c>
      <c r="J14751">
        <v>2.3099999999999999E-2</v>
      </c>
      <c r="K14751">
        <v>2.181</v>
      </c>
      <c r="L14751">
        <v>1.238</v>
      </c>
      <c r="M14751" s="2">
        <f t="shared" si="462"/>
        <v>23.076923076923077</v>
      </c>
      <c r="N14751" t="s">
        <v>93</v>
      </c>
    </row>
    <row r="14752" spans="1:14">
      <c r="A14752">
        <v>4</v>
      </c>
      <c r="B14752" t="s">
        <v>14287</v>
      </c>
      <c r="C14752" t="s">
        <v>14288</v>
      </c>
      <c r="D14752">
        <v>1441</v>
      </c>
      <c r="E14752" s="1">
        <v>1.6220000000000001</v>
      </c>
      <c r="F14752">
        <v>1.643</v>
      </c>
      <c r="G14752">
        <v>0.2</v>
      </c>
      <c r="H14752">
        <v>30</v>
      </c>
      <c r="I14752" t="s">
        <v>18288</v>
      </c>
      <c r="J14752">
        <v>2.9299999999999999E-3</v>
      </c>
      <c r="K14752">
        <v>0.90300000000000002</v>
      </c>
      <c r="L14752">
        <v>1.238</v>
      </c>
      <c r="M14752" s="2">
        <f t="shared" si="462"/>
        <v>30.76923076923077</v>
      </c>
      <c r="N14752" t="s">
        <v>93</v>
      </c>
    </row>
    <row r="14753" spans="1:14">
      <c r="A14753">
        <v>5</v>
      </c>
      <c r="B14753" t="s">
        <v>14233</v>
      </c>
      <c r="C14753" t="s">
        <v>14234</v>
      </c>
      <c r="D14753">
        <v>945</v>
      </c>
      <c r="E14753" s="1">
        <v>1.258</v>
      </c>
      <c r="F14753">
        <v>1.4970000000000001</v>
      </c>
      <c r="G14753">
        <v>0.33300000000000002</v>
      </c>
      <c r="H14753">
        <v>27</v>
      </c>
      <c r="I14753" t="s">
        <v>18288</v>
      </c>
      <c r="J14753">
        <v>2.8500000000000001E-3</v>
      </c>
      <c r="K14753">
        <v>1.119</v>
      </c>
      <c r="L14753">
        <v>1.238</v>
      </c>
      <c r="M14753" s="2">
        <f t="shared" si="462"/>
        <v>38.461538461538467</v>
      </c>
      <c r="N14753" t="s">
        <v>93</v>
      </c>
    </row>
    <row r="14754" spans="1:14">
      <c r="A14754">
        <v>6</v>
      </c>
      <c r="B14754" t="s">
        <v>1032</v>
      </c>
      <c r="C14754" t="s">
        <v>1031</v>
      </c>
      <c r="D14754">
        <v>3095</v>
      </c>
      <c r="E14754" s="1">
        <v>1.079</v>
      </c>
      <c r="F14754">
        <v>1.391</v>
      </c>
      <c r="G14754">
        <v>0.20599999999999999</v>
      </c>
      <c r="H14754">
        <v>34</v>
      </c>
      <c r="I14754" t="s">
        <v>18288</v>
      </c>
      <c r="J14754">
        <v>3.3999999999999998E-3</v>
      </c>
      <c r="K14754">
        <v>1.1160000000000001</v>
      </c>
      <c r="L14754">
        <v>1.238</v>
      </c>
      <c r="M14754" s="2">
        <f t="shared" si="462"/>
        <v>46.153846153846153</v>
      </c>
      <c r="N14754" t="s">
        <v>93</v>
      </c>
    </row>
    <row r="14755" spans="1:14">
      <c r="A14755">
        <v>7</v>
      </c>
      <c r="B14755" t="s">
        <v>14255</v>
      </c>
      <c r="C14755" t="s">
        <v>14256</v>
      </c>
      <c r="D14755">
        <v>4139</v>
      </c>
      <c r="E14755" s="1">
        <v>1.07</v>
      </c>
      <c r="F14755">
        <v>1.1870000000000001</v>
      </c>
      <c r="G14755">
        <v>0.111</v>
      </c>
      <c r="H14755">
        <v>54</v>
      </c>
      <c r="I14755" t="s">
        <v>18288</v>
      </c>
      <c r="J14755">
        <v>3.48E-3</v>
      </c>
      <c r="K14755">
        <v>0.67600000000000005</v>
      </c>
      <c r="L14755">
        <v>1.238</v>
      </c>
      <c r="M14755" s="2">
        <f t="shared" si="462"/>
        <v>53.846153846153847</v>
      </c>
      <c r="N14755" t="s">
        <v>93</v>
      </c>
    </row>
    <row r="14756" spans="1:14">
      <c r="A14756">
        <v>8</v>
      </c>
      <c r="B14756" t="s">
        <v>6278</v>
      </c>
      <c r="C14756" t="s">
        <v>6277</v>
      </c>
      <c r="D14756">
        <v>1024</v>
      </c>
      <c r="E14756" s="1">
        <v>0.93500000000000005</v>
      </c>
      <c r="F14756">
        <v>1.268</v>
      </c>
      <c r="G14756">
        <v>0.19400000000000001</v>
      </c>
      <c r="H14756">
        <v>31</v>
      </c>
      <c r="I14756">
        <v>10</v>
      </c>
      <c r="J14756">
        <v>2.48E-3</v>
      </c>
      <c r="K14756">
        <v>1.1499999999999999</v>
      </c>
      <c r="L14756">
        <v>1.238</v>
      </c>
      <c r="M14756" s="2">
        <f t="shared" si="462"/>
        <v>61.53846153846154</v>
      </c>
      <c r="N14756" t="s">
        <v>93</v>
      </c>
    </row>
    <row r="14757" spans="1:14">
      <c r="A14757">
        <v>9</v>
      </c>
      <c r="B14757" t="s">
        <v>1030</v>
      </c>
      <c r="C14757" t="s">
        <v>1029</v>
      </c>
      <c r="D14757">
        <v>183</v>
      </c>
      <c r="E14757" s="1">
        <v>0.93500000000000005</v>
      </c>
      <c r="G14757">
        <v>0</v>
      </c>
      <c r="H14757">
        <v>15</v>
      </c>
      <c r="I14757">
        <v>6.4</v>
      </c>
      <c r="J14757">
        <v>8.8999999999999995E-4</v>
      </c>
      <c r="L14757">
        <v>1.238</v>
      </c>
      <c r="M14757" s="2">
        <f t="shared" si="462"/>
        <v>69.230769230769226</v>
      </c>
      <c r="N14757" t="s">
        <v>93</v>
      </c>
    </row>
    <row r="14758" spans="1:14">
      <c r="A14758">
        <v>10</v>
      </c>
      <c r="B14758" t="s">
        <v>14275</v>
      </c>
      <c r="C14758" t="s">
        <v>14276</v>
      </c>
      <c r="D14758">
        <v>674</v>
      </c>
      <c r="E14758" s="1">
        <v>0.86499999999999999</v>
      </c>
      <c r="F14758">
        <v>1.337</v>
      </c>
      <c r="G14758">
        <v>6.7000000000000004E-2</v>
      </c>
      <c r="H14758">
        <v>15</v>
      </c>
      <c r="I14758" t="s">
        <v>18288</v>
      </c>
      <c r="J14758">
        <v>1.0300000000000001E-3</v>
      </c>
      <c r="K14758">
        <v>0.73099999999999998</v>
      </c>
      <c r="L14758">
        <v>1.238</v>
      </c>
      <c r="M14758" s="2">
        <f t="shared" si="462"/>
        <v>76.923076923076934</v>
      </c>
      <c r="N14758" t="s">
        <v>93</v>
      </c>
    </row>
    <row r="14759" spans="1:14">
      <c r="A14759">
        <v>11</v>
      </c>
      <c r="B14759" t="s">
        <v>1028</v>
      </c>
      <c r="C14759" t="s">
        <v>1027</v>
      </c>
      <c r="D14759">
        <v>181</v>
      </c>
      <c r="E14759" s="1">
        <v>0.73099999999999998</v>
      </c>
      <c r="G14759">
        <v>0.25</v>
      </c>
      <c r="H14759">
        <v>24</v>
      </c>
      <c r="I14759">
        <v>6.7</v>
      </c>
      <c r="J14759">
        <v>2.5000000000000001E-4</v>
      </c>
      <c r="L14759">
        <v>1.238</v>
      </c>
      <c r="M14759" s="2">
        <f t="shared" si="462"/>
        <v>84.615384615384613</v>
      </c>
      <c r="N14759" t="s">
        <v>93</v>
      </c>
    </row>
    <row r="14760" spans="1:14">
      <c r="A14760">
        <v>12</v>
      </c>
      <c r="B14760" t="s">
        <v>4367</v>
      </c>
      <c r="C14760" t="s">
        <v>4366</v>
      </c>
      <c r="D14760">
        <v>937</v>
      </c>
      <c r="E14760" s="1">
        <v>0.66</v>
      </c>
      <c r="F14760">
        <v>1.038</v>
      </c>
      <c r="G14760">
        <v>4.4999999999999998E-2</v>
      </c>
      <c r="H14760">
        <v>22</v>
      </c>
      <c r="I14760" t="s">
        <v>18288</v>
      </c>
      <c r="J14760">
        <v>1.42E-3</v>
      </c>
      <c r="K14760">
        <v>0.76300000000000001</v>
      </c>
      <c r="L14760">
        <v>1.238</v>
      </c>
      <c r="M14760" s="2">
        <f t="shared" si="462"/>
        <v>92.307692307692307</v>
      </c>
      <c r="N14760" t="s">
        <v>93</v>
      </c>
    </row>
    <row r="14761" spans="1:14">
      <c r="A14761">
        <v>13</v>
      </c>
      <c r="B14761" t="s">
        <v>6196</v>
      </c>
      <c r="C14761" t="s">
        <v>6195</v>
      </c>
      <c r="D14761">
        <v>406</v>
      </c>
      <c r="E14761" s="1">
        <v>0.57899999999999996</v>
      </c>
      <c r="F14761">
        <v>0.74</v>
      </c>
      <c r="G14761">
        <v>0</v>
      </c>
      <c r="H14761">
        <v>17</v>
      </c>
      <c r="I14761" t="s">
        <v>18288</v>
      </c>
      <c r="J14761">
        <v>8.8000000000000003E-4</v>
      </c>
      <c r="K14761">
        <v>0.52200000000000002</v>
      </c>
      <c r="L14761">
        <v>1.238</v>
      </c>
      <c r="M14761" s="2">
        <f t="shared" si="462"/>
        <v>100</v>
      </c>
      <c r="N14761" t="s">
        <v>93</v>
      </c>
    </row>
    <row r="14762" spans="1:14" s="3" customFormat="1">
      <c r="E14762" s="4"/>
      <c r="M14762" s="5"/>
    </row>
    <row r="14763" spans="1:14">
      <c r="A14763">
        <v>1</v>
      </c>
      <c r="B14763" t="s">
        <v>6824</v>
      </c>
      <c r="C14763" t="s">
        <v>3012</v>
      </c>
      <c r="D14763">
        <v>30814</v>
      </c>
      <c r="E14763" s="1">
        <v>15.574999999999999</v>
      </c>
      <c r="F14763">
        <v>19.675999999999998</v>
      </c>
      <c r="G14763">
        <v>2.3159999999999998</v>
      </c>
      <c r="H14763">
        <v>38</v>
      </c>
      <c r="I14763" t="s">
        <v>18288</v>
      </c>
      <c r="J14763">
        <v>3.2660000000000002E-2</v>
      </c>
      <c r="K14763">
        <v>9.1300000000000008</v>
      </c>
      <c r="L14763">
        <f>AVERAGE(E14763:E14888)</f>
        <v>1.6211031746031759</v>
      </c>
      <c r="M14763" s="2">
        <f t="shared" ref="M14763:M14794" si="463">A14763/126*100</f>
        <v>0.79365079365079361</v>
      </c>
      <c r="N14763" t="s">
        <v>94</v>
      </c>
    </row>
    <row r="14764" spans="1:14">
      <c r="A14764">
        <v>2</v>
      </c>
      <c r="B14764" t="s">
        <v>6786</v>
      </c>
      <c r="C14764" t="s">
        <v>6787</v>
      </c>
      <c r="D14764">
        <v>10635</v>
      </c>
      <c r="E14764" s="1">
        <v>15.265000000000001</v>
      </c>
      <c r="F14764">
        <v>26.623999999999999</v>
      </c>
      <c r="G14764">
        <v>4.8179999999999996</v>
      </c>
      <c r="H14764">
        <v>22</v>
      </c>
      <c r="I14764">
        <v>9.5</v>
      </c>
      <c r="J14764">
        <v>2.8340000000000001E-2</v>
      </c>
      <c r="K14764">
        <v>12.928000000000001</v>
      </c>
      <c r="L14764">
        <v>1.6211031746031759</v>
      </c>
      <c r="M14764" s="2">
        <f t="shared" si="463"/>
        <v>1.5873015873015872</v>
      </c>
      <c r="N14764" t="s">
        <v>94</v>
      </c>
    </row>
    <row r="14765" spans="1:14">
      <c r="A14765">
        <v>3</v>
      </c>
      <c r="B14765" t="s">
        <v>3015</v>
      </c>
      <c r="C14765" t="s">
        <v>3016</v>
      </c>
      <c r="D14765">
        <v>21374</v>
      </c>
      <c r="E14765" s="1">
        <v>9.7970000000000006</v>
      </c>
      <c r="F14765">
        <v>11.342000000000001</v>
      </c>
      <c r="G14765">
        <v>1.222</v>
      </c>
      <c r="H14765">
        <v>36</v>
      </c>
      <c r="I14765" t="s">
        <v>18288</v>
      </c>
      <c r="J14765">
        <v>2.1479999999999999E-2</v>
      </c>
      <c r="K14765">
        <v>6.1539999999999999</v>
      </c>
      <c r="L14765">
        <v>1.6211031746031759</v>
      </c>
      <c r="M14765" s="2">
        <f t="shared" si="463"/>
        <v>2.3809523809523809</v>
      </c>
      <c r="N14765" t="s">
        <v>94</v>
      </c>
    </row>
    <row r="14766" spans="1:14">
      <c r="A14766">
        <v>4</v>
      </c>
      <c r="B14766" t="s">
        <v>2065</v>
      </c>
      <c r="C14766" t="s">
        <v>2064</v>
      </c>
      <c r="D14766">
        <v>2128</v>
      </c>
      <c r="E14766" s="1">
        <v>6.6470000000000002</v>
      </c>
      <c r="F14766">
        <v>8.2829999999999995</v>
      </c>
      <c r="G14766">
        <v>1.083</v>
      </c>
      <c r="H14766">
        <v>12</v>
      </c>
      <c r="I14766" t="s">
        <v>18288</v>
      </c>
      <c r="J14766">
        <v>3.46E-3</v>
      </c>
      <c r="K14766">
        <v>4.2850000000000001</v>
      </c>
      <c r="L14766">
        <v>1.6211031746031759</v>
      </c>
      <c r="M14766" s="2">
        <f t="shared" si="463"/>
        <v>3.1746031746031744</v>
      </c>
      <c r="N14766" t="s">
        <v>94</v>
      </c>
    </row>
    <row r="14767" spans="1:14">
      <c r="A14767">
        <v>5</v>
      </c>
      <c r="B14767" t="s">
        <v>2063</v>
      </c>
      <c r="C14767" t="s">
        <v>2062</v>
      </c>
      <c r="D14767">
        <v>2227</v>
      </c>
      <c r="E14767" s="1">
        <v>6.5940000000000003</v>
      </c>
      <c r="F14767">
        <v>7.5519999999999996</v>
      </c>
      <c r="G14767">
        <v>2.0339999999999998</v>
      </c>
      <c r="H14767">
        <v>58</v>
      </c>
      <c r="I14767">
        <v>3.7</v>
      </c>
      <c r="J14767">
        <v>1.6740000000000001E-2</v>
      </c>
      <c r="K14767">
        <v>3.9929999999999999</v>
      </c>
      <c r="L14767">
        <v>1.6211031746031759</v>
      </c>
      <c r="M14767" s="2">
        <f t="shared" si="463"/>
        <v>3.9682539682539679</v>
      </c>
      <c r="N14767" t="s">
        <v>94</v>
      </c>
    </row>
    <row r="14768" spans="1:14">
      <c r="A14768">
        <v>6</v>
      </c>
      <c r="B14768" t="s">
        <v>2061</v>
      </c>
      <c r="C14768" t="s">
        <v>2060</v>
      </c>
      <c r="D14768">
        <v>15449</v>
      </c>
      <c r="E14768" s="1">
        <v>5.0999999999999996</v>
      </c>
      <c r="F14768">
        <v>7.7</v>
      </c>
      <c r="G14768">
        <v>1.766</v>
      </c>
      <c r="H14768">
        <v>47</v>
      </c>
      <c r="I14768" t="s">
        <v>18288</v>
      </c>
      <c r="J14768">
        <v>1.4330000000000001E-2</v>
      </c>
      <c r="K14768">
        <v>3.552</v>
      </c>
      <c r="L14768">
        <v>1.6211031746031759</v>
      </c>
      <c r="M14768" s="2">
        <f t="shared" si="463"/>
        <v>4.7619047619047619</v>
      </c>
      <c r="N14768" t="s">
        <v>94</v>
      </c>
    </row>
    <row r="14769" spans="1:14">
      <c r="A14769">
        <v>7</v>
      </c>
      <c r="B14769" t="s">
        <v>4549</v>
      </c>
      <c r="C14769" t="s">
        <v>4548</v>
      </c>
      <c r="D14769">
        <v>13201</v>
      </c>
      <c r="E14769" s="1">
        <v>4.6459999999999999</v>
      </c>
      <c r="F14769">
        <v>6.3540000000000001</v>
      </c>
      <c r="G14769">
        <v>0.64300000000000002</v>
      </c>
      <c r="H14769">
        <v>98</v>
      </c>
      <c r="I14769" t="s">
        <v>18288</v>
      </c>
      <c r="J14769">
        <v>1.8919999999999999E-2</v>
      </c>
      <c r="K14769">
        <v>2.5630000000000002</v>
      </c>
      <c r="L14769">
        <v>1.6211031746031759</v>
      </c>
      <c r="M14769" s="2">
        <f t="shared" si="463"/>
        <v>5.5555555555555554</v>
      </c>
      <c r="N14769" t="s">
        <v>94</v>
      </c>
    </row>
    <row r="14770" spans="1:14">
      <c r="A14770">
        <v>8</v>
      </c>
      <c r="B14770" t="s">
        <v>2059</v>
      </c>
      <c r="C14770" t="s">
        <v>2058</v>
      </c>
      <c r="D14770">
        <v>17503</v>
      </c>
      <c r="E14770" s="1">
        <v>4.5430000000000001</v>
      </c>
      <c r="F14770">
        <v>6.2990000000000004</v>
      </c>
      <c r="G14770">
        <v>0.64</v>
      </c>
      <c r="H14770">
        <v>211</v>
      </c>
      <c r="I14770">
        <v>6.9</v>
      </c>
      <c r="J14770">
        <v>6.5030000000000004E-2</v>
      </c>
      <c r="K14770">
        <v>3.2530000000000001</v>
      </c>
      <c r="L14770">
        <v>1.6211031746031759</v>
      </c>
      <c r="M14770" s="2">
        <f t="shared" si="463"/>
        <v>6.3492063492063489</v>
      </c>
      <c r="N14770" t="s">
        <v>94</v>
      </c>
    </row>
    <row r="14771" spans="1:14">
      <c r="A14771">
        <v>9</v>
      </c>
      <c r="B14771" t="s">
        <v>2057</v>
      </c>
      <c r="C14771" t="s">
        <v>1181</v>
      </c>
      <c r="D14771">
        <v>5553</v>
      </c>
      <c r="E14771" s="1">
        <v>4.3150000000000004</v>
      </c>
      <c r="F14771">
        <v>7.1820000000000004</v>
      </c>
      <c r="G14771">
        <v>0.83799999999999997</v>
      </c>
      <c r="H14771">
        <v>37</v>
      </c>
      <c r="I14771" t="s">
        <v>18288</v>
      </c>
      <c r="J14771">
        <v>1.034E-2</v>
      </c>
      <c r="K14771">
        <v>4.8730000000000002</v>
      </c>
      <c r="L14771">
        <v>1.6211031746031759</v>
      </c>
      <c r="M14771" s="2">
        <f t="shared" si="463"/>
        <v>7.1428571428571423</v>
      </c>
      <c r="N14771" t="s">
        <v>94</v>
      </c>
    </row>
    <row r="14772" spans="1:14">
      <c r="A14772">
        <v>10</v>
      </c>
      <c r="B14772" t="s">
        <v>1180</v>
      </c>
      <c r="C14772" t="s">
        <v>1179</v>
      </c>
      <c r="D14772">
        <v>5016</v>
      </c>
      <c r="E14772" s="1">
        <v>4.2220000000000004</v>
      </c>
      <c r="F14772">
        <v>5.5369999999999999</v>
      </c>
      <c r="G14772">
        <v>0.66700000000000004</v>
      </c>
      <c r="H14772">
        <v>69</v>
      </c>
      <c r="I14772">
        <v>7.1</v>
      </c>
      <c r="J14772">
        <v>1.7940000000000001E-2</v>
      </c>
      <c r="K14772">
        <v>2.802</v>
      </c>
      <c r="L14772">
        <v>1.6211031746031759</v>
      </c>
      <c r="M14772" s="2">
        <f t="shared" si="463"/>
        <v>7.9365079365079358</v>
      </c>
      <c r="N14772" t="s">
        <v>94</v>
      </c>
    </row>
    <row r="14773" spans="1:14">
      <c r="A14773">
        <v>11</v>
      </c>
      <c r="B14773" t="s">
        <v>6746</v>
      </c>
      <c r="C14773" t="s">
        <v>6747</v>
      </c>
      <c r="D14773">
        <v>10757</v>
      </c>
      <c r="E14773" s="1">
        <v>4.077</v>
      </c>
      <c r="F14773">
        <v>4.8029999999999999</v>
      </c>
      <c r="G14773">
        <v>0.63100000000000001</v>
      </c>
      <c r="H14773">
        <v>122</v>
      </c>
      <c r="I14773">
        <v>9</v>
      </c>
      <c r="J14773">
        <v>1.8280000000000001E-2</v>
      </c>
      <c r="K14773">
        <v>1.6839999999999999</v>
      </c>
      <c r="L14773">
        <v>1.6211031746031759</v>
      </c>
      <c r="M14773" s="2">
        <f t="shared" si="463"/>
        <v>8.7301587301587293</v>
      </c>
      <c r="N14773" t="s">
        <v>94</v>
      </c>
    </row>
    <row r="14774" spans="1:14">
      <c r="A14774">
        <v>12</v>
      </c>
      <c r="B14774" t="s">
        <v>8660</v>
      </c>
      <c r="C14774" t="s">
        <v>8661</v>
      </c>
      <c r="D14774">
        <v>6022</v>
      </c>
      <c r="E14774" s="1">
        <v>3.5059999999999998</v>
      </c>
      <c r="F14774">
        <v>4.16</v>
      </c>
      <c r="G14774">
        <v>0.46500000000000002</v>
      </c>
      <c r="H14774">
        <v>159</v>
      </c>
      <c r="I14774">
        <v>5.9</v>
      </c>
      <c r="J14774">
        <v>1.813E-2</v>
      </c>
      <c r="K14774">
        <v>1.4359999999999999</v>
      </c>
      <c r="L14774">
        <v>1.6211031746031759</v>
      </c>
      <c r="M14774" s="2">
        <f t="shared" si="463"/>
        <v>9.5238095238095237</v>
      </c>
      <c r="N14774" t="s">
        <v>94</v>
      </c>
    </row>
    <row r="14775" spans="1:14">
      <c r="A14775">
        <v>13</v>
      </c>
      <c r="B14775" t="s">
        <v>20065</v>
      </c>
      <c r="C14775" t="s">
        <v>20066</v>
      </c>
      <c r="D14775">
        <v>4648</v>
      </c>
      <c r="E14775" s="1">
        <v>3.327</v>
      </c>
      <c r="F14775">
        <v>3.86</v>
      </c>
      <c r="G14775">
        <v>0.67</v>
      </c>
      <c r="H14775">
        <v>100</v>
      </c>
      <c r="I14775">
        <v>5.5</v>
      </c>
      <c r="J14775">
        <v>1.4619999999999999E-2</v>
      </c>
      <c r="K14775">
        <v>1.2869999999999999</v>
      </c>
      <c r="L14775">
        <v>1.6211031746031759</v>
      </c>
      <c r="M14775" s="2">
        <f t="shared" si="463"/>
        <v>10.317460317460316</v>
      </c>
      <c r="N14775" t="s">
        <v>94</v>
      </c>
    </row>
    <row r="14776" spans="1:14">
      <c r="A14776">
        <v>14</v>
      </c>
      <c r="B14776" t="s">
        <v>1178</v>
      </c>
      <c r="C14776" t="s">
        <v>1177</v>
      </c>
      <c r="D14776">
        <v>3982</v>
      </c>
      <c r="E14776" s="1">
        <v>3.169</v>
      </c>
      <c r="F14776">
        <v>4.8769999999999998</v>
      </c>
      <c r="G14776">
        <v>0.97199999999999998</v>
      </c>
      <c r="H14776">
        <v>71</v>
      </c>
      <c r="I14776">
        <v>7.1</v>
      </c>
      <c r="J14776">
        <v>1.074E-2</v>
      </c>
      <c r="K14776">
        <v>1.8440000000000001</v>
      </c>
      <c r="L14776">
        <v>1.6211031746031759</v>
      </c>
      <c r="M14776" s="2">
        <f t="shared" si="463"/>
        <v>11.111111111111111</v>
      </c>
      <c r="N14776" t="s">
        <v>94</v>
      </c>
    </row>
    <row r="14777" spans="1:14">
      <c r="A14777">
        <v>15</v>
      </c>
      <c r="B14777" t="s">
        <v>15878</v>
      </c>
      <c r="C14777" t="s">
        <v>15879</v>
      </c>
      <c r="D14777">
        <v>5637</v>
      </c>
      <c r="E14777" s="1">
        <v>3.0059999999999998</v>
      </c>
      <c r="F14777">
        <v>3.52</v>
      </c>
      <c r="G14777">
        <v>1.026</v>
      </c>
      <c r="H14777">
        <v>77</v>
      </c>
      <c r="I14777">
        <v>8.9</v>
      </c>
      <c r="J14777">
        <v>1.2970000000000001E-2</v>
      </c>
      <c r="K14777">
        <v>1.5629999999999999</v>
      </c>
      <c r="L14777">
        <v>1.6211031746031759</v>
      </c>
      <c r="M14777" s="2">
        <f t="shared" si="463"/>
        <v>11.904761904761903</v>
      </c>
      <c r="N14777" t="s">
        <v>94</v>
      </c>
    </row>
    <row r="14778" spans="1:14">
      <c r="A14778">
        <v>16</v>
      </c>
      <c r="B14778" t="s">
        <v>1176</v>
      </c>
      <c r="C14778" t="s">
        <v>1175</v>
      </c>
      <c r="D14778">
        <v>2430</v>
      </c>
      <c r="E14778" s="1">
        <v>2.8</v>
      </c>
      <c r="F14778">
        <v>3.74</v>
      </c>
      <c r="G14778">
        <v>0.36499999999999999</v>
      </c>
      <c r="H14778">
        <v>63</v>
      </c>
      <c r="I14778">
        <v>7.2</v>
      </c>
      <c r="J14778">
        <v>7.0200000000000002E-3</v>
      </c>
      <c r="K14778">
        <v>1.444</v>
      </c>
      <c r="L14778">
        <v>1.6211031746031759</v>
      </c>
      <c r="M14778" s="2">
        <f t="shared" si="463"/>
        <v>12.698412698412698</v>
      </c>
      <c r="N14778" t="s">
        <v>94</v>
      </c>
    </row>
    <row r="14779" spans="1:14">
      <c r="A14779">
        <v>17</v>
      </c>
      <c r="B14779" t="s">
        <v>136</v>
      </c>
      <c r="C14779" t="s">
        <v>135</v>
      </c>
      <c r="D14779">
        <v>773</v>
      </c>
      <c r="E14779" s="1">
        <v>2.7109999999999999</v>
      </c>
      <c r="F14779">
        <v>2.8769999999999998</v>
      </c>
      <c r="G14779">
        <v>0.192</v>
      </c>
      <c r="H14779">
        <v>26</v>
      </c>
      <c r="I14779" t="s">
        <v>18288</v>
      </c>
      <c r="J14779">
        <v>1.49E-3</v>
      </c>
      <c r="K14779">
        <v>1.163</v>
      </c>
      <c r="L14779">
        <v>1.6211031746031759</v>
      </c>
      <c r="M14779" s="2">
        <f t="shared" si="463"/>
        <v>13.492063492063492</v>
      </c>
      <c r="N14779" t="s">
        <v>94</v>
      </c>
    </row>
    <row r="14780" spans="1:14">
      <c r="A14780">
        <v>18</v>
      </c>
      <c r="B14780" t="s">
        <v>20091</v>
      </c>
      <c r="C14780" t="s">
        <v>20092</v>
      </c>
      <c r="D14780">
        <v>3356</v>
      </c>
      <c r="E14780" s="1">
        <v>2.6059999999999999</v>
      </c>
      <c r="F14780">
        <v>2.9849999999999999</v>
      </c>
      <c r="G14780">
        <v>0.627</v>
      </c>
      <c r="H14780">
        <v>75</v>
      </c>
      <c r="I14780">
        <v>9.4</v>
      </c>
      <c r="J14780">
        <v>6.8999999999999999E-3</v>
      </c>
      <c r="K14780">
        <v>1.214</v>
      </c>
      <c r="L14780">
        <v>1.6211031746031759</v>
      </c>
      <c r="M14780" s="2">
        <f t="shared" si="463"/>
        <v>14.285714285714285</v>
      </c>
      <c r="N14780" t="s">
        <v>94</v>
      </c>
    </row>
    <row r="14781" spans="1:14">
      <c r="A14781">
        <v>19</v>
      </c>
      <c r="B14781" t="s">
        <v>6558</v>
      </c>
      <c r="C14781" t="s">
        <v>6557</v>
      </c>
      <c r="D14781">
        <v>2597</v>
      </c>
      <c r="E14781" s="1">
        <v>2.5489999999999999</v>
      </c>
      <c r="F14781">
        <v>3.294</v>
      </c>
      <c r="G14781">
        <v>0.182</v>
      </c>
      <c r="H14781">
        <v>44</v>
      </c>
      <c r="I14781">
        <v>9.6999999999999993</v>
      </c>
      <c r="J14781">
        <v>4.13E-3</v>
      </c>
      <c r="K14781">
        <v>1.081</v>
      </c>
      <c r="L14781">
        <v>1.6211031746031759</v>
      </c>
      <c r="M14781" s="2">
        <f t="shared" si="463"/>
        <v>15.079365079365079</v>
      </c>
      <c r="N14781" t="s">
        <v>94</v>
      </c>
    </row>
    <row r="14782" spans="1:14">
      <c r="A14782">
        <v>20</v>
      </c>
      <c r="B14782" t="s">
        <v>1174</v>
      </c>
      <c r="C14782" t="s">
        <v>1173</v>
      </c>
      <c r="D14782">
        <v>1865</v>
      </c>
      <c r="E14782" s="1">
        <v>2.5230000000000001</v>
      </c>
      <c r="F14782">
        <v>2.4079999999999999</v>
      </c>
      <c r="G14782">
        <v>0.51500000000000001</v>
      </c>
      <c r="H14782">
        <v>33</v>
      </c>
      <c r="I14782" t="s">
        <v>18288</v>
      </c>
      <c r="J14782">
        <v>2.8600000000000001E-3</v>
      </c>
      <c r="K14782">
        <v>1.1080000000000001</v>
      </c>
      <c r="L14782">
        <v>1.6211031746031759</v>
      </c>
      <c r="M14782" s="2">
        <f t="shared" si="463"/>
        <v>15.873015873015872</v>
      </c>
      <c r="N14782" t="s">
        <v>94</v>
      </c>
    </row>
    <row r="14783" spans="1:14">
      <c r="A14783">
        <v>21</v>
      </c>
      <c r="B14783" t="s">
        <v>1172</v>
      </c>
      <c r="C14783" t="s">
        <v>1171</v>
      </c>
      <c r="D14783">
        <v>2836</v>
      </c>
      <c r="E14783" s="1">
        <v>2.3210000000000002</v>
      </c>
      <c r="F14783">
        <v>3.0630000000000002</v>
      </c>
      <c r="G14783">
        <v>0.22800000000000001</v>
      </c>
      <c r="H14783">
        <v>114</v>
      </c>
      <c r="I14783">
        <v>7</v>
      </c>
      <c r="J14783">
        <v>7.0800000000000004E-3</v>
      </c>
      <c r="K14783">
        <v>1.06</v>
      </c>
      <c r="L14783">
        <v>1.6211031746031759</v>
      </c>
      <c r="M14783" s="2">
        <f t="shared" si="463"/>
        <v>16.666666666666664</v>
      </c>
      <c r="N14783" t="s">
        <v>94</v>
      </c>
    </row>
    <row r="14784" spans="1:14">
      <c r="A14784">
        <v>22</v>
      </c>
      <c r="B14784" t="s">
        <v>20099</v>
      </c>
      <c r="C14784" t="s">
        <v>20100</v>
      </c>
      <c r="D14784">
        <v>2025</v>
      </c>
      <c r="E14784" s="1">
        <v>2.2469999999999999</v>
      </c>
      <c r="F14784">
        <v>2.5230000000000001</v>
      </c>
      <c r="G14784">
        <v>0.13300000000000001</v>
      </c>
      <c r="H14784">
        <v>45</v>
      </c>
      <c r="I14784">
        <v>8.9</v>
      </c>
      <c r="J14784">
        <v>3.63E-3</v>
      </c>
      <c r="K14784">
        <v>0.88</v>
      </c>
      <c r="L14784">
        <v>1.6211031746031759</v>
      </c>
      <c r="M14784" s="2">
        <f t="shared" si="463"/>
        <v>17.460317460317459</v>
      </c>
      <c r="N14784" t="s">
        <v>94</v>
      </c>
    </row>
    <row r="14785" spans="1:14">
      <c r="A14785">
        <v>23</v>
      </c>
      <c r="B14785" t="s">
        <v>4335</v>
      </c>
      <c r="C14785" t="s">
        <v>4334</v>
      </c>
      <c r="D14785">
        <v>640</v>
      </c>
      <c r="E14785" s="1">
        <v>2.2189999999999999</v>
      </c>
      <c r="G14785">
        <v>0.17899999999999999</v>
      </c>
      <c r="H14785">
        <v>28</v>
      </c>
      <c r="I14785">
        <v>4.9000000000000004</v>
      </c>
      <c r="J14785">
        <v>2.47E-3</v>
      </c>
      <c r="L14785">
        <v>1.6211031746031759</v>
      </c>
      <c r="M14785" s="2">
        <f t="shared" si="463"/>
        <v>18.253968253968253</v>
      </c>
      <c r="N14785" t="s">
        <v>94</v>
      </c>
    </row>
    <row r="14786" spans="1:14">
      <c r="A14786">
        <v>24</v>
      </c>
      <c r="B14786" t="s">
        <v>1695</v>
      </c>
      <c r="C14786" t="s">
        <v>1694</v>
      </c>
      <c r="D14786">
        <v>1517</v>
      </c>
      <c r="E14786" s="1">
        <v>2.137</v>
      </c>
      <c r="F14786">
        <v>2.4460000000000002</v>
      </c>
      <c r="G14786">
        <v>0.246</v>
      </c>
      <c r="H14786">
        <v>61</v>
      </c>
      <c r="I14786">
        <v>7.4</v>
      </c>
      <c r="J14786">
        <v>3.5100000000000001E-3</v>
      </c>
      <c r="K14786">
        <v>0.83399999999999996</v>
      </c>
      <c r="L14786">
        <v>1.6211031746031759</v>
      </c>
      <c r="M14786" s="2">
        <f t="shared" si="463"/>
        <v>19.047619047619047</v>
      </c>
      <c r="N14786" t="s">
        <v>94</v>
      </c>
    </row>
    <row r="14787" spans="1:14">
      <c r="A14787">
        <v>25</v>
      </c>
      <c r="B14787" t="s">
        <v>4331</v>
      </c>
      <c r="C14787" t="s">
        <v>4330</v>
      </c>
      <c r="D14787">
        <v>898</v>
      </c>
      <c r="E14787" s="1">
        <v>2.1080000000000001</v>
      </c>
      <c r="F14787">
        <v>2.4239999999999999</v>
      </c>
      <c r="G14787">
        <v>0.28599999999999998</v>
      </c>
      <c r="H14787">
        <v>42</v>
      </c>
      <c r="I14787">
        <v>6.9</v>
      </c>
      <c r="J14787">
        <v>2.4099999999999998E-3</v>
      </c>
      <c r="K14787">
        <v>0.83299999999999996</v>
      </c>
      <c r="L14787">
        <v>1.6211031746031759</v>
      </c>
      <c r="M14787" s="2">
        <f t="shared" si="463"/>
        <v>19.841269841269842</v>
      </c>
      <c r="N14787" t="s">
        <v>94</v>
      </c>
    </row>
    <row r="14788" spans="1:14">
      <c r="A14788">
        <v>26</v>
      </c>
      <c r="B14788" t="s">
        <v>1170</v>
      </c>
      <c r="C14788" t="s">
        <v>1169</v>
      </c>
      <c r="D14788">
        <v>2951</v>
      </c>
      <c r="E14788" s="1">
        <v>2.1030000000000002</v>
      </c>
      <c r="F14788">
        <v>2.8610000000000002</v>
      </c>
      <c r="G14788">
        <v>1</v>
      </c>
      <c r="H14788">
        <v>35</v>
      </c>
      <c r="I14788" t="s">
        <v>18288</v>
      </c>
      <c r="J14788">
        <v>4.3E-3</v>
      </c>
      <c r="K14788">
        <v>1.2190000000000001</v>
      </c>
      <c r="L14788">
        <v>1.6211031746031759</v>
      </c>
      <c r="M14788" s="2">
        <f t="shared" si="463"/>
        <v>20.634920634920633</v>
      </c>
      <c r="N14788" t="s">
        <v>94</v>
      </c>
    </row>
    <row r="14789" spans="1:14">
      <c r="A14789">
        <v>27</v>
      </c>
      <c r="B14789" t="s">
        <v>1004</v>
      </c>
      <c r="C14789" t="s">
        <v>1003</v>
      </c>
      <c r="D14789">
        <v>3838</v>
      </c>
      <c r="E14789" s="1">
        <v>2.0670000000000002</v>
      </c>
      <c r="F14789">
        <v>2.4889999999999999</v>
      </c>
      <c r="G14789">
        <v>0.32700000000000001</v>
      </c>
      <c r="H14789">
        <v>263</v>
      </c>
      <c r="I14789">
        <v>4.7</v>
      </c>
      <c r="J14789">
        <v>1.24E-2</v>
      </c>
      <c r="K14789">
        <v>0.70799999999999996</v>
      </c>
      <c r="L14789">
        <v>1.6211031746031759</v>
      </c>
      <c r="M14789" s="2">
        <f t="shared" si="463"/>
        <v>21.428571428571427</v>
      </c>
      <c r="N14789" t="s">
        <v>94</v>
      </c>
    </row>
    <row r="14790" spans="1:14">
      <c r="A14790">
        <v>28</v>
      </c>
      <c r="B14790" t="s">
        <v>1168</v>
      </c>
      <c r="C14790" t="s">
        <v>1167</v>
      </c>
      <c r="D14790">
        <v>3374</v>
      </c>
      <c r="E14790" s="1">
        <v>1.978</v>
      </c>
      <c r="F14790">
        <v>3.1669999999999998</v>
      </c>
      <c r="G14790">
        <v>0.71899999999999997</v>
      </c>
      <c r="H14790">
        <v>89</v>
      </c>
      <c r="I14790" t="s">
        <v>18288</v>
      </c>
      <c r="J14790">
        <v>5.4299999999999999E-3</v>
      </c>
      <c r="K14790">
        <v>1.0149999999999999</v>
      </c>
      <c r="L14790">
        <v>1.6211031746031759</v>
      </c>
      <c r="M14790" s="2">
        <f t="shared" si="463"/>
        <v>22.222222222222221</v>
      </c>
      <c r="N14790" t="s">
        <v>94</v>
      </c>
    </row>
    <row r="14791" spans="1:14">
      <c r="A14791">
        <v>29</v>
      </c>
      <c r="B14791" t="s">
        <v>1166</v>
      </c>
      <c r="C14791" t="s">
        <v>1165</v>
      </c>
      <c r="D14791">
        <v>2591</v>
      </c>
      <c r="E14791" s="1">
        <v>1.95</v>
      </c>
      <c r="F14791">
        <v>2.3660000000000001</v>
      </c>
      <c r="G14791">
        <v>0.32700000000000001</v>
      </c>
      <c r="H14791">
        <v>98</v>
      </c>
      <c r="I14791">
        <v>8.9</v>
      </c>
      <c r="J14791">
        <v>4.9100000000000003E-3</v>
      </c>
      <c r="K14791">
        <v>0.77500000000000002</v>
      </c>
      <c r="L14791">
        <v>1.6211031746031759</v>
      </c>
      <c r="M14791" s="2">
        <f t="shared" si="463"/>
        <v>23.015873015873016</v>
      </c>
      <c r="N14791" t="s">
        <v>94</v>
      </c>
    </row>
    <row r="14792" spans="1:14">
      <c r="A14792">
        <v>30</v>
      </c>
      <c r="B14792" t="s">
        <v>1164</v>
      </c>
      <c r="C14792" t="s">
        <v>1163</v>
      </c>
      <c r="D14792">
        <v>443</v>
      </c>
      <c r="E14792" s="1">
        <v>1.8939999999999999</v>
      </c>
      <c r="F14792">
        <v>2.4500000000000002</v>
      </c>
      <c r="G14792">
        <v>3.4319999999999999</v>
      </c>
      <c r="H14792">
        <v>37</v>
      </c>
      <c r="I14792">
        <v>1.8</v>
      </c>
      <c r="J14792">
        <v>2.31E-3</v>
      </c>
      <c r="K14792">
        <v>1.022</v>
      </c>
      <c r="L14792">
        <v>1.6211031746031759</v>
      </c>
      <c r="M14792" s="2">
        <f t="shared" si="463"/>
        <v>23.809523809523807</v>
      </c>
      <c r="N14792" t="s">
        <v>94</v>
      </c>
    </row>
    <row r="14793" spans="1:14">
      <c r="A14793">
        <v>31</v>
      </c>
      <c r="B14793" t="s">
        <v>20103</v>
      </c>
      <c r="C14793" t="s">
        <v>20104</v>
      </c>
      <c r="D14793">
        <v>2517</v>
      </c>
      <c r="E14793" s="1">
        <v>1.885</v>
      </c>
      <c r="F14793">
        <v>2.3450000000000002</v>
      </c>
      <c r="G14793">
        <v>0.84099999999999997</v>
      </c>
      <c r="H14793">
        <v>44</v>
      </c>
      <c r="I14793" t="s">
        <v>18288</v>
      </c>
      <c r="J14793">
        <v>3.49E-3</v>
      </c>
      <c r="K14793">
        <v>0.83599999999999997</v>
      </c>
      <c r="L14793">
        <v>1.6211031746031759</v>
      </c>
      <c r="M14793" s="2">
        <f t="shared" si="463"/>
        <v>24.603174603174601</v>
      </c>
      <c r="N14793" t="s">
        <v>94</v>
      </c>
    </row>
    <row r="14794" spans="1:14">
      <c r="A14794">
        <v>32</v>
      </c>
      <c r="B14794" t="s">
        <v>1162</v>
      </c>
      <c r="C14794" t="s">
        <v>1161</v>
      </c>
      <c r="D14794">
        <v>675</v>
      </c>
      <c r="E14794" s="1">
        <v>1.86</v>
      </c>
      <c r="F14794">
        <v>2.052</v>
      </c>
      <c r="G14794">
        <v>0.25800000000000001</v>
      </c>
      <c r="H14794">
        <v>62</v>
      </c>
      <c r="I14794">
        <v>3.8</v>
      </c>
      <c r="J14794">
        <v>4.7499999999999999E-3</v>
      </c>
      <c r="K14794">
        <v>1.0029999999999999</v>
      </c>
      <c r="L14794">
        <v>1.6211031746031759</v>
      </c>
      <c r="M14794" s="2">
        <f t="shared" si="463"/>
        <v>25.396825396825395</v>
      </c>
      <c r="N14794" t="s">
        <v>94</v>
      </c>
    </row>
    <row r="14795" spans="1:14">
      <c r="A14795">
        <v>33</v>
      </c>
      <c r="B14795" t="s">
        <v>126</v>
      </c>
      <c r="C14795" t="s">
        <v>125</v>
      </c>
      <c r="D14795">
        <v>4114</v>
      </c>
      <c r="E14795" s="1">
        <v>1.8340000000000001</v>
      </c>
      <c r="F14795">
        <v>2.1469999999999998</v>
      </c>
      <c r="G14795">
        <v>0.41699999999999998</v>
      </c>
      <c r="H14795">
        <v>192</v>
      </c>
      <c r="I14795">
        <v>5.7</v>
      </c>
      <c r="J14795">
        <v>1.1350000000000001E-2</v>
      </c>
      <c r="K14795">
        <v>0.65900000000000003</v>
      </c>
      <c r="L14795">
        <v>1.6211031746031759</v>
      </c>
      <c r="M14795" s="2">
        <f t="shared" ref="M14795:M14826" si="464">A14795/126*100</f>
        <v>26.190476190476193</v>
      </c>
      <c r="N14795" t="s">
        <v>94</v>
      </c>
    </row>
    <row r="14796" spans="1:14">
      <c r="A14796">
        <v>34</v>
      </c>
      <c r="B14796" t="s">
        <v>1160</v>
      </c>
      <c r="C14796" t="s">
        <v>1159</v>
      </c>
      <c r="D14796">
        <v>2064</v>
      </c>
      <c r="E14796" s="1">
        <v>1.8180000000000001</v>
      </c>
      <c r="F14796">
        <v>2.278</v>
      </c>
      <c r="G14796">
        <v>0.74199999999999999</v>
      </c>
      <c r="H14796">
        <v>31</v>
      </c>
      <c r="I14796" t="s">
        <v>18288</v>
      </c>
      <c r="J14796">
        <v>3.13E-3</v>
      </c>
      <c r="K14796">
        <v>0.871</v>
      </c>
      <c r="L14796">
        <v>1.6211031746031759</v>
      </c>
      <c r="M14796" s="2">
        <f t="shared" si="464"/>
        <v>26.984126984126984</v>
      </c>
      <c r="N14796" t="s">
        <v>94</v>
      </c>
    </row>
    <row r="14797" spans="1:14">
      <c r="A14797">
        <v>35</v>
      </c>
      <c r="B14797" t="s">
        <v>4325</v>
      </c>
      <c r="C14797" t="s">
        <v>4324</v>
      </c>
      <c r="D14797">
        <v>2292</v>
      </c>
      <c r="E14797" s="1">
        <v>1.758</v>
      </c>
      <c r="F14797">
        <v>2.1739999999999999</v>
      </c>
      <c r="G14797">
        <v>0.224</v>
      </c>
      <c r="H14797">
        <v>58</v>
      </c>
      <c r="I14797">
        <v>8.9</v>
      </c>
      <c r="J14797">
        <v>4.3099999999999996E-3</v>
      </c>
      <c r="K14797">
        <v>0.77500000000000002</v>
      </c>
      <c r="L14797">
        <v>1.6211031746031759</v>
      </c>
      <c r="M14797" s="2">
        <f t="shared" si="464"/>
        <v>27.777777777777779</v>
      </c>
      <c r="N14797" t="s">
        <v>94</v>
      </c>
    </row>
    <row r="14798" spans="1:14">
      <c r="A14798">
        <v>36</v>
      </c>
      <c r="B14798" t="s">
        <v>2816</v>
      </c>
      <c r="C14798" t="s">
        <v>2815</v>
      </c>
      <c r="D14798">
        <v>88</v>
      </c>
      <c r="E14798" s="1">
        <v>1.75</v>
      </c>
      <c r="F14798">
        <v>1.9770000000000001</v>
      </c>
      <c r="G14798">
        <v>0</v>
      </c>
      <c r="H14798">
        <v>21</v>
      </c>
      <c r="J14798">
        <v>3.1E-4</v>
      </c>
      <c r="K14798">
        <v>0.40400000000000003</v>
      </c>
      <c r="L14798">
        <v>1.6211031746031759</v>
      </c>
      <c r="M14798" s="2">
        <f t="shared" si="464"/>
        <v>28.571428571428569</v>
      </c>
      <c r="N14798" t="s">
        <v>94</v>
      </c>
    </row>
    <row r="14799" spans="1:14">
      <c r="A14799">
        <v>37</v>
      </c>
      <c r="B14799" t="s">
        <v>4323</v>
      </c>
      <c r="C14799" t="s">
        <v>4322</v>
      </c>
      <c r="D14799">
        <v>1143</v>
      </c>
      <c r="E14799" s="1">
        <v>1.74</v>
      </c>
      <c r="F14799">
        <v>2.4700000000000002</v>
      </c>
      <c r="G14799">
        <v>0.38300000000000001</v>
      </c>
      <c r="H14799">
        <v>81</v>
      </c>
      <c r="I14799">
        <v>5.3</v>
      </c>
      <c r="J14799">
        <v>3.0999999999999999E-3</v>
      </c>
      <c r="K14799">
        <v>0.67100000000000004</v>
      </c>
      <c r="L14799">
        <v>1.6211031746031759</v>
      </c>
      <c r="M14799" s="2">
        <f t="shared" si="464"/>
        <v>29.365079365079367</v>
      </c>
      <c r="N14799" t="s">
        <v>94</v>
      </c>
    </row>
    <row r="14800" spans="1:14">
      <c r="A14800">
        <v>38</v>
      </c>
      <c r="B14800" t="s">
        <v>1685</v>
      </c>
      <c r="C14800" t="s">
        <v>1684</v>
      </c>
      <c r="D14800">
        <v>526</v>
      </c>
      <c r="E14800" s="1">
        <v>1.708</v>
      </c>
      <c r="F14800">
        <v>1.7729999999999999</v>
      </c>
      <c r="G14800">
        <v>0.44</v>
      </c>
      <c r="H14800">
        <v>25</v>
      </c>
      <c r="I14800">
        <v>6.8</v>
      </c>
      <c r="J14800">
        <v>1.4499999999999999E-3</v>
      </c>
      <c r="K14800">
        <v>0.69399999999999995</v>
      </c>
      <c r="L14800">
        <v>1.6211031746031759</v>
      </c>
      <c r="M14800" s="2">
        <f t="shared" si="464"/>
        <v>30.158730158730158</v>
      </c>
      <c r="N14800" t="s">
        <v>94</v>
      </c>
    </row>
    <row r="14801" spans="1:14">
      <c r="A14801">
        <v>39</v>
      </c>
      <c r="B14801" t="s">
        <v>1158</v>
      </c>
      <c r="C14801" t="s">
        <v>1157</v>
      </c>
      <c r="D14801">
        <v>2297</v>
      </c>
      <c r="E14801" s="1">
        <v>1.65</v>
      </c>
      <c r="F14801">
        <v>1.96</v>
      </c>
      <c r="G14801">
        <v>0.193</v>
      </c>
      <c r="H14801">
        <v>83</v>
      </c>
      <c r="I14801">
        <v>8.6</v>
      </c>
      <c r="J14801">
        <v>4.3200000000000001E-3</v>
      </c>
      <c r="K14801">
        <v>0.61399999999999999</v>
      </c>
      <c r="L14801">
        <v>1.6211031746031759</v>
      </c>
      <c r="M14801" s="2">
        <f t="shared" si="464"/>
        <v>30.952380952380953</v>
      </c>
      <c r="N14801" t="s">
        <v>94</v>
      </c>
    </row>
    <row r="14802" spans="1:14">
      <c r="A14802">
        <v>40</v>
      </c>
      <c r="B14802" t="s">
        <v>4315</v>
      </c>
      <c r="C14802" t="s">
        <v>4314</v>
      </c>
      <c r="D14802">
        <v>785</v>
      </c>
      <c r="E14802" s="1">
        <v>1.57</v>
      </c>
      <c r="F14802">
        <v>1.766</v>
      </c>
      <c r="G14802">
        <v>0.125</v>
      </c>
      <c r="H14802">
        <v>40</v>
      </c>
      <c r="I14802">
        <v>7.2</v>
      </c>
      <c r="J14802">
        <v>2.0400000000000001E-3</v>
      </c>
      <c r="K14802">
        <v>0.66400000000000003</v>
      </c>
      <c r="L14802">
        <v>1.6211031746031759</v>
      </c>
      <c r="M14802" s="2">
        <f t="shared" si="464"/>
        <v>31.746031746031743</v>
      </c>
      <c r="N14802" t="s">
        <v>94</v>
      </c>
    </row>
    <row r="14803" spans="1:14">
      <c r="A14803">
        <v>41</v>
      </c>
      <c r="B14803" t="s">
        <v>1156</v>
      </c>
      <c r="C14803" t="s">
        <v>1155</v>
      </c>
      <c r="D14803">
        <v>1195</v>
      </c>
      <c r="E14803" s="1">
        <v>1.4730000000000001</v>
      </c>
      <c r="F14803">
        <v>2.0640000000000001</v>
      </c>
      <c r="G14803">
        <v>0.25</v>
      </c>
      <c r="H14803">
        <v>48</v>
      </c>
      <c r="I14803">
        <v>7.9</v>
      </c>
      <c r="J14803">
        <v>1.9300000000000001E-3</v>
      </c>
      <c r="K14803">
        <v>0.54</v>
      </c>
      <c r="L14803">
        <v>1.6211031746031759</v>
      </c>
      <c r="M14803" s="2">
        <f t="shared" si="464"/>
        <v>32.539682539682538</v>
      </c>
      <c r="N14803" t="s">
        <v>94</v>
      </c>
    </row>
    <row r="14804" spans="1:14">
      <c r="A14804">
        <v>42</v>
      </c>
      <c r="B14804" t="s">
        <v>1154</v>
      </c>
      <c r="C14804" t="s">
        <v>1153</v>
      </c>
      <c r="D14804">
        <v>1061</v>
      </c>
      <c r="E14804" s="1">
        <v>1.462</v>
      </c>
      <c r="G14804">
        <v>0.26600000000000001</v>
      </c>
      <c r="H14804">
        <v>64</v>
      </c>
      <c r="I14804">
        <v>6</v>
      </c>
      <c r="J14804">
        <v>3.0699999999999998E-3</v>
      </c>
      <c r="L14804">
        <v>1.6211031746031759</v>
      </c>
      <c r="M14804" s="2">
        <f t="shared" si="464"/>
        <v>33.333333333333329</v>
      </c>
      <c r="N14804" t="s">
        <v>94</v>
      </c>
    </row>
    <row r="14805" spans="1:14">
      <c r="A14805">
        <v>43</v>
      </c>
      <c r="B14805" t="s">
        <v>1152</v>
      </c>
      <c r="C14805" t="s">
        <v>1151</v>
      </c>
      <c r="D14805">
        <v>114</v>
      </c>
      <c r="E14805" s="1">
        <v>1.452</v>
      </c>
      <c r="F14805">
        <v>1.77</v>
      </c>
      <c r="G14805">
        <v>0.08</v>
      </c>
      <c r="H14805">
        <v>25</v>
      </c>
      <c r="I14805">
        <v>2.8</v>
      </c>
      <c r="J14805">
        <v>5.6999999999999998E-4</v>
      </c>
      <c r="K14805">
        <v>0.53200000000000003</v>
      </c>
      <c r="L14805">
        <v>1.6211031746031759</v>
      </c>
      <c r="M14805" s="2">
        <f t="shared" si="464"/>
        <v>34.126984126984127</v>
      </c>
      <c r="N14805" t="s">
        <v>94</v>
      </c>
    </row>
    <row r="14806" spans="1:14">
      <c r="A14806">
        <v>44</v>
      </c>
      <c r="B14806" t="s">
        <v>14904</v>
      </c>
      <c r="C14806" t="s">
        <v>14905</v>
      </c>
      <c r="D14806">
        <v>2062</v>
      </c>
      <c r="E14806" s="1">
        <v>1.415</v>
      </c>
      <c r="F14806">
        <v>2.0030000000000001</v>
      </c>
      <c r="G14806">
        <v>0.11700000000000001</v>
      </c>
      <c r="H14806">
        <v>60</v>
      </c>
      <c r="I14806">
        <v>8.1</v>
      </c>
      <c r="J14806">
        <v>3.8600000000000001E-3</v>
      </c>
      <c r="K14806">
        <v>0.69</v>
      </c>
      <c r="L14806">
        <v>1.6211031746031759</v>
      </c>
      <c r="M14806" s="2">
        <f t="shared" si="464"/>
        <v>34.920634920634917</v>
      </c>
      <c r="N14806" t="s">
        <v>94</v>
      </c>
    </row>
    <row r="14807" spans="1:14">
      <c r="A14807">
        <v>45</v>
      </c>
      <c r="B14807" t="s">
        <v>1577</v>
      </c>
      <c r="C14807" t="s">
        <v>1576</v>
      </c>
      <c r="D14807">
        <v>872</v>
      </c>
      <c r="E14807" s="1">
        <v>1.41</v>
      </c>
      <c r="F14807">
        <v>1.444</v>
      </c>
      <c r="G14807">
        <v>6.2E-2</v>
      </c>
      <c r="H14807">
        <v>32</v>
      </c>
      <c r="I14807">
        <v>9.9</v>
      </c>
      <c r="J14807">
        <v>2.1900000000000001E-3</v>
      </c>
      <c r="K14807">
        <v>0.82499999999999996</v>
      </c>
      <c r="L14807">
        <v>1.6211031746031759</v>
      </c>
      <c r="M14807" s="2">
        <f t="shared" si="464"/>
        <v>35.714285714285715</v>
      </c>
      <c r="N14807" t="s">
        <v>94</v>
      </c>
    </row>
    <row r="14808" spans="1:14">
      <c r="A14808">
        <v>46</v>
      </c>
      <c r="B14808" t="s">
        <v>1667</v>
      </c>
      <c r="C14808" t="s">
        <v>1666</v>
      </c>
      <c r="D14808">
        <v>781</v>
      </c>
      <c r="E14808" s="1">
        <v>1.3049999999999999</v>
      </c>
      <c r="F14808">
        <v>1.5289999999999999</v>
      </c>
      <c r="G14808">
        <v>0.19600000000000001</v>
      </c>
      <c r="H14808">
        <v>56</v>
      </c>
      <c r="I14808">
        <v>6.6</v>
      </c>
      <c r="J14808">
        <v>1.8500000000000001E-3</v>
      </c>
      <c r="K14808">
        <v>0.502</v>
      </c>
      <c r="L14808">
        <v>1.6211031746031759</v>
      </c>
      <c r="M14808" s="2">
        <f t="shared" si="464"/>
        <v>36.507936507936506</v>
      </c>
      <c r="N14808" t="s">
        <v>94</v>
      </c>
    </row>
    <row r="14809" spans="1:14">
      <c r="A14809">
        <v>47</v>
      </c>
      <c r="B14809" t="s">
        <v>1150</v>
      </c>
      <c r="C14809" t="s">
        <v>1149</v>
      </c>
      <c r="D14809">
        <v>1730</v>
      </c>
      <c r="E14809" s="1">
        <v>1.292</v>
      </c>
      <c r="F14809">
        <v>1.87</v>
      </c>
      <c r="G14809">
        <v>0.14699999999999999</v>
      </c>
      <c r="H14809">
        <v>68</v>
      </c>
      <c r="I14809">
        <v>8.5</v>
      </c>
      <c r="J14809">
        <v>4.0499999999999998E-3</v>
      </c>
      <c r="K14809">
        <v>0.66500000000000004</v>
      </c>
      <c r="L14809">
        <v>1.6211031746031759</v>
      </c>
      <c r="M14809" s="2">
        <f t="shared" si="464"/>
        <v>37.301587301587304</v>
      </c>
      <c r="N14809" t="s">
        <v>94</v>
      </c>
    </row>
    <row r="14810" spans="1:14">
      <c r="A14810">
        <v>48</v>
      </c>
      <c r="B14810" t="s">
        <v>6522</v>
      </c>
      <c r="C14810" t="s">
        <v>6521</v>
      </c>
      <c r="D14810">
        <v>2688</v>
      </c>
      <c r="E14810" s="1">
        <v>1.282</v>
      </c>
      <c r="F14810">
        <v>2.464</v>
      </c>
      <c r="G14810">
        <v>0.158</v>
      </c>
      <c r="H14810">
        <v>38</v>
      </c>
      <c r="I14810" t="s">
        <v>18288</v>
      </c>
      <c r="J14810">
        <v>2.9499999999999999E-3</v>
      </c>
      <c r="K14810">
        <v>0.876</v>
      </c>
      <c r="L14810">
        <v>1.6211031746031759</v>
      </c>
      <c r="M14810" s="2">
        <f t="shared" si="464"/>
        <v>38.095238095238095</v>
      </c>
      <c r="N14810" t="s">
        <v>94</v>
      </c>
    </row>
    <row r="14811" spans="1:14">
      <c r="A14811">
        <v>49</v>
      </c>
      <c r="B14811" t="s">
        <v>1148</v>
      </c>
      <c r="C14811" t="s">
        <v>1147</v>
      </c>
      <c r="D14811">
        <v>497</v>
      </c>
      <c r="E14811" s="1">
        <v>1.274</v>
      </c>
      <c r="G14811">
        <v>0.16700000000000001</v>
      </c>
      <c r="H14811">
        <v>42</v>
      </c>
      <c r="I14811">
        <v>4.0999999999999996</v>
      </c>
      <c r="J14811">
        <v>2.5400000000000002E-3</v>
      </c>
      <c r="L14811">
        <v>1.6211031746031759</v>
      </c>
      <c r="M14811" s="2">
        <f t="shared" si="464"/>
        <v>38.888888888888893</v>
      </c>
      <c r="N14811" t="s">
        <v>94</v>
      </c>
    </row>
    <row r="14812" spans="1:14">
      <c r="A14812">
        <v>50</v>
      </c>
      <c r="B14812" t="s">
        <v>1146</v>
      </c>
      <c r="C14812" t="s">
        <v>1145</v>
      </c>
      <c r="D14812">
        <v>202</v>
      </c>
      <c r="E14812" s="1">
        <v>1.171</v>
      </c>
      <c r="F14812">
        <v>1.0640000000000001</v>
      </c>
      <c r="G14812">
        <v>0.14299999999999999</v>
      </c>
      <c r="H14812">
        <v>21</v>
      </c>
      <c r="I14812">
        <v>7</v>
      </c>
      <c r="J14812">
        <v>5.8E-4</v>
      </c>
      <c r="K14812">
        <v>0.42299999999999999</v>
      </c>
      <c r="L14812">
        <v>1.6211031746031759</v>
      </c>
      <c r="M14812" s="2">
        <f t="shared" si="464"/>
        <v>39.682539682539684</v>
      </c>
      <c r="N14812" t="s">
        <v>94</v>
      </c>
    </row>
    <row r="14813" spans="1:14">
      <c r="A14813">
        <v>51</v>
      </c>
      <c r="B14813" t="s">
        <v>4657</v>
      </c>
      <c r="C14813" t="s">
        <v>4656</v>
      </c>
      <c r="D14813">
        <v>1026</v>
      </c>
      <c r="E14813" s="1">
        <v>1.1619999999999999</v>
      </c>
      <c r="F14813">
        <v>1.514</v>
      </c>
      <c r="G14813">
        <v>0.111</v>
      </c>
      <c r="H14813">
        <v>36</v>
      </c>
      <c r="I14813">
        <v>9</v>
      </c>
      <c r="J14813">
        <v>1.5100000000000001E-3</v>
      </c>
      <c r="K14813">
        <v>0.48199999999999998</v>
      </c>
      <c r="L14813">
        <v>1.6211031746031759</v>
      </c>
      <c r="M14813" s="2">
        <f t="shared" si="464"/>
        <v>40.476190476190474</v>
      </c>
      <c r="N14813" t="s">
        <v>94</v>
      </c>
    </row>
    <row r="14814" spans="1:14">
      <c r="A14814">
        <v>52</v>
      </c>
      <c r="B14814" t="s">
        <v>6432</v>
      </c>
      <c r="C14814" t="s">
        <v>6431</v>
      </c>
      <c r="D14814">
        <v>724</v>
      </c>
      <c r="E14814" s="1">
        <v>1.135</v>
      </c>
      <c r="F14814">
        <v>2.1739999999999999</v>
      </c>
      <c r="G14814">
        <v>0.3</v>
      </c>
      <c r="H14814">
        <v>20</v>
      </c>
      <c r="I14814">
        <v>9.5</v>
      </c>
      <c r="J14814">
        <v>1.16E-3</v>
      </c>
      <c r="K14814">
        <v>0.72199999999999998</v>
      </c>
      <c r="L14814">
        <v>1.6211031746031759</v>
      </c>
      <c r="M14814" s="2">
        <f t="shared" si="464"/>
        <v>41.269841269841265</v>
      </c>
      <c r="N14814" t="s">
        <v>94</v>
      </c>
    </row>
    <row r="14815" spans="1:14">
      <c r="A14815">
        <v>53</v>
      </c>
      <c r="B14815" t="s">
        <v>1144</v>
      </c>
      <c r="C14815" t="s">
        <v>1143</v>
      </c>
      <c r="D14815">
        <v>846</v>
      </c>
      <c r="E14815" s="1">
        <v>1.1160000000000001</v>
      </c>
      <c r="F14815">
        <v>1.0589999999999999</v>
      </c>
      <c r="G14815">
        <v>5.2999999999999999E-2</v>
      </c>
      <c r="H14815">
        <v>19</v>
      </c>
      <c r="I14815" t="s">
        <v>18288</v>
      </c>
      <c r="J14815">
        <v>8.4999999999999995E-4</v>
      </c>
      <c r="K14815">
        <v>0.41</v>
      </c>
      <c r="L14815">
        <v>1.6211031746031759</v>
      </c>
      <c r="M14815" s="2">
        <f t="shared" si="464"/>
        <v>42.063492063492063</v>
      </c>
      <c r="N14815" t="s">
        <v>94</v>
      </c>
    </row>
    <row r="14816" spans="1:14">
      <c r="A14816">
        <v>54</v>
      </c>
      <c r="B14816" t="s">
        <v>1142</v>
      </c>
      <c r="C14816" t="s">
        <v>1141</v>
      </c>
      <c r="D14816">
        <v>406</v>
      </c>
      <c r="E14816" s="1">
        <v>1.113</v>
      </c>
      <c r="F14816">
        <v>1.1319999999999999</v>
      </c>
      <c r="G14816">
        <v>0.56799999999999995</v>
      </c>
      <c r="H14816">
        <v>37</v>
      </c>
      <c r="I14816">
        <v>7.7</v>
      </c>
      <c r="J14816">
        <v>9.3999999999999997E-4</v>
      </c>
      <c r="K14816">
        <v>0.39300000000000002</v>
      </c>
      <c r="L14816">
        <v>1.6211031746031759</v>
      </c>
      <c r="M14816" s="2">
        <f t="shared" si="464"/>
        <v>42.857142857142854</v>
      </c>
      <c r="N14816" t="s">
        <v>94</v>
      </c>
    </row>
    <row r="14817" spans="1:14">
      <c r="A14817">
        <v>55</v>
      </c>
      <c r="B14817" t="s">
        <v>1140</v>
      </c>
      <c r="C14817" t="s">
        <v>1139</v>
      </c>
      <c r="D14817">
        <v>1776</v>
      </c>
      <c r="E14817" s="1">
        <v>1.0820000000000001</v>
      </c>
      <c r="F14817">
        <v>1.6339999999999999</v>
      </c>
      <c r="G14817">
        <v>0.20300000000000001</v>
      </c>
      <c r="H14817">
        <v>74</v>
      </c>
      <c r="I14817">
        <v>9.9</v>
      </c>
      <c r="J14817">
        <v>3.4299999999999999E-3</v>
      </c>
      <c r="K14817">
        <v>0.60199999999999998</v>
      </c>
      <c r="L14817">
        <v>1.6211031746031759</v>
      </c>
      <c r="M14817" s="2">
        <f t="shared" si="464"/>
        <v>43.650793650793652</v>
      </c>
      <c r="N14817" t="s">
        <v>94</v>
      </c>
    </row>
    <row r="14818" spans="1:14">
      <c r="A14818">
        <v>56</v>
      </c>
      <c r="B14818" t="s">
        <v>5848</v>
      </c>
      <c r="C14818" t="s">
        <v>5847</v>
      </c>
      <c r="D14818">
        <v>1780</v>
      </c>
      <c r="E14818" s="1">
        <v>1.081</v>
      </c>
      <c r="F14818">
        <v>1.7490000000000001</v>
      </c>
      <c r="G14818">
        <v>0.26300000000000001</v>
      </c>
      <c r="H14818">
        <v>95</v>
      </c>
      <c r="I14818">
        <v>8.9</v>
      </c>
      <c r="J14818">
        <v>5.4099999999999999E-3</v>
      </c>
      <c r="K14818">
        <v>0.91300000000000003</v>
      </c>
      <c r="L14818">
        <v>1.6211031746031759</v>
      </c>
      <c r="M14818" s="2">
        <f t="shared" si="464"/>
        <v>44.444444444444443</v>
      </c>
      <c r="N14818" t="s">
        <v>94</v>
      </c>
    </row>
    <row r="14819" spans="1:14">
      <c r="A14819">
        <v>57</v>
      </c>
      <c r="B14819" t="s">
        <v>1138</v>
      </c>
      <c r="C14819" t="s">
        <v>1137</v>
      </c>
      <c r="D14819">
        <v>2452</v>
      </c>
      <c r="E14819" s="1">
        <v>1.03</v>
      </c>
      <c r="F14819">
        <v>1.206</v>
      </c>
      <c r="G14819">
        <v>0.38700000000000001</v>
      </c>
      <c r="H14819">
        <v>31</v>
      </c>
      <c r="I14819" t="s">
        <v>18288</v>
      </c>
      <c r="J14819">
        <v>1.31E-3</v>
      </c>
      <c r="K14819">
        <v>0.46600000000000003</v>
      </c>
      <c r="L14819">
        <v>1.6211031746031759</v>
      </c>
      <c r="M14819" s="2">
        <f t="shared" si="464"/>
        <v>45.238095238095241</v>
      </c>
      <c r="N14819" t="s">
        <v>94</v>
      </c>
    </row>
    <row r="14820" spans="1:14">
      <c r="A14820">
        <v>58</v>
      </c>
      <c r="B14820" t="s">
        <v>4699</v>
      </c>
      <c r="C14820" t="s">
        <v>4698</v>
      </c>
      <c r="D14820">
        <v>601</v>
      </c>
      <c r="E14820" s="1">
        <v>1.0249999999999999</v>
      </c>
      <c r="F14820">
        <v>1.294</v>
      </c>
      <c r="G14820">
        <v>0.24399999999999999</v>
      </c>
      <c r="H14820">
        <v>45</v>
      </c>
      <c r="I14820">
        <v>6.8</v>
      </c>
      <c r="J14820">
        <v>1.2999999999999999E-3</v>
      </c>
      <c r="K14820">
        <v>0.38200000000000001</v>
      </c>
      <c r="L14820">
        <v>1.6211031746031759</v>
      </c>
      <c r="M14820" s="2">
        <f t="shared" si="464"/>
        <v>46.031746031746032</v>
      </c>
      <c r="N14820" t="s">
        <v>94</v>
      </c>
    </row>
    <row r="14821" spans="1:14">
      <c r="A14821">
        <v>59</v>
      </c>
      <c r="B14821" t="s">
        <v>1136</v>
      </c>
      <c r="C14821" t="s">
        <v>1135</v>
      </c>
      <c r="D14821">
        <v>362</v>
      </c>
      <c r="E14821" s="1">
        <v>1</v>
      </c>
      <c r="F14821">
        <v>1.6819999999999999</v>
      </c>
      <c r="G14821">
        <v>1.667</v>
      </c>
      <c r="H14821">
        <v>27</v>
      </c>
      <c r="I14821">
        <v>3.7</v>
      </c>
      <c r="J14821">
        <v>1.6299999999999999E-3</v>
      </c>
      <c r="K14821">
        <v>0.70299999999999996</v>
      </c>
      <c r="L14821">
        <v>1.6211031746031759</v>
      </c>
      <c r="M14821" s="2">
        <f t="shared" si="464"/>
        <v>46.825396825396822</v>
      </c>
      <c r="N14821" t="s">
        <v>94</v>
      </c>
    </row>
    <row r="14822" spans="1:14">
      <c r="A14822">
        <v>60</v>
      </c>
      <c r="B14822" t="s">
        <v>6780</v>
      </c>
      <c r="C14822" t="s">
        <v>6781</v>
      </c>
      <c r="D14822">
        <v>273</v>
      </c>
      <c r="E14822" s="1">
        <v>0.98099999999999998</v>
      </c>
      <c r="F14822">
        <v>0.91</v>
      </c>
      <c r="G14822">
        <v>1.111</v>
      </c>
      <c r="H14822">
        <v>27</v>
      </c>
      <c r="I14822">
        <v>5.7</v>
      </c>
      <c r="J14822">
        <v>3.1E-4</v>
      </c>
      <c r="K14822">
        <v>0.14399999999999999</v>
      </c>
      <c r="L14822">
        <v>1.6211031746031759</v>
      </c>
      <c r="M14822" s="2">
        <f t="shared" si="464"/>
        <v>47.619047619047613</v>
      </c>
      <c r="N14822" t="s">
        <v>94</v>
      </c>
    </row>
    <row r="14823" spans="1:14">
      <c r="A14823">
        <v>61</v>
      </c>
      <c r="B14823" t="s">
        <v>1134</v>
      </c>
      <c r="C14823" t="s">
        <v>1133</v>
      </c>
      <c r="D14823">
        <v>1513</v>
      </c>
      <c r="E14823" s="1">
        <v>0.96099999999999997</v>
      </c>
      <c r="F14823">
        <v>1.0760000000000001</v>
      </c>
      <c r="G14823">
        <v>0.80200000000000005</v>
      </c>
      <c r="H14823">
        <v>101</v>
      </c>
      <c r="I14823">
        <v>6</v>
      </c>
      <c r="J14823">
        <v>2.3999999999999998E-3</v>
      </c>
      <c r="K14823">
        <v>0.217</v>
      </c>
      <c r="L14823">
        <v>1.6211031746031759</v>
      </c>
      <c r="M14823" s="2">
        <f t="shared" si="464"/>
        <v>48.412698412698411</v>
      </c>
      <c r="N14823" t="s">
        <v>94</v>
      </c>
    </row>
    <row r="14824" spans="1:14">
      <c r="A14824">
        <v>62</v>
      </c>
      <c r="B14824" t="s">
        <v>1132</v>
      </c>
      <c r="C14824" t="s">
        <v>1131</v>
      </c>
      <c r="D14824">
        <v>595</v>
      </c>
      <c r="E14824" s="1">
        <v>0.95499999999999996</v>
      </c>
      <c r="F14824">
        <v>1.413</v>
      </c>
      <c r="G14824">
        <v>0</v>
      </c>
      <c r="H14824">
        <v>22</v>
      </c>
      <c r="I14824">
        <v>9.5</v>
      </c>
      <c r="J14824">
        <v>9.8999999999999999E-4</v>
      </c>
      <c r="K14824">
        <v>0.52</v>
      </c>
      <c r="L14824">
        <v>1.6211031746031759</v>
      </c>
      <c r="M14824" s="2">
        <f t="shared" si="464"/>
        <v>49.206349206349202</v>
      </c>
      <c r="N14824" t="s">
        <v>94</v>
      </c>
    </row>
    <row r="14825" spans="1:14">
      <c r="A14825">
        <v>63</v>
      </c>
      <c r="B14825" t="s">
        <v>1130</v>
      </c>
      <c r="C14825" t="s">
        <v>1129</v>
      </c>
      <c r="D14825">
        <v>522</v>
      </c>
      <c r="E14825" s="1">
        <v>0.94099999999999995</v>
      </c>
      <c r="F14825">
        <v>1.026</v>
      </c>
      <c r="G14825">
        <v>1.464</v>
      </c>
      <c r="H14825">
        <v>28</v>
      </c>
      <c r="I14825">
        <v>9.6999999999999993</v>
      </c>
      <c r="J14825">
        <v>8.8000000000000003E-4</v>
      </c>
      <c r="K14825">
        <v>0.432</v>
      </c>
      <c r="L14825">
        <v>1.6211031746031759</v>
      </c>
      <c r="M14825" s="2">
        <f t="shared" si="464"/>
        <v>50</v>
      </c>
      <c r="N14825" t="s">
        <v>94</v>
      </c>
    </row>
    <row r="14826" spans="1:14">
      <c r="A14826">
        <v>64</v>
      </c>
      <c r="B14826" t="s">
        <v>1128</v>
      </c>
      <c r="C14826" t="s">
        <v>1127</v>
      </c>
      <c r="D14826">
        <v>436</v>
      </c>
      <c r="E14826" s="1">
        <v>0.93</v>
      </c>
      <c r="F14826">
        <v>0.99299999999999999</v>
      </c>
      <c r="G14826">
        <v>6.9000000000000006E-2</v>
      </c>
      <c r="H14826">
        <v>29</v>
      </c>
      <c r="I14826">
        <v>8.6999999999999993</v>
      </c>
      <c r="J14826">
        <v>7.7999999999999999E-4</v>
      </c>
      <c r="K14826">
        <v>0.307</v>
      </c>
      <c r="L14826">
        <v>1.6211031746031759</v>
      </c>
      <c r="M14826" s="2">
        <f t="shared" si="464"/>
        <v>50.793650793650791</v>
      </c>
      <c r="N14826" t="s">
        <v>94</v>
      </c>
    </row>
    <row r="14827" spans="1:14">
      <c r="A14827">
        <v>65</v>
      </c>
      <c r="B14827" t="s">
        <v>8525</v>
      </c>
      <c r="C14827" t="s">
        <v>8524</v>
      </c>
      <c r="D14827">
        <v>523</v>
      </c>
      <c r="E14827" s="1">
        <v>0.9</v>
      </c>
      <c r="F14827">
        <v>1.4450000000000001</v>
      </c>
      <c r="G14827">
        <v>0.16700000000000001</v>
      </c>
      <c r="H14827">
        <v>24</v>
      </c>
      <c r="I14827" t="s">
        <v>18288</v>
      </c>
      <c r="J14827">
        <v>1.0499999999999999E-3</v>
      </c>
      <c r="K14827">
        <v>0.54300000000000004</v>
      </c>
      <c r="L14827">
        <v>1.6211031746031759</v>
      </c>
      <c r="M14827" s="2">
        <f t="shared" ref="M14827:M14858" si="465">A14827/126*100</f>
        <v>51.587301587301596</v>
      </c>
      <c r="N14827" t="s">
        <v>94</v>
      </c>
    </row>
    <row r="14828" spans="1:14">
      <c r="A14828">
        <v>66</v>
      </c>
      <c r="B14828" t="s">
        <v>1126</v>
      </c>
      <c r="C14828" t="s">
        <v>1125</v>
      </c>
      <c r="D14828">
        <v>706</v>
      </c>
      <c r="E14828" s="1">
        <v>0.89500000000000002</v>
      </c>
      <c r="F14828">
        <v>2.1680000000000001</v>
      </c>
      <c r="G14828">
        <v>0.4</v>
      </c>
      <c r="H14828">
        <v>30</v>
      </c>
      <c r="I14828">
        <v>9.4</v>
      </c>
      <c r="J14828">
        <v>1.81E-3</v>
      </c>
      <c r="K14828">
        <v>0.755</v>
      </c>
      <c r="L14828">
        <v>1.6211031746031759</v>
      </c>
      <c r="M14828" s="2">
        <f t="shared" si="465"/>
        <v>52.380952380952387</v>
      </c>
      <c r="N14828" t="s">
        <v>94</v>
      </c>
    </row>
    <row r="14829" spans="1:14">
      <c r="A14829">
        <v>67</v>
      </c>
      <c r="B14829" t="s">
        <v>1124</v>
      </c>
      <c r="C14829" t="s">
        <v>1123</v>
      </c>
      <c r="D14829">
        <v>968</v>
      </c>
      <c r="E14829" s="1">
        <v>0.877</v>
      </c>
      <c r="F14829">
        <v>1.1819999999999999</v>
      </c>
      <c r="G14829">
        <v>6.7000000000000004E-2</v>
      </c>
      <c r="H14829">
        <v>30</v>
      </c>
      <c r="I14829" t="s">
        <v>18288</v>
      </c>
      <c r="J14829">
        <v>1.25E-3</v>
      </c>
      <c r="K14829">
        <v>0.5</v>
      </c>
      <c r="L14829">
        <v>1.6211031746031759</v>
      </c>
      <c r="M14829" s="2">
        <f t="shared" si="465"/>
        <v>53.174603174603178</v>
      </c>
      <c r="N14829" t="s">
        <v>94</v>
      </c>
    </row>
    <row r="14830" spans="1:14">
      <c r="A14830">
        <v>68</v>
      </c>
      <c r="B14830" t="s">
        <v>4695</v>
      </c>
      <c r="C14830" t="s">
        <v>4694</v>
      </c>
      <c r="D14830">
        <v>269</v>
      </c>
      <c r="E14830" s="1">
        <v>0.86899999999999999</v>
      </c>
      <c r="F14830">
        <v>1.2629999999999999</v>
      </c>
      <c r="G14830">
        <v>0.48299999999999998</v>
      </c>
      <c r="H14830">
        <v>29</v>
      </c>
      <c r="I14830">
        <v>4.9000000000000004</v>
      </c>
      <c r="J14830">
        <v>8.4999999999999995E-4</v>
      </c>
      <c r="K14830">
        <v>0.41099999999999998</v>
      </c>
      <c r="L14830">
        <v>1.6211031746031759</v>
      </c>
      <c r="M14830" s="2">
        <f t="shared" si="465"/>
        <v>53.968253968253968</v>
      </c>
      <c r="N14830" t="s">
        <v>94</v>
      </c>
    </row>
    <row r="14831" spans="1:14">
      <c r="A14831">
        <v>69</v>
      </c>
      <c r="B14831" t="s">
        <v>6802</v>
      </c>
      <c r="C14831" t="s">
        <v>6803</v>
      </c>
      <c r="D14831">
        <v>688</v>
      </c>
      <c r="E14831" s="1">
        <v>0.86699999999999999</v>
      </c>
      <c r="F14831">
        <v>1.1759999999999999</v>
      </c>
      <c r="G14831">
        <v>0.04</v>
      </c>
      <c r="H14831">
        <v>25</v>
      </c>
      <c r="I14831" t="s">
        <v>18288</v>
      </c>
      <c r="J14831">
        <v>7.7999999999999999E-4</v>
      </c>
      <c r="K14831">
        <v>0.314</v>
      </c>
      <c r="L14831">
        <v>1.6211031746031759</v>
      </c>
      <c r="M14831" s="2">
        <f t="shared" si="465"/>
        <v>54.761904761904766</v>
      </c>
      <c r="N14831" t="s">
        <v>94</v>
      </c>
    </row>
    <row r="14832" spans="1:14">
      <c r="A14832">
        <v>70</v>
      </c>
      <c r="B14832" t="s">
        <v>6810</v>
      </c>
      <c r="C14832" t="s">
        <v>6811</v>
      </c>
      <c r="D14832">
        <v>866</v>
      </c>
      <c r="E14832" s="1">
        <v>0.83299999999999996</v>
      </c>
      <c r="F14832">
        <v>1.333</v>
      </c>
      <c r="G14832">
        <v>4.2000000000000003E-2</v>
      </c>
      <c r="H14832">
        <v>24</v>
      </c>
      <c r="I14832" t="s">
        <v>18288</v>
      </c>
      <c r="J14832">
        <v>9.5E-4</v>
      </c>
      <c r="K14832">
        <v>0.47299999999999998</v>
      </c>
      <c r="L14832">
        <v>1.6211031746031759</v>
      </c>
      <c r="M14832" s="2">
        <f t="shared" si="465"/>
        <v>55.555555555555557</v>
      </c>
      <c r="N14832" t="s">
        <v>94</v>
      </c>
    </row>
    <row r="14833" spans="1:14">
      <c r="A14833">
        <v>71</v>
      </c>
      <c r="B14833" t="s">
        <v>1122</v>
      </c>
      <c r="C14833" t="s">
        <v>1121</v>
      </c>
      <c r="D14833">
        <v>507</v>
      </c>
      <c r="E14833" s="1">
        <v>0.83099999999999996</v>
      </c>
      <c r="F14833">
        <v>1.0529999999999999</v>
      </c>
      <c r="G14833">
        <v>0.23100000000000001</v>
      </c>
      <c r="H14833">
        <v>26</v>
      </c>
      <c r="I14833">
        <v>7.5</v>
      </c>
      <c r="J14833">
        <v>1.49E-3</v>
      </c>
      <c r="K14833">
        <v>0.45400000000000001</v>
      </c>
      <c r="L14833">
        <v>1.6211031746031759</v>
      </c>
      <c r="M14833" s="2">
        <f t="shared" si="465"/>
        <v>56.349206349206348</v>
      </c>
      <c r="N14833" t="s">
        <v>94</v>
      </c>
    </row>
    <row r="14834" spans="1:14">
      <c r="A14834">
        <v>72</v>
      </c>
      <c r="B14834" t="s">
        <v>1120</v>
      </c>
      <c r="C14834" t="s">
        <v>1119</v>
      </c>
      <c r="D14834">
        <v>371</v>
      </c>
      <c r="E14834" s="1">
        <v>0.83099999999999996</v>
      </c>
      <c r="F14834">
        <v>0.88100000000000001</v>
      </c>
      <c r="G14834">
        <v>0.25700000000000001</v>
      </c>
      <c r="H14834">
        <v>35</v>
      </c>
      <c r="I14834">
        <v>6.6</v>
      </c>
      <c r="J14834">
        <v>8.4000000000000003E-4</v>
      </c>
      <c r="K14834">
        <v>0.28599999999999998</v>
      </c>
      <c r="L14834">
        <v>1.6211031746031759</v>
      </c>
      <c r="M14834" s="2">
        <f t="shared" si="465"/>
        <v>57.142857142857139</v>
      </c>
      <c r="N14834" t="s">
        <v>94</v>
      </c>
    </row>
    <row r="14835" spans="1:14">
      <c r="A14835">
        <v>73</v>
      </c>
      <c r="B14835" t="s">
        <v>1118</v>
      </c>
      <c r="C14835" t="s">
        <v>1117</v>
      </c>
      <c r="D14835">
        <v>548</v>
      </c>
      <c r="E14835" s="1">
        <v>0.82699999999999996</v>
      </c>
      <c r="F14835">
        <v>1.1339999999999999</v>
      </c>
      <c r="G14835">
        <v>6.4000000000000001E-2</v>
      </c>
      <c r="H14835">
        <v>140</v>
      </c>
      <c r="I14835">
        <v>4.0999999999999996</v>
      </c>
      <c r="J14835">
        <v>1.8E-3</v>
      </c>
      <c r="K14835">
        <v>0.27500000000000002</v>
      </c>
      <c r="L14835">
        <v>1.6211031746031759</v>
      </c>
      <c r="M14835" s="2">
        <f t="shared" si="465"/>
        <v>57.936507936507944</v>
      </c>
      <c r="N14835" t="s">
        <v>94</v>
      </c>
    </row>
    <row r="14836" spans="1:14">
      <c r="A14836">
        <v>74</v>
      </c>
      <c r="B14836" t="s">
        <v>1116</v>
      </c>
      <c r="C14836" t="s">
        <v>1115</v>
      </c>
      <c r="D14836">
        <v>1704</v>
      </c>
      <c r="E14836" s="1">
        <v>0.80400000000000005</v>
      </c>
      <c r="F14836">
        <v>1.2529999999999999</v>
      </c>
      <c r="G14836">
        <v>0.17599999999999999</v>
      </c>
      <c r="H14836">
        <v>34</v>
      </c>
      <c r="I14836" t="s">
        <v>18288</v>
      </c>
      <c r="J14836">
        <v>1.34E-3</v>
      </c>
      <c r="K14836">
        <v>0.45</v>
      </c>
      <c r="L14836">
        <v>1.6211031746031759</v>
      </c>
      <c r="M14836" s="2">
        <f t="shared" si="465"/>
        <v>58.730158730158735</v>
      </c>
      <c r="N14836" t="s">
        <v>94</v>
      </c>
    </row>
    <row r="14837" spans="1:14">
      <c r="A14837">
        <v>75</v>
      </c>
      <c r="B14837" t="s">
        <v>1114</v>
      </c>
      <c r="C14837" t="s">
        <v>1113</v>
      </c>
      <c r="D14837">
        <v>653</v>
      </c>
      <c r="E14837" s="1">
        <v>0.79400000000000004</v>
      </c>
      <c r="F14837">
        <v>1.84</v>
      </c>
      <c r="G14837">
        <v>0.51600000000000001</v>
      </c>
      <c r="H14837">
        <v>31</v>
      </c>
      <c r="I14837">
        <v>6.7</v>
      </c>
      <c r="J14837">
        <v>1.9E-3</v>
      </c>
      <c r="K14837">
        <v>0.72099999999999997</v>
      </c>
      <c r="L14837">
        <v>1.6211031746031759</v>
      </c>
      <c r="M14837" s="2">
        <f t="shared" si="465"/>
        <v>59.523809523809526</v>
      </c>
      <c r="N14837" t="s">
        <v>94</v>
      </c>
    </row>
    <row r="14838" spans="1:14">
      <c r="A14838">
        <v>76</v>
      </c>
      <c r="B14838" t="s">
        <v>1112</v>
      </c>
      <c r="C14838" t="s">
        <v>1111</v>
      </c>
      <c r="D14838">
        <v>194</v>
      </c>
      <c r="E14838" s="1">
        <v>0.78900000000000003</v>
      </c>
      <c r="G14838">
        <v>0.105</v>
      </c>
      <c r="H14838">
        <v>19</v>
      </c>
      <c r="I14838">
        <v>8.4</v>
      </c>
      <c r="J14838">
        <v>1.2E-4</v>
      </c>
      <c r="L14838">
        <v>1.6211031746031759</v>
      </c>
      <c r="M14838" s="2">
        <f t="shared" si="465"/>
        <v>60.317460317460316</v>
      </c>
      <c r="N14838" t="s">
        <v>94</v>
      </c>
    </row>
    <row r="14839" spans="1:14">
      <c r="A14839">
        <v>77</v>
      </c>
      <c r="B14839" t="s">
        <v>1110</v>
      </c>
      <c r="C14839" t="s">
        <v>1109</v>
      </c>
      <c r="D14839">
        <v>491</v>
      </c>
      <c r="E14839" s="1">
        <v>0.78800000000000003</v>
      </c>
      <c r="F14839">
        <v>0.89100000000000001</v>
      </c>
      <c r="G14839">
        <v>6.0999999999999999E-2</v>
      </c>
      <c r="H14839">
        <v>33</v>
      </c>
      <c r="I14839">
        <v>8.6</v>
      </c>
      <c r="J14839">
        <v>1.0399999999999999E-3</v>
      </c>
      <c r="K14839">
        <v>0.29299999999999998</v>
      </c>
      <c r="L14839">
        <v>1.6211031746031759</v>
      </c>
      <c r="M14839" s="2">
        <f t="shared" si="465"/>
        <v>61.111111111111114</v>
      </c>
      <c r="N14839" t="s">
        <v>94</v>
      </c>
    </row>
    <row r="14840" spans="1:14">
      <c r="A14840">
        <v>78</v>
      </c>
      <c r="B14840" t="s">
        <v>1108</v>
      </c>
      <c r="C14840" t="s">
        <v>1107</v>
      </c>
      <c r="D14840">
        <v>992</v>
      </c>
      <c r="E14840" s="1">
        <v>0.77800000000000002</v>
      </c>
      <c r="F14840">
        <v>0.879</v>
      </c>
      <c r="G14840">
        <v>0.1</v>
      </c>
      <c r="H14840">
        <v>70</v>
      </c>
      <c r="I14840" t="s">
        <v>18288</v>
      </c>
      <c r="J14840">
        <v>1.67E-3</v>
      </c>
      <c r="K14840">
        <v>0.32900000000000001</v>
      </c>
      <c r="L14840">
        <v>1.6211031746031759</v>
      </c>
      <c r="M14840" s="2">
        <f t="shared" si="465"/>
        <v>61.904761904761905</v>
      </c>
      <c r="N14840" t="s">
        <v>94</v>
      </c>
    </row>
    <row r="14841" spans="1:14">
      <c r="A14841">
        <v>79</v>
      </c>
      <c r="B14841" t="s">
        <v>1106</v>
      </c>
      <c r="C14841" t="s">
        <v>1105</v>
      </c>
      <c r="D14841">
        <v>353</v>
      </c>
      <c r="E14841" s="1">
        <v>0.76900000000000002</v>
      </c>
      <c r="G14841">
        <v>0.19</v>
      </c>
      <c r="H14841">
        <v>21</v>
      </c>
      <c r="I14841">
        <v>7.8</v>
      </c>
      <c r="J14841">
        <v>1.0300000000000001E-3</v>
      </c>
      <c r="L14841">
        <v>1.6211031746031759</v>
      </c>
      <c r="M14841" s="2">
        <f t="shared" si="465"/>
        <v>62.698412698412696</v>
      </c>
      <c r="N14841" t="s">
        <v>94</v>
      </c>
    </row>
    <row r="14842" spans="1:14">
      <c r="A14842">
        <v>80</v>
      </c>
      <c r="B14842" t="s">
        <v>660</v>
      </c>
      <c r="C14842" t="s">
        <v>659</v>
      </c>
      <c r="D14842">
        <v>31</v>
      </c>
      <c r="E14842" s="1">
        <v>0.75</v>
      </c>
      <c r="F14842">
        <v>0.93500000000000005</v>
      </c>
      <c r="G14842">
        <v>0.2</v>
      </c>
      <c r="H14842">
        <v>10</v>
      </c>
      <c r="J14842">
        <v>8.0000000000000007E-5</v>
      </c>
      <c r="K14842">
        <v>0.14899999999999999</v>
      </c>
      <c r="L14842">
        <v>1.6211031746031759</v>
      </c>
      <c r="M14842" s="2">
        <f t="shared" si="465"/>
        <v>63.492063492063487</v>
      </c>
      <c r="N14842" t="s">
        <v>94</v>
      </c>
    </row>
    <row r="14843" spans="1:14">
      <c r="A14843">
        <v>81</v>
      </c>
      <c r="B14843" t="s">
        <v>264</v>
      </c>
      <c r="C14843" t="s">
        <v>263</v>
      </c>
      <c r="D14843">
        <v>149</v>
      </c>
      <c r="E14843" s="1">
        <v>0.75</v>
      </c>
      <c r="F14843">
        <v>0.81299999999999994</v>
      </c>
      <c r="G14843">
        <v>0.14299999999999999</v>
      </c>
      <c r="H14843">
        <v>28</v>
      </c>
      <c r="I14843">
        <v>6.9</v>
      </c>
      <c r="J14843">
        <v>4.4000000000000002E-4</v>
      </c>
      <c r="K14843">
        <v>0.311</v>
      </c>
      <c r="L14843">
        <v>1.6211031746031759</v>
      </c>
      <c r="M14843" s="2">
        <f t="shared" si="465"/>
        <v>64.285714285714292</v>
      </c>
      <c r="N14843" t="s">
        <v>94</v>
      </c>
    </row>
    <row r="14844" spans="1:14">
      <c r="A14844">
        <v>82</v>
      </c>
      <c r="B14844" t="s">
        <v>1104</v>
      </c>
      <c r="C14844" t="s">
        <v>1103</v>
      </c>
      <c r="D14844">
        <v>167</v>
      </c>
      <c r="E14844" s="1">
        <v>0.73299999999999998</v>
      </c>
      <c r="F14844">
        <v>1.103</v>
      </c>
      <c r="G14844">
        <v>0.5</v>
      </c>
      <c r="H14844">
        <v>18</v>
      </c>
      <c r="I14844">
        <v>6</v>
      </c>
      <c r="J14844">
        <v>4.2000000000000002E-4</v>
      </c>
      <c r="K14844">
        <v>0.35399999999999998</v>
      </c>
      <c r="L14844">
        <v>1.6211031746031759</v>
      </c>
      <c r="M14844" s="2">
        <f t="shared" si="465"/>
        <v>65.079365079365076</v>
      </c>
      <c r="N14844" t="s">
        <v>94</v>
      </c>
    </row>
    <row r="14845" spans="1:14">
      <c r="A14845">
        <v>83</v>
      </c>
      <c r="B14845" t="s">
        <v>6606</v>
      </c>
      <c r="C14845" t="s">
        <v>6605</v>
      </c>
      <c r="D14845">
        <v>395</v>
      </c>
      <c r="E14845" s="1">
        <v>0.72299999999999998</v>
      </c>
      <c r="F14845">
        <v>0.82</v>
      </c>
      <c r="G14845">
        <v>9.2999999999999999E-2</v>
      </c>
      <c r="H14845">
        <v>43</v>
      </c>
      <c r="I14845">
        <v>6.9</v>
      </c>
      <c r="J14845">
        <v>8.4999999999999995E-4</v>
      </c>
      <c r="K14845">
        <v>0.24299999999999999</v>
      </c>
      <c r="L14845">
        <v>1.6211031746031759</v>
      </c>
      <c r="M14845" s="2">
        <f t="shared" si="465"/>
        <v>65.873015873015873</v>
      </c>
      <c r="N14845" t="s">
        <v>94</v>
      </c>
    </row>
    <row r="14846" spans="1:14">
      <c r="A14846">
        <v>84</v>
      </c>
      <c r="B14846" t="s">
        <v>1102</v>
      </c>
      <c r="C14846" t="s">
        <v>1101</v>
      </c>
      <c r="D14846">
        <v>696</v>
      </c>
      <c r="E14846" s="1">
        <v>0.69299999999999995</v>
      </c>
      <c r="F14846">
        <v>0.89900000000000002</v>
      </c>
      <c r="G14846">
        <v>7.9000000000000001E-2</v>
      </c>
      <c r="H14846">
        <v>38</v>
      </c>
      <c r="I14846" t="s">
        <v>18288</v>
      </c>
      <c r="J14846">
        <v>8.0000000000000004E-4</v>
      </c>
      <c r="K14846">
        <v>0.25600000000000001</v>
      </c>
      <c r="L14846">
        <v>1.6211031746031759</v>
      </c>
      <c r="M14846" s="2">
        <f t="shared" si="465"/>
        <v>66.666666666666657</v>
      </c>
      <c r="N14846" t="s">
        <v>94</v>
      </c>
    </row>
    <row r="14847" spans="1:14">
      <c r="A14847">
        <v>85</v>
      </c>
      <c r="B14847" t="s">
        <v>1100</v>
      </c>
      <c r="C14847" t="s">
        <v>1099</v>
      </c>
      <c r="D14847">
        <v>552</v>
      </c>
      <c r="E14847" s="1">
        <v>0.68400000000000005</v>
      </c>
      <c r="F14847">
        <v>0.88600000000000001</v>
      </c>
      <c r="G14847">
        <v>0.32600000000000001</v>
      </c>
      <c r="H14847">
        <v>46</v>
      </c>
      <c r="I14847">
        <v>8.5</v>
      </c>
      <c r="J14847">
        <v>1.2999999999999999E-3</v>
      </c>
      <c r="K14847">
        <v>0.38500000000000001</v>
      </c>
      <c r="L14847">
        <v>1.6211031746031759</v>
      </c>
      <c r="M14847" s="2">
        <f t="shared" si="465"/>
        <v>67.460317460317469</v>
      </c>
      <c r="N14847" t="s">
        <v>94</v>
      </c>
    </row>
    <row r="14848" spans="1:14">
      <c r="A14848">
        <v>86</v>
      </c>
      <c r="B14848" t="s">
        <v>1098</v>
      </c>
      <c r="C14848" t="s">
        <v>1097</v>
      </c>
      <c r="D14848">
        <v>869</v>
      </c>
      <c r="E14848" s="1">
        <v>0.66300000000000003</v>
      </c>
      <c r="F14848">
        <v>1.2210000000000001</v>
      </c>
      <c r="G14848">
        <v>9.0999999999999998E-2</v>
      </c>
      <c r="H14848">
        <v>44</v>
      </c>
      <c r="I14848">
        <v>8.8000000000000007</v>
      </c>
      <c r="J14848">
        <v>1.42E-3</v>
      </c>
      <c r="K14848">
        <v>0.38100000000000001</v>
      </c>
      <c r="L14848">
        <v>1.6211031746031759</v>
      </c>
      <c r="M14848" s="2">
        <f t="shared" si="465"/>
        <v>68.253968253968253</v>
      </c>
      <c r="N14848" t="s">
        <v>94</v>
      </c>
    </row>
    <row r="14849" spans="1:14">
      <c r="A14849">
        <v>87</v>
      </c>
      <c r="B14849" t="s">
        <v>1096</v>
      </c>
      <c r="C14849" t="s">
        <v>1095</v>
      </c>
      <c r="D14849">
        <v>695</v>
      </c>
      <c r="E14849" s="1">
        <v>0.66200000000000003</v>
      </c>
      <c r="F14849">
        <v>0.875</v>
      </c>
      <c r="G14849">
        <v>0.14699999999999999</v>
      </c>
      <c r="H14849">
        <v>34</v>
      </c>
      <c r="I14849" t="s">
        <v>18288</v>
      </c>
      <c r="J14849">
        <v>9.3000000000000005E-4</v>
      </c>
      <c r="K14849">
        <v>0.37</v>
      </c>
      <c r="L14849">
        <v>1.6211031746031759</v>
      </c>
      <c r="M14849" s="2">
        <f t="shared" si="465"/>
        <v>69.047619047619051</v>
      </c>
      <c r="N14849" t="s">
        <v>94</v>
      </c>
    </row>
    <row r="14850" spans="1:14">
      <c r="A14850">
        <v>88</v>
      </c>
      <c r="B14850" t="s">
        <v>1094</v>
      </c>
      <c r="C14850" t="s">
        <v>1093</v>
      </c>
      <c r="D14850">
        <v>210</v>
      </c>
      <c r="E14850" s="1">
        <v>0.63800000000000001</v>
      </c>
      <c r="F14850">
        <v>0.78400000000000003</v>
      </c>
      <c r="G14850">
        <v>8.3000000000000004E-2</v>
      </c>
      <c r="H14850">
        <v>24</v>
      </c>
      <c r="I14850">
        <v>6.8</v>
      </c>
      <c r="J14850">
        <v>5.9999999999999995E-4</v>
      </c>
      <c r="K14850">
        <v>0.309</v>
      </c>
      <c r="L14850">
        <v>1.6211031746031759</v>
      </c>
      <c r="M14850" s="2">
        <f t="shared" si="465"/>
        <v>69.841269841269835</v>
      </c>
      <c r="N14850" t="s">
        <v>94</v>
      </c>
    </row>
    <row r="14851" spans="1:14">
      <c r="A14851">
        <v>89</v>
      </c>
      <c r="B14851" t="s">
        <v>1092</v>
      </c>
      <c r="C14851" t="s">
        <v>1091</v>
      </c>
      <c r="D14851">
        <v>1096</v>
      </c>
      <c r="E14851" s="1">
        <v>0.63200000000000001</v>
      </c>
      <c r="F14851">
        <v>1.4850000000000001</v>
      </c>
      <c r="G14851">
        <v>0.14000000000000001</v>
      </c>
      <c r="H14851">
        <v>43</v>
      </c>
      <c r="I14851" t="s">
        <v>18288</v>
      </c>
      <c r="J14851">
        <v>2.1199999999999999E-3</v>
      </c>
      <c r="K14851">
        <v>0.60299999999999998</v>
      </c>
      <c r="L14851">
        <v>1.6211031746031759</v>
      </c>
      <c r="M14851" s="2">
        <f t="shared" si="465"/>
        <v>70.634920634920633</v>
      </c>
      <c r="N14851" t="s">
        <v>94</v>
      </c>
    </row>
    <row r="14852" spans="1:14">
      <c r="A14852">
        <v>90</v>
      </c>
      <c r="B14852" t="s">
        <v>1090</v>
      </c>
      <c r="C14852" t="s">
        <v>1089</v>
      </c>
      <c r="D14852">
        <v>498</v>
      </c>
      <c r="E14852" s="1">
        <v>0.60599999999999998</v>
      </c>
      <c r="F14852">
        <v>0.92300000000000004</v>
      </c>
      <c r="G14852">
        <v>8.5999999999999993E-2</v>
      </c>
      <c r="H14852">
        <v>35</v>
      </c>
      <c r="I14852">
        <v>9.1</v>
      </c>
      <c r="J14852">
        <v>6.4999999999999997E-4</v>
      </c>
      <c r="K14852">
        <v>0.25700000000000001</v>
      </c>
      <c r="L14852">
        <v>1.6211031746031759</v>
      </c>
      <c r="M14852" s="2">
        <f t="shared" si="465"/>
        <v>71.428571428571431</v>
      </c>
      <c r="N14852" t="s">
        <v>94</v>
      </c>
    </row>
    <row r="14853" spans="1:14">
      <c r="A14853">
        <v>91</v>
      </c>
      <c r="B14853" t="s">
        <v>1088</v>
      </c>
      <c r="C14853" t="s">
        <v>1087</v>
      </c>
      <c r="D14853">
        <v>20</v>
      </c>
      <c r="E14853" s="1">
        <v>0.59099999999999997</v>
      </c>
      <c r="F14853">
        <v>0.35799999999999998</v>
      </c>
      <c r="G14853">
        <v>0.16700000000000001</v>
      </c>
      <c r="H14853">
        <v>6</v>
      </c>
      <c r="J14853">
        <v>6.9999999999999994E-5</v>
      </c>
      <c r="K14853">
        <v>7.5999999999999998E-2</v>
      </c>
      <c r="L14853">
        <v>1.6211031746031759</v>
      </c>
      <c r="M14853" s="2">
        <f t="shared" si="465"/>
        <v>72.222222222222214</v>
      </c>
      <c r="N14853" t="s">
        <v>94</v>
      </c>
    </row>
    <row r="14854" spans="1:14">
      <c r="A14854">
        <v>92</v>
      </c>
      <c r="B14854" t="s">
        <v>6600</v>
      </c>
      <c r="C14854" t="s">
        <v>6599</v>
      </c>
      <c r="D14854">
        <v>376</v>
      </c>
      <c r="E14854" s="1">
        <v>0.56899999999999995</v>
      </c>
      <c r="F14854">
        <v>0.69599999999999995</v>
      </c>
      <c r="G14854">
        <v>0.63200000000000001</v>
      </c>
      <c r="H14854">
        <v>38</v>
      </c>
      <c r="I14854">
        <v>8.6</v>
      </c>
      <c r="J14854">
        <v>6.3000000000000003E-4</v>
      </c>
      <c r="K14854">
        <v>0.26100000000000001</v>
      </c>
      <c r="L14854">
        <v>1.6211031746031759</v>
      </c>
      <c r="M14854" s="2">
        <f t="shared" si="465"/>
        <v>73.015873015873012</v>
      </c>
      <c r="N14854" t="s">
        <v>94</v>
      </c>
    </row>
    <row r="14855" spans="1:14">
      <c r="A14855">
        <v>93</v>
      </c>
      <c r="B14855" t="s">
        <v>6782</v>
      </c>
      <c r="C14855" t="s">
        <v>6783</v>
      </c>
      <c r="D14855">
        <v>294</v>
      </c>
      <c r="E14855" s="1">
        <v>0.55200000000000005</v>
      </c>
      <c r="F14855">
        <v>0.59399999999999997</v>
      </c>
      <c r="G14855">
        <v>0.128</v>
      </c>
      <c r="H14855">
        <v>109</v>
      </c>
      <c r="I14855">
        <v>5.2</v>
      </c>
      <c r="J14855">
        <v>3.8999999999999999E-4</v>
      </c>
      <c r="K14855">
        <v>8.5000000000000006E-2</v>
      </c>
      <c r="L14855">
        <v>1.6211031746031759</v>
      </c>
      <c r="M14855" s="2">
        <f t="shared" si="465"/>
        <v>73.80952380952381</v>
      </c>
      <c r="N14855" t="s">
        <v>94</v>
      </c>
    </row>
    <row r="14856" spans="1:14">
      <c r="A14856">
        <v>94</v>
      </c>
      <c r="B14856" t="s">
        <v>1086</v>
      </c>
      <c r="C14856" t="s">
        <v>1085</v>
      </c>
      <c r="D14856">
        <v>160</v>
      </c>
      <c r="E14856" s="1">
        <v>0.54400000000000004</v>
      </c>
      <c r="G14856">
        <v>6.9000000000000006E-2</v>
      </c>
      <c r="H14856">
        <v>102</v>
      </c>
      <c r="I14856">
        <v>3.2</v>
      </c>
      <c r="J14856">
        <v>2.9E-4</v>
      </c>
      <c r="L14856">
        <v>1.6211031746031759</v>
      </c>
      <c r="M14856" s="2">
        <f t="shared" si="465"/>
        <v>74.603174603174608</v>
      </c>
      <c r="N14856" t="s">
        <v>94</v>
      </c>
    </row>
    <row r="14857" spans="1:14">
      <c r="A14857">
        <v>95</v>
      </c>
      <c r="B14857" t="s">
        <v>6172</v>
      </c>
      <c r="C14857" t="s">
        <v>6171</v>
      </c>
      <c r="D14857">
        <v>609</v>
      </c>
      <c r="E14857" s="1">
        <v>0.52500000000000002</v>
      </c>
      <c r="F14857">
        <v>0.82499999999999996</v>
      </c>
      <c r="G14857">
        <v>7.6999999999999999E-2</v>
      </c>
      <c r="H14857">
        <v>52</v>
      </c>
      <c r="I14857">
        <v>9.1999999999999993</v>
      </c>
      <c r="J14857">
        <v>1.06E-3</v>
      </c>
      <c r="K14857">
        <v>0.25900000000000001</v>
      </c>
      <c r="L14857">
        <v>1.6211031746031759</v>
      </c>
      <c r="M14857" s="2">
        <f t="shared" si="465"/>
        <v>75.396825396825392</v>
      </c>
      <c r="N14857" t="s">
        <v>94</v>
      </c>
    </row>
    <row r="14858" spans="1:14">
      <c r="A14858">
        <v>96</v>
      </c>
      <c r="B14858" t="s">
        <v>1084</v>
      </c>
      <c r="C14858" t="s">
        <v>1083</v>
      </c>
      <c r="D14858">
        <v>418</v>
      </c>
      <c r="E14858" s="1">
        <v>0.44800000000000001</v>
      </c>
      <c r="F14858">
        <v>0.70899999999999996</v>
      </c>
      <c r="G14858">
        <v>0</v>
      </c>
      <c r="H14858">
        <v>32</v>
      </c>
      <c r="I14858" t="s">
        <v>18288</v>
      </c>
      <c r="J14858">
        <v>6.0999999999999997E-4</v>
      </c>
      <c r="K14858">
        <v>0.27200000000000002</v>
      </c>
      <c r="L14858">
        <v>1.6211031746031759</v>
      </c>
      <c r="M14858" s="2">
        <f t="shared" si="465"/>
        <v>76.19047619047619</v>
      </c>
      <c r="N14858" t="s">
        <v>94</v>
      </c>
    </row>
    <row r="14859" spans="1:14">
      <c r="A14859">
        <v>97</v>
      </c>
      <c r="B14859" t="s">
        <v>1082</v>
      </c>
      <c r="C14859" t="s">
        <v>1081</v>
      </c>
      <c r="D14859">
        <v>42</v>
      </c>
      <c r="E14859" s="1">
        <v>0.42399999999999999</v>
      </c>
      <c r="G14859">
        <v>0</v>
      </c>
      <c r="H14859">
        <v>18</v>
      </c>
      <c r="J14859">
        <v>2.7999999999999998E-4</v>
      </c>
      <c r="L14859">
        <v>1.6211031746031759</v>
      </c>
      <c r="M14859" s="2">
        <f t="shared" ref="M14859:M14888" si="466">A14859/126*100</f>
        <v>76.984126984126988</v>
      </c>
      <c r="N14859" t="s">
        <v>94</v>
      </c>
    </row>
    <row r="14860" spans="1:14">
      <c r="A14860">
        <v>98</v>
      </c>
      <c r="B14860" t="s">
        <v>1625</v>
      </c>
      <c r="C14860" t="s">
        <v>1624</v>
      </c>
      <c r="D14860">
        <v>212</v>
      </c>
      <c r="E14860" s="1">
        <v>0.41799999999999998</v>
      </c>
      <c r="F14860">
        <v>0.44800000000000001</v>
      </c>
      <c r="G14860">
        <v>0.02</v>
      </c>
      <c r="H14860">
        <v>49</v>
      </c>
      <c r="I14860">
        <v>7.5</v>
      </c>
      <c r="J14860">
        <v>4.8000000000000001E-4</v>
      </c>
      <c r="K14860">
        <v>0.152</v>
      </c>
      <c r="L14860">
        <v>1.6211031746031759</v>
      </c>
      <c r="M14860" s="2">
        <f t="shared" si="466"/>
        <v>77.777777777777786</v>
      </c>
      <c r="N14860" t="s">
        <v>94</v>
      </c>
    </row>
    <row r="14861" spans="1:14">
      <c r="A14861">
        <v>99</v>
      </c>
      <c r="B14861" t="s">
        <v>1080</v>
      </c>
      <c r="C14861" t="s">
        <v>1079</v>
      </c>
      <c r="D14861">
        <v>107</v>
      </c>
      <c r="E14861" s="1">
        <v>0.41499999999999998</v>
      </c>
      <c r="G14861">
        <v>0</v>
      </c>
      <c r="H14861">
        <v>21</v>
      </c>
      <c r="I14861">
        <v>7.8</v>
      </c>
      <c r="J14861">
        <v>2.2000000000000001E-4</v>
      </c>
      <c r="L14861">
        <v>1.6211031746031759</v>
      </c>
      <c r="M14861" s="2">
        <f t="shared" si="466"/>
        <v>78.571428571428569</v>
      </c>
      <c r="N14861" t="s">
        <v>94</v>
      </c>
    </row>
    <row r="14862" spans="1:14">
      <c r="A14862">
        <v>100</v>
      </c>
      <c r="B14862" t="s">
        <v>1078</v>
      </c>
      <c r="C14862" t="s">
        <v>1077</v>
      </c>
      <c r="D14862">
        <v>350</v>
      </c>
      <c r="E14862" s="1">
        <v>0.41399999999999998</v>
      </c>
      <c r="F14862">
        <v>0.55100000000000005</v>
      </c>
      <c r="G14862">
        <v>0.86799999999999999</v>
      </c>
      <c r="H14862">
        <v>53</v>
      </c>
      <c r="I14862">
        <v>6.2</v>
      </c>
      <c r="J14862">
        <v>5.9999999999999995E-4</v>
      </c>
      <c r="K14862">
        <v>0.151</v>
      </c>
      <c r="L14862">
        <v>1.6211031746031759</v>
      </c>
      <c r="M14862" s="2">
        <f t="shared" si="466"/>
        <v>79.365079365079367</v>
      </c>
      <c r="N14862" t="s">
        <v>94</v>
      </c>
    </row>
    <row r="14863" spans="1:14">
      <c r="A14863">
        <v>101</v>
      </c>
      <c r="B14863" t="s">
        <v>1076</v>
      </c>
      <c r="C14863" t="s">
        <v>1075</v>
      </c>
      <c r="D14863">
        <v>303</v>
      </c>
      <c r="E14863" s="1">
        <v>0.4</v>
      </c>
      <c r="F14863">
        <v>1.0509999999999999</v>
      </c>
      <c r="G14863">
        <v>9.0999999999999998E-2</v>
      </c>
      <c r="H14863">
        <v>22</v>
      </c>
      <c r="I14863">
        <v>9</v>
      </c>
      <c r="J14863">
        <v>5.4000000000000001E-4</v>
      </c>
      <c r="K14863">
        <v>0.315</v>
      </c>
      <c r="L14863">
        <v>1.6211031746031759</v>
      </c>
      <c r="M14863" s="2">
        <f t="shared" si="466"/>
        <v>80.158730158730165</v>
      </c>
      <c r="N14863" t="s">
        <v>94</v>
      </c>
    </row>
    <row r="14864" spans="1:14">
      <c r="A14864">
        <v>102</v>
      </c>
      <c r="B14864" t="s">
        <v>6402</v>
      </c>
      <c r="C14864" t="s">
        <v>6401</v>
      </c>
      <c r="D14864">
        <v>7</v>
      </c>
      <c r="E14864" s="1">
        <v>0.38900000000000001</v>
      </c>
      <c r="F14864">
        <v>0.38900000000000001</v>
      </c>
      <c r="G14864">
        <v>0</v>
      </c>
      <c r="H14864">
        <v>6</v>
      </c>
      <c r="J14864">
        <v>4.0000000000000003E-5</v>
      </c>
      <c r="K14864">
        <v>0.11700000000000001</v>
      </c>
      <c r="L14864">
        <v>1.6211031746031759</v>
      </c>
      <c r="M14864" s="2">
        <f t="shared" si="466"/>
        <v>80.952380952380949</v>
      </c>
      <c r="N14864" t="s">
        <v>94</v>
      </c>
    </row>
    <row r="14865" spans="1:14">
      <c r="A14865">
        <v>103</v>
      </c>
      <c r="B14865" t="s">
        <v>1074</v>
      </c>
      <c r="C14865" t="s">
        <v>1073</v>
      </c>
      <c r="D14865">
        <v>145</v>
      </c>
      <c r="E14865" s="1">
        <v>0.38200000000000001</v>
      </c>
      <c r="F14865">
        <v>0.4</v>
      </c>
      <c r="G14865">
        <v>2.3E-2</v>
      </c>
      <c r="H14865">
        <v>43</v>
      </c>
      <c r="I14865">
        <v>6.2</v>
      </c>
      <c r="J14865">
        <v>1.7000000000000001E-4</v>
      </c>
      <c r="K14865">
        <v>5.8000000000000003E-2</v>
      </c>
      <c r="L14865">
        <v>1.6211031746031759</v>
      </c>
      <c r="M14865" s="2">
        <f t="shared" si="466"/>
        <v>81.746031746031747</v>
      </c>
      <c r="N14865" t="s">
        <v>94</v>
      </c>
    </row>
    <row r="14866" spans="1:14">
      <c r="A14866">
        <v>104</v>
      </c>
      <c r="B14866" t="s">
        <v>1072</v>
      </c>
      <c r="C14866" t="s">
        <v>1071</v>
      </c>
      <c r="D14866">
        <v>208</v>
      </c>
      <c r="E14866" s="1">
        <v>0.379</v>
      </c>
      <c r="F14866">
        <v>0.437</v>
      </c>
      <c r="G14866">
        <v>0.45900000000000002</v>
      </c>
      <c r="H14866">
        <v>37</v>
      </c>
      <c r="I14866">
        <v>8.8000000000000007</v>
      </c>
      <c r="J14866">
        <v>3.6999999999999999E-4</v>
      </c>
      <c r="K14866">
        <v>0.14799999999999999</v>
      </c>
      <c r="L14866">
        <v>1.6211031746031759</v>
      </c>
      <c r="M14866" s="2">
        <f t="shared" si="466"/>
        <v>82.539682539682531</v>
      </c>
      <c r="N14866" t="s">
        <v>94</v>
      </c>
    </row>
    <row r="14867" spans="1:14">
      <c r="A14867">
        <v>105</v>
      </c>
      <c r="B14867" t="s">
        <v>1070</v>
      </c>
      <c r="C14867" t="s">
        <v>1069</v>
      </c>
      <c r="D14867">
        <v>4202</v>
      </c>
      <c r="E14867" s="1">
        <v>0.372</v>
      </c>
      <c r="F14867">
        <v>0.46300000000000002</v>
      </c>
      <c r="G14867">
        <v>7.0999999999999994E-2</v>
      </c>
      <c r="H14867">
        <v>170</v>
      </c>
      <c r="I14867" t="s">
        <v>18288</v>
      </c>
      <c r="J14867">
        <v>3.0599999999999998E-3</v>
      </c>
      <c r="K14867">
        <v>0.156</v>
      </c>
      <c r="L14867">
        <v>1.6211031746031759</v>
      </c>
      <c r="M14867" s="2">
        <f t="shared" si="466"/>
        <v>83.333333333333343</v>
      </c>
      <c r="N14867" t="s">
        <v>94</v>
      </c>
    </row>
    <row r="14868" spans="1:14">
      <c r="A14868">
        <v>106</v>
      </c>
      <c r="B14868" t="s">
        <v>1613</v>
      </c>
      <c r="C14868" t="s">
        <v>1612</v>
      </c>
      <c r="D14868">
        <v>77</v>
      </c>
      <c r="E14868" s="1">
        <v>0.311</v>
      </c>
      <c r="F14868">
        <v>0.36399999999999999</v>
      </c>
      <c r="G14868">
        <v>7.6999999999999999E-2</v>
      </c>
      <c r="H14868">
        <v>26</v>
      </c>
      <c r="J14868">
        <v>1.9000000000000001E-4</v>
      </c>
      <c r="K14868">
        <v>9.9000000000000005E-2</v>
      </c>
      <c r="L14868">
        <v>1.6211031746031759</v>
      </c>
      <c r="M14868" s="2">
        <f t="shared" si="466"/>
        <v>84.126984126984127</v>
      </c>
      <c r="N14868" t="s">
        <v>94</v>
      </c>
    </row>
    <row r="14869" spans="1:14">
      <c r="A14869">
        <v>107</v>
      </c>
      <c r="B14869" t="s">
        <v>1068</v>
      </c>
      <c r="C14869" t="s">
        <v>1067</v>
      </c>
      <c r="D14869">
        <v>56</v>
      </c>
      <c r="E14869" s="1">
        <v>0.30399999999999999</v>
      </c>
      <c r="G14869">
        <v>3.6999999999999998E-2</v>
      </c>
      <c r="H14869">
        <v>27</v>
      </c>
      <c r="J14869">
        <v>1.1E-4</v>
      </c>
      <c r="L14869">
        <v>1.6211031746031759</v>
      </c>
      <c r="M14869" s="2">
        <f t="shared" si="466"/>
        <v>84.920634920634924</v>
      </c>
      <c r="N14869" t="s">
        <v>94</v>
      </c>
    </row>
    <row r="14870" spans="1:14">
      <c r="A14870">
        <v>108</v>
      </c>
      <c r="B14870" t="s">
        <v>1066</v>
      </c>
      <c r="C14870" t="s">
        <v>1065</v>
      </c>
      <c r="D14870">
        <v>56</v>
      </c>
      <c r="E14870" s="1">
        <v>0.29199999999999998</v>
      </c>
      <c r="F14870">
        <v>0.21</v>
      </c>
      <c r="G14870">
        <v>0</v>
      </c>
      <c r="H14870">
        <v>27</v>
      </c>
      <c r="J14870">
        <v>1.6000000000000001E-4</v>
      </c>
      <c r="K14870">
        <v>6.3E-2</v>
      </c>
      <c r="L14870">
        <v>1.6211031746031759</v>
      </c>
      <c r="M14870" s="2">
        <f t="shared" si="466"/>
        <v>85.714285714285708</v>
      </c>
      <c r="N14870" t="s">
        <v>94</v>
      </c>
    </row>
    <row r="14871" spans="1:14">
      <c r="A14871">
        <v>109</v>
      </c>
      <c r="B14871" t="s">
        <v>1064</v>
      </c>
      <c r="C14871" t="s">
        <v>1063</v>
      </c>
      <c r="D14871">
        <v>277</v>
      </c>
      <c r="E14871" s="1">
        <v>0.27400000000000002</v>
      </c>
      <c r="F14871">
        <v>0.28000000000000003</v>
      </c>
      <c r="G14871">
        <v>0.17399999999999999</v>
      </c>
      <c r="H14871">
        <v>46</v>
      </c>
      <c r="I14871">
        <v>9.1999999999999993</v>
      </c>
      <c r="J14871">
        <v>5.9000000000000003E-4</v>
      </c>
      <c r="K14871">
        <v>0.12</v>
      </c>
      <c r="L14871">
        <v>1.6211031746031759</v>
      </c>
      <c r="M14871" s="2">
        <f t="shared" si="466"/>
        <v>86.507936507936506</v>
      </c>
      <c r="N14871" t="s">
        <v>94</v>
      </c>
    </row>
    <row r="14872" spans="1:14">
      <c r="A14872">
        <v>110</v>
      </c>
      <c r="B14872" t="s">
        <v>1062</v>
      </c>
      <c r="C14872" t="s">
        <v>1061</v>
      </c>
      <c r="D14872">
        <v>248</v>
      </c>
      <c r="E14872" s="1">
        <v>0.26400000000000001</v>
      </c>
      <c r="F14872">
        <v>0.44700000000000001</v>
      </c>
      <c r="G14872">
        <v>4.2999999999999997E-2</v>
      </c>
      <c r="H14872">
        <v>23</v>
      </c>
      <c r="I14872" t="s">
        <v>18288</v>
      </c>
      <c r="J14872">
        <v>2.7E-4</v>
      </c>
      <c r="K14872">
        <v>0.126</v>
      </c>
      <c r="L14872">
        <v>1.6211031746031759</v>
      </c>
      <c r="M14872" s="2">
        <f t="shared" si="466"/>
        <v>87.301587301587304</v>
      </c>
      <c r="N14872" t="s">
        <v>94</v>
      </c>
    </row>
    <row r="14873" spans="1:14">
      <c r="A14873">
        <v>111</v>
      </c>
      <c r="B14873" t="s">
        <v>1060</v>
      </c>
      <c r="C14873" t="s">
        <v>1059</v>
      </c>
      <c r="D14873">
        <v>90</v>
      </c>
      <c r="E14873" s="1">
        <v>0.26</v>
      </c>
      <c r="F14873">
        <v>0.442</v>
      </c>
      <c r="G14873">
        <v>5.6000000000000001E-2</v>
      </c>
      <c r="H14873">
        <v>18</v>
      </c>
      <c r="J14873">
        <v>1.3999999999999999E-4</v>
      </c>
      <c r="K14873">
        <v>6.7000000000000004E-2</v>
      </c>
      <c r="L14873">
        <v>1.6211031746031759</v>
      </c>
      <c r="M14873" s="2">
        <f t="shared" si="466"/>
        <v>88.095238095238088</v>
      </c>
      <c r="N14873" t="s">
        <v>94</v>
      </c>
    </row>
    <row r="14874" spans="1:14">
      <c r="A14874">
        <v>112</v>
      </c>
      <c r="B14874" t="s">
        <v>1058</v>
      </c>
      <c r="C14874" t="s">
        <v>1057</v>
      </c>
      <c r="D14874">
        <v>295</v>
      </c>
      <c r="E14874" s="1">
        <v>0.23899999999999999</v>
      </c>
      <c r="F14874">
        <v>0.36299999999999999</v>
      </c>
      <c r="G14874">
        <v>0</v>
      </c>
      <c r="H14874">
        <v>36</v>
      </c>
      <c r="I14874" t="s">
        <v>18288</v>
      </c>
      <c r="J14874">
        <v>1.6000000000000001E-4</v>
      </c>
      <c r="K14874">
        <v>7.9000000000000001E-2</v>
      </c>
      <c r="L14874">
        <v>1.6211031746031759</v>
      </c>
      <c r="M14874" s="2">
        <f t="shared" si="466"/>
        <v>88.888888888888886</v>
      </c>
      <c r="N14874" t="s">
        <v>94</v>
      </c>
    </row>
    <row r="14875" spans="1:14">
      <c r="A14875">
        <v>113</v>
      </c>
      <c r="B14875" t="s">
        <v>1056</v>
      </c>
      <c r="C14875" t="s">
        <v>1055</v>
      </c>
      <c r="D14875">
        <v>284</v>
      </c>
      <c r="E14875" s="1">
        <v>0.23499999999999999</v>
      </c>
      <c r="F14875">
        <v>0.26400000000000001</v>
      </c>
      <c r="G14875">
        <v>8.3000000000000004E-2</v>
      </c>
      <c r="H14875">
        <v>24</v>
      </c>
      <c r="I14875" t="s">
        <v>18288</v>
      </c>
      <c r="J14875">
        <v>3.4000000000000002E-4</v>
      </c>
      <c r="K14875">
        <v>0.155</v>
      </c>
      <c r="L14875">
        <v>1.6211031746031759</v>
      </c>
      <c r="M14875" s="2">
        <f t="shared" si="466"/>
        <v>89.682539682539684</v>
      </c>
      <c r="N14875" t="s">
        <v>94</v>
      </c>
    </row>
    <row r="14876" spans="1:14">
      <c r="A14876">
        <v>114</v>
      </c>
      <c r="B14876" t="s">
        <v>1054</v>
      </c>
      <c r="C14876" t="s">
        <v>1053</v>
      </c>
      <c r="D14876">
        <v>141</v>
      </c>
      <c r="E14876" s="1">
        <v>0.215</v>
      </c>
      <c r="F14876">
        <v>0.26300000000000001</v>
      </c>
      <c r="G14876">
        <v>5.2999999999999999E-2</v>
      </c>
      <c r="H14876">
        <v>19</v>
      </c>
      <c r="I14876" t="s">
        <v>18288</v>
      </c>
      <c r="J14876">
        <v>2.4000000000000001E-4</v>
      </c>
      <c r="K14876">
        <v>8.5999999999999993E-2</v>
      </c>
      <c r="L14876">
        <v>1.6211031746031759</v>
      </c>
      <c r="M14876" s="2">
        <f t="shared" si="466"/>
        <v>90.476190476190482</v>
      </c>
      <c r="N14876" t="s">
        <v>94</v>
      </c>
    </row>
    <row r="14877" spans="1:14">
      <c r="A14877">
        <v>115</v>
      </c>
      <c r="B14877" t="s">
        <v>1052</v>
      </c>
      <c r="C14877" t="s">
        <v>1051</v>
      </c>
      <c r="D14877">
        <v>136</v>
      </c>
      <c r="E14877" s="1">
        <v>0.214</v>
      </c>
      <c r="F14877">
        <v>0.154</v>
      </c>
      <c r="G14877">
        <v>0.28599999999999998</v>
      </c>
      <c r="H14877">
        <v>7</v>
      </c>
      <c r="I14877" t="s">
        <v>18288</v>
      </c>
      <c r="J14877">
        <v>2.0000000000000002E-5</v>
      </c>
      <c r="K14877">
        <v>1.7000000000000001E-2</v>
      </c>
      <c r="L14877">
        <v>1.6211031746031759</v>
      </c>
      <c r="M14877" s="2">
        <f t="shared" si="466"/>
        <v>91.269841269841265</v>
      </c>
      <c r="N14877" t="s">
        <v>94</v>
      </c>
    </row>
    <row r="14878" spans="1:14">
      <c r="A14878">
        <v>116</v>
      </c>
      <c r="B14878" t="s">
        <v>1050</v>
      </c>
      <c r="C14878" t="s">
        <v>1049</v>
      </c>
      <c r="D14878">
        <v>165</v>
      </c>
      <c r="E14878" s="1">
        <v>0.16800000000000001</v>
      </c>
      <c r="F14878">
        <v>0.20899999999999999</v>
      </c>
      <c r="G14878">
        <v>1.0999999999999999E-2</v>
      </c>
      <c r="H14878">
        <v>89</v>
      </c>
      <c r="I14878">
        <v>6.5</v>
      </c>
      <c r="J14878">
        <v>1.8000000000000001E-4</v>
      </c>
      <c r="K14878">
        <v>0.03</v>
      </c>
      <c r="L14878">
        <v>1.6211031746031759</v>
      </c>
      <c r="M14878" s="2">
        <f t="shared" si="466"/>
        <v>92.063492063492063</v>
      </c>
      <c r="N14878" t="s">
        <v>94</v>
      </c>
    </row>
    <row r="14879" spans="1:14">
      <c r="A14879">
        <v>117</v>
      </c>
      <c r="B14879" t="s">
        <v>6822</v>
      </c>
      <c r="C14879" t="s">
        <v>6823</v>
      </c>
      <c r="D14879">
        <v>48</v>
      </c>
      <c r="E14879" s="1">
        <v>0.14799999999999999</v>
      </c>
      <c r="G14879">
        <v>6.9000000000000006E-2</v>
      </c>
      <c r="H14879">
        <v>29</v>
      </c>
      <c r="J14879">
        <v>9.0000000000000006E-5</v>
      </c>
      <c r="L14879">
        <v>1.6211031746031759</v>
      </c>
      <c r="M14879" s="2">
        <f t="shared" si="466"/>
        <v>92.857142857142861</v>
      </c>
      <c r="N14879" t="s">
        <v>94</v>
      </c>
    </row>
    <row r="14880" spans="1:14">
      <c r="A14880">
        <v>118</v>
      </c>
      <c r="B14880" t="s">
        <v>1048</v>
      </c>
      <c r="C14880" t="s">
        <v>1047</v>
      </c>
      <c r="D14880">
        <v>188</v>
      </c>
      <c r="E14880" s="1">
        <v>0.13600000000000001</v>
      </c>
      <c r="F14880">
        <v>0.21</v>
      </c>
      <c r="G14880">
        <v>0</v>
      </c>
      <c r="H14880">
        <v>20</v>
      </c>
      <c r="I14880" t="s">
        <v>18288</v>
      </c>
      <c r="J14880">
        <v>2.2000000000000001E-4</v>
      </c>
      <c r="K14880">
        <v>0.10299999999999999</v>
      </c>
      <c r="L14880">
        <v>1.6211031746031759</v>
      </c>
      <c r="M14880" s="2">
        <f t="shared" si="466"/>
        <v>93.650793650793645</v>
      </c>
      <c r="N14880" t="s">
        <v>94</v>
      </c>
    </row>
    <row r="14881" spans="1:14">
      <c r="A14881">
        <v>119</v>
      </c>
      <c r="B14881" t="s">
        <v>1046</v>
      </c>
      <c r="C14881" t="s">
        <v>1045</v>
      </c>
      <c r="D14881">
        <v>51</v>
      </c>
      <c r="E14881" s="1">
        <v>0.13200000000000001</v>
      </c>
      <c r="F14881">
        <v>0.43</v>
      </c>
      <c r="G14881">
        <v>6.2E-2</v>
      </c>
      <c r="H14881">
        <v>16</v>
      </c>
      <c r="J14881">
        <v>2.3000000000000001E-4</v>
      </c>
      <c r="K14881">
        <v>0.13200000000000001</v>
      </c>
      <c r="L14881">
        <v>1.6211031746031759</v>
      </c>
      <c r="M14881" s="2">
        <f t="shared" si="466"/>
        <v>94.444444444444443</v>
      </c>
      <c r="N14881" t="s">
        <v>94</v>
      </c>
    </row>
    <row r="14882" spans="1:14">
      <c r="A14882">
        <v>120</v>
      </c>
      <c r="B14882" t="s">
        <v>1044</v>
      </c>
      <c r="C14882" t="s">
        <v>1043</v>
      </c>
      <c r="D14882">
        <v>49</v>
      </c>
      <c r="E14882" s="1">
        <v>0.128</v>
      </c>
      <c r="F14882">
        <v>8.7999999999999995E-2</v>
      </c>
      <c r="G14882">
        <v>0</v>
      </c>
      <c r="H14882">
        <v>47</v>
      </c>
      <c r="J14882">
        <v>5.0000000000000002E-5</v>
      </c>
      <c r="K14882">
        <v>1.2E-2</v>
      </c>
      <c r="L14882">
        <v>1.6211031746031759</v>
      </c>
      <c r="M14882" s="2">
        <f t="shared" si="466"/>
        <v>95.238095238095227</v>
      </c>
      <c r="N14882" t="s">
        <v>94</v>
      </c>
    </row>
    <row r="14883" spans="1:14">
      <c r="A14883">
        <v>121</v>
      </c>
      <c r="B14883" t="s">
        <v>1042</v>
      </c>
      <c r="C14883" t="s">
        <v>1041</v>
      </c>
      <c r="D14883">
        <v>171</v>
      </c>
      <c r="E14883" s="1">
        <v>0.111</v>
      </c>
      <c r="F14883">
        <v>0.17399999999999999</v>
      </c>
      <c r="G14883">
        <v>0</v>
      </c>
      <c r="H14883">
        <v>20</v>
      </c>
      <c r="I14883" t="s">
        <v>18288</v>
      </c>
      <c r="J14883">
        <v>1.4999999999999999E-4</v>
      </c>
      <c r="K14883">
        <v>6.4000000000000001E-2</v>
      </c>
      <c r="L14883">
        <v>1.6211031746031759</v>
      </c>
      <c r="M14883" s="2">
        <f t="shared" si="466"/>
        <v>96.031746031746039</v>
      </c>
      <c r="N14883" t="s">
        <v>94</v>
      </c>
    </row>
    <row r="14884" spans="1:14">
      <c r="A14884">
        <v>122</v>
      </c>
      <c r="B14884" t="s">
        <v>1040</v>
      </c>
      <c r="C14884" t="s">
        <v>1039</v>
      </c>
      <c r="D14884">
        <v>67</v>
      </c>
      <c r="E14884" s="1">
        <v>0.109</v>
      </c>
      <c r="J14884">
        <v>4.0999999999999999E-4</v>
      </c>
      <c r="L14884">
        <v>1.6211031746031759</v>
      </c>
      <c r="M14884" s="2">
        <f t="shared" si="466"/>
        <v>96.825396825396822</v>
      </c>
      <c r="N14884" t="s">
        <v>94</v>
      </c>
    </row>
    <row r="14885" spans="1:14">
      <c r="A14885">
        <v>123</v>
      </c>
      <c r="B14885" t="s">
        <v>4683</v>
      </c>
      <c r="C14885" t="s">
        <v>4682</v>
      </c>
      <c r="D14885">
        <v>98</v>
      </c>
      <c r="E14885" s="1">
        <v>0.1</v>
      </c>
      <c r="F14885">
        <v>0.16700000000000001</v>
      </c>
      <c r="G14885">
        <v>0</v>
      </c>
      <c r="H14885">
        <v>6</v>
      </c>
      <c r="J14885">
        <v>5.0000000000000002E-5</v>
      </c>
      <c r="K14885">
        <v>3.4000000000000002E-2</v>
      </c>
      <c r="L14885">
        <v>1.6211031746031759</v>
      </c>
      <c r="M14885" s="2">
        <f t="shared" si="466"/>
        <v>97.61904761904762</v>
      </c>
      <c r="N14885" t="s">
        <v>94</v>
      </c>
    </row>
    <row r="14886" spans="1:14">
      <c r="A14886">
        <v>124</v>
      </c>
      <c r="B14886" t="s">
        <v>1038</v>
      </c>
      <c r="C14886" t="s">
        <v>1037</v>
      </c>
      <c r="D14886">
        <v>53</v>
      </c>
      <c r="E14886" s="1">
        <v>8.8999999999999996E-2</v>
      </c>
      <c r="F14886">
        <v>6.8000000000000005E-2</v>
      </c>
      <c r="G14886">
        <v>0</v>
      </c>
      <c r="H14886">
        <v>33</v>
      </c>
      <c r="J14886">
        <v>2.0000000000000001E-4</v>
      </c>
      <c r="K14886">
        <v>3.6999999999999998E-2</v>
      </c>
      <c r="L14886">
        <v>1.6211031746031759</v>
      </c>
      <c r="M14886" s="2">
        <f t="shared" si="466"/>
        <v>98.412698412698404</v>
      </c>
      <c r="N14886" t="s">
        <v>94</v>
      </c>
    </row>
    <row r="14887" spans="1:14">
      <c r="A14887">
        <v>125</v>
      </c>
      <c r="B14887" t="s">
        <v>1036</v>
      </c>
      <c r="C14887" t="s">
        <v>1035</v>
      </c>
      <c r="D14887">
        <v>39</v>
      </c>
      <c r="E14887" s="1">
        <v>8.5999999999999993E-2</v>
      </c>
      <c r="F14887">
        <v>0.14000000000000001</v>
      </c>
      <c r="G14887">
        <v>0</v>
      </c>
      <c r="H14887">
        <v>17</v>
      </c>
      <c r="J14887">
        <v>4.0000000000000003E-5</v>
      </c>
      <c r="K14887">
        <v>2.5000000000000001E-2</v>
      </c>
      <c r="L14887">
        <v>1.6211031746031759</v>
      </c>
      <c r="M14887" s="2">
        <f t="shared" si="466"/>
        <v>99.206349206349216</v>
      </c>
      <c r="N14887" t="s">
        <v>94</v>
      </c>
    </row>
    <row r="14888" spans="1:14">
      <c r="A14888">
        <v>126</v>
      </c>
      <c r="B14888" t="s">
        <v>1034</v>
      </c>
      <c r="C14888" t="s">
        <v>1033</v>
      </c>
      <c r="D14888">
        <v>5</v>
      </c>
      <c r="E14888" s="1">
        <v>1.2999999999999999E-2</v>
      </c>
      <c r="G14888">
        <v>0</v>
      </c>
      <c r="H14888">
        <v>28</v>
      </c>
      <c r="J14888">
        <v>1.0000000000000001E-5</v>
      </c>
      <c r="L14888">
        <v>1.6211031746031759</v>
      </c>
      <c r="M14888" s="2">
        <f t="shared" si="466"/>
        <v>100</v>
      </c>
      <c r="N14888" t="s">
        <v>94</v>
      </c>
    </row>
    <row r="14889" spans="1:14" s="3" customFormat="1">
      <c r="E14889" s="4"/>
      <c r="M14889" s="5"/>
    </row>
    <row r="14890" spans="1:14">
      <c r="A14890">
        <v>1</v>
      </c>
      <c r="B14890" t="s">
        <v>6780</v>
      </c>
      <c r="C14890" t="s">
        <v>6781</v>
      </c>
      <c r="D14890">
        <v>273</v>
      </c>
      <c r="E14890" s="1">
        <v>0.98099999999999998</v>
      </c>
      <c r="F14890">
        <v>0.91</v>
      </c>
      <c r="G14890">
        <v>1.111</v>
      </c>
      <c r="H14890">
        <v>27</v>
      </c>
      <c r="I14890">
        <v>5.7</v>
      </c>
      <c r="J14890">
        <v>3.1E-4</v>
      </c>
      <c r="K14890">
        <v>0.14399999999999999</v>
      </c>
      <c r="L14890">
        <f>AVERAGE(E14890:E14903)</f>
        <v>0.42435714285714282</v>
      </c>
      <c r="M14890" s="2">
        <f t="shared" ref="M14890:M14903" si="467">A14890/14*100</f>
        <v>7.1428571428571423</v>
      </c>
      <c r="N14890" t="s">
        <v>95</v>
      </c>
    </row>
    <row r="14891" spans="1:14">
      <c r="A14891">
        <v>2</v>
      </c>
      <c r="B14891" t="s">
        <v>4295</v>
      </c>
      <c r="C14891" t="s">
        <v>4294</v>
      </c>
      <c r="D14891">
        <v>937</v>
      </c>
      <c r="E14891" s="1">
        <v>0.875</v>
      </c>
      <c r="F14891">
        <v>0.94399999999999995</v>
      </c>
      <c r="G14891">
        <v>0.2</v>
      </c>
      <c r="H14891">
        <v>40</v>
      </c>
      <c r="I14891" t="s">
        <v>18288</v>
      </c>
      <c r="J14891">
        <v>1.91E-3</v>
      </c>
      <c r="K14891">
        <v>0.46500000000000002</v>
      </c>
      <c r="L14891">
        <v>0.42435714285714282</v>
      </c>
      <c r="M14891" s="2">
        <f t="shared" si="467"/>
        <v>14.285714285714285</v>
      </c>
      <c r="N14891" t="s">
        <v>95</v>
      </c>
    </row>
    <row r="14892" spans="1:14">
      <c r="A14892">
        <v>3</v>
      </c>
      <c r="B14892" t="s">
        <v>4459</v>
      </c>
      <c r="C14892" t="s">
        <v>4458</v>
      </c>
      <c r="D14892">
        <v>361</v>
      </c>
      <c r="E14892" s="1">
        <v>0.8</v>
      </c>
      <c r="F14892">
        <v>0.69</v>
      </c>
      <c r="G14892">
        <v>0.25</v>
      </c>
      <c r="H14892">
        <v>24</v>
      </c>
      <c r="I14892">
        <v>9.5</v>
      </c>
      <c r="J14892">
        <v>9.3000000000000005E-4</v>
      </c>
      <c r="K14892">
        <v>0.33700000000000002</v>
      </c>
      <c r="L14892">
        <v>0.42435714285714282</v>
      </c>
      <c r="M14892" s="2">
        <f t="shared" si="467"/>
        <v>21.428571428571427</v>
      </c>
      <c r="N14892" t="s">
        <v>95</v>
      </c>
    </row>
    <row r="14893" spans="1:14">
      <c r="A14893">
        <v>4</v>
      </c>
      <c r="B14893" t="s">
        <v>2081</v>
      </c>
      <c r="C14893" t="s">
        <v>2080</v>
      </c>
      <c r="D14893">
        <v>1786</v>
      </c>
      <c r="E14893" s="1">
        <v>0.61199999999999999</v>
      </c>
      <c r="F14893">
        <v>0.84099999999999997</v>
      </c>
      <c r="G14893">
        <v>5.6000000000000001E-2</v>
      </c>
      <c r="H14893">
        <v>89</v>
      </c>
      <c r="I14893" t="s">
        <v>18288</v>
      </c>
      <c r="J14893">
        <v>2.9099999999999998E-3</v>
      </c>
      <c r="K14893">
        <v>0.55000000000000004</v>
      </c>
      <c r="L14893">
        <v>0.42435714285714282</v>
      </c>
      <c r="M14893" s="2">
        <f t="shared" si="467"/>
        <v>28.571428571428569</v>
      </c>
      <c r="N14893" t="s">
        <v>95</v>
      </c>
    </row>
    <row r="14894" spans="1:14">
      <c r="A14894">
        <v>5</v>
      </c>
      <c r="B14894" t="s">
        <v>2079</v>
      </c>
      <c r="C14894" t="s">
        <v>2078</v>
      </c>
      <c r="D14894">
        <v>424</v>
      </c>
      <c r="E14894" s="1">
        <v>0.57299999999999995</v>
      </c>
      <c r="F14894">
        <v>0.622</v>
      </c>
      <c r="G14894">
        <v>0.10299999999999999</v>
      </c>
      <c r="H14894">
        <v>39</v>
      </c>
      <c r="I14894" t="s">
        <v>18288</v>
      </c>
      <c r="J14894">
        <v>1.01E-3</v>
      </c>
      <c r="K14894">
        <v>0.307</v>
      </c>
      <c r="L14894">
        <v>0.42435714285714282</v>
      </c>
      <c r="M14894" s="2">
        <f t="shared" si="467"/>
        <v>35.714285714285715</v>
      </c>
      <c r="N14894" t="s">
        <v>95</v>
      </c>
    </row>
    <row r="14895" spans="1:14">
      <c r="A14895">
        <v>6</v>
      </c>
      <c r="B14895" t="s">
        <v>2077</v>
      </c>
      <c r="C14895" t="s">
        <v>2076</v>
      </c>
      <c r="D14895">
        <v>251</v>
      </c>
      <c r="E14895" s="1">
        <v>0.435</v>
      </c>
      <c r="F14895">
        <v>0.34</v>
      </c>
      <c r="G14895">
        <v>0.15</v>
      </c>
      <c r="H14895">
        <v>40</v>
      </c>
      <c r="I14895" t="s">
        <v>18288</v>
      </c>
      <c r="J14895">
        <v>2.3000000000000001E-4</v>
      </c>
      <c r="K14895">
        <v>5.6000000000000001E-2</v>
      </c>
      <c r="L14895">
        <v>0.42435714285714282</v>
      </c>
      <c r="M14895" s="2">
        <f t="shared" si="467"/>
        <v>42.857142857142854</v>
      </c>
      <c r="N14895" t="s">
        <v>95</v>
      </c>
    </row>
    <row r="14896" spans="1:14">
      <c r="A14896">
        <v>7</v>
      </c>
      <c r="B14896" t="s">
        <v>2075</v>
      </c>
      <c r="C14896" t="s">
        <v>2074</v>
      </c>
      <c r="D14896">
        <v>64</v>
      </c>
      <c r="E14896" s="1">
        <v>0.375</v>
      </c>
      <c r="F14896">
        <v>0.25</v>
      </c>
      <c r="G14896">
        <v>0.20799999999999999</v>
      </c>
      <c r="H14896">
        <v>24</v>
      </c>
      <c r="J14896">
        <v>1.7000000000000001E-4</v>
      </c>
      <c r="K14896">
        <v>8.2000000000000003E-2</v>
      </c>
      <c r="L14896">
        <v>0.42435714285714282</v>
      </c>
      <c r="M14896" s="2">
        <f t="shared" si="467"/>
        <v>50</v>
      </c>
      <c r="N14896" t="s">
        <v>95</v>
      </c>
    </row>
    <row r="14897" spans="1:14">
      <c r="A14897">
        <v>8</v>
      </c>
      <c r="B14897" t="s">
        <v>4283</v>
      </c>
      <c r="C14897" t="s">
        <v>4282</v>
      </c>
      <c r="D14897">
        <v>357</v>
      </c>
      <c r="E14897" s="1">
        <v>0.32400000000000001</v>
      </c>
      <c r="F14897">
        <v>0.66300000000000003</v>
      </c>
      <c r="G14897">
        <v>0.188</v>
      </c>
      <c r="H14897">
        <v>16</v>
      </c>
      <c r="I14897" t="s">
        <v>18288</v>
      </c>
      <c r="J14897">
        <v>3.3E-4</v>
      </c>
      <c r="K14897">
        <v>0.23499999999999999</v>
      </c>
      <c r="L14897">
        <v>0.42435714285714282</v>
      </c>
      <c r="M14897" s="2">
        <f t="shared" si="467"/>
        <v>57.142857142857139</v>
      </c>
      <c r="N14897" t="s">
        <v>95</v>
      </c>
    </row>
    <row r="14898" spans="1:14">
      <c r="A14898">
        <v>9</v>
      </c>
      <c r="B14898" t="s">
        <v>4281</v>
      </c>
      <c r="C14898" t="s">
        <v>4280</v>
      </c>
      <c r="D14898">
        <v>267</v>
      </c>
      <c r="E14898" s="1">
        <v>0.28799999999999998</v>
      </c>
      <c r="F14898">
        <v>0.316</v>
      </c>
      <c r="G14898">
        <v>4.2000000000000003E-2</v>
      </c>
      <c r="H14898">
        <v>24</v>
      </c>
      <c r="I14898" t="s">
        <v>18288</v>
      </c>
      <c r="J14898">
        <v>6.6E-4</v>
      </c>
      <c r="K14898">
        <v>0.23899999999999999</v>
      </c>
      <c r="L14898">
        <v>0.42435714285714282</v>
      </c>
      <c r="M14898" s="2">
        <f t="shared" si="467"/>
        <v>64.285714285714292</v>
      </c>
      <c r="N14898" t="s">
        <v>95</v>
      </c>
    </row>
    <row r="14899" spans="1:14">
      <c r="A14899">
        <v>10</v>
      </c>
      <c r="B14899" t="s">
        <v>2073</v>
      </c>
      <c r="C14899" t="s">
        <v>2072</v>
      </c>
      <c r="D14899">
        <v>506</v>
      </c>
      <c r="E14899" s="1">
        <v>0.28599999999999998</v>
      </c>
      <c r="F14899">
        <v>0.35099999999999998</v>
      </c>
      <c r="G14899">
        <v>0.621</v>
      </c>
      <c r="H14899">
        <v>29</v>
      </c>
      <c r="I14899" t="s">
        <v>18288</v>
      </c>
      <c r="J14899">
        <v>1.1299999999999999E-3</v>
      </c>
      <c r="K14899">
        <v>0.38400000000000001</v>
      </c>
      <c r="L14899">
        <v>0.42435714285714282</v>
      </c>
      <c r="M14899" s="2">
        <f t="shared" si="467"/>
        <v>71.428571428571431</v>
      </c>
      <c r="N14899" t="s">
        <v>95</v>
      </c>
    </row>
    <row r="14900" spans="1:14">
      <c r="A14900">
        <v>11</v>
      </c>
      <c r="B14900" t="s">
        <v>2071</v>
      </c>
      <c r="C14900" t="s">
        <v>2070</v>
      </c>
      <c r="D14900">
        <v>243</v>
      </c>
      <c r="E14900" s="1">
        <v>0.19500000000000001</v>
      </c>
      <c r="F14900">
        <v>0.28999999999999998</v>
      </c>
      <c r="G14900">
        <v>2.4E-2</v>
      </c>
      <c r="H14900">
        <v>42</v>
      </c>
      <c r="I14900" t="s">
        <v>18288</v>
      </c>
      <c r="J14900">
        <v>6.6E-4</v>
      </c>
      <c r="K14900">
        <v>0.20200000000000001</v>
      </c>
      <c r="L14900">
        <v>0.42435714285714282</v>
      </c>
      <c r="M14900" s="2">
        <f t="shared" si="467"/>
        <v>78.571428571428569</v>
      </c>
      <c r="N14900" t="s">
        <v>95</v>
      </c>
    </row>
    <row r="14901" spans="1:14">
      <c r="A14901">
        <v>12</v>
      </c>
      <c r="B14901" t="s">
        <v>2069</v>
      </c>
      <c r="C14901" t="s">
        <v>2068</v>
      </c>
      <c r="D14901">
        <v>109</v>
      </c>
      <c r="E14901" s="1">
        <v>0.14899999999999999</v>
      </c>
      <c r="G14901">
        <v>0.02</v>
      </c>
      <c r="H14901">
        <v>50</v>
      </c>
      <c r="I14901" t="s">
        <v>18288</v>
      </c>
      <c r="J14901">
        <v>8.0000000000000007E-5</v>
      </c>
      <c r="L14901">
        <v>0.42435714285714282</v>
      </c>
      <c r="M14901" s="2">
        <f t="shared" si="467"/>
        <v>85.714285714285708</v>
      </c>
      <c r="N14901" t="s">
        <v>95</v>
      </c>
    </row>
    <row r="14902" spans="1:14">
      <c r="A14902">
        <v>13</v>
      </c>
      <c r="B14902" t="s">
        <v>142</v>
      </c>
      <c r="C14902" t="s">
        <v>141</v>
      </c>
      <c r="D14902">
        <v>14</v>
      </c>
      <c r="E14902" s="1">
        <v>4.8000000000000001E-2</v>
      </c>
      <c r="G14902">
        <v>0</v>
      </c>
      <c r="H14902">
        <v>11</v>
      </c>
      <c r="J14902">
        <v>1.1E-4</v>
      </c>
      <c r="L14902">
        <v>0.42435714285714282</v>
      </c>
      <c r="M14902" s="2">
        <f t="shared" si="467"/>
        <v>92.857142857142861</v>
      </c>
      <c r="N14902" t="s">
        <v>95</v>
      </c>
    </row>
    <row r="14903" spans="1:14">
      <c r="A14903">
        <v>14</v>
      </c>
      <c r="B14903" t="s">
        <v>2067</v>
      </c>
      <c r="C14903" t="s">
        <v>2066</v>
      </c>
      <c r="D14903">
        <v>1</v>
      </c>
      <c r="E14903" s="1">
        <v>0</v>
      </c>
      <c r="G14903">
        <v>0</v>
      </c>
      <c r="H14903">
        <v>12</v>
      </c>
      <c r="J14903">
        <v>0</v>
      </c>
      <c r="L14903">
        <v>0.42435714285714282</v>
      </c>
      <c r="M14903" s="2">
        <f t="shared" si="467"/>
        <v>100</v>
      </c>
      <c r="N14903" t="s">
        <v>95</v>
      </c>
    </row>
    <row r="14904" spans="1:14" s="3" customFormat="1">
      <c r="E14904" s="4"/>
      <c r="M14904" s="5"/>
    </row>
    <row r="14905" spans="1:14">
      <c r="A14905">
        <v>1</v>
      </c>
      <c r="B14905" t="s">
        <v>2165</v>
      </c>
      <c r="C14905" t="s">
        <v>2164</v>
      </c>
      <c r="D14905">
        <v>2926</v>
      </c>
      <c r="E14905" s="1">
        <v>8.1950000000000003</v>
      </c>
      <c r="F14905">
        <v>9.8439999999999994</v>
      </c>
      <c r="G14905">
        <v>0.88200000000000001</v>
      </c>
      <c r="H14905">
        <v>17</v>
      </c>
      <c r="I14905">
        <v>8</v>
      </c>
      <c r="J14905">
        <v>9.3100000000000006E-3</v>
      </c>
      <c r="K14905">
        <v>5.8959999999999999</v>
      </c>
      <c r="L14905">
        <f>AVERAGE(E14905:E14966)</f>
        <v>1.6163442622950817</v>
      </c>
      <c r="M14905" s="2">
        <f t="shared" ref="M14905:M14936" si="468">A14905/60*100</f>
        <v>1.6666666666666667</v>
      </c>
      <c r="N14905" t="s">
        <v>96</v>
      </c>
    </row>
    <row r="14906" spans="1:14">
      <c r="A14906">
        <v>2</v>
      </c>
      <c r="B14906" t="s">
        <v>1026</v>
      </c>
      <c r="C14906" t="s">
        <v>1025</v>
      </c>
      <c r="D14906">
        <v>3133</v>
      </c>
      <c r="E14906" s="1">
        <v>5</v>
      </c>
      <c r="F14906">
        <v>7.25</v>
      </c>
      <c r="G14906">
        <v>0.5</v>
      </c>
      <c r="H14906">
        <v>12</v>
      </c>
      <c r="I14906" t="s">
        <v>18288</v>
      </c>
      <c r="J14906">
        <v>2.6900000000000001E-3</v>
      </c>
      <c r="K14906">
        <v>4.2590000000000003</v>
      </c>
      <c r="L14906">
        <v>1.6106499999999997</v>
      </c>
      <c r="M14906" s="2">
        <f t="shared" si="468"/>
        <v>3.3333333333333335</v>
      </c>
      <c r="N14906" t="s">
        <v>96</v>
      </c>
    </row>
    <row r="14907" spans="1:14">
      <c r="A14907">
        <v>3</v>
      </c>
      <c r="B14907" t="s">
        <v>2163</v>
      </c>
      <c r="C14907" t="s">
        <v>2162</v>
      </c>
      <c r="D14907">
        <v>49689</v>
      </c>
      <c r="E14907" s="1">
        <v>4.8769999999999998</v>
      </c>
      <c r="F14907">
        <v>6.9880000000000004</v>
      </c>
      <c r="G14907">
        <v>0.68100000000000005</v>
      </c>
      <c r="H14907">
        <v>141</v>
      </c>
      <c r="I14907" t="s">
        <v>18288</v>
      </c>
      <c r="J14907">
        <v>4.8660000000000002E-2</v>
      </c>
      <c r="K14907">
        <v>3.694</v>
      </c>
      <c r="L14907">
        <v>1.6106499999999997</v>
      </c>
      <c r="M14907" s="2">
        <f t="shared" si="468"/>
        <v>5</v>
      </c>
      <c r="N14907" t="s">
        <v>96</v>
      </c>
    </row>
    <row r="14908" spans="1:14">
      <c r="A14908">
        <v>4</v>
      </c>
      <c r="B14908" t="s">
        <v>2161</v>
      </c>
      <c r="C14908" t="s">
        <v>2160</v>
      </c>
      <c r="D14908">
        <v>5554</v>
      </c>
      <c r="E14908" s="1">
        <v>3.3330000000000002</v>
      </c>
      <c r="F14908">
        <v>4.0250000000000004</v>
      </c>
      <c r="G14908">
        <v>0.22600000000000001</v>
      </c>
      <c r="H14908">
        <v>31</v>
      </c>
      <c r="I14908" t="s">
        <v>18288</v>
      </c>
      <c r="J14908">
        <v>5.2300000000000003E-3</v>
      </c>
      <c r="K14908">
        <v>1.841</v>
      </c>
      <c r="L14908">
        <v>1.6106499999999997</v>
      </c>
      <c r="M14908" s="2">
        <f t="shared" si="468"/>
        <v>6.666666666666667</v>
      </c>
      <c r="N14908" t="s">
        <v>96</v>
      </c>
    </row>
    <row r="14909" spans="1:14">
      <c r="A14909">
        <v>5</v>
      </c>
      <c r="B14909" t="s">
        <v>4007</v>
      </c>
      <c r="C14909" t="s">
        <v>4006</v>
      </c>
      <c r="D14909">
        <v>7282</v>
      </c>
      <c r="E14909" s="1">
        <v>2.8159999999999998</v>
      </c>
      <c r="F14909">
        <v>4.024</v>
      </c>
      <c r="G14909">
        <v>0.23100000000000001</v>
      </c>
      <c r="H14909">
        <v>65</v>
      </c>
      <c r="I14909" t="s">
        <v>18288</v>
      </c>
      <c r="J14909">
        <v>1.115E-2</v>
      </c>
      <c r="K14909">
        <v>2.5939999999999999</v>
      </c>
      <c r="L14909">
        <v>1.6106499999999997</v>
      </c>
      <c r="M14909" s="2">
        <f t="shared" si="468"/>
        <v>8.3333333333333321</v>
      </c>
      <c r="N14909" t="s">
        <v>96</v>
      </c>
    </row>
    <row r="14910" spans="1:14">
      <c r="A14910">
        <v>6</v>
      </c>
      <c r="B14910" t="s">
        <v>2159</v>
      </c>
      <c r="C14910" t="s">
        <v>2158</v>
      </c>
      <c r="D14910">
        <v>5152</v>
      </c>
      <c r="E14910" s="1">
        <v>2.73</v>
      </c>
      <c r="F14910">
        <v>3.5539999999999998</v>
      </c>
      <c r="G14910">
        <v>0.879</v>
      </c>
      <c r="H14910">
        <v>58</v>
      </c>
      <c r="I14910" t="s">
        <v>18288</v>
      </c>
      <c r="J14910">
        <v>8.9899999999999997E-3</v>
      </c>
      <c r="K14910">
        <v>1.7989999999999999</v>
      </c>
      <c r="L14910">
        <v>1.6106499999999997</v>
      </c>
      <c r="M14910" s="2">
        <f t="shared" si="468"/>
        <v>10</v>
      </c>
      <c r="N14910" t="s">
        <v>96</v>
      </c>
    </row>
    <row r="14911" spans="1:14">
      <c r="A14911">
        <v>7</v>
      </c>
      <c r="B14911" t="s">
        <v>2157</v>
      </c>
      <c r="C14911" t="s">
        <v>2156</v>
      </c>
      <c r="D14911">
        <v>2036</v>
      </c>
      <c r="E14911" s="1">
        <v>2.5430000000000001</v>
      </c>
      <c r="F14911">
        <v>2.7370000000000001</v>
      </c>
      <c r="G14911">
        <v>0.188</v>
      </c>
      <c r="H14911">
        <v>16</v>
      </c>
      <c r="I14911" t="s">
        <v>18288</v>
      </c>
      <c r="J14911">
        <v>3.0699999999999998E-3</v>
      </c>
      <c r="K14911">
        <v>1.7689999999999999</v>
      </c>
      <c r="L14911">
        <v>1.6106499999999997</v>
      </c>
      <c r="M14911" s="2">
        <f t="shared" si="468"/>
        <v>11.666666666666666</v>
      </c>
      <c r="N14911" t="s">
        <v>96</v>
      </c>
    </row>
    <row r="14912" spans="1:14">
      <c r="A14912">
        <v>8</v>
      </c>
      <c r="B14912" t="s">
        <v>2155</v>
      </c>
      <c r="C14912" t="s">
        <v>2154</v>
      </c>
      <c r="D14912">
        <v>1691</v>
      </c>
      <c r="E14912" s="1">
        <v>2.5209999999999999</v>
      </c>
      <c r="F14912">
        <v>3.42</v>
      </c>
      <c r="G14912">
        <v>0.52400000000000002</v>
      </c>
      <c r="H14912">
        <v>63</v>
      </c>
      <c r="I14912">
        <v>8.1999999999999993</v>
      </c>
      <c r="J14912">
        <v>5.1700000000000001E-3</v>
      </c>
      <c r="K14912">
        <v>1.6930000000000001</v>
      </c>
      <c r="L14912">
        <v>1.6106499999999997</v>
      </c>
      <c r="M14912" s="2">
        <f t="shared" si="468"/>
        <v>13.333333333333334</v>
      </c>
      <c r="N14912" t="s">
        <v>96</v>
      </c>
    </row>
    <row r="14913" spans="1:14">
      <c r="A14913">
        <v>9</v>
      </c>
      <c r="B14913" t="s">
        <v>742</v>
      </c>
      <c r="C14913" t="s">
        <v>741</v>
      </c>
      <c r="D14913">
        <v>2208</v>
      </c>
      <c r="E14913" s="1">
        <v>2.3879999999999999</v>
      </c>
      <c r="F14913">
        <v>2.75</v>
      </c>
      <c r="G14913">
        <v>0.28599999999999998</v>
      </c>
      <c r="H14913">
        <v>56</v>
      </c>
      <c r="I14913" t="s">
        <v>18288</v>
      </c>
      <c r="J14913">
        <v>3.8E-3</v>
      </c>
      <c r="K14913">
        <v>1.083</v>
      </c>
      <c r="L14913">
        <v>1.6106499999999997</v>
      </c>
      <c r="M14913" s="2">
        <f t="shared" si="468"/>
        <v>15</v>
      </c>
      <c r="N14913" t="s">
        <v>96</v>
      </c>
    </row>
    <row r="14914" spans="1:14">
      <c r="A14914">
        <v>10</v>
      </c>
      <c r="B14914" t="s">
        <v>1601</v>
      </c>
      <c r="C14914" t="s">
        <v>1600</v>
      </c>
      <c r="D14914">
        <v>649</v>
      </c>
      <c r="E14914" s="1">
        <v>2.387</v>
      </c>
      <c r="F14914">
        <v>2.3540000000000001</v>
      </c>
      <c r="G14914">
        <v>2.286</v>
      </c>
      <c r="H14914">
        <v>21</v>
      </c>
      <c r="I14914">
        <v>8.8000000000000007</v>
      </c>
      <c r="J14914">
        <v>2.2100000000000002E-3</v>
      </c>
      <c r="K14914">
        <v>1.5940000000000001</v>
      </c>
      <c r="L14914">
        <v>1.6106499999999997</v>
      </c>
      <c r="M14914" s="2">
        <f t="shared" si="468"/>
        <v>16.666666666666664</v>
      </c>
      <c r="N14914" t="s">
        <v>96</v>
      </c>
    </row>
    <row r="14915" spans="1:14">
      <c r="A14915">
        <v>11</v>
      </c>
      <c r="B14915" t="s">
        <v>2153</v>
      </c>
      <c r="C14915" t="s">
        <v>2152</v>
      </c>
      <c r="D14915">
        <v>10018</v>
      </c>
      <c r="E14915" s="1">
        <v>2.383</v>
      </c>
      <c r="F14915">
        <v>3.4510000000000001</v>
      </c>
      <c r="G14915">
        <v>0.28199999999999997</v>
      </c>
      <c r="H14915">
        <v>131</v>
      </c>
      <c r="I14915" t="s">
        <v>18288</v>
      </c>
      <c r="J14915">
        <v>2.0979999999999999E-2</v>
      </c>
      <c r="K14915">
        <v>1.8779999999999999</v>
      </c>
      <c r="L14915">
        <v>1.6106499999999997</v>
      </c>
      <c r="M14915" s="2">
        <f t="shared" si="468"/>
        <v>18.333333333333332</v>
      </c>
      <c r="N14915" t="s">
        <v>96</v>
      </c>
    </row>
    <row r="14916" spans="1:14">
      <c r="A14916">
        <v>12</v>
      </c>
      <c r="B14916" t="s">
        <v>2151</v>
      </c>
      <c r="C14916" t="s">
        <v>2150</v>
      </c>
      <c r="D14916">
        <v>6181</v>
      </c>
      <c r="E14916" s="1">
        <v>2.2189999999999999</v>
      </c>
      <c r="F14916">
        <v>2.93</v>
      </c>
      <c r="G14916">
        <v>0.40500000000000003</v>
      </c>
      <c r="H14916">
        <v>210</v>
      </c>
      <c r="I14916">
        <v>8</v>
      </c>
      <c r="J14916">
        <v>2.3519999999999999E-2</v>
      </c>
      <c r="K14916">
        <v>1.5669999999999999</v>
      </c>
      <c r="L14916">
        <v>1.6106499999999997</v>
      </c>
      <c r="M14916" s="2">
        <f t="shared" si="468"/>
        <v>20</v>
      </c>
      <c r="N14916" t="s">
        <v>96</v>
      </c>
    </row>
    <row r="14917" spans="1:14">
      <c r="A14917">
        <v>13</v>
      </c>
      <c r="B14917" t="s">
        <v>2149</v>
      </c>
      <c r="C14917" t="s">
        <v>2148</v>
      </c>
      <c r="D14917">
        <v>239</v>
      </c>
      <c r="E14917" s="1">
        <v>2.0619999999999998</v>
      </c>
      <c r="F14917">
        <v>4.8600000000000003</v>
      </c>
      <c r="I14917">
        <v>4.9000000000000004</v>
      </c>
      <c r="J14917">
        <v>2.32E-3</v>
      </c>
      <c r="K14917">
        <v>3.073</v>
      </c>
      <c r="L14917">
        <v>1.6106499999999997</v>
      </c>
      <c r="M14917" s="2">
        <f t="shared" si="468"/>
        <v>21.666666666666668</v>
      </c>
      <c r="N14917" t="s">
        <v>96</v>
      </c>
    </row>
    <row r="14918" spans="1:14">
      <c r="A14918">
        <v>14</v>
      </c>
      <c r="B14918" t="s">
        <v>2147</v>
      </c>
      <c r="C14918" t="s">
        <v>2146</v>
      </c>
      <c r="D14918">
        <v>3490</v>
      </c>
      <c r="E14918" s="1">
        <v>2</v>
      </c>
      <c r="F14918">
        <v>2.6640000000000001</v>
      </c>
      <c r="G14918">
        <v>0.18099999999999999</v>
      </c>
      <c r="H14918">
        <v>94</v>
      </c>
      <c r="I14918">
        <v>6.7</v>
      </c>
      <c r="J14918">
        <v>1.2800000000000001E-2</v>
      </c>
      <c r="K14918">
        <v>1.2909999999999999</v>
      </c>
      <c r="L14918">
        <v>1.6106499999999997</v>
      </c>
      <c r="M14918" s="2">
        <f t="shared" si="468"/>
        <v>23.333333333333332</v>
      </c>
      <c r="N14918" t="s">
        <v>96</v>
      </c>
    </row>
    <row r="14919" spans="1:14">
      <c r="A14919">
        <v>15</v>
      </c>
      <c r="B14919" t="s">
        <v>2145</v>
      </c>
      <c r="C14919" t="s">
        <v>2144</v>
      </c>
      <c r="D14919">
        <v>211</v>
      </c>
      <c r="E14919" s="1">
        <v>1.8919999999999999</v>
      </c>
      <c r="F14919">
        <v>1.746</v>
      </c>
      <c r="G14919">
        <v>0.46200000000000002</v>
      </c>
      <c r="H14919">
        <v>26</v>
      </c>
      <c r="I14919">
        <v>2.5</v>
      </c>
      <c r="J14919">
        <v>1.6800000000000001E-3</v>
      </c>
      <c r="K14919">
        <v>0.84099999999999997</v>
      </c>
      <c r="L14919">
        <v>1.6106499999999997</v>
      </c>
      <c r="M14919" s="2">
        <f t="shared" si="468"/>
        <v>25</v>
      </c>
      <c r="N14919" t="s">
        <v>96</v>
      </c>
    </row>
    <row r="14920" spans="1:14">
      <c r="A14920">
        <v>16</v>
      </c>
      <c r="B14920" t="s">
        <v>4501</v>
      </c>
      <c r="C14920" t="s">
        <v>4500</v>
      </c>
      <c r="D14920">
        <v>4346</v>
      </c>
      <c r="E14920" s="1">
        <v>1.8740000000000001</v>
      </c>
      <c r="F14920">
        <v>2.1469999999999998</v>
      </c>
      <c r="G14920">
        <v>0.48399999999999999</v>
      </c>
      <c r="H14920">
        <v>64</v>
      </c>
      <c r="I14920" t="s">
        <v>18288</v>
      </c>
      <c r="J14920">
        <v>5.0400000000000002E-3</v>
      </c>
      <c r="K14920">
        <v>0.82499999999999996</v>
      </c>
      <c r="L14920">
        <v>1.6106499999999997</v>
      </c>
      <c r="M14920" s="2">
        <f t="shared" si="468"/>
        <v>26.666666666666668</v>
      </c>
      <c r="N14920" t="s">
        <v>96</v>
      </c>
    </row>
    <row r="14921" spans="1:14">
      <c r="A14921">
        <v>17</v>
      </c>
      <c r="B14921" t="s">
        <v>2143</v>
      </c>
      <c r="C14921" t="s">
        <v>2142</v>
      </c>
      <c r="D14921">
        <v>375</v>
      </c>
      <c r="E14921" s="1">
        <v>1.8420000000000001</v>
      </c>
      <c r="F14921">
        <v>1.8420000000000001</v>
      </c>
      <c r="G14921">
        <v>0.13100000000000001</v>
      </c>
      <c r="H14921">
        <v>107</v>
      </c>
      <c r="I14921">
        <v>2</v>
      </c>
      <c r="J14921">
        <v>1.8799999999999999E-3</v>
      </c>
      <c r="K14921">
        <v>0.54600000000000004</v>
      </c>
      <c r="L14921">
        <v>1.6106499999999997</v>
      </c>
      <c r="M14921" s="2">
        <f t="shared" si="468"/>
        <v>28.333333333333332</v>
      </c>
      <c r="N14921" t="s">
        <v>96</v>
      </c>
    </row>
    <row r="14922" spans="1:14">
      <c r="A14922">
        <v>18</v>
      </c>
      <c r="B14922" t="s">
        <v>2141</v>
      </c>
      <c r="C14922" t="s">
        <v>2140</v>
      </c>
      <c r="D14922">
        <v>2279</v>
      </c>
      <c r="E14922" s="1">
        <v>1.8160000000000001</v>
      </c>
      <c r="F14922">
        <v>2.6709999999999998</v>
      </c>
      <c r="G14922">
        <v>0.48099999999999998</v>
      </c>
      <c r="H14922">
        <v>54</v>
      </c>
      <c r="I14922" t="s">
        <v>18288</v>
      </c>
      <c r="J14922">
        <v>4.8599999999999997E-3</v>
      </c>
      <c r="K14922">
        <v>1.302</v>
      </c>
      <c r="L14922">
        <v>1.6106499999999997</v>
      </c>
      <c r="M14922" s="2">
        <f t="shared" si="468"/>
        <v>30</v>
      </c>
      <c r="N14922" t="s">
        <v>96</v>
      </c>
    </row>
    <row r="14923" spans="1:14">
      <c r="A14923">
        <v>19</v>
      </c>
      <c r="B14923" t="s">
        <v>2139</v>
      </c>
      <c r="C14923" t="s">
        <v>2138</v>
      </c>
      <c r="D14923">
        <v>11809</v>
      </c>
      <c r="E14923" s="1">
        <v>1.8069999999999999</v>
      </c>
      <c r="F14923">
        <v>2.359</v>
      </c>
      <c r="G14923">
        <v>0.27700000000000002</v>
      </c>
      <c r="H14923">
        <v>361</v>
      </c>
      <c r="I14923">
        <v>8.3000000000000007</v>
      </c>
      <c r="J14923">
        <v>2.5669999999999998E-2</v>
      </c>
      <c r="K14923">
        <v>0.83299999999999996</v>
      </c>
      <c r="L14923">
        <v>1.6106499999999997</v>
      </c>
      <c r="M14923" s="2">
        <f t="shared" si="468"/>
        <v>31.666666666666664</v>
      </c>
      <c r="N14923" t="s">
        <v>96</v>
      </c>
    </row>
    <row r="14924" spans="1:14">
      <c r="A14924">
        <v>20</v>
      </c>
      <c r="B14924" t="s">
        <v>2137</v>
      </c>
      <c r="C14924" t="s">
        <v>2136</v>
      </c>
      <c r="D14924">
        <v>571</v>
      </c>
      <c r="E14924" s="1">
        <v>1.679</v>
      </c>
      <c r="G14924">
        <v>9.7000000000000003E-2</v>
      </c>
      <c r="H14924">
        <v>31</v>
      </c>
      <c r="I14924">
        <v>6</v>
      </c>
      <c r="J14924">
        <v>1.56E-3</v>
      </c>
      <c r="L14924">
        <v>1.6106499999999997</v>
      </c>
      <c r="M14924" s="2">
        <f t="shared" si="468"/>
        <v>33.333333333333329</v>
      </c>
      <c r="N14924" t="s">
        <v>96</v>
      </c>
    </row>
    <row r="14925" spans="1:14">
      <c r="A14925">
        <v>21</v>
      </c>
      <c r="B14925" t="s">
        <v>2135</v>
      </c>
      <c r="C14925" t="s">
        <v>2134</v>
      </c>
      <c r="D14925">
        <v>3491</v>
      </c>
      <c r="E14925" s="1">
        <v>1.667</v>
      </c>
      <c r="F14925">
        <v>2.2210000000000001</v>
      </c>
      <c r="G14925">
        <v>0.17699999999999999</v>
      </c>
      <c r="H14925">
        <v>96</v>
      </c>
      <c r="I14925" t="s">
        <v>18288</v>
      </c>
      <c r="J14925">
        <v>8.9200000000000008E-3</v>
      </c>
      <c r="K14925">
        <v>1.111</v>
      </c>
      <c r="L14925">
        <v>1.6106499999999997</v>
      </c>
      <c r="M14925" s="2">
        <f t="shared" si="468"/>
        <v>35</v>
      </c>
      <c r="N14925" t="s">
        <v>96</v>
      </c>
    </row>
    <row r="14926" spans="1:14">
      <c r="A14926">
        <v>22</v>
      </c>
      <c r="B14926" t="s">
        <v>2133</v>
      </c>
      <c r="C14926" t="s">
        <v>2132</v>
      </c>
      <c r="D14926">
        <v>231</v>
      </c>
      <c r="E14926" s="1">
        <v>1.641</v>
      </c>
      <c r="G14926">
        <v>0.20499999999999999</v>
      </c>
      <c r="H14926">
        <v>39</v>
      </c>
      <c r="I14926">
        <v>5</v>
      </c>
      <c r="J14926">
        <v>7.2000000000000005E-4</v>
      </c>
      <c r="L14926">
        <v>1.6106499999999997</v>
      </c>
      <c r="M14926" s="2">
        <f t="shared" si="468"/>
        <v>36.666666666666664</v>
      </c>
      <c r="N14926" t="s">
        <v>96</v>
      </c>
    </row>
    <row r="14927" spans="1:14">
      <c r="A14927">
        <v>23</v>
      </c>
      <c r="B14927" t="s">
        <v>2862</v>
      </c>
      <c r="C14927" t="s">
        <v>2861</v>
      </c>
      <c r="D14927">
        <v>5012</v>
      </c>
      <c r="E14927" s="1">
        <v>1.61</v>
      </c>
      <c r="F14927">
        <v>2.9089999999999998</v>
      </c>
      <c r="G14927">
        <v>0.45100000000000001</v>
      </c>
      <c r="H14927">
        <v>82</v>
      </c>
      <c r="I14927">
        <v>9.5</v>
      </c>
      <c r="J14927">
        <v>8.0400000000000003E-3</v>
      </c>
      <c r="K14927">
        <v>0.98799999999999999</v>
      </c>
      <c r="L14927">
        <v>1.6106499999999997</v>
      </c>
      <c r="M14927" s="2">
        <f t="shared" si="468"/>
        <v>38.333333333333336</v>
      </c>
      <c r="N14927" t="s">
        <v>96</v>
      </c>
    </row>
    <row r="14928" spans="1:14">
      <c r="A14928">
        <v>24</v>
      </c>
      <c r="B14928" t="s">
        <v>6640</v>
      </c>
      <c r="C14928" t="s">
        <v>6639</v>
      </c>
      <c r="D14928">
        <v>1098</v>
      </c>
      <c r="E14928" s="1">
        <v>1.603</v>
      </c>
      <c r="G14928">
        <v>0.114</v>
      </c>
      <c r="H14928">
        <v>44</v>
      </c>
      <c r="I14928">
        <v>5.9</v>
      </c>
      <c r="J14928">
        <v>3.4499999999999999E-3</v>
      </c>
      <c r="L14928">
        <v>1.6106499999999997</v>
      </c>
      <c r="M14928" s="2">
        <f t="shared" si="468"/>
        <v>40</v>
      </c>
      <c r="N14928" t="s">
        <v>96</v>
      </c>
    </row>
    <row r="14929" spans="1:14">
      <c r="A14929">
        <v>25</v>
      </c>
      <c r="B14929" t="s">
        <v>4711</v>
      </c>
      <c r="C14929" t="s">
        <v>4710</v>
      </c>
      <c r="D14929">
        <v>1783</v>
      </c>
      <c r="E14929" s="1">
        <v>1.5489999999999999</v>
      </c>
      <c r="F14929">
        <v>2.0339999999999998</v>
      </c>
      <c r="G14929">
        <v>0.375</v>
      </c>
      <c r="H14929">
        <v>48</v>
      </c>
      <c r="I14929">
        <v>9.9</v>
      </c>
      <c r="J14929">
        <v>2.64E-3</v>
      </c>
      <c r="K14929">
        <v>0.84</v>
      </c>
      <c r="L14929">
        <v>1.6106499999999997</v>
      </c>
      <c r="M14929" s="2">
        <f t="shared" si="468"/>
        <v>41.666666666666671</v>
      </c>
      <c r="N14929" t="s">
        <v>96</v>
      </c>
    </row>
    <row r="14930" spans="1:14">
      <c r="A14930">
        <v>26</v>
      </c>
      <c r="B14930" t="s">
        <v>2131</v>
      </c>
      <c r="C14930" t="s">
        <v>2130</v>
      </c>
      <c r="D14930">
        <v>2835</v>
      </c>
      <c r="E14930" s="1">
        <v>1.5469999999999999</v>
      </c>
      <c r="F14930">
        <v>2.056</v>
      </c>
      <c r="G14930">
        <v>0.36899999999999999</v>
      </c>
      <c r="H14930">
        <v>84</v>
      </c>
      <c r="I14930" t="s">
        <v>18288</v>
      </c>
      <c r="J14930">
        <v>4.5700000000000003E-3</v>
      </c>
      <c r="K14930">
        <v>0.90500000000000003</v>
      </c>
      <c r="L14930">
        <v>1.6106499999999997</v>
      </c>
      <c r="M14930" s="2">
        <f t="shared" si="468"/>
        <v>43.333333333333336</v>
      </c>
      <c r="N14930" t="s">
        <v>96</v>
      </c>
    </row>
    <row r="14931" spans="1:14">
      <c r="A14931">
        <v>27</v>
      </c>
      <c r="B14931" t="s">
        <v>4589</v>
      </c>
      <c r="C14931" t="s">
        <v>4588</v>
      </c>
      <c r="D14931">
        <v>4497</v>
      </c>
      <c r="E14931" s="1">
        <v>1.5309999999999999</v>
      </c>
      <c r="F14931">
        <v>1.8009999999999999</v>
      </c>
      <c r="G14931">
        <v>0.23699999999999999</v>
      </c>
      <c r="H14931">
        <v>114</v>
      </c>
      <c r="I14931">
        <v>9.3000000000000007</v>
      </c>
      <c r="J14931">
        <v>8.1099999999999992E-3</v>
      </c>
      <c r="K14931">
        <v>0.65</v>
      </c>
      <c r="L14931">
        <v>1.6106499999999997</v>
      </c>
      <c r="M14931" s="2">
        <f t="shared" si="468"/>
        <v>45</v>
      </c>
      <c r="N14931" t="s">
        <v>96</v>
      </c>
    </row>
    <row r="14932" spans="1:14">
      <c r="A14932">
        <v>28</v>
      </c>
      <c r="B14932" t="s">
        <v>2129</v>
      </c>
      <c r="C14932" t="s">
        <v>2128</v>
      </c>
      <c r="D14932">
        <v>1033</v>
      </c>
      <c r="E14932" s="1">
        <v>1.528</v>
      </c>
      <c r="F14932">
        <v>2.1829999999999998</v>
      </c>
      <c r="G14932">
        <v>0.28799999999999998</v>
      </c>
      <c r="H14932">
        <v>52</v>
      </c>
      <c r="I14932">
        <v>6</v>
      </c>
      <c r="J14932">
        <v>4.5999999999999999E-3</v>
      </c>
      <c r="K14932">
        <v>1.145</v>
      </c>
      <c r="L14932">
        <v>1.6106499999999997</v>
      </c>
      <c r="M14932" s="2">
        <f t="shared" si="468"/>
        <v>46.666666666666664</v>
      </c>
      <c r="N14932" t="s">
        <v>96</v>
      </c>
    </row>
    <row r="14933" spans="1:14">
      <c r="A14933">
        <v>29</v>
      </c>
      <c r="B14933" t="s">
        <v>1581</v>
      </c>
      <c r="C14933" t="s">
        <v>1580</v>
      </c>
      <c r="D14933">
        <v>559</v>
      </c>
      <c r="E14933" s="1">
        <v>1.49</v>
      </c>
      <c r="F14933">
        <v>1.349</v>
      </c>
      <c r="G14933">
        <v>0.25</v>
      </c>
      <c r="H14933">
        <v>24</v>
      </c>
      <c r="I14933">
        <v>9.3000000000000007</v>
      </c>
      <c r="J14933">
        <v>1.1900000000000001E-3</v>
      </c>
      <c r="K14933">
        <v>0.54</v>
      </c>
      <c r="L14933">
        <v>1.6106499999999997</v>
      </c>
      <c r="M14933" s="2">
        <f t="shared" si="468"/>
        <v>48.333333333333336</v>
      </c>
      <c r="N14933" t="s">
        <v>96</v>
      </c>
    </row>
    <row r="14934" spans="1:14">
      <c r="A14934">
        <v>30</v>
      </c>
      <c r="B14934" t="s">
        <v>4249</v>
      </c>
      <c r="C14934" t="s">
        <v>4248</v>
      </c>
      <c r="D14934">
        <v>1578</v>
      </c>
      <c r="E14934" s="1">
        <v>1.4179999999999999</v>
      </c>
      <c r="F14934">
        <v>2.1520000000000001</v>
      </c>
      <c r="G14934">
        <v>0.255</v>
      </c>
      <c r="H14934">
        <v>51</v>
      </c>
      <c r="I14934">
        <v>8.9</v>
      </c>
      <c r="J14934">
        <v>4.3099999999999996E-3</v>
      </c>
      <c r="K14934">
        <v>1.379</v>
      </c>
      <c r="L14934">
        <v>1.6106499999999997</v>
      </c>
      <c r="M14934" s="2">
        <f t="shared" si="468"/>
        <v>50</v>
      </c>
      <c r="N14934" t="s">
        <v>96</v>
      </c>
    </row>
    <row r="14935" spans="1:14">
      <c r="A14935">
        <v>31</v>
      </c>
      <c r="B14935" t="s">
        <v>2127</v>
      </c>
      <c r="C14935" t="s">
        <v>2126</v>
      </c>
      <c r="D14935">
        <v>558</v>
      </c>
      <c r="E14935" s="1">
        <v>1.407</v>
      </c>
      <c r="F14935">
        <v>1.5580000000000001</v>
      </c>
      <c r="G14935">
        <v>3.4000000000000002E-2</v>
      </c>
      <c r="H14935">
        <v>29</v>
      </c>
      <c r="I14935">
        <v>7.8</v>
      </c>
      <c r="J14935">
        <v>1.7099999999999999E-3</v>
      </c>
      <c r="K14935">
        <v>0.755</v>
      </c>
      <c r="L14935">
        <v>1.6106499999999997</v>
      </c>
      <c r="M14935" s="2">
        <f t="shared" si="468"/>
        <v>51.666666666666671</v>
      </c>
      <c r="N14935" t="s">
        <v>96</v>
      </c>
    </row>
    <row r="14936" spans="1:14">
      <c r="A14936">
        <v>32</v>
      </c>
      <c r="B14936" t="s">
        <v>2125</v>
      </c>
      <c r="C14936" t="s">
        <v>2124</v>
      </c>
      <c r="D14936">
        <v>888</v>
      </c>
      <c r="E14936" s="1">
        <v>1.3440000000000001</v>
      </c>
      <c r="F14936">
        <v>1.7410000000000001</v>
      </c>
      <c r="G14936">
        <v>5.6000000000000001E-2</v>
      </c>
      <c r="H14936">
        <v>18</v>
      </c>
      <c r="I14936" t="s">
        <v>18288</v>
      </c>
      <c r="J14936">
        <v>1.14E-3</v>
      </c>
      <c r="K14936">
        <v>0.80500000000000005</v>
      </c>
      <c r="L14936">
        <v>1.6106499999999997</v>
      </c>
      <c r="M14936" s="2">
        <f t="shared" si="468"/>
        <v>53.333333333333336</v>
      </c>
      <c r="N14936" t="s">
        <v>96</v>
      </c>
    </row>
    <row r="14937" spans="1:14">
      <c r="A14937">
        <v>33</v>
      </c>
      <c r="B14937" t="s">
        <v>4475</v>
      </c>
      <c r="C14937" t="s">
        <v>4474</v>
      </c>
      <c r="D14937">
        <v>1752</v>
      </c>
      <c r="E14937" s="1">
        <v>1.33</v>
      </c>
      <c r="F14937">
        <v>2.02</v>
      </c>
      <c r="G14937">
        <v>0.255</v>
      </c>
      <c r="H14937">
        <v>47</v>
      </c>
      <c r="I14937">
        <v>8.3000000000000007</v>
      </c>
      <c r="J14937">
        <v>3.4199999999999999E-3</v>
      </c>
      <c r="K14937">
        <v>0.78600000000000003</v>
      </c>
      <c r="L14937">
        <v>1.6106499999999997</v>
      </c>
      <c r="M14937" s="2">
        <f t="shared" ref="M14937:M14964" si="469">A14937/60*100</f>
        <v>55.000000000000007</v>
      </c>
      <c r="N14937" t="s">
        <v>96</v>
      </c>
    </row>
    <row r="14938" spans="1:14">
      <c r="A14938">
        <v>34</v>
      </c>
      <c r="B14938" t="s">
        <v>2123</v>
      </c>
      <c r="C14938" t="s">
        <v>2122</v>
      </c>
      <c r="D14938">
        <v>1615</v>
      </c>
      <c r="E14938" s="1">
        <v>1.264</v>
      </c>
      <c r="F14938">
        <v>2.2709999999999999</v>
      </c>
      <c r="G14938">
        <v>0.42899999999999999</v>
      </c>
      <c r="H14938">
        <v>42</v>
      </c>
      <c r="I14938" t="s">
        <v>18288</v>
      </c>
      <c r="J14938">
        <v>4.9300000000000004E-3</v>
      </c>
      <c r="K14938">
        <v>1.25</v>
      </c>
      <c r="L14938">
        <v>1.6106499999999997</v>
      </c>
      <c r="M14938" s="2">
        <f t="shared" si="469"/>
        <v>56.666666666666664</v>
      </c>
      <c r="N14938" t="s">
        <v>96</v>
      </c>
    </row>
    <row r="14939" spans="1:14">
      <c r="A14939">
        <v>35</v>
      </c>
      <c r="B14939" t="s">
        <v>2121</v>
      </c>
      <c r="C14939" t="s">
        <v>2120</v>
      </c>
      <c r="D14939">
        <v>241</v>
      </c>
      <c r="E14939" s="1">
        <v>1.208</v>
      </c>
      <c r="G14939">
        <v>0.20699999999999999</v>
      </c>
      <c r="H14939">
        <v>29</v>
      </c>
      <c r="I14939">
        <v>4.2</v>
      </c>
      <c r="J14939">
        <v>1.2899999999999999E-3</v>
      </c>
      <c r="L14939">
        <v>1.6106499999999997</v>
      </c>
      <c r="M14939" s="2">
        <f t="shared" si="469"/>
        <v>58.333333333333336</v>
      </c>
      <c r="N14939" t="s">
        <v>96</v>
      </c>
    </row>
    <row r="14940" spans="1:14">
      <c r="A14940">
        <v>36</v>
      </c>
      <c r="B14940" t="s">
        <v>3949</v>
      </c>
      <c r="C14940" t="s">
        <v>3948</v>
      </c>
      <c r="D14940">
        <v>972</v>
      </c>
      <c r="E14940" s="1">
        <v>1.1639999999999999</v>
      </c>
      <c r="F14940">
        <v>1.6040000000000001</v>
      </c>
      <c r="G14940">
        <v>0.125</v>
      </c>
      <c r="H14940">
        <v>32</v>
      </c>
      <c r="I14940">
        <v>9.6999999999999993</v>
      </c>
      <c r="J14940">
        <v>1.9599999999999999E-3</v>
      </c>
      <c r="K14940">
        <v>0.77700000000000002</v>
      </c>
      <c r="L14940">
        <v>1.6106499999999997</v>
      </c>
      <c r="M14940" s="2">
        <f t="shared" si="469"/>
        <v>60</v>
      </c>
      <c r="N14940" t="s">
        <v>96</v>
      </c>
    </row>
    <row r="14941" spans="1:14">
      <c r="A14941">
        <v>37</v>
      </c>
      <c r="B14941" t="s">
        <v>1565</v>
      </c>
      <c r="C14941" t="s">
        <v>1564</v>
      </c>
      <c r="D14941">
        <v>1784</v>
      </c>
      <c r="E14941" s="1">
        <v>1.131</v>
      </c>
      <c r="F14941">
        <v>1.3180000000000001</v>
      </c>
      <c r="G14941">
        <v>3.5999999999999997E-2</v>
      </c>
      <c r="H14941">
        <v>56</v>
      </c>
      <c r="I14941" t="s">
        <v>18288</v>
      </c>
      <c r="J14941">
        <v>2.5600000000000002E-3</v>
      </c>
      <c r="K14941">
        <v>0.52600000000000002</v>
      </c>
      <c r="L14941">
        <v>1.6106499999999997</v>
      </c>
      <c r="M14941" s="2">
        <f t="shared" si="469"/>
        <v>61.666666666666671</v>
      </c>
      <c r="N14941" t="s">
        <v>96</v>
      </c>
    </row>
    <row r="14942" spans="1:14">
      <c r="A14942">
        <v>38</v>
      </c>
      <c r="B14942" t="s">
        <v>4303</v>
      </c>
      <c r="C14942" t="s">
        <v>4302</v>
      </c>
      <c r="D14942">
        <v>111</v>
      </c>
      <c r="E14942" s="1">
        <v>1.1000000000000001</v>
      </c>
      <c r="F14942">
        <v>1.093</v>
      </c>
      <c r="G14942">
        <v>0.16700000000000001</v>
      </c>
      <c r="H14942">
        <v>30</v>
      </c>
      <c r="I14942">
        <v>3.4</v>
      </c>
      <c r="J14942">
        <v>6.4999999999999997E-4</v>
      </c>
      <c r="K14942">
        <v>0.38100000000000001</v>
      </c>
      <c r="L14942">
        <v>1.6106499999999997</v>
      </c>
      <c r="M14942" s="2">
        <f t="shared" si="469"/>
        <v>63.333333333333329</v>
      </c>
      <c r="N14942" t="s">
        <v>96</v>
      </c>
    </row>
    <row r="14943" spans="1:14">
      <c r="A14943">
        <v>39</v>
      </c>
      <c r="B14943" t="s">
        <v>2119</v>
      </c>
      <c r="C14943" t="s">
        <v>2118</v>
      </c>
      <c r="D14943">
        <v>583</v>
      </c>
      <c r="E14943" s="1">
        <v>1.093</v>
      </c>
      <c r="F14943">
        <v>1.4239999999999999</v>
      </c>
      <c r="G14943">
        <v>9.5000000000000001E-2</v>
      </c>
      <c r="H14943">
        <v>21</v>
      </c>
      <c r="I14943">
        <v>9.1999999999999993</v>
      </c>
      <c r="J14943">
        <v>1.73E-3</v>
      </c>
      <c r="K14943">
        <v>0.78800000000000003</v>
      </c>
      <c r="L14943">
        <v>1.6106499999999997</v>
      </c>
      <c r="M14943" s="2">
        <f t="shared" si="469"/>
        <v>65</v>
      </c>
      <c r="N14943" t="s">
        <v>96</v>
      </c>
    </row>
    <row r="14944" spans="1:14">
      <c r="A14944">
        <v>40</v>
      </c>
      <c r="B14944" t="s">
        <v>2117</v>
      </c>
      <c r="C14944" t="s">
        <v>2116</v>
      </c>
      <c r="D14944">
        <v>635</v>
      </c>
      <c r="E14944" s="1">
        <v>1.036</v>
      </c>
      <c r="F14944">
        <v>1.379</v>
      </c>
      <c r="G14944">
        <v>0.17100000000000001</v>
      </c>
      <c r="H14944">
        <v>41</v>
      </c>
      <c r="I14944">
        <v>7.8</v>
      </c>
      <c r="J14944">
        <v>1.4E-3</v>
      </c>
      <c r="K14944">
        <v>0.495</v>
      </c>
      <c r="L14944">
        <v>1.6106499999999997</v>
      </c>
      <c r="M14944" s="2">
        <f t="shared" si="469"/>
        <v>66.666666666666657</v>
      </c>
      <c r="N14944" t="s">
        <v>96</v>
      </c>
    </row>
    <row r="14945" spans="1:14">
      <c r="A14945">
        <v>41</v>
      </c>
      <c r="B14945" t="s">
        <v>1557</v>
      </c>
      <c r="C14945" t="s">
        <v>1556</v>
      </c>
      <c r="D14945">
        <v>1366</v>
      </c>
      <c r="E14945" s="1">
        <v>0.95099999999999996</v>
      </c>
      <c r="F14945">
        <v>1.6080000000000001</v>
      </c>
      <c r="G14945">
        <v>0.10199999999999999</v>
      </c>
      <c r="H14945">
        <v>49</v>
      </c>
      <c r="I14945" t="s">
        <v>18288</v>
      </c>
      <c r="J14945">
        <v>2.4599999999999999E-3</v>
      </c>
      <c r="K14945">
        <v>0.754</v>
      </c>
      <c r="L14945">
        <v>1.6106499999999997</v>
      </c>
      <c r="M14945" s="2">
        <f t="shared" si="469"/>
        <v>68.333333333333329</v>
      </c>
      <c r="N14945" t="s">
        <v>96</v>
      </c>
    </row>
    <row r="14946" spans="1:14">
      <c r="A14946">
        <v>42</v>
      </c>
      <c r="B14946" t="s">
        <v>4377</v>
      </c>
      <c r="C14946" t="s">
        <v>4376</v>
      </c>
      <c r="D14946">
        <v>117</v>
      </c>
      <c r="E14946" s="1">
        <v>0.94299999999999995</v>
      </c>
      <c r="G14946">
        <v>3.6999999999999998E-2</v>
      </c>
      <c r="H14946">
        <v>27</v>
      </c>
      <c r="I14946">
        <v>5.5</v>
      </c>
      <c r="J14946">
        <v>1.7000000000000001E-4</v>
      </c>
      <c r="L14946">
        <v>1.6106499999999997</v>
      </c>
      <c r="M14946" s="2">
        <f t="shared" si="469"/>
        <v>70</v>
      </c>
      <c r="N14946" t="s">
        <v>96</v>
      </c>
    </row>
    <row r="14947" spans="1:14">
      <c r="A14947">
        <v>43</v>
      </c>
      <c r="B14947" t="s">
        <v>2115</v>
      </c>
      <c r="C14947" t="s">
        <v>2114</v>
      </c>
      <c r="D14947">
        <v>1308</v>
      </c>
      <c r="E14947" s="1">
        <v>0.94</v>
      </c>
      <c r="F14947">
        <v>1.3220000000000001</v>
      </c>
      <c r="G14947">
        <v>0.14899999999999999</v>
      </c>
      <c r="H14947">
        <v>74</v>
      </c>
      <c r="I14947">
        <v>9.3000000000000007</v>
      </c>
      <c r="J14947">
        <v>2.33E-3</v>
      </c>
      <c r="K14947">
        <v>0.497</v>
      </c>
      <c r="L14947">
        <v>1.6106499999999997</v>
      </c>
      <c r="M14947" s="2">
        <f t="shared" si="469"/>
        <v>71.666666666666671</v>
      </c>
      <c r="N14947" t="s">
        <v>96</v>
      </c>
    </row>
    <row r="14948" spans="1:14">
      <c r="A14948">
        <v>44</v>
      </c>
      <c r="B14948" t="s">
        <v>2113</v>
      </c>
      <c r="C14948" t="s">
        <v>2112</v>
      </c>
      <c r="D14948">
        <v>4657</v>
      </c>
      <c r="E14948" s="1">
        <v>0.83399999999999996</v>
      </c>
      <c r="F14948">
        <v>1.1020000000000001</v>
      </c>
      <c r="G14948">
        <v>0.1</v>
      </c>
      <c r="H14948">
        <v>150</v>
      </c>
      <c r="I14948" t="s">
        <v>18288</v>
      </c>
      <c r="J14948">
        <v>5.9100000000000003E-3</v>
      </c>
      <c r="K14948">
        <v>0.48899999999999999</v>
      </c>
      <c r="L14948">
        <v>1.6106499999999997</v>
      </c>
      <c r="M14948" s="2">
        <f t="shared" si="469"/>
        <v>73.333333333333329</v>
      </c>
      <c r="N14948" t="s">
        <v>96</v>
      </c>
    </row>
    <row r="14949" spans="1:14">
      <c r="A14949">
        <v>45</v>
      </c>
      <c r="B14949" t="s">
        <v>2111</v>
      </c>
      <c r="C14949" t="s">
        <v>2110</v>
      </c>
      <c r="D14949">
        <v>713</v>
      </c>
      <c r="E14949" s="1">
        <v>0.82899999999999996</v>
      </c>
      <c r="G14949">
        <v>3.3639999999999999</v>
      </c>
      <c r="H14949">
        <v>22</v>
      </c>
      <c r="I14949">
        <v>7.5</v>
      </c>
      <c r="J14949">
        <v>1.9499999999999999E-3</v>
      </c>
      <c r="L14949">
        <v>1.6106499999999997</v>
      </c>
      <c r="M14949" s="2">
        <f t="shared" si="469"/>
        <v>75</v>
      </c>
      <c r="N14949" t="s">
        <v>96</v>
      </c>
    </row>
    <row r="14950" spans="1:14">
      <c r="A14950">
        <v>46</v>
      </c>
      <c r="B14950" t="s">
        <v>2109</v>
      </c>
      <c r="C14950" t="s">
        <v>2108</v>
      </c>
      <c r="D14950">
        <v>1955</v>
      </c>
      <c r="E14950" s="1">
        <v>0.78500000000000003</v>
      </c>
      <c r="F14950">
        <v>1.0649999999999999</v>
      </c>
      <c r="G14950">
        <v>0.107</v>
      </c>
      <c r="H14950">
        <v>56</v>
      </c>
      <c r="I14950" t="s">
        <v>18288</v>
      </c>
      <c r="J14950">
        <v>1.9300000000000001E-3</v>
      </c>
      <c r="K14950">
        <v>0.47599999999999998</v>
      </c>
      <c r="L14950">
        <v>1.6106499999999997</v>
      </c>
      <c r="M14950" s="2">
        <f t="shared" si="469"/>
        <v>76.666666666666671</v>
      </c>
      <c r="N14950" t="s">
        <v>96</v>
      </c>
    </row>
    <row r="14951" spans="1:14">
      <c r="A14951">
        <v>47</v>
      </c>
      <c r="B14951" t="s">
        <v>2107</v>
      </c>
      <c r="C14951" t="s">
        <v>2106</v>
      </c>
      <c r="D14951">
        <v>760</v>
      </c>
      <c r="E14951" s="1">
        <v>0.76300000000000001</v>
      </c>
      <c r="F14951">
        <v>1.1859999999999999</v>
      </c>
      <c r="G14951">
        <v>2.7E-2</v>
      </c>
      <c r="H14951">
        <v>37</v>
      </c>
      <c r="I14951">
        <v>8.5</v>
      </c>
      <c r="J14951">
        <v>1.4E-3</v>
      </c>
      <c r="K14951">
        <v>0.45200000000000001</v>
      </c>
      <c r="L14951">
        <v>1.6106499999999997</v>
      </c>
      <c r="M14951" s="2">
        <f t="shared" si="469"/>
        <v>78.333333333333329</v>
      </c>
      <c r="N14951" t="s">
        <v>96</v>
      </c>
    </row>
    <row r="14952" spans="1:14">
      <c r="A14952">
        <v>48</v>
      </c>
      <c r="B14952" t="s">
        <v>2105</v>
      </c>
      <c r="C14952" t="s">
        <v>2104</v>
      </c>
      <c r="D14952">
        <v>544</v>
      </c>
      <c r="E14952" s="1">
        <v>0.75</v>
      </c>
      <c r="F14952">
        <v>1.2150000000000001</v>
      </c>
      <c r="G14952">
        <v>8.6999999999999994E-2</v>
      </c>
      <c r="H14952">
        <v>23</v>
      </c>
      <c r="I14952" t="s">
        <v>18288</v>
      </c>
      <c r="J14952">
        <v>1.0200000000000001E-3</v>
      </c>
      <c r="K14952">
        <v>0.54600000000000004</v>
      </c>
      <c r="L14952">
        <v>1.6106499999999997</v>
      </c>
      <c r="M14952" s="2">
        <f t="shared" si="469"/>
        <v>80</v>
      </c>
      <c r="N14952" t="s">
        <v>96</v>
      </c>
    </row>
    <row r="14953" spans="1:14">
      <c r="A14953">
        <v>49</v>
      </c>
      <c r="B14953" t="s">
        <v>2103</v>
      </c>
      <c r="C14953" t="s">
        <v>2102</v>
      </c>
      <c r="D14953">
        <v>1099</v>
      </c>
      <c r="E14953" s="1">
        <v>0.72899999999999998</v>
      </c>
      <c r="F14953">
        <v>1.091</v>
      </c>
      <c r="G14953">
        <v>5.6000000000000001E-2</v>
      </c>
      <c r="H14953">
        <v>54</v>
      </c>
      <c r="I14953" t="s">
        <v>18288</v>
      </c>
      <c r="J14953">
        <v>1.6000000000000001E-3</v>
      </c>
      <c r="K14953">
        <v>0.51900000000000002</v>
      </c>
      <c r="L14953">
        <v>1.6106499999999997</v>
      </c>
      <c r="M14953" s="2">
        <f t="shared" si="469"/>
        <v>81.666666666666671</v>
      </c>
      <c r="N14953" t="s">
        <v>96</v>
      </c>
    </row>
    <row r="14954" spans="1:14">
      <c r="A14954">
        <v>50</v>
      </c>
      <c r="B14954" t="s">
        <v>2101</v>
      </c>
      <c r="C14954" t="s">
        <v>2100</v>
      </c>
      <c r="D14954">
        <v>215</v>
      </c>
      <c r="E14954" s="1">
        <v>0.72899999999999998</v>
      </c>
      <c r="F14954">
        <v>0.81699999999999995</v>
      </c>
      <c r="G14954">
        <v>2.8000000000000001E-2</v>
      </c>
      <c r="H14954">
        <v>36</v>
      </c>
      <c r="I14954">
        <v>5.3</v>
      </c>
      <c r="J14954">
        <v>8.4999999999999995E-4</v>
      </c>
      <c r="K14954">
        <v>0.318</v>
      </c>
      <c r="L14954">
        <v>1.6106499999999997</v>
      </c>
      <c r="M14954" s="2">
        <f t="shared" si="469"/>
        <v>83.333333333333343</v>
      </c>
      <c r="N14954" t="s">
        <v>96</v>
      </c>
    </row>
    <row r="14955" spans="1:14">
      <c r="A14955">
        <v>51</v>
      </c>
      <c r="B14955" t="s">
        <v>2099</v>
      </c>
      <c r="C14955" t="s">
        <v>2098</v>
      </c>
      <c r="D14955">
        <v>649</v>
      </c>
      <c r="E14955" s="1">
        <v>0.57099999999999995</v>
      </c>
      <c r="F14955">
        <v>1.581</v>
      </c>
      <c r="G14955">
        <v>5.375</v>
      </c>
      <c r="H14955">
        <v>8</v>
      </c>
      <c r="I14955" t="s">
        <v>18288</v>
      </c>
      <c r="J14955">
        <v>4.6999999999999999E-4</v>
      </c>
      <c r="K14955">
        <v>0.625</v>
      </c>
      <c r="L14955">
        <v>1.6106499999999997</v>
      </c>
      <c r="M14955" s="2">
        <f t="shared" si="469"/>
        <v>85</v>
      </c>
      <c r="N14955" t="s">
        <v>96</v>
      </c>
    </row>
    <row r="14956" spans="1:14">
      <c r="A14956">
        <v>52</v>
      </c>
      <c r="B14956" t="s">
        <v>2097</v>
      </c>
      <c r="C14956" t="s">
        <v>2096</v>
      </c>
      <c r="D14956">
        <v>438</v>
      </c>
      <c r="E14956" s="1">
        <v>0.54400000000000004</v>
      </c>
      <c r="F14956">
        <v>1.048</v>
      </c>
      <c r="G14956">
        <v>6.5000000000000002E-2</v>
      </c>
      <c r="H14956">
        <v>31</v>
      </c>
      <c r="I14956">
        <v>8.1999999999999993</v>
      </c>
      <c r="J14956">
        <v>1.31E-3</v>
      </c>
      <c r="K14956">
        <v>0.51600000000000001</v>
      </c>
      <c r="L14956">
        <v>1.6106499999999997</v>
      </c>
      <c r="M14956" s="2">
        <f t="shared" si="469"/>
        <v>86.666666666666671</v>
      </c>
      <c r="N14956" t="s">
        <v>96</v>
      </c>
    </row>
    <row r="14957" spans="1:14">
      <c r="A14957">
        <v>53</v>
      </c>
      <c r="B14957" t="s">
        <v>6180</v>
      </c>
      <c r="C14957" t="s">
        <v>6179</v>
      </c>
      <c r="D14957">
        <v>91</v>
      </c>
      <c r="E14957" s="1">
        <v>0.53800000000000003</v>
      </c>
      <c r="F14957">
        <v>1.0489999999999999</v>
      </c>
      <c r="G14957">
        <v>0.25</v>
      </c>
      <c r="H14957">
        <v>16</v>
      </c>
      <c r="J14957">
        <v>4.4000000000000002E-4</v>
      </c>
      <c r="K14957">
        <v>0.30399999999999999</v>
      </c>
      <c r="L14957">
        <v>1.6106499999999997</v>
      </c>
      <c r="M14957" s="2">
        <f t="shared" si="469"/>
        <v>88.333333333333329</v>
      </c>
      <c r="N14957" t="s">
        <v>96</v>
      </c>
    </row>
    <row r="14958" spans="1:14">
      <c r="A14958">
        <v>54</v>
      </c>
      <c r="B14958" t="s">
        <v>2095</v>
      </c>
      <c r="C14958" t="s">
        <v>2094</v>
      </c>
      <c r="D14958">
        <v>495</v>
      </c>
      <c r="E14958" s="1">
        <v>0.49199999999999999</v>
      </c>
      <c r="F14958">
        <v>1.0209999999999999</v>
      </c>
      <c r="G14958">
        <v>8.6999999999999994E-2</v>
      </c>
      <c r="H14958">
        <v>46</v>
      </c>
      <c r="I14958">
        <v>9.1</v>
      </c>
      <c r="J14958">
        <v>8.4000000000000003E-4</v>
      </c>
      <c r="K14958">
        <v>0.33800000000000002</v>
      </c>
      <c r="L14958">
        <v>1.6106499999999997</v>
      </c>
      <c r="M14958" s="2">
        <f t="shared" si="469"/>
        <v>90</v>
      </c>
      <c r="N14958" t="s">
        <v>96</v>
      </c>
    </row>
    <row r="14959" spans="1:14">
      <c r="A14959">
        <v>55</v>
      </c>
      <c r="B14959" t="s">
        <v>2093</v>
      </c>
      <c r="C14959" t="s">
        <v>2092</v>
      </c>
      <c r="D14959">
        <v>427</v>
      </c>
      <c r="E14959" s="1">
        <v>0.48099999999999998</v>
      </c>
      <c r="F14959">
        <v>0.60199999999999998</v>
      </c>
      <c r="G14959">
        <v>7.3999999999999996E-2</v>
      </c>
      <c r="H14959">
        <v>27</v>
      </c>
      <c r="I14959">
        <v>10</v>
      </c>
      <c r="J14959">
        <v>9.3000000000000005E-4</v>
      </c>
      <c r="K14959">
        <v>0.26500000000000001</v>
      </c>
      <c r="L14959">
        <v>1.6106499999999997</v>
      </c>
      <c r="M14959" s="2">
        <f t="shared" si="469"/>
        <v>91.666666666666657</v>
      </c>
      <c r="N14959" t="s">
        <v>96</v>
      </c>
    </row>
    <row r="14960" spans="1:14">
      <c r="A14960">
        <v>56</v>
      </c>
      <c r="B14960" t="s">
        <v>2091</v>
      </c>
      <c r="C14960" t="s">
        <v>2090</v>
      </c>
      <c r="D14960">
        <v>112</v>
      </c>
      <c r="E14960" s="1">
        <v>0.42599999999999999</v>
      </c>
      <c r="G14960">
        <v>0.20699999999999999</v>
      </c>
      <c r="H14960">
        <v>29</v>
      </c>
      <c r="I14960">
        <v>6.7</v>
      </c>
      <c r="J14960">
        <v>1.2999999999999999E-4</v>
      </c>
      <c r="L14960">
        <v>1.6106499999999997</v>
      </c>
      <c r="M14960" s="2">
        <f t="shared" si="469"/>
        <v>93.333333333333329</v>
      </c>
      <c r="N14960" t="s">
        <v>96</v>
      </c>
    </row>
    <row r="14961" spans="1:14">
      <c r="A14961">
        <v>57</v>
      </c>
      <c r="B14961" t="s">
        <v>2089</v>
      </c>
      <c r="C14961" t="s">
        <v>2088</v>
      </c>
      <c r="D14961">
        <v>1084</v>
      </c>
      <c r="E14961" s="1">
        <v>0.41</v>
      </c>
      <c r="F14961">
        <v>0.57599999999999996</v>
      </c>
      <c r="G14961">
        <v>1.7999999999999999E-2</v>
      </c>
      <c r="H14961">
        <v>165</v>
      </c>
      <c r="I14961">
        <v>7.5</v>
      </c>
      <c r="J14961">
        <v>1.9599999999999999E-3</v>
      </c>
      <c r="K14961">
        <v>0.16500000000000001</v>
      </c>
      <c r="L14961">
        <v>1.6106499999999997</v>
      </c>
      <c r="M14961" s="2">
        <f t="shared" si="469"/>
        <v>95</v>
      </c>
      <c r="N14961" t="s">
        <v>96</v>
      </c>
    </row>
    <row r="14962" spans="1:14">
      <c r="A14962">
        <v>58</v>
      </c>
      <c r="B14962" t="s">
        <v>2087</v>
      </c>
      <c r="C14962" t="s">
        <v>2086</v>
      </c>
      <c r="D14962">
        <v>145</v>
      </c>
      <c r="E14962" s="1">
        <v>0.41</v>
      </c>
      <c r="G14962">
        <v>0.105</v>
      </c>
      <c r="H14962">
        <v>19</v>
      </c>
      <c r="I14962">
        <v>6</v>
      </c>
      <c r="J14962">
        <v>5.9999999999999995E-4</v>
      </c>
      <c r="L14962">
        <v>1.6106499999999997</v>
      </c>
      <c r="M14962" s="2">
        <f t="shared" si="469"/>
        <v>96.666666666666671</v>
      </c>
      <c r="N14962" t="s">
        <v>96</v>
      </c>
    </row>
    <row r="14963" spans="1:14">
      <c r="A14963">
        <v>59</v>
      </c>
      <c r="B14963" t="s">
        <v>2085</v>
      </c>
      <c r="C14963" t="s">
        <v>2084</v>
      </c>
      <c r="D14963">
        <v>104</v>
      </c>
      <c r="E14963" s="1">
        <v>0.28899999999999998</v>
      </c>
      <c r="F14963">
        <v>0.53500000000000003</v>
      </c>
      <c r="G14963">
        <v>0</v>
      </c>
      <c r="H14963">
        <v>8</v>
      </c>
      <c r="I14963">
        <v>5.9</v>
      </c>
      <c r="J14963">
        <v>4.4999999999999999E-4</v>
      </c>
      <c r="K14963">
        <v>0.26</v>
      </c>
      <c r="L14963">
        <v>1.6106499999999997</v>
      </c>
      <c r="M14963" s="2">
        <f t="shared" si="469"/>
        <v>98.333333333333329</v>
      </c>
      <c r="N14963" t="s">
        <v>96</v>
      </c>
    </row>
    <row r="14964" spans="1:14">
      <c r="A14964">
        <v>60</v>
      </c>
      <c r="B14964" t="s">
        <v>2083</v>
      </c>
      <c r="C14964" t="s">
        <v>2082</v>
      </c>
      <c r="D14964">
        <v>43</v>
      </c>
      <c r="E14964" s="1">
        <v>0.2</v>
      </c>
      <c r="F14964">
        <v>0.17899999999999999</v>
      </c>
      <c r="G14964">
        <v>0.14299999999999999</v>
      </c>
      <c r="H14964">
        <v>21</v>
      </c>
      <c r="J14964">
        <v>8.0000000000000007E-5</v>
      </c>
      <c r="K14964">
        <v>3.5000000000000003E-2</v>
      </c>
      <c r="L14964">
        <v>1.6106499999999997</v>
      </c>
      <c r="M14964" s="2">
        <f t="shared" si="469"/>
        <v>100</v>
      </c>
      <c r="N14964" t="s">
        <v>96</v>
      </c>
    </row>
    <row r="14965" spans="1:14" s="3" customFormat="1">
      <c r="E14965" s="4"/>
      <c r="M14965" s="5"/>
    </row>
    <row r="14966" spans="1:14">
      <c r="A14966">
        <v>1</v>
      </c>
      <c r="B14966" t="s">
        <v>6622</v>
      </c>
      <c r="C14966" t="s">
        <v>6621</v>
      </c>
      <c r="D14966">
        <v>1186</v>
      </c>
      <c r="E14966" s="1">
        <v>1.958</v>
      </c>
      <c r="F14966">
        <v>2.762</v>
      </c>
      <c r="G14966">
        <v>0</v>
      </c>
      <c r="H14966">
        <v>10</v>
      </c>
      <c r="I14966" t="s">
        <v>18288</v>
      </c>
      <c r="J14966">
        <v>1.8799999999999999E-3</v>
      </c>
      <c r="K14966">
        <v>1.6990000000000001</v>
      </c>
      <c r="L14966">
        <f>AVERAGE(E14966:E15012)</f>
        <v>0.81319148936170216</v>
      </c>
      <c r="M14966" s="2">
        <f t="shared" ref="M14966:M15012" si="470">A14966/47*100</f>
        <v>2.1276595744680851</v>
      </c>
      <c r="N14966" t="s">
        <v>97</v>
      </c>
    </row>
    <row r="14967" spans="1:14">
      <c r="A14967">
        <v>2</v>
      </c>
      <c r="B14967" t="s">
        <v>2211</v>
      </c>
      <c r="C14967" t="s">
        <v>2210</v>
      </c>
      <c r="D14967">
        <v>1770</v>
      </c>
      <c r="E14967" s="1">
        <v>1.7569999999999999</v>
      </c>
      <c r="F14967">
        <v>3.1930000000000001</v>
      </c>
      <c r="G14967">
        <v>0.48599999999999999</v>
      </c>
      <c r="H14967">
        <v>35</v>
      </c>
      <c r="I14967">
        <v>7.7</v>
      </c>
      <c r="J14967">
        <v>5.6699999999999997E-3</v>
      </c>
      <c r="K14967">
        <v>1.6020000000000001</v>
      </c>
      <c r="L14967">
        <v>0.81319148936170216</v>
      </c>
      <c r="M14967" s="2">
        <f t="shared" si="470"/>
        <v>4.2553191489361701</v>
      </c>
      <c r="N14967" t="s">
        <v>97</v>
      </c>
    </row>
    <row r="14968" spans="1:14">
      <c r="A14968">
        <v>3</v>
      </c>
      <c r="B14968" t="s">
        <v>2209</v>
      </c>
      <c r="C14968" t="s">
        <v>2208</v>
      </c>
      <c r="D14968">
        <v>703</v>
      </c>
      <c r="E14968" s="1">
        <v>1.6439999999999999</v>
      </c>
      <c r="F14968">
        <v>2.0419999999999998</v>
      </c>
      <c r="G14968">
        <v>0.58099999999999996</v>
      </c>
      <c r="H14968">
        <v>31</v>
      </c>
      <c r="I14968">
        <v>6.6</v>
      </c>
      <c r="J14968">
        <v>2.4599999999999999E-3</v>
      </c>
      <c r="K14968">
        <v>0.98599999999999999</v>
      </c>
      <c r="L14968">
        <v>0.81319148936170216</v>
      </c>
      <c r="M14968" s="2">
        <f t="shared" si="470"/>
        <v>6.3829787234042552</v>
      </c>
      <c r="N14968" t="s">
        <v>97</v>
      </c>
    </row>
    <row r="14969" spans="1:14">
      <c r="A14969">
        <v>4</v>
      </c>
      <c r="B14969" t="s">
        <v>726</v>
      </c>
      <c r="C14969" t="s">
        <v>725</v>
      </c>
      <c r="D14969">
        <v>241</v>
      </c>
      <c r="E14969" s="1">
        <v>1.625</v>
      </c>
      <c r="F14969">
        <v>1.7789999999999999</v>
      </c>
      <c r="G14969">
        <v>1.2190000000000001</v>
      </c>
      <c r="H14969">
        <v>32</v>
      </c>
      <c r="I14969">
        <v>3.1</v>
      </c>
      <c r="J14969">
        <v>1.6100000000000001E-3</v>
      </c>
      <c r="K14969">
        <v>0.81399999999999995</v>
      </c>
      <c r="L14969">
        <v>0.81319148936170216</v>
      </c>
      <c r="M14969" s="2">
        <f t="shared" si="470"/>
        <v>8.5106382978723403</v>
      </c>
      <c r="N14969" t="s">
        <v>97</v>
      </c>
    </row>
    <row r="14970" spans="1:14">
      <c r="A14970">
        <v>5</v>
      </c>
      <c r="B14970" t="s">
        <v>4259</v>
      </c>
      <c r="C14970" t="s">
        <v>4258</v>
      </c>
      <c r="D14970">
        <v>838</v>
      </c>
      <c r="E14970" s="1">
        <v>1.6040000000000001</v>
      </c>
      <c r="F14970">
        <v>2.129</v>
      </c>
      <c r="G14970">
        <v>0.16700000000000001</v>
      </c>
      <c r="H14970">
        <v>30</v>
      </c>
      <c r="I14970">
        <v>8.4</v>
      </c>
      <c r="J14970">
        <v>2.8900000000000002E-3</v>
      </c>
      <c r="K14970">
        <v>1.2490000000000001</v>
      </c>
      <c r="L14970">
        <v>0.81319148936170216</v>
      </c>
      <c r="M14970" s="2">
        <f t="shared" si="470"/>
        <v>10.638297872340425</v>
      </c>
      <c r="N14970" t="s">
        <v>97</v>
      </c>
    </row>
    <row r="14971" spans="1:14">
      <c r="A14971">
        <v>6</v>
      </c>
      <c r="B14971" t="s">
        <v>5906</v>
      </c>
      <c r="C14971" t="s">
        <v>5905</v>
      </c>
      <c r="D14971">
        <v>1276</v>
      </c>
      <c r="E14971" s="1">
        <v>1.5409999999999999</v>
      </c>
      <c r="F14971">
        <v>2.153</v>
      </c>
      <c r="G14971">
        <v>0.27</v>
      </c>
      <c r="H14971">
        <v>37</v>
      </c>
      <c r="I14971">
        <v>8.6999999999999993</v>
      </c>
      <c r="J14971">
        <v>5.5300000000000002E-3</v>
      </c>
      <c r="K14971">
        <v>1.7809999999999999</v>
      </c>
      <c r="L14971">
        <v>0.81319148936170216</v>
      </c>
      <c r="M14971" s="2">
        <f t="shared" si="470"/>
        <v>12.76595744680851</v>
      </c>
      <c r="N14971" t="s">
        <v>97</v>
      </c>
    </row>
    <row r="14972" spans="1:14">
      <c r="A14972">
        <v>7</v>
      </c>
      <c r="B14972" t="s">
        <v>6538</v>
      </c>
      <c r="C14972" t="s">
        <v>6537</v>
      </c>
      <c r="D14972">
        <v>776</v>
      </c>
      <c r="E14972" s="1">
        <v>1.536</v>
      </c>
      <c r="F14972">
        <v>1.679</v>
      </c>
      <c r="G14972">
        <v>1.038</v>
      </c>
      <c r="H14972">
        <v>52</v>
      </c>
      <c r="I14972">
        <v>5.7</v>
      </c>
      <c r="J14972">
        <v>2.33E-3</v>
      </c>
      <c r="K14972">
        <v>0.61799999999999999</v>
      </c>
      <c r="L14972">
        <v>0.81319148936170216</v>
      </c>
      <c r="M14972" s="2">
        <f t="shared" si="470"/>
        <v>14.893617021276595</v>
      </c>
      <c r="N14972" t="s">
        <v>97</v>
      </c>
    </row>
    <row r="14973" spans="1:14">
      <c r="A14973">
        <v>8</v>
      </c>
      <c r="B14973" t="s">
        <v>2207</v>
      </c>
      <c r="C14973" t="s">
        <v>2206</v>
      </c>
      <c r="D14973">
        <v>217</v>
      </c>
      <c r="E14973" s="1">
        <v>1.2</v>
      </c>
      <c r="G14973">
        <v>0</v>
      </c>
      <c r="H14973">
        <v>14</v>
      </c>
      <c r="I14973">
        <v>5.4</v>
      </c>
      <c r="J14973">
        <v>1.17E-3</v>
      </c>
      <c r="L14973">
        <v>0.81319148936170216</v>
      </c>
      <c r="M14973" s="2">
        <f t="shared" si="470"/>
        <v>17.021276595744681</v>
      </c>
      <c r="N14973" t="s">
        <v>97</v>
      </c>
    </row>
    <row r="14974" spans="1:14">
      <c r="A14974">
        <v>9</v>
      </c>
      <c r="B14974" t="s">
        <v>2205</v>
      </c>
      <c r="C14974" t="s">
        <v>2204</v>
      </c>
      <c r="D14974">
        <v>1545</v>
      </c>
      <c r="E14974" s="1">
        <v>1.1970000000000001</v>
      </c>
      <c r="F14974">
        <v>1.667</v>
      </c>
      <c r="G14974">
        <v>0.83299999999999996</v>
      </c>
      <c r="H14974">
        <v>78</v>
      </c>
      <c r="I14974">
        <v>7</v>
      </c>
      <c r="J14974">
        <v>5.5199999999999997E-3</v>
      </c>
      <c r="K14974">
        <v>0.92900000000000005</v>
      </c>
      <c r="L14974">
        <v>0.81319148936170216</v>
      </c>
      <c r="M14974" s="2">
        <f t="shared" si="470"/>
        <v>19.148936170212767</v>
      </c>
      <c r="N14974" t="s">
        <v>97</v>
      </c>
    </row>
    <row r="14975" spans="1:14">
      <c r="A14975">
        <v>10</v>
      </c>
      <c r="B14975" t="s">
        <v>4233</v>
      </c>
      <c r="C14975" t="s">
        <v>4232</v>
      </c>
      <c r="D14975">
        <v>315</v>
      </c>
      <c r="E14975" s="1">
        <v>1.113</v>
      </c>
      <c r="G14975">
        <v>0.60499999999999998</v>
      </c>
      <c r="H14975">
        <v>38</v>
      </c>
      <c r="I14975">
        <v>5</v>
      </c>
      <c r="J14975">
        <v>1.09E-3</v>
      </c>
      <c r="L14975">
        <v>0.81319148936170216</v>
      </c>
      <c r="M14975" s="2">
        <f t="shared" si="470"/>
        <v>21.276595744680851</v>
      </c>
      <c r="N14975" t="s">
        <v>97</v>
      </c>
    </row>
    <row r="14976" spans="1:14">
      <c r="A14976">
        <v>11</v>
      </c>
      <c r="B14976" t="s">
        <v>2203</v>
      </c>
      <c r="C14976" t="s">
        <v>2202</v>
      </c>
      <c r="D14976">
        <v>641</v>
      </c>
      <c r="E14976" s="1">
        <v>1.075</v>
      </c>
      <c r="F14976">
        <v>1.1950000000000001</v>
      </c>
      <c r="G14976">
        <v>0.26300000000000001</v>
      </c>
      <c r="H14976">
        <v>38</v>
      </c>
      <c r="I14976">
        <v>8.9</v>
      </c>
      <c r="J14976">
        <v>1.47E-3</v>
      </c>
      <c r="K14976">
        <v>0.52900000000000003</v>
      </c>
      <c r="L14976">
        <v>0.81319148936170216</v>
      </c>
      <c r="M14976" s="2">
        <f t="shared" si="470"/>
        <v>23.404255319148938</v>
      </c>
      <c r="N14976" t="s">
        <v>97</v>
      </c>
    </row>
    <row r="14977" spans="1:14">
      <c r="A14977">
        <v>12</v>
      </c>
      <c r="B14977" t="s">
        <v>4231</v>
      </c>
      <c r="C14977" t="s">
        <v>4230</v>
      </c>
      <c r="D14977">
        <v>1372</v>
      </c>
      <c r="E14977" s="1">
        <v>1.0620000000000001</v>
      </c>
      <c r="F14977">
        <v>1.583</v>
      </c>
      <c r="G14977">
        <v>0.14000000000000001</v>
      </c>
      <c r="H14977">
        <v>57</v>
      </c>
      <c r="I14977">
        <v>8.1</v>
      </c>
      <c r="J14977">
        <v>3.48E-3</v>
      </c>
      <c r="K14977">
        <v>0.66200000000000003</v>
      </c>
      <c r="L14977">
        <v>0.81319148936170216</v>
      </c>
      <c r="M14977" s="2">
        <f t="shared" si="470"/>
        <v>25.531914893617021</v>
      </c>
      <c r="N14977" t="s">
        <v>97</v>
      </c>
    </row>
    <row r="14978" spans="1:14">
      <c r="A14978">
        <v>13</v>
      </c>
      <c r="B14978" t="s">
        <v>4071</v>
      </c>
      <c r="C14978" t="s">
        <v>4070</v>
      </c>
      <c r="D14978">
        <v>794</v>
      </c>
      <c r="E14978" s="1">
        <v>1.0589999999999999</v>
      </c>
      <c r="F14978">
        <v>1.7789999999999999</v>
      </c>
      <c r="G14978">
        <v>0.11799999999999999</v>
      </c>
      <c r="H14978">
        <v>17</v>
      </c>
      <c r="I14978" t="s">
        <v>18288</v>
      </c>
      <c r="J14978">
        <v>9.3999999999999997E-4</v>
      </c>
      <c r="K14978">
        <v>0.625</v>
      </c>
      <c r="L14978">
        <v>0.81319148936170216</v>
      </c>
      <c r="M14978" s="2">
        <f t="shared" si="470"/>
        <v>27.659574468085108</v>
      </c>
      <c r="N14978" t="s">
        <v>97</v>
      </c>
    </row>
    <row r="14979" spans="1:14">
      <c r="A14979">
        <v>14</v>
      </c>
      <c r="B14979" t="s">
        <v>4227</v>
      </c>
      <c r="C14979" t="s">
        <v>4226</v>
      </c>
      <c r="D14979">
        <v>454</v>
      </c>
      <c r="E14979" s="1">
        <v>1.0329999999999999</v>
      </c>
      <c r="G14979">
        <v>0</v>
      </c>
      <c r="H14979">
        <v>11</v>
      </c>
      <c r="I14979" t="s">
        <v>18288</v>
      </c>
      <c r="J14979">
        <v>1.09E-3</v>
      </c>
      <c r="L14979">
        <v>0.81319148936170216</v>
      </c>
      <c r="M14979" s="2">
        <f t="shared" si="470"/>
        <v>29.787234042553191</v>
      </c>
      <c r="N14979" t="s">
        <v>97</v>
      </c>
    </row>
    <row r="14980" spans="1:14">
      <c r="A14980">
        <v>15</v>
      </c>
      <c r="B14980" t="s">
        <v>6506</v>
      </c>
      <c r="C14980" t="s">
        <v>6505</v>
      </c>
      <c r="D14980">
        <v>872</v>
      </c>
      <c r="E14980" s="1">
        <v>1.016</v>
      </c>
      <c r="F14980">
        <v>1.3859999999999999</v>
      </c>
      <c r="G14980">
        <v>0.65100000000000002</v>
      </c>
      <c r="H14980">
        <v>63</v>
      </c>
      <c r="I14980">
        <v>5.8</v>
      </c>
      <c r="J14980">
        <v>2.3700000000000001E-3</v>
      </c>
      <c r="K14980">
        <v>0.45300000000000001</v>
      </c>
      <c r="L14980">
        <v>0.81319148936170216</v>
      </c>
      <c r="M14980" s="2">
        <f t="shared" si="470"/>
        <v>31.914893617021278</v>
      </c>
      <c r="N14980" t="s">
        <v>97</v>
      </c>
    </row>
    <row r="14981" spans="1:14">
      <c r="A14981">
        <v>16</v>
      </c>
      <c r="B14981" t="s">
        <v>4225</v>
      </c>
      <c r="C14981" t="s">
        <v>4224</v>
      </c>
      <c r="D14981">
        <v>679</v>
      </c>
      <c r="E14981" s="1">
        <v>1.014</v>
      </c>
      <c r="F14981">
        <v>1.177</v>
      </c>
      <c r="G14981">
        <v>0.5</v>
      </c>
      <c r="H14981">
        <v>36</v>
      </c>
      <c r="I14981">
        <v>6.9</v>
      </c>
      <c r="J14981">
        <v>1.92E-3</v>
      </c>
      <c r="K14981">
        <v>0.497</v>
      </c>
      <c r="L14981">
        <v>0.81319148936170216</v>
      </c>
      <c r="M14981" s="2">
        <f t="shared" si="470"/>
        <v>34.042553191489361</v>
      </c>
      <c r="N14981" t="s">
        <v>97</v>
      </c>
    </row>
    <row r="14982" spans="1:14">
      <c r="A14982">
        <v>17</v>
      </c>
      <c r="B14982" t="s">
        <v>3933</v>
      </c>
      <c r="C14982" t="s">
        <v>3932</v>
      </c>
      <c r="D14982">
        <v>575</v>
      </c>
      <c r="E14982" s="1">
        <v>0.98899999999999999</v>
      </c>
      <c r="F14982">
        <v>1.2909999999999999</v>
      </c>
      <c r="G14982">
        <v>7.2999999999999995E-2</v>
      </c>
      <c r="H14982">
        <v>55</v>
      </c>
      <c r="I14982">
        <v>6.6</v>
      </c>
      <c r="J14982">
        <v>1.5900000000000001E-3</v>
      </c>
      <c r="K14982">
        <v>0.46300000000000002</v>
      </c>
      <c r="L14982">
        <v>0.81319148936170216</v>
      </c>
      <c r="M14982" s="2">
        <f t="shared" si="470"/>
        <v>36.170212765957451</v>
      </c>
      <c r="N14982" t="s">
        <v>97</v>
      </c>
    </row>
    <row r="14983" spans="1:14">
      <c r="A14983">
        <v>18</v>
      </c>
      <c r="B14983" t="s">
        <v>3929</v>
      </c>
      <c r="C14983" t="s">
        <v>3928</v>
      </c>
      <c r="D14983">
        <v>707</v>
      </c>
      <c r="E14983" s="1">
        <v>0.98299999999999998</v>
      </c>
      <c r="G14983">
        <v>0.56499999999999995</v>
      </c>
      <c r="H14983">
        <v>69</v>
      </c>
      <c r="I14983">
        <v>6.5</v>
      </c>
      <c r="J14983">
        <v>1.8400000000000001E-3</v>
      </c>
      <c r="L14983">
        <v>0.81319148936170216</v>
      </c>
      <c r="M14983" s="2">
        <f t="shared" si="470"/>
        <v>38.297872340425535</v>
      </c>
      <c r="N14983" t="s">
        <v>97</v>
      </c>
    </row>
    <row r="14984" spans="1:14">
      <c r="A14984">
        <v>19</v>
      </c>
      <c r="B14984" t="s">
        <v>4067</v>
      </c>
      <c r="C14984" t="s">
        <v>4066</v>
      </c>
      <c r="D14984">
        <v>622</v>
      </c>
      <c r="E14984" s="1">
        <v>0.97599999999999998</v>
      </c>
      <c r="F14984">
        <v>1.157</v>
      </c>
      <c r="G14984">
        <v>0.122</v>
      </c>
      <c r="H14984">
        <v>41</v>
      </c>
      <c r="I14984">
        <v>7.3</v>
      </c>
      <c r="J14984">
        <v>1.75E-3</v>
      </c>
      <c r="K14984">
        <v>0.47599999999999998</v>
      </c>
      <c r="L14984">
        <v>0.81319148936170216</v>
      </c>
      <c r="M14984" s="2">
        <f t="shared" si="470"/>
        <v>40.425531914893611</v>
      </c>
      <c r="N14984" t="s">
        <v>97</v>
      </c>
    </row>
    <row r="14985" spans="1:14">
      <c r="A14985">
        <v>20</v>
      </c>
      <c r="B14985" t="s">
        <v>2201</v>
      </c>
      <c r="C14985" t="s">
        <v>2200</v>
      </c>
      <c r="D14985">
        <v>3250</v>
      </c>
      <c r="E14985" s="1">
        <v>0.9</v>
      </c>
      <c r="F14985">
        <v>1.546</v>
      </c>
      <c r="G14985">
        <v>0.30399999999999999</v>
      </c>
      <c r="H14985">
        <v>79</v>
      </c>
      <c r="I14985">
        <v>9.9</v>
      </c>
      <c r="J14985">
        <v>6.0899999999999999E-3</v>
      </c>
      <c r="K14985">
        <v>0.67900000000000005</v>
      </c>
      <c r="L14985">
        <v>0.81319148936170216</v>
      </c>
      <c r="M14985" s="2">
        <f t="shared" si="470"/>
        <v>42.553191489361701</v>
      </c>
      <c r="N14985" t="s">
        <v>97</v>
      </c>
    </row>
    <row r="14986" spans="1:14">
      <c r="A14986">
        <v>21</v>
      </c>
      <c r="B14986" t="s">
        <v>2199</v>
      </c>
      <c r="C14986" t="s">
        <v>2198</v>
      </c>
      <c r="D14986">
        <v>243</v>
      </c>
      <c r="E14986" s="1">
        <v>0.9</v>
      </c>
      <c r="G14986">
        <v>0.1</v>
      </c>
      <c r="H14986">
        <v>20</v>
      </c>
      <c r="I14986">
        <v>7.1</v>
      </c>
      <c r="J14986">
        <v>6.4000000000000005E-4</v>
      </c>
      <c r="L14986">
        <v>0.81319148936170216</v>
      </c>
      <c r="M14986" s="2">
        <f t="shared" si="470"/>
        <v>44.680851063829785</v>
      </c>
      <c r="N14986" t="s">
        <v>97</v>
      </c>
    </row>
    <row r="14987" spans="1:14">
      <c r="A14987">
        <v>22</v>
      </c>
      <c r="B14987" t="s">
        <v>2197</v>
      </c>
      <c r="C14987" t="s">
        <v>2196</v>
      </c>
      <c r="D14987">
        <v>474</v>
      </c>
      <c r="E14987" s="1">
        <v>0.78100000000000003</v>
      </c>
      <c r="F14987">
        <v>1.2569999999999999</v>
      </c>
      <c r="G14987">
        <v>0.114</v>
      </c>
      <c r="H14987">
        <v>35</v>
      </c>
      <c r="I14987">
        <v>6.7</v>
      </c>
      <c r="J14987">
        <v>1.75E-3</v>
      </c>
      <c r="K14987">
        <v>0.65800000000000003</v>
      </c>
      <c r="L14987">
        <v>0.81319148936170216</v>
      </c>
      <c r="M14987" s="2">
        <f t="shared" si="470"/>
        <v>46.808510638297875</v>
      </c>
      <c r="N14987" t="s">
        <v>97</v>
      </c>
    </row>
    <row r="14988" spans="1:14">
      <c r="A14988">
        <v>23</v>
      </c>
      <c r="B14988" t="s">
        <v>2195</v>
      </c>
      <c r="C14988" t="s">
        <v>2194</v>
      </c>
      <c r="D14988">
        <v>445</v>
      </c>
      <c r="E14988" s="1">
        <v>0.78100000000000003</v>
      </c>
      <c r="F14988">
        <v>0.81699999999999995</v>
      </c>
      <c r="G14988">
        <v>0.125</v>
      </c>
      <c r="H14988">
        <v>56</v>
      </c>
      <c r="I14988">
        <v>6.6</v>
      </c>
      <c r="J14988">
        <v>1.25E-3</v>
      </c>
      <c r="K14988">
        <v>0.29799999999999999</v>
      </c>
      <c r="L14988">
        <v>0.81319148936170216</v>
      </c>
      <c r="M14988" s="2">
        <f t="shared" si="470"/>
        <v>48.936170212765958</v>
      </c>
      <c r="N14988" t="s">
        <v>97</v>
      </c>
    </row>
    <row r="14989" spans="1:14">
      <c r="A14989">
        <v>24</v>
      </c>
      <c r="B14989" t="s">
        <v>1377</v>
      </c>
      <c r="C14989" t="s">
        <v>1376</v>
      </c>
      <c r="D14989">
        <v>582</v>
      </c>
      <c r="E14989" s="1">
        <v>0.77</v>
      </c>
      <c r="G14989">
        <v>0.129</v>
      </c>
      <c r="H14989">
        <v>31</v>
      </c>
      <c r="I14989">
        <v>8.3000000000000007</v>
      </c>
      <c r="J14989">
        <v>1.01E-3</v>
      </c>
      <c r="L14989">
        <v>0.81319148936170216</v>
      </c>
      <c r="M14989" s="2">
        <f t="shared" si="470"/>
        <v>51.063829787234042</v>
      </c>
      <c r="N14989" t="s">
        <v>97</v>
      </c>
    </row>
    <row r="14990" spans="1:14">
      <c r="A14990">
        <v>25</v>
      </c>
      <c r="B14990" t="s">
        <v>4203</v>
      </c>
      <c r="C14990" t="s">
        <v>4202</v>
      </c>
      <c r="D14990">
        <v>425</v>
      </c>
      <c r="E14990" s="1">
        <v>0.75800000000000001</v>
      </c>
      <c r="F14990">
        <v>0.91</v>
      </c>
      <c r="G14990">
        <v>0.19400000000000001</v>
      </c>
      <c r="H14990">
        <v>31</v>
      </c>
      <c r="I14990">
        <v>7.6</v>
      </c>
      <c r="J14990">
        <v>1.23E-3</v>
      </c>
      <c r="K14990">
        <v>0.41899999999999998</v>
      </c>
      <c r="L14990">
        <v>0.81319148936170216</v>
      </c>
      <c r="M14990" s="2">
        <f t="shared" si="470"/>
        <v>53.191489361702125</v>
      </c>
      <c r="N14990" t="s">
        <v>97</v>
      </c>
    </row>
    <row r="14991" spans="1:14">
      <c r="A14991">
        <v>26</v>
      </c>
      <c r="B14991" t="s">
        <v>4053</v>
      </c>
      <c r="C14991" t="s">
        <v>4052</v>
      </c>
      <c r="D14991">
        <v>260</v>
      </c>
      <c r="E14991" s="1">
        <v>0.69</v>
      </c>
      <c r="F14991">
        <v>0.91200000000000003</v>
      </c>
      <c r="G14991">
        <v>7.4999999999999997E-2</v>
      </c>
      <c r="H14991">
        <v>40</v>
      </c>
      <c r="I14991">
        <v>5.5</v>
      </c>
      <c r="J14991">
        <v>1.2099999999999999E-3</v>
      </c>
      <c r="K14991">
        <v>0.40300000000000002</v>
      </c>
      <c r="L14991">
        <v>0.81319148936170216</v>
      </c>
      <c r="M14991" s="2">
        <f t="shared" si="470"/>
        <v>55.319148936170215</v>
      </c>
      <c r="N14991" t="s">
        <v>97</v>
      </c>
    </row>
    <row r="14992" spans="1:14">
      <c r="A14992">
        <v>27</v>
      </c>
      <c r="B14992" t="s">
        <v>2035</v>
      </c>
      <c r="C14992" t="s">
        <v>2034</v>
      </c>
      <c r="D14992">
        <v>516</v>
      </c>
      <c r="E14992" s="1">
        <v>0.67100000000000004</v>
      </c>
      <c r="F14992">
        <v>0.67300000000000004</v>
      </c>
      <c r="G14992">
        <v>7.4999999999999997E-2</v>
      </c>
      <c r="H14992">
        <v>40</v>
      </c>
      <c r="I14992">
        <v>9.3000000000000007</v>
      </c>
      <c r="J14992">
        <v>1.42E-3</v>
      </c>
      <c r="K14992">
        <v>0.374</v>
      </c>
      <c r="L14992">
        <v>0.81319148936170216</v>
      </c>
      <c r="M14992" s="2">
        <f t="shared" si="470"/>
        <v>57.446808510638306</v>
      </c>
      <c r="N14992" t="s">
        <v>97</v>
      </c>
    </row>
    <row r="14993" spans="1:14">
      <c r="A14993">
        <v>28</v>
      </c>
      <c r="B14993" t="s">
        <v>4049</v>
      </c>
      <c r="C14993" t="s">
        <v>4048</v>
      </c>
      <c r="D14993">
        <v>420</v>
      </c>
      <c r="E14993" s="1">
        <v>0.65500000000000003</v>
      </c>
      <c r="F14993">
        <v>0.81499999999999995</v>
      </c>
      <c r="G14993">
        <v>0.56200000000000006</v>
      </c>
      <c r="H14993">
        <v>32</v>
      </c>
      <c r="I14993">
        <v>8.1</v>
      </c>
      <c r="J14993">
        <v>9.3000000000000005E-4</v>
      </c>
      <c r="K14993">
        <v>0.32700000000000001</v>
      </c>
      <c r="L14993">
        <v>0.81319148936170216</v>
      </c>
      <c r="M14993" s="2">
        <f t="shared" si="470"/>
        <v>59.574468085106382</v>
      </c>
      <c r="N14993" t="s">
        <v>97</v>
      </c>
    </row>
    <row r="14994" spans="1:14">
      <c r="A14994">
        <v>29</v>
      </c>
      <c r="B14994" t="s">
        <v>2193</v>
      </c>
      <c r="C14994" t="s">
        <v>2192</v>
      </c>
      <c r="D14994">
        <v>262</v>
      </c>
      <c r="E14994" s="1">
        <v>0.57699999999999996</v>
      </c>
      <c r="F14994">
        <v>0.70499999999999996</v>
      </c>
      <c r="G14994">
        <v>0.105</v>
      </c>
      <c r="H14994">
        <v>19</v>
      </c>
      <c r="I14994">
        <v>8.1999999999999993</v>
      </c>
      <c r="J14994">
        <v>8.1999999999999998E-4</v>
      </c>
      <c r="K14994">
        <v>0.31900000000000001</v>
      </c>
      <c r="L14994">
        <v>0.81319148936170216</v>
      </c>
      <c r="M14994" s="2">
        <f t="shared" si="470"/>
        <v>61.702127659574465</v>
      </c>
      <c r="N14994" t="s">
        <v>97</v>
      </c>
    </row>
    <row r="14995" spans="1:14">
      <c r="A14995">
        <v>30</v>
      </c>
      <c r="B14995" t="s">
        <v>2191</v>
      </c>
      <c r="C14995" t="s">
        <v>2190</v>
      </c>
      <c r="D14995">
        <v>285</v>
      </c>
      <c r="E14995" s="1">
        <v>0.56599999999999995</v>
      </c>
      <c r="F14995">
        <v>0.82399999999999995</v>
      </c>
      <c r="G14995">
        <v>3.7999999999999999E-2</v>
      </c>
      <c r="H14995">
        <v>26</v>
      </c>
      <c r="I14995">
        <v>7.7</v>
      </c>
      <c r="J14995">
        <v>4.2000000000000002E-4</v>
      </c>
      <c r="K14995">
        <v>0.20300000000000001</v>
      </c>
      <c r="L14995">
        <v>0.81319148936170216</v>
      </c>
      <c r="M14995" s="2">
        <f t="shared" si="470"/>
        <v>63.829787234042556</v>
      </c>
      <c r="N14995" t="s">
        <v>97</v>
      </c>
    </row>
    <row r="14996" spans="1:14">
      <c r="A14996">
        <v>31</v>
      </c>
      <c r="B14996" t="s">
        <v>2189</v>
      </c>
      <c r="C14996" t="s">
        <v>2188</v>
      </c>
      <c r="D14996">
        <v>307</v>
      </c>
      <c r="E14996" s="1">
        <v>0.55900000000000005</v>
      </c>
      <c r="F14996">
        <v>0.94</v>
      </c>
      <c r="G14996">
        <v>0.22900000000000001</v>
      </c>
      <c r="H14996">
        <v>35</v>
      </c>
      <c r="I14996">
        <v>5.8</v>
      </c>
      <c r="J14996">
        <v>1.1999999999999999E-3</v>
      </c>
      <c r="K14996">
        <v>0.41199999999999998</v>
      </c>
      <c r="L14996">
        <v>0.81319148936170216</v>
      </c>
      <c r="M14996" s="2">
        <f t="shared" si="470"/>
        <v>65.957446808510639</v>
      </c>
      <c r="N14996" t="s">
        <v>97</v>
      </c>
    </row>
    <row r="14997" spans="1:14">
      <c r="A14997">
        <v>32</v>
      </c>
      <c r="B14997" t="s">
        <v>2187</v>
      </c>
      <c r="C14997" t="s">
        <v>2186</v>
      </c>
      <c r="D14997">
        <v>313</v>
      </c>
      <c r="E14997" s="1">
        <v>0.53700000000000003</v>
      </c>
      <c r="F14997">
        <v>0.82399999999999995</v>
      </c>
      <c r="G14997">
        <v>2.5999999999999999E-2</v>
      </c>
      <c r="H14997">
        <v>39</v>
      </c>
      <c r="I14997">
        <v>7.2</v>
      </c>
      <c r="J14997">
        <v>8.8000000000000003E-4</v>
      </c>
      <c r="K14997">
        <v>0.29499999999999998</v>
      </c>
      <c r="L14997">
        <v>0.81319148936170216</v>
      </c>
      <c r="M14997" s="2">
        <f t="shared" si="470"/>
        <v>68.085106382978722</v>
      </c>
      <c r="N14997" t="s">
        <v>97</v>
      </c>
    </row>
    <row r="14998" spans="1:14">
      <c r="A14998">
        <v>33</v>
      </c>
      <c r="B14998" t="s">
        <v>2185</v>
      </c>
      <c r="C14998" t="s">
        <v>2184</v>
      </c>
      <c r="D14998">
        <v>184</v>
      </c>
      <c r="E14998" s="1">
        <v>0.53600000000000003</v>
      </c>
      <c r="G14998">
        <v>5.2999999999999999E-2</v>
      </c>
      <c r="H14998">
        <v>38</v>
      </c>
      <c r="I14998">
        <v>7.2</v>
      </c>
      <c r="J14998">
        <v>5.5999999999999995E-4</v>
      </c>
      <c r="L14998">
        <v>0.81319148936170216</v>
      </c>
      <c r="M14998" s="2">
        <f t="shared" si="470"/>
        <v>70.212765957446805</v>
      </c>
      <c r="N14998" t="s">
        <v>97</v>
      </c>
    </row>
    <row r="14999" spans="1:14">
      <c r="A14999">
        <v>34</v>
      </c>
      <c r="B14999" t="s">
        <v>2183</v>
      </c>
      <c r="C14999" t="s">
        <v>2182</v>
      </c>
      <c r="D14999">
        <v>233</v>
      </c>
      <c r="E14999" s="1">
        <v>0.50900000000000001</v>
      </c>
      <c r="G14999">
        <v>8.3000000000000004E-2</v>
      </c>
      <c r="H14999">
        <v>24</v>
      </c>
      <c r="I14999">
        <v>4.9000000000000004</v>
      </c>
      <c r="J14999">
        <v>1.66E-3</v>
      </c>
      <c r="L14999">
        <v>0.81319148936170216</v>
      </c>
      <c r="M14999" s="2">
        <f t="shared" si="470"/>
        <v>72.340425531914903</v>
      </c>
      <c r="N14999" t="s">
        <v>97</v>
      </c>
    </row>
    <row r="15000" spans="1:14">
      <c r="A15000">
        <v>35</v>
      </c>
      <c r="B15000" t="s">
        <v>2181</v>
      </c>
      <c r="C15000" t="s">
        <v>2180</v>
      </c>
      <c r="D15000">
        <v>621</v>
      </c>
      <c r="E15000" s="1">
        <v>0.46800000000000003</v>
      </c>
      <c r="F15000">
        <v>1.091</v>
      </c>
      <c r="G15000">
        <v>0.27</v>
      </c>
      <c r="H15000">
        <v>37</v>
      </c>
      <c r="I15000">
        <v>8.1999999999999993</v>
      </c>
      <c r="J15000">
        <v>2.0100000000000001E-3</v>
      </c>
      <c r="K15000">
        <v>0.61299999999999999</v>
      </c>
      <c r="L15000">
        <v>0.81319148936170216</v>
      </c>
      <c r="M15000" s="2">
        <f t="shared" si="470"/>
        <v>74.468085106382972</v>
      </c>
      <c r="N15000" t="s">
        <v>97</v>
      </c>
    </row>
    <row r="15001" spans="1:14">
      <c r="A15001">
        <v>36</v>
      </c>
      <c r="B15001" t="s">
        <v>2179</v>
      </c>
      <c r="C15001" t="s">
        <v>2178</v>
      </c>
      <c r="D15001">
        <v>192</v>
      </c>
      <c r="E15001" s="1">
        <v>0.45200000000000001</v>
      </c>
      <c r="G15001">
        <v>6.0999999999999999E-2</v>
      </c>
      <c r="H15001">
        <v>33</v>
      </c>
      <c r="I15001">
        <v>5.0999999999999996</v>
      </c>
      <c r="J15001">
        <v>7.3999999999999999E-4</v>
      </c>
      <c r="L15001">
        <v>0.81319148936170216</v>
      </c>
      <c r="M15001" s="2">
        <f t="shared" si="470"/>
        <v>76.59574468085107</v>
      </c>
      <c r="N15001" t="s">
        <v>97</v>
      </c>
    </row>
    <row r="15002" spans="1:14">
      <c r="A15002">
        <v>37</v>
      </c>
      <c r="B15002" t="s">
        <v>3891</v>
      </c>
      <c r="C15002" t="s">
        <v>3890</v>
      </c>
      <c r="D15002">
        <v>439</v>
      </c>
      <c r="E15002" s="1">
        <v>0.44900000000000001</v>
      </c>
      <c r="G15002">
        <v>7.3999999999999996E-2</v>
      </c>
      <c r="H15002">
        <v>27</v>
      </c>
      <c r="I15002">
        <v>9.9</v>
      </c>
      <c r="J15002">
        <v>5.0000000000000001E-4</v>
      </c>
      <c r="L15002">
        <v>0.81319148936170216</v>
      </c>
      <c r="M15002" s="2">
        <f t="shared" si="470"/>
        <v>78.723404255319153</v>
      </c>
      <c r="N15002" t="s">
        <v>97</v>
      </c>
    </row>
    <row r="15003" spans="1:14">
      <c r="A15003">
        <v>38</v>
      </c>
      <c r="B15003" t="s">
        <v>2177</v>
      </c>
      <c r="C15003" t="s">
        <v>2176</v>
      </c>
      <c r="D15003">
        <v>140</v>
      </c>
      <c r="E15003" s="1">
        <v>0.42199999999999999</v>
      </c>
      <c r="F15003">
        <v>0.56599999999999995</v>
      </c>
      <c r="G15003">
        <v>5.2999999999999999E-2</v>
      </c>
      <c r="H15003">
        <v>38</v>
      </c>
      <c r="I15003">
        <v>3.8</v>
      </c>
      <c r="J15003">
        <v>5.2999999999999998E-4</v>
      </c>
      <c r="K15003">
        <v>0.155</v>
      </c>
      <c r="L15003">
        <v>0.81319148936170216</v>
      </c>
      <c r="M15003" s="2">
        <f t="shared" si="470"/>
        <v>80.851063829787222</v>
      </c>
      <c r="N15003" t="s">
        <v>97</v>
      </c>
    </row>
    <row r="15004" spans="1:14">
      <c r="A15004">
        <v>39</v>
      </c>
      <c r="B15004" t="s">
        <v>4143</v>
      </c>
      <c r="C15004" t="s">
        <v>4142</v>
      </c>
      <c r="D15004">
        <v>27</v>
      </c>
      <c r="E15004" s="1">
        <v>0.4</v>
      </c>
      <c r="G15004">
        <v>0.1</v>
      </c>
      <c r="H15004">
        <v>20</v>
      </c>
      <c r="J15004">
        <v>8.0000000000000007E-5</v>
      </c>
      <c r="L15004">
        <v>0.81319148936170216</v>
      </c>
      <c r="M15004" s="2">
        <f t="shared" si="470"/>
        <v>82.978723404255319</v>
      </c>
      <c r="N15004" t="s">
        <v>97</v>
      </c>
    </row>
    <row r="15005" spans="1:14">
      <c r="A15005">
        <v>40</v>
      </c>
      <c r="B15005" t="s">
        <v>2175</v>
      </c>
      <c r="C15005" t="s">
        <v>2174</v>
      </c>
      <c r="D15005">
        <v>81</v>
      </c>
      <c r="E15005" s="1">
        <v>0.38</v>
      </c>
      <c r="G15005">
        <v>0.111</v>
      </c>
      <c r="H15005">
        <v>54</v>
      </c>
      <c r="J15005">
        <v>1.3999999999999999E-4</v>
      </c>
      <c r="L15005">
        <v>0.81319148936170216</v>
      </c>
      <c r="M15005" s="2">
        <f t="shared" si="470"/>
        <v>85.106382978723403</v>
      </c>
      <c r="N15005" t="s">
        <v>97</v>
      </c>
    </row>
    <row r="15006" spans="1:14">
      <c r="A15006">
        <v>41</v>
      </c>
      <c r="B15006" t="s">
        <v>312</v>
      </c>
      <c r="C15006" t="s">
        <v>311</v>
      </c>
      <c r="D15006">
        <v>308</v>
      </c>
      <c r="E15006" s="1">
        <v>0.32600000000000001</v>
      </c>
      <c r="F15006">
        <v>0.35499999999999998</v>
      </c>
      <c r="G15006">
        <v>0.111</v>
      </c>
      <c r="H15006">
        <v>18</v>
      </c>
      <c r="I15006" t="s">
        <v>18288</v>
      </c>
      <c r="J15006">
        <v>2.7E-4</v>
      </c>
      <c r="K15006">
        <v>0.129</v>
      </c>
      <c r="L15006">
        <v>0.81319148936170216</v>
      </c>
      <c r="M15006" s="2">
        <f t="shared" si="470"/>
        <v>87.2340425531915</v>
      </c>
      <c r="N15006" t="s">
        <v>97</v>
      </c>
    </row>
    <row r="15007" spans="1:14">
      <c r="A15007">
        <v>42</v>
      </c>
      <c r="B15007" t="s">
        <v>2173</v>
      </c>
      <c r="C15007" t="s">
        <v>2172</v>
      </c>
      <c r="D15007">
        <v>148</v>
      </c>
      <c r="E15007" s="1">
        <v>0.28299999999999997</v>
      </c>
      <c r="F15007">
        <v>0.38900000000000001</v>
      </c>
      <c r="G15007">
        <v>7.3999999999999996E-2</v>
      </c>
      <c r="H15007">
        <v>27</v>
      </c>
      <c r="I15007">
        <v>9.6999999999999993</v>
      </c>
      <c r="J15007">
        <v>3.8999999999999999E-4</v>
      </c>
      <c r="K15007">
        <v>0.16800000000000001</v>
      </c>
      <c r="L15007">
        <v>0.81319148936170216</v>
      </c>
      <c r="M15007" s="2">
        <f t="shared" si="470"/>
        <v>89.361702127659569</v>
      </c>
      <c r="N15007" t="s">
        <v>97</v>
      </c>
    </row>
    <row r="15008" spans="1:14">
      <c r="A15008">
        <v>43</v>
      </c>
      <c r="B15008" t="s">
        <v>2171</v>
      </c>
      <c r="C15008" t="s">
        <v>2170</v>
      </c>
      <c r="D15008">
        <v>17</v>
      </c>
      <c r="E15008" s="1">
        <v>0.14899999999999999</v>
      </c>
      <c r="F15008">
        <v>0.10199999999999999</v>
      </c>
      <c r="G15008">
        <v>0</v>
      </c>
      <c r="H15008">
        <v>30</v>
      </c>
      <c r="J15008">
        <v>0</v>
      </c>
      <c r="K15008">
        <v>0</v>
      </c>
      <c r="L15008">
        <v>0.81319148936170216</v>
      </c>
      <c r="M15008" s="2">
        <f t="shared" si="470"/>
        <v>91.489361702127653</v>
      </c>
      <c r="N15008" t="s">
        <v>97</v>
      </c>
    </row>
    <row r="15009" spans="1:14">
      <c r="A15009">
        <v>44</v>
      </c>
      <c r="B15009" t="s">
        <v>4099</v>
      </c>
      <c r="C15009" t="s">
        <v>4098</v>
      </c>
      <c r="D15009">
        <v>31</v>
      </c>
      <c r="E15009" s="1">
        <v>0.11899999999999999</v>
      </c>
      <c r="G15009">
        <v>0</v>
      </c>
      <c r="H15009">
        <v>14</v>
      </c>
      <c r="J15009">
        <v>3.0000000000000001E-5</v>
      </c>
      <c r="L15009">
        <v>0.81319148936170216</v>
      </c>
      <c r="M15009" s="2">
        <f t="shared" si="470"/>
        <v>93.61702127659575</v>
      </c>
      <c r="N15009" t="s">
        <v>97</v>
      </c>
    </row>
    <row r="15010" spans="1:14">
      <c r="A15010">
        <v>45</v>
      </c>
      <c r="B15010" t="s">
        <v>2169</v>
      </c>
      <c r="C15010" t="s">
        <v>2168</v>
      </c>
      <c r="D15010">
        <v>34</v>
      </c>
      <c r="E15010" s="1">
        <v>0.1</v>
      </c>
      <c r="F15010">
        <v>0.115</v>
      </c>
      <c r="G15010">
        <v>0</v>
      </c>
      <c r="H15010">
        <v>21</v>
      </c>
      <c r="J15010">
        <v>6.9999999999999994E-5</v>
      </c>
      <c r="K15010">
        <v>6.0999999999999999E-2</v>
      </c>
      <c r="L15010">
        <v>0.81319148936170216</v>
      </c>
      <c r="M15010" s="2">
        <f t="shared" si="470"/>
        <v>95.744680851063833</v>
      </c>
      <c r="N15010" t="s">
        <v>97</v>
      </c>
    </row>
    <row r="15011" spans="1:14">
      <c r="A15011">
        <v>46</v>
      </c>
      <c r="B15011" t="s">
        <v>4831</v>
      </c>
      <c r="C15011" t="s">
        <v>4830</v>
      </c>
      <c r="D15011">
        <v>28</v>
      </c>
      <c r="E15011" s="1">
        <v>5.8000000000000003E-2</v>
      </c>
      <c r="G15011">
        <v>2.8000000000000001E-2</v>
      </c>
      <c r="H15011">
        <v>36</v>
      </c>
      <c r="J15011">
        <v>3.0000000000000001E-5</v>
      </c>
      <c r="L15011">
        <v>0.81319148936170216</v>
      </c>
      <c r="M15011" s="2">
        <f t="shared" si="470"/>
        <v>97.872340425531917</v>
      </c>
      <c r="N15011" t="s">
        <v>97</v>
      </c>
    </row>
    <row r="15012" spans="1:14">
      <c r="A15012">
        <v>47</v>
      </c>
      <c r="B15012" t="s">
        <v>2167</v>
      </c>
      <c r="C15012" t="s">
        <v>2166</v>
      </c>
      <c r="D15012">
        <v>23</v>
      </c>
      <c r="E15012" s="1">
        <v>4.2000000000000003E-2</v>
      </c>
      <c r="F15012">
        <v>2.4E-2</v>
      </c>
      <c r="G15012">
        <v>0</v>
      </c>
      <c r="H15012">
        <v>27</v>
      </c>
      <c r="J15012">
        <v>0</v>
      </c>
      <c r="K15012">
        <v>2E-3</v>
      </c>
      <c r="L15012">
        <v>0.81319148936170216</v>
      </c>
      <c r="M15012" s="2">
        <f t="shared" si="470"/>
        <v>100</v>
      </c>
      <c r="N15012" t="s">
        <v>97</v>
      </c>
    </row>
    <row r="15013" spans="1:14" s="3" customFormat="1">
      <c r="E15013" s="4"/>
      <c r="M15013" s="5"/>
    </row>
    <row r="15014" spans="1:14">
      <c r="A15014">
        <v>1</v>
      </c>
      <c r="B15014" t="s">
        <v>3077</v>
      </c>
      <c r="C15014" t="s">
        <v>3078</v>
      </c>
      <c r="D15014">
        <v>8979</v>
      </c>
      <c r="E15014" s="1">
        <v>5.7380000000000004</v>
      </c>
      <c r="F15014">
        <v>6.2409999999999997</v>
      </c>
      <c r="G15014">
        <v>2.125</v>
      </c>
      <c r="H15014">
        <v>88</v>
      </c>
      <c r="I15014">
        <v>7.9</v>
      </c>
      <c r="J15014">
        <v>2.4469999999999999E-2</v>
      </c>
      <c r="K15014">
        <v>2.8079999999999998</v>
      </c>
      <c r="L15014">
        <f>AVERAGE(E15014:E15149)</f>
        <v>1.4946397058823535</v>
      </c>
      <c r="M15014" s="2">
        <f t="shared" ref="M15014:M15045" si="471">A15014/136*100</f>
        <v>0.73529411764705876</v>
      </c>
      <c r="N15014" t="s">
        <v>107</v>
      </c>
    </row>
    <row r="15015" spans="1:14">
      <c r="A15015">
        <v>2</v>
      </c>
      <c r="B15015" t="s">
        <v>3097</v>
      </c>
      <c r="C15015" t="s">
        <v>3098</v>
      </c>
      <c r="D15015">
        <v>908</v>
      </c>
      <c r="E15015" s="1">
        <v>4.2830000000000004</v>
      </c>
      <c r="G15015">
        <v>0.33300000000000002</v>
      </c>
      <c r="H15015">
        <v>27</v>
      </c>
      <c r="I15015">
        <v>5.2</v>
      </c>
      <c r="J15015">
        <v>3.0599999999999998E-3</v>
      </c>
      <c r="L15015">
        <v>1.4946397058823535</v>
      </c>
      <c r="M15015" s="2">
        <f t="shared" si="471"/>
        <v>1.4705882352941175</v>
      </c>
      <c r="N15015" t="s">
        <v>107</v>
      </c>
    </row>
    <row r="15016" spans="1:14">
      <c r="A15016">
        <v>3</v>
      </c>
      <c r="B15016" t="s">
        <v>3177</v>
      </c>
      <c r="C15016" t="s">
        <v>3178</v>
      </c>
      <c r="D15016">
        <v>4378</v>
      </c>
      <c r="E15016" s="1">
        <v>4.1109999999999998</v>
      </c>
      <c r="F15016">
        <v>4.2919999999999998</v>
      </c>
      <c r="G15016">
        <v>1.4119999999999999</v>
      </c>
      <c r="H15016">
        <v>85</v>
      </c>
      <c r="I15016">
        <v>6.8</v>
      </c>
      <c r="J15016">
        <v>1.021E-2</v>
      </c>
      <c r="K15016">
        <v>1.4930000000000001</v>
      </c>
      <c r="L15016">
        <v>1.4946397058823535</v>
      </c>
      <c r="M15016" s="2">
        <f t="shared" si="471"/>
        <v>2.2058823529411766</v>
      </c>
      <c r="N15016" t="s">
        <v>107</v>
      </c>
    </row>
    <row r="15017" spans="1:14">
      <c r="A15017">
        <v>4</v>
      </c>
      <c r="B15017" t="s">
        <v>3031</v>
      </c>
      <c r="C15017" t="s">
        <v>3032</v>
      </c>
      <c r="D15017">
        <v>26101</v>
      </c>
      <c r="E15017" s="1">
        <v>3.93</v>
      </c>
      <c r="F15017">
        <v>4.8259999999999996</v>
      </c>
      <c r="G15017">
        <v>0.89</v>
      </c>
      <c r="H15017">
        <v>300</v>
      </c>
      <c r="I15017">
        <v>9.6999999999999993</v>
      </c>
      <c r="J15017">
        <v>5.1240000000000001E-2</v>
      </c>
      <c r="K15017">
        <v>1.952</v>
      </c>
      <c r="L15017">
        <v>1.4946397058823535</v>
      </c>
      <c r="M15017" s="2">
        <f t="shared" si="471"/>
        <v>2.9411764705882351</v>
      </c>
      <c r="N15017" t="s">
        <v>107</v>
      </c>
    </row>
    <row r="15018" spans="1:14">
      <c r="A15018">
        <v>5</v>
      </c>
      <c r="B15018" t="s">
        <v>3171</v>
      </c>
      <c r="C15018" t="s">
        <v>3172</v>
      </c>
      <c r="D15018">
        <v>4068</v>
      </c>
      <c r="E15018" s="1">
        <v>3.7749999999999999</v>
      </c>
      <c r="F15018">
        <v>3.7839999999999998</v>
      </c>
      <c r="G15018">
        <v>1.4</v>
      </c>
      <c r="H15018">
        <v>45</v>
      </c>
      <c r="I15018" t="s">
        <v>18288</v>
      </c>
      <c r="J15018">
        <v>5.0600000000000003E-3</v>
      </c>
      <c r="K15018">
        <v>1.1539999999999999</v>
      </c>
      <c r="L15018">
        <v>1.4946397058823535</v>
      </c>
      <c r="M15018" s="2">
        <f t="shared" si="471"/>
        <v>3.6764705882352944</v>
      </c>
      <c r="N15018" t="s">
        <v>107</v>
      </c>
    </row>
    <row r="15019" spans="1:14">
      <c r="A15019">
        <v>6</v>
      </c>
      <c r="B15019" t="s">
        <v>3125</v>
      </c>
      <c r="C15019" t="s">
        <v>3126</v>
      </c>
      <c r="D15019">
        <v>10342</v>
      </c>
      <c r="E15019" s="1">
        <v>3.3919999999999999</v>
      </c>
      <c r="F15019">
        <v>3.8580000000000001</v>
      </c>
      <c r="G15019">
        <v>1.0089999999999999</v>
      </c>
      <c r="H15019">
        <v>218</v>
      </c>
      <c r="I15019">
        <v>7.9</v>
      </c>
      <c r="J15019">
        <v>2.189E-2</v>
      </c>
      <c r="K15019">
        <v>1.4279999999999999</v>
      </c>
      <c r="L15019">
        <v>1.4946397058823535</v>
      </c>
      <c r="M15019" s="2">
        <f t="shared" si="471"/>
        <v>4.4117647058823533</v>
      </c>
      <c r="N15019" t="s">
        <v>107</v>
      </c>
    </row>
    <row r="15020" spans="1:14">
      <c r="A15020">
        <v>7</v>
      </c>
      <c r="B15020" t="s">
        <v>2161</v>
      </c>
      <c r="C15020" t="s">
        <v>2160</v>
      </c>
      <c r="D15020">
        <v>5554</v>
      </c>
      <c r="E15020" s="1">
        <v>3.3330000000000002</v>
      </c>
      <c r="F15020">
        <v>4.0250000000000004</v>
      </c>
      <c r="G15020">
        <v>0.22600000000000001</v>
      </c>
      <c r="H15020">
        <v>31</v>
      </c>
      <c r="I15020" t="s">
        <v>18288</v>
      </c>
      <c r="J15020">
        <v>5.2300000000000003E-3</v>
      </c>
      <c r="K15020">
        <v>1.841</v>
      </c>
      <c r="L15020">
        <v>1.4946397058823535</v>
      </c>
      <c r="M15020" s="2">
        <f t="shared" si="471"/>
        <v>5.1470588235294112</v>
      </c>
      <c r="N15020" t="s">
        <v>107</v>
      </c>
    </row>
    <row r="15021" spans="1:14">
      <c r="A15021">
        <v>8</v>
      </c>
      <c r="B15021" t="s">
        <v>3043</v>
      </c>
      <c r="C15021" t="s">
        <v>3044</v>
      </c>
      <c r="D15021">
        <v>3637</v>
      </c>
      <c r="E15021" s="1">
        <v>3.2679999999999998</v>
      </c>
      <c r="F15021">
        <v>8.9030000000000005</v>
      </c>
      <c r="G15021">
        <v>0.92</v>
      </c>
      <c r="H15021">
        <v>25</v>
      </c>
      <c r="I15021">
        <v>8</v>
      </c>
      <c r="J15021">
        <v>8.7600000000000004E-3</v>
      </c>
      <c r="K15021">
        <v>4.0279999999999996</v>
      </c>
      <c r="L15021">
        <v>1.4946397058823535</v>
      </c>
      <c r="M15021" s="2">
        <f t="shared" si="471"/>
        <v>5.8823529411764701</v>
      </c>
      <c r="N15021" t="s">
        <v>107</v>
      </c>
    </row>
    <row r="15022" spans="1:14">
      <c r="A15022">
        <v>9</v>
      </c>
      <c r="B15022" t="s">
        <v>8861</v>
      </c>
      <c r="C15022" t="s">
        <v>8862</v>
      </c>
      <c r="D15022">
        <v>2432</v>
      </c>
      <c r="E15022" s="1">
        <v>3.09</v>
      </c>
      <c r="F15022">
        <v>2.899</v>
      </c>
      <c r="G15022">
        <v>0.59499999999999997</v>
      </c>
      <c r="H15022">
        <v>84</v>
      </c>
      <c r="I15022">
        <v>5</v>
      </c>
      <c r="J15022">
        <v>8.0499999999999999E-3</v>
      </c>
      <c r="K15022">
        <v>0.91100000000000003</v>
      </c>
      <c r="L15022">
        <v>1.4946397058823535</v>
      </c>
      <c r="M15022" s="2">
        <f t="shared" si="471"/>
        <v>6.6176470588235299</v>
      </c>
      <c r="N15022" t="s">
        <v>107</v>
      </c>
    </row>
    <row r="15023" spans="1:14">
      <c r="A15023">
        <v>10</v>
      </c>
      <c r="B15023" t="s">
        <v>2299</v>
      </c>
      <c r="C15023" t="s">
        <v>2298</v>
      </c>
      <c r="D15023">
        <v>3857</v>
      </c>
      <c r="E15023" s="1">
        <v>2.9790000000000001</v>
      </c>
      <c r="F15023">
        <v>3.532</v>
      </c>
      <c r="G15023">
        <v>0.61099999999999999</v>
      </c>
      <c r="H15023">
        <v>247</v>
      </c>
      <c r="I15023">
        <v>4</v>
      </c>
      <c r="J15023">
        <v>1.545E-2</v>
      </c>
      <c r="K15023">
        <v>1.1639999999999999</v>
      </c>
      <c r="L15023">
        <v>1.4946397058823535</v>
      </c>
      <c r="M15023" s="2">
        <f t="shared" si="471"/>
        <v>7.3529411764705888</v>
      </c>
      <c r="N15023" t="s">
        <v>107</v>
      </c>
    </row>
    <row r="15024" spans="1:14">
      <c r="A15024">
        <v>11</v>
      </c>
      <c r="B15024" t="s">
        <v>5488</v>
      </c>
      <c r="C15024" t="s">
        <v>5489</v>
      </c>
      <c r="D15024">
        <v>8413</v>
      </c>
      <c r="E15024" s="1">
        <v>2.9660000000000002</v>
      </c>
      <c r="F15024">
        <v>3.8490000000000002</v>
      </c>
      <c r="G15024">
        <v>0.74399999999999999</v>
      </c>
      <c r="H15024">
        <v>203</v>
      </c>
      <c r="I15024">
        <v>6.7</v>
      </c>
      <c r="J15024">
        <v>2.0660000000000001E-2</v>
      </c>
      <c r="K15024">
        <v>1.3049999999999999</v>
      </c>
      <c r="L15024">
        <v>1.4946397058823535</v>
      </c>
      <c r="M15024" s="2">
        <f t="shared" si="471"/>
        <v>8.0882352941176467</v>
      </c>
      <c r="N15024" t="s">
        <v>107</v>
      </c>
    </row>
    <row r="15025" spans="1:14">
      <c r="A15025">
        <v>12</v>
      </c>
      <c r="B15025" t="s">
        <v>2297</v>
      </c>
      <c r="C15025" t="s">
        <v>2296</v>
      </c>
      <c r="D15025">
        <v>551</v>
      </c>
      <c r="E15025" s="1">
        <v>2.835</v>
      </c>
      <c r="G15025">
        <v>0.39100000000000001</v>
      </c>
      <c r="H15025">
        <v>23</v>
      </c>
      <c r="I15025">
        <v>3.2</v>
      </c>
      <c r="J15025">
        <v>3.5200000000000001E-3</v>
      </c>
      <c r="L15025">
        <v>1.4946397058823535</v>
      </c>
      <c r="M15025" s="2">
        <f t="shared" si="471"/>
        <v>8.8235294117647065</v>
      </c>
      <c r="N15025" t="s">
        <v>107</v>
      </c>
    </row>
    <row r="15026" spans="1:14">
      <c r="A15026">
        <v>13</v>
      </c>
      <c r="B15026" t="s">
        <v>4411</v>
      </c>
      <c r="C15026" t="s">
        <v>4410</v>
      </c>
      <c r="D15026">
        <v>1450</v>
      </c>
      <c r="E15026" s="1">
        <v>2.786</v>
      </c>
      <c r="F15026">
        <v>3.7949999999999999</v>
      </c>
      <c r="G15026">
        <v>0.34100000000000003</v>
      </c>
      <c r="H15026">
        <v>41</v>
      </c>
      <c r="I15026">
        <v>6.7</v>
      </c>
      <c r="J15026">
        <v>4.5199999999999997E-3</v>
      </c>
      <c r="K15026">
        <v>1.599</v>
      </c>
      <c r="L15026">
        <v>1.4946397058823535</v>
      </c>
      <c r="M15026" s="2">
        <f t="shared" si="471"/>
        <v>9.5588235294117645</v>
      </c>
      <c r="N15026" t="s">
        <v>107</v>
      </c>
    </row>
    <row r="15027" spans="1:14">
      <c r="A15027">
        <v>14</v>
      </c>
      <c r="B15027" t="s">
        <v>3173</v>
      </c>
      <c r="C15027" t="s">
        <v>3174</v>
      </c>
      <c r="D15027">
        <v>27830</v>
      </c>
      <c r="E15027" s="1">
        <v>2.7330000000000001</v>
      </c>
      <c r="F15027">
        <v>3.6880000000000002</v>
      </c>
      <c r="G15027">
        <v>0.68400000000000005</v>
      </c>
      <c r="H15027">
        <v>548</v>
      </c>
      <c r="I15027">
        <v>8.5</v>
      </c>
      <c r="J15027">
        <v>5.3199999999999997E-2</v>
      </c>
      <c r="K15027">
        <v>1.3129999999999999</v>
      </c>
      <c r="L15027">
        <v>1.4946397058823535</v>
      </c>
      <c r="M15027" s="2">
        <f t="shared" si="471"/>
        <v>10.294117647058822</v>
      </c>
      <c r="N15027" t="s">
        <v>107</v>
      </c>
    </row>
    <row r="15028" spans="1:14">
      <c r="A15028">
        <v>15</v>
      </c>
      <c r="B15028" t="s">
        <v>134</v>
      </c>
      <c r="C15028" t="s">
        <v>133</v>
      </c>
      <c r="D15028">
        <v>1011</v>
      </c>
      <c r="E15028" s="1">
        <v>2.6509999999999998</v>
      </c>
      <c r="F15028">
        <v>2.7610000000000001</v>
      </c>
      <c r="G15028">
        <v>1.3109999999999999</v>
      </c>
      <c r="H15028">
        <v>45</v>
      </c>
      <c r="I15028">
        <v>4.8</v>
      </c>
      <c r="J15028">
        <v>3.8500000000000001E-3</v>
      </c>
      <c r="K15028">
        <v>0.97</v>
      </c>
      <c r="L15028">
        <v>1.4946397058823535</v>
      </c>
      <c r="M15028" s="2">
        <f t="shared" si="471"/>
        <v>11.029411764705882</v>
      </c>
      <c r="N15028" t="s">
        <v>107</v>
      </c>
    </row>
    <row r="15029" spans="1:14">
      <c r="A15029">
        <v>16</v>
      </c>
      <c r="B15029" t="s">
        <v>15342</v>
      </c>
      <c r="C15029" t="s">
        <v>15343</v>
      </c>
      <c r="D15029">
        <v>417</v>
      </c>
      <c r="E15029" s="1">
        <v>2.57</v>
      </c>
      <c r="F15029">
        <v>2.6669999999999998</v>
      </c>
      <c r="G15029">
        <v>0.94899999999999995</v>
      </c>
      <c r="H15029">
        <v>39</v>
      </c>
      <c r="I15029">
        <v>2.4</v>
      </c>
      <c r="J15029">
        <v>2.2599999999999999E-3</v>
      </c>
      <c r="K15029">
        <v>0.91500000000000004</v>
      </c>
      <c r="L15029">
        <v>1.4946397058823535</v>
      </c>
      <c r="M15029" s="2">
        <f t="shared" si="471"/>
        <v>11.76470588235294</v>
      </c>
      <c r="N15029" t="s">
        <v>107</v>
      </c>
    </row>
    <row r="15030" spans="1:14">
      <c r="A15030">
        <v>17</v>
      </c>
      <c r="B15030" t="s">
        <v>2295</v>
      </c>
      <c r="C15030" t="s">
        <v>2294</v>
      </c>
      <c r="D15030">
        <v>1557</v>
      </c>
      <c r="E15030" s="1">
        <v>2.5659999999999998</v>
      </c>
      <c r="F15030">
        <v>3.855</v>
      </c>
      <c r="G15030">
        <v>0.96599999999999997</v>
      </c>
      <c r="H15030">
        <v>59</v>
      </c>
      <c r="I15030">
        <v>6.8</v>
      </c>
      <c r="J15030">
        <v>4.3400000000000001E-3</v>
      </c>
      <c r="K15030">
        <v>1.5009999999999999</v>
      </c>
      <c r="L15030">
        <v>1.4946397058823535</v>
      </c>
      <c r="M15030" s="2">
        <f t="shared" si="471"/>
        <v>12.5</v>
      </c>
      <c r="N15030" t="s">
        <v>107</v>
      </c>
    </row>
    <row r="15031" spans="1:14">
      <c r="A15031">
        <v>18</v>
      </c>
      <c r="B15031" t="s">
        <v>3085</v>
      </c>
      <c r="C15031" t="s">
        <v>3086</v>
      </c>
      <c r="D15031">
        <v>3115</v>
      </c>
      <c r="E15031" s="1">
        <v>2.516</v>
      </c>
      <c r="F15031">
        <v>2.9279999999999999</v>
      </c>
      <c r="G15031">
        <v>0.46700000000000003</v>
      </c>
      <c r="H15031">
        <v>184</v>
      </c>
      <c r="I15031">
        <v>5.7</v>
      </c>
      <c r="J15031">
        <v>9.5099999999999994E-3</v>
      </c>
      <c r="K15031">
        <v>1.008</v>
      </c>
      <c r="L15031">
        <v>1.4946397058823535</v>
      </c>
      <c r="M15031" s="2">
        <f t="shared" si="471"/>
        <v>13.23529411764706</v>
      </c>
      <c r="N15031" t="s">
        <v>107</v>
      </c>
    </row>
    <row r="15032" spans="1:14">
      <c r="A15032">
        <v>19</v>
      </c>
      <c r="B15032" t="s">
        <v>3145</v>
      </c>
      <c r="C15032" t="s">
        <v>3146</v>
      </c>
      <c r="D15032">
        <v>4805</v>
      </c>
      <c r="E15032" s="1">
        <v>2.4769999999999999</v>
      </c>
      <c r="F15032">
        <v>3.1339999999999999</v>
      </c>
      <c r="G15032">
        <v>0.50800000000000001</v>
      </c>
      <c r="H15032">
        <v>177</v>
      </c>
      <c r="I15032">
        <v>5.2</v>
      </c>
      <c r="J15032">
        <v>1.6420000000000001E-2</v>
      </c>
      <c r="K15032">
        <v>1.0780000000000001</v>
      </c>
      <c r="L15032">
        <v>1.4946397058823535</v>
      </c>
      <c r="M15032" s="2">
        <f t="shared" si="471"/>
        <v>13.970588235294118</v>
      </c>
      <c r="N15032" t="s">
        <v>107</v>
      </c>
    </row>
    <row r="15033" spans="1:14">
      <c r="A15033">
        <v>20</v>
      </c>
      <c r="B15033" t="s">
        <v>3095</v>
      </c>
      <c r="C15033" t="s">
        <v>3096</v>
      </c>
      <c r="D15033">
        <v>2618</v>
      </c>
      <c r="E15033" s="1">
        <v>2.419</v>
      </c>
      <c r="F15033">
        <v>3.0070000000000001</v>
      </c>
      <c r="G15033">
        <v>0.47899999999999998</v>
      </c>
      <c r="H15033">
        <v>165</v>
      </c>
      <c r="I15033">
        <v>4</v>
      </c>
      <c r="J15033">
        <v>9.8899999999999995E-3</v>
      </c>
      <c r="K15033">
        <v>0.95899999999999996</v>
      </c>
      <c r="L15033">
        <v>1.4946397058823535</v>
      </c>
      <c r="M15033" s="2">
        <f t="shared" si="471"/>
        <v>14.705882352941178</v>
      </c>
      <c r="N15033" t="s">
        <v>107</v>
      </c>
    </row>
    <row r="15034" spans="1:14">
      <c r="A15034">
        <v>21</v>
      </c>
      <c r="B15034" t="s">
        <v>16020</v>
      </c>
      <c r="C15034" t="s">
        <v>16021</v>
      </c>
      <c r="D15034">
        <v>6864</v>
      </c>
      <c r="E15034" s="1">
        <v>2.4119999999999999</v>
      </c>
      <c r="F15034">
        <v>2.9620000000000002</v>
      </c>
      <c r="G15034">
        <v>0.40899999999999997</v>
      </c>
      <c r="H15034">
        <v>176</v>
      </c>
      <c r="I15034">
        <v>7.8</v>
      </c>
      <c r="J15034">
        <v>1.329E-2</v>
      </c>
      <c r="K15034">
        <v>0.99</v>
      </c>
      <c r="L15034">
        <v>1.4946397058823535</v>
      </c>
      <c r="M15034" s="2">
        <f t="shared" si="471"/>
        <v>15.441176470588236</v>
      </c>
      <c r="N15034" t="s">
        <v>107</v>
      </c>
    </row>
    <row r="15035" spans="1:14">
      <c r="A15035">
        <v>22</v>
      </c>
      <c r="B15035" t="s">
        <v>10520</v>
      </c>
      <c r="C15035" t="s">
        <v>10521</v>
      </c>
      <c r="D15035">
        <v>4967</v>
      </c>
      <c r="E15035" s="1">
        <v>2.278</v>
      </c>
      <c r="F15035">
        <v>2.468</v>
      </c>
      <c r="G15035">
        <v>0.78200000000000003</v>
      </c>
      <c r="H15035">
        <v>170</v>
      </c>
      <c r="I15035">
        <v>8.5</v>
      </c>
      <c r="J15035">
        <v>9.5399999999999999E-3</v>
      </c>
      <c r="K15035">
        <v>0.86099999999999999</v>
      </c>
      <c r="L15035">
        <v>1.4946397058823535</v>
      </c>
      <c r="M15035" s="2">
        <f t="shared" si="471"/>
        <v>16.176470588235293</v>
      </c>
      <c r="N15035" t="s">
        <v>107</v>
      </c>
    </row>
    <row r="15036" spans="1:14">
      <c r="A15036">
        <v>23</v>
      </c>
      <c r="B15036" t="s">
        <v>2293</v>
      </c>
      <c r="C15036" t="s">
        <v>2292</v>
      </c>
      <c r="D15036">
        <v>1257</v>
      </c>
      <c r="E15036" s="1">
        <v>2.1949999999999998</v>
      </c>
      <c r="F15036">
        <v>2.7029999999999998</v>
      </c>
      <c r="G15036">
        <v>0.222</v>
      </c>
      <c r="H15036">
        <v>54</v>
      </c>
      <c r="I15036">
        <v>4.5999999999999996</v>
      </c>
      <c r="J15036">
        <v>4.7299999999999998E-3</v>
      </c>
      <c r="K15036">
        <v>0.84299999999999997</v>
      </c>
      <c r="L15036">
        <v>1.4946397058823535</v>
      </c>
      <c r="M15036" s="2">
        <f t="shared" si="471"/>
        <v>16.911764705882355</v>
      </c>
      <c r="N15036" t="s">
        <v>107</v>
      </c>
    </row>
    <row r="15037" spans="1:14">
      <c r="A15037">
        <v>24</v>
      </c>
      <c r="B15037" t="s">
        <v>15936</v>
      </c>
      <c r="C15037" t="s">
        <v>15937</v>
      </c>
      <c r="D15037">
        <v>1099</v>
      </c>
      <c r="E15037" s="1">
        <v>2.11</v>
      </c>
      <c r="F15037">
        <v>2.6589999999999998</v>
      </c>
      <c r="G15037">
        <v>1.4570000000000001</v>
      </c>
      <c r="H15037">
        <v>35</v>
      </c>
      <c r="I15037">
        <v>6.1</v>
      </c>
      <c r="J15037">
        <v>3.14E-3</v>
      </c>
      <c r="K15037">
        <v>0.96599999999999997</v>
      </c>
      <c r="L15037">
        <v>1.4946397058823535</v>
      </c>
      <c r="M15037" s="2">
        <f t="shared" si="471"/>
        <v>17.647058823529413</v>
      </c>
      <c r="N15037" t="s">
        <v>107</v>
      </c>
    </row>
    <row r="15038" spans="1:14">
      <c r="A15038">
        <v>25</v>
      </c>
      <c r="B15038" t="s">
        <v>3091</v>
      </c>
      <c r="C15038" t="s">
        <v>3092</v>
      </c>
      <c r="D15038">
        <v>325</v>
      </c>
      <c r="E15038" s="1">
        <v>2.0619999999999998</v>
      </c>
      <c r="F15038">
        <v>2.0470000000000002</v>
      </c>
      <c r="G15038">
        <v>0.38500000000000001</v>
      </c>
      <c r="H15038">
        <v>52</v>
      </c>
      <c r="I15038">
        <v>2.6</v>
      </c>
      <c r="J15038">
        <v>1.81E-3</v>
      </c>
      <c r="K15038">
        <v>0.69099999999999995</v>
      </c>
      <c r="L15038">
        <v>1.4946397058823535</v>
      </c>
      <c r="M15038" s="2">
        <f t="shared" si="471"/>
        <v>18.382352941176471</v>
      </c>
      <c r="N15038" t="s">
        <v>107</v>
      </c>
    </row>
    <row r="15039" spans="1:14">
      <c r="A15039">
        <v>26</v>
      </c>
      <c r="B15039" t="s">
        <v>6732</v>
      </c>
      <c r="C15039" t="s">
        <v>6733</v>
      </c>
      <c r="D15039">
        <v>7101</v>
      </c>
      <c r="E15039" s="1">
        <v>2.0129999999999999</v>
      </c>
      <c r="F15039">
        <v>2.9420000000000002</v>
      </c>
      <c r="G15039">
        <v>0.51500000000000001</v>
      </c>
      <c r="H15039">
        <v>163</v>
      </c>
      <c r="I15039">
        <v>7</v>
      </c>
      <c r="J15039">
        <v>1.6559999999999998E-2</v>
      </c>
      <c r="K15039">
        <v>0.999</v>
      </c>
      <c r="L15039">
        <v>1.4946397058823535</v>
      </c>
      <c r="M15039" s="2">
        <f t="shared" si="471"/>
        <v>19.117647058823529</v>
      </c>
      <c r="N15039" t="s">
        <v>107</v>
      </c>
    </row>
    <row r="15040" spans="1:14">
      <c r="A15040">
        <v>27</v>
      </c>
      <c r="B15040" t="s">
        <v>3113</v>
      </c>
      <c r="C15040" t="s">
        <v>3114</v>
      </c>
      <c r="D15040">
        <v>770</v>
      </c>
      <c r="E15040" s="1">
        <v>1.9930000000000001</v>
      </c>
      <c r="F15040">
        <v>2.34</v>
      </c>
      <c r="G15040">
        <v>0.40200000000000002</v>
      </c>
      <c r="H15040">
        <v>102</v>
      </c>
      <c r="I15040">
        <v>3.2</v>
      </c>
      <c r="J15040">
        <v>3.81E-3</v>
      </c>
      <c r="K15040">
        <v>0.70399999999999996</v>
      </c>
      <c r="L15040">
        <v>1.4946397058823535</v>
      </c>
      <c r="M15040" s="2">
        <f t="shared" si="471"/>
        <v>19.852941176470587</v>
      </c>
      <c r="N15040" t="s">
        <v>107</v>
      </c>
    </row>
    <row r="15041" spans="1:14">
      <c r="A15041">
        <v>28</v>
      </c>
      <c r="B15041" t="s">
        <v>3135</v>
      </c>
      <c r="C15041" t="s">
        <v>3136</v>
      </c>
      <c r="D15041">
        <v>1157</v>
      </c>
      <c r="E15041" s="1">
        <v>1.9930000000000001</v>
      </c>
      <c r="F15041">
        <v>2.177</v>
      </c>
      <c r="G15041">
        <v>0.48099999999999998</v>
      </c>
      <c r="H15041">
        <v>81</v>
      </c>
      <c r="I15041">
        <v>4.7</v>
      </c>
      <c r="J15041">
        <v>4.4400000000000004E-3</v>
      </c>
      <c r="K15041">
        <v>0.76</v>
      </c>
      <c r="L15041">
        <v>1.4946397058823535</v>
      </c>
      <c r="M15041" s="2">
        <f t="shared" si="471"/>
        <v>20.588235294117645</v>
      </c>
      <c r="N15041" t="s">
        <v>107</v>
      </c>
    </row>
    <row r="15042" spans="1:14">
      <c r="A15042">
        <v>29</v>
      </c>
      <c r="B15042" t="s">
        <v>1168</v>
      </c>
      <c r="C15042" t="s">
        <v>1167</v>
      </c>
      <c r="D15042">
        <v>3374</v>
      </c>
      <c r="E15042" s="1">
        <v>1.978</v>
      </c>
      <c r="F15042">
        <v>3.1669999999999998</v>
      </c>
      <c r="G15042">
        <v>0.71899999999999997</v>
      </c>
      <c r="H15042">
        <v>89</v>
      </c>
      <c r="I15042" t="s">
        <v>18288</v>
      </c>
      <c r="J15042">
        <v>5.4299999999999999E-3</v>
      </c>
      <c r="K15042">
        <v>1.0149999999999999</v>
      </c>
      <c r="L15042">
        <v>1.4946397058823535</v>
      </c>
      <c r="M15042" s="2">
        <f t="shared" si="471"/>
        <v>21.323529411764707</v>
      </c>
      <c r="N15042" t="s">
        <v>107</v>
      </c>
    </row>
    <row r="15043" spans="1:14">
      <c r="A15043">
        <v>30</v>
      </c>
      <c r="B15043" t="s">
        <v>3169</v>
      </c>
      <c r="C15043" t="s">
        <v>3170</v>
      </c>
      <c r="D15043">
        <v>2438</v>
      </c>
      <c r="E15043" s="1">
        <v>1.966</v>
      </c>
      <c r="F15043">
        <v>2.1320000000000001</v>
      </c>
      <c r="G15043">
        <v>0.14899999999999999</v>
      </c>
      <c r="H15043">
        <v>101</v>
      </c>
      <c r="I15043">
        <v>5.5</v>
      </c>
      <c r="J15043">
        <v>8.2400000000000008E-3</v>
      </c>
      <c r="K15043">
        <v>0.746</v>
      </c>
      <c r="L15043">
        <v>1.4946397058823535</v>
      </c>
      <c r="M15043" s="2">
        <f t="shared" si="471"/>
        <v>22.058823529411764</v>
      </c>
      <c r="N15043" t="s">
        <v>107</v>
      </c>
    </row>
    <row r="15044" spans="1:14">
      <c r="A15044">
        <v>31</v>
      </c>
      <c r="B15044" t="s">
        <v>6570</v>
      </c>
      <c r="C15044" t="s">
        <v>6569</v>
      </c>
      <c r="D15044">
        <v>6386</v>
      </c>
      <c r="E15044" s="1">
        <v>1.964</v>
      </c>
      <c r="F15044">
        <v>2.391</v>
      </c>
      <c r="G15044">
        <v>0.36699999999999999</v>
      </c>
      <c r="H15044">
        <v>286</v>
      </c>
      <c r="I15044">
        <v>7</v>
      </c>
      <c r="J15044">
        <v>1.4970000000000001E-2</v>
      </c>
      <c r="K15044">
        <v>0.77900000000000003</v>
      </c>
      <c r="L15044">
        <v>1.4946397058823535</v>
      </c>
      <c r="M15044" s="2">
        <f t="shared" si="471"/>
        <v>22.794117647058822</v>
      </c>
      <c r="N15044" t="s">
        <v>107</v>
      </c>
    </row>
    <row r="15045" spans="1:14">
      <c r="A15045">
        <v>32</v>
      </c>
      <c r="B15045" t="s">
        <v>1799</v>
      </c>
      <c r="C15045" t="s">
        <v>1798</v>
      </c>
      <c r="D15045">
        <v>1243</v>
      </c>
      <c r="E15045" s="1">
        <v>1.96</v>
      </c>
      <c r="F15045">
        <v>2.4550000000000001</v>
      </c>
      <c r="G15045">
        <v>0.29199999999999998</v>
      </c>
      <c r="H15045">
        <v>24</v>
      </c>
      <c r="I15045" t="s">
        <v>18288</v>
      </c>
      <c r="J15045">
        <v>2.3800000000000002E-3</v>
      </c>
      <c r="K15045">
        <v>1.1200000000000001</v>
      </c>
      <c r="L15045">
        <v>1.4946397058823535</v>
      </c>
      <c r="M15045" s="2">
        <f t="shared" si="471"/>
        <v>23.52941176470588</v>
      </c>
      <c r="N15045" t="s">
        <v>107</v>
      </c>
    </row>
    <row r="15046" spans="1:14">
      <c r="A15046">
        <v>33</v>
      </c>
      <c r="B15046" t="s">
        <v>1166</v>
      </c>
      <c r="C15046" t="s">
        <v>1165</v>
      </c>
      <c r="D15046">
        <v>2591</v>
      </c>
      <c r="E15046" s="1">
        <v>1.95</v>
      </c>
      <c r="F15046">
        <v>2.3660000000000001</v>
      </c>
      <c r="G15046">
        <v>0.32700000000000001</v>
      </c>
      <c r="H15046">
        <v>98</v>
      </c>
      <c r="I15046">
        <v>8.9</v>
      </c>
      <c r="J15046">
        <v>4.9100000000000003E-3</v>
      </c>
      <c r="K15046">
        <v>0.77500000000000002</v>
      </c>
      <c r="L15046">
        <v>1.4946397058823535</v>
      </c>
      <c r="M15046" s="2">
        <f t="shared" ref="M15046:M15077" si="472">A15046/136*100</f>
        <v>24.264705882352942</v>
      </c>
      <c r="N15046" t="s">
        <v>107</v>
      </c>
    </row>
    <row r="15047" spans="1:14">
      <c r="A15047">
        <v>34</v>
      </c>
      <c r="B15047" t="s">
        <v>8557</v>
      </c>
      <c r="C15047" t="s">
        <v>8556</v>
      </c>
      <c r="D15047">
        <v>807</v>
      </c>
      <c r="E15047" s="1">
        <v>1.9379999999999999</v>
      </c>
      <c r="F15047">
        <v>1.8180000000000001</v>
      </c>
      <c r="G15047">
        <v>0.16200000000000001</v>
      </c>
      <c r="H15047">
        <v>37</v>
      </c>
      <c r="I15047" t="s">
        <v>18288</v>
      </c>
      <c r="J15047">
        <v>1.2999999999999999E-3</v>
      </c>
      <c r="K15047">
        <v>0.67200000000000004</v>
      </c>
      <c r="L15047">
        <v>1.4946397058823535</v>
      </c>
      <c r="M15047" s="2">
        <f t="shared" si="472"/>
        <v>25</v>
      </c>
      <c r="N15047" t="s">
        <v>107</v>
      </c>
    </row>
    <row r="15048" spans="1:14">
      <c r="A15048">
        <v>35</v>
      </c>
      <c r="B15048" t="s">
        <v>12644</v>
      </c>
      <c r="C15048" t="s">
        <v>12645</v>
      </c>
      <c r="D15048">
        <v>1621</v>
      </c>
      <c r="E15048" s="1">
        <v>1.9359999999999999</v>
      </c>
      <c r="F15048">
        <v>2.649</v>
      </c>
      <c r="G15048">
        <v>0.32700000000000001</v>
      </c>
      <c r="H15048">
        <v>52</v>
      </c>
      <c r="I15048">
        <v>5.8</v>
      </c>
      <c r="J15048">
        <v>5.2300000000000003E-3</v>
      </c>
      <c r="K15048">
        <v>0.93500000000000005</v>
      </c>
      <c r="L15048">
        <v>1.4946397058823535</v>
      </c>
      <c r="M15048" s="2">
        <f t="shared" si="472"/>
        <v>25.735294117647058</v>
      </c>
      <c r="N15048" t="s">
        <v>107</v>
      </c>
    </row>
    <row r="15049" spans="1:14">
      <c r="A15049">
        <v>36</v>
      </c>
      <c r="B15049" t="s">
        <v>2291</v>
      </c>
      <c r="C15049" t="s">
        <v>2290</v>
      </c>
      <c r="D15049">
        <v>2039</v>
      </c>
      <c r="E15049" s="1">
        <v>1.875</v>
      </c>
      <c r="F15049">
        <v>2.258</v>
      </c>
      <c r="G15049">
        <v>0.47399999999999998</v>
      </c>
      <c r="H15049">
        <v>230</v>
      </c>
      <c r="I15049">
        <v>4.5</v>
      </c>
      <c r="J15049">
        <v>6.6600000000000001E-3</v>
      </c>
      <c r="K15049">
        <v>0.70499999999999996</v>
      </c>
      <c r="L15049">
        <v>1.4946397058823535</v>
      </c>
      <c r="M15049" s="2">
        <f t="shared" si="472"/>
        <v>26.47058823529412</v>
      </c>
      <c r="N15049" t="s">
        <v>107</v>
      </c>
    </row>
    <row r="15050" spans="1:14">
      <c r="A15050">
        <v>37</v>
      </c>
      <c r="B15050" t="s">
        <v>2289</v>
      </c>
      <c r="C15050" t="s">
        <v>2288</v>
      </c>
      <c r="D15050">
        <v>1676</v>
      </c>
      <c r="E15050" s="1">
        <v>1.8540000000000001</v>
      </c>
      <c r="G15050">
        <v>0.41599999999999998</v>
      </c>
      <c r="H15050">
        <v>137</v>
      </c>
      <c r="I15050">
        <v>3.7</v>
      </c>
      <c r="J15050">
        <v>8.4100000000000008E-3</v>
      </c>
      <c r="L15050">
        <v>1.4946397058823535</v>
      </c>
      <c r="M15050" s="2">
        <f t="shared" si="472"/>
        <v>27.205882352941174</v>
      </c>
      <c r="N15050" t="s">
        <v>107</v>
      </c>
    </row>
    <row r="15051" spans="1:14">
      <c r="A15051">
        <v>38</v>
      </c>
      <c r="B15051" t="s">
        <v>2287</v>
      </c>
      <c r="C15051" t="s">
        <v>2286</v>
      </c>
      <c r="D15051">
        <v>538</v>
      </c>
      <c r="E15051" s="1">
        <v>1.839</v>
      </c>
      <c r="G15051">
        <v>0.14599999999999999</v>
      </c>
      <c r="H15051">
        <v>82</v>
      </c>
      <c r="I15051">
        <v>4</v>
      </c>
      <c r="J15051">
        <v>2.1900000000000001E-3</v>
      </c>
      <c r="L15051">
        <v>1.4946397058823535</v>
      </c>
      <c r="M15051" s="2">
        <f t="shared" si="472"/>
        <v>27.941176470588236</v>
      </c>
      <c r="N15051" t="s">
        <v>107</v>
      </c>
    </row>
    <row r="15052" spans="1:14">
      <c r="A15052">
        <v>39</v>
      </c>
      <c r="B15052" t="s">
        <v>126</v>
      </c>
      <c r="C15052" t="s">
        <v>125</v>
      </c>
      <c r="D15052">
        <v>4114</v>
      </c>
      <c r="E15052" s="1">
        <v>1.8340000000000001</v>
      </c>
      <c r="F15052">
        <v>2.1469999999999998</v>
      </c>
      <c r="G15052">
        <v>0.41699999999999998</v>
      </c>
      <c r="H15052">
        <v>192</v>
      </c>
      <c r="I15052">
        <v>5.7</v>
      </c>
      <c r="J15052">
        <v>1.1350000000000001E-2</v>
      </c>
      <c r="K15052">
        <v>0.65900000000000003</v>
      </c>
      <c r="L15052">
        <v>1.4946397058823535</v>
      </c>
      <c r="M15052" s="2">
        <f t="shared" si="472"/>
        <v>28.676470588235293</v>
      </c>
      <c r="N15052" t="s">
        <v>107</v>
      </c>
    </row>
    <row r="15053" spans="1:14">
      <c r="A15053">
        <v>40</v>
      </c>
      <c r="B15053" t="s">
        <v>3069</v>
      </c>
      <c r="C15053" t="s">
        <v>3070</v>
      </c>
      <c r="D15053">
        <v>670</v>
      </c>
      <c r="E15053" s="1">
        <v>1.7969999999999999</v>
      </c>
      <c r="F15053">
        <v>2.5110000000000001</v>
      </c>
      <c r="G15053">
        <v>0.40500000000000003</v>
      </c>
      <c r="H15053">
        <v>37</v>
      </c>
      <c r="I15053">
        <v>4</v>
      </c>
      <c r="J15053">
        <v>3.7200000000000002E-3</v>
      </c>
      <c r="K15053">
        <v>1.1639999999999999</v>
      </c>
      <c r="L15053">
        <v>1.4946397058823535</v>
      </c>
      <c r="M15053" s="2">
        <f t="shared" si="472"/>
        <v>29.411764705882355</v>
      </c>
      <c r="N15053" t="s">
        <v>107</v>
      </c>
    </row>
    <row r="15054" spans="1:14">
      <c r="A15054">
        <v>41</v>
      </c>
      <c r="B15054" t="s">
        <v>3099</v>
      </c>
      <c r="C15054" t="s">
        <v>3100</v>
      </c>
      <c r="D15054">
        <v>2241</v>
      </c>
      <c r="E15054" s="1">
        <v>1.7549999999999999</v>
      </c>
      <c r="F15054">
        <v>2.016</v>
      </c>
      <c r="G15054">
        <v>0.28799999999999998</v>
      </c>
      <c r="H15054">
        <v>66</v>
      </c>
      <c r="I15054">
        <v>7.3</v>
      </c>
      <c r="J15054">
        <v>5.5500000000000002E-3</v>
      </c>
      <c r="K15054">
        <v>0.84699999999999998</v>
      </c>
      <c r="L15054">
        <v>1.4946397058823535</v>
      </c>
      <c r="M15054" s="2">
        <f t="shared" si="472"/>
        <v>30.147058823529409</v>
      </c>
      <c r="N15054" t="s">
        <v>107</v>
      </c>
    </row>
    <row r="15055" spans="1:14">
      <c r="A15055">
        <v>42</v>
      </c>
      <c r="B15055" t="s">
        <v>2285</v>
      </c>
      <c r="C15055" t="s">
        <v>2284</v>
      </c>
      <c r="D15055">
        <v>2185</v>
      </c>
      <c r="E15055" s="1">
        <v>1.754</v>
      </c>
      <c r="F15055">
        <v>2.4580000000000002</v>
      </c>
      <c r="G15055">
        <v>0.39300000000000002</v>
      </c>
      <c r="H15055">
        <v>61</v>
      </c>
      <c r="I15055">
        <v>8.9</v>
      </c>
      <c r="J15055">
        <v>4.2900000000000004E-3</v>
      </c>
      <c r="K15055">
        <v>0.85</v>
      </c>
      <c r="L15055">
        <v>1.4946397058823535</v>
      </c>
      <c r="M15055" s="2">
        <f t="shared" si="472"/>
        <v>30.882352941176471</v>
      </c>
      <c r="N15055" t="s">
        <v>107</v>
      </c>
    </row>
    <row r="15056" spans="1:14">
      <c r="A15056">
        <v>43</v>
      </c>
      <c r="B15056" t="s">
        <v>15926</v>
      </c>
      <c r="C15056" t="s">
        <v>15927</v>
      </c>
      <c r="D15056">
        <v>417</v>
      </c>
      <c r="E15056" s="1">
        <v>1.7350000000000001</v>
      </c>
      <c r="G15056">
        <v>0.28599999999999998</v>
      </c>
      <c r="H15056">
        <v>28</v>
      </c>
      <c r="I15056">
        <v>6.2</v>
      </c>
      <c r="J15056">
        <v>1.0499999999999999E-3</v>
      </c>
      <c r="L15056">
        <v>1.4946397058823535</v>
      </c>
      <c r="M15056" s="2">
        <f t="shared" si="472"/>
        <v>31.617647058823529</v>
      </c>
      <c r="N15056" t="s">
        <v>107</v>
      </c>
    </row>
    <row r="15057" spans="1:14">
      <c r="A15057">
        <v>44</v>
      </c>
      <c r="B15057" t="s">
        <v>2283</v>
      </c>
      <c r="C15057" t="s">
        <v>2282</v>
      </c>
      <c r="D15057">
        <v>2381</v>
      </c>
      <c r="E15057" s="1">
        <v>1.7350000000000001</v>
      </c>
      <c r="F15057">
        <v>2.4420000000000002</v>
      </c>
      <c r="G15057">
        <v>0.23100000000000001</v>
      </c>
      <c r="H15057">
        <v>78</v>
      </c>
      <c r="I15057">
        <v>9</v>
      </c>
      <c r="J15057">
        <v>4.7600000000000003E-3</v>
      </c>
      <c r="K15057">
        <v>0.85099999999999998</v>
      </c>
      <c r="L15057">
        <v>1.4946397058823535</v>
      </c>
      <c r="M15057" s="2">
        <f t="shared" si="472"/>
        <v>32.352941176470587</v>
      </c>
      <c r="N15057" t="s">
        <v>107</v>
      </c>
    </row>
    <row r="15058" spans="1:14">
      <c r="A15058">
        <v>45</v>
      </c>
      <c r="B15058" t="s">
        <v>564</v>
      </c>
      <c r="C15058" t="s">
        <v>563</v>
      </c>
      <c r="D15058">
        <v>313</v>
      </c>
      <c r="E15058" s="1">
        <v>1.6819999999999999</v>
      </c>
      <c r="F15058">
        <v>1.615</v>
      </c>
      <c r="G15058">
        <v>0.438</v>
      </c>
      <c r="H15058">
        <v>32</v>
      </c>
      <c r="I15058">
        <v>4.2</v>
      </c>
      <c r="J15058">
        <v>1.0200000000000001E-3</v>
      </c>
      <c r="K15058">
        <v>0.496</v>
      </c>
      <c r="L15058">
        <v>1.4946397058823535</v>
      </c>
      <c r="M15058" s="2">
        <f t="shared" si="472"/>
        <v>33.088235294117645</v>
      </c>
      <c r="N15058" t="s">
        <v>107</v>
      </c>
    </row>
    <row r="15059" spans="1:14">
      <c r="A15059">
        <v>46</v>
      </c>
      <c r="B15059" t="s">
        <v>2281</v>
      </c>
      <c r="C15059" t="s">
        <v>2280</v>
      </c>
      <c r="D15059">
        <v>2320</v>
      </c>
      <c r="E15059" s="1">
        <v>1.6819999999999999</v>
      </c>
      <c r="F15059">
        <v>2.6629999999999998</v>
      </c>
      <c r="G15059">
        <v>0.61399999999999999</v>
      </c>
      <c r="H15059">
        <v>70</v>
      </c>
      <c r="I15059">
        <v>8.6</v>
      </c>
      <c r="J15059">
        <v>4.5599999999999998E-3</v>
      </c>
      <c r="K15059">
        <v>0.93200000000000005</v>
      </c>
      <c r="L15059">
        <v>1.4946397058823535</v>
      </c>
      <c r="M15059" s="2">
        <f t="shared" si="472"/>
        <v>33.82352941176471</v>
      </c>
      <c r="N15059" t="s">
        <v>107</v>
      </c>
    </row>
    <row r="15060" spans="1:14">
      <c r="A15060">
        <v>47</v>
      </c>
      <c r="B15060" t="s">
        <v>8939</v>
      </c>
      <c r="C15060" t="s">
        <v>8940</v>
      </c>
      <c r="D15060">
        <v>734</v>
      </c>
      <c r="E15060" s="1">
        <v>1.645</v>
      </c>
      <c r="F15060">
        <v>1.7589999999999999</v>
      </c>
      <c r="G15060">
        <v>0.69299999999999995</v>
      </c>
      <c r="H15060">
        <v>88</v>
      </c>
      <c r="I15060">
        <v>3.7</v>
      </c>
      <c r="J15060">
        <v>3.2499999999999999E-3</v>
      </c>
      <c r="K15060">
        <v>0.59599999999999997</v>
      </c>
      <c r="L15060">
        <v>1.4946397058823535</v>
      </c>
      <c r="M15060" s="2">
        <f t="shared" si="472"/>
        <v>34.558823529411761</v>
      </c>
      <c r="N15060" t="s">
        <v>107</v>
      </c>
    </row>
    <row r="15061" spans="1:14">
      <c r="A15061">
        <v>48</v>
      </c>
      <c r="B15061" t="s">
        <v>3053</v>
      </c>
      <c r="C15061" t="s">
        <v>3054</v>
      </c>
      <c r="D15061">
        <v>2312</v>
      </c>
      <c r="E15061" s="1">
        <v>1.639</v>
      </c>
      <c r="F15061">
        <v>1.833</v>
      </c>
      <c r="G15061">
        <v>0.55400000000000005</v>
      </c>
      <c r="H15061">
        <v>74</v>
      </c>
      <c r="I15061">
        <v>8.1999999999999993</v>
      </c>
      <c r="J15061">
        <v>4.64E-3</v>
      </c>
      <c r="K15061">
        <v>0.59599999999999997</v>
      </c>
      <c r="L15061">
        <v>1.4946397058823535</v>
      </c>
      <c r="M15061" s="2">
        <f t="shared" si="472"/>
        <v>35.294117647058826</v>
      </c>
      <c r="N15061" t="s">
        <v>107</v>
      </c>
    </row>
    <row r="15062" spans="1:14">
      <c r="A15062">
        <v>49</v>
      </c>
      <c r="B15062" t="s">
        <v>2279</v>
      </c>
      <c r="C15062" t="s">
        <v>2278</v>
      </c>
      <c r="D15062">
        <v>924</v>
      </c>
      <c r="E15062" s="1">
        <v>1.6379999999999999</v>
      </c>
      <c r="F15062">
        <v>1.663</v>
      </c>
      <c r="I15062">
        <v>5.2</v>
      </c>
      <c r="J15062">
        <v>3.3999999999999998E-3</v>
      </c>
      <c r="K15062">
        <v>0.63900000000000001</v>
      </c>
      <c r="L15062">
        <v>1.4946397058823535</v>
      </c>
      <c r="M15062" s="2">
        <f t="shared" si="472"/>
        <v>36.029411764705884</v>
      </c>
      <c r="N15062" t="s">
        <v>107</v>
      </c>
    </row>
    <row r="15063" spans="1:14">
      <c r="A15063">
        <v>50</v>
      </c>
      <c r="B15063" t="s">
        <v>6356</v>
      </c>
      <c r="C15063" t="s">
        <v>6355</v>
      </c>
      <c r="D15063">
        <v>3184</v>
      </c>
      <c r="E15063" s="1">
        <v>1.615</v>
      </c>
      <c r="F15063">
        <v>2.4420000000000002</v>
      </c>
      <c r="G15063">
        <v>0.28299999999999997</v>
      </c>
      <c r="H15063">
        <v>92</v>
      </c>
      <c r="I15063">
        <v>7.6</v>
      </c>
      <c r="J15063">
        <v>6.6499999999999997E-3</v>
      </c>
      <c r="K15063">
        <v>0.84299999999999997</v>
      </c>
      <c r="L15063">
        <v>1.4946397058823535</v>
      </c>
      <c r="M15063" s="2">
        <f t="shared" si="472"/>
        <v>36.764705882352942</v>
      </c>
      <c r="N15063" t="s">
        <v>107</v>
      </c>
    </row>
    <row r="15064" spans="1:14">
      <c r="A15064">
        <v>51</v>
      </c>
      <c r="B15064" t="s">
        <v>2277</v>
      </c>
      <c r="C15064" t="s">
        <v>2276</v>
      </c>
      <c r="D15064">
        <v>334</v>
      </c>
      <c r="E15064" s="1">
        <v>1.5940000000000001</v>
      </c>
      <c r="G15064">
        <v>0.55600000000000005</v>
      </c>
      <c r="H15064">
        <v>90</v>
      </c>
      <c r="I15064">
        <v>2.5</v>
      </c>
      <c r="J15064">
        <v>1.74E-3</v>
      </c>
      <c r="L15064">
        <v>1.4946397058823535</v>
      </c>
      <c r="M15064" s="2">
        <f t="shared" si="472"/>
        <v>37.5</v>
      </c>
      <c r="N15064" t="s">
        <v>107</v>
      </c>
    </row>
    <row r="15065" spans="1:14">
      <c r="A15065">
        <v>52</v>
      </c>
      <c r="B15065" t="s">
        <v>11865</v>
      </c>
      <c r="C15065" t="s">
        <v>11866</v>
      </c>
      <c r="D15065">
        <v>685</v>
      </c>
      <c r="E15065" s="1">
        <v>1.5449999999999999</v>
      </c>
      <c r="F15065">
        <v>1.4410000000000001</v>
      </c>
      <c r="G15065">
        <v>0.25</v>
      </c>
      <c r="H15065">
        <v>52</v>
      </c>
      <c r="I15065">
        <v>5.5</v>
      </c>
      <c r="J15065">
        <v>1.72E-3</v>
      </c>
      <c r="K15065">
        <v>0.38300000000000001</v>
      </c>
      <c r="L15065">
        <v>1.4946397058823535</v>
      </c>
      <c r="M15065" s="2">
        <f t="shared" si="472"/>
        <v>38.235294117647058</v>
      </c>
      <c r="N15065" t="s">
        <v>107</v>
      </c>
    </row>
    <row r="15066" spans="1:14">
      <c r="A15066">
        <v>53</v>
      </c>
      <c r="B15066" t="s">
        <v>2275</v>
      </c>
      <c r="C15066" t="s">
        <v>2274</v>
      </c>
      <c r="D15066">
        <v>639</v>
      </c>
      <c r="E15066" s="1">
        <v>1.5329999999999999</v>
      </c>
      <c r="G15066">
        <v>0.13600000000000001</v>
      </c>
      <c r="H15066">
        <v>22</v>
      </c>
      <c r="I15066">
        <v>7.2</v>
      </c>
      <c r="J15066">
        <v>1.65E-3</v>
      </c>
      <c r="L15066">
        <v>1.4946397058823535</v>
      </c>
      <c r="M15066" s="2">
        <f t="shared" si="472"/>
        <v>38.970588235294116</v>
      </c>
      <c r="N15066" t="s">
        <v>107</v>
      </c>
    </row>
    <row r="15067" spans="1:14">
      <c r="A15067">
        <v>54</v>
      </c>
      <c r="B15067" t="s">
        <v>12123</v>
      </c>
      <c r="C15067" t="s">
        <v>12124</v>
      </c>
      <c r="D15067">
        <v>466</v>
      </c>
      <c r="E15067" s="1">
        <v>1.5049999999999999</v>
      </c>
      <c r="G15067">
        <v>4.7E-2</v>
      </c>
      <c r="H15067">
        <v>43</v>
      </c>
      <c r="I15067">
        <v>4</v>
      </c>
      <c r="J15067">
        <v>2.0100000000000001E-3</v>
      </c>
      <c r="L15067">
        <v>1.4946397058823535</v>
      </c>
      <c r="M15067" s="2">
        <f t="shared" si="472"/>
        <v>39.705882352941174</v>
      </c>
      <c r="N15067" t="s">
        <v>107</v>
      </c>
    </row>
    <row r="15068" spans="1:14">
      <c r="A15068">
        <v>55</v>
      </c>
      <c r="B15068" t="s">
        <v>16306</v>
      </c>
      <c r="C15068" t="s">
        <v>16307</v>
      </c>
      <c r="D15068">
        <v>1928</v>
      </c>
      <c r="E15068" s="1">
        <v>1.4950000000000001</v>
      </c>
      <c r="F15068">
        <v>2.0139999999999998</v>
      </c>
      <c r="G15068">
        <v>0.108</v>
      </c>
      <c r="H15068">
        <v>74</v>
      </c>
      <c r="I15068">
        <v>6.7</v>
      </c>
      <c r="J15068">
        <v>4.4200000000000003E-3</v>
      </c>
      <c r="K15068">
        <v>0.59799999999999998</v>
      </c>
      <c r="L15068">
        <v>1.4946397058823535</v>
      </c>
      <c r="M15068" s="2">
        <f t="shared" si="472"/>
        <v>40.441176470588239</v>
      </c>
      <c r="N15068" t="s">
        <v>107</v>
      </c>
    </row>
    <row r="15069" spans="1:14">
      <c r="A15069">
        <v>56</v>
      </c>
      <c r="B15069" t="s">
        <v>120</v>
      </c>
      <c r="C15069" t="s">
        <v>119</v>
      </c>
      <c r="D15069">
        <v>1336</v>
      </c>
      <c r="E15069" s="1">
        <v>1.4910000000000001</v>
      </c>
      <c r="F15069">
        <v>1.526</v>
      </c>
      <c r="G15069">
        <v>7.2999999999999995E-2</v>
      </c>
      <c r="H15069">
        <v>151</v>
      </c>
      <c r="I15069">
        <v>5.3</v>
      </c>
      <c r="J15069">
        <v>5.1399999999999996E-3</v>
      </c>
      <c r="K15069">
        <v>0.59099999999999997</v>
      </c>
      <c r="L15069">
        <v>1.4946397058823535</v>
      </c>
      <c r="M15069" s="2">
        <f t="shared" si="472"/>
        <v>41.17647058823529</v>
      </c>
      <c r="N15069" t="s">
        <v>107</v>
      </c>
    </row>
    <row r="15070" spans="1:14">
      <c r="A15070">
        <v>57</v>
      </c>
      <c r="B15070" t="s">
        <v>3093</v>
      </c>
      <c r="C15070" t="s">
        <v>3094</v>
      </c>
      <c r="D15070">
        <v>323</v>
      </c>
      <c r="E15070" s="1">
        <v>1.4850000000000001</v>
      </c>
      <c r="F15070">
        <v>2.093</v>
      </c>
      <c r="G15070">
        <v>0.17899999999999999</v>
      </c>
      <c r="H15070">
        <v>39</v>
      </c>
      <c r="I15070">
        <v>3.8</v>
      </c>
      <c r="J15070">
        <v>1.56E-3</v>
      </c>
      <c r="K15070">
        <v>0.83299999999999996</v>
      </c>
      <c r="L15070">
        <v>1.4946397058823535</v>
      </c>
      <c r="M15070" s="2">
        <f t="shared" si="472"/>
        <v>41.911764705882355</v>
      </c>
      <c r="N15070" t="s">
        <v>107</v>
      </c>
    </row>
    <row r="15071" spans="1:14">
      <c r="A15071">
        <v>58</v>
      </c>
      <c r="B15071" t="s">
        <v>6346</v>
      </c>
      <c r="C15071" t="s">
        <v>6345</v>
      </c>
      <c r="D15071">
        <v>1636</v>
      </c>
      <c r="E15071" s="1">
        <v>1.484</v>
      </c>
      <c r="F15071">
        <v>2.069</v>
      </c>
      <c r="G15071">
        <v>7.0999999999999994E-2</v>
      </c>
      <c r="H15071">
        <v>42</v>
      </c>
      <c r="I15071">
        <v>8.1</v>
      </c>
      <c r="J15071">
        <v>3.0300000000000001E-3</v>
      </c>
      <c r="K15071">
        <v>0.70499999999999996</v>
      </c>
      <c r="L15071">
        <v>1.4946397058823535</v>
      </c>
      <c r="M15071" s="2">
        <f t="shared" si="472"/>
        <v>42.647058823529413</v>
      </c>
      <c r="N15071" t="s">
        <v>107</v>
      </c>
    </row>
    <row r="15072" spans="1:14">
      <c r="A15072">
        <v>59</v>
      </c>
      <c r="B15072" t="s">
        <v>20981</v>
      </c>
      <c r="C15072" t="s">
        <v>20982</v>
      </c>
      <c r="D15072">
        <v>1730</v>
      </c>
      <c r="E15072" s="1">
        <v>1.484</v>
      </c>
      <c r="F15072">
        <v>1.7589999999999999</v>
      </c>
      <c r="G15072">
        <v>0.19700000000000001</v>
      </c>
      <c r="H15072">
        <v>66</v>
      </c>
      <c r="I15072">
        <v>9.9</v>
      </c>
      <c r="J15072">
        <v>3.0999999999999999E-3</v>
      </c>
      <c r="K15072">
        <v>0.54</v>
      </c>
      <c r="L15072">
        <v>1.4946397058823535</v>
      </c>
      <c r="M15072" s="2">
        <f t="shared" si="472"/>
        <v>43.382352941176471</v>
      </c>
      <c r="N15072" t="s">
        <v>107</v>
      </c>
    </row>
    <row r="15073" spans="1:14">
      <c r="A15073">
        <v>60</v>
      </c>
      <c r="B15073" t="s">
        <v>15994</v>
      </c>
      <c r="C15073" t="s">
        <v>15995</v>
      </c>
      <c r="D15073">
        <v>671</v>
      </c>
      <c r="E15073" s="1">
        <v>1.478</v>
      </c>
      <c r="F15073">
        <v>2.0390000000000001</v>
      </c>
      <c r="G15073">
        <v>2.3239999999999998</v>
      </c>
      <c r="H15073">
        <v>34</v>
      </c>
      <c r="I15073">
        <v>4.4000000000000004</v>
      </c>
      <c r="J15073">
        <v>2.2100000000000002E-3</v>
      </c>
      <c r="K15073">
        <v>0.82899999999999996</v>
      </c>
      <c r="L15073">
        <v>1.4946397058823535</v>
      </c>
      <c r="M15073" s="2">
        <f t="shared" si="472"/>
        <v>44.117647058823529</v>
      </c>
      <c r="N15073" t="s">
        <v>107</v>
      </c>
    </row>
    <row r="15074" spans="1:14">
      <c r="A15074">
        <v>61</v>
      </c>
      <c r="B15074" t="s">
        <v>2273</v>
      </c>
      <c r="C15074" t="s">
        <v>2272</v>
      </c>
      <c r="D15074">
        <v>1188</v>
      </c>
      <c r="E15074" s="1">
        <v>1.4650000000000001</v>
      </c>
      <c r="F15074">
        <v>1.6859999999999999</v>
      </c>
      <c r="G15074">
        <v>0.54</v>
      </c>
      <c r="H15074">
        <v>87</v>
      </c>
      <c r="I15074">
        <v>5.0999999999999996</v>
      </c>
      <c r="J15074">
        <v>4.0200000000000001E-3</v>
      </c>
      <c r="K15074">
        <v>0.58899999999999997</v>
      </c>
      <c r="L15074">
        <v>1.4946397058823535</v>
      </c>
      <c r="M15074" s="2">
        <f t="shared" si="472"/>
        <v>44.852941176470587</v>
      </c>
      <c r="N15074" t="s">
        <v>107</v>
      </c>
    </row>
    <row r="15075" spans="1:14">
      <c r="A15075">
        <v>62</v>
      </c>
      <c r="B15075" t="s">
        <v>15916</v>
      </c>
      <c r="C15075" t="s">
        <v>15917</v>
      </c>
      <c r="D15075">
        <v>169</v>
      </c>
      <c r="E15075" s="1">
        <v>1.446</v>
      </c>
      <c r="F15075">
        <v>1.385</v>
      </c>
      <c r="G15075">
        <v>0.128</v>
      </c>
      <c r="H15075">
        <v>39</v>
      </c>
      <c r="I15075">
        <v>2.8</v>
      </c>
      <c r="J15075">
        <v>6.8000000000000005E-4</v>
      </c>
      <c r="K15075">
        <v>0.33200000000000002</v>
      </c>
      <c r="L15075">
        <v>1.4946397058823535</v>
      </c>
      <c r="M15075" s="2">
        <f t="shared" si="472"/>
        <v>45.588235294117645</v>
      </c>
      <c r="N15075" t="s">
        <v>107</v>
      </c>
    </row>
    <row r="15076" spans="1:14">
      <c r="A15076">
        <v>63</v>
      </c>
      <c r="B15076" t="s">
        <v>15996</v>
      </c>
      <c r="C15076" t="s">
        <v>15997</v>
      </c>
      <c r="D15076">
        <v>1057</v>
      </c>
      <c r="E15076" s="1">
        <v>1.444</v>
      </c>
      <c r="F15076">
        <v>1.6759999999999999</v>
      </c>
      <c r="G15076">
        <v>0.25</v>
      </c>
      <c r="H15076">
        <v>48</v>
      </c>
      <c r="I15076">
        <v>6.4</v>
      </c>
      <c r="J15076">
        <v>2.5000000000000001E-3</v>
      </c>
      <c r="K15076">
        <v>0.503</v>
      </c>
      <c r="L15076">
        <v>1.4946397058823535</v>
      </c>
      <c r="M15076" s="2">
        <f t="shared" si="472"/>
        <v>46.32352941176471</v>
      </c>
      <c r="N15076" t="s">
        <v>107</v>
      </c>
    </row>
    <row r="15077" spans="1:14">
      <c r="A15077">
        <v>64</v>
      </c>
      <c r="B15077" t="s">
        <v>3159</v>
      </c>
      <c r="C15077" t="s">
        <v>3160</v>
      </c>
      <c r="D15077">
        <v>4053</v>
      </c>
      <c r="E15077" s="1">
        <v>1.421</v>
      </c>
      <c r="F15077">
        <v>1.7310000000000001</v>
      </c>
      <c r="G15077">
        <v>0.314</v>
      </c>
      <c r="H15077">
        <v>70</v>
      </c>
      <c r="I15077" t="s">
        <v>18288</v>
      </c>
      <c r="J15077">
        <v>8.43E-3</v>
      </c>
      <c r="K15077">
        <v>0.73</v>
      </c>
      <c r="L15077">
        <v>1.4946397058823535</v>
      </c>
      <c r="M15077" s="2">
        <f t="shared" si="472"/>
        <v>47.058823529411761</v>
      </c>
      <c r="N15077" t="s">
        <v>107</v>
      </c>
    </row>
    <row r="15078" spans="1:14">
      <c r="A15078">
        <v>65</v>
      </c>
      <c r="B15078" t="s">
        <v>6985</v>
      </c>
      <c r="C15078" t="s">
        <v>6986</v>
      </c>
      <c r="D15078">
        <v>2809</v>
      </c>
      <c r="E15078" s="1">
        <v>1.417</v>
      </c>
      <c r="F15078">
        <v>1.915</v>
      </c>
      <c r="G15078">
        <v>0.503</v>
      </c>
      <c r="H15078">
        <v>157</v>
      </c>
      <c r="I15078">
        <v>4.4000000000000004</v>
      </c>
      <c r="J15078">
        <v>1.098E-2</v>
      </c>
      <c r="K15078">
        <v>0.64900000000000002</v>
      </c>
      <c r="L15078">
        <v>1.4946397058823535</v>
      </c>
      <c r="M15078" s="2">
        <f t="shared" ref="M15078:M15109" si="473">A15078/136*100</f>
        <v>47.794117647058826</v>
      </c>
      <c r="N15078" t="s">
        <v>107</v>
      </c>
    </row>
    <row r="15079" spans="1:14">
      <c r="A15079">
        <v>66</v>
      </c>
      <c r="B15079" t="s">
        <v>2271</v>
      </c>
      <c r="C15079" t="s">
        <v>2270</v>
      </c>
      <c r="D15079">
        <v>2091</v>
      </c>
      <c r="E15079" s="1">
        <v>1.399</v>
      </c>
      <c r="F15079">
        <v>1.56</v>
      </c>
      <c r="G15079">
        <v>0.316</v>
      </c>
      <c r="H15079">
        <v>38</v>
      </c>
      <c r="I15079">
        <v>7.9</v>
      </c>
      <c r="J15079">
        <v>4.1399999999999996E-3</v>
      </c>
      <c r="K15079">
        <v>0.52700000000000002</v>
      </c>
      <c r="L15079">
        <v>1.4946397058823535</v>
      </c>
      <c r="M15079" s="2">
        <f t="shared" si="473"/>
        <v>48.529411764705884</v>
      </c>
      <c r="N15079" t="s">
        <v>107</v>
      </c>
    </row>
    <row r="15080" spans="1:14">
      <c r="A15080">
        <v>67</v>
      </c>
      <c r="B15080" t="s">
        <v>2269</v>
      </c>
      <c r="C15080" t="s">
        <v>2268</v>
      </c>
      <c r="D15080">
        <v>883</v>
      </c>
      <c r="E15080" s="1">
        <v>1.3939999999999999</v>
      </c>
      <c r="F15080">
        <v>1.8140000000000001</v>
      </c>
      <c r="G15080">
        <v>0.20499999999999999</v>
      </c>
      <c r="H15080">
        <v>44</v>
      </c>
      <c r="I15080">
        <v>6.7</v>
      </c>
      <c r="J15080">
        <v>2.2899999999999999E-3</v>
      </c>
      <c r="K15080">
        <v>0.622</v>
      </c>
      <c r="L15080">
        <v>1.4946397058823535</v>
      </c>
      <c r="M15080" s="2">
        <f t="shared" si="473"/>
        <v>49.264705882352942</v>
      </c>
      <c r="N15080" t="s">
        <v>107</v>
      </c>
    </row>
    <row r="15081" spans="1:14">
      <c r="A15081">
        <v>68</v>
      </c>
      <c r="B15081" t="s">
        <v>6568</v>
      </c>
      <c r="C15081" t="s">
        <v>6567</v>
      </c>
      <c r="D15081">
        <v>1665</v>
      </c>
      <c r="E15081" s="1">
        <v>1.379</v>
      </c>
      <c r="F15081">
        <v>1.97</v>
      </c>
      <c r="G15081">
        <v>0.192</v>
      </c>
      <c r="H15081">
        <v>52</v>
      </c>
      <c r="I15081">
        <v>7.3</v>
      </c>
      <c r="J15081">
        <v>4.62E-3</v>
      </c>
      <c r="K15081">
        <v>0.78200000000000003</v>
      </c>
      <c r="L15081">
        <v>1.4946397058823535</v>
      </c>
      <c r="M15081" s="2">
        <f t="shared" si="473"/>
        <v>50</v>
      </c>
      <c r="N15081" t="s">
        <v>107</v>
      </c>
    </row>
    <row r="15082" spans="1:14">
      <c r="A15082">
        <v>69</v>
      </c>
      <c r="B15082" t="s">
        <v>116</v>
      </c>
      <c r="C15082" t="s">
        <v>115</v>
      </c>
      <c r="D15082">
        <v>1586</v>
      </c>
      <c r="E15082" s="1">
        <v>1.377</v>
      </c>
      <c r="F15082">
        <v>2.125</v>
      </c>
      <c r="G15082">
        <v>0.45500000000000002</v>
      </c>
      <c r="H15082">
        <v>44</v>
      </c>
      <c r="I15082">
        <v>7.9</v>
      </c>
      <c r="J15082">
        <v>2.98E-3</v>
      </c>
      <c r="K15082">
        <v>0.68600000000000005</v>
      </c>
      <c r="L15082">
        <v>1.4946397058823535</v>
      </c>
      <c r="M15082" s="2">
        <f t="shared" si="473"/>
        <v>50.735294117647058</v>
      </c>
      <c r="N15082" t="s">
        <v>107</v>
      </c>
    </row>
    <row r="15083" spans="1:14">
      <c r="A15083">
        <v>70</v>
      </c>
      <c r="B15083" t="s">
        <v>3155</v>
      </c>
      <c r="C15083" t="s">
        <v>3156</v>
      </c>
      <c r="D15083">
        <v>1035</v>
      </c>
      <c r="E15083" s="1">
        <v>1.375</v>
      </c>
      <c r="G15083">
        <v>0.246</v>
      </c>
      <c r="H15083">
        <v>65</v>
      </c>
      <c r="I15083">
        <v>6</v>
      </c>
      <c r="J15083">
        <v>2.81E-3</v>
      </c>
      <c r="L15083">
        <v>1.4946397058823535</v>
      </c>
      <c r="M15083" s="2">
        <f t="shared" si="473"/>
        <v>51.470588235294116</v>
      </c>
      <c r="N15083" t="s">
        <v>107</v>
      </c>
    </row>
    <row r="15084" spans="1:14">
      <c r="A15084">
        <v>71</v>
      </c>
      <c r="B15084" t="s">
        <v>3157</v>
      </c>
      <c r="C15084" t="s">
        <v>3158</v>
      </c>
      <c r="D15084">
        <v>2363</v>
      </c>
      <c r="E15084" s="1">
        <v>1.35</v>
      </c>
      <c r="F15084">
        <v>1.605</v>
      </c>
      <c r="G15084">
        <v>0.57999999999999996</v>
      </c>
      <c r="H15084">
        <v>181</v>
      </c>
      <c r="I15084">
        <v>6</v>
      </c>
      <c r="J15084">
        <v>6.2700000000000004E-3</v>
      </c>
      <c r="K15084">
        <v>0.53200000000000003</v>
      </c>
      <c r="L15084">
        <v>1.4946397058823535</v>
      </c>
      <c r="M15084" s="2">
        <f t="shared" si="473"/>
        <v>52.205882352941181</v>
      </c>
      <c r="N15084" t="s">
        <v>107</v>
      </c>
    </row>
    <row r="15085" spans="1:14">
      <c r="A15085">
        <v>72</v>
      </c>
      <c r="B15085" t="s">
        <v>114</v>
      </c>
      <c r="C15085" t="s">
        <v>113</v>
      </c>
      <c r="D15085">
        <v>1361</v>
      </c>
      <c r="E15085" s="1">
        <v>1.31</v>
      </c>
      <c r="F15085">
        <v>1.492</v>
      </c>
      <c r="G15085">
        <v>0.1</v>
      </c>
      <c r="H15085">
        <v>100</v>
      </c>
      <c r="I15085">
        <v>8.6</v>
      </c>
      <c r="J15085">
        <v>2.64E-3</v>
      </c>
      <c r="K15085">
        <v>0.5</v>
      </c>
      <c r="L15085">
        <v>1.4946397058823535</v>
      </c>
      <c r="M15085" s="2">
        <f t="shared" si="473"/>
        <v>52.941176470588239</v>
      </c>
      <c r="N15085" t="s">
        <v>107</v>
      </c>
    </row>
    <row r="15086" spans="1:14">
      <c r="A15086">
        <v>73</v>
      </c>
      <c r="B15086" t="s">
        <v>3161</v>
      </c>
      <c r="C15086" t="s">
        <v>3162</v>
      </c>
      <c r="D15086">
        <v>261</v>
      </c>
      <c r="E15086" s="1">
        <v>1.31</v>
      </c>
      <c r="G15086">
        <v>0.14799999999999999</v>
      </c>
      <c r="H15086">
        <v>27</v>
      </c>
      <c r="I15086">
        <v>3.5</v>
      </c>
      <c r="J15086">
        <v>1.1199999999999999E-3</v>
      </c>
      <c r="L15086">
        <v>1.4946397058823535</v>
      </c>
      <c r="M15086" s="2">
        <f t="shared" si="473"/>
        <v>53.67647058823529</v>
      </c>
      <c r="N15086" t="s">
        <v>107</v>
      </c>
    </row>
    <row r="15087" spans="1:14">
      <c r="A15087">
        <v>74</v>
      </c>
      <c r="B15087" t="s">
        <v>3105</v>
      </c>
      <c r="C15087" t="s">
        <v>3106</v>
      </c>
      <c r="D15087">
        <v>719</v>
      </c>
      <c r="E15087" s="1">
        <v>1.3029999999999999</v>
      </c>
      <c r="F15087">
        <v>1.534</v>
      </c>
      <c r="G15087">
        <v>0.29199999999999998</v>
      </c>
      <c r="H15087">
        <v>65</v>
      </c>
      <c r="I15087">
        <v>6</v>
      </c>
      <c r="J15087">
        <v>1.57E-3</v>
      </c>
      <c r="K15087">
        <v>0.40400000000000003</v>
      </c>
      <c r="L15087">
        <v>1.4946397058823535</v>
      </c>
      <c r="M15087" s="2">
        <f t="shared" si="473"/>
        <v>54.411764705882348</v>
      </c>
      <c r="N15087" t="s">
        <v>107</v>
      </c>
    </row>
    <row r="15088" spans="1:14">
      <c r="A15088">
        <v>75</v>
      </c>
      <c r="B15088" t="s">
        <v>112</v>
      </c>
      <c r="C15088" t="s">
        <v>111</v>
      </c>
      <c r="D15088">
        <v>1245</v>
      </c>
      <c r="E15088" s="1">
        <v>1.2929999999999999</v>
      </c>
      <c r="F15088">
        <v>1.651</v>
      </c>
      <c r="G15088">
        <v>0.28399999999999997</v>
      </c>
      <c r="H15088">
        <v>162</v>
      </c>
      <c r="I15088">
        <v>5.5</v>
      </c>
      <c r="J15088">
        <v>3.48E-3</v>
      </c>
      <c r="K15088">
        <v>0.55000000000000004</v>
      </c>
      <c r="L15088">
        <v>1.4946397058823535</v>
      </c>
      <c r="M15088" s="2">
        <f t="shared" si="473"/>
        <v>55.147058823529413</v>
      </c>
      <c r="N15088" t="s">
        <v>107</v>
      </c>
    </row>
    <row r="15089" spans="1:14">
      <c r="A15089">
        <v>76</v>
      </c>
      <c r="B15089" t="s">
        <v>6326</v>
      </c>
      <c r="C15089" t="s">
        <v>6325</v>
      </c>
      <c r="D15089">
        <v>1861</v>
      </c>
      <c r="E15089" s="1">
        <v>1.25</v>
      </c>
      <c r="F15089">
        <v>1.9910000000000001</v>
      </c>
      <c r="G15089">
        <v>0.33300000000000002</v>
      </c>
      <c r="H15089">
        <v>72</v>
      </c>
      <c r="I15089">
        <v>7.5</v>
      </c>
      <c r="J15089">
        <v>3.79E-3</v>
      </c>
      <c r="K15089">
        <v>0.61799999999999999</v>
      </c>
      <c r="L15089">
        <v>1.4946397058823535</v>
      </c>
      <c r="M15089" s="2">
        <f t="shared" si="473"/>
        <v>55.882352941176471</v>
      </c>
      <c r="N15089" t="s">
        <v>107</v>
      </c>
    </row>
    <row r="15090" spans="1:14">
      <c r="A15090">
        <v>77</v>
      </c>
      <c r="B15090" t="s">
        <v>2267</v>
      </c>
      <c r="C15090" t="s">
        <v>2266</v>
      </c>
      <c r="D15090">
        <v>1088</v>
      </c>
      <c r="E15090" s="1">
        <v>1.1850000000000001</v>
      </c>
      <c r="F15090">
        <v>1.367</v>
      </c>
      <c r="G15090">
        <v>0.14099999999999999</v>
      </c>
      <c r="H15090">
        <v>64</v>
      </c>
      <c r="I15090">
        <v>7.1</v>
      </c>
      <c r="J15090">
        <v>2.1299999999999999E-3</v>
      </c>
      <c r="K15090">
        <v>0.38200000000000001</v>
      </c>
      <c r="L15090">
        <v>1.4946397058823535</v>
      </c>
      <c r="M15090" s="2">
        <f t="shared" si="473"/>
        <v>56.617647058823529</v>
      </c>
      <c r="N15090" t="s">
        <v>107</v>
      </c>
    </row>
    <row r="15091" spans="1:14">
      <c r="A15091">
        <v>78</v>
      </c>
      <c r="B15091" t="s">
        <v>2265</v>
      </c>
      <c r="C15091" t="s">
        <v>2264</v>
      </c>
      <c r="D15091">
        <v>1342</v>
      </c>
      <c r="E15091" s="1">
        <v>1.1759999999999999</v>
      </c>
      <c r="F15091">
        <v>1.843</v>
      </c>
      <c r="G15091">
        <v>0.13300000000000001</v>
      </c>
      <c r="H15091">
        <v>75</v>
      </c>
      <c r="I15091">
        <v>6</v>
      </c>
      <c r="J15091">
        <v>3.9300000000000003E-3</v>
      </c>
      <c r="K15091">
        <v>0.629</v>
      </c>
      <c r="L15091">
        <v>1.4946397058823535</v>
      </c>
      <c r="M15091" s="2">
        <f t="shared" si="473"/>
        <v>57.352941176470587</v>
      </c>
      <c r="N15091" t="s">
        <v>107</v>
      </c>
    </row>
    <row r="15092" spans="1:14">
      <c r="A15092">
        <v>79</v>
      </c>
      <c r="B15092" t="s">
        <v>3109</v>
      </c>
      <c r="C15092" t="s">
        <v>3110</v>
      </c>
      <c r="D15092">
        <v>696</v>
      </c>
      <c r="E15092" s="1">
        <v>1.1759999999999999</v>
      </c>
      <c r="F15092">
        <v>1.351</v>
      </c>
      <c r="G15092">
        <v>0.25800000000000001</v>
      </c>
      <c r="H15092">
        <v>31</v>
      </c>
      <c r="I15092">
        <v>7</v>
      </c>
      <c r="J15092">
        <v>1.5399999999999999E-3</v>
      </c>
      <c r="K15092">
        <v>0.42299999999999999</v>
      </c>
      <c r="L15092">
        <v>1.4946397058823535</v>
      </c>
      <c r="M15092" s="2">
        <f t="shared" si="473"/>
        <v>58.088235294117652</v>
      </c>
      <c r="N15092" t="s">
        <v>107</v>
      </c>
    </row>
    <row r="15093" spans="1:14">
      <c r="A15093">
        <v>80</v>
      </c>
      <c r="B15093" t="s">
        <v>3065</v>
      </c>
      <c r="C15093" t="s">
        <v>3066</v>
      </c>
      <c r="D15093">
        <v>275</v>
      </c>
      <c r="E15093" s="1">
        <v>1.141</v>
      </c>
      <c r="F15093">
        <v>1.1779999999999999</v>
      </c>
      <c r="G15093">
        <v>0.192</v>
      </c>
      <c r="H15093">
        <v>52</v>
      </c>
      <c r="I15093">
        <v>3.2</v>
      </c>
      <c r="J15093">
        <v>1.57E-3</v>
      </c>
      <c r="K15093">
        <v>0.39800000000000002</v>
      </c>
      <c r="L15093">
        <v>1.4946397058823535</v>
      </c>
      <c r="M15093" s="2">
        <f t="shared" si="473"/>
        <v>58.82352941176471</v>
      </c>
      <c r="N15093" t="s">
        <v>107</v>
      </c>
    </row>
    <row r="15094" spans="1:14">
      <c r="A15094">
        <v>81</v>
      </c>
      <c r="B15094" t="s">
        <v>2263</v>
      </c>
      <c r="C15094" t="s">
        <v>2262</v>
      </c>
      <c r="D15094">
        <v>472</v>
      </c>
      <c r="E15094" s="1">
        <v>1.137</v>
      </c>
      <c r="F15094">
        <v>1.3959999999999999</v>
      </c>
      <c r="G15094">
        <v>0.25700000000000001</v>
      </c>
      <c r="H15094">
        <v>35</v>
      </c>
      <c r="I15094">
        <v>6.2</v>
      </c>
      <c r="J15094">
        <v>1.2899999999999999E-3</v>
      </c>
      <c r="K15094">
        <v>0.47799999999999998</v>
      </c>
      <c r="L15094">
        <v>1.4946397058823535</v>
      </c>
      <c r="M15094" s="2">
        <f t="shared" si="473"/>
        <v>59.558823529411761</v>
      </c>
      <c r="N15094" t="s">
        <v>107</v>
      </c>
    </row>
    <row r="15095" spans="1:14">
      <c r="A15095">
        <v>82</v>
      </c>
      <c r="B15095" t="s">
        <v>2261</v>
      </c>
      <c r="C15095" t="s">
        <v>2260</v>
      </c>
      <c r="D15095">
        <v>526</v>
      </c>
      <c r="E15095" s="1">
        <v>1.1220000000000001</v>
      </c>
      <c r="F15095">
        <v>1.4279999999999999</v>
      </c>
      <c r="G15095">
        <v>0.78900000000000003</v>
      </c>
      <c r="H15095">
        <v>38</v>
      </c>
      <c r="I15095">
        <v>5.9</v>
      </c>
      <c r="J15095">
        <v>1.1299999999999999E-3</v>
      </c>
      <c r="K15095">
        <v>0.38900000000000001</v>
      </c>
      <c r="L15095">
        <v>1.4946397058823535</v>
      </c>
      <c r="M15095" s="2">
        <f t="shared" si="473"/>
        <v>60.294117647058819</v>
      </c>
      <c r="N15095" t="s">
        <v>107</v>
      </c>
    </row>
    <row r="15096" spans="1:14">
      <c r="A15096">
        <v>83</v>
      </c>
      <c r="B15096" t="s">
        <v>3089</v>
      </c>
      <c r="C15096" t="s">
        <v>3090</v>
      </c>
      <c r="D15096">
        <v>981</v>
      </c>
      <c r="E15096" s="1">
        <v>1.1160000000000001</v>
      </c>
      <c r="F15096">
        <v>1.1619999999999999</v>
      </c>
      <c r="G15096">
        <v>0.35799999999999998</v>
      </c>
      <c r="H15096">
        <v>109</v>
      </c>
      <c r="I15096">
        <v>5.0999999999999996</v>
      </c>
      <c r="J15096">
        <v>1.8699999999999999E-3</v>
      </c>
      <c r="K15096">
        <v>0.248</v>
      </c>
      <c r="L15096">
        <v>1.4946397058823535</v>
      </c>
      <c r="M15096" s="2">
        <f t="shared" si="473"/>
        <v>61.029411764705884</v>
      </c>
      <c r="N15096" t="s">
        <v>107</v>
      </c>
    </row>
    <row r="15097" spans="1:14">
      <c r="A15097">
        <v>84</v>
      </c>
      <c r="B15097" t="s">
        <v>3143</v>
      </c>
      <c r="C15097" t="s">
        <v>3144</v>
      </c>
      <c r="D15097">
        <v>75</v>
      </c>
      <c r="E15097" s="1">
        <v>1.1140000000000001</v>
      </c>
      <c r="G15097">
        <v>0.14299999999999999</v>
      </c>
      <c r="H15097">
        <v>7</v>
      </c>
      <c r="J15097">
        <v>4.8999999999999998E-4</v>
      </c>
      <c r="L15097">
        <v>1.4946397058823535</v>
      </c>
      <c r="M15097" s="2">
        <f t="shared" si="473"/>
        <v>61.764705882352942</v>
      </c>
      <c r="N15097" t="s">
        <v>107</v>
      </c>
    </row>
    <row r="15098" spans="1:14">
      <c r="A15098">
        <v>85</v>
      </c>
      <c r="B15098" t="s">
        <v>1140</v>
      </c>
      <c r="C15098" t="s">
        <v>1139</v>
      </c>
      <c r="D15098">
        <v>1776</v>
      </c>
      <c r="E15098" s="1">
        <v>1.0820000000000001</v>
      </c>
      <c r="F15098">
        <v>1.6339999999999999</v>
      </c>
      <c r="G15098">
        <v>0.20300000000000001</v>
      </c>
      <c r="H15098">
        <v>74</v>
      </c>
      <c r="I15098">
        <v>9.9</v>
      </c>
      <c r="J15098">
        <v>3.4299999999999999E-3</v>
      </c>
      <c r="K15098">
        <v>0.60199999999999998</v>
      </c>
      <c r="L15098">
        <v>1.4946397058823535</v>
      </c>
      <c r="M15098" s="2">
        <f t="shared" si="473"/>
        <v>62.5</v>
      </c>
      <c r="N15098" t="s">
        <v>107</v>
      </c>
    </row>
    <row r="15099" spans="1:14">
      <c r="A15099">
        <v>86</v>
      </c>
      <c r="B15099" t="s">
        <v>3165</v>
      </c>
      <c r="C15099" t="s">
        <v>3166</v>
      </c>
      <c r="D15099">
        <v>3042</v>
      </c>
      <c r="E15099" s="1">
        <v>1.0660000000000001</v>
      </c>
      <c r="F15099">
        <v>1.528</v>
      </c>
      <c r="G15099">
        <v>0.25</v>
      </c>
      <c r="H15099">
        <v>100</v>
      </c>
      <c r="I15099">
        <v>7.4</v>
      </c>
      <c r="J15099">
        <v>5.6299999999999996E-3</v>
      </c>
      <c r="K15099">
        <v>0.42399999999999999</v>
      </c>
      <c r="L15099">
        <v>1.4946397058823535</v>
      </c>
      <c r="M15099" s="2">
        <f t="shared" si="473"/>
        <v>63.235294117647058</v>
      </c>
      <c r="N15099" t="s">
        <v>107</v>
      </c>
    </row>
    <row r="15100" spans="1:14">
      <c r="A15100">
        <v>87</v>
      </c>
      <c r="B15100" t="s">
        <v>3049</v>
      </c>
      <c r="C15100" t="s">
        <v>3050</v>
      </c>
      <c r="D15100">
        <v>585</v>
      </c>
      <c r="E15100" s="1">
        <v>1.0569999999999999</v>
      </c>
      <c r="F15100">
        <v>1.2929999999999999</v>
      </c>
      <c r="G15100">
        <v>0.17</v>
      </c>
      <c r="H15100">
        <v>88</v>
      </c>
      <c r="I15100">
        <v>4.2</v>
      </c>
      <c r="J15100">
        <v>1.4499999999999999E-3</v>
      </c>
      <c r="K15100">
        <v>0.29099999999999998</v>
      </c>
      <c r="L15100">
        <v>1.4946397058823535</v>
      </c>
      <c r="M15100" s="2">
        <f t="shared" si="473"/>
        <v>63.970588235294116</v>
      </c>
      <c r="N15100" t="s">
        <v>107</v>
      </c>
    </row>
    <row r="15101" spans="1:14">
      <c r="A15101">
        <v>88</v>
      </c>
      <c r="B15101" t="s">
        <v>2259</v>
      </c>
      <c r="C15101" t="s">
        <v>2258</v>
      </c>
      <c r="D15101">
        <v>1089</v>
      </c>
      <c r="E15101" s="1">
        <v>1.054</v>
      </c>
      <c r="F15101">
        <v>1.339</v>
      </c>
      <c r="G15101">
        <v>2.1000000000000001E-2</v>
      </c>
      <c r="H15101">
        <v>48</v>
      </c>
      <c r="I15101">
        <v>8.9</v>
      </c>
      <c r="J15101">
        <v>1.8500000000000001E-3</v>
      </c>
      <c r="K15101">
        <v>0.46600000000000003</v>
      </c>
      <c r="L15101">
        <v>1.4946397058823535</v>
      </c>
      <c r="M15101" s="2">
        <f t="shared" si="473"/>
        <v>64.705882352941174</v>
      </c>
      <c r="N15101" t="s">
        <v>107</v>
      </c>
    </row>
    <row r="15102" spans="1:14">
      <c r="A15102">
        <v>89</v>
      </c>
      <c r="B15102" t="s">
        <v>3181</v>
      </c>
      <c r="C15102" t="s">
        <v>3182</v>
      </c>
      <c r="D15102">
        <v>829</v>
      </c>
      <c r="E15102" s="1">
        <v>1.042</v>
      </c>
      <c r="G15102">
        <v>0.33300000000000002</v>
      </c>
      <c r="H15102">
        <v>93</v>
      </c>
      <c r="I15102">
        <v>4.8</v>
      </c>
      <c r="J15102">
        <v>3.2100000000000002E-3</v>
      </c>
      <c r="L15102">
        <v>1.4946397058823535</v>
      </c>
      <c r="M15102" s="2">
        <f t="shared" si="473"/>
        <v>65.441176470588232</v>
      </c>
      <c r="N15102" t="s">
        <v>107</v>
      </c>
    </row>
    <row r="15103" spans="1:14">
      <c r="A15103">
        <v>90</v>
      </c>
      <c r="B15103" t="s">
        <v>3103</v>
      </c>
      <c r="C15103" t="s">
        <v>3104</v>
      </c>
      <c r="D15103">
        <v>126</v>
      </c>
      <c r="E15103" s="1">
        <v>1.012</v>
      </c>
      <c r="F15103">
        <v>1.0089999999999999</v>
      </c>
      <c r="G15103">
        <v>0.20499999999999999</v>
      </c>
      <c r="H15103">
        <v>44</v>
      </c>
      <c r="I15103">
        <v>2.2999999999999998</v>
      </c>
      <c r="J15103">
        <v>7.2999999999999996E-4</v>
      </c>
      <c r="K15103">
        <v>0.379</v>
      </c>
      <c r="L15103">
        <v>1.4946397058823535</v>
      </c>
      <c r="M15103" s="2">
        <f t="shared" si="473"/>
        <v>66.17647058823529</v>
      </c>
      <c r="N15103" t="s">
        <v>107</v>
      </c>
    </row>
    <row r="15104" spans="1:14">
      <c r="A15104">
        <v>91</v>
      </c>
      <c r="B15104" t="s">
        <v>2257</v>
      </c>
      <c r="C15104" t="s">
        <v>2256</v>
      </c>
      <c r="D15104">
        <v>741</v>
      </c>
      <c r="E15104" s="1">
        <v>1.0069999999999999</v>
      </c>
      <c r="G15104">
        <v>0.21299999999999999</v>
      </c>
      <c r="H15104">
        <v>141</v>
      </c>
      <c r="I15104">
        <v>3.5</v>
      </c>
      <c r="J15104">
        <v>3.3500000000000001E-3</v>
      </c>
      <c r="L15104">
        <v>1.4946397058823535</v>
      </c>
      <c r="M15104" s="2">
        <f t="shared" si="473"/>
        <v>66.911764705882348</v>
      </c>
      <c r="N15104" t="s">
        <v>107</v>
      </c>
    </row>
    <row r="15105" spans="1:14">
      <c r="A15105">
        <v>92</v>
      </c>
      <c r="B15105" t="s">
        <v>3010</v>
      </c>
      <c r="C15105" t="s">
        <v>3009</v>
      </c>
      <c r="D15105">
        <v>265</v>
      </c>
      <c r="E15105" s="1">
        <v>1</v>
      </c>
      <c r="G15105">
        <v>7.9000000000000001E-2</v>
      </c>
      <c r="H15105">
        <v>38</v>
      </c>
      <c r="I15105">
        <v>3.5</v>
      </c>
      <c r="J15105">
        <v>1.3500000000000001E-3</v>
      </c>
      <c r="L15105">
        <v>1.4946397058823535</v>
      </c>
      <c r="M15105" s="2">
        <f t="shared" si="473"/>
        <v>67.64705882352942</v>
      </c>
      <c r="N15105" t="s">
        <v>107</v>
      </c>
    </row>
    <row r="15106" spans="1:14">
      <c r="A15106">
        <v>93</v>
      </c>
      <c r="B15106" t="s">
        <v>2255</v>
      </c>
      <c r="C15106" t="s">
        <v>2254</v>
      </c>
      <c r="D15106">
        <v>96</v>
      </c>
      <c r="E15106" s="1">
        <v>0.98099999999999998</v>
      </c>
      <c r="F15106">
        <v>1.157</v>
      </c>
      <c r="G15106">
        <v>0.46899999999999997</v>
      </c>
      <c r="H15106">
        <v>32</v>
      </c>
      <c r="J15106">
        <v>4.2999999999999999E-4</v>
      </c>
      <c r="K15106">
        <v>0.35299999999999998</v>
      </c>
      <c r="L15106">
        <v>1.4946397058823535</v>
      </c>
      <c r="M15106" s="2">
        <f t="shared" si="473"/>
        <v>68.382352941176478</v>
      </c>
      <c r="N15106" t="s">
        <v>107</v>
      </c>
    </row>
    <row r="15107" spans="1:14">
      <c r="A15107">
        <v>94</v>
      </c>
      <c r="B15107" t="s">
        <v>2253</v>
      </c>
      <c r="C15107" t="s">
        <v>2252</v>
      </c>
      <c r="D15107">
        <v>1132</v>
      </c>
      <c r="E15107" s="1">
        <v>0.97099999999999997</v>
      </c>
      <c r="F15107">
        <v>1.1299999999999999</v>
      </c>
      <c r="G15107">
        <v>0.26400000000000001</v>
      </c>
      <c r="H15107">
        <v>72</v>
      </c>
      <c r="I15107">
        <v>5.8</v>
      </c>
      <c r="J15107">
        <v>2.7699999999999999E-3</v>
      </c>
      <c r="K15107">
        <v>0.317</v>
      </c>
      <c r="L15107">
        <v>1.4946397058823535</v>
      </c>
      <c r="M15107" s="2">
        <f t="shared" si="473"/>
        <v>69.117647058823522</v>
      </c>
      <c r="N15107" t="s">
        <v>107</v>
      </c>
    </row>
    <row r="15108" spans="1:14">
      <c r="A15108">
        <v>95</v>
      </c>
      <c r="B15108" t="s">
        <v>6272</v>
      </c>
      <c r="C15108" t="s">
        <v>6271</v>
      </c>
      <c r="D15108">
        <v>542</v>
      </c>
      <c r="E15108" s="1">
        <v>0.92900000000000005</v>
      </c>
      <c r="F15108">
        <v>1.2909999999999999</v>
      </c>
      <c r="G15108">
        <v>7.1999999999999995E-2</v>
      </c>
      <c r="H15108">
        <v>69</v>
      </c>
      <c r="I15108">
        <v>7.5</v>
      </c>
      <c r="J15108">
        <v>1.1800000000000001E-3</v>
      </c>
      <c r="K15108">
        <v>0.40899999999999997</v>
      </c>
      <c r="L15108">
        <v>1.4946397058823535</v>
      </c>
      <c r="M15108" s="2">
        <f t="shared" si="473"/>
        <v>69.85294117647058</v>
      </c>
      <c r="N15108" t="s">
        <v>107</v>
      </c>
    </row>
    <row r="15109" spans="1:14">
      <c r="A15109">
        <v>96</v>
      </c>
      <c r="B15109" t="s">
        <v>3073</v>
      </c>
      <c r="C15109" t="s">
        <v>3074</v>
      </c>
      <c r="D15109">
        <v>362</v>
      </c>
      <c r="E15109" s="1">
        <v>0.91900000000000004</v>
      </c>
      <c r="F15109">
        <v>0.70699999999999996</v>
      </c>
      <c r="G15109">
        <v>0.48299999999999998</v>
      </c>
      <c r="H15109">
        <v>29</v>
      </c>
      <c r="I15109">
        <v>5.3</v>
      </c>
      <c r="J15109">
        <v>6.9999999999999999E-4</v>
      </c>
      <c r="K15109">
        <v>0.151</v>
      </c>
      <c r="L15109">
        <v>1.4946397058823535</v>
      </c>
      <c r="M15109" s="2">
        <f t="shared" si="473"/>
        <v>70.588235294117652</v>
      </c>
      <c r="N15109" t="s">
        <v>107</v>
      </c>
    </row>
    <row r="15110" spans="1:14">
      <c r="A15110">
        <v>97</v>
      </c>
      <c r="B15110" t="s">
        <v>2842</v>
      </c>
      <c r="C15110" t="s">
        <v>2841</v>
      </c>
      <c r="D15110">
        <v>584</v>
      </c>
      <c r="E15110" s="1">
        <v>0.90700000000000003</v>
      </c>
      <c r="F15110">
        <v>1.1259999999999999</v>
      </c>
      <c r="G15110">
        <v>0.375</v>
      </c>
      <c r="H15110">
        <v>32</v>
      </c>
      <c r="I15110">
        <v>6.6</v>
      </c>
      <c r="J15110">
        <v>1.3699999999999999E-3</v>
      </c>
      <c r="K15110">
        <v>0.376</v>
      </c>
      <c r="L15110">
        <v>1.4946397058823535</v>
      </c>
      <c r="M15110" s="2">
        <f t="shared" ref="M15110:M15141" si="474">A15110/136*100</f>
        <v>71.32352941176471</v>
      </c>
      <c r="N15110" t="s">
        <v>107</v>
      </c>
    </row>
    <row r="15111" spans="1:14">
      <c r="A15111">
        <v>98</v>
      </c>
      <c r="B15111" t="s">
        <v>2251</v>
      </c>
      <c r="C15111" t="s">
        <v>2250</v>
      </c>
      <c r="D15111">
        <v>201</v>
      </c>
      <c r="E15111" s="1">
        <v>0.89700000000000002</v>
      </c>
      <c r="F15111">
        <v>1.022</v>
      </c>
      <c r="G15111">
        <v>0.21199999999999999</v>
      </c>
      <c r="H15111">
        <v>52</v>
      </c>
      <c r="I15111">
        <v>3.3</v>
      </c>
      <c r="J15111">
        <v>1.06E-3</v>
      </c>
      <c r="K15111">
        <v>0.32700000000000001</v>
      </c>
      <c r="L15111">
        <v>1.4946397058823535</v>
      </c>
      <c r="M15111" s="2">
        <f t="shared" si="474"/>
        <v>72.058823529411768</v>
      </c>
      <c r="N15111" t="s">
        <v>107</v>
      </c>
    </row>
    <row r="15112" spans="1:14">
      <c r="A15112">
        <v>99</v>
      </c>
      <c r="B15112" t="s">
        <v>2249</v>
      </c>
      <c r="C15112" t="s">
        <v>2248</v>
      </c>
      <c r="D15112">
        <v>374</v>
      </c>
      <c r="E15112" s="1">
        <v>0.88200000000000001</v>
      </c>
      <c r="G15112">
        <v>0.30299999999999999</v>
      </c>
      <c r="H15112">
        <v>33</v>
      </c>
      <c r="I15112">
        <v>6.2</v>
      </c>
      <c r="J15112">
        <v>9.7999999999999997E-4</v>
      </c>
      <c r="L15112">
        <v>1.4946397058823535</v>
      </c>
      <c r="M15112" s="2">
        <f t="shared" si="474"/>
        <v>72.794117647058826</v>
      </c>
      <c r="N15112" t="s">
        <v>107</v>
      </c>
    </row>
    <row r="15113" spans="1:14">
      <c r="A15113">
        <v>100</v>
      </c>
      <c r="B15113" t="s">
        <v>11843</v>
      </c>
      <c r="C15113" t="s">
        <v>11844</v>
      </c>
      <c r="D15113">
        <v>474</v>
      </c>
      <c r="E15113" s="1">
        <v>0.85599999999999998</v>
      </c>
      <c r="F15113">
        <v>0.97699999999999998</v>
      </c>
      <c r="H15113">
        <v>0</v>
      </c>
      <c r="I15113">
        <v>6.8</v>
      </c>
      <c r="J15113">
        <v>8.4000000000000003E-4</v>
      </c>
      <c r="K15113">
        <v>0.218</v>
      </c>
      <c r="L15113">
        <v>1.4946397058823535</v>
      </c>
      <c r="M15113" s="2">
        <f t="shared" si="474"/>
        <v>73.529411764705884</v>
      </c>
      <c r="N15113" t="s">
        <v>107</v>
      </c>
    </row>
    <row r="15114" spans="1:14">
      <c r="A15114">
        <v>101</v>
      </c>
      <c r="B15114" t="s">
        <v>3061</v>
      </c>
      <c r="C15114" t="s">
        <v>3062</v>
      </c>
      <c r="D15114">
        <v>3930</v>
      </c>
      <c r="E15114" s="1">
        <v>0.82599999999999996</v>
      </c>
      <c r="F15114">
        <v>1.294</v>
      </c>
      <c r="G15114">
        <v>0.17299999999999999</v>
      </c>
      <c r="H15114">
        <v>220</v>
      </c>
      <c r="I15114">
        <v>6.2</v>
      </c>
      <c r="J15114">
        <v>7.9699999999999997E-3</v>
      </c>
      <c r="K15114">
        <v>0.32</v>
      </c>
      <c r="L15114">
        <v>1.4946397058823535</v>
      </c>
      <c r="M15114" s="2">
        <f t="shared" si="474"/>
        <v>74.264705882352942</v>
      </c>
      <c r="N15114" t="s">
        <v>107</v>
      </c>
    </row>
    <row r="15115" spans="1:14">
      <c r="A15115">
        <v>102</v>
      </c>
      <c r="B15115" t="s">
        <v>2247</v>
      </c>
      <c r="C15115" t="s">
        <v>2246</v>
      </c>
      <c r="D15115">
        <v>349</v>
      </c>
      <c r="E15115" s="1">
        <v>0.8</v>
      </c>
      <c r="G15115">
        <v>0.17499999999999999</v>
      </c>
      <c r="H15115">
        <v>40</v>
      </c>
      <c r="I15115">
        <v>5.5</v>
      </c>
      <c r="J15115">
        <v>8.9999999999999998E-4</v>
      </c>
      <c r="L15115">
        <v>1.4946397058823535</v>
      </c>
      <c r="M15115" s="2">
        <f t="shared" si="474"/>
        <v>75</v>
      </c>
      <c r="N15115" t="s">
        <v>107</v>
      </c>
    </row>
    <row r="15116" spans="1:14">
      <c r="A15116">
        <v>103</v>
      </c>
      <c r="B15116" t="s">
        <v>3129</v>
      </c>
      <c r="C15116" t="s">
        <v>3130</v>
      </c>
      <c r="D15116">
        <v>114</v>
      </c>
      <c r="E15116" s="1">
        <v>0.79700000000000004</v>
      </c>
      <c r="G15116">
        <v>0</v>
      </c>
      <c r="H15116">
        <v>33</v>
      </c>
      <c r="I15116">
        <v>3.2</v>
      </c>
      <c r="J15116">
        <v>4.6999999999999999E-4</v>
      </c>
      <c r="L15116">
        <v>1.4946397058823535</v>
      </c>
      <c r="M15116" s="2">
        <f t="shared" si="474"/>
        <v>75.735294117647058</v>
      </c>
      <c r="N15116" t="s">
        <v>107</v>
      </c>
    </row>
    <row r="15117" spans="1:14">
      <c r="A15117">
        <v>104</v>
      </c>
      <c r="B15117" t="s">
        <v>2245</v>
      </c>
      <c r="C15117" t="s">
        <v>2244</v>
      </c>
      <c r="D15117">
        <v>45</v>
      </c>
      <c r="E15117" s="1">
        <v>0.78900000000000003</v>
      </c>
      <c r="F15117">
        <v>0.78900000000000003</v>
      </c>
      <c r="G15117">
        <v>0</v>
      </c>
      <c r="H15117">
        <v>18</v>
      </c>
      <c r="J15117">
        <v>2.4000000000000001E-4</v>
      </c>
      <c r="K15117">
        <v>0.23499999999999999</v>
      </c>
      <c r="L15117">
        <v>1.4946397058823535</v>
      </c>
      <c r="M15117" s="2">
        <f t="shared" si="474"/>
        <v>76.470588235294116</v>
      </c>
      <c r="N15117" t="s">
        <v>107</v>
      </c>
    </row>
    <row r="15118" spans="1:14">
      <c r="A15118">
        <v>105</v>
      </c>
      <c r="B15118" t="s">
        <v>10650</v>
      </c>
      <c r="C15118" t="s">
        <v>10651</v>
      </c>
      <c r="D15118">
        <v>113</v>
      </c>
      <c r="E15118" s="1">
        <v>0.78800000000000003</v>
      </c>
      <c r="F15118">
        <v>0.94199999999999995</v>
      </c>
      <c r="G15118">
        <v>0.61499999999999999</v>
      </c>
      <c r="H15118">
        <v>26</v>
      </c>
      <c r="I15118">
        <v>3</v>
      </c>
      <c r="J15118">
        <v>5.1000000000000004E-4</v>
      </c>
      <c r="K15118">
        <v>0.28499999999999998</v>
      </c>
      <c r="L15118">
        <v>1.4946397058823535</v>
      </c>
      <c r="M15118" s="2">
        <f t="shared" si="474"/>
        <v>77.205882352941174</v>
      </c>
      <c r="N15118" t="s">
        <v>107</v>
      </c>
    </row>
    <row r="15119" spans="1:14">
      <c r="A15119">
        <v>106</v>
      </c>
      <c r="B15119" t="s">
        <v>3000</v>
      </c>
      <c r="C15119" t="s">
        <v>2999</v>
      </c>
      <c r="D15119">
        <v>356</v>
      </c>
      <c r="E15119" s="1">
        <v>0.78700000000000003</v>
      </c>
      <c r="F15119">
        <v>0.92800000000000005</v>
      </c>
      <c r="G15119">
        <v>0.121</v>
      </c>
      <c r="H15119">
        <v>33</v>
      </c>
      <c r="I15119">
        <v>8.3000000000000007</v>
      </c>
      <c r="J15119">
        <v>5.9000000000000003E-4</v>
      </c>
      <c r="K15119">
        <v>0.26700000000000002</v>
      </c>
      <c r="L15119">
        <v>1.4946397058823535</v>
      </c>
      <c r="M15119" s="2">
        <f t="shared" si="474"/>
        <v>77.941176470588232</v>
      </c>
      <c r="N15119" t="s">
        <v>107</v>
      </c>
    </row>
    <row r="15120" spans="1:14">
      <c r="A15120">
        <v>107</v>
      </c>
      <c r="B15120" t="s">
        <v>2243</v>
      </c>
      <c r="C15120" t="s">
        <v>2242</v>
      </c>
      <c r="D15120">
        <v>237</v>
      </c>
      <c r="E15120" s="1">
        <v>0.78600000000000003</v>
      </c>
      <c r="G15120">
        <v>0.06</v>
      </c>
      <c r="H15120">
        <v>50</v>
      </c>
      <c r="I15120">
        <v>4.8</v>
      </c>
      <c r="J15120">
        <v>8.5999999999999998E-4</v>
      </c>
      <c r="L15120">
        <v>1.4946397058823535</v>
      </c>
      <c r="M15120" s="2">
        <f t="shared" si="474"/>
        <v>78.67647058823529</v>
      </c>
      <c r="N15120" t="s">
        <v>107</v>
      </c>
    </row>
    <row r="15121" spans="1:14">
      <c r="A15121">
        <v>108</v>
      </c>
      <c r="B15121" t="s">
        <v>15966</v>
      </c>
      <c r="C15121" t="s">
        <v>15967</v>
      </c>
      <c r="D15121">
        <v>596</v>
      </c>
      <c r="E15121" s="1">
        <v>0.78200000000000003</v>
      </c>
      <c r="F15121">
        <v>1.3220000000000001</v>
      </c>
      <c r="G15121">
        <v>0.10299999999999999</v>
      </c>
      <c r="H15121">
        <v>39</v>
      </c>
      <c r="I15121">
        <v>6.9</v>
      </c>
      <c r="J15121">
        <v>1.6800000000000001E-3</v>
      </c>
      <c r="K15121">
        <v>0.53300000000000003</v>
      </c>
      <c r="L15121">
        <v>1.4946397058823535</v>
      </c>
      <c r="M15121" s="2">
        <f t="shared" si="474"/>
        <v>79.411764705882348</v>
      </c>
      <c r="N15121" t="s">
        <v>107</v>
      </c>
    </row>
    <row r="15122" spans="1:14">
      <c r="A15122">
        <v>109</v>
      </c>
      <c r="B15122" t="s">
        <v>11997</v>
      </c>
      <c r="C15122" t="s">
        <v>11998</v>
      </c>
      <c r="D15122">
        <v>1043</v>
      </c>
      <c r="E15122" s="1">
        <v>0.78</v>
      </c>
      <c r="F15122">
        <v>1.0649999999999999</v>
      </c>
      <c r="G15122">
        <v>0.16400000000000001</v>
      </c>
      <c r="H15122">
        <v>61</v>
      </c>
      <c r="I15122">
        <v>8.3000000000000007</v>
      </c>
      <c r="J15122">
        <v>1.5100000000000001E-3</v>
      </c>
      <c r="K15122">
        <v>0.27800000000000002</v>
      </c>
      <c r="L15122">
        <v>1.4946397058823535</v>
      </c>
      <c r="M15122" s="2">
        <f t="shared" si="474"/>
        <v>80.14705882352942</v>
      </c>
      <c r="N15122" t="s">
        <v>107</v>
      </c>
    </row>
    <row r="15123" spans="1:14">
      <c r="A15123">
        <v>110</v>
      </c>
      <c r="B15123" t="s">
        <v>2241</v>
      </c>
      <c r="C15123" t="s">
        <v>2240</v>
      </c>
      <c r="D15123">
        <v>404</v>
      </c>
      <c r="E15123" s="1">
        <v>0.76800000000000002</v>
      </c>
      <c r="F15123">
        <v>0.96699999999999997</v>
      </c>
      <c r="G15123">
        <v>0.11</v>
      </c>
      <c r="H15123">
        <v>100</v>
      </c>
      <c r="I15123">
        <v>4.5999999999999996</v>
      </c>
      <c r="J15123">
        <v>1.07E-3</v>
      </c>
      <c r="K15123">
        <v>0.25</v>
      </c>
      <c r="L15123">
        <v>1.4946397058823535</v>
      </c>
      <c r="M15123" s="2">
        <f t="shared" si="474"/>
        <v>80.882352941176478</v>
      </c>
      <c r="N15123" t="s">
        <v>107</v>
      </c>
    </row>
    <row r="15124" spans="1:14">
      <c r="A15124">
        <v>111</v>
      </c>
      <c r="B15124" t="s">
        <v>1775</v>
      </c>
      <c r="C15124" t="s">
        <v>1774</v>
      </c>
      <c r="D15124">
        <v>127</v>
      </c>
      <c r="E15124" s="1">
        <v>0.76600000000000001</v>
      </c>
      <c r="F15124">
        <v>1.157</v>
      </c>
      <c r="G15124">
        <v>2.3E-2</v>
      </c>
      <c r="H15124">
        <v>44</v>
      </c>
      <c r="I15124">
        <v>3.1</v>
      </c>
      <c r="J15124">
        <v>8.3000000000000001E-4</v>
      </c>
      <c r="K15124">
        <v>0.439</v>
      </c>
      <c r="L15124">
        <v>1.4946397058823535</v>
      </c>
      <c r="M15124" s="2">
        <f t="shared" si="474"/>
        <v>81.617647058823522</v>
      </c>
      <c r="N15124" t="s">
        <v>107</v>
      </c>
    </row>
    <row r="15125" spans="1:14">
      <c r="A15125">
        <v>112</v>
      </c>
      <c r="B15125" t="s">
        <v>15904</v>
      </c>
      <c r="C15125" t="s">
        <v>15905</v>
      </c>
      <c r="D15125">
        <v>225</v>
      </c>
      <c r="E15125" s="1">
        <v>0.755</v>
      </c>
      <c r="F15125">
        <v>0.63100000000000001</v>
      </c>
      <c r="G15125">
        <v>0.16</v>
      </c>
      <c r="H15125">
        <v>50</v>
      </c>
      <c r="I15125">
        <v>4.3</v>
      </c>
      <c r="J15125">
        <v>6.3000000000000003E-4</v>
      </c>
      <c r="K15125">
        <v>0.16700000000000001</v>
      </c>
      <c r="L15125">
        <v>1.4946397058823535</v>
      </c>
      <c r="M15125" s="2">
        <f t="shared" si="474"/>
        <v>82.35294117647058</v>
      </c>
      <c r="N15125" t="s">
        <v>107</v>
      </c>
    </row>
    <row r="15126" spans="1:14">
      <c r="A15126">
        <v>113</v>
      </c>
      <c r="B15126" t="s">
        <v>2239</v>
      </c>
      <c r="C15126" t="s">
        <v>2238</v>
      </c>
      <c r="D15126">
        <v>125</v>
      </c>
      <c r="E15126" s="1">
        <v>0.72899999999999998</v>
      </c>
      <c r="G15126">
        <v>0.12</v>
      </c>
      <c r="H15126">
        <v>25</v>
      </c>
      <c r="I15126">
        <v>3.1</v>
      </c>
      <c r="J15126">
        <v>9.3000000000000005E-4</v>
      </c>
      <c r="L15126">
        <v>1.4946397058823535</v>
      </c>
      <c r="M15126" s="2">
        <f t="shared" si="474"/>
        <v>83.088235294117652</v>
      </c>
      <c r="N15126" t="s">
        <v>107</v>
      </c>
    </row>
    <row r="15127" spans="1:14">
      <c r="A15127">
        <v>114</v>
      </c>
      <c r="B15127" t="s">
        <v>2237</v>
      </c>
      <c r="C15127" t="s">
        <v>2236</v>
      </c>
      <c r="D15127">
        <v>877</v>
      </c>
      <c r="E15127" s="1">
        <v>0.70899999999999996</v>
      </c>
      <c r="F15127">
        <v>0.76100000000000001</v>
      </c>
      <c r="G15127">
        <v>0.312</v>
      </c>
      <c r="H15127">
        <v>112</v>
      </c>
      <c r="I15127">
        <v>6.6</v>
      </c>
      <c r="J15127">
        <v>1.31E-3</v>
      </c>
      <c r="K15127">
        <v>0.153</v>
      </c>
      <c r="L15127">
        <v>1.4946397058823535</v>
      </c>
      <c r="M15127" s="2">
        <f t="shared" si="474"/>
        <v>83.82352941176471</v>
      </c>
      <c r="N15127" t="s">
        <v>107</v>
      </c>
    </row>
    <row r="15128" spans="1:14">
      <c r="A15128">
        <v>115</v>
      </c>
      <c r="B15128" t="s">
        <v>15990</v>
      </c>
      <c r="C15128" t="s">
        <v>15991</v>
      </c>
      <c r="D15128">
        <v>850</v>
      </c>
      <c r="E15128" s="1">
        <v>0.70799999999999996</v>
      </c>
      <c r="F15128">
        <v>1.1180000000000001</v>
      </c>
      <c r="G15128">
        <v>6.9000000000000006E-2</v>
      </c>
      <c r="H15128">
        <v>29</v>
      </c>
      <c r="I15128" t="s">
        <v>18288</v>
      </c>
      <c r="J15128">
        <v>8.9999999999999998E-4</v>
      </c>
      <c r="K15128">
        <v>0.33700000000000002</v>
      </c>
      <c r="L15128">
        <v>1.4946397058823535</v>
      </c>
      <c r="M15128" s="2">
        <f t="shared" si="474"/>
        <v>84.558823529411768</v>
      </c>
      <c r="N15128" t="s">
        <v>107</v>
      </c>
    </row>
    <row r="15129" spans="1:14">
      <c r="A15129">
        <v>116</v>
      </c>
      <c r="B15129" t="s">
        <v>2235</v>
      </c>
      <c r="C15129" t="s">
        <v>2234</v>
      </c>
      <c r="D15129">
        <v>474</v>
      </c>
      <c r="E15129" s="1">
        <v>0.69599999999999995</v>
      </c>
      <c r="F15129">
        <v>0.89500000000000002</v>
      </c>
      <c r="G15129">
        <v>0.14000000000000001</v>
      </c>
      <c r="H15129">
        <v>50</v>
      </c>
      <c r="I15129">
        <v>5.6</v>
      </c>
      <c r="J15129">
        <v>9.2000000000000003E-4</v>
      </c>
      <c r="K15129">
        <v>0.191</v>
      </c>
      <c r="L15129">
        <v>1.4946397058823535</v>
      </c>
      <c r="M15129" s="2">
        <f t="shared" si="474"/>
        <v>85.294117647058826</v>
      </c>
      <c r="N15129" t="s">
        <v>107</v>
      </c>
    </row>
    <row r="15130" spans="1:14">
      <c r="A15130">
        <v>117</v>
      </c>
      <c r="B15130" t="s">
        <v>2233</v>
      </c>
      <c r="C15130" t="s">
        <v>2232</v>
      </c>
      <c r="D15130">
        <v>888</v>
      </c>
      <c r="E15130" s="1">
        <v>0.67700000000000005</v>
      </c>
      <c r="G15130">
        <v>0.09</v>
      </c>
      <c r="H15130">
        <v>67</v>
      </c>
      <c r="I15130">
        <v>8.8000000000000007</v>
      </c>
      <c r="J15130">
        <v>1.3600000000000001E-3</v>
      </c>
      <c r="L15130">
        <v>1.4946397058823535</v>
      </c>
      <c r="M15130" s="2">
        <f t="shared" si="474"/>
        <v>86.029411764705884</v>
      </c>
      <c r="N15130" t="s">
        <v>107</v>
      </c>
    </row>
    <row r="15131" spans="1:14">
      <c r="A15131">
        <v>118</v>
      </c>
      <c r="B15131" t="s">
        <v>2231</v>
      </c>
      <c r="C15131" t="s">
        <v>2230</v>
      </c>
      <c r="D15131">
        <v>96</v>
      </c>
      <c r="E15131" s="1">
        <v>0.62</v>
      </c>
      <c r="F15131">
        <v>0.86499999999999999</v>
      </c>
      <c r="G15131">
        <v>0</v>
      </c>
      <c r="H15131">
        <v>23</v>
      </c>
      <c r="J15131">
        <v>4.2000000000000002E-4</v>
      </c>
      <c r="K15131">
        <v>0.214</v>
      </c>
      <c r="L15131">
        <v>1.4946397058823535</v>
      </c>
      <c r="M15131" s="2">
        <f t="shared" si="474"/>
        <v>86.764705882352942</v>
      </c>
      <c r="N15131" t="s">
        <v>107</v>
      </c>
    </row>
    <row r="15132" spans="1:14">
      <c r="A15132">
        <v>119</v>
      </c>
      <c r="B15132" t="s">
        <v>2229</v>
      </c>
      <c r="C15132" t="s">
        <v>2228</v>
      </c>
      <c r="D15132">
        <v>1318</v>
      </c>
      <c r="E15132" s="1">
        <v>0.61899999999999999</v>
      </c>
      <c r="F15132">
        <v>1.022</v>
      </c>
      <c r="G15132">
        <v>6.6000000000000003E-2</v>
      </c>
      <c r="H15132">
        <v>136</v>
      </c>
      <c r="I15132">
        <v>6.3</v>
      </c>
      <c r="J15132">
        <v>3.2399999999999998E-3</v>
      </c>
      <c r="K15132">
        <v>0.308</v>
      </c>
      <c r="L15132">
        <v>1.4946397058823535</v>
      </c>
      <c r="M15132" s="2">
        <f t="shared" si="474"/>
        <v>87.5</v>
      </c>
      <c r="N15132" t="s">
        <v>107</v>
      </c>
    </row>
    <row r="15133" spans="1:14">
      <c r="A15133">
        <v>120</v>
      </c>
      <c r="B15133" t="s">
        <v>2227</v>
      </c>
      <c r="C15133" t="s">
        <v>2226</v>
      </c>
      <c r="D15133">
        <v>124</v>
      </c>
      <c r="E15133" s="1">
        <v>0.61199999999999999</v>
      </c>
      <c r="G15133">
        <v>0.14299999999999999</v>
      </c>
      <c r="H15133">
        <v>28</v>
      </c>
      <c r="I15133">
        <v>4.8</v>
      </c>
      <c r="J15133">
        <v>3.3E-4</v>
      </c>
      <c r="L15133">
        <v>1.4946397058823535</v>
      </c>
      <c r="M15133" s="2">
        <f t="shared" si="474"/>
        <v>88.235294117647058</v>
      </c>
      <c r="N15133" t="s">
        <v>107</v>
      </c>
    </row>
    <row r="15134" spans="1:14">
      <c r="A15134">
        <v>121</v>
      </c>
      <c r="B15134" t="s">
        <v>2225</v>
      </c>
      <c r="C15134" t="s">
        <v>2224</v>
      </c>
      <c r="D15134">
        <v>375</v>
      </c>
      <c r="E15134" s="1">
        <v>0.55000000000000004</v>
      </c>
      <c r="F15134">
        <v>0.83699999999999997</v>
      </c>
      <c r="G15134">
        <v>4.4999999999999998E-2</v>
      </c>
      <c r="H15134">
        <v>22</v>
      </c>
      <c r="I15134">
        <v>9.3000000000000007</v>
      </c>
      <c r="J15134">
        <v>5.4000000000000001E-4</v>
      </c>
      <c r="K15134">
        <v>0.29399999999999998</v>
      </c>
      <c r="L15134">
        <v>1.4946397058823535</v>
      </c>
      <c r="M15134" s="2">
        <f t="shared" si="474"/>
        <v>88.970588235294116</v>
      </c>
      <c r="N15134" t="s">
        <v>107</v>
      </c>
    </row>
    <row r="15135" spans="1:14">
      <c r="A15135">
        <v>122</v>
      </c>
      <c r="B15135" t="s">
        <v>2223</v>
      </c>
      <c r="C15135" t="s">
        <v>2222</v>
      </c>
      <c r="D15135">
        <v>884</v>
      </c>
      <c r="E15135" s="1">
        <v>0.51300000000000001</v>
      </c>
      <c r="G15135">
        <v>1.7000000000000001E-2</v>
      </c>
      <c r="H15135">
        <v>1233</v>
      </c>
      <c r="I15135">
        <v>5.5</v>
      </c>
      <c r="J15135">
        <v>1.83E-3</v>
      </c>
      <c r="L15135">
        <v>1.4946397058823535</v>
      </c>
      <c r="M15135" s="2">
        <f t="shared" si="474"/>
        <v>89.705882352941174</v>
      </c>
      <c r="N15135" t="s">
        <v>107</v>
      </c>
    </row>
    <row r="15136" spans="1:14">
      <c r="A15136">
        <v>123</v>
      </c>
      <c r="B15136" t="s">
        <v>6564</v>
      </c>
      <c r="C15136" t="s">
        <v>6563</v>
      </c>
      <c r="D15136">
        <v>261</v>
      </c>
      <c r="E15136" s="1">
        <v>0.49399999999999999</v>
      </c>
      <c r="F15136">
        <v>0.52700000000000002</v>
      </c>
      <c r="G15136">
        <v>5.8000000000000003E-2</v>
      </c>
      <c r="H15136">
        <v>52</v>
      </c>
      <c r="I15136">
        <v>6.9</v>
      </c>
      <c r="J15136">
        <v>5.0000000000000001E-4</v>
      </c>
      <c r="K15136">
        <v>0.13900000000000001</v>
      </c>
      <c r="L15136">
        <v>1.4946397058823535</v>
      </c>
      <c r="M15136" s="2">
        <f t="shared" si="474"/>
        <v>90.441176470588232</v>
      </c>
      <c r="N15136" t="s">
        <v>107</v>
      </c>
    </row>
    <row r="15137" spans="1:14">
      <c r="A15137">
        <v>124</v>
      </c>
      <c r="B15137" t="s">
        <v>2221</v>
      </c>
      <c r="C15137" t="s">
        <v>2220</v>
      </c>
      <c r="D15137">
        <v>1566</v>
      </c>
      <c r="E15137" s="1">
        <v>0.42499999999999999</v>
      </c>
      <c r="G15137">
        <v>0.11899999999999999</v>
      </c>
      <c r="H15137">
        <v>302</v>
      </c>
      <c r="I15137">
        <v>5.4</v>
      </c>
      <c r="J15137">
        <v>3.0300000000000001E-3</v>
      </c>
      <c r="L15137">
        <v>1.4946397058823535</v>
      </c>
      <c r="M15137" s="2">
        <f t="shared" si="474"/>
        <v>91.17647058823529</v>
      </c>
      <c r="N15137" t="s">
        <v>107</v>
      </c>
    </row>
    <row r="15138" spans="1:14">
      <c r="A15138">
        <v>125</v>
      </c>
      <c r="B15138" t="s">
        <v>4429</v>
      </c>
      <c r="C15138" t="s">
        <v>4428</v>
      </c>
      <c r="D15138">
        <v>50</v>
      </c>
      <c r="E15138" s="1">
        <v>0.41699999999999998</v>
      </c>
      <c r="G15138">
        <v>4.2000000000000003E-2</v>
      </c>
      <c r="H15138">
        <v>24</v>
      </c>
      <c r="J15138">
        <v>2.7E-4</v>
      </c>
      <c r="L15138">
        <v>1.4946397058823535</v>
      </c>
      <c r="M15138" s="2">
        <f t="shared" si="474"/>
        <v>91.911764705882348</v>
      </c>
      <c r="N15138" t="s">
        <v>107</v>
      </c>
    </row>
    <row r="15139" spans="1:14">
      <c r="A15139">
        <v>126</v>
      </c>
      <c r="B15139" t="s">
        <v>3115</v>
      </c>
      <c r="C15139" t="s">
        <v>3116</v>
      </c>
      <c r="D15139">
        <v>406</v>
      </c>
      <c r="E15139" s="1">
        <v>0.40500000000000003</v>
      </c>
      <c r="F15139">
        <v>0.46200000000000002</v>
      </c>
      <c r="G15139">
        <v>6.7000000000000004E-2</v>
      </c>
      <c r="H15139">
        <v>165</v>
      </c>
      <c r="I15139">
        <v>6</v>
      </c>
      <c r="J15139">
        <v>6.0999999999999997E-4</v>
      </c>
      <c r="K15139">
        <v>8.5000000000000006E-2</v>
      </c>
      <c r="L15139">
        <v>1.4946397058823535</v>
      </c>
      <c r="M15139" s="2">
        <f t="shared" si="474"/>
        <v>92.64705882352942</v>
      </c>
      <c r="N15139" t="s">
        <v>107</v>
      </c>
    </row>
    <row r="15140" spans="1:14">
      <c r="A15140">
        <v>127</v>
      </c>
      <c r="B15140" t="s">
        <v>2219</v>
      </c>
      <c r="C15140" t="s">
        <v>2218</v>
      </c>
      <c r="D15140">
        <v>47</v>
      </c>
      <c r="E15140" s="1">
        <v>0.35399999999999998</v>
      </c>
      <c r="G15140">
        <v>4.9000000000000002E-2</v>
      </c>
      <c r="H15140">
        <v>41</v>
      </c>
      <c r="J15140">
        <v>2.7999999999999998E-4</v>
      </c>
      <c r="L15140">
        <v>1.4946397058823535</v>
      </c>
      <c r="M15140" s="2">
        <f t="shared" si="474"/>
        <v>93.382352941176478</v>
      </c>
      <c r="N15140" t="s">
        <v>107</v>
      </c>
    </row>
    <row r="15141" spans="1:14">
      <c r="A15141">
        <v>128</v>
      </c>
      <c r="B15141" t="s">
        <v>3035</v>
      </c>
      <c r="C15141" t="s">
        <v>3036</v>
      </c>
      <c r="D15141">
        <v>151</v>
      </c>
      <c r="E15141" s="1">
        <v>0.35099999999999998</v>
      </c>
      <c r="F15141">
        <v>0.248</v>
      </c>
      <c r="G15141">
        <v>6.2E-2</v>
      </c>
      <c r="H15141">
        <v>32</v>
      </c>
      <c r="I15141">
        <v>5.7</v>
      </c>
      <c r="J15141">
        <v>2.7E-4</v>
      </c>
      <c r="K15141">
        <v>4.8000000000000001E-2</v>
      </c>
      <c r="L15141">
        <v>1.4946397058823535</v>
      </c>
      <c r="M15141" s="2">
        <f t="shared" si="474"/>
        <v>94.117647058823522</v>
      </c>
      <c r="N15141" t="s">
        <v>107</v>
      </c>
    </row>
    <row r="15142" spans="1:14">
      <c r="A15142">
        <v>129</v>
      </c>
      <c r="B15142" t="s">
        <v>3079</v>
      </c>
      <c r="C15142" t="s">
        <v>3080</v>
      </c>
      <c r="D15142">
        <v>204</v>
      </c>
      <c r="E15142" s="1">
        <v>0.29899999999999999</v>
      </c>
      <c r="G15142">
        <v>0</v>
      </c>
      <c r="H15142">
        <v>10</v>
      </c>
      <c r="I15142">
        <v>7.3</v>
      </c>
      <c r="J15142">
        <v>3.4000000000000002E-4</v>
      </c>
      <c r="L15142">
        <v>1.4946397058823535</v>
      </c>
      <c r="M15142" s="2">
        <f t="shared" ref="M15142:M15149" si="475">A15142/136*100</f>
        <v>94.85294117647058</v>
      </c>
      <c r="N15142" t="s">
        <v>107</v>
      </c>
    </row>
    <row r="15143" spans="1:14">
      <c r="A15143">
        <v>130</v>
      </c>
      <c r="B15143" t="s">
        <v>2992</v>
      </c>
      <c r="C15143" t="s">
        <v>2991</v>
      </c>
      <c r="D15143">
        <v>150</v>
      </c>
      <c r="E15143" s="1">
        <v>0.28299999999999997</v>
      </c>
      <c r="G15143">
        <v>3.3000000000000002E-2</v>
      </c>
      <c r="H15143">
        <v>30</v>
      </c>
      <c r="I15143">
        <v>5</v>
      </c>
      <c r="J15143">
        <v>5.1000000000000004E-4</v>
      </c>
      <c r="L15143">
        <v>1.4946397058823535</v>
      </c>
      <c r="M15143" s="2">
        <f t="shared" si="475"/>
        <v>95.588235294117652</v>
      </c>
      <c r="N15143" t="s">
        <v>107</v>
      </c>
    </row>
    <row r="15144" spans="1:14">
      <c r="A15144">
        <v>131</v>
      </c>
      <c r="B15144" t="s">
        <v>3025</v>
      </c>
      <c r="C15144" t="s">
        <v>3026</v>
      </c>
      <c r="D15144">
        <v>185</v>
      </c>
      <c r="E15144" s="1">
        <v>0.26200000000000001</v>
      </c>
      <c r="F15144">
        <v>0.502</v>
      </c>
      <c r="G15144">
        <v>8.3000000000000004E-2</v>
      </c>
      <c r="H15144">
        <v>36</v>
      </c>
      <c r="I15144">
        <v>5.2</v>
      </c>
      <c r="J15144">
        <v>4.4000000000000002E-4</v>
      </c>
      <c r="K15144">
        <v>0.122</v>
      </c>
      <c r="L15144">
        <v>1.4946397058823535</v>
      </c>
      <c r="M15144" s="2">
        <f t="shared" si="475"/>
        <v>96.32352941176471</v>
      </c>
      <c r="N15144" t="s">
        <v>107</v>
      </c>
    </row>
    <row r="15145" spans="1:14">
      <c r="A15145">
        <v>132</v>
      </c>
      <c r="B15145" t="s">
        <v>6466</v>
      </c>
      <c r="C15145" t="s">
        <v>6465</v>
      </c>
      <c r="D15145">
        <v>371</v>
      </c>
      <c r="E15145" s="1">
        <v>0.24399999999999999</v>
      </c>
      <c r="G15145">
        <v>2.4E-2</v>
      </c>
      <c r="H15145">
        <v>41</v>
      </c>
      <c r="I15145">
        <v>8.4</v>
      </c>
      <c r="J15145">
        <v>4.4000000000000002E-4</v>
      </c>
      <c r="L15145">
        <v>1.4946397058823535</v>
      </c>
      <c r="M15145" s="2">
        <f t="shared" si="475"/>
        <v>97.058823529411768</v>
      </c>
      <c r="N15145" t="s">
        <v>107</v>
      </c>
    </row>
    <row r="15146" spans="1:14">
      <c r="A15146">
        <v>133</v>
      </c>
      <c r="B15146" t="s">
        <v>2217</v>
      </c>
      <c r="C15146" t="s">
        <v>2216</v>
      </c>
      <c r="D15146">
        <v>206</v>
      </c>
      <c r="E15146" s="1">
        <v>0.23100000000000001</v>
      </c>
      <c r="G15146">
        <v>5.3999999999999999E-2</v>
      </c>
      <c r="H15146">
        <v>111</v>
      </c>
      <c r="I15146">
        <v>4.9000000000000004</v>
      </c>
      <c r="J15146">
        <v>4.8000000000000001E-4</v>
      </c>
      <c r="L15146">
        <v>1.4946397058823535</v>
      </c>
      <c r="M15146" s="2">
        <f t="shared" si="475"/>
        <v>97.794117647058826</v>
      </c>
      <c r="N15146" t="s">
        <v>107</v>
      </c>
    </row>
    <row r="15147" spans="1:14">
      <c r="A15147">
        <v>134</v>
      </c>
      <c r="B15147" t="s">
        <v>2215</v>
      </c>
      <c r="C15147" t="s">
        <v>2214</v>
      </c>
      <c r="D15147">
        <v>48</v>
      </c>
      <c r="E15147" s="1">
        <v>0.20899999999999999</v>
      </c>
      <c r="F15147">
        <v>0.27700000000000002</v>
      </c>
      <c r="G15147">
        <v>0.61499999999999999</v>
      </c>
      <c r="H15147">
        <v>13</v>
      </c>
      <c r="J15147">
        <v>1.2E-4</v>
      </c>
      <c r="K15147">
        <v>6.7000000000000004E-2</v>
      </c>
      <c r="L15147">
        <v>1.4946397058823535</v>
      </c>
      <c r="M15147" s="2">
        <f t="shared" si="475"/>
        <v>98.529411764705884</v>
      </c>
      <c r="N15147" t="s">
        <v>107</v>
      </c>
    </row>
    <row r="15148" spans="1:14">
      <c r="A15148">
        <v>135</v>
      </c>
      <c r="B15148" t="s">
        <v>3071</v>
      </c>
      <c r="C15148" t="s">
        <v>3072</v>
      </c>
      <c r="D15148">
        <v>75</v>
      </c>
      <c r="E15148" s="1">
        <v>0.17599999999999999</v>
      </c>
      <c r="F15148">
        <v>0.307</v>
      </c>
      <c r="G15148">
        <v>0.17199999999999999</v>
      </c>
      <c r="H15148">
        <v>29</v>
      </c>
      <c r="J15148">
        <v>1.8000000000000001E-4</v>
      </c>
      <c r="K15148">
        <v>6.7000000000000004E-2</v>
      </c>
      <c r="L15148">
        <v>1.4946397058823535</v>
      </c>
      <c r="M15148" s="2">
        <f t="shared" si="475"/>
        <v>99.264705882352942</v>
      </c>
      <c r="N15148" t="s">
        <v>107</v>
      </c>
    </row>
    <row r="15149" spans="1:14">
      <c r="A15149">
        <v>136</v>
      </c>
      <c r="B15149" t="s">
        <v>2213</v>
      </c>
      <c r="C15149" t="s">
        <v>2212</v>
      </c>
      <c r="D15149">
        <v>35</v>
      </c>
      <c r="E15149" s="1">
        <v>0.16300000000000001</v>
      </c>
      <c r="G15149">
        <v>0</v>
      </c>
      <c r="H15149">
        <v>29</v>
      </c>
      <c r="J15149">
        <v>4.0000000000000003E-5</v>
      </c>
      <c r="L15149">
        <v>1.4946397058823535</v>
      </c>
      <c r="M15149" s="2">
        <f t="shared" si="475"/>
        <v>100</v>
      </c>
      <c r="N15149" t="s">
        <v>107</v>
      </c>
    </row>
    <row r="15150" spans="1:14" s="3" customFormat="1">
      <c r="E15150" s="4"/>
      <c r="M15150" s="5"/>
    </row>
    <row r="15151" spans="1:14">
      <c r="A15151">
        <v>1</v>
      </c>
      <c r="B15151" t="s">
        <v>3075</v>
      </c>
      <c r="C15151" t="s">
        <v>3076</v>
      </c>
      <c r="D15151">
        <v>2913</v>
      </c>
      <c r="E15151" s="1">
        <v>9.2690000000000001</v>
      </c>
      <c r="F15151">
        <v>19.050999999999998</v>
      </c>
      <c r="G15151">
        <v>3.0710000000000002</v>
      </c>
      <c r="H15151">
        <v>14</v>
      </c>
      <c r="I15151">
        <v>8.6</v>
      </c>
      <c r="J15151">
        <v>7.7299999999999999E-3</v>
      </c>
      <c r="K15151">
        <v>7.4669999999999996</v>
      </c>
      <c r="L15151">
        <f>AVERAGE(E15151:E15307)</f>
        <v>1.975993630573248</v>
      </c>
      <c r="M15151" s="2">
        <f t="shared" ref="M15151:M15182" si="476">A15151/157*100</f>
        <v>0.63694267515923575</v>
      </c>
      <c r="N15151" t="s">
        <v>6</v>
      </c>
    </row>
    <row r="15152" spans="1:14">
      <c r="A15152">
        <v>2</v>
      </c>
      <c r="B15152" t="s">
        <v>14480</v>
      </c>
      <c r="C15152" t="s">
        <v>14481</v>
      </c>
      <c r="D15152">
        <v>30111</v>
      </c>
      <c r="E15152" s="1">
        <v>7.26</v>
      </c>
      <c r="F15152">
        <v>7.5220000000000002</v>
      </c>
      <c r="G15152">
        <v>1.56</v>
      </c>
      <c r="H15152">
        <v>268</v>
      </c>
      <c r="I15152">
        <v>7.7</v>
      </c>
      <c r="J15152">
        <v>5.9360000000000003E-2</v>
      </c>
      <c r="K15152">
        <v>2.3740000000000001</v>
      </c>
      <c r="L15152">
        <v>1.975993630573248</v>
      </c>
      <c r="M15152" s="2">
        <f t="shared" si="476"/>
        <v>1.2738853503184715</v>
      </c>
      <c r="N15152" t="s">
        <v>6</v>
      </c>
    </row>
    <row r="15153" spans="1:14">
      <c r="A15153">
        <v>3</v>
      </c>
      <c r="B15153" t="s">
        <v>3107</v>
      </c>
      <c r="C15153" t="s">
        <v>3108</v>
      </c>
      <c r="D15153">
        <v>14451</v>
      </c>
      <c r="E15153" s="1">
        <v>6.9820000000000002</v>
      </c>
      <c r="F15153">
        <v>7.0010000000000003</v>
      </c>
      <c r="G15153">
        <v>3.2810000000000001</v>
      </c>
      <c r="H15153">
        <v>128</v>
      </c>
      <c r="I15153">
        <v>8</v>
      </c>
      <c r="J15153">
        <v>3.5650000000000001E-2</v>
      </c>
      <c r="K15153">
        <v>2.9769999999999999</v>
      </c>
      <c r="L15153">
        <v>1.975993630573248</v>
      </c>
      <c r="M15153" s="2">
        <f t="shared" si="476"/>
        <v>1.910828025477707</v>
      </c>
      <c r="N15153" t="s">
        <v>6</v>
      </c>
    </row>
    <row r="15154" spans="1:14">
      <c r="A15154">
        <v>4</v>
      </c>
      <c r="B15154" t="s">
        <v>3187</v>
      </c>
      <c r="C15154" t="s">
        <v>3188</v>
      </c>
      <c r="D15154">
        <v>3092</v>
      </c>
      <c r="E15154" s="1">
        <v>6.1</v>
      </c>
      <c r="F15154">
        <v>3.2559999999999998</v>
      </c>
      <c r="G15154">
        <v>0.35699999999999998</v>
      </c>
      <c r="H15154">
        <v>14</v>
      </c>
      <c r="I15154" t="s">
        <v>18288</v>
      </c>
      <c r="J15154">
        <v>1.4400000000000001E-3</v>
      </c>
      <c r="K15154">
        <v>1</v>
      </c>
      <c r="L15154">
        <v>1.975993630573248</v>
      </c>
      <c r="M15154" s="2">
        <f t="shared" si="476"/>
        <v>2.547770700636943</v>
      </c>
      <c r="N15154" t="s">
        <v>6</v>
      </c>
    </row>
    <row r="15155" spans="1:14">
      <c r="A15155">
        <v>5</v>
      </c>
      <c r="B15155" t="s">
        <v>3077</v>
      </c>
      <c r="C15155" t="s">
        <v>3078</v>
      </c>
      <c r="D15155">
        <v>8979</v>
      </c>
      <c r="E15155" s="1">
        <v>5.7380000000000004</v>
      </c>
      <c r="F15155">
        <v>6.2409999999999997</v>
      </c>
      <c r="G15155">
        <v>2.125</v>
      </c>
      <c r="H15155">
        <v>88</v>
      </c>
      <c r="I15155">
        <v>7.9</v>
      </c>
      <c r="J15155">
        <v>2.4469999999999999E-2</v>
      </c>
      <c r="K15155">
        <v>2.8079999999999998</v>
      </c>
      <c r="L15155">
        <v>1.975993630573248</v>
      </c>
      <c r="M15155" s="2">
        <f t="shared" si="476"/>
        <v>3.1847133757961785</v>
      </c>
      <c r="N15155" t="s">
        <v>6</v>
      </c>
    </row>
    <row r="15156" spans="1:14">
      <c r="A15156">
        <v>6</v>
      </c>
      <c r="B15156" t="s">
        <v>3119</v>
      </c>
      <c r="C15156" t="s">
        <v>3120</v>
      </c>
      <c r="D15156">
        <v>15399</v>
      </c>
      <c r="E15156" s="1">
        <v>5.3319999999999999</v>
      </c>
      <c r="F15156">
        <v>5.12</v>
      </c>
      <c r="G15156">
        <v>0.71099999999999997</v>
      </c>
      <c r="H15156">
        <v>149</v>
      </c>
      <c r="I15156" t="s">
        <v>18288</v>
      </c>
      <c r="J15156">
        <v>2.9569999999999999E-2</v>
      </c>
      <c r="K15156">
        <v>2.1789999999999998</v>
      </c>
      <c r="L15156">
        <v>1.975993630573248</v>
      </c>
      <c r="M15156" s="2">
        <f t="shared" si="476"/>
        <v>3.8216560509554141</v>
      </c>
      <c r="N15156" t="s">
        <v>6</v>
      </c>
    </row>
    <row r="15157" spans="1:14">
      <c r="A15157">
        <v>7</v>
      </c>
      <c r="B15157" t="s">
        <v>3055</v>
      </c>
      <c r="C15157" t="s">
        <v>3056</v>
      </c>
      <c r="D15157">
        <v>11151</v>
      </c>
      <c r="E15157" s="1">
        <v>5.25</v>
      </c>
      <c r="F15157">
        <v>6.0759999999999996</v>
      </c>
      <c r="G15157">
        <v>1.042</v>
      </c>
      <c r="H15157">
        <v>95</v>
      </c>
      <c r="I15157">
        <v>9.6999999999999993</v>
      </c>
      <c r="J15157">
        <v>2.1569999999999999E-2</v>
      </c>
      <c r="K15157">
        <v>2.3929999999999998</v>
      </c>
      <c r="L15157">
        <v>1.975993630573248</v>
      </c>
      <c r="M15157" s="2">
        <f t="shared" si="476"/>
        <v>4.4585987261146496</v>
      </c>
      <c r="N15157" t="s">
        <v>6</v>
      </c>
    </row>
    <row r="15158" spans="1:14">
      <c r="A15158">
        <v>8</v>
      </c>
      <c r="B15158" t="s">
        <v>3083</v>
      </c>
      <c r="C15158" t="s">
        <v>3084</v>
      </c>
      <c r="D15158">
        <v>4457</v>
      </c>
      <c r="E15158" s="1">
        <v>5.1180000000000003</v>
      </c>
      <c r="F15158">
        <v>4.1159999999999997</v>
      </c>
      <c r="G15158">
        <v>0.49399999999999999</v>
      </c>
      <c r="H15158">
        <v>89</v>
      </c>
      <c r="I15158">
        <v>7.2</v>
      </c>
      <c r="J15158">
        <v>1.17E-2</v>
      </c>
      <c r="K15158">
        <v>1.4830000000000001</v>
      </c>
      <c r="L15158">
        <v>1.975993630573248</v>
      </c>
      <c r="M15158" s="2">
        <f t="shared" si="476"/>
        <v>5.095541401273886</v>
      </c>
      <c r="N15158" t="s">
        <v>6</v>
      </c>
    </row>
    <row r="15159" spans="1:14">
      <c r="A15159">
        <v>9</v>
      </c>
      <c r="B15159" t="s">
        <v>3027</v>
      </c>
      <c r="C15159" t="s">
        <v>3028</v>
      </c>
      <c r="D15159">
        <v>32938</v>
      </c>
      <c r="E15159" s="1">
        <v>4.78</v>
      </c>
      <c r="F15159">
        <v>5.91</v>
      </c>
      <c r="G15159">
        <v>1.2230000000000001</v>
      </c>
      <c r="H15159">
        <v>256</v>
      </c>
      <c r="I15159" t="s">
        <v>18288</v>
      </c>
      <c r="J15159">
        <v>6.5019999999999994E-2</v>
      </c>
      <c r="K15159">
        <v>2.4359999999999999</v>
      </c>
      <c r="L15159">
        <v>1.975993630573248</v>
      </c>
      <c r="M15159" s="2">
        <f t="shared" si="476"/>
        <v>5.7324840764331215</v>
      </c>
      <c r="N15159" t="s">
        <v>6</v>
      </c>
    </row>
    <row r="15160" spans="1:14">
      <c r="A15160">
        <v>10</v>
      </c>
      <c r="B15160" t="s">
        <v>12318</v>
      </c>
      <c r="C15160" t="s">
        <v>12319</v>
      </c>
      <c r="D15160">
        <v>20067</v>
      </c>
      <c r="E15160" s="1">
        <v>4.5590000000000002</v>
      </c>
      <c r="F15160">
        <v>4.7030000000000003</v>
      </c>
      <c r="G15160">
        <v>0.81200000000000006</v>
      </c>
      <c r="H15160">
        <v>260</v>
      </c>
      <c r="I15160">
        <v>6.2</v>
      </c>
      <c r="J15160">
        <v>5.883E-2</v>
      </c>
      <c r="K15160">
        <v>1.6850000000000001</v>
      </c>
      <c r="L15160">
        <v>1.975993630573248</v>
      </c>
      <c r="M15160" s="2">
        <f t="shared" si="476"/>
        <v>6.369426751592357</v>
      </c>
      <c r="N15160" t="s">
        <v>6</v>
      </c>
    </row>
    <row r="15161" spans="1:14">
      <c r="A15161">
        <v>11</v>
      </c>
      <c r="B15161" t="s">
        <v>3097</v>
      </c>
      <c r="C15161" t="s">
        <v>3098</v>
      </c>
      <c r="D15161">
        <v>908</v>
      </c>
      <c r="E15161" s="1">
        <v>4.2830000000000004</v>
      </c>
      <c r="G15161">
        <v>0.33300000000000002</v>
      </c>
      <c r="H15161">
        <v>27</v>
      </c>
      <c r="I15161">
        <v>5.2</v>
      </c>
      <c r="J15161">
        <v>3.0599999999999998E-3</v>
      </c>
      <c r="L15161">
        <v>1.975993630573248</v>
      </c>
      <c r="M15161" s="2">
        <f t="shared" si="476"/>
        <v>7.0063694267515926</v>
      </c>
      <c r="N15161" t="s">
        <v>6</v>
      </c>
    </row>
    <row r="15162" spans="1:14">
      <c r="A15162">
        <v>12</v>
      </c>
      <c r="B15162" t="s">
        <v>3177</v>
      </c>
      <c r="C15162" t="s">
        <v>3178</v>
      </c>
      <c r="D15162">
        <v>4378</v>
      </c>
      <c r="E15162" s="1">
        <v>4.1109999999999998</v>
      </c>
      <c r="F15162">
        <v>4.2919999999999998</v>
      </c>
      <c r="G15162">
        <v>1.4119999999999999</v>
      </c>
      <c r="H15162">
        <v>85</v>
      </c>
      <c r="I15162">
        <v>6.8</v>
      </c>
      <c r="J15162">
        <v>1.021E-2</v>
      </c>
      <c r="K15162">
        <v>1.4930000000000001</v>
      </c>
      <c r="L15162">
        <v>1.975993630573248</v>
      </c>
      <c r="M15162" s="2">
        <f t="shared" si="476"/>
        <v>7.6433121019108281</v>
      </c>
      <c r="N15162" t="s">
        <v>6</v>
      </c>
    </row>
    <row r="15163" spans="1:14">
      <c r="A15163">
        <v>13</v>
      </c>
      <c r="B15163" t="s">
        <v>8895</v>
      </c>
      <c r="C15163" t="s">
        <v>8896</v>
      </c>
      <c r="D15163">
        <v>8070</v>
      </c>
      <c r="E15163" s="1">
        <v>4.0199999999999996</v>
      </c>
      <c r="F15163">
        <v>3.7120000000000002</v>
      </c>
      <c r="G15163">
        <v>0.78700000000000003</v>
      </c>
      <c r="H15163">
        <v>183</v>
      </c>
      <c r="I15163">
        <v>6</v>
      </c>
      <c r="J15163">
        <v>2.4320000000000001E-2</v>
      </c>
      <c r="K15163">
        <v>1.3149999999999999</v>
      </c>
      <c r="L15163">
        <v>1.975993630573248</v>
      </c>
      <c r="M15163" s="2">
        <f t="shared" si="476"/>
        <v>8.2802547770700627</v>
      </c>
      <c r="N15163" t="s">
        <v>6</v>
      </c>
    </row>
    <row r="15164" spans="1:14">
      <c r="A15164">
        <v>14</v>
      </c>
      <c r="B15164" t="s">
        <v>11502</v>
      </c>
      <c r="C15164" t="s">
        <v>11503</v>
      </c>
      <c r="D15164">
        <v>2983</v>
      </c>
      <c r="E15164" s="1">
        <v>4.0149999999999997</v>
      </c>
      <c r="F15164">
        <v>3.4750000000000001</v>
      </c>
      <c r="G15164">
        <v>0.48599999999999999</v>
      </c>
      <c r="H15164">
        <v>74</v>
      </c>
      <c r="I15164">
        <v>5.2</v>
      </c>
      <c r="J15164">
        <v>1.494E-2</v>
      </c>
      <c r="K15164">
        <v>1.88</v>
      </c>
      <c r="L15164">
        <v>1.975993630573248</v>
      </c>
      <c r="M15164" s="2">
        <f t="shared" si="476"/>
        <v>8.9171974522292992</v>
      </c>
      <c r="N15164" t="s">
        <v>6</v>
      </c>
    </row>
    <row r="15165" spans="1:14">
      <c r="A15165">
        <v>15</v>
      </c>
      <c r="B15165" t="s">
        <v>6841</v>
      </c>
      <c r="C15165" t="s">
        <v>6842</v>
      </c>
      <c r="D15165">
        <v>13318</v>
      </c>
      <c r="E15165" s="1">
        <v>3.9449999999999998</v>
      </c>
      <c r="F15165">
        <v>5.2489999999999997</v>
      </c>
      <c r="G15165">
        <v>2.254</v>
      </c>
      <c r="H15165">
        <v>240</v>
      </c>
      <c r="I15165">
        <v>6</v>
      </c>
      <c r="J15165">
        <v>3.9710000000000002E-2</v>
      </c>
      <c r="K15165">
        <v>1.9419999999999999</v>
      </c>
      <c r="L15165">
        <v>1.975993630573248</v>
      </c>
      <c r="M15165" s="2">
        <f t="shared" si="476"/>
        <v>9.5541401273885356</v>
      </c>
      <c r="N15165" t="s">
        <v>6</v>
      </c>
    </row>
    <row r="15166" spans="1:14">
      <c r="A15166">
        <v>16</v>
      </c>
      <c r="B15166" t="s">
        <v>3031</v>
      </c>
      <c r="C15166" t="s">
        <v>3032</v>
      </c>
      <c r="D15166">
        <v>26101</v>
      </c>
      <c r="E15166" s="1">
        <v>3.93</v>
      </c>
      <c r="F15166">
        <v>4.8259999999999996</v>
      </c>
      <c r="G15166">
        <v>0.89</v>
      </c>
      <c r="H15166">
        <v>300</v>
      </c>
      <c r="I15166">
        <v>9.6999999999999993</v>
      </c>
      <c r="J15166">
        <v>5.1240000000000001E-2</v>
      </c>
      <c r="K15166">
        <v>1.952</v>
      </c>
      <c r="L15166">
        <v>1.975993630573248</v>
      </c>
      <c r="M15166" s="2">
        <f t="shared" si="476"/>
        <v>10.191082802547772</v>
      </c>
      <c r="N15166" t="s">
        <v>6</v>
      </c>
    </row>
    <row r="15167" spans="1:14">
      <c r="A15167">
        <v>17</v>
      </c>
      <c r="B15167" t="s">
        <v>10830</v>
      </c>
      <c r="C15167" t="s">
        <v>10831</v>
      </c>
      <c r="D15167">
        <v>1101</v>
      </c>
      <c r="E15167" s="1">
        <v>3.8959999999999999</v>
      </c>
      <c r="F15167">
        <v>5.0579999999999998</v>
      </c>
      <c r="G15167">
        <v>1.0529999999999999</v>
      </c>
      <c r="H15167">
        <v>19</v>
      </c>
      <c r="I15167">
        <v>5.4</v>
      </c>
      <c r="J15167">
        <v>3.0000000000000001E-3</v>
      </c>
      <c r="K15167">
        <v>1.423</v>
      </c>
      <c r="L15167">
        <v>1.975993630573248</v>
      </c>
      <c r="M15167" s="2">
        <f t="shared" si="476"/>
        <v>10.828025477707007</v>
      </c>
      <c r="N15167" t="s">
        <v>6</v>
      </c>
    </row>
    <row r="15168" spans="1:14">
      <c r="A15168">
        <v>18</v>
      </c>
      <c r="B15168" t="s">
        <v>3171</v>
      </c>
      <c r="C15168" t="s">
        <v>3172</v>
      </c>
      <c r="D15168">
        <v>4068</v>
      </c>
      <c r="E15168" s="1">
        <v>3.7749999999999999</v>
      </c>
      <c r="F15168">
        <v>3.7839999999999998</v>
      </c>
      <c r="G15168">
        <v>1.4</v>
      </c>
      <c r="H15168">
        <v>45</v>
      </c>
      <c r="I15168" t="s">
        <v>18288</v>
      </c>
      <c r="J15168">
        <v>5.0600000000000003E-3</v>
      </c>
      <c r="K15168">
        <v>1.1539999999999999</v>
      </c>
      <c r="L15168">
        <v>1.975993630573248</v>
      </c>
      <c r="M15168" s="2">
        <f t="shared" si="476"/>
        <v>11.464968152866243</v>
      </c>
      <c r="N15168" t="s">
        <v>6</v>
      </c>
    </row>
    <row r="15169" spans="1:14">
      <c r="A15169">
        <v>19</v>
      </c>
      <c r="B15169" t="s">
        <v>7057</v>
      </c>
      <c r="C15169" t="s">
        <v>7058</v>
      </c>
      <c r="D15169">
        <v>10602</v>
      </c>
      <c r="E15169" s="1">
        <v>3.496</v>
      </c>
      <c r="F15169">
        <v>4.2569999999999997</v>
      </c>
      <c r="G15169">
        <v>0.9</v>
      </c>
      <c r="H15169">
        <v>210</v>
      </c>
      <c r="I15169">
        <v>8.1</v>
      </c>
      <c r="J15169">
        <v>2.3230000000000001E-2</v>
      </c>
      <c r="K15169">
        <v>1.488</v>
      </c>
      <c r="L15169">
        <v>1.975993630573248</v>
      </c>
      <c r="M15169" s="2">
        <f t="shared" si="476"/>
        <v>12.101910828025478</v>
      </c>
      <c r="N15169" t="s">
        <v>6</v>
      </c>
    </row>
    <row r="15170" spans="1:14">
      <c r="A15170">
        <v>20</v>
      </c>
      <c r="B15170" t="s">
        <v>5750</v>
      </c>
      <c r="C15170" t="s">
        <v>5751</v>
      </c>
      <c r="D15170">
        <v>3619</v>
      </c>
      <c r="E15170" s="1">
        <v>3.4079999999999999</v>
      </c>
      <c r="F15170">
        <v>3.6890000000000001</v>
      </c>
      <c r="G15170">
        <v>0.65600000000000003</v>
      </c>
      <c r="H15170">
        <v>93</v>
      </c>
      <c r="I15170">
        <v>6.8</v>
      </c>
      <c r="J15170">
        <v>7.92E-3</v>
      </c>
      <c r="K15170">
        <v>1.095</v>
      </c>
      <c r="L15170">
        <v>1.975993630573248</v>
      </c>
      <c r="M15170" s="2">
        <f t="shared" si="476"/>
        <v>12.738853503184714</v>
      </c>
      <c r="N15170" t="s">
        <v>6</v>
      </c>
    </row>
    <row r="15171" spans="1:14">
      <c r="A15171">
        <v>21</v>
      </c>
      <c r="B15171" t="s">
        <v>3125</v>
      </c>
      <c r="C15171" t="s">
        <v>3126</v>
      </c>
      <c r="D15171">
        <v>10342</v>
      </c>
      <c r="E15171" s="1">
        <v>3.3919999999999999</v>
      </c>
      <c r="F15171">
        <v>3.8580000000000001</v>
      </c>
      <c r="G15171">
        <v>1.0089999999999999</v>
      </c>
      <c r="H15171">
        <v>218</v>
      </c>
      <c r="I15171">
        <v>7.9</v>
      </c>
      <c r="J15171">
        <v>2.189E-2</v>
      </c>
      <c r="K15171">
        <v>1.4279999999999999</v>
      </c>
      <c r="L15171">
        <v>1.975993630573248</v>
      </c>
      <c r="M15171" s="2">
        <f t="shared" si="476"/>
        <v>13.375796178343949</v>
      </c>
      <c r="N15171" t="s">
        <v>6</v>
      </c>
    </row>
    <row r="15172" spans="1:14">
      <c r="A15172">
        <v>22</v>
      </c>
      <c r="B15172" t="s">
        <v>3043</v>
      </c>
      <c r="C15172" t="s">
        <v>3044</v>
      </c>
      <c r="D15172">
        <v>3637</v>
      </c>
      <c r="E15172" s="1">
        <v>3.2679999999999998</v>
      </c>
      <c r="F15172">
        <v>8.9030000000000005</v>
      </c>
      <c r="G15172">
        <v>0.92</v>
      </c>
      <c r="H15172">
        <v>25</v>
      </c>
      <c r="I15172">
        <v>8</v>
      </c>
      <c r="J15172">
        <v>8.7600000000000004E-3</v>
      </c>
      <c r="K15172">
        <v>4.0279999999999996</v>
      </c>
      <c r="L15172">
        <v>1.975993630573248</v>
      </c>
      <c r="M15172" s="2">
        <f t="shared" si="476"/>
        <v>14.012738853503185</v>
      </c>
      <c r="N15172" t="s">
        <v>6</v>
      </c>
    </row>
    <row r="15173" spans="1:14">
      <c r="A15173">
        <v>23</v>
      </c>
      <c r="B15173" t="s">
        <v>14496</v>
      </c>
      <c r="C15173" t="s">
        <v>14497</v>
      </c>
      <c r="D15173">
        <v>6592</v>
      </c>
      <c r="E15173" s="1">
        <v>3.238</v>
      </c>
      <c r="F15173">
        <v>3.8540000000000001</v>
      </c>
      <c r="G15173">
        <v>0.73899999999999999</v>
      </c>
      <c r="H15173">
        <v>115</v>
      </c>
      <c r="I15173">
        <v>7.1</v>
      </c>
      <c r="J15173">
        <v>1.52E-2</v>
      </c>
      <c r="K15173">
        <v>1.2529999999999999</v>
      </c>
      <c r="L15173">
        <v>1.975993630573248</v>
      </c>
      <c r="M15173" s="2">
        <f t="shared" si="476"/>
        <v>14.64968152866242</v>
      </c>
      <c r="N15173" t="s">
        <v>6</v>
      </c>
    </row>
    <row r="15174" spans="1:14">
      <c r="A15174">
        <v>24</v>
      </c>
      <c r="B15174" t="s">
        <v>16000</v>
      </c>
      <c r="C15174" t="s">
        <v>16001</v>
      </c>
      <c r="D15174">
        <v>15413</v>
      </c>
      <c r="E15174" s="1">
        <v>3.2269999999999999</v>
      </c>
      <c r="G15174">
        <v>0.60299999999999998</v>
      </c>
      <c r="H15174">
        <v>179</v>
      </c>
      <c r="I15174" t="s">
        <v>18288</v>
      </c>
      <c r="J15174">
        <v>2.7949999999999999E-2</v>
      </c>
      <c r="L15174">
        <v>1.975993630573248</v>
      </c>
      <c r="M15174" s="2">
        <f t="shared" si="476"/>
        <v>15.286624203821656</v>
      </c>
      <c r="N15174" t="s">
        <v>6</v>
      </c>
    </row>
    <row r="15175" spans="1:14">
      <c r="A15175">
        <v>25</v>
      </c>
      <c r="B15175" t="s">
        <v>3147</v>
      </c>
      <c r="C15175" t="s">
        <v>3148</v>
      </c>
      <c r="D15175">
        <v>6967</v>
      </c>
      <c r="E15175" s="1">
        <v>3.2149999999999999</v>
      </c>
      <c r="F15175">
        <v>3.8109999999999999</v>
      </c>
      <c r="G15175">
        <v>0.74099999999999999</v>
      </c>
      <c r="H15175">
        <v>135</v>
      </c>
      <c r="I15175">
        <v>8.1</v>
      </c>
      <c r="J15175">
        <v>1.3979999999999999E-2</v>
      </c>
      <c r="K15175">
        <v>1.278</v>
      </c>
      <c r="L15175">
        <v>1.975993630573248</v>
      </c>
      <c r="M15175" s="2">
        <f t="shared" si="476"/>
        <v>15.923566878980891</v>
      </c>
      <c r="N15175" t="s">
        <v>6</v>
      </c>
    </row>
    <row r="15176" spans="1:14">
      <c r="A15176">
        <v>26</v>
      </c>
      <c r="B15176" t="s">
        <v>12306</v>
      </c>
      <c r="C15176" t="s">
        <v>12307</v>
      </c>
      <c r="D15176">
        <v>7164</v>
      </c>
      <c r="E15176" s="1">
        <v>3.2</v>
      </c>
      <c r="F15176">
        <v>3.4740000000000002</v>
      </c>
      <c r="G15176">
        <v>0.61399999999999999</v>
      </c>
      <c r="H15176">
        <v>215</v>
      </c>
      <c r="I15176">
        <v>6.9</v>
      </c>
      <c r="J15176">
        <v>1.9820000000000001E-2</v>
      </c>
      <c r="K15176">
        <v>1.3109999999999999</v>
      </c>
      <c r="L15176">
        <v>1.975993630573248</v>
      </c>
      <c r="M15176" s="2">
        <f t="shared" si="476"/>
        <v>16.560509554140125</v>
      </c>
      <c r="N15176" t="s">
        <v>6</v>
      </c>
    </row>
    <row r="15177" spans="1:14">
      <c r="A15177">
        <v>27</v>
      </c>
      <c r="B15177" t="s">
        <v>10804</v>
      </c>
      <c r="C15177" t="s">
        <v>10805</v>
      </c>
      <c r="D15177">
        <v>2222</v>
      </c>
      <c r="E15177" s="1">
        <v>3.1869999999999998</v>
      </c>
      <c r="F15177">
        <v>2.9510000000000001</v>
      </c>
      <c r="G15177">
        <v>0.41599999999999998</v>
      </c>
      <c r="H15177">
        <v>77</v>
      </c>
      <c r="I15177">
        <v>6.7</v>
      </c>
      <c r="J15177">
        <v>5.6899999999999997E-3</v>
      </c>
      <c r="K15177">
        <v>0.98899999999999999</v>
      </c>
      <c r="L15177">
        <v>1.975993630573248</v>
      </c>
      <c r="M15177" s="2">
        <f t="shared" si="476"/>
        <v>17.197452229299362</v>
      </c>
      <c r="N15177" t="s">
        <v>6</v>
      </c>
    </row>
    <row r="15178" spans="1:14">
      <c r="A15178">
        <v>28</v>
      </c>
      <c r="B15178" t="s">
        <v>14400</v>
      </c>
      <c r="C15178" t="s">
        <v>14401</v>
      </c>
      <c r="D15178">
        <v>1177</v>
      </c>
      <c r="E15178" s="1">
        <v>3.06</v>
      </c>
      <c r="F15178">
        <v>2.2829999999999999</v>
      </c>
      <c r="G15178">
        <v>0.31</v>
      </c>
      <c r="H15178">
        <v>142</v>
      </c>
      <c r="I15178">
        <v>5.4</v>
      </c>
      <c r="J15178">
        <v>1.4E-3</v>
      </c>
      <c r="K15178">
        <v>0.3</v>
      </c>
      <c r="L15178">
        <v>1.975993630573248</v>
      </c>
      <c r="M15178" s="2">
        <f t="shared" si="476"/>
        <v>17.834394904458598</v>
      </c>
      <c r="N15178" t="s">
        <v>6</v>
      </c>
    </row>
    <row r="15179" spans="1:14">
      <c r="A15179">
        <v>29</v>
      </c>
      <c r="B15179" t="s">
        <v>8905</v>
      </c>
      <c r="C15179" t="s">
        <v>8906</v>
      </c>
      <c r="D15179">
        <v>1970</v>
      </c>
      <c r="E15179" s="1">
        <v>3.0449999999999999</v>
      </c>
      <c r="F15179">
        <v>3.371</v>
      </c>
      <c r="G15179">
        <v>0.6</v>
      </c>
      <c r="H15179">
        <v>70</v>
      </c>
      <c r="I15179">
        <v>5.0999999999999996</v>
      </c>
      <c r="J15179">
        <v>5.8199999999999997E-3</v>
      </c>
      <c r="K15179">
        <v>0.91200000000000003</v>
      </c>
      <c r="L15179">
        <v>1.975993630573248</v>
      </c>
      <c r="M15179" s="2">
        <f t="shared" si="476"/>
        <v>18.471337579617835</v>
      </c>
      <c r="N15179" t="s">
        <v>6</v>
      </c>
    </row>
    <row r="15180" spans="1:14">
      <c r="A15180">
        <v>30</v>
      </c>
      <c r="B15180" t="s">
        <v>5488</v>
      </c>
      <c r="C15180" t="s">
        <v>5489</v>
      </c>
      <c r="D15180">
        <v>8413</v>
      </c>
      <c r="E15180" s="1">
        <v>2.9660000000000002</v>
      </c>
      <c r="F15180">
        <v>3.8490000000000002</v>
      </c>
      <c r="G15180">
        <v>0.74399999999999999</v>
      </c>
      <c r="H15180">
        <v>203</v>
      </c>
      <c r="I15180">
        <v>6.7</v>
      </c>
      <c r="J15180">
        <v>2.0660000000000001E-2</v>
      </c>
      <c r="K15180">
        <v>1.3049999999999999</v>
      </c>
      <c r="L15180">
        <v>1.975993630573248</v>
      </c>
      <c r="M15180" s="2">
        <f t="shared" si="476"/>
        <v>19.108280254777071</v>
      </c>
      <c r="N15180" t="s">
        <v>6</v>
      </c>
    </row>
    <row r="15181" spans="1:14">
      <c r="A15181">
        <v>31</v>
      </c>
      <c r="B15181" t="s">
        <v>3185</v>
      </c>
      <c r="C15181" t="s">
        <v>3186</v>
      </c>
      <c r="D15181">
        <v>6119</v>
      </c>
      <c r="E15181" s="1">
        <v>2.9380000000000002</v>
      </c>
      <c r="F15181">
        <v>2.988</v>
      </c>
      <c r="G15181">
        <v>0.44900000000000001</v>
      </c>
      <c r="H15181">
        <v>196</v>
      </c>
      <c r="I15181">
        <v>6.3</v>
      </c>
      <c r="J15181">
        <v>1.7430000000000001E-2</v>
      </c>
      <c r="K15181">
        <v>1.0620000000000001</v>
      </c>
      <c r="L15181">
        <v>1.975993630573248</v>
      </c>
      <c r="M15181" s="2">
        <f t="shared" si="476"/>
        <v>19.745222929936308</v>
      </c>
      <c r="N15181" t="s">
        <v>6</v>
      </c>
    </row>
    <row r="15182" spans="1:14">
      <c r="A15182">
        <v>32</v>
      </c>
      <c r="B15182" t="s">
        <v>8885</v>
      </c>
      <c r="C15182" t="s">
        <v>8886</v>
      </c>
      <c r="D15182">
        <v>6340</v>
      </c>
      <c r="E15182" s="1">
        <v>2.867</v>
      </c>
      <c r="F15182">
        <v>2.754</v>
      </c>
      <c r="G15182">
        <v>0.60199999999999998</v>
      </c>
      <c r="H15182">
        <v>256</v>
      </c>
      <c r="I15182">
        <v>6.5</v>
      </c>
      <c r="J15182">
        <v>1.6820000000000002E-2</v>
      </c>
      <c r="K15182">
        <v>0.93799999999999994</v>
      </c>
      <c r="L15182">
        <v>1.975993630573248</v>
      </c>
      <c r="M15182" s="2">
        <f t="shared" si="476"/>
        <v>20.382165605095544</v>
      </c>
      <c r="N15182" t="s">
        <v>6</v>
      </c>
    </row>
    <row r="15183" spans="1:14">
      <c r="A15183">
        <v>33</v>
      </c>
      <c r="B15183" t="s">
        <v>3173</v>
      </c>
      <c r="C15183" t="s">
        <v>3174</v>
      </c>
      <c r="D15183">
        <v>27830</v>
      </c>
      <c r="E15183" s="1">
        <v>2.7330000000000001</v>
      </c>
      <c r="F15183">
        <v>3.6880000000000002</v>
      </c>
      <c r="G15183">
        <v>0.68400000000000005</v>
      </c>
      <c r="H15183">
        <v>548</v>
      </c>
      <c r="I15183">
        <v>8.5</v>
      </c>
      <c r="J15183">
        <v>5.3199999999999997E-2</v>
      </c>
      <c r="K15183">
        <v>1.3129999999999999</v>
      </c>
      <c r="L15183">
        <v>1.975993630573248</v>
      </c>
      <c r="M15183" s="2">
        <f t="shared" ref="M15183:M15214" si="477">A15183/157*100</f>
        <v>21.019108280254777</v>
      </c>
      <c r="N15183" t="s">
        <v>6</v>
      </c>
    </row>
    <row r="15184" spans="1:14">
      <c r="A15184">
        <v>34</v>
      </c>
      <c r="B15184" t="s">
        <v>14482</v>
      </c>
      <c r="C15184" t="s">
        <v>14483</v>
      </c>
      <c r="D15184">
        <v>1613</v>
      </c>
      <c r="E15184" s="1">
        <v>2.714</v>
      </c>
      <c r="F15184">
        <v>3.2029999999999998</v>
      </c>
      <c r="G15184">
        <v>0.28699999999999998</v>
      </c>
      <c r="H15184">
        <v>108</v>
      </c>
      <c r="I15184">
        <v>3.9</v>
      </c>
      <c r="J15184">
        <v>7.28E-3</v>
      </c>
      <c r="K15184">
        <v>1.095</v>
      </c>
      <c r="L15184">
        <v>1.975993630573248</v>
      </c>
      <c r="M15184" s="2">
        <f t="shared" si="477"/>
        <v>21.656050955414013</v>
      </c>
      <c r="N15184" t="s">
        <v>6</v>
      </c>
    </row>
    <row r="15185" spans="1:14">
      <c r="A15185">
        <v>35</v>
      </c>
      <c r="B15185" t="s">
        <v>16012</v>
      </c>
      <c r="C15185" t="s">
        <v>16013</v>
      </c>
      <c r="D15185">
        <v>2977</v>
      </c>
      <c r="E15185" s="1">
        <v>2.609</v>
      </c>
      <c r="F15185">
        <v>3.073</v>
      </c>
      <c r="G15185">
        <v>0.8</v>
      </c>
      <c r="H15185">
        <v>80</v>
      </c>
      <c r="I15185">
        <v>6.9</v>
      </c>
      <c r="J15185">
        <v>7.0899999999999999E-3</v>
      </c>
      <c r="K15185">
        <v>1.0189999999999999</v>
      </c>
      <c r="L15185">
        <v>1.975993630573248</v>
      </c>
      <c r="M15185" s="2">
        <f t="shared" si="477"/>
        <v>22.29299363057325</v>
      </c>
      <c r="N15185" t="s">
        <v>6</v>
      </c>
    </row>
    <row r="15186" spans="1:14">
      <c r="A15186">
        <v>36</v>
      </c>
      <c r="B15186" t="s">
        <v>15342</v>
      </c>
      <c r="C15186" t="s">
        <v>15343</v>
      </c>
      <c r="D15186">
        <v>417</v>
      </c>
      <c r="E15186" s="1">
        <v>2.57</v>
      </c>
      <c r="F15186">
        <v>2.6669999999999998</v>
      </c>
      <c r="G15186">
        <v>0.94899999999999995</v>
      </c>
      <c r="H15186">
        <v>39</v>
      </c>
      <c r="I15186">
        <v>2.4</v>
      </c>
      <c r="J15186">
        <v>2.2599999999999999E-3</v>
      </c>
      <c r="K15186">
        <v>0.91500000000000004</v>
      </c>
      <c r="L15186">
        <v>1.975993630573248</v>
      </c>
      <c r="M15186" s="2">
        <f t="shared" si="477"/>
        <v>22.929936305732486</v>
      </c>
      <c r="N15186" t="s">
        <v>6</v>
      </c>
    </row>
    <row r="15187" spans="1:14">
      <c r="A15187">
        <v>37</v>
      </c>
      <c r="B15187" t="s">
        <v>3033</v>
      </c>
      <c r="C15187" t="s">
        <v>3034</v>
      </c>
      <c r="D15187">
        <v>18365</v>
      </c>
      <c r="E15187" s="1">
        <v>2.5339999999999998</v>
      </c>
      <c r="F15187">
        <v>2.8959999999999999</v>
      </c>
      <c r="G15187">
        <v>0.68400000000000005</v>
      </c>
      <c r="H15187">
        <v>364</v>
      </c>
      <c r="I15187">
        <v>9.1999999999999993</v>
      </c>
      <c r="J15187">
        <v>3.0929999999999999E-2</v>
      </c>
      <c r="K15187">
        <v>0.9</v>
      </c>
      <c r="L15187">
        <v>1.975993630573248</v>
      </c>
      <c r="M15187" s="2">
        <f t="shared" si="477"/>
        <v>23.566878980891719</v>
      </c>
      <c r="N15187" t="s">
        <v>6</v>
      </c>
    </row>
    <row r="15188" spans="1:14">
      <c r="A15188">
        <v>38</v>
      </c>
      <c r="B15188" t="s">
        <v>3085</v>
      </c>
      <c r="C15188" t="s">
        <v>3086</v>
      </c>
      <c r="D15188">
        <v>3115</v>
      </c>
      <c r="E15188" s="1">
        <v>2.516</v>
      </c>
      <c r="F15188">
        <v>2.9279999999999999</v>
      </c>
      <c r="G15188">
        <v>0.46700000000000003</v>
      </c>
      <c r="H15188">
        <v>184</v>
      </c>
      <c r="I15188">
        <v>5.7</v>
      </c>
      <c r="J15188">
        <v>9.5099999999999994E-3</v>
      </c>
      <c r="K15188">
        <v>1.008</v>
      </c>
      <c r="L15188">
        <v>1.975993630573248</v>
      </c>
      <c r="M15188" s="2">
        <f t="shared" si="477"/>
        <v>24.203821656050955</v>
      </c>
      <c r="N15188" t="s">
        <v>6</v>
      </c>
    </row>
    <row r="15189" spans="1:14">
      <c r="A15189">
        <v>39</v>
      </c>
      <c r="B15189" t="s">
        <v>3037</v>
      </c>
      <c r="C15189" t="s">
        <v>3038</v>
      </c>
      <c r="D15189">
        <v>5084</v>
      </c>
      <c r="E15189" s="1">
        <v>2.4790000000000001</v>
      </c>
      <c r="F15189">
        <v>3.1920000000000002</v>
      </c>
      <c r="G15189">
        <v>0.33900000000000002</v>
      </c>
      <c r="H15189">
        <v>115</v>
      </c>
      <c r="I15189">
        <v>7.6</v>
      </c>
      <c r="J15189">
        <v>1.405E-2</v>
      </c>
      <c r="K15189">
        <v>1.292</v>
      </c>
      <c r="L15189">
        <v>1.975993630573248</v>
      </c>
      <c r="M15189" s="2">
        <f t="shared" si="477"/>
        <v>24.840764331210192</v>
      </c>
      <c r="N15189" t="s">
        <v>6</v>
      </c>
    </row>
    <row r="15190" spans="1:14">
      <c r="A15190">
        <v>40</v>
      </c>
      <c r="B15190" t="s">
        <v>3145</v>
      </c>
      <c r="C15190" t="s">
        <v>3146</v>
      </c>
      <c r="D15190">
        <v>4805</v>
      </c>
      <c r="E15190" s="1">
        <v>2.4769999999999999</v>
      </c>
      <c r="F15190">
        <v>3.1339999999999999</v>
      </c>
      <c r="G15190">
        <v>0.50800000000000001</v>
      </c>
      <c r="H15190">
        <v>177</v>
      </c>
      <c r="I15190">
        <v>5.2</v>
      </c>
      <c r="J15190">
        <v>1.6420000000000001E-2</v>
      </c>
      <c r="K15190">
        <v>1.0780000000000001</v>
      </c>
      <c r="L15190">
        <v>1.975993630573248</v>
      </c>
      <c r="M15190" s="2">
        <f t="shared" si="477"/>
        <v>25.477707006369428</v>
      </c>
      <c r="N15190" t="s">
        <v>6</v>
      </c>
    </row>
    <row r="15191" spans="1:14">
      <c r="A15191">
        <v>41</v>
      </c>
      <c r="B15191" t="s">
        <v>3095</v>
      </c>
      <c r="C15191" t="s">
        <v>3096</v>
      </c>
      <c r="D15191">
        <v>2618</v>
      </c>
      <c r="E15191" s="1">
        <v>2.419</v>
      </c>
      <c r="F15191">
        <v>3.0070000000000001</v>
      </c>
      <c r="G15191">
        <v>0.47899999999999998</v>
      </c>
      <c r="H15191">
        <v>165</v>
      </c>
      <c r="I15191">
        <v>4</v>
      </c>
      <c r="J15191">
        <v>9.8899999999999995E-3</v>
      </c>
      <c r="K15191">
        <v>0.95899999999999996</v>
      </c>
      <c r="L15191">
        <v>1.975993630573248</v>
      </c>
      <c r="M15191" s="2">
        <f t="shared" si="477"/>
        <v>26.114649681528661</v>
      </c>
      <c r="N15191" t="s">
        <v>6</v>
      </c>
    </row>
    <row r="15192" spans="1:14">
      <c r="A15192">
        <v>42</v>
      </c>
      <c r="B15192" t="s">
        <v>16020</v>
      </c>
      <c r="C15192" t="s">
        <v>16021</v>
      </c>
      <c r="D15192">
        <v>6864</v>
      </c>
      <c r="E15192" s="1">
        <v>2.4119999999999999</v>
      </c>
      <c r="F15192">
        <v>2.9620000000000002</v>
      </c>
      <c r="G15192">
        <v>0.40899999999999997</v>
      </c>
      <c r="H15192">
        <v>176</v>
      </c>
      <c r="I15192">
        <v>7.8</v>
      </c>
      <c r="J15192">
        <v>1.329E-2</v>
      </c>
      <c r="K15192">
        <v>0.99</v>
      </c>
      <c r="L15192">
        <v>1.975993630573248</v>
      </c>
      <c r="M15192" s="2">
        <f t="shared" si="477"/>
        <v>26.751592356687897</v>
      </c>
      <c r="N15192" t="s">
        <v>6</v>
      </c>
    </row>
    <row r="15193" spans="1:14">
      <c r="A15193">
        <v>43</v>
      </c>
      <c r="B15193" t="s">
        <v>3153</v>
      </c>
      <c r="C15193" t="s">
        <v>3154</v>
      </c>
      <c r="D15193">
        <v>7150</v>
      </c>
      <c r="E15193" s="1">
        <v>2.3719999999999999</v>
      </c>
      <c r="F15193">
        <v>2.9329999999999998</v>
      </c>
      <c r="G15193">
        <v>0.54500000000000004</v>
      </c>
      <c r="H15193">
        <v>244</v>
      </c>
      <c r="I15193">
        <v>5.9</v>
      </c>
      <c r="J15193">
        <v>1.942E-2</v>
      </c>
      <c r="K15193">
        <v>0.92</v>
      </c>
      <c r="L15193">
        <v>1.975993630573248</v>
      </c>
      <c r="M15193" s="2">
        <f t="shared" si="477"/>
        <v>27.388535031847134</v>
      </c>
      <c r="N15193" t="s">
        <v>6</v>
      </c>
    </row>
    <row r="15194" spans="1:14">
      <c r="A15194">
        <v>44</v>
      </c>
      <c r="B15194" t="s">
        <v>14564</v>
      </c>
      <c r="C15194" t="s">
        <v>14565</v>
      </c>
      <c r="D15194">
        <v>2212</v>
      </c>
      <c r="E15194" s="1">
        <v>2.37</v>
      </c>
      <c r="F15194">
        <v>2.71</v>
      </c>
      <c r="G15194">
        <v>0.41399999999999998</v>
      </c>
      <c r="H15194">
        <v>58</v>
      </c>
      <c r="I15194">
        <v>6.8</v>
      </c>
      <c r="J15194">
        <v>6.2300000000000003E-3</v>
      </c>
      <c r="K15194">
        <v>1.0009999999999999</v>
      </c>
      <c r="L15194">
        <v>1.975993630573248</v>
      </c>
      <c r="M15194" s="2">
        <f t="shared" si="477"/>
        <v>28.02547770700637</v>
      </c>
      <c r="N15194" t="s">
        <v>6</v>
      </c>
    </row>
    <row r="15195" spans="1:14">
      <c r="A15195">
        <v>45</v>
      </c>
      <c r="B15195" t="s">
        <v>3127</v>
      </c>
      <c r="C15195" t="s">
        <v>3128</v>
      </c>
      <c r="D15195">
        <v>999</v>
      </c>
      <c r="E15195" s="1">
        <v>2.3540000000000001</v>
      </c>
      <c r="F15195">
        <v>2.2650000000000001</v>
      </c>
      <c r="G15195">
        <v>0.48499999999999999</v>
      </c>
      <c r="H15195">
        <v>33</v>
      </c>
      <c r="I15195">
        <v>7.5</v>
      </c>
      <c r="J15195">
        <v>2.5600000000000002E-3</v>
      </c>
      <c r="K15195">
        <v>0.85799999999999998</v>
      </c>
      <c r="L15195">
        <v>1.975993630573248</v>
      </c>
      <c r="M15195" s="2">
        <f t="shared" si="477"/>
        <v>28.662420382165603</v>
      </c>
      <c r="N15195" t="s">
        <v>6</v>
      </c>
    </row>
    <row r="15196" spans="1:14">
      <c r="A15196">
        <v>46</v>
      </c>
      <c r="B15196" t="s">
        <v>8953</v>
      </c>
      <c r="C15196" t="s">
        <v>8954</v>
      </c>
      <c r="D15196">
        <v>2201</v>
      </c>
      <c r="E15196" s="1">
        <v>2.2770000000000001</v>
      </c>
      <c r="F15196">
        <v>2.4590000000000001</v>
      </c>
      <c r="G15196">
        <v>0.47199999999999998</v>
      </c>
      <c r="H15196">
        <v>161</v>
      </c>
      <c r="I15196">
        <v>3.7</v>
      </c>
      <c r="J15196">
        <v>7.9699999999999997E-3</v>
      </c>
      <c r="K15196">
        <v>0.69099999999999995</v>
      </c>
      <c r="L15196">
        <v>1.975993630573248</v>
      </c>
      <c r="M15196" s="2">
        <f t="shared" si="477"/>
        <v>29.29936305732484</v>
      </c>
      <c r="N15196" t="s">
        <v>6</v>
      </c>
    </row>
    <row r="15197" spans="1:14">
      <c r="A15197">
        <v>47</v>
      </c>
      <c r="B15197" t="s">
        <v>12105</v>
      </c>
      <c r="C15197" t="s">
        <v>12106</v>
      </c>
      <c r="D15197">
        <v>6563</v>
      </c>
      <c r="E15197" s="1">
        <v>2.25</v>
      </c>
      <c r="F15197">
        <v>2.7530000000000001</v>
      </c>
      <c r="G15197">
        <v>0.69799999999999995</v>
      </c>
      <c r="H15197">
        <v>262</v>
      </c>
      <c r="I15197">
        <v>5.8</v>
      </c>
      <c r="J15197">
        <v>1.7129999999999999E-2</v>
      </c>
      <c r="K15197">
        <v>0.82899999999999996</v>
      </c>
      <c r="L15197">
        <v>1.975993630573248</v>
      </c>
      <c r="M15197" s="2">
        <f t="shared" si="477"/>
        <v>29.936305732484076</v>
      </c>
      <c r="N15197" t="s">
        <v>6</v>
      </c>
    </row>
    <row r="15198" spans="1:14">
      <c r="A15198">
        <v>48</v>
      </c>
      <c r="B15198" t="s">
        <v>12320</v>
      </c>
      <c r="C15198" t="s">
        <v>12321</v>
      </c>
      <c r="D15198">
        <v>800</v>
      </c>
      <c r="E15198" s="1">
        <v>2.2320000000000002</v>
      </c>
      <c r="F15198">
        <v>2.38</v>
      </c>
      <c r="G15198">
        <v>0.55900000000000005</v>
      </c>
      <c r="H15198">
        <v>152</v>
      </c>
      <c r="I15198">
        <v>2.4</v>
      </c>
      <c r="J15198">
        <v>4.0499999999999998E-3</v>
      </c>
      <c r="K15198">
        <v>0.77700000000000002</v>
      </c>
      <c r="L15198">
        <v>1.975993630573248</v>
      </c>
      <c r="M15198" s="2">
        <f t="shared" si="477"/>
        <v>30.573248407643312</v>
      </c>
      <c r="N15198" t="s">
        <v>6</v>
      </c>
    </row>
    <row r="15199" spans="1:14">
      <c r="A15199">
        <v>49</v>
      </c>
      <c r="B15199" t="s">
        <v>3041</v>
      </c>
      <c r="C15199" t="s">
        <v>3042</v>
      </c>
      <c r="D15199">
        <v>2423</v>
      </c>
      <c r="E15199" s="1">
        <v>2.157</v>
      </c>
      <c r="F15199">
        <v>2.246</v>
      </c>
      <c r="G15199">
        <v>0.45700000000000002</v>
      </c>
      <c r="H15199">
        <v>92</v>
      </c>
      <c r="I15199">
        <v>8.3000000000000007</v>
      </c>
      <c r="J15199">
        <v>4.3800000000000002E-3</v>
      </c>
      <c r="K15199">
        <v>0.65400000000000003</v>
      </c>
      <c r="L15199">
        <v>1.975993630573248</v>
      </c>
      <c r="M15199" s="2">
        <f t="shared" si="477"/>
        <v>31.210191082802545</v>
      </c>
      <c r="N15199" t="s">
        <v>6</v>
      </c>
    </row>
    <row r="15200" spans="1:14">
      <c r="A15200">
        <v>50</v>
      </c>
      <c r="B15200" t="s">
        <v>12221</v>
      </c>
      <c r="C15200" t="s">
        <v>12222</v>
      </c>
      <c r="D15200">
        <v>2177</v>
      </c>
      <c r="E15200" s="1">
        <v>2.157</v>
      </c>
      <c r="F15200">
        <v>2.573</v>
      </c>
      <c r="G15200">
        <v>0.54200000000000004</v>
      </c>
      <c r="H15200">
        <v>83</v>
      </c>
      <c r="I15200">
        <v>6.7</v>
      </c>
      <c r="J15200">
        <v>6.8300000000000001E-3</v>
      </c>
      <c r="K15200">
        <v>1.073</v>
      </c>
      <c r="L15200">
        <v>1.975993630573248</v>
      </c>
      <c r="M15200" s="2">
        <f t="shared" si="477"/>
        <v>31.847133757961782</v>
      </c>
      <c r="N15200" t="s">
        <v>6</v>
      </c>
    </row>
    <row r="15201" spans="1:14">
      <c r="A15201">
        <v>51</v>
      </c>
      <c r="B15201" t="s">
        <v>16448</v>
      </c>
      <c r="C15201" t="s">
        <v>16449</v>
      </c>
      <c r="D15201">
        <v>763</v>
      </c>
      <c r="E15201" s="1">
        <v>2.1219999999999999</v>
      </c>
      <c r="F15201">
        <v>2.1280000000000001</v>
      </c>
      <c r="G15201">
        <v>0.13500000000000001</v>
      </c>
      <c r="H15201">
        <v>37</v>
      </c>
      <c r="I15201">
        <v>5.9</v>
      </c>
      <c r="J15201">
        <v>2.2100000000000002E-3</v>
      </c>
      <c r="K15201">
        <v>0.70399999999999996</v>
      </c>
      <c r="L15201">
        <v>1.975993630573248</v>
      </c>
      <c r="M15201" s="2">
        <f t="shared" si="477"/>
        <v>32.484076433121018</v>
      </c>
      <c r="N15201" t="s">
        <v>6</v>
      </c>
    </row>
    <row r="15202" spans="1:14">
      <c r="A15202">
        <v>52</v>
      </c>
      <c r="B15202" t="s">
        <v>3123</v>
      </c>
      <c r="C15202" t="s">
        <v>3124</v>
      </c>
      <c r="D15202">
        <v>1316</v>
      </c>
      <c r="E15202" s="1">
        <v>2.113</v>
      </c>
      <c r="F15202">
        <v>2.0979999999999999</v>
      </c>
      <c r="G15202">
        <v>0.52700000000000002</v>
      </c>
      <c r="H15202">
        <v>74</v>
      </c>
      <c r="I15202">
        <v>6.5</v>
      </c>
      <c r="J15202">
        <v>2.8800000000000002E-3</v>
      </c>
      <c r="K15202">
        <v>0.59699999999999998</v>
      </c>
      <c r="L15202">
        <v>1.975993630573248</v>
      </c>
      <c r="M15202" s="2">
        <f t="shared" si="477"/>
        <v>33.121019108280251</v>
      </c>
      <c r="N15202" t="s">
        <v>6</v>
      </c>
    </row>
    <row r="15203" spans="1:14">
      <c r="A15203">
        <v>53</v>
      </c>
      <c r="B15203" t="s">
        <v>15936</v>
      </c>
      <c r="C15203" t="s">
        <v>15937</v>
      </c>
      <c r="D15203">
        <v>1099</v>
      </c>
      <c r="E15203" s="1">
        <v>2.11</v>
      </c>
      <c r="F15203">
        <v>2.6589999999999998</v>
      </c>
      <c r="G15203">
        <v>1.4570000000000001</v>
      </c>
      <c r="H15203">
        <v>35</v>
      </c>
      <c r="I15203">
        <v>6.1</v>
      </c>
      <c r="J15203">
        <v>3.14E-3</v>
      </c>
      <c r="K15203">
        <v>0.96599999999999997</v>
      </c>
      <c r="L15203">
        <v>1.975993630573248</v>
      </c>
      <c r="M15203" s="2">
        <f t="shared" si="477"/>
        <v>33.757961783439491</v>
      </c>
      <c r="N15203" t="s">
        <v>6</v>
      </c>
    </row>
    <row r="15204" spans="1:14">
      <c r="A15204">
        <v>54</v>
      </c>
      <c r="B15204" t="s">
        <v>3101</v>
      </c>
      <c r="C15204" t="s">
        <v>3102</v>
      </c>
      <c r="D15204">
        <v>3328</v>
      </c>
      <c r="E15204" s="1">
        <v>2.097</v>
      </c>
      <c r="F15204">
        <v>2.3660000000000001</v>
      </c>
      <c r="G15204">
        <v>0.39100000000000001</v>
      </c>
      <c r="H15204">
        <v>92</v>
      </c>
      <c r="I15204">
        <v>8.3000000000000007</v>
      </c>
      <c r="J15204">
        <v>6.2100000000000002E-3</v>
      </c>
      <c r="K15204">
        <v>0.71499999999999997</v>
      </c>
      <c r="L15204">
        <v>1.975993630573248</v>
      </c>
      <c r="M15204" s="2">
        <f t="shared" si="477"/>
        <v>34.394904458598724</v>
      </c>
      <c r="N15204" t="s">
        <v>6</v>
      </c>
    </row>
    <row r="15205" spans="1:14">
      <c r="A15205">
        <v>55</v>
      </c>
      <c r="B15205" t="s">
        <v>3057</v>
      </c>
      <c r="C15205" t="s">
        <v>3058</v>
      </c>
      <c r="D15205">
        <v>10110</v>
      </c>
      <c r="E15205" s="1">
        <v>2.0760000000000001</v>
      </c>
      <c r="F15205">
        <v>2.6230000000000002</v>
      </c>
      <c r="G15205">
        <v>0.21099999999999999</v>
      </c>
      <c r="H15205">
        <v>1116</v>
      </c>
      <c r="I15205">
        <v>3.6</v>
      </c>
      <c r="J15205">
        <v>4.6350000000000002E-2</v>
      </c>
      <c r="K15205">
        <v>0.84399999999999997</v>
      </c>
      <c r="L15205">
        <v>1.975993630573248</v>
      </c>
      <c r="M15205" s="2">
        <f t="shared" si="477"/>
        <v>35.031847133757957</v>
      </c>
      <c r="N15205" t="s">
        <v>6</v>
      </c>
    </row>
    <row r="15206" spans="1:14">
      <c r="A15206">
        <v>56</v>
      </c>
      <c r="B15206" t="s">
        <v>17495</v>
      </c>
      <c r="C15206" t="s">
        <v>17496</v>
      </c>
      <c r="D15206">
        <v>1541</v>
      </c>
      <c r="E15206" s="1">
        <v>2.0760000000000001</v>
      </c>
      <c r="F15206">
        <v>2.383</v>
      </c>
      <c r="G15206">
        <v>0.38500000000000001</v>
      </c>
      <c r="H15206">
        <v>78</v>
      </c>
      <c r="I15206">
        <v>6</v>
      </c>
      <c r="J15206">
        <v>3.4499999999999999E-3</v>
      </c>
      <c r="K15206">
        <v>0.628</v>
      </c>
      <c r="L15206">
        <v>1.975993630573248</v>
      </c>
      <c r="M15206" s="2">
        <f t="shared" si="477"/>
        <v>35.668789808917197</v>
      </c>
      <c r="N15206" t="s">
        <v>6</v>
      </c>
    </row>
    <row r="15207" spans="1:14">
      <c r="A15207">
        <v>57</v>
      </c>
      <c r="B15207" t="s">
        <v>3091</v>
      </c>
      <c r="C15207" t="s">
        <v>3092</v>
      </c>
      <c r="D15207">
        <v>325</v>
      </c>
      <c r="E15207" s="1">
        <v>2.0619999999999998</v>
      </c>
      <c r="F15207">
        <v>2.0470000000000002</v>
      </c>
      <c r="G15207">
        <v>0.38500000000000001</v>
      </c>
      <c r="H15207">
        <v>52</v>
      </c>
      <c r="I15207">
        <v>2.6</v>
      </c>
      <c r="J15207">
        <v>1.81E-3</v>
      </c>
      <c r="K15207">
        <v>0.69099999999999995</v>
      </c>
      <c r="L15207">
        <v>1.975993630573248</v>
      </c>
      <c r="M15207" s="2">
        <f t="shared" si="477"/>
        <v>36.30573248407643</v>
      </c>
      <c r="N15207" t="s">
        <v>6</v>
      </c>
    </row>
    <row r="15208" spans="1:14">
      <c r="A15208">
        <v>58</v>
      </c>
      <c r="B15208" t="s">
        <v>13471</v>
      </c>
      <c r="C15208" t="s">
        <v>13472</v>
      </c>
      <c r="D15208">
        <v>15994</v>
      </c>
      <c r="E15208" s="1">
        <v>2.044</v>
      </c>
      <c r="F15208">
        <v>2.7890000000000001</v>
      </c>
      <c r="G15208">
        <v>0.25</v>
      </c>
      <c r="H15208">
        <v>336</v>
      </c>
      <c r="I15208" t="s">
        <v>18288</v>
      </c>
      <c r="J15208">
        <v>4.3159999999999997E-2</v>
      </c>
      <c r="K15208">
        <v>1.663</v>
      </c>
      <c r="L15208">
        <v>1.975993630573248</v>
      </c>
      <c r="M15208" s="2">
        <f t="shared" si="477"/>
        <v>36.942675159235669</v>
      </c>
      <c r="N15208" t="s">
        <v>6</v>
      </c>
    </row>
    <row r="15209" spans="1:14">
      <c r="A15209">
        <v>59</v>
      </c>
      <c r="B15209" t="s">
        <v>6732</v>
      </c>
      <c r="C15209" t="s">
        <v>6733</v>
      </c>
      <c r="D15209">
        <v>7101</v>
      </c>
      <c r="E15209" s="1">
        <v>2.0129999999999999</v>
      </c>
      <c r="F15209">
        <v>2.9420000000000002</v>
      </c>
      <c r="G15209">
        <v>0.51500000000000001</v>
      </c>
      <c r="H15209">
        <v>163</v>
      </c>
      <c r="I15209">
        <v>7</v>
      </c>
      <c r="J15209">
        <v>1.6559999999999998E-2</v>
      </c>
      <c r="K15209">
        <v>0.999</v>
      </c>
      <c r="L15209">
        <v>1.975993630573248</v>
      </c>
      <c r="M15209" s="2">
        <f t="shared" si="477"/>
        <v>37.579617834394909</v>
      </c>
      <c r="N15209" t="s">
        <v>6</v>
      </c>
    </row>
    <row r="15210" spans="1:14">
      <c r="A15210">
        <v>60</v>
      </c>
      <c r="B15210" t="s">
        <v>3113</v>
      </c>
      <c r="C15210" t="s">
        <v>3114</v>
      </c>
      <c r="D15210">
        <v>770</v>
      </c>
      <c r="E15210" s="1">
        <v>1.9930000000000001</v>
      </c>
      <c r="F15210">
        <v>2.34</v>
      </c>
      <c r="G15210">
        <v>0.40200000000000002</v>
      </c>
      <c r="H15210">
        <v>102</v>
      </c>
      <c r="I15210">
        <v>3.2</v>
      </c>
      <c r="J15210">
        <v>3.81E-3</v>
      </c>
      <c r="K15210">
        <v>0.70399999999999996</v>
      </c>
      <c r="L15210">
        <v>1.975993630573248</v>
      </c>
      <c r="M15210" s="2">
        <f t="shared" si="477"/>
        <v>38.216560509554142</v>
      </c>
      <c r="N15210" t="s">
        <v>6</v>
      </c>
    </row>
    <row r="15211" spans="1:14">
      <c r="A15211">
        <v>61</v>
      </c>
      <c r="B15211" t="s">
        <v>3135</v>
      </c>
      <c r="C15211" t="s">
        <v>3136</v>
      </c>
      <c r="D15211">
        <v>1157</v>
      </c>
      <c r="E15211" s="1">
        <v>1.9930000000000001</v>
      </c>
      <c r="F15211">
        <v>2.177</v>
      </c>
      <c r="G15211">
        <v>0.48099999999999998</v>
      </c>
      <c r="H15211">
        <v>81</v>
      </c>
      <c r="I15211">
        <v>4.7</v>
      </c>
      <c r="J15211">
        <v>4.4400000000000004E-3</v>
      </c>
      <c r="K15211">
        <v>0.76</v>
      </c>
      <c r="L15211">
        <v>1.975993630573248</v>
      </c>
      <c r="M15211" s="2">
        <f t="shared" si="477"/>
        <v>38.853503184713375</v>
      </c>
      <c r="N15211" t="s">
        <v>6</v>
      </c>
    </row>
    <row r="15212" spans="1:14">
      <c r="A15212">
        <v>62</v>
      </c>
      <c r="B15212" t="s">
        <v>3029</v>
      </c>
      <c r="C15212" t="s">
        <v>3030</v>
      </c>
      <c r="D15212">
        <v>4896</v>
      </c>
      <c r="E15212" s="1">
        <v>1.9730000000000001</v>
      </c>
      <c r="F15212">
        <v>2.1179999999999999</v>
      </c>
      <c r="G15212">
        <v>0.47099999999999997</v>
      </c>
      <c r="H15212">
        <v>119</v>
      </c>
      <c r="I15212" t="s">
        <v>18288</v>
      </c>
      <c r="J15212">
        <v>6.4000000000000003E-3</v>
      </c>
      <c r="K15212">
        <v>0.68200000000000005</v>
      </c>
      <c r="L15212">
        <v>1.975993630573248</v>
      </c>
      <c r="M15212" s="2">
        <f t="shared" si="477"/>
        <v>39.490445859872615</v>
      </c>
      <c r="N15212" t="s">
        <v>6</v>
      </c>
    </row>
    <row r="15213" spans="1:14">
      <c r="A15213">
        <v>63</v>
      </c>
      <c r="B15213" t="s">
        <v>3169</v>
      </c>
      <c r="C15213" t="s">
        <v>3170</v>
      </c>
      <c r="D15213">
        <v>2438</v>
      </c>
      <c r="E15213" s="1">
        <v>1.966</v>
      </c>
      <c r="F15213">
        <v>2.1320000000000001</v>
      </c>
      <c r="G15213">
        <v>0.14899999999999999</v>
      </c>
      <c r="H15213">
        <v>101</v>
      </c>
      <c r="I15213">
        <v>5.5</v>
      </c>
      <c r="J15213">
        <v>8.2400000000000008E-3</v>
      </c>
      <c r="K15213">
        <v>0.746</v>
      </c>
      <c r="L15213">
        <v>1.975993630573248</v>
      </c>
      <c r="M15213" s="2">
        <f t="shared" si="477"/>
        <v>40.127388535031848</v>
      </c>
      <c r="N15213" t="s">
        <v>6</v>
      </c>
    </row>
    <row r="15214" spans="1:14">
      <c r="A15214">
        <v>64</v>
      </c>
      <c r="B15214" t="s">
        <v>6983</v>
      </c>
      <c r="C15214" t="s">
        <v>6984</v>
      </c>
      <c r="D15214">
        <v>2359</v>
      </c>
      <c r="E15214" s="1">
        <v>1.887</v>
      </c>
      <c r="F15214">
        <v>2.5259999999999998</v>
      </c>
      <c r="G15214">
        <v>0.253</v>
      </c>
      <c r="H15214">
        <v>79</v>
      </c>
      <c r="I15214">
        <v>6.4</v>
      </c>
      <c r="J15214">
        <v>6.4099999999999999E-3</v>
      </c>
      <c r="K15214">
        <v>0.93300000000000005</v>
      </c>
      <c r="L15214">
        <v>1.975993630573248</v>
      </c>
      <c r="M15214" s="2">
        <f t="shared" si="477"/>
        <v>40.764331210191088</v>
      </c>
      <c r="N15214" t="s">
        <v>6</v>
      </c>
    </row>
    <row r="15215" spans="1:14">
      <c r="A15215">
        <v>65</v>
      </c>
      <c r="B15215" t="s">
        <v>16386</v>
      </c>
      <c r="C15215" t="s">
        <v>16387</v>
      </c>
      <c r="D15215">
        <v>1233</v>
      </c>
      <c r="E15215" s="1">
        <v>1.859</v>
      </c>
      <c r="F15215">
        <v>1.704</v>
      </c>
      <c r="G15215">
        <v>0.371</v>
      </c>
      <c r="H15215">
        <v>70</v>
      </c>
      <c r="I15215">
        <v>5.8</v>
      </c>
      <c r="J15215">
        <v>3.0300000000000001E-3</v>
      </c>
      <c r="K15215">
        <v>0.47899999999999998</v>
      </c>
      <c r="L15215">
        <v>1.975993630573248</v>
      </c>
      <c r="M15215" s="2">
        <f t="shared" ref="M15215:M15246" si="478">A15215/157*100</f>
        <v>41.401273885350321</v>
      </c>
      <c r="N15215" t="s">
        <v>6</v>
      </c>
    </row>
    <row r="15216" spans="1:14">
      <c r="A15216">
        <v>66</v>
      </c>
      <c r="B15216" t="s">
        <v>3131</v>
      </c>
      <c r="C15216" t="s">
        <v>3132</v>
      </c>
      <c r="D15216">
        <v>5138</v>
      </c>
      <c r="E15216" s="1">
        <v>1.845</v>
      </c>
      <c r="F15216">
        <v>2.2389999999999999</v>
      </c>
      <c r="G15216">
        <v>0.45100000000000001</v>
      </c>
      <c r="H15216">
        <v>195</v>
      </c>
      <c r="I15216">
        <v>8</v>
      </c>
      <c r="J15216">
        <v>1.0160000000000001E-2</v>
      </c>
      <c r="K15216">
        <v>0.70399999999999996</v>
      </c>
      <c r="L15216">
        <v>1.975993630573248</v>
      </c>
      <c r="M15216" s="2">
        <f t="shared" si="478"/>
        <v>42.038216560509554</v>
      </c>
      <c r="N15216" t="s">
        <v>6</v>
      </c>
    </row>
    <row r="15217" spans="1:14">
      <c r="A15217">
        <v>67</v>
      </c>
      <c r="B15217" t="s">
        <v>3175</v>
      </c>
      <c r="C15217" t="s">
        <v>3176</v>
      </c>
      <c r="D15217">
        <v>8152</v>
      </c>
      <c r="E15217" s="1">
        <v>1.823</v>
      </c>
      <c r="F15217">
        <v>2.4590000000000001</v>
      </c>
      <c r="G15217">
        <v>0.46500000000000002</v>
      </c>
      <c r="H15217">
        <v>129</v>
      </c>
      <c r="I15217" t="s">
        <v>18288</v>
      </c>
      <c r="J15217">
        <v>1.193E-2</v>
      </c>
      <c r="K15217">
        <v>0.75700000000000001</v>
      </c>
      <c r="L15217">
        <v>1.975993630573248</v>
      </c>
      <c r="M15217" s="2">
        <f t="shared" si="478"/>
        <v>42.675159235668794</v>
      </c>
      <c r="N15217" t="s">
        <v>6</v>
      </c>
    </row>
    <row r="15218" spans="1:14">
      <c r="A15218">
        <v>68</v>
      </c>
      <c r="B15218" t="s">
        <v>12147</v>
      </c>
      <c r="C15218" t="s">
        <v>12148</v>
      </c>
      <c r="D15218">
        <v>771</v>
      </c>
      <c r="E15218" s="1">
        <v>1.8080000000000001</v>
      </c>
      <c r="F15218">
        <v>1.6359999999999999</v>
      </c>
      <c r="G15218">
        <v>0.16700000000000001</v>
      </c>
      <c r="H15218">
        <v>48</v>
      </c>
      <c r="I15218">
        <v>5</v>
      </c>
      <c r="J15218">
        <v>2.15E-3</v>
      </c>
      <c r="K15218">
        <v>0.45500000000000002</v>
      </c>
      <c r="L15218">
        <v>1.975993630573248</v>
      </c>
      <c r="M15218" s="2">
        <f t="shared" si="478"/>
        <v>43.312101910828027</v>
      </c>
      <c r="N15218" t="s">
        <v>6</v>
      </c>
    </row>
    <row r="15219" spans="1:14">
      <c r="A15219">
        <v>69</v>
      </c>
      <c r="B15219" t="s">
        <v>19552</v>
      </c>
      <c r="C15219" t="s">
        <v>19553</v>
      </c>
      <c r="D15219">
        <v>3655</v>
      </c>
      <c r="E15219" s="1">
        <v>1.7969999999999999</v>
      </c>
      <c r="F15219">
        <v>2.948</v>
      </c>
      <c r="G15219">
        <v>0.52</v>
      </c>
      <c r="H15219">
        <v>98</v>
      </c>
      <c r="I15219" t="s">
        <v>18288</v>
      </c>
      <c r="J15219">
        <v>5.1000000000000004E-3</v>
      </c>
      <c r="K15219">
        <v>0.94599999999999995</v>
      </c>
      <c r="L15219">
        <v>1.975993630573248</v>
      </c>
      <c r="M15219" s="2">
        <f t="shared" si="478"/>
        <v>43.949044585987259</v>
      </c>
      <c r="N15219" t="s">
        <v>6</v>
      </c>
    </row>
    <row r="15220" spans="1:14">
      <c r="A15220">
        <v>70</v>
      </c>
      <c r="B15220" t="s">
        <v>3069</v>
      </c>
      <c r="C15220" t="s">
        <v>3070</v>
      </c>
      <c r="D15220">
        <v>670</v>
      </c>
      <c r="E15220" s="1">
        <v>1.7969999999999999</v>
      </c>
      <c r="F15220">
        <v>2.5110000000000001</v>
      </c>
      <c r="G15220">
        <v>0.40500000000000003</v>
      </c>
      <c r="H15220">
        <v>37</v>
      </c>
      <c r="I15220">
        <v>4</v>
      </c>
      <c r="J15220">
        <v>3.7200000000000002E-3</v>
      </c>
      <c r="K15220">
        <v>1.1639999999999999</v>
      </c>
      <c r="L15220">
        <v>1.975993630573248</v>
      </c>
      <c r="M15220" s="2">
        <f t="shared" si="478"/>
        <v>44.585987261146499</v>
      </c>
      <c r="N15220" t="s">
        <v>6</v>
      </c>
    </row>
    <row r="15221" spans="1:14">
      <c r="A15221">
        <v>71</v>
      </c>
      <c r="B15221" t="s">
        <v>8951</v>
      </c>
      <c r="C15221" t="s">
        <v>8952</v>
      </c>
      <c r="D15221">
        <v>506</v>
      </c>
      <c r="E15221" s="1">
        <v>1.776</v>
      </c>
      <c r="G15221">
        <v>0.28899999999999998</v>
      </c>
      <c r="H15221">
        <v>38</v>
      </c>
      <c r="I15221">
        <v>3.9</v>
      </c>
      <c r="J15221">
        <v>2.1800000000000001E-3</v>
      </c>
      <c r="L15221">
        <v>1.975993630573248</v>
      </c>
      <c r="M15221" s="2">
        <f t="shared" si="478"/>
        <v>45.222929936305732</v>
      </c>
      <c r="N15221" t="s">
        <v>6</v>
      </c>
    </row>
    <row r="15222" spans="1:14">
      <c r="A15222">
        <v>72</v>
      </c>
      <c r="B15222" t="s">
        <v>3099</v>
      </c>
      <c r="C15222" t="s">
        <v>3100</v>
      </c>
      <c r="D15222">
        <v>2241</v>
      </c>
      <c r="E15222" s="1">
        <v>1.7549999999999999</v>
      </c>
      <c r="F15222">
        <v>2.016</v>
      </c>
      <c r="G15222">
        <v>0.28799999999999998</v>
      </c>
      <c r="H15222">
        <v>66</v>
      </c>
      <c r="I15222">
        <v>7.3</v>
      </c>
      <c r="J15222">
        <v>5.5500000000000002E-3</v>
      </c>
      <c r="K15222">
        <v>0.84699999999999998</v>
      </c>
      <c r="L15222">
        <v>1.975993630573248</v>
      </c>
      <c r="M15222" s="2">
        <f t="shared" si="478"/>
        <v>45.859872611464972</v>
      </c>
      <c r="N15222" t="s">
        <v>6</v>
      </c>
    </row>
    <row r="15223" spans="1:14">
      <c r="A15223">
        <v>73</v>
      </c>
      <c r="B15223" t="s">
        <v>15926</v>
      </c>
      <c r="C15223" t="s">
        <v>15927</v>
      </c>
      <c r="D15223">
        <v>417</v>
      </c>
      <c r="E15223" s="1">
        <v>1.7350000000000001</v>
      </c>
      <c r="G15223">
        <v>0.28599999999999998</v>
      </c>
      <c r="H15223">
        <v>28</v>
      </c>
      <c r="I15223">
        <v>6.2</v>
      </c>
      <c r="J15223">
        <v>1.0499999999999999E-3</v>
      </c>
      <c r="L15223">
        <v>1.975993630573248</v>
      </c>
      <c r="M15223" s="2">
        <f t="shared" si="478"/>
        <v>46.496815286624205</v>
      </c>
      <c r="N15223" t="s">
        <v>6</v>
      </c>
    </row>
    <row r="15224" spans="1:14">
      <c r="A15224">
        <v>74</v>
      </c>
      <c r="B15224" t="s">
        <v>10828</v>
      </c>
      <c r="C15224" t="s">
        <v>10829</v>
      </c>
      <c r="D15224">
        <v>3238</v>
      </c>
      <c r="E15224" s="1">
        <v>1.7330000000000001</v>
      </c>
      <c r="F15224">
        <v>1.829</v>
      </c>
      <c r="G15224">
        <v>0.34399999999999997</v>
      </c>
      <c r="H15224">
        <v>131</v>
      </c>
      <c r="I15224">
        <v>6.1</v>
      </c>
      <c r="J15224">
        <v>7.2899999999999996E-3</v>
      </c>
      <c r="K15224">
        <v>0.48899999999999999</v>
      </c>
      <c r="L15224">
        <v>1.975993630573248</v>
      </c>
      <c r="M15224" s="2">
        <f t="shared" si="478"/>
        <v>47.133757961783438</v>
      </c>
      <c r="N15224" t="s">
        <v>6</v>
      </c>
    </row>
    <row r="15225" spans="1:14">
      <c r="A15225">
        <v>75</v>
      </c>
      <c r="B15225" t="s">
        <v>15928</v>
      </c>
      <c r="C15225" t="s">
        <v>15929</v>
      </c>
      <c r="D15225">
        <v>248</v>
      </c>
      <c r="E15225" s="1">
        <v>1.6479999999999999</v>
      </c>
      <c r="F15225">
        <v>1.7050000000000001</v>
      </c>
      <c r="G15225">
        <v>0.22900000000000001</v>
      </c>
      <c r="H15225">
        <v>48</v>
      </c>
      <c r="I15225">
        <v>3.6</v>
      </c>
      <c r="J15225">
        <v>9.8999999999999999E-4</v>
      </c>
      <c r="K15225">
        <v>0.46500000000000002</v>
      </c>
      <c r="L15225">
        <v>1.975993630573248</v>
      </c>
      <c r="M15225" s="2">
        <f t="shared" si="478"/>
        <v>47.770700636942678</v>
      </c>
      <c r="N15225" t="s">
        <v>6</v>
      </c>
    </row>
    <row r="15226" spans="1:14">
      <c r="A15226">
        <v>76</v>
      </c>
      <c r="B15226" t="s">
        <v>19038</v>
      </c>
      <c r="C15226" t="s">
        <v>19039</v>
      </c>
      <c r="D15226">
        <v>665</v>
      </c>
      <c r="E15226" s="1">
        <v>1.6479999999999999</v>
      </c>
      <c r="G15226">
        <v>0.16</v>
      </c>
      <c r="H15226">
        <v>50</v>
      </c>
      <c r="I15226">
        <v>7.8</v>
      </c>
      <c r="J15226">
        <v>1.72E-3</v>
      </c>
      <c r="L15226">
        <v>1.975993630573248</v>
      </c>
      <c r="M15226" s="2">
        <f t="shared" si="478"/>
        <v>48.407643312101911</v>
      </c>
      <c r="N15226" t="s">
        <v>6</v>
      </c>
    </row>
    <row r="15227" spans="1:14">
      <c r="A15227">
        <v>77</v>
      </c>
      <c r="B15227" t="s">
        <v>8939</v>
      </c>
      <c r="C15227" t="s">
        <v>8940</v>
      </c>
      <c r="D15227">
        <v>734</v>
      </c>
      <c r="E15227" s="1">
        <v>1.645</v>
      </c>
      <c r="F15227">
        <v>1.7589999999999999</v>
      </c>
      <c r="G15227">
        <v>0.69299999999999995</v>
      </c>
      <c r="H15227">
        <v>88</v>
      </c>
      <c r="I15227">
        <v>3.7</v>
      </c>
      <c r="J15227">
        <v>3.2499999999999999E-3</v>
      </c>
      <c r="K15227">
        <v>0.59599999999999997</v>
      </c>
      <c r="L15227">
        <v>1.975993630573248</v>
      </c>
      <c r="M15227" s="2">
        <f t="shared" si="478"/>
        <v>49.044585987261144</v>
      </c>
      <c r="N15227" t="s">
        <v>6</v>
      </c>
    </row>
    <row r="15228" spans="1:14">
      <c r="A15228">
        <v>78</v>
      </c>
      <c r="B15228" t="s">
        <v>3053</v>
      </c>
      <c r="C15228" t="s">
        <v>3054</v>
      </c>
      <c r="D15228">
        <v>2312</v>
      </c>
      <c r="E15228" s="1">
        <v>1.639</v>
      </c>
      <c r="F15228">
        <v>1.833</v>
      </c>
      <c r="G15228">
        <v>0.55400000000000005</v>
      </c>
      <c r="H15228">
        <v>74</v>
      </c>
      <c r="I15228">
        <v>8.1999999999999993</v>
      </c>
      <c r="J15228">
        <v>4.64E-3</v>
      </c>
      <c r="K15228">
        <v>0.59599999999999997</v>
      </c>
      <c r="L15228">
        <v>1.975993630573248</v>
      </c>
      <c r="M15228" s="2">
        <f t="shared" si="478"/>
        <v>49.681528662420384</v>
      </c>
      <c r="N15228" t="s">
        <v>6</v>
      </c>
    </row>
    <row r="15229" spans="1:14">
      <c r="A15229">
        <v>79</v>
      </c>
      <c r="B15229" t="s">
        <v>3133</v>
      </c>
      <c r="C15229" t="s">
        <v>3134</v>
      </c>
      <c r="D15229">
        <v>2199</v>
      </c>
      <c r="E15229" s="1">
        <v>1.6339999999999999</v>
      </c>
      <c r="F15229">
        <v>1.8029999999999999</v>
      </c>
      <c r="G15229">
        <v>0.13800000000000001</v>
      </c>
      <c r="H15229">
        <v>58</v>
      </c>
      <c r="I15229">
        <v>10</v>
      </c>
      <c r="J15229">
        <v>2.8500000000000001E-3</v>
      </c>
      <c r="K15229">
        <v>0.53400000000000003</v>
      </c>
      <c r="L15229">
        <v>1.975993630573248</v>
      </c>
      <c r="M15229" s="2">
        <f t="shared" si="478"/>
        <v>50.318471337579616</v>
      </c>
      <c r="N15229" t="s">
        <v>6</v>
      </c>
    </row>
    <row r="15230" spans="1:14">
      <c r="A15230">
        <v>80</v>
      </c>
      <c r="B15230" t="s">
        <v>3179</v>
      </c>
      <c r="C15230" t="s">
        <v>3180</v>
      </c>
      <c r="D15230">
        <v>1179</v>
      </c>
      <c r="E15230" s="1">
        <v>1.5549999999999999</v>
      </c>
      <c r="F15230">
        <v>1.4179999999999999</v>
      </c>
      <c r="G15230">
        <v>0.26400000000000001</v>
      </c>
      <c r="H15230">
        <v>110</v>
      </c>
      <c r="I15230">
        <v>6.6</v>
      </c>
      <c r="J15230">
        <v>1.7799999999999999E-3</v>
      </c>
      <c r="K15230">
        <v>0.27200000000000002</v>
      </c>
      <c r="L15230">
        <v>1.975993630573248</v>
      </c>
      <c r="M15230" s="2">
        <f t="shared" si="478"/>
        <v>50.955414012738856</v>
      </c>
      <c r="N15230" t="s">
        <v>6</v>
      </c>
    </row>
    <row r="15231" spans="1:14">
      <c r="A15231">
        <v>81</v>
      </c>
      <c r="B15231" t="s">
        <v>15962</v>
      </c>
      <c r="C15231" t="s">
        <v>15963</v>
      </c>
      <c r="D15231">
        <v>1637</v>
      </c>
      <c r="E15231" s="1">
        <v>1.5509999999999999</v>
      </c>
      <c r="F15231">
        <v>1.806</v>
      </c>
      <c r="G15231">
        <v>0.30499999999999999</v>
      </c>
      <c r="H15231">
        <v>59</v>
      </c>
      <c r="I15231">
        <v>7.4</v>
      </c>
      <c r="J15231">
        <v>3.5799999999999998E-3</v>
      </c>
      <c r="K15231">
        <v>0.57399999999999995</v>
      </c>
      <c r="L15231">
        <v>1.975993630573248</v>
      </c>
      <c r="M15231" s="2">
        <f t="shared" si="478"/>
        <v>51.592356687898089</v>
      </c>
      <c r="N15231" t="s">
        <v>6</v>
      </c>
    </row>
    <row r="15232" spans="1:14">
      <c r="A15232">
        <v>82</v>
      </c>
      <c r="B15232" t="s">
        <v>11865</v>
      </c>
      <c r="C15232" t="s">
        <v>11866</v>
      </c>
      <c r="D15232">
        <v>685</v>
      </c>
      <c r="E15232" s="1">
        <v>1.5449999999999999</v>
      </c>
      <c r="F15232">
        <v>1.4410000000000001</v>
      </c>
      <c r="G15232">
        <v>0.25</v>
      </c>
      <c r="H15232">
        <v>52</v>
      </c>
      <c r="I15232">
        <v>5.5</v>
      </c>
      <c r="J15232">
        <v>1.72E-3</v>
      </c>
      <c r="K15232">
        <v>0.38300000000000001</v>
      </c>
      <c r="L15232">
        <v>1.975993630573248</v>
      </c>
      <c r="M15232" s="2">
        <f t="shared" si="478"/>
        <v>52.229299363057322</v>
      </c>
      <c r="N15232" t="s">
        <v>6</v>
      </c>
    </row>
    <row r="15233" spans="1:14">
      <c r="A15233">
        <v>83</v>
      </c>
      <c r="B15233" t="s">
        <v>16306</v>
      </c>
      <c r="C15233" t="s">
        <v>16307</v>
      </c>
      <c r="D15233">
        <v>1928</v>
      </c>
      <c r="E15233" s="1">
        <v>1.4950000000000001</v>
      </c>
      <c r="F15233">
        <v>2.0139999999999998</v>
      </c>
      <c r="G15233">
        <v>0.108</v>
      </c>
      <c r="H15233">
        <v>74</v>
      </c>
      <c r="I15233">
        <v>6.7</v>
      </c>
      <c r="J15233">
        <v>4.4200000000000003E-3</v>
      </c>
      <c r="K15233">
        <v>0.59799999999999998</v>
      </c>
      <c r="L15233">
        <v>1.975993630573248</v>
      </c>
      <c r="M15233" s="2">
        <f t="shared" si="478"/>
        <v>52.866242038216562</v>
      </c>
      <c r="N15233" t="s">
        <v>6</v>
      </c>
    </row>
    <row r="15234" spans="1:14">
      <c r="A15234">
        <v>84</v>
      </c>
      <c r="B15234" t="s">
        <v>3189</v>
      </c>
      <c r="C15234" t="s">
        <v>3190</v>
      </c>
      <c r="D15234">
        <v>511</v>
      </c>
      <c r="E15234" s="1">
        <v>1.49</v>
      </c>
      <c r="F15234">
        <v>1.139</v>
      </c>
      <c r="G15234">
        <v>0.20799999999999999</v>
      </c>
      <c r="H15234">
        <v>48</v>
      </c>
      <c r="I15234">
        <v>5.4</v>
      </c>
      <c r="J15234">
        <v>1.41E-3</v>
      </c>
      <c r="K15234">
        <v>0.33900000000000002</v>
      </c>
      <c r="L15234">
        <v>1.975993630573248</v>
      </c>
      <c r="M15234" s="2">
        <f t="shared" si="478"/>
        <v>53.503184713375795</v>
      </c>
      <c r="N15234" t="s">
        <v>6</v>
      </c>
    </row>
    <row r="15235" spans="1:14">
      <c r="A15235">
        <v>85</v>
      </c>
      <c r="B15235" t="s">
        <v>3093</v>
      </c>
      <c r="C15235" t="s">
        <v>3094</v>
      </c>
      <c r="D15235">
        <v>323</v>
      </c>
      <c r="E15235" s="1">
        <v>1.4850000000000001</v>
      </c>
      <c r="F15235">
        <v>2.093</v>
      </c>
      <c r="G15235">
        <v>0.17899999999999999</v>
      </c>
      <c r="H15235">
        <v>39</v>
      </c>
      <c r="I15235">
        <v>3.8</v>
      </c>
      <c r="J15235">
        <v>1.56E-3</v>
      </c>
      <c r="K15235">
        <v>0.83299999999999996</v>
      </c>
      <c r="L15235">
        <v>1.975993630573248</v>
      </c>
      <c r="M15235" s="2">
        <f t="shared" si="478"/>
        <v>54.140127388535028</v>
      </c>
      <c r="N15235" t="s">
        <v>6</v>
      </c>
    </row>
    <row r="15236" spans="1:14">
      <c r="A15236">
        <v>86</v>
      </c>
      <c r="B15236" t="s">
        <v>20981</v>
      </c>
      <c r="C15236" t="s">
        <v>20982</v>
      </c>
      <c r="D15236">
        <v>1730</v>
      </c>
      <c r="E15236" s="1">
        <v>1.484</v>
      </c>
      <c r="F15236">
        <v>1.7589999999999999</v>
      </c>
      <c r="G15236">
        <v>0.19700000000000001</v>
      </c>
      <c r="H15236">
        <v>66</v>
      </c>
      <c r="I15236">
        <v>9.9</v>
      </c>
      <c r="J15236">
        <v>3.0999999999999999E-3</v>
      </c>
      <c r="K15236">
        <v>0.54</v>
      </c>
      <c r="L15236">
        <v>1.975993630573248</v>
      </c>
      <c r="M15236" s="2">
        <f t="shared" si="478"/>
        <v>54.777070063694268</v>
      </c>
      <c r="N15236" t="s">
        <v>6</v>
      </c>
    </row>
    <row r="15237" spans="1:14">
      <c r="A15237">
        <v>87</v>
      </c>
      <c r="B15237" t="s">
        <v>15994</v>
      </c>
      <c r="C15237" t="s">
        <v>15995</v>
      </c>
      <c r="D15237">
        <v>671</v>
      </c>
      <c r="E15237" s="1">
        <v>1.478</v>
      </c>
      <c r="F15237">
        <v>2.0390000000000001</v>
      </c>
      <c r="G15237">
        <v>2.3239999999999998</v>
      </c>
      <c r="H15237">
        <v>34</v>
      </c>
      <c r="I15237">
        <v>4.4000000000000004</v>
      </c>
      <c r="J15237">
        <v>2.2100000000000002E-3</v>
      </c>
      <c r="K15237">
        <v>0.82899999999999996</v>
      </c>
      <c r="L15237">
        <v>1.975993630573248</v>
      </c>
      <c r="M15237" s="2">
        <f t="shared" si="478"/>
        <v>55.414012738853501</v>
      </c>
      <c r="N15237" t="s">
        <v>6</v>
      </c>
    </row>
    <row r="15238" spans="1:14">
      <c r="A15238">
        <v>88</v>
      </c>
      <c r="B15238" t="s">
        <v>3149</v>
      </c>
      <c r="C15238" t="s">
        <v>3150</v>
      </c>
      <c r="D15238">
        <v>2121</v>
      </c>
      <c r="E15238" s="1">
        <v>1.4510000000000001</v>
      </c>
      <c r="F15238">
        <v>1.6779999999999999</v>
      </c>
      <c r="G15238">
        <v>0.45600000000000002</v>
      </c>
      <c r="H15238">
        <v>103</v>
      </c>
      <c r="I15238">
        <v>7.1</v>
      </c>
      <c r="J15238">
        <v>3.96E-3</v>
      </c>
      <c r="K15238">
        <v>0.48399999999999999</v>
      </c>
      <c r="L15238">
        <v>1.975993630573248</v>
      </c>
      <c r="M15238" s="2">
        <f t="shared" si="478"/>
        <v>56.050955414012741</v>
      </c>
      <c r="N15238" t="s">
        <v>6</v>
      </c>
    </row>
    <row r="15239" spans="1:14">
      <c r="A15239">
        <v>89</v>
      </c>
      <c r="B15239" t="s">
        <v>15916</v>
      </c>
      <c r="C15239" t="s">
        <v>15917</v>
      </c>
      <c r="D15239">
        <v>169</v>
      </c>
      <c r="E15239" s="1">
        <v>1.446</v>
      </c>
      <c r="F15239">
        <v>1.385</v>
      </c>
      <c r="G15239">
        <v>0.128</v>
      </c>
      <c r="H15239">
        <v>39</v>
      </c>
      <c r="I15239">
        <v>2.8</v>
      </c>
      <c r="J15239">
        <v>6.8000000000000005E-4</v>
      </c>
      <c r="K15239">
        <v>0.33200000000000002</v>
      </c>
      <c r="L15239">
        <v>1.975993630573248</v>
      </c>
      <c r="M15239" s="2">
        <f t="shared" si="478"/>
        <v>56.687898089171973</v>
      </c>
      <c r="N15239" t="s">
        <v>6</v>
      </c>
    </row>
    <row r="15240" spans="1:14">
      <c r="A15240">
        <v>90</v>
      </c>
      <c r="B15240" t="s">
        <v>15996</v>
      </c>
      <c r="C15240" t="s">
        <v>15997</v>
      </c>
      <c r="D15240">
        <v>1057</v>
      </c>
      <c r="E15240" s="1">
        <v>1.444</v>
      </c>
      <c r="F15240">
        <v>1.6759999999999999</v>
      </c>
      <c r="G15240">
        <v>0.25</v>
      </c>
      <c r="H15240">
        <v>48</v>
      </c>
      <c r="I15240">
        <v>6.4</v>
      </c>
      <c r="J15240">
        <v>2.5000000000000001E-3</v>
      </c>
      <c r="K15240">
        <v>0.503</v>
      </c>
      <c r="L15240">
        <v>1.975993630573248</v>
      </c>
      <c r="M15240" s="2">
        <f t="shared" si="478"/>
        <v>57.324840764331206</v>
      </c>
      <c r="N15240" t="s">
        <v>6</v>
      </c>
    </row>
    <row r="15241" spans="1:14">
      <c r="A15241">
        <v>91</v>
      </c>
      <c r="B15241" t="s">
        <v>3159</v>
      </c>
      <c r="C15241" t="s">
        <v>3160</v>
      </c>
      <c r="D15241">
        <v>4053</v>
      </c>
      <c r="E15241" s="1">
        <v>1.421</v>
      </c>
      <c r="F15241">
        <v>1.7310000000000001</v>
      </c>
      <c r="G15241">
        <v>0.314</v>
      </c>
      <c r="H15241">
        <v>70</v>
      </c>
      <c r="I15241" t="s">
        <v>18288</v>
      </c>
      <c r="J15241">
        <v>8.43E-3</v>
      </c>
      <c r="K15241">
        <v>0.73</v>
      </c>
      <c r="L15241">
        <v>1.975993630573248</v>
      </c>
      <c r="M15241" s="2">
        <f t="shared" si="478"/>
        <v>57.961783439490446</v>
      </c>
      <c r="N15241" t="s">
        <v>6</v>
      </c>
    </row>
    <row r="15242" spans="1:14">
      <c r="A15242">
        <v>92</v>
      </c>
      <c r="B15242" t="s">
        <v>6985</v>
      </c>
      <c r="C15242" t="s">
        <v>6986</v>
      </c>
      <c r="D15242">
        <v>2809</v>
      </c>
      <c r="E15242" s="1">
        <v>1.417</v>
      </c>
      <c r="F15242">
        <v>1.915</v>
      </c>
      <c r="G15242">
        <v>0.503</v>
      </c>
      <c r="H15242">
        <v>157</v>
      </c>
      <c r="I15242">
        <v>4.4000000000000004</v>
      </c>
      <c r="J15242">
        <v>1.098E-2</v>
      </c>
      <c r="K15242">
        <v>0.64900000000000002</v>
      </c>
      <c r="L15242">
        <v>1.975993630573248</v>
      </c>
      <c r="M15242" s="2">
        <f t="shared" si="478"/>
        <v>58.598726114649679</v>
      </c>
      <c r="N15242" t="s">
        <v>6</v>
      </c>
    </row>
    <row r="15243" spans="1:14">
      <c r="A15243">
        <v>93</v>
      </c>
      <c r="B15243" t="s">
        <v>10826</v>
      </c>
      <c r="C15243" t="s">
        <v>10827</v>
      </c>
      <c r="D15243">
        <v>627</v>
      </c>
      <c r="E15243" s="1">
        <v>1.3859999999999999</v>
      </c>
      <c r="F15243">
        <v>1.4450000000000001</v>
      </c>
      <c r="G15243">
        <v>0.33900000000000002</v>
      </c>
      <c r="H15243">
        <v>62</v>
      </c>
      <c r="I15243">
        <v>5.3</v>
      </c>
      <c r="J15243">
        <v>2.2599999999999999E-3</v>
      </c>
      <c r="K15243">
        <v>0.56299999999999994</v>
      </c>
      <c r="L15243">
        <v>1.975993630573248</v>
      </c>
      <c r="M15243" s="2">
        <f t="shared" si="478"/>
        <v>59.235668789808912</v>
      </c>
      <c r="N15243" t="s">
        <v>6</v>
      </c>
    </row>
    <row r="15244" spans="1:14">
      <c r="A15244">
        <v>94</v>
      </c>
      <c r="B15244" t="s">
        <v>3155</v>
      </c>
      <c r="C15244" t="s">
        <v>3156</v>
      </c>
      <c r="D15244">
        <v>1035</v>
      </c>
      <c r="E15244" s="1">
        <v>1.375</v>
      </c>
      <c r="G15244">
        <v>0.246</v>
      </c>
      <c r="H15244">
        <v>65</v>
      </c>
      <c r="I15244">
        <v>6</v>
      </c>
      <c r="J15244">
        <v>2.81E-3</v>
      </c>
      <c r="L15244">
        <v>1.975993630573248</v>
      </c>
      <c r="M15244" s="2">
        <f t="shared" si="478"/>
        <v>59.872611464968152</v>
      </c>
      <c r="N15244" t="s">
        <v>6</v>
      </c>
    </row>
    <row r="15245" spans="1:14">
      <c r="A15245">
        <v>95</v>
      </c>
      <c r="B15245" t="s">
        <v>3157</v>
      </c>
      <c r="C15245" t="s">
        <v>3158</v>
      </c>
      <c r="D15245">
        <v>2363</v>
      </c>
      <c r="E15245" s="1">
        <v>1.35</v>
      </c>
      <c r="F15245">
        <v>1.605</v>
      </c>
      <c r="G15245">
        <v>0.57999999999999996</v>
      </c>
      <c r="H15245">
        <v>181</v>
      </c>
      <c r="I15245">
        <v>6</v>
      </c>
      <c r="J15245">
        <v>6.2700000000000004E-3</v>
      </c>
      <c r="K15245">
        <v>0.53200000000000003</v>
      </c>
      <c r="L15245">
        <v>1.975993630573248</v>
      </c>
      <c r="M15245" s="2">
        <f t="shared" si="478"/>
        <v>60.509554140127385</v>
      </c>
      <c r="N15245" t="s">
        <v>6</v>
      </c>
    </row>
    <row r="15246" spans="1:14">
      <c r="A15246">
        <v>96</v>
      </c>
      <c r="B15246" t="s">
        <v>5316</v>
      </c>
      <c r="C15246" t="s">
        <v>5317</v>
      </c>
      <c r="D15246">
        <v>2821</v>
      </c>
      <c r="E15246" s="1">
        <v>1.3129999999999999</v>
      </c>
      <c r="F15246">
        <v>1.417</v>
      </c>
      <c r="H15246">
        <v>0</v>
      </c>
      <c r="I15246" t="s">
        <v>18288</v>
      </c>
      <c r="J15246">
        <v>3.0899999999999999E-3</v>
      </c>
      <c r="K15246">
        <v>0.42299999999999999</v>
      </c>
      <c r="L15246">
        <v>1.975993630573248</v>
      </c>
      <c r="M15246" s="2">
        <f t="shared" si="478"/>
        <v>61.146496815286625</v>
      </c>
      <c r="N15246" t="s">
        <v>6</v>
      </c>
    </row>
    <row r="15247" spans="1:14">
      <c r="A15247">
        <v>97</v>
      </c>
      <c r="B15247" t="s">
        <v>3161</v>
      </c>
      <c r="C15247" t="s">
        <v>3162</v>
      </c>
      <c r="D15247">
        <v>261</v>
      </c>
      <c r="E15247" s="1">
        <v>1.31</v>
      </c>
      <c r="G15247">
        <v>0.14799999999999999</v>
      </c>
      <c r="H15247">
        <v>27</v>
      </c>
      <c r="I15247">
        <v>3.5</v>
      </c>
      <c r="J15247">
        <v>1.1199999999999999E-3</v>
      </c>
      <c r="L15247">
        <v>1.975993630573248</v>
      </c>
      <c r="M15247" s="2">
        <f t="shared" ref="M15247:M15278" si="479">A15247/157*100</f>
        <v>61.783439490445858</v>
      </c>
      <c r="N15247" t="s">
        <v>6</v>
      </c>
    </row>
    <row r="15248" spans="1:14">
      <c r="A15248">
        <v>98</v>
      </c>
      <c r="B15248" t="s">
        <v>3111</v>
      </c>
      <c r="C15248" t="s">
        <v>3112</v>
      </c>
      <c r="D15248">
        <v>529</v>
      </c>
      <c r="E15248" s="1">
        <v>1.3049999999999999</v>
      </c>
      <c r="G15248">
        <v>0.17</v>
      </c>
      <c r="H15248">
        <v>53</v>
      </c>
      <c r="I15248">
        <v>5.9</v>
      </c>
      <c r="J15248">
        <v>1.32E-3</v>
      </c>
      <c r="L15248">
        <v>1.975993630573248</v>
      </c>
      <c r="M15248" s="2">
        <f t="shared" si="479"/>
        <v>62.420382165605091</v>
      </c>
      <c r="N15248" t="s">
        <v>6</v>
      </c>
    </row>
    <row r="15249" spans="1:14">
      <c r="A15249">
        <v>99</v>
      </c>
      <c r="B15249" t="s">
        <v>3105</v>
      </c>
      <c r="C15249" t="s">
        <v>3106</v>
      </c>
      <c r="D15249">
        <v>719</v>
      </c>
      <c r="E15249" s="1">
        <v>1.3029999999999999</v>
      </c>
      <c r="F15249">
        <v>1.534</v>
      </c>
      <c r="G15249">
        <v>0.29199999999999998</v>
      </c>
      <c r="H15249">
        <v>65</v>
      </c>
      <c r="I15249">
        <v>6</v>
      </c>
      <c r="J15249">
        <v>1.57E-3</v>
      </c>
      <c r="K15249">
        <v>0.40400000000000003</v>
      </c>
      <c r="L15249">
        <v>1.975993630573248</v>
      </c>
      <c r="M15249" s="2">
        <f t="shared" si="479"/>
        <v>63.057324840764331</v>
      </c>
      <c r="N15249" t="s">
        <v>6</v>
      </c>
    </row>
    <row r="15250" spans="1:14">
      <c r="A15250">
        <v>100</v>
      </c>
      <c r="B15250" t="s">
        <v>10822</v>
      </c>
      <c r="C15250" t="s">
        <v>10823</v>
      </c>
      <c r="D15250">
        <v>926</v>
      </c>
      <c r="E15250" s="1">
        <v>1.278</v>
      </c>
      <c r="F15250">
        <v>1.274</v>
      </c>
      <c r="G15250">
        <v>0.20799999999999999</v>
      </c>
      <c r="H15250">
        <v>101</v>
      </c>
      <c r="I15250">
        <v>4.8</v>
      </c>
      <c r="J15250">
        <v>3.0899999999999999E-3</v>
      </c>
      <c r="K15250">
        <v>0.376</v>
      </c>
      <c r="L15250">
        <v>1.975993630573248</v>
      </c>
      <c r="M15250" s="2">
        <f t="shared" si="479"/>
        <v>63.694267515923563</v>
      </c>
      <c r="N15250" t="s">
        <v>6</v>
      </c>
    </row>
    <row r="15251" spans="1:14">
      <c r="A15251">
        <v>101</v>
      </c>
      <c r="B15251" t="s">
        <v>6891</v>
      </c>
      <c r="C15251" t="s">
        <v>6892</v>
      </c>
      <c r="D15251">
        <v>373</v>
      </c>
      <c r="E15251" s="1">
        <v>1.212</v>
      </c>
      <c r="H15251">
        <v>0</v>
      </c>
      <c r="I15251">
        <v>8.4</v>
      </c>
      <c r="J15251">
        <v>8.3000000000000001E-4</v>
      </c>
      <c r="L15251">
        <v>1.975993630573248</v>
      </c>
      <c r="M15251" s="2">
        <f t="shared" si="479"/>
        <v>64.331210191082803</v>
      </c>
      <c r="N15251" t="s">
        <v>6</v>
      </c>
    </row>
    <row r="15252" spans="1:14">
      <c r="A15252">
        <v>102</v>
      </c>
      <c r="B15252" t="s">
        <v>10796</v>
      </c>
      <c r="C15252" t="s">
        <v>10797</v>
      </c>
      <c r="D15252">
        <v>1432</v>
      </c>
      <c r="E15252" s="1">
        <v>1.2110000000000001</v>
      </c>
      <c r="F15252">
        <v>1.3169999999999999</v>
      </c>
      <c r="G15252">
        <v>0.38700000000000001</v>
      </c>
      <c r="H15252">
        <v>111</v>
      </c>
      <c r="I15252">
        <v>6</v>
      </c>
      <c r="J15252">
        <v>2.8400000000000001E-3</v>
      </c>
      <c r="K15252">
        <v>0.317</v>
      </c>
      <c r="L15252">
        <v>1.975993630573248</v>
      </c>
      <c r="M15252" s="2">
        <f t="shared" si="479"/>
        <v>64.968152866242036</v>
      </c>
      <c r="N15252" t="s">
        <v>6</v>
      </c>
    </row>
    <row r="15253" spans="1:14">
      <c r="A15253">
        <v>103</v>
      </c>
      <c r="B15253" t="s">
        <v>19646</v>
      </c>
      <c r="C15253" t="s">
        <v>19647</v>
      </c>
      <c r="D15253">
        <v>1166</v>
      </c>
      <c r="E15253" s="1">
        <v>1.2090000000000001</v>
      </c>
      <c r="F15253">
        <v>1.581</v>
      </c>
      <c r="G15253">
        <v>0.22</v>
      </c>
      <c r="H15253">
        <v>50</v>
      </c>
      <c r="I15253">
        <v>9.6</v>
      </c>
      <c r="J15253">
        <v>2.0200000000000001E-3</v>
      </c>
      <c r="K15253">
        <v>0.50800000000000001</v>
      </c>
      <c r="L15253">
        <v>1.975993630573248</v>
      </c>
      <c r="M15253" s="2">
        <f t="shared" si="479"/>
        <v>65.605095541401269</v>
      </c>
      <c r="N15253" t="s">
        <v>6</v>
      </c>
    </row>
    <row r="15254" spans="1:14">
      <c r="A15254">
        <v>104</v>
      </c>
      <c r="B15254" t="s">
        <v>3121</v>
      </c>
      <c r="C15254" t="s">
        <v>3122</v>
      </c>
      <c r="D15254">
        <v>120</v>
      </c>
      <c r="E15254" s="1">
        <v>1.2070000000000001</v>
      </c>
      <c r="F15254">
        <v>1.264</v>
      </c>
      <c r="G15254">
        <v>0.14299999999999999</v>
      </c>
      <c r="H15254">
        <v>56</v>
      </c>
      <c r="I15254">
        <v>2.1</v>
      </c>
      <c r="J15254">
        <v>5.5000000000000003E-4</v>
      </c>
      <c r="K15254">
        <v>0.36</v>
      </c>
      <c r="L15254">
        <v>1.975993630573248</v>
      </c>
      <c r="M15254" s="2">
        <f t="shared" si="479"/>
        <v>66.242038216560502</v>
      </c>
      <c r="N15254" t="s">
        <v>6</v>
      </c>
    </row>
    <row r="15255" spans="1:14">
      <c r="A15255">
        <v>105</v>
      </c>
      <c r="B15255" t="s">
        <v>10636</v>
      </c>
      <c r="C15255" t="s">
        <v>10637</v>
      </c>
      <c r="D15255">
        <v>752</v>
      </c>
      <c r="E15255" s="1">
        <v>1.2030000000000001</v>
      </c>
      <c r="F15255">
        <v>2.1640000000000001</v>
      </c>
      <c r="G15255">
        <v>0.35499999999999998</v>
      </c>
      <c r="H15255">
        <v>31</v>
      </c>
      <c r="I15255">
        <v>6.3</v>
      </c>
      <c r="J15255">
        <v>2.3700000000000001E-3</v>
      </c>
      <c r="K15255">
        <v>0.81799999999999995</v>
      </c>
      <c r="L15255">
        <v>1.975993630573248</v>
      </c>
      <c r="M15255" s="2">
        <f t="shared" si="479"/>
        <v>66.878980891719735</v>
      </c>
      <c r="N15255" t="s">
        <v>6</v>
      </c>
    </row>
    <row r="15256" spans="1:14">
      <c r="A15256">
        <v>106</v>
      </c>
      <c r="B15256" t="s">
        <v>10752</v>
      </c>
      <c r="C15256" t="s">
        <v>10753</v>
      </c>
      <c r="D15256">
        <v>651</v>
      </c>
      <c r="E15256" s="1">
        <v>1.2030000000000001</v>
      </c>
      <c r="F15256">
        <v>1.4770000000000001</v>
      </c>
      <c r="G15256">
        <v>0.38600000000000001</v>
      </c>
      <c r="H15256">
        <v>44</v>
      </c>
      <c r="I15256">
        <v>6.8</v>
      </c>
      <c r="J15256">
        <v>1.4E-3</v>
      </c>
      <c r="K15256">
        <v>0.45900000000000002</v>
      </c>
      <c r="L15256">
        <v>1.975993630573248</v>
      </c>
      <c r="M15256" s="2">
        <f t="shared" si="479"/>
        <v>67.515923566878982</v>
      </c>
      <c r="N15256" t="s">
        <v>6</v>
      </c>
    </row>
    <row r="15257" spans="1:14">
      <c r="A15257">
        <v>107</v>
      </c>
      <c r="B15257" t="s">
        <v>14414</v>
      </c>
      <c r="C15257" t="s">
        <v>14415</v>
      </c>
      <c r="D15257">
        <v>1926</v>
      </c>
      <c r="E15257" s="1">
        <v>1.194</v>
      </c>
      <c r="F15257">
        <v>1.147</v>
      </c>
      <c r="G15257">
        <v>0.17199999999999999</v>
      </c>
      <c r="H15257">
        <v>29</v>
      </c>
      <c r="I15257" t="s">
        <v>18288</v>
      </c>
      <c r="J15257">
        <v>8.0999999999999996E-4</v>
      </c>
      <c r="K15257">
        <v>0.32100000000000001</v>
      </c>
      <c r="L15257">
        <v>1.975993630573248</v>
      </c>
      <c r="M15257" s="2">
        <f t="shared" si="479"/>
        <v>68.152866242038215</v>
      </c>
      <c r="N15257" t="s">
        <v>6</v>
      </c>
    </row>
    <row r="15258" spans="1:14">
      <c r="A15258">
        <v>108</v>
      </c>
      <c r="B15258" t="s">
        <v>3109</v>
      </c>
      <c r="C15258" t="s">
        <v>3110</v>
      </c>
      <c r="D15258">
        <v>696</v>
      </c>
      <c r="E15258" s="1">
        <v>1.1759999999999999</v>
      </c>
      <c r="F15258">
        <v>1.351</v>
      </c>
      <c r="G15258">
        <v>0.25800000000000001</v>
      </c>
      <c r="H15258">
        <v>31</v>
      </c>
      <c r="I15258">
        <v>7</v>
      </c>
      <c r="J15258">
        <v>1.5399999999999999E-3</v>
      </c>
      <c r="K15258">
        <v>0.42299999999999999</v>
      </c>
      <c r="L15258">
        <v>1.975993630573248</v>
      </c>
      <c r="M15258" s="2">
        <f t="shared" si="479"/>
        <v>68.789808917197448</v>
      </c>
      <c r="N15258" t="s">
        <v>6</v>
      </c>
    </row>
    <row r="15259" spans="1:14">
      <c r="A15259">
        <v>109</v>
      </c>
      <c r="B15259" t="s">
        <v>14434</v>
      </c>
      <c r="C15259" t="s">
        <v>14435</v>
      </c>
      <c r="D15259">
        <v>1053</v>
      </c>
      <c r="E15259" s="1">
        <v>1.1539999999999999</v>
      </c>
      <c r="F15259">
        <v>1.218</v>
      </c>
      <c r="G15259">
        <v>8.1000000000000003E-2</v>
      </c>
      <c r="H15259">
        <v>99</v>
      </c>
      <c r="I15259">
        <v>6.5</v>
      </c>
      <c r="J15259">
        <v>2.1299999999999999E-3</v>
      </c>
      <c r="K15259">
        <v>0.30199999999999999</v>
      </c>
      <c r="L15259">
        <v>1.975993630573248</v>
      </c>
      <c r="M15259" s="2">
        <f t="shared" si="479"/>
        <v>69.42675159235668</v>
      </c>
      <c r="N15259" t="s">
        <v>6</v>
      </c>
    </row>
    <row r="15260" spans="1:14">
      <c r="A15260">
        <v>110</v>
      </c>
      <c r="B15260" t="s">
        <v>3065</v>
      </c>
      <c r="C15260" t="s">
        <v>3066</v>
      </c>
      <c r="D15260">
        <v>275</v>
      </c>
      <c r="E15260" s="1">
        <v>1.141</v>
      </c>
      <c r="F15260">
        <v>1.1779999999999999</v>
      </c>
      <c r="G15260">
        <v>0.192</v>
      </c>
      <c r="H15260">
        <v>52</v>
      </c>
      <c r="I15260">
        <v>3.2</v>
      </c>
      <c r="J15260">
        <v>1.57E-3</v>
      </c>
      <c r="K15260">
        <v>0.39800000000000002</v>
      </c>
      <c r="L15260">
        <v>1.975993630573248</v>
      </c>
      <c r="M15260" s="2">
        <f t="shared" si="479"/>
        <v>70.063694267515913</v>
      </c>
      <c r="N15260" t="s">
        <v>6</v>
      </c>
    </row>
    <row r="15261" spans="1:14">
      <c r="A15261">
        <v>111</v>
      </c>
      <c r="B15261" t="s">
        <v>10810</v>
      </c>
      <c r="C15261" t="s">
        <v>10811</v>
      </c>
      <c r="D15261">
        <v>878</v>
      </c>
      <c r="E15261" s="1">
        <v>1.121</v>
      </c>
      <c r="F15261">
        <v>1.3109999999999999</v>
      </c>
      <c r="G15261">
        <v>0.29099999999999998</v>
      </c>
      <c r="H15261">
        <v>55</v>
      </c>
      <c r="I15261">
        <v>5.9</v>
      </c>
      <c r="J15261">
        <v>2.6099999999999999E-3</v>
      </c>
      <c r="K15261">
        <v>0.44900000000000001</v>
      </c>
      <c r="L15261">
        <v>1.975993630573248</v>
      </c>
      <c r="M15261" s="2">
        <f t="shared" si="479"/>
        <v>70.70063694267516</v>
      </c>
      <c r="N15261" t="s">
        <v>6</v>
      </c>
    </row>
    <row r="15262" spans="1:14">
      <c r="A15262">
        <v>112</v>
      </c>
      <c r="B15262" t="s">
        <v>3081</v>
      </c>
      <c r="C15262" t="s">
        <v>3082</v>
      </c>
      <c r="D15262">
        <v>1831</v>
      </c>
      <c r="E15262" s="1">
        <v>1.119</v>
      </c>
      <c r="F15262">
        <v>1.224</v>
      </c>
      <c r="G15262">
        <v>0.13200000000000001</v>
      </c>
      <c r="H15262">
        <v>53</v>
      </c>
      <c r="I15262">
        <v>7</v>
      </c>
      <c r="J15262">
        <v>4.2900000000000004E-3</v>
      </c>
      <c r="K15262">
        <v>0.436</v>
      </c>
      <c r="L15262">
        <v>1.975993630573248</v>
      </c>
      <c r="M15262" s="2">
        <f t="shared" si="479"/>
        <v>71.337579617834393</v>
      </c>
      <c r="N15262" t="s">
        <v>6</v>
      </c>
    </row>
    <row r="15263" spans="1:14">
      <c r="A15263">
        <v>113</v>
      </c>
      <c r="B15263" t="s">
        <v>3089</v>
      </c>
      <c r="C15263" t="s">
        <v>3090</v>
      </c>
      <c r="D15263">
        <v>981</v>
      </c>
      <c r="E15263" s="1">
        <v>1.1160000000000001</v>
      </c>
      <c r="F15263">
        <v>1.1619999999999999</v>
      </c>
      <c r="G15263">
        <v>0.35799999999999998</v>
      </c>
      <c r="H15263">
        <v>109</v>
      </c>
      <c r="I15263">
        <v>5.0999999999999996</v>
      </c>
      <c r="J15263">
        <v>1.8699999999999999E-3</v>
      </c>
      <c r="K15263">
        <v>0.248</v>
      </c>
      <c r="L15263">
        <v>1.975993630573248</v>
      </c>
      <c r="M15263" s="2">
        <f t="shared" si="479"/>
        <v>71.974522292993626</v>
      </c>
      <c r="N15263" t="s">
        <v>6</v>
      </c>
    </row>
    <row r="15264" spans="1:14">
      <c r="A15264">
        <v>114</v>
      </c>
      <c r="B15264" t="s">
        <v>3143</v>
      </c>
      <c r="C15264" t="s">
        <v>3144</v>
      </c>
      <c r="D15264">
        <v>75</v>
      </c>
      <c r="E15264" s="1">
        <v>1.1140000000000001</v>
      </c>
      <c r="G15264">
        <v>0.14299999999999999</v>
      </c>
      <c r="H15264">
        <v>7</v>
      </c>
      <c r="J15264">
        <v>4.8999999999999998E-4</v>
      </c>
      <c r="L15264">
        <v>1.975993630573248</v>
      </c>
      <c r="M15264" s="2">
        <f t="shared" si="479"/>
        <v>72.611464968152859</v>
      </c>
      <c r="N15264" t="s">
        <v>6</v>
      </c>
    </row>
    <row r="15265" spans="1:14">
      <c r="A15265">
        <v>115</v>
      </c>
      <c r="B15265" t="s">
        <v>3165</v>
      </c>
      <c r="C15265" t="s">
        <v>3166</v>
      </c>
      <c r="D15265">
        <v>3042</v>
      </c>
      <c r="E15265" s="1">
        <v>1.0660000000000001</v>
      </c>
      <c r="F15265">
        <v>1.528</v>
      </c>
      <c r="G15265">
        <v>0.25</v>
      </c>
      <c r="H15265">
        <v>100</v>
      </c>
      <c r="I15265">
        <v>7.4</v>
      </c>
      <c r="J15265">
        <v>5.6299999999999996E-3</v>
      </c>
      <c r="K15265">
        <v>0.42399999999999999</v>
      </c>
      <c r="L15265">
        <v>1.975993630573248</v>
      </c>
      <c r="M15265" s="2">
        <f t="shared" si="479"/>
        <v>73.248407643312092</v>
      </c>
      <c r="N15265" t="s">
        <v>6</v>
      </c>
    </row>
    <row r="15266" spans="1:14">
      <c r="A15266">
        <v>116</v>
      </c>
      <c r="B15266" t="s">
        <v>3049</v>
      </c>
      <c r="C15266" t="s">
        <v>3050</v>
      </c>
      <c r="D15266">
        <v>585</v>
      </c>
      <c r="E15266" s="1">
        <v>1.0569999999999999</v>
      </c>
      <c r="F15266">
        <v>1.2929999999999999</v>
      </c>
      <c r="G15266">
        <v>0.17</v>
      </c>
      <c r="H15266">
        <v>88</v>
      </c>
      <c r="I15266">
        <v>4.2</v>
      </c>
      <c r="J15266">
        <v>1.4499999999999999E-3</v>
      </c>
      <c r="K15266">
        <v>0.29099999999999998</v>
      </c>
      <c r="L15266">
        <v>1.975993630573248</v>
      </c>
      <c r="M15266" s="2">
        <f t="shared" si="479"/>
        <v>73.885350318471339</v>
      </c>
      <c r="N15266" t="s">
        <v>6</v>
      </c>
    </row>
    <row r="15267" spans="1:14">
      <c r="A15267">
        <v>117</v>
      </c>
      <c r="B15267" t="s">
        <v>3181</v>
      </c>
      <c r="C15267" t="s">
        <v>3182</v>
      </c>
      <c r="D15267">
        <v>829</v>
      </c>
      <c r="E15267" s="1">
        <v>1.042</v>
      </c>
      <c r="G15267">
        <v>0.33300000000000002</v>
      </c>
      <c r="H15267">
        <v>93</v>
      </c>
      <c r="I15267">
        <v>4.8</v>
      </c>
      <c r="J15267">
        <v>3.2100000000000002E-3</v>
      </c>
      <c r="L15267">
        <v>1.975993630573248</v>
      </c>
      <c r="M15267" s="2">
        <f t="shared" si="479"/>
        <v>74.522292993630572</v>
      </c>
      <c r="N15267" t="s">
        <v>6</v>
      </c>
    </row>
    <row r="15268" spans="1:14">
      <c r="A15268">
        <v>118</v>
      </c>
      <c r="B15268" t="s">
        <v>5328</v>
      </c>
      <c r="C15268" t="s">
        <v>5329</v>
      </c>
      <c r="D15268">
        <v>89</v>
      </c>
      <c r="E15268" s="1">
        <v>1.0269999999999999</v>
      </c>
      <c r="F15268">
        <v>1.0109999999999999</v>
      </c>
      <c r="H15268">
        <v>0</v>
      </c>
      <c r="J15268">
        <v>2.7E-4</v>
      </c>
      <c r="K15268">
        <v>0.17299999999999999</v>
      </c>
      <c r="L15268">
        <v>1.975993630573248</v>
      </c>
      <c r="M15268" s="2">
        <f t="shared" si="479"/>
        <v>75.159235668789819</v>
      </c>
      <c r="N15268" t="s">
        <v>6</v>
      </c>
    </row>
    <row r="15269" spans="1:14">
      <c r="A15269">
        <v>119</v>
      </c>
      <c r="B15269" t="s">
        <v>10744</v>
      </c>
      <c r="C15269" t="s">
        <v>10745</v>
      </c>
      <c r="D15269">
        <v>3492</v>
      </c>
      <c r="E15269" s="1">
        <v>1.0169999999999999</v>
      </c>
      <c r="F15269">
        <v>1.131</v>
      </c>
      <c r="G15269">
        <v>0.44600000000000001</v>
      </c>
      <c r="H15269">
        <v>184</v>
      </c>
      <c r="I15269" t="s">
        <v>18288</v>
      </c>
      <c r="J15269">
        <v>5.5100000000000001E-3</v>
      </c>
      <c r="K15269">
        <v>0.39200000000000002</v>
      </c>
      <c r="L15269">
        <v>1.975993630573248</v>
      </c>
      <c r="M15269" s="2">
        <f t="shared" si="479"/>
        <v>75.796178343949052</v>
      </c>
      <c r="N15269" t="s">
        <v>6</v>
      </c>
    </row>
    <row r="15270" spans="1:14">
      <c r="A15270">
        <v>120</v>
      </c>
      <c r="B15270" t="s">
        <v>10784</v>
      </c>
      <c r="C15270" t="s">
        <v>10785</v>
      </c>
      <c r="D15270">
        <v>520</v>
      </c>
      <c r="E15270" s="1">
        <v>1.014</v>
      </c>
      <c r="F15270">
        <v>1.1020000000000001</v>
      </c>
      <c r="G15270">
        <v>9.0999999999999998E-2</v>
      </c>
      <c r="H15270">
        <v>44</v>
      </c>
      <c r="I15270">
        <v>6.7</v>
      </c>
      <c r="J15270">
        <v>1.25E-3</v>
      </c>
      <c r="K15270">
        <v>0.33200000000000002</v>
      </c>
      <c r="L15270">
        <v>1.975993630573248</v>
      </c>
      <c r="M15270" s="2">
        <f t="shared" si="479"/>
        <v>76.433121019108285</v>
      </c>
      <c r="N15270" t="s">
        <v>6</v>
      </c>
    </row>
    <row r="15271" spans="1:14">
      <c r="A15271">
        <v>121</v>
      </c>
      <c r="B15271" t="s">
        <v>3103</v>
      </c>
      <c r="C15271" t="s">
        <v>3104</v>
      </c>
      <c r="D15271">
        <v>126</v>
      </c>
      <c r="E15271" s="1">
        <v>1.012</v>
      </c>
      <c r="F15271">
        <v>1.0089999999999999</v>
      </c>
      <c r="G15271">
        <v>0.20499999999999999</v>
      </c>
      <c r="H15271">
        <v>44</v>
      </c>
      <c r="I15271">
        <v>2.2999999999999998</v>
      </c>
      <c r="J15271">
        <v>7.2999999999999996E-4</v>
      </c>
      <c r="K15271">
        <v>0.379</v>
      </c>
      <c r="L15271">
        <v>1.975993630573248</v>
      </c>
      <c r="M15271" s="2">
        <f t="shared" si="479"/>
        <v>77.070063694267517</v>
      </c>
      <c r="N15271" t="s">
        <v>6</v>
      </c>
    </row>
    <row r="15272" spans="1:14">
      <c r="A15272">
        <v>122</v>
      </c>
      <c r="B15272" t="s">
        <v>3073</v>
      </c>
      <c r="C15272" t="s">
        <v>3074</v>
      </c>
      <c r="D15272">
        <v>362</v>
      </c>
      <c r="E15272" s="1">
        <v>0.91900000000000004</v>
      </c>
      <c r="F15272">
        <v>0.70699999999999996</v>
      </c>
      <c r="G15272">
        <v>0.48299999999999998</v>
      </c>
      <c r="H15272">
        <v>29</v>
      </c>
      <c r="I15272">
        <v>5.3</v>
      </c>
      <c r="J15272">
        <v>6.9999999999999999E-4</v>
      </c>
      <c r="K15272">
        <v>0.151</v>
      </c>
      <c r="L15272">
        <v>1.975993630573248</v>
      </c>
      <c r="M15272" s="2">
        <f t="shared" si="479"/>
        <v>77.70700636942675</v>
      </c>
      <c r="N15272" t="s">
        <v>6</v>
      </c>
    </row>
    <row r="15273" spans="1:14">
      <c r="A15273">
        <v>123</v>
      </c>
      <c r="B15273" t="s">
        <v>10854</v>
      </c>
      <c r="C15273" t="s">
        <v>10855</v>
      </c>
      <c r="D15273">
        <v>4488</v>
      </c>
      <c r="E15273" s="1">
        <v>0.90900000000000003</v>
      </c>
      <c r="F15273">
        <v>0.85699999999999998</v>
      </c>
      <c r="G15273">
        <v>0.184</v>
      </c>
      <c r="H15273">
        <v>376</v>
      </c>
      <c r="I15273">
        <v>7.4</v>
      </c>
      <c r="J15273">
        <v>9.5899999999999996E-3</v>
      </c>
      <c r="K15273">
        <v>0.27900000000000003</v>
      </c>
      <c r="L15273">
        <v>1.975993630573248</v>
      </c>
      <c r="M15273" s="2">
        <f t="shared" si="479"/>
        <v>78.343949044585997</v>
      </c>
      <c r="N15273" t="s">
        <v>6</v>
      </c>
    </row>
    <row r="15274" spans="1:14">
      <c r="A15274">
        <v>124</v>
      </c>
      <c r="B15274" t="s">
        <v>16294</v>
      </c>
      <c r="C15274" t="s">
        <v>16295</v>
      </c>
      <c r="D15274">
        <v>752</v>
      </c>
      <c r="E15274" s="1">
        <v>0.88</v>
      </c>
      <c r="F15274">
        <v>0.90600000000000003</v>
      </c>
      <c r="G15274">
        <v>0.161</v>
      </c>
      <c r="H15274">
        <v>118</v>
      </c>
      <c r="I15274">
        <v>6</v>
      </c>
      <c r="J15274">
        <v>1.7600000000000001E-3</v>
      </c>
      <c r="K15274">
        <v>0.25600000000000001</v>
      </c>
      <c r="L15274">
        <v>1.975993630573248</v>
      </c>
      <c r="M15274" s="2">
        <f t="shared" si="479"/>
        <v>78.98089171974523</v>
      </c>
      <c r="N15274" t="s">
        <v>6</v>
      </c>
    </row>
    <row r="15275" spans="1:14">
      <c r="A15275">
        <v>125</v>
      </c>
      <c r="B15275" t="s">
        <v>10748</v>
      </c>
      <c r="C15275" t="s">
        <v>10749</v>
      </c>
      <c r="D15275">
        <v>1207</v>
      </c>
      <c r="E15275" s="1">
        <v>0.87</v>
      </c>
      <c r="F15275">
        <v>1.103</v>
      </c>
      <c r="G15275">
        <v>0.14099999999999999</v>
      </c>
      <c r="H15275">
        <v>64</v>
      </c>
      <c r="I15275">
        <v>6.9</v>
      </c>
      <c r="J15275">
        <v>2.5300000000000001E-3</v>
      </c>
      <c r="K15275">
        <v>0.315</v>
      </c>
      <c r="L15275">
        <v>1.975993630573248</v>
      </c>
      <c r="M15275" s="2">
        <f t="shared" si="479"/>
        <v>79.617834394904463</v>
      </c>
      <c r="N15275" t="s">
        <v>6</v>
      </c>
    </row>
    <row r="15276" spans="1:14">
      <c r="A15276">
        <v>126</v>
      </c>
      <c r="B15276" t="s">
        <v>11843</v>
      </c>
      <c r="C15276" t="s">
        <v>11844</v>
      </c>
      <c r="D15276">
        <v>474</v>
      </c>
      <c r="E15276" s="1">
        <v>0.85599999999999998</v>
      </c>
      <c r="F15276">
        <v>0.97699999999999998</v>
      </c>
      <c r="H15276">
        <v>0</v>
      </c>
      <c r="I15276">
        <v>6.8</v>
      </c>
      <c r="J15276">
        <v>8.4000000000000003E-4</v>
      </c>
      <c r="K15276">
        <v>0.218</v>
      </c>
      <c r="L15276">
        <v>1.975993630573248</v>
      </c>
      <c r="M15276" s="2">
        <f t="shared" si="479"/>
        <v>80.254777070063696</v>
      </c>
      <c r="N15276" t="s">
        <v>6</v>
      </c>
    </row>
    <row r="15277" spans="1:14">
      <c r="A15277">
        <v>127</v>
      </c>
      <c r="B15277" t="s">
        <v>3061</v>
      </c>
      <c r="C15277" t="s">
        <v>3062</v>
      </c>
      <c r="D15277">
        <v>3930</v>
      </c>
      <c r="E15277" s="1">
        <v>0.82599999999999996</v>
      </c>
      <c r="F15277">
        <v>1.294</v>
      </c>
      <c r="G15277">
        <v>0.17299999999999999</v>
      </c>
      <c r="H15277">
        <v>220</v>
      </c>
      <c r="I15277">
        <v>6.2</v>
      </c>
      <c r="J15277">
        <v>7.9699999999999997E-3</v>
      </c>
      <c r="K15277">
        <v>0.32</v>
      </c>
      <c r="L15277">
        <v>1.975993630573248</v>
      </c>
      <c r="M15277" s="2">
        <f t="shared" si="479"/>
        <v>80.891719745222929</v>
      </c>
      <c r="N15277" t="s">
        <v>6</v>
      </c>
    </row>
    <row r="15278" spans="1:14">
      <c r="A15278">
        <v>128</v>
      </c>
      <c r="B15278" t="s">
        <v>3129</v>
      </c>
      <c r="C15278" t="s">
        <v>3130</v>
      </c>
      <c r="D15278">
        <v>114</v>
      </c>
      <c r="E15278" s="1">
        <v>0.79700000000000004</v>
      </c>
      <c r="G15278">
        <v>0</v>
      </c>
      <c r="H15278">
        <v>33</v>
      </c>
      <c r="I15278">
        <v>3.2</v>
      </c>
      <c r="J15278">
        <v>4.6999999999999999E-4</v>
      </c>
      <c r="L15278">
        <v>1.975993630573248</v>
      </c>
      <c r="M15278" s="2">
        <f t="shared" si="479"/>
        <v>81.528662420382176</v>
      </c>
      <c r="N15278" t="s">
        <v>6</v>
      </c>
    </row>
    <row r="15279" spans="1:14">
      <c r="A15279">
        <v>129</v>
      </c>
      <c r="B15279" t="s">
        <v>10650</v>
      </c>
      <c r="C15279" t="s">
        <v>10651</v>
      </c>
      <c r="D15279">
        <v>113</v>
      </c>
      <c r="E15279" s="1">
        <v>0.78800000000000003</v>
      </c>
      <c r="F15279">
        <v>0.94199999999999995</v>
      </c>
      <c r="G15279">
        <v>0.61499999999999999</v>
      </c>
      <c r="H15279">
        <v>26</v>
      </c>
      <c r="I15279">
        <v>3</v>
      </c>
      <c r="J15279">
        <v>5.1000000000000004E-4</v>
      </c>
      <c r="K15279">
        <v>0.28499999999999998</v>
      </c>
      <c r="L15279">
        <v>1.975993630573248</v>
      </c>
      <c r="M15279" s="2">
        <f t="shared" ref="M15279:M15307" si="480">A15279/157*100</f>
        <v>82.165605095541409</v>
      </c>
      <c r="N15279" t="s">
        <v>6</v>
      </c>
    </row>
    <row r="15280" spans="1:14">
      <c r="A15280">
        <v>130</v>
      </c>
      <c r="B15280" t="s">
        <v>6863</v>
      </c>
      <c r="C15280" t="s">
        <v>6864</v>
      </c>
      <c r="D15280">
        <v>2944</v>
      </c>
      <c r="E15280" s="1">
        <v>0.78200000000000003</v>
      </c>
      <c r="F15280">
        <v>0.91400000000000003</v>
      </c>
      <c r="G15280">
        <v>0.129</v>
      </c>
      <c r="H15280">
        <v>124</v>
      </c>
      <c r="I15280" t="s">
        <v>18288</v>
      </c>
      <c r="J15280">
        <v>3.3700000000000002E-3</v>
      </c>
      <c r="K15280">
        <v>0.27500000000000002</v>
      </c>
      <c r="L15280">
        <v>1.975993630573248</v>
      </c>
      <c r="M15280" s="2">
        <f t="shared" si="480"/>
        <v>82.802547770700642</v>
      </c>
      <c r="N15280" t="s">
        <v>6</v>
      </c>
    </row>
    <row r="15281" spans="1:14">
      <c r="A15281">
        <v>131</v>
      </c>
      <c r="B15281" t="s">
        <v>15966</v>
      </c>
      <c r="C15281" t="s">
        <v>15967</v>
      </c>
      <c r="D15281">
        <v>596</v>
      </c>
      <c r="E15281" s="1">
        <v>0.78200000000000003</v>
      </c>
      <c r="F15281">
        <v>1.3220000000000001</v>
      </c>
      <c r="G15281">
        <v>0.10299999999999999</v>
      </c>
      <c r="H15281">
        <v>39</v>
      </c>
      <c r="I15281">
        <v>6.9</v>
      </c>
      <c r="J15281">
        <v>1.6800000000000001E-3</v>
      </c>
      <c r="K15281">
        <v>0.53300000000000003</v>
      </c>
      <c r="L15281">
        <v>1.975993630573248</v>
      </c>
      <c r="M15281" s="2">
        <f t="shared" si="480"/>
        <v>83.439490445859875</v>
      </c>
      <c r="N15281" t="s">
        <v>6</v>
      </c>
    </row>
    <row r="15282" spans="1:14">
      <c r="A15282">
        <v>132</v>
      </c>
      <c r="B15282" t="s">
        <v>11997</v>
      </c>
      <c r="C15282" t="s">
        <v>11998</v>
      </c>
      <c r="D15282">
        <v>1043</v>
      </c>
      <c r="E15282" s="1">
        <v>0.78</v>
      </c>
      <c r="F15282">
        <v>1.0649999999999999</v>
      </c>
      <c r="G15282">
        <v>0.16400000000000001</v>
      </c>
      <c r="H15282">
        <v>61</v>
      </c>
      <c r="I15282">
        <v>8.3000000000000007</v>
      </c>
      <c r="J15282">
        <v>1.5100000000000001E-3</v>
      </c>
      <c r="K15282">
        <v>0.27800000000000002</v>
      </c>
      <c r="L15282">
        <v>1.975993630573248</v>
      </c>
      <c r="M15282" s="2">
        <f t="shared" si="480"/>
        <v>84.076433121019107</v>
      </c>
      <c r="N15282" t="s">
        <v>6</v>
      </c>
    </row>
    <row r="15283" spans="1:14">
      <c r="A15283">
        <v>133</v>
      </c>
      <c r="B15283" t="s">
        <v>3039</v>
      </c>
      <c r="C15283" t="s">
        <v>3040</v>
      </c>
      <c r="D15283">
        <v>482</v>
      </c>
      <c r="E15283" s="1">
        <v>0.76300000000000001</v>
      </c>
      <c r="G15283">
        <v>8.2000000000000003E-2</v>
      </c>
      <c r="H15283">
        <v>49</v>
      </c>
      <c r="I15283">
        <v>5.6</v>
      </c>
      <c r="J15283">
        <v>1.31E-3</v>
      </c>
      <c r="L15283">
        <v>1.975993630573248</v>
      </c>
      <c r="M15283" s="2">
        <f t="shared" si="480"/>
        <v>84.713375796178354</v>
      </c>
      <c r="N15283" t="s">
        <v>6</v>
      </c>
    </row>
    <row r="15284" spans="1:14">
      <c r="A15284">
        <v>134</v>
      </c>
      <c r="B15284" t="s">
        <v>3087</v>
      </c>
      <c r="C15284" t="s">
        <v>3088</v>
      </c>
      <c r="D15284">
        <v>705</v>
      </c>
      <c r="E15284" s="1">
        <v>0.75800000000000001</v>
      </c>
      <c r="F15284">
        <v>1.022</v>
      </c>
      <c r="G15284">
        <v>0.31</v>
      </c>
      <c r="H15284">
        <v>29</v>
      </c>
      <c r="I15284" t="s">
        <v>18288</v>
      </c>
      <c r="J15284">
        <v>4.8000000000000001E-4</v>
      </c>
      <c r="K15284">
        <v>0.15</v>
      </c>
      <c r="L15284">
        <v>1.975993630573248</v>
      </c>
      <c r="M15284" s="2">
        <f t="shared" si="480"/>
        <v>85.350318471337587</v>
      </c>
      <c r="N15284" t="s">
        <v>6</v>
      </c>
    </row>
    <row r="15285" spans="1:14">
      <c r="A15285">
        <v>135</v>
      </c>
      <c r="B15285" t="s">
        <v>15904</v>
      </c>
      <c r="C15285" t="s">
        <v>15905</v>
      </c>
      <c r="D15285">
        <v>225</v>
      </c>
      <c r="E15285" s="1">
        <v>0.755</v>
      </c>
      <c r="F15285">
        <v>0.63100000000000001</v>
      </c>
      <c r="G15285">
        <v>0.16</v>
      </c>
      <c r="H15285">
        <v>50</v>
      </c>
      <c r="I15285">
        <v>4.3</v>
      </c>
      <c r="J15285">
        <v>6.3000000000000003E-4</v>
      </c>
      <c r="K15285">
        <v>0.16700000000000001</v>
      </c>
      <c r="L15285">
        <v>1.975993630573248</v>
      </c>
      <c r="M15285" s="2">
        <f t="shared" si="480"/>
        <v>85.98726114649682</v>
      </c>
      <c r="N15285" t="s">
        <v>6</v>
      </c>
    </row>
    <row r="15286" spans="1:14">
      <c r="A15286">
        <v>136</v>
      </c>
      <c r="B15286" t="s">
        <v>3059</v>
      </c>
      <c r="C15286" t="s">
        <v>3060</v>
      </c>
      <c r="D15286">
        <v>1225</v>
      </c>
      <c r="E15286" s="1">
        <v>0.72199999999999998</v>
      </c>
      <c r="F15286">
        <v>1.0049999999999999</v>
      </c>
      <c r="G15286">
        <v>0.23599999999999999</v>
      </c>
      <c r="H15286">
        <v>161</v>
      </c>
      <c r="I15286">
        <v>5.4</v>
      </c>
      <c r="J15286">
        <v>2.9299999999999999E-3</v>
      </c>
      <c r="K15286">
        <v>0.21299999999999999</v>
      </c>
      <c r="L15286">
        <v>1.975993630573248</v>
      </c>
      <c r="M15286" s="2">
        <f t="shared" si="480"/>
        <v>86.624203821656053</v>
      </c>
      <c r="N15286" t="s">
        <v>6</v>
      </c>
    </row>
    <row r="15287" spans="1:14">
      <c r="A15287">
        <v>137</v>
      </c>
      <c r="B15287" t="s">
        <v>3117</v>
      </c>
      <c r="C15287" t="s">
        <v>3118</v>
      </c>
      <c r="D15287">
        <v>286</v>
      </c>
      <c r="E15287" s="1">
        <v>0.72099999999999997</v>
      </c>
      <c r="G15287">
        <v>0.48699999999999999</v>
      </c>
      <c r="H15287">
        <v>39</v>
      </c>
      <c r="I15287">
        <v>4.3</v>
      </c>
      <c r="J15287">
        <v>8.0999999999999996E-4</v>
      </c>
      <c r="L15287">
        <v>1.975993630573248</v>
      </c>
      <c r="M15287" s="2">
        <f t="shared" si="480"/>
        <v>87.261146496815286</v>
      </c>
      <c r="N15287" t="s">
        <v>6</v>
      </c>
    </row>
    <row r="15288" spans="1:14">
      <c r="A15288">
        <v>138</v>
      </c>
      <c r="B15288" t="s">
        <v>3151</v>
      </c>
      <c r="C15288" t="s">
        <v>3152</v>
      </c>
      <c r="D15288">
        <v>283</v>
      </c>
      <c r="E15288" s="1">
        <v>0.71399999999999997</v>
      </c>
      <c r="G15288">
        <v>6.2E-2</v>
      </c>
      <c r="H15288">
        <v>32</v>
      </c>
      <c r="I15288">
        <v>6.4</v>
      </c>
      <c r="J15288">
        <v>5.5999999999999995E-4</v>
      </c>
      <c r="L15288">
        <v>1.975993630573248</v>
      </c>
      <c r="M15288" s="2">
        <f t="shared" si="480"/>
        <v>87.898089171974519</v>
      </c>
      <c r="N15288" t="s">
        <v>6</v>
      </c>
    </row>
    <row r="15289" spans="1:14">
      <c r="A15289">
        <v>139</v>
      </c>
      <c r="B15289" t="s">
        <v>3163</v>
      </c>
      <c r="C15289" t="s">
        <v>3164</v>
      </c>
      <c r="D15289">
        <v>642</v>
      </c>
      <c r="E15289" s="1">
        <v>0.68600000000000005</v>
      </c>
      <c r="F15289">
        <v>1</v>
      </c>
      <c r="G15289">
        <v>4.2000000000000003E-2</v>
      </c>
      <c r="H15289">
        <v>48</v>
      </c>
      <c r="I15289">
        <v>8.9</v>
      </c>
      <c r="J15289">
        <v>1.14E-3</v>
      </c>
      <c r="K15289">
        <v>0.30399999999999999</v>
      </c>
      <c r="L15289">
        <v>1.975993630573248</v>
      </c>
      <c r="M15289" s="2">
        <f t="shared" si="480"/>
        <v>88.535031847133766</v>
      </c>
      <c r="N15289" t="s">
        <v>6</v>
      </c>
    </row>
    <row r="15290" spans="1:14">
      <c r="A15290">
        <v>140</v>
      </c>
      <c r="B15290" t="s">
        <v>3063</v>
      </c>
      <c r="C15290" t="s">
        <v>3064</v>
      </c>
      <c r="D15290">
        <v>15</v>
      </c>
      <c r="E15290" s="1">
        <v>0.68400000000000005</v>
      </c>
      <c r="F15290">
        <v>0.68400000000000005</v>
      </c>
      <c r="G15290">
        <v>7.6999999999999999E-2</v>
      </c>
      <c r="H15290">
        <v>26</v>
      </c>
      <c r="J15290">
        <v>9.0000000000000006E-5</v>
      </c>
      <c r="K15290">
        <v>0.28299999999999997</v>
      </c>
      <c r="L15290">
        <v>1.975993630573248</v>
      </c>
      <c r="M15290" s="2">
        <f t="shared" si="480"/>
        <v>89.171974522292999</v>
      </c>
      <c r="N15290" t="s">
        <v>6</v>
      </c>
    </row>
    <row r="15291" spans="1:14">
      <c r="A15291">
        <v>141</v>
      </c>
      <c r="B15291" t="s">
        <v>3047</v>
      </c>
      <c r="C15291" t="s">
        <v>3048</v>
      </c>
      <c r="D15291">
        <v>296</v>
      </c>
      <c r="E15291" s="1">
        <v>0.66700000000000004</v>
      </c>
      <c r="G15291">
        <v>7.1999999999999995E-2</v>
      </c>
      <c r="H15291">
        <v>69</v>
      </c>
      <c r="I15291">
        <v>3.9</v>
      </c>
      <c r="J15291">
        <v>6.8999999999999997E-4</v>
      </c>
      <c r="L15291">
        <v>1.975993630573248</v>
      </c>
      <c r="M15291" s="2">
        <f t="shared" si="480"/>
        <v>89.808917197452232</v>
      </c>
      <c r="N15291" t="s">
        <v>6</v>
      </c>
    </row>
    <row r="15292" spans="1:14">
      <c r="A15292">
        <v>142</v>
      </c>
      <c r="B15292" t="s">
        <v>3067</v>
      </c>
      <c r="C15292" t="s">
        <v>3068</v>
      </c>
      <c r="D15292">
        <v>93</v>
      </c>
      <c r="E15292" s="1">
        <v>0.66</v>
      </c>
      <c r="F15292">
        <v>0.54100000000000004</v>
      </c>
      <c r="G15292">
        <v>0.44800000000000001</v>
      </c>
      <c r="H15292">
        <v>29</v>
      </c>
      <c r="J15292">
        <v>1.6000000000000001E-4</v>
      </c>
      <c r="K15292">
        <v>6.7000000000000004E-2</v>
      </c>
      <c r="L15292">
        <v>1.975993630573248</v>
      </c>
      <c r="M15292" s="2">
        <f t="shared" si="480"/>
        <v>90.445859872611464</v>
      </c>
      <c r="N15292" t="s">
        <v>6</v>
      </c>
    </row>
    <row r="15293" spans="1:14">
      <c r="A15293">
        <v>143</v>
      </c>
      <c r="B15293" t="s">
        <v>3183</v>
      </c>
      <c r="C15293" t="s">
        <v>3184</v>
      </c>
      <c r="D15293">
        <v>749</v>
      </c>
      <c r="E15293" s="1">
        <v>0.61099999999999999</v>
      </c>
      <c r="F15293">
        <v>0.61599999999999999</v>
      </c>
      <c r="G15293">
        <v>0.16500000000000001</v>
      </c>
      <c r="H15293">
        <v>79</v>
      </c>
      <c r="I15293">
        <v>7.1</v>
      </c>
      <c r="J15293">
        <v>1.82E-3</v>
      </c>
      <c r="K15293">
        <v>0.20899999999999999</v>
      </c>
      <c r="L15293">
        <v>1.975993630573248</v>
      </c>
      <c r="M15293" s="2">
        <f t="shared" si="480"/>
        <v>91.082802547770697</v>
      </c>
      <c r="N15293" t="s">
        <v>6</v>
      </c>
    </row>
    <row r="15294" spans="1:14">
      <c r="A15294">
        <v>144</v>
      </c>
      <c r="B15294" t="s">
        <v>8937</v>
      </c>
      <c r="C15294" t="s">
        <v>8938</v>
      </c>
      <c r="D15294">
        <v>2450</v>
      </c>
      <c r="E15294" s="1">
        <v>0.60699999999999998</v>
      </c>
      <c r="G15294">
        <v>5.7000000000000002E-2</v>
      </c>
      <c r="H15294">
        <v>174</v>
      </c>
      <c r="I15294" t="s">
        <v>18288</v>
      </c>
      <c r="J15294">
        <v>3.0799999999999998E-3</v>
      </c>
      <c r="L15294">
        <v>1.975993630573248</v>
      </c>
      <c r="M15294" s="2">
        <f t="shared" si="480"/>
        <v>91.719745222929944</v>
      </c>
      <c r="N15294" t="s">
        <v>6</v>
      </c>
    </row>
    <row r="15295" spans="1:14">
      <c r="A15295">
        <v>145</v>
      </c>
      <c r="B15295" t="s">
        <v>3051</v>
      </c>
      <c r="C15295" t="s">
        <v>3052</v>
      </c>
      <c r="D15295">
        <v>269</v>
      </c>
      <c r="E15295" s="1">
        <v>0.502</v>
      </c>
      <c r="F15295">
        <v>0.40300000000000002</v>
      </c>
      <c r="G15295">
        <v>0.14599999999999999</v>
      </c>
      <c r="H15295">
        <v>198</v>
      </c>
      <c r="I15295">
        <v>1.9</v>
      </c>
      <c r="J15295">
        <v>8.4000000000000003E-4</v>
      </c>
      <c r="K15295">
        <v>8.1000000000000003E-2</v>
      </c>
      <c r="L15295">
        <v>1.975993630573248</v>
      </c>
      <c r="M15295" s="2">
        <f t="shared" si="480"/>
        <v>92.356687898089177</v>
      </c>
      <c r="N15295" t="s">
        <v>6</v>
      </c>
    </row>
    <row r="15296" spans="1:14">
      <c r="A15296">
        <v>146</v>
      </c>
      <c r="B15296" t="s">
        <v>10856</v>
      </c>
      <c r="C15296" t="s">
        <v>10857</v>
      </c>
      <c r="D15296">
        <v>162</v>
      </c>
      <c r="E15296" s="1">
        <v>0.44400000000000001</v>
      </c>
      <c r="G15296">
        <v>3.1E-2</v>
      </c>
      <c r="H15296">
        <v>32</v>
      </c>
      <c r="I15296">
        <v>7.2</v>
      </c>
      <c r="J15296">
        <v>3.6000000000000002E-4</v>
      </c>
      <c r="L15296">
        <v>1.975993630573248</v>
      </c>
      <c r="M15296" s="2">
        <f t="shared" si="480"/>
        <v>92.99363057324841</v>
      </c>
      <c r="N15296" t="s">
        <v>6</v>
      </c>
    </row>
    <row r="15297" spans="1:14">
      <c r="A15297">
        <v>147</v>
      </c>
      <c r="B15297" t="s">
        <v>3115</v>
      </c>
      <c r="C15297" t="s">
        <v>3116</v>
      </c>
      <c r="D15297">
        <v>406</v>
      </c>
      <c r="E15297" s="1">
        <v>0.40500000000000003</v>
      </c>
      <c r="F15297">
        <v>0.46200000000000002</v>
      </c>
      <c r="G15297">
        <v>6.7000000000000004E-2</v>
      </c>
      <c r="H15297">
        <v>165</v>
      </c>
      <c r="I15297">
        <v>6</v>
      </c>
      <c r="J15297">
        <v>6.0999999999999997E-4</v>
      </c>
      <c r="K15297">
        <v>8.5000000000000006E-2</v>
      </c>
      <c r="L15297">
        <v>1.975993630573248</v>
      </c>
      <c r="M15297" s="2">
        <f t="shared" si="480"/>
        <v>93.630573248407643</v>
      </c>
      <c r="N15297" t="s">
        <v>6</v>
      </c>
    </row>
    <row r="15298" spans="1:14">
      <c r="A15298">
        <v>148</v>
      </c>
      <c r="B15298" t="s">
        <v>3141</v>
      </c>
      <c r="C15298" t="s">
        <v>3142</v>
      </c>
      <c r="D15298">
        <v>219</v>
      </c>
      <c r="E15298" s="1">
        <v>0.39100000000000001</v>
      </c>
      <c r="G15298">
        <v>3.5999999999999997E-2</v>
      </c>
      <c r="H15298">
        <v>56</v>
      </c>
      <c r="I15298">
        <v>6.3</v>
      </c>
      <c r="J15298">
        <v>2.7999999999999998E-4</v>
      </c>
      <c r="L15298">
        <v>1.975993630573248</v>
      </c>
      <c r="M15298" s="2">
        <f t="shared" si="480"/>
        <v>94.267515923566876</v>
      </c>
      <c r="N15298" t="s">
        <v>6</v>
      </c>
    </row>
    <row r="15299" spans="1:14">
      <c r="A15299">
        <v>149</v>
      </c>
      <c r="B15299" t="s">
        <v>3139</v>
      </c>
      <c r="C15299" t="s">
        <v>3140</v>
      </c>
      <c r="D15299">
        <v>382</v>
      </c>
      <c r="E15299" s="1">
        <v>0.38400000000000001</v>
      </c>
      <c r="F15299">
        <v>0.46200000000000002</v>
      </c>
      <c r="G15299">
        <v>0.372</v>
      </c>
      <c r="H15299">
        <v>43</v>
      </c>
      <c r="I15299">
        <v>7.8</v>
      </c>
      <c r="J15299">
        <v>4.2999999999999999E-4</v>
      </c>
      <c r="K15299">
        <v>9.8000000000000004E-2</v>
      </c>
      <c r="L15299">
        <v>1.975993630573248</v>
      </c>
      <c r="M15299" s="2">
        <f t="shared" si="480"/>
        <v>94.904458598726109</v>
      </c>
      <c r="N15299" t="s">
        <v>6</v>
      </c>
    </row>
    <row r="15300" spans="1:14">
      <c r="A15300">
        <v>150</v>
      </c>
      <c r="B15300" t="s">
        <v>3035</v>
      </c>
      <c r="C15300" t="s">
        <v>3036</v>
      </c>
      <c r="D15300">
        <v>151</v>
      </c>
      <c r="E15300" s="1">
        <v>0.35099999999999998</v>
      </c>
      <c r="F15300">
        <v>0.248</v>
      </c>
      <c r="G15300">
        <v>6.2E-2</v>
      </c>
      <c r="H15300">
        <v>32</v>
      </c>
      <c r="I15300">
        <v>5.7</v>
      </c>
      <c r="J15300">
        <v>2.7E-4</v>
      </c>
      <c r="K15300">
        <v>4.8000000000000001E-2</v>
      </c>
      <c r="L15300">
        <v>1.975993630573248</v>
      </c>
      <c r="M15300" s="2">
        <f t="shared" si="480"/>
        <v>95.541401273885356</v>
      </c>
      <c r="N15300" t="s">
        <v>6</v>
      </c>
    </row>
    <row r="15301" spans="1:14">
      <c r="A15301">
        <v>151</v>
      </c>
      <c r="B15301" t="s">
        <v>3079</v>
      </c>
      <c r="C15301" t="s">
        <v>3080</v>
      </c>
      <c r="D15301">
        <v>204</v>
      </c>
      <c r="E15301" s="1">
        <v>0.29899999999999999</v>
      </c>
      <c r="G15301">
        <v>0</v>
      </c>
      <c r="H15301">
        <v>10</v>
      </c>
      <c r="I15301">
        <v>7.3</v>
      </c>
      <c r="J15301">
        <v>3.4000000000000002E-4</v>
      </c>
      <c r="L15301">
        <v>1.975993630573248</v>
      </c>
      <c r="M15301" s="2">
        <f t="shared" si="480"/>
        <v>96.178343949044589</v>
      </c>
      <c r="N15301" t="s">
        <v>6</v>
      </c>
    </row>
    <row r="15302" spans="1:14">
      <c r="A15302">
        <v>152</v>
      </c>
      <c r="B15302" t="s">
        <v>3137</v>
      </c>
      <c r="C15302" t="s">
        <v>3138</v>
      </c>
      <c r="D15302">
        <v>61</v>
      </c>
      <c r="E15302" s="1">
        <v>0.27300000000000002</v>
      </c>
      <c r="G15302">
        <v>0</v>
      </c>
      <c r="H15302">
        <v>22</v>
      </c>
      <c r="J15302">
        <v>2.7E-4</v>
      </c>
      <c r="L15302">
        <v>1.975993630573248</v>
      </c>
      <c r="M15302" s="2">
        <f t="shared" si="480"/>
        <v>96.815286624203821</v>
      </c>
      <c r="N15302" t="s">
        <v>6</v>
      </c>
    </row>
    <row r="15303" spans="1:14">
      <c r="A15303">
        <v>153</v>
      </c>
      <c r="B15303" t="s">
        <v>3025</v>
      </c>
      <c r="C15303" t="s">
        <v>3026</v>
      </c>
      <c r="D15303">
        <v>185</v>
      </c>
      <c r="E15303" s="1">
        <v>0.26200000000000001</v>
      </c>
      <c r="F15303">
        <v>0.502</v>
      </c>
      <c r="G15303">
        <v>8.3000000000000004E-2</v>
      </c>
      <c r="H15303">
        <v>36</v>
      </c>
      <c r="I15303">
        <v>5.2</v>
      </c>
      <c r="J15303">
        <v>4.4000000000000002E-4</v>
      </c>
      <c r="K15303">
        <v>0.122</v>
      </c>
      <c r="L15303">
        <v>1.975993630573248</v>
      </c>
      <c r="M15303" s="2">
        <f t="shared" si="480"/>
        <v>97.452229299363054</v>
      </c>
      <c r="N15303" t="s">
        <v>6</v>
      </c>
    </row>
    <row r="15304" spans="1:14">
      <c r="A15304">
        <v>154</v>
      </c>
      <c r="B15304" t="s">
        <v>3167</v>
      </c>
      <c r="C15304" t="s">
        <v>3168</v>
      </c>
      <c r="D15304">
        <v>139</v>
      </c>
      <c r="E15304" s="1">
        <v>0.23899999999999999</v>
      </c>
      <c r="G15304">
        <v>0.13900000000000001</v>
      </c>
      <c r="H15304">
        <v>36</v>
      </c>
      <c r="I15304">
        <v>6.1</v>
      </c>
      <c r="J15304">
        <v>1.9000000000000001E-4</v>
      </c>
      <c r="L15304">
        <v>1.975993630573248</v>
      </c>
      <c r="M15304" s="2">
        <f t="shared" si="480"/>
        <v>98.089171974522287</v>
      </c>
      <c r="N15304" t="s">
        <v>6</v>
      </c>
    </row>
    <row r="15305" spans="1:14">
      <c r="A15305">
        <v>155</v>
      </c>
      <c r="B15305" t="s">
        <v>3045</v>
      </c>
      <c r="C15305" t="s">
        <v>3046</v>
      </c>
      <c r="D15305">
        <v>128</v>
      </c>
      <c r="E15305" s="1">
        <v>0.222</v>
      </c>
      <c r="F15305">
        <v>0.16200000000000001</v>
      </c>
      <c r="G15305">
        <v>0.01</v>
      </c>
      <c r="H15305">
        <v>99</v>
      </c>
      <c r="I15305">
        <v>6.9</v>
      </c>
      <c r="J15305">
        <v>8.0000000000000007E-5</v>
      </c>
      <c r="K15305">
        <v>1.4E-2</v>
      </c>
      <c r="L15305">
        <v>1.975993630573248</v>
      </c>
      <c r="M15305" s="2">
        <f t="shared" si="480"/>
        <v>98.726114649681534</v>
      </c>
      <c r="N15305" t="s">
        <v>6</v>
      </c>
    </row>
    <row r="15306" spans="1:14">
      <c r="A15306">
        <v>156</v>
      </c>
      <c r="B15306" t="s">
        <v>3071</v>
      </c>
      <c r="C15306" t="s">
        <v>3072</v>
      </c>
      <c r="D15306">
        <v>75</v>
      </c>
      <c r="E15306" s="1">
        <v>0.17599999999999999</v>
      </c>
      <c r="F15306">
        <v>0.307</v>
      </c>
      <c r="G15306">
        <v>0.17199999999999999</v>
      </c>
      <c r="H15306">
        <v>29</v>
      </c>
      <c r="J15306">
        <v>1.8000000000000001E-4</v>
      </c>
      <c r="K15306">
        <v>6.7000000000000004E-2</v>
      </c>
      <c r="L15306">
        <v>1.975993630573248</v>
      </c>
      <c r="M15306" s="2">
        <f t="shared" si="480"/>
        <v>99.363057324840767</v>
      </c>
      <c r="N15306" t="s">
        <v>6</v>
      </c>
    </row>
    <row r="15307" spans="1:14">
      <c r="A15307">
        <v>157</v>
      </c>
      <c r="B15307" t="s">
        <v>6973</v>
      </c>
      <c r="C15307" t="s">
        <v>6974</v>
      </c>
      <c r="D15307">
        <v>103</v>
      </c>
      <c r="E15307" s="1">
        <v>0.08</v>
      </c>
      <c r="G15307">
        <v>0</v>
      </c>
      <c r="H15307">
        <v>11</v>
      </c>
      <c r="I15307">
        <v>4.7</v>
      </c>
      <c r="J15307">
        <v>3.3E-4</v>
      </c>
      <c r="L15307">
        <v>1.975993630573248</v>
      </c>
      <c r="M15307" s="2">
        <f t="shared" si="480"/>
        <v>100</v>
      </c>
      <c r="N15307" t="s">
        <v>6</v>
      </c>
    </row>
    <row r="15308" spans="1:14" s="3" customFormat="1">
      <c r="E15308" s="4"/>
      <c r="M15308" s="5"/>
    </row>
    <row r="15309" spans="1:14">
      <c r="A15309">
        <v>1</v>
      </c>
      <c r="B15309" t="s">
        <v>7693</v>
      </c>
      <c r="C15309" t="s">
        <v>7694</v>
      </c>
      <c r="D15309">
        <v>13379</v>
      </c>
      <c r="E15309" s="1">
        <v>6.8780000000000001</v>
      </c>
      <c r="F15309">
        <v>7.032</v>
      </c>
      <c r="G15309">
        <v>1.4510000000000001</v>
      </c>
      <c r="H15309">
        <v>226</v>
      </c>
      <c r="I15309">
        <v>5.9</v>
      </c>
      <c r="J15309">
        <v>4.1950000000000001E-2</v>
      </c>
      <c r="K15309">
        <v>2.6</v>
      </c>
      <c r="L15309">
        <f>AVERAGE(E15309:E15427)</f>
        <v>2.126302521008403</v>
      </c>
      <c r="M15309" s="2">
        <f t="shared" ref="M15309:M15340" si="481">A15309/119*100</f>
        <v>0.84033613445378152</v>
      </c>
      <c r="N15309" t="s">
        <v>7</v>
      </c>
    </row>
    <row r="15310" spans="1:14">
      <c r="A15310">
        <v>2</v>
      </c>
      <c r="B15310" t="s">
        <v>3291</v>
      </c>
      <c r="C15310" t="s">
        <v>3292</v>
      </c>
      <c r="D15310">
        <v>45413</v>
      </c>
      <c r="E15310" s="1">
        <v>6.3390000000000004</v>
      </c>
      <c r="F15310">
        <v>6.7380000000000004</v>
      </c>
      <c r="G15310">
        <v>0.83199999999999996</v>
      </c>
      <c r="H15310">
        <v>381</v>
      </c>
      <c r="I15310">
        <v>9.9</v>
      </c>
      <c r="J15310">
        <v>7.5569999999999998E-2</v>
      </c>
      <c r="K15310">
        <v>2.2799999999999998</v>
      </c>
      <c r="L15310">
        <v>2.126302521008403</v>
      </c>
      <c r="M15310" s="2">
        <f t="shared" si="481"/>
        <v>1.680672268907563</v>
      </c>
      <c r="N15310" t="s">
        <v>7</v>
      </c>
    </row>
    <row r="15311" spans="1:14">
      <c r="A15311">
        <v>3</v>
      </c>
      <c r="B15311" t="s">
        <v>7699</v>
      </c>
      <c r="C15311" t="s">
        <v>7700</v>
      </c>
      <c r="D15311">
        <v>61770</v>
      </c>
      <c r="E15311" s="1">
        <v>6.2519999999999998</v>
      </c>
      <c r="F15311">
        <v>7.0629999999999997</v>
      </c>
      <c r="G15311">
        <v>1.2909999999999999</v>
      </c>
      <c r="H15311">
        <v>1222</v>
      </c>
      <c r="I15311">
        <v>6</v>
      </c>
      <c r="J15311">
        <v>0.16608999999999999</v>
      </c>
      <c r="K15311">
        <v>2.29</v>
      </c>
      <c r="L15311">
        <v>2.126302521008403</v>
      </c>
      <c r="M15311" s="2">
        <f t="shared" si="481"/>
        <v>2.5210084033613445</v>
      </c>
      <c r="N15311" t="s">
        <v>7</v>
      </c>
    </row>
    <row r="15312" spans="1:14">
      <c r="A15312">
        <v>4</v>
      </c>
      <c r="B15312" t="s">
        <v>16914</v>
      </c>
      <c r="C15312" t="s">
        <v>16915</v>
      </c>
      <c r="D15312">
        <v>2977</v>
      </c>
      <c r="E15312" s="1">
        <v>6.1639999999999997</v>
      </c>
      <c r="F15312">
        <v>6.7030000000000003</v>
      </c>
      <c r="G15312">
        <v>1.7170000000000001</v>
      </c>
      <c r="H15312">
        <v>113</v>
      </c>
      <c r="I15312">
        <v>2.9</v>
      </c>
      <c r="J15312">
        <v>1.8290000000000001E-2</v>
      </c>
      <c r="K15312">
        <v>2.5190000000000001</v>
      </c>
      <c r="L15312">
        <v>2.126302521008403</v>
      </c>
      <c r="M15312" s="2">
        <f t="shared" si="481"/>
        <v>3.3613445378151261</v>
      </c>
      <c r="N15312" t="s">
        <v>7</v>
      </c>
    </row>
    <row r="15313" spans="1:14">
      <c r="A15313">
        <v>5</v>
      </c>
      <c r="B15313" t="s">
        <v>16796</v>
      </c>
      <c r="C15313" t="s">
        <v>16797</v>
      </c>
      <c r="D15313">
        <v>1650</v>
      </c>
      <c r="E15313" s="1">
        <v>5.7949999999999999</v>
      </c>
      <c r="F15313">
        <v>6.5789999999999997</v>
      </c>
      <c r="G15313">
        <v>1.179</v>
      </c>
      <c r="H15313">
        <v>84</v>
      </c>
      <c r="I15313">
        <v>2.6</v>
      </c>
      <c r="J15313">
        <v>1.133E-2</v>
      </c>
      <c r="K15313">
        <v>2.75</v>
      </c>
      <c r="L15313">
        <v>2.126302521008403</v>
      </c>
      <c r="M15313" s="2">
        <f t="shared" si="481"/>
        <v>4.2016806722689077</v>
      </c>
      <c r="N15313" t="s">
        <v>7</v>
      </c>
    </row>
    <row r="15314" spans="1:14">
      <c r="A15314">
        <v>6</v>
      </c>
      <c r="B15314" t="s">
        <v>3245</v>
      </c>
      <c r="C15314" t="s">
        <v>3246</v>
      </c>
      <c r="D15314">
        <v>21262</v>
      </c>
      <c r="E15314" s="1">
        <v>5.774</v>
      </c>
      <c r="F15314">
        <v>6.4020000000000001</v>
      </c>
      <c r="G15314">
        <v>0.93400000000000005</v>
      </c>
      <c r="H15314">
        <v>243</v>
      </c>
      <c r="I15314">
        <v>7.2</v>
      </c>
      <c r="J15314">
        <v>4.6780000000000002E-2</v>
      </c>
      <c r="K15314">
        <v>1.954</v>
      </c>
      <c r="L15314">
        <v>2.126302521008403</v>
      </c>
      <c r="M15314" s="2">
        <f t="shared" si="481"/>
        <v>5.0420168067226889</v>
      </c>
      <c r="N15314" t="s">
        <v>7</v>
      </c>
    </row>
    <row r="15315" spans="1:14">
      <c r="A15315">
        <v>7</v>
      </c>
      <c r="B15315" t="s">
        <v>3225</v>
      </c>
      <c r="C15315" t="s">
        <v>3226</v>
      </c>
      <c r="D15315">
        <v>5353</v>
      </c>
      <c r="E15315" s="1">
        <v>5.46</v>
      </c>
      <c r="F15315">
        <v>4.444</v>
      </c>
      <c r="G15315">
        <v>1.3919999999999999</v>
      </c>
      <c r="H15315">
        <v>102</v>
      </c>
      <c r="I15315">
        <v>6.4</v>
      </c>
      <c r="J15315">
        <v>1.235E-2</v>
      </c>
      <c r="K15315">
        <v>1.3049999999999999</v>
      </c>
      <c r="L15315">
        <v>2.126302521008403</v>
      </c>
      <c r="M15315" s="2">
        <f t="shared" si="481"/>
        <v>5.8823529411764701</v>
      </c>
      <c r="N15315" t="s">
        <v>7</v>
      </c>
    </row>
    <row r="15316" spans="1:14">
      <c r="A15316">
        <v>8</v>
      </c>
      <c r="B15316" t="s">
        <v>3215</v>
      </c>
      <c r="C15316" t="s">
        <v>3216</v>
      </c>
      <c r="D15316">
        <v>10881</v>
      </c>
      <c r="E15316" s="1">
        <v>5.1139999999999999</v>
      </c>
      <c r="F15316">
        <v>4.8209999999999997</v>
      </c>
      <c r="G15316">
        <v>1.202</v>
      </c>
      <c r="H15316">
        <v>198</v>
      </c>
      <c r="I15316">
        <v>5.8</v>
      </c>
      <c r="J15316">
        <v>2.7380000000000002E-2</v>
      </c>
      <c r="K15316">
        <v>1.393</v>
      </c>
      <c r="L15316">
        <v>2.126302521008403</v>
      </c>
      <c r="M15316" s="2">
        <f t="shared" si="481"/>
        <v>6.7226890756302522</v>
      </c>
      <c r="N15316" t="s">
        <v>7</v>
      </c>
    </row>
    <row r="15317" spans="1:14">
      <c r="A15317">
        <v>9</v>
      </c>
      <c r="B15317" t="s">
        <v>12406</v>
      </c>
      <c r="C15317" t="s">
        <v>12407</v>
      </c>
      <c r="D15317">
        <v>40406</v>
      </c>
      <c r="E15317" s="1">
        <v>4.524</v>
      </c>
      <c r="F15317">
        <v>4.7640000000000002</v>
      </c>
      <c r="G15317">
        <v>0.93899999999999995</v>
      </c>
      <c r="H15317">
        <v>928</v>
      </c>
      <c r="I15317">
        <v>7.2</v>
      </c>
      <c r="J15317">
        <v>7.4319999999999997E-2</v>
      </c>
      <c r="K15317">
        <v>1.2769999999999999</v>
      </c>
      <c r="L15317">
        <v>2.126302521008403</v>
      </c>
      <c r="M15317" s="2">
        <f t="shared" si="481"/>
        <v>7.5630252100840334</v>
      </c>
      <c r="N15317" t="s">
        <v>7</v>
      </c>
    </row>
    <row r="15318" spans="1:14">
      <c r="A15318">
        <v>10</v>
      </c>
      <c r="B15318" t="s">
        <v>8666</v>
      </c>
      <c r="C15318" t="s">
        <v>8667</v>
      </c>
      <c r="D15318">
        <v>11425</v>
      </c>
      <c r="E15318" s="1">
        <v>4.5199999999999996</v>
      </c>
      <c r="F15318">
        <v>4.42</v>
      </c>
      <c r="G15318">
        <v>0.93200000000000005</v>
      </c>
      <c r="H15318">
        <v>263</v>
      </c>
      <c r="I15318">
        <v>5.6</v>
      </c>
      <c r="J15318">
        <v>2.7550000000000002E-2</v>
      </c>
      <c r="K15318">
        <v>1.206</v>
      </c>
      <c r="L15318">
        <v>2.126302521008403</v>
      </c>
      <c r="M15318" s="2">
        <f t="shared" si="481"/>
        <v>8.4033613445378155</v>
      </c>
      <c r="N15318" t="s">
        <v>7</v>
      </c>
    </row>
    <row r="15319" spans="1:14">
      <c r="A15319">
        <v>11</v>
      </c>
      <c r="B15319" t="s">
        <v>16882</v>
      </c>
      <c r="C15319" t="s">
        <v>16883</v>
      </c>
      <c r="D15319">
        <v>1841</v>
      </c>
      <c r="E15319" s="1">
        <v>4.4349999999999996</v>
      </c>
      <c r="F15319">
        <v>3.8530000000000002</v>
      </c>
      <c r="G15319">
        <v>0.59599999999999997</v>
      </c>
      <c r="H15319">
        <v>89</v>
      </c>
      <c r="I15319">
        <v>3.9</v>
      </c>
      <c r="J15319">
        <v>7.1199999999999996E-3</v>
      </c>
      <c r="K15319">
        <v>1.216</v>
      </c>
      <c r="L15319">
        <v>2.126302521008403</v>
      </c>
      <c r="M15319" s="2">
        <f t="shared" si="481"/>
        <v>9.2436974789915975</v>
      </c>
      <c r="N15319" t="s">
        <v>7</v>
      </c>
    </row>
    <row r="15320" spans="1:14">
      <c r="A15320">
        <v>12</v>
      </c>
      <c r="B15320" t="s">
        <v>8676</v>
      </c>
      <c r="C15320" t="s">
        <v>8677</v>
      </c>
      <c r="D15320">
        <v>2485</v>
      </c>
      <c r="E15320" s="1">
        <v>4.1630000000000003</v>
      </c>
      <c r="F15320">
        <v>2.75</v>
      </c>
      <c r="G15320">
        <v>0.44</v>
      </c>
      <c r="H15320">
        <v>150</v>
      </c>
      <c r="I15320">
        <v>5.2</v>
      </c>
      <c r="J15320">
        <v>3.8E-3</v>
      </c>
      <c r="K15320">
        <v>0.46</v>
      </c>
      <c r="L15320">
        <v>2.126302521008403</v>
      </c>
      <c r="M15320" s="2">
        <f t="shared" si="481"/>
        <v>10.084033613445378</v>
      </c>
      <c r="N15320" t="s">
        <v>7</v>
      </c>
    </row>
    <row r="15321" spans="1:14">
      <c r="A15321">
        <v>13</v>
      </c>
      <c r="B15321" t="s">
        <v>18331</v>
      </c>
      <c r="C15321" t="s">
        <v>18332</v>
      </c>
      <c r="D15321">
        <v>1247</v>
      </c>
      <c r="E15321" s="1">
        <v>4.1159999999999997</v>
      </c>
      <c r="F15321">
        <v>2.7229999999999999</v>
      </c>
      <c r="G15321">
        <v>1.286</v>
      </c>
      <c r="H15321">
        <v>63</v>
      </c>
      <c r="I15321">
        <v>3.4</v>
      </c>
      <c r="J15321">
        <v>2.3700000000000001E-3</v>
      </c>
      <c r="K15321">
        <v>0.436</v>
      </c>
      <c r="L15321">
        <v>2.126302521008403</v>
      </c>
      <c r="M15321" s="2">
        <f t="shared" si="481"/>
        <v>10.92436974789916</v>
      </c>
      <c r="N15321" t="s">
        <v>7</v>
      </c>
    </row>
    <row r="15322" spans="1:14">
      <c r="A15322">
        <v>14</v>
      </c>
      <c r="B15322" t="s">
        <v>14848</v>
      </c>
      <c r="C15322" t="s">
        <v>14849</v>
      </c>
      <c r="D15322">
        <v>3238</v>
      </c>
      <c r="E15322" s="1">
        <v>4.0869999999999997</v>
      </c>
      <c r="F15322">
        <v>4.6619999999999999</v>
      </c>
      <c r="G15322">
        <v>0.624</v>
      </c>
      <c r="H15322">
        <v>117</v>
      </c>
      <c r="I15322">
        <v>6.5</v>
      </c>
      <c r="J15322">
        <v>7.2899999999999996E-3</v>
      </c>
      <c r="K15322">
        <v>1.363</v>
      </c>
      <c r="L15322">
        <v>2.126302521008403</v>
      </c>
      <c r="M15322" s="2">
        <f t="shared" si="481"/>
        <v>11.76470588235294</v>
      </c>
      <c r="N15322" t="s">
        <v>7</v>
      </c>
    </row>
    <row r="15323" spans="1:14">
      <c r="A15323">
        <v>15</v>
      </c>
      <c r="B15323" t="s">
        <v>15294</v>
      </c>
      <c r="C15323" t="s">
        <v>15295</v>
      </c>
      <c r="D15323">
        <v>11439</v>
      </c>
      <c r="E15323" s="1">
        <v>4.0270000000000001</v>
      </c>
      <c r="F15323">
        <v>4.2679999999999998</v>
      </c>
      <c r="G15323">
        <v>0.60299999999999998</v>
      </c>
      <c r="H15323">
        <v>194</v>
      </c>
      <c r="I15323">
        <v>9.1</v>
      </c>
      <c r="J15323">
        <v>2.018E-2</v>
      </c>
      <c r="K15323">
        <v>1.4</v>
      </c>
      <c r="L15323">
        <v>2.126302521008403</v>
      </c>
      <c r="M15323" s="2">
        <f t="shared" si="481"/>
        <v>12.605042016806722</v>
      </c>
      <c r="N15323" t="s">
        <v>7</v>
      </c>
    </row>
    <row r="15324" spans="1:14">
      <c r="A15324">
        <v>16</v>
      </c>
      <c r="B15324" t="s">
        <v>8674</v>
      </c>
      <c r="C15324" t="s">
        <v>8675</v>
      </c>
      <c r="D15324">
        <v>1808</v>
      </c>
      <c r="E15324" s="1">
        <v>3.9710000000000001</v>
      </c>
      <c r="F15324">
        <v>4.3010000000000002</v>
      </c>
      <c r="G15324">
        <v>1.0880000000000001</v>
      </c>
      <c r="H15324">
        <v>34</v>
      </c>
      <c r="I15324">
        <v>7.7</v>
      </c>
      <c r="J15324">
        <v>4.3699999999999998E-3</v>
      </c>
      <c r="K15324">
        <v>1.5009999999999999</v>
      </c>
      <c r="L15324">
        <v>2.126302521008403</v>
      </c>
      <c r="M15324" s="2">
        <f t="shared" si="481"/>
        <v>13.445378151260504</v>
      </c>
      <c r="N15324" t="s">
        <v>7</v>
      </c>
    </row>
    <row r="15325" spans="1:14">
      <c r="A15325">
        <v>17</v>
      </c>
      <c r="B15325" t="s">
        <v>3297</v>
      </c>
      <c r="C15325" t="s">
        <v>3298</v>
      </c>
      <c r="D15325">
        <v>1776</v>
      </c>
      <c r="E15325" s="1">
        <v>3.8180000000000001</v>
      </c>
      <c r="F15325">
        <v>3.7679999999999998</v>
      </c>
      <c r="G15325">
        <v>1.4870000000000001</v>
      </c>
      <c r="H15325">
        <v>39</v>
      </c>
      <c r="I15325">
        <v>6.9</v>
      </c>
      <c r="J15325">
        <v>3.6800000000000001E-3</v>
      </c>
      <c r="K15325">
        <v>1.1040000000000001</v>
      </c>
      <c r="L15325">
        <v>2.126302521008403</v>
      </c>
      <c r="M15325" s="2">
        <f t="shared" si="481"/>
        <v>14.285714285714285</v>
      </c>
      <c r="N15325" t="s">
        <v>7</v>
      </c>
    </row>
    <row r="15326" spans="1:14">
      <c r="A15326">
        <v>18</v>
      </c>
      <c r="B15326" t="s">
        <v>18341</v>
      </c>
      <c r="C15326" t="s">
        <v>18342</v>
      </c>
      <c r="D15326">
        <v>8490</v>
      </c>
      <c r="E15326" s="1">
        <v>3.5569999999999999</v>
      </c>
      <c r="F15326">
        <v>3.7080000000000002</v>
      </c>
      <c r="G15326">
        <v>0.75600000000000001</v>
      </c>
      <c r="H15326">
        <v>201</v>
      </c>
      <c r="I15326">
        <v>6.3</v>
      </c>
      <c r="J15326">
        <v>1.7610000000000001E-2</v>
      </c>
      <c r="K15326">
        <v>0.94899999999999995</v>
      </c>
      <c r="L15326">
        <v>2.126302521008403</v>
      </c>
      <c r="M15326" s="2">
        <f t="shared" si="481"/>
        <v>15.126050420168067</v>
      </c>
      <c r="N15326" t="s">
        <v>7</v>
      </c>
    </row>
    <row r="15327" spans="1:14">
      <c r="A15327">
        <v>19</v>
      </c>
      <c r="B15327" t="s">
        <v>3219</v>
      </c>
      <c r="C15327" t="s">
        <v>3220</v>
      </c>
      <c r="D15327">
        <v>11829</v>
      </c>
      <c r="E15327" s="1">
        <v>3.548</v>
      </c>
      <c r="F15327">
        <v>3.5569999999999999</v>
      </c>
      <c r="G15327">
        <v>0.72299999999999998</v>
      </c>
      <c r="H15327">
        <v>328</v>
      </c>
      <c r="I15327">
        <v>5.7</v>
      </c>
      <c r="J15327">
        <v>3.356E-2</v>
      </c>
      <c r="K15327">
        <v>1.1180000000000001</v>
      </c>
      <c r="L15327">
        <v>2.126302521008403</v>
      </c>
      <c r="M15327" s="2">
        <f t="shared" si="481"/>
        <v>15.966386554621847</v>
      </c>
      <c r="N15327" t="s">
        <v>7</v>
      </c>
    </row>
    <row r="15328" spans="1:14">
      <c r="A15328">
        <v>20</v>
      </c>
      <c r="B15328" t="s">
        <v>16468</v>
      </c>
      <c r="C15328" t="s">
        <v>16469</v>
      </c>
      <c r="D15328">
        <v>4842</v>
      </c>
      <c r="E15328" s="1">
        <v>3.4460000000000002</v>
      </c>
      <c r="F15328">
        <v>3.5129999999999999</v>
      </c>
      <c r="G15328">
        <v>0.58299999999999996</v>
      </c>
      <c r="H15328">
        <v>151</v>
      </c>
      <c r="I15328">
        <v>6.9</v>
      </c>
      <c r="J15328">
        <v>1.2189999999999999E-2</v>
      </c>
      <c r="K15328">
        <v>1.244</v>
      </c>
      <c r="L15328">
        <v>2.126302521008403</v>
      </c>
      <c r="M15328" s="2">
        <f t="shared" si="481"/>
        <v>16.806722689075631</v>
      </c>
      <c r="N15328" t="s">
        <v>7</v>
      </c>
    </row>
    <row r="15329" spans="1:14">
      <c r="A15329">
        <v>21</v>
      </c>
      <c r="B15329" t="s">
        <v>20177</v>
      </c>
      <c r="C15329" t="s">
        <v>20178</v>
      </c>
      <c r="D15329">
        <v>1090</v>
      </c>
      <c r="E15329" s="1">
        <v>3.4079999999999999</v>
      </c>
      <c r="F15329">
        <v>3.2949999999999999</v>
      </c>
      <c r="G15329">
        <v>0.68</v>
      </c>
      <c r="H15329">
        <v>25</v>
      </c>
      <c r="I15329">
        <v>5.6</v>
      </c>
      <c r="J15329">
        <v>3.0799999999999998E-3</v>
      </c>
      <c r="K15329">
        <v>0.996</v>
      </c>
      <c r="L15329">
        <v>2.126302521008403</v>
      </c>
      <c r="M15329" s="2">
        <f t="shared" si="481"/>
        <v>17.647058823529413</v>
      </c>
      <c r="N15329" t="s">
        <v>7</v>
      </c>
    </row>
    <row r="15330" spans="1:14">
      <c r="A15330">
        <v>22</v>
      </c>
      <c r="B15330" t="s">
        <v>3265</v>
      </c>
      <c r="C15330" t="s">
        <v>3266</v>
      </c>
      <c r="D15330">
        <v>24561</v>
      </c>
      <c r="E15330" s="1">
        <v>3.2669999999999999</v>
      </c>
      <c r="F15330">
        <v>3.948</v>
      </c>
      <c r="G15330">
        <v>0.55900000000000005</v>
      </c>
      <c r="H15330">
        <v>422</v>
      </c>
      <c r="I15330">
        <v>9.1999999999999993</v>
      </c>
      <c r="J15330">
        <v>3.755E-2</v>
      </c>
      <c r="K15330">
        <v>1.159</v>
      </c>
      <c r="L15330">
        <v>2.126302521008403</v>
      </c>
      <c r="M15330" s="2">
        <f t="shared" si="481"/>
        <v>18.487394957983195</v>
      </c>
      <c r="N15330" t="s">
        <v>7</v>
      </c>
    </row>
    <row r="15331" spans="1:14">
      <c r="A15331">
        <v>23</v>
      </c>
      <c r="B15331" t="s">
        <v>20185</v>
      </c>
      <c r="C15331" t="s">
        <v>20186</v>
      </c>
      <c r="D15331">
        <v>1552</v>
      </c>
      <c r="E15331" s="1">
        <v>3.1760000000000002</v>
      </c>
      <c r="F15331">
        <v>3.1789999999999998</v>
      </c>
      <c r="G15331">
        <v>0.69399999999999995</v>
      </c>
      <c r="H15331">
        <v>278</v>
      </c>
      <c r="I15331">
        <v>1.6</v>
      </c>
      <c r="J15331">
        <v>7.1599999999999997E-3</v>
      </c>
      <c r="K15331">
        <v>0.96</v>
      </c>
      <c r="L15331">
        <v>2.126302521008403</v>
      </c>
      <c r="M15331" s="2">
        <f t="shared" si="481"/>
        <v>19.327731092436977</v>
      </c>
      <c r="N15331" t="s">
        <v>7</v>
      </c>
    </row>
    <row r="15332" spans="1:14">
      <c r="A15332">
        <v>24</v>
      </c>
      <c r="B15332" t="s">
        <v>18103</v>
      </c>
      <c r="C15332" t="s">
        <v>18104</v>
      </c>
      <c r="D15332">
        <v>17318</v>
      </c>
      <c r="E15332" s="1">
        <v>3.1669999999999998</v>
      </c>
      <c r="F15332">
        <v>3.5659999999999998</v>
      </c>
      <c r="G15332">
        <v>0.59399999999999997</v>
      </c>
      <c r="H15332">
        <v>350</v>
      </c>
      <c r="I15332">
        <v>7.6</v>
      </c>
      <c r="J15332">
        <v>3.5310000000000001E-2</v>
      </c>
      <c r="K15332">
        <v>1.1120000000000001</v>
      </c>
      <c r="L15332">
        <v>2.126302521008403</v>
      </c>
      <c r="M15332" s="2">
        <f t="shared" si="481"/>
        <v>20.168067226890756</v>
      </c>
      <c r="N15332" t="s">
        <v>7</v>
      </c>
    </row>
    <row r="15333" spans="1:14">
      <c r="A15333">
        <v>25</v>
      </c>
      <c r="B15333" t="s">
        <v>3271</v>
      </c>
      <c r="C15333" t="s">
        <v>3272</v>
      </c>
      <c r="D15333">
        <v>1643</v>
      </c>
      <c r="E15333" s="1">
        <v>3.0950000000000002</v>
      </c>
      <c r="F15333">
        <v>3.0840000000000001</v>
      </c>
      <c r="G15333">
        <v>0.69899999999999995</v>
      </c>
      <c r="H15333">
        <v>83</v>
      </c>
      <c r="I15333">
        <v>3.4</v>
      </c>
      <c r="J15333">
        <v>6.1700000000000001E-3</v>
      </c>
      <c r="K15333">
        <v>0.94899999999999995</v>
      </c>
      <c r="L15333">
        <v>2.126302521008403</v>
      </c>
      <c r="M15333" s="2">
        <f t="shared" si="481"/>
        <v>21.008403361344538</v>
      </c>
      <c r="N15333" t="s">
        <v>7</v>
      </c>
    </row>
    <row r="15334" spans="1:14">
      <c r="A15334">
        <v>26</v>
      </c>
      <c r="B15334" t="s">
        <v>3205</v>
      </c>
      <c r="C15334" t="s">
        <v>3206</v>
      </c>
      <c r="D15334">
        <v>2625</v>
      </c>
      <c r="E15334" s="1">
        <v>2.9550000000000001</v>
      </c>
      <c r="F15334">
        <v>3.1459999999999999</v>
      </c>
      <c r="G15334">
        <v>0.56299999999999994</v>
      </c>
      <c r="H15334">
        <v>126</v>
      </c>
      <c r="I15334">
        <v>6.6</v>
      </c>
      <c r="J15334">
        <v>4.6699999999999997E-3</v>
      </c>
      <c r="K15334">
        <v>0.71899999999999997</v>
      </c>
      <c r="L15334">
        <v>2.126302521008403</v>
      </c>
      <c r="M15334" s="2">
        <f t="shared" si="481"/>
        <v>21.84873949579832</v>
      </c>
      <c r="N15334" t="s">
        <v>7</v>
      </c>
    </row>
    <row r="15335" spans="1:14">
      <c r="A15335">
        <v>27</v>
      </c>
      <c r="B15335" t="s">
        <v>3269</v>
      </c>
      <c r="C15335" t="s">
        <v>3270</v>
      </c>
      <c r="D15335">
        <v>18317</v>
      </c>
      <c r="E15335" s="1">
        <v>2.911</v>
      </c>
      <c r="F15335">
        <v>3.1379999999999999</v>
      </c>
      <c r="G15335">
        <v>0.44900000000000001</v>
      </c>
      <c r="H15335">
        <v>681</v>
      </c>
      <c r="I15335">
        <v>6.2</v>
      </c>
      <c r="J15335">
        <v>3.6330000000000001E-2</v>
      </c>
      <c r="K15335">
        <v>0.76</v>
      </c>
      <c r="L15335">
        <v>2.126302521008403</v>
      </c>
      <c r="M15335" s="2">
        <f t="shared" si="481"/>
        <v>22.689075630252102</v>
      </c>
      <c r="N15335" t="s">
        <v>7</v>
      </c>
    </row>
    <row r="15336" spans="1:14">
      <c r="A15336">
        <v>28</v>
      </c>
      <c r="B15336" t="s">
        <v>3195</v>
      </c>
      <c r="C15336" t="s">
        <v>3196</v>
      </c>
      <c r="D15336">
        <v>27900</v>
      </c>
      <c r="E15336" s="1">
        <v>2.8969999999999998</v>
      </c>
      <c r="F15336">
        <v>3.2519999999999998</v>
      </c>
      <c r="G15336">
        <v>0.39</v>
      </c>
      <c r="H15336">
        <v>531</v>
      </c>
      <c r="I15336">
        <v>9</v>
      </c>
      <c r="J15336">
        <v>5.1830000000000001E-2</v>
      </c>
      <c r="K15336">
        <v>1.002</v>
      </c>
      <c r="L15336">
        <v>2.126302521008403</v>
      </c>
      <c r="M15336" s="2">
        <f t="shared" si="481"/>
        <v>23.52941176470588</v>
      </c>
      <c r="N15336" t="s">
        <v>7</v>
      </c>
    </row>
    <row r="15337" spans="1:14">
      <c r="A15337">
        <v>29</v>
      </c>
      <c r="B15337" t="s">
        <v>20193</v>
      </c>
      <c r="C15337" t="s">
        <v>20194</v>
      </c>
      <c r="D15337">
        <v>9022</v>
      </c>
      <c r="E15337" s="1">
        <v>2.8809999999999998</v>
      </c>
      <c r="F15337">
        <v>3.145</v>
      </c>
      <c r="G15337">
        <v>0.44800000000000001</v>
      </c>
      <c r="H15337">
        <v>533</v>
      </c>
      <c r="I15337">
        <v>4.5999999999999996</v>
      </c>
      <c r="J15337">
        <v>2.4170000000000001E-2</v>
      </c>
      <c r="K15337">
        <v>0.76500000000000001</v>
      </c>
      <c r="L15337">
        <v>2.126302521008403</v>
      </c>
      <c r="M15337" s="2">
        <f t="shared" si="481"/>
        <v>24.369747899159663</v>
      </c>
      <c r="N15337" t="s">
        <v>7</v>
      </c>
    </row>
    <row r="15338" spans="1:14">
      <c r="A15338">
        <v>30</v>
      </c>
      <c r="B15338" t="s">
        <v>3209</v>
      </c>
      <c r="C15338" t="s">
        <v>3210</v>
      </c>
      <c r="D15338">
        <v>681</v>
      </c>
      <c r="E15338" s="1">
        <v>2.8719999999999999</v>
      </c>
      <c r="F15338">
        <v>3.2210000000000001</v>
      </c>
      <c r="G15338">
        <v>0.36499999999999999</v>
      </c>
      <c r="H15338">
        <v>63</v>
      </c>
      <c r="I15338">
        <v>3.4</v>
      </c>
      <c r="J15338">
        <v>2.6099999999999999E-3</v>
      </c>
      <c r="K15338">
        <v>0.86499999999999999</v>
      </c>
      <c r="L15338">
        <v>2.126302521008403</v>
      </c>
      <c r="M15338" s="2">
        <f t="shared" si="481"/>
        <v>25.210084033613445</v>
      </c>
      <c r="N15338" t="s">
        <v>7</v>
      </c>
    </row>
    <row r="15339" spans="1:14">
      <c r="A15339">
        <v>31</v>
      </c>
      <c r="B15339" t="s">
        <v>16910</v>
      </c>
      <c r="C15339" t="s">
        <v>16911</v>
      </c>
      <c r="D15339">
        <v>2399</v>
      </c>
      <c r="E15339" s="1">
        <v>2.847</v>
      </c>
      <c r="F15339">
        <v>2.8210000000000002</v>
      </c>
      <c r="G15339">
        <v>0.752</v>
      </c>
      <c r="H15339">
        <v>101</v>
      </c>
      <c r="I15339">
        <v>5.3</v>
      </c>
      <c r="J15339">
        <v>6.6899999999999998E-3</v>
      </c>
      <c r="K15339">
        <v>0.78600000000000003</v>
      </c>
      <c r="L15339">
        <v>2.126302521008403</v>
      </c>
      <c r="M15339" s="2">
        <f t="shared" si="481"/>
        <v>26.05042016806723</v>
      </c>
      <c r="N15339" t="s">
        <v>7</v>
      </c>
    </row>
    <row r="15340" spans="1:14">
      <c r="A15340">
        <v>32</v>
      </c>
      <c r="B15340" t="s">
        <v>3283</v>
      </c>
      <c r="C15340" t="s">
        <v>3284</v>
      </c>
      <c r="D15340">
        <v>7659</v>
      </c>
      <c r="E15340" s="1">
        <v>2.7909999999999999</v>
      </c>
      <c r="F15340">
        <v>3.6659999999999999</v>
      </c>
      <c r="G15340">
        <v>0.38500000000000001</v>
      </c>
      <c r="H15340">
        <v>130</v>
      </c>
      <c r="I15340">
        <v>8.1999999999999993</v>
      </c>
      <c r="J15340">
        <v>1.2670000000000001E-2</v>
      </c>
      <c r="K15340">
        <v>1.087</v>
      </c>
      <c r="L15340">
        <v>2.126302521008403</v>
      </c>
      <c r="M15340" s="2">
        <f t="shared" si="481"/>
        <v>26.890756302521009</v>
      </c>
      <c r="N15340" t="s">
        <v>7</v>
      </c>
    </row>
    <row r="15341" spans="1:14">
      <c r="A15341">
        <v>33</v>
      </c>
      <c r="B15341" t="s">
        <v>13075</v>
      </c>
      <c r="C15341" t="s">
        <v>13076</v>
      </c>
      <c r="D15341">
        <v>17652</v>
      </c>
      <c r="E15341" s="1">
        <v>2.7010000000000001</v>
      </c>
      <c r="F15341">
        <v>2.92</v>
      </c>
      <c r="G15341">
        <v>0.44700000000000001</v>
      </c>
      <c r="H15341">
        <v>550</v>
      </c>
      <c r="I15341">
        <v>6.8</v>
      </c>
      <c r="J15341">
        <v>3.8309999999999997E-2</v>
      </c>
      <c r="K15341">
        <v>0.84099999999999997</v>
      </c>
      <c r="L15341">
        <v>2.126302521008403</v>
      </c>
      <c r="M15341" s="2">
        <f t="shared" ref="M15341:M15372" si="482">A15341/119*100</f>
        <v>27.731092436974791</v>
      </c>
      <c r="N15341" t="s">
        <v>7</v>
      </c>
    </row>
    <row r="15342" spans="1:14">
      <c r="A15342">
        <v>34</v>
      </c>
      <c r="B15342" t="s">
        <v>14604</v>
      </c>
      <c r="C15342" t="s">
        <v>14605</v>
      </c>
      <c r="D15342">
        <v>4719</v>
      </c>
      <c r="E15342" s="1">
        <v>2.7</v>
      </c>
      <c r="F15342">
        <v>2.8290000000000002</v>
      </c>
      <c r="G15342">
        <v>0.48899999999999999</v>
      </c>
      <c r="H15342">
        <v>141</v>
      </c>
      <c r="I15342">
        <v>9</v>
      </c>
      <c r="J15342">
        <v>8.8599999999999998E-3</v>
      </c>
      <c r="K15342">
        <v>0.90100000000000002</v>
      </c>
      <c r="L15342">
        <v>2.126302521008403</v>
      </c>
      <c r="M15342" s="2">
        <f t="shared" si="482"/>
        <v>28.571428571428569</v>
      </c>
      <c r="N15342" t="s">
        <v>7</v>
      </c>
    </row>
    <row r="15343" spans="1:14">
      <c r="A15343">
        <v>35</v>
      </c>
      <c r="B15343" t="s">
        <v>20941</v>
      </c>
      <c r="C15343" t="s">
        <v>20942</v>
      </c>
      <c r="D15343">
        <v>8368</v>
      </c>
      <c r="E15343" s="1">
        <v>2.698</v>
      </c>
      <c r="F15343">
        <v>2.7789999999999999</v>
      </c>
      <c r="G15343">
        <v>0.48699999999999999</v>
      </c>
      <c r="H15343">
        <v>156</v>
      </c>
      <c r="I15343" t="s">
        <v>18288</v>
      </c>
      <c r="J15343">
        <v>1.2659999999999999E-2</v>
      </c>
      <c r="K15343">
        <v>0.88500000000000001</v>
      </c>
      <c r="L15343">
        <v>2.126302521008403</v>
      </c>
      <c r="M15343" s="2">
        <f t="shared" si="482"/>
        <v>29.411764705882355</v>
      </c>
      <c r="N15343" t="s">
        <v>7</v>
      </c>
    </row>
    <row r="15344" spans="1:14">
      <c r="A15344">
        <v>36</v>
      </c>
      <c r="B15344" t="s">
        <v>16860</v>
      </c>
      <c r="C15344" t="s">
        <v>16861</v>
      </c>
      <c r="D15344">
        <v>1642</v>
      </c>
      <c r="E15344" s="1">
        <v>2.6480000000000001</v>
      </c>
      <c r="F15344">
        <v>2.2999999999999998</v>
      </c>
      <c r="G15344">
        <v>0.38300000000000001</v>
      </c>
      <c r="H15344">
        <v>209</v>
      </c>
      <c r="I15344">
        <v>3.3</v>
      </c>
      <c r="J15344">
        <v>6.0200000000000002E-3</v>
      </c>
      <c r="K15344">
        <v>0.63100000000000001</v>
      </c>
      <c r="L15344">
        <v>2.126302521008403</v>
      </c>
      <c r="M15344" s="2">
        <f t="shared" si="482"/>
        <v>30.252100840336134</v>
      </c>
      <c r="N15344" t="s">
        <v>7</v>
      </c>
    </row>
    <row r="15345" spans="1:14">
      <c r="A15345">
        <v>37</v>
      </c>
      <c r="B15345" t="s">
        <v>12402</v>
      </c>
      <c r="C15345" t="s">
        <v>12403</v>
      </c>
      <c r="D15345">
        <v>2039</v>
      </c>
      <c r="E15345" s="1">
        <v>2.5910000000000002</v>
      </c>
      <c r="F15345">
        <v>2.7280000000000002</v>
      </c>
      <c r="G15345">
        <v>0.48099999999999998</v>
      </c>
      <c r="H15345">
        <v>81</v>
      </c>
      <c r="I15345">
        <v>6.7</v>
      </c>
      <c r="J15345">
        <v>3.4399999999999999E-3</v>
      </c>
      <c r="K15345">
        <v>0.58499999999999996</v>
      </c>
      <c r="L15345">
        <v>2.126302521008403</v>
      </c>
      <c r="M15345" s="2">
        <f t="shared" si="482"/>
        <v>31.092436974789916</v>
      </c>
      <c r="N15345" t="s">
        <v>7</v>
      </c>
    </row>
    <row r="15346" spans="1:14">
      <c r="A15346">
        <v>38</v>
      </c>
      <c r="B15346" t="s">
        <v>3239</v>
      </c>
      <c r="C15346" t="s">
        <v>3240</v>
      </c>
      <c r="D15346">
        <v>11501</v>
      </c>
      <c r="E15346" s="1">
        <v>2.5659999999999998</v>
      </c>
      <c r="F15346">
        <v>3.0830000000000002</v>
      </c>
      <c r="G15346">
        <v>0.38400000000000001</v>
      </c>
      <c r="H15346">
        <v>333</v>
      </c>
      <c r="I15346">
        <v>5.9</v>
      </c>
      <c r="J15346">
        <v>3.3439999999999998E-2</v>
      </c>
      <c r="K15346">
        <v>1.024</v>
      </c>
      <c r="L15346">
        <v>2.126302521008403</v>
      </c>
      <c r="M15346" s="2">
        <f t="shared" si="482"/>
        <v>31.932773109243694</v>
      </c>
      <c r="N15346" t="s">
        <v>7</v>
      </c>
    </row>
    <row r="15347" spans="1:14">
      <c r="A15347">
        <v>39</v>
      </c>
      <c r="B15347" t="s">
        <v>16878</v>
      </c>
      <c r="C15347" t="s">
        <v>16879</v>
      </c>
      <c r="D15347">
        <v>524</v>
      </c>
      <c r="E15347" s="1">
        <v>2.552</v>
      </c>
      <c r="G15347">
        <v>0.28899999999999998</v>
      </c>
      <c r="H15347">
        <v>45</v>
      </c>
      <c r="I15347">
        <v>3.1</v>
      </c>
      <c r="J15347">
        <v>3.1199999999999999E-3</v>
      </c>
      <c r="L15347">
        <v>2.126302521008403</v>
      </c>
      <c r="M15347" s="2">
        <f t="shared" si="482"/>
        <v>32.773109243697476</v>
      </c>
      <c r="N15347" t="s">
        <v>7</v>
      </c>
    </row>
    <row r="15348" spans="1:14">
      <c r="A15348">
        <v>40</v>
      </c>
      <c r="B15348" t="s">
        <v>3273</v>
      </c>
      <c r="C15348" t="s">
        <v>3274</v>
      </c>
      <c r="D15348">
        <v>3805</v>
      </c>
      <c r="E15348" s="1">
        <v>2.5169999999999999</v>
      </c>
      <c r="F15348">
        <v>2.5720000000000001</v>
      </c>
      <c r="G15348">
        <v>0.50700000000000001</v>
      </c>
      <c r="H15348">
        <v>152</v>
      </c>
      <c r="I15348">
        <v>7.3</v>
      </c>
      <c r="J15348">
        <v>7.0699999999999999E-3</v>
      </c>
      <c r="K15348">
        <v>0.70099999999999996</v>
      </c>
      <c r="L15348">
        <v>2.126302521008403</v>
      </c>
      <c r="M15348" s="2">
        <f t="shared" si="482"/>
        <v>33.613445378151262</v>
      </c>
      <c r="N15348" t="s">
        <v>7</v>
      </c>
    </row>
    <row r="15349" spans="1:14">
      <c r="A15349">
        <v>41</v>
      </c>
      <c r="B15349" t="s">
        <v>3217</v>
      </c>
      <c r="C15349" t="s">
        <v>3218</v>
      </c>
      <c r="D15349">
        <v>7338</v>
      </c>
      <c r="E15349" s="1">
        <v>2.512</v>
      </c>
      <c r="F15349">
        <v>2.645</v>
      </c>
      <c r="G15349">
        <v>0.33700000000000002</v>
      </c>
      <c r="H15349">
        <v>833</v>
      </c>
      <c r="I15349">
        <v>4.3</v>
      </c>
      <c r="J15349">
        <v>2.3599999999999999E-2</v>
      </c>
      <c r="K15349">
        <v>0.79200000000000004</v>
      </c>
      <c r="L15349">
        <v>2.126302521008403</v>
      </c>
      <c r="M15349" s="2">
        <f t="shared" si="482"/>
        <v>34.45378151260504</v>
      </c>
      <c r="N15349" t="s">
        <v>7</v>
      </c>
    </row>
    <row r="15350" spans="1:14">
      <c r="A15350">
        <v>42</v>
      </c>
      <c r="B15350" t="s">
        <v>18339</v>
      </c>
      <c r="C15350" t="s">
        <v>18340</v>
      </c>
      <c r="D15350">
        <v>7839</v>
      </c>
      <c r="E15350" s="1">
        <v>2.4550000000000001</v>
      </c>
      <c r="F15350">
        <v>2.8439999999999999</v>
      </c>
      <c r="G15350">
        <v>0.251</v>
      </c>
      <c r="H15350">
        <v>243</v>
      </c>
      <c r="I15350">
        <v>7.6</v>
      </c>
      <c r="J15350">
        <v>1.414E-2</v>
      </c>
      <c r="K15350">
        <v>0.74399999999999999</v>
      </c>
      <c r="L15350">
        <v>2.126302521008403</v>
      </c>
      <c r="M15350" s="2">
        <f t="shared" si="482"/>
        <v>35.294117647058826</v>
      </c>
      <c r="N15350" t="s">
        <v>7</v>
      </c>
    </row>
    <row r="15351" spans="1:14">
      <c r="A15351">
        <v>43</v>
      </c>
      <c r="B15351" t="s">
        <v>16770</v>
      </c>
      <c r="C15351" t="s">
        <v>16771</v>
      </c>
      <c r="D15351">
        <v>3535</v>
      </c>
      <c r="E15351" s="1">
        <v>2.1379999999999999</v>
      </c>
      <c r="F15351">
        <v>1.966</v>
      </c>
      <c r="G15351">
        <v>0.33200000000000002</v>
      </c>
      <c r="H15351">
        <v>196</v>
      </c>
      <c r="I15351">
        <v>5.0999999999999996</v>
      </c>
      <c r="J15351">
        <v>9.6799999999999994E-3</v>
      </c>
      <c r="K15351">
        <v>0.53700000000000003</v>
      </c>
      <c r="L15351">
        <v>2.126302521008403</v>
      </c>
      <c r="M15351" s="2">
        <f t="shared" si="482"/>
        <v>36.134453781512605</v>
      </c>
      <c r="N15351" t="s">
        <v>7</v>
      </c>
    </row>
    <row r="15352" spans="1:14">
      <c r="A15352">
        <v>44</v>
      </c>
      <c r="B15352" t="s">
        <v>8662</v>
      </c>
      <c r="C15352" t="s">
        <v>8663</v>
      </c>
      <c r="D15352">
        <v>1273</v>
      </c>
      <c r="E15352" s="1">
        <v>2.1070000000000002</v>
      </c>
      <c r="F15352">
        <v>2.4860000000000002</v>
      </c>
      <c r="G15352">
        <v>0.223</v>
      </c>
      <c r="H15352">
        <v>224</v>
      </c>
      <c r="I15352">
        <v>2.9</v>
      </c>
      <c r="J15352">
        <v>5.79E-3</v>
      </c>
      <c r="K15352">
        <v>0.72599999999999998</v>
      </c>
      <c r="L15352">
        <v>2.126302521008403</v>
      </c>
      <c r="M15352" s="2">
        <f t="shared" si="482"/>
        <v>36.97478991596639</v>
      </c>
      <c r="N15352" t="s">
        <v>7</v>
      </c>
    </row>
    <row r="15353" spans="1:14">
      <c r="A15353">
        <v>45</v>
      </c>
      <c r="B15353" t="s">
        <v>3231</v>
      </c>
      <c r="C15353" t="s">
        <v>3232</v>
      </c>
      <c r="D15353">
        <v>1258</v>
      </c>
      <c r="E15353" s="1">
        <v>2.0960000000000001</v>
      </c>
      <c r="G15353">
        <v>0.67300000000000004</v>
      </c>
      <c r="H15353">
        <v>101</v>
      </c>
      <c r="I15353">
        <v>3.9</v>
      </c>
      <c r="J15353">
        <v>5.0499999999999998E-3</v>
      </c>
      <c r="L15353">
        <v>2.126302521008403</v>
      </c>
      <c r="M15353" s="2">
        <f t="shared" si="482"/>
        <v>37.815126050420169</v>
      </c>
      <c r="N15353" t="s">
        <v>7</v>
      </c>
    </row>
    <row r="15354" spans="1:14">
      <c r="A15354">
        <v>46</v>
      </c>
      <c r="B15354" t="s">
        <v>3259</v>
      </c>
      <c r="C15354" t="s">
        <v>3260</v>
      </c>
      <c r="D15354">
        <v>5249</v>
      </c>
      <c r="E15354" s="1">
        <v>2.06</v>
      </c>
      <c r="F15354">
        <v>2.286</v>
      </c>
      <c r="G15354">
        <v>0.36</v>
      </c>
      <c r="H15354">
        <v>164</v>
      </c>
      <c r="I15354">
        <v>8.1</v>
      </c>
      <c r="J15354">
        <v>1.222E-2</v>
      </c>
      <c r="K15354">
        <v>0.82</v>
      </c>
      <c r="L15354">
        <v>2.126302521008403</v>
      </c>
      <c r="M15354" s="2">
        <f t="shared" si="482"/>
        <v>38.655462184873954</v>
      </c>
      <c r="N15354" t="s">
        <v>7</v>
      </c>
    </row>
    <row r="15355" spans="1:14">
      <c r="A15355">
        <v>47</v>
      </c>
      <c r="B15355" t="s">
        <v>18337</v>
      </c>
      <c r="C15355" t="s">
        <v>18338</v>
      </c>
      <c r="D15355">
        <v>3651</v>
      </c>
      <c r="E15355" s="1">
        <v>2.028</v>
      </c>
      <c r="F15355">
        <v>2.0539999999999998</v>
      </c>
      <c r="G15355">
        <v>0.45600000000000002</v>
      </c>
      <c r="H15355">
        <v>136</v>
      </c>
      <c r="I15355">
        <v>8.5</v>
      </c>
      <c r="J15355">
        <v>5.5799999999999999E-3</v>
      </c>
      <c r="K15355">
        <v>0.63900000000000001</v>
      </c>
      <c r="L15355">
        <v>2.126302521008403</v>
      </c>
      <c r="M15355" s="2">
        <f t="shared" si="482"/>
        <v>39.495798319327733</v>
      </c>
      <c r="N15355" t="s">
        <v>7</v>
      </c>
    </row>
    <row r="15356" spans="1:14">
      <c r="A15356">
        <v>48</v>
      </c>
      <c r="B15356" t="s">
        <v>5628</v>
      </c>
      <c r="C15356" t="s">
        <v>5629</v>
      </c>
      <c r="D15356">
        <v>6199</v>
      </c>
      <c r="E15356" s="1">
        <v>2.0019999999999998</v>
      </c>
      <c r="F15356">
        <v>2.1419999999999999</v>
      </c>
      <c r="G15356">
        <v>0.63100000000000001</v>
      </c>
      <c r="H15356">
        <v>206</v>
      </c>
      <c r="I15356">
        <v>6.7</v>
      </c>
      <c r="J15356">
        <v>1.278E-2</v>
      </c>
      <c r="K15356">
        <v>0.59799999999999998</v>
      </c>
      <c r="L15356">
        <v>2.126302521008403</v>
      </c>
      <c r="M15356" s="2">
        <f t="shared" si="482"/>
        <v>40.336134453781511</v>
      </c>
      <c r="N15356" t="s">
        <v>7</v>
      </c>
    </row>
    <row r="15357" spans="1:14">
      <c r="A15357">
        <v>49</v>
      </c>
      <c r="B15357" t="s">
        <v>3285</v>
      </c>
      <c r="C15357" t="s">
        <v>3286</v>
      </c>
      <c r="D15357">
        <v>1996</v>
      </c>
      <c r="E15357" s="1">
        <v>1.9490000000000001</v>
      </c>
      <c r="F15357">
        <v>2.2429999999999999</v>
      </c>
      <c r="G15357">
        <v>0.33300000000000002</v>
      </c>
      <c r="H15357">
        <v>66</v>
      </c>
      <c r="I15357">
        <v>8.8000000000000007</v>
      </c>
      <c r="J15357">
        <v>4.0400000000000002E-3</v>
      </c>
      <c r="K15357">
        <v>0.70899999999999996</v>
      </c>
      <c r="L15357">
        <v>2.126302521008403</v>
      </c>
      <c r="M15357" s="2">
        <f t="shared" si="482"/>
        <v>41.17647058823529</v>
      </c>
      <c r="N15357" t="s">
        <v>7</v>
      </c>
    </row>
    <row r="15358" spans="1:14">
      <c r="A15358">
        <v>50</v>
      </c>
      <c r="B15358" t="s">
        <v>3281</v>
      </c>
      <c r="C15358" t="s">
        <v>3282</v>
      </c>
      <c r="D15358">
        <v>978</v>
      </c>
      <c r="E15358" s="1">
        <v>1.9179999999999999</v>
      </c>
      <c r="F15358">
        <v>2.1640000000000001</v>
      </c>
      <c r="G15358">
        <v>0.25600000000000001</v>
      </c>
      <c r="H15358">
        <v>43</v>
      </c>
      <c r="I15358">
        <v>4.9000000000000004</v>
      </c>
      <c r="J15358">
        <v>3.0000000000000001E-3</v>
      </c>
      <c r="K15358">
        <v>0.66800000000000004</v>
      </c>
      <c r="L15358">
        <v>2.126302521008403</v>
      </c>
      <c r="M15358" s="2">
        <f t="shared" si="482"/>
        <v>42.016806722689076</v>
      </c>
      <c r="N15358" t="s">
        <v>7</v>
      </c>
    </row>
    <row r="15359" spans="1:14">
      <c r="A15359">
        <v>51</v>
      </c>
      <c r="B15359" t="s">
        <v>3191</v>
      </c>
      <c r="C15359" t="s">
        <v>3192</v>
      </c>
      <c r="D15359">
        <v>3876</v>
      </c>
      <c r="E15359" s="1">
        <v>1.9139999999999999</v>
      </c>
      <c r="F15359">
        <v>2.0680000000000001</v>
      </c>
      <c r="G15359">
        <v>0.48</v>
      </c>
      <c r="H15359">
        <v>196</v>
      </c>
      <c r="I15359">
        <v>5.9</v>
      </c>
      <c r="J15359">
        <v>1.009E-2</v>
      </c>
      <c r="K15359">
        <v>0.63800000000000001</v>
      </c>
      <c r="L15359">
        <v>2.126302521008403</v>
      </c>
      <c r="M15359" s="2">
        <f t="shared" si="482"/>
        <v>42.857142857142854</v>
      </c>
      <c r="N15359" t="s">
        <v>7</v>
      </c>
    </row>
    <row r="15360" spans="1:14">
      <c r="A15360">
        <v>52</v>
      </c>
      <c r="B15360" t="s">
        <v>11284</v>
      </c>
      <c r="C15360" t="s">
        <v>11285</v>
      </c>
      <c r="D15360">
        <v>2345</v>
      </c>
      <c r="E15360" s="1">
        <v>1.905</v>
      </c>
      <c r="F15360">
        <v>1.861</v>
      </c>
      <c r="G15360">
        <v>0.30399999999999999</v>
      </c>
      <c r="H15360">
        <v>125</v>
      </c>
      <c r="I15360">
        <v>6.6</v>
      </c>
      <c r="J15360">
        <v>4.5399999999999998E-3</v>
      </c>
      <c r="K15360">
        <v>0.46</v>
      </c>
      <c r="L15360">
        <v>2.126302521008403</v>
      </c>
      <c r="M15360" s="2">
        <f t="shared" si="482"/>
        <v>43.69747899159664</v>
      </c>
      <c r="N15360" t="s">
        <v>7</v>
      </c>
    </row>
    <row r="15361" spans="1:14">
      <c r="A15361">
        <v>53</v>
      </c>
      <c r="B15361" t="s">
        <v>20959</v>
      </c>
      <c r="C15361" t="s">
        <v>20960</v>
      </c>
      <c r="D15361">
        <v>4304</v>
      </c>
      <c r="E15361" s="1">
        <v>1.895</v>
      </c>
      <c r="F15361">
        <v>2.1240000000000001</v>
      </c>
      <c r="G15361">
        <v>0.68899999999999995</v>
      </c>
      <c r="H15361">
        <v>135</v>
      </c>
      <c r="I15361" t="s">
        <v>18288</v>
      </c>
      <c r="J15361">
        <v>5.3600000000000002E-3</v>
      </c>
      <c r="K15361">
        <v>0.58399999999999996</v>
      </c>
      <c r="L15361">
        <v>2.126302521008403</v>
      </c>
      <c r="M15361" s="2">
        <f t="shared" si="482"/>
        <v>44.537815126050425</v>
      </c>
      <c r="N15361" t="s">
        <v>7</v>
      </c>
    </row>
    <row r="15362" spans="1:14">
      <c r="A15362">
        <v>54</v>
      </c>
      <c r="B15362" t="s">
        <v>3263</v>
      </c>
      <c r="C15362" t="s">
        <v>3264</v>
      </c>
      <c r="D15362">
        <v>920</v>
      </c>
      <c r="E15362" s="1">
        <v>1.863</v>
      </c>
      <c r="F15362">
        <v>2.1520000000000001</v>
      </c>
      <c r="G15362">
        <v>0.36699999999999999</v>
      </c>
      <c r="H15362">
        <v>49</v>
      </c>
      <c r="I15362">
        <v>6.6</v>
      </c>
      <c r="J15362">
        <v>2.8900000000000002E-3</v>
      </c>
      <c r="K15362">
        <v>0.89500000000000002</v>
      </c>
      <c r="L15362">
        <v>2.126302521008403</v>
      </c>
      <c r="M15362" s="2">
        <f t="shared" si="482"/>
        <v>45.378151260504204</v>
      </c>
      <c r="N15362" t="s">
        <v>7</v>
      </c>
    </row>
    <row r="15363" spans="1:14">
      <c r="A15363">
        <v>55</v>
      </c>
      <c r="B15363" t="s">
        <v>3207</v>
      </c>
      <c r="C15363" t="s">
        <v>3208</v>
      </c>
      <c r="D15363">
        <v>4333</v>
      </c>
      <c r="E15363" s="1">
        <v>1.8180000000000001</v>
      </c>
      <c r="F15363">
        <v>1.95</v>
      </c>
      <c r="G15363">
        <v>0.30499999999999999</v>
      </c>
      <c r="H15363">
        <v>151</v>
      </c>
      <c r="I15363">
        <v>8.5</v>
      </c>
      <c r="J15363">
        <v>8.4100000000000008E-3</v>
      </c>
      <c r="K15363">
        <v>0.59799999999999998</v>
      </c>
      <c r="L15363">
        <v>2.126302521008403</v>
      </c>
      <c r="M15363" s="2">
        <f t="shared" si="482"/>
        <v>46.218487394957982</v>
      </c>
      <c r="N15363" t="s">
        <v>7</v>
      </c>
    </row>
    <row r="15364" spans="1:14">
      <c r="A15364">
        <v>56</v>
      </c>
      <c r="B15364" t="s">
        <v>20971</v>
      </c>
      <c r="C15364" t="s">
        <v>20972</v>
      </c>
      <c r="D15364">
        <v>1127</v>
      </c>
      <c r="E15364" s="1">
        <v>1.754</v>
      </c>
      <c r="F15364">
        <v>1.7190000000000001</v>
      </c>
      <c r="G15364">
        <v>0.29499999999999998</v>
      </c>
      <c r="H15364">
        <v>44</v>
      </c>
      <c r="I15364">
        <v>7.9</v>
      </c>
      <c r="J15364">
        <v>2.49E-3</v>
      </c>
      <c r="K15364">
        <v>0.52700000000000002</v>
      </c>
      <c r="L15364">
        <v>2.126302521008403</v>
      </c>
      <c r="M15364" s="2">
        <f t="shared" si="482"/>
        <v>47.058823529411761</v>
      </c>
      <c r="N15364" t="s">
        <v>7</v>
      </c>
    </row>
    <row r="15365" spans="1:14">
      <c r="A15365">
        <v>57</v>
      </c>
      <c r="B15365" t="s">
        <v>3303</v>
      </c>
      <c r="C15365" t="s">
        <v>3304</v>
      </c>
      <c r="D15365">
        <v>3760</v>
      </c>
      <c r="E15365" s="1">
        <v>1.7410000000000001</v>
      </c>
      <c r="F15365">
        <v>1.7090000000000001</v>
      </c>
      <c r="G15365">
        <v>0.28699999999999998</v>
      </c>
      <c r="H15365">
        <v>195</v>
      </c>
      <c r="I15365">
        <v>8.3000000000000007</v>
      </c>
      <c r="J15365">
        <v>7.3899999999999999E-3</v>
      </c>
      <c r="K15365">
        <v>0.53</v>
      </c>
      <c r="L15365">
        <v>2.126302521008403</v>
      </c>
      <c r="M15365" s="2">
        <f t="shared" si="482"/>
        <v>47.899159663865547</v>
      </c>
      <c r="N15365" t="s">
        <v>7</v>
      </c>
    </row>
    <row r="15366" spans="1:14">
      <c r="A15366">
        <v>58</v>
      </c>
      <c r="B15366" t="s">
        <v>7165</v>
      </c>
      <c r="C15366" t="s">
        <v>7166</v>
      </c>
      <c r="D15366">
        <v>1292</v>
      </c>
      <c r="E15366" s="1">
        <v>1.738</v>
      </c>
      <c r="F15366">
        <v>1.6850000000000001</v>
      </c>
      <c r="G15366">
        <v>0.17399999999999999</v>
      </c>
      <c r="H15366">
        <v>92</v>
      </c>
      <c r="I15366">
        <v>5</v>
      </c>
      <c r="J15366">
        <v>3.6099999999999999E-3</v>
      </c>
      <c r="K15366">
        <v>0.47599999999999998</v>
      </c>
      <c r="L15366">
        <v>2.126302521008403</v>
      </c>
      <c r="M15366" s="2">
        <f t="shared" si="482"/>
        <v>48.739495798319325</v>
      </c>
      <c r="N15366" t="s">
        <v>7</v>
      </c>
    </row>
    <row r="15367" spans="1:14">
      <c r="A15367">
        <v>59</v>
      </c>
      <c r="B15367" t="s">
        <v>13015</v>
      </c>
      <c r="C15367" t="s">
        <v>13016</v>
      </c>
      <c r="D15367">
        <v>1319</v>
      </c>
      <c r="E15367" s="1">
        <v>1.6639999999999999</v>
      </c>
      <c r="F15367">
        <v>1.954</v>
      </c>
      <c r="G15367">
        <v>0.26200000000000001</v>
      </c>
      <c r="H15367">
        <v>61</v>
      </c>
      <c r="I15367">
        <v>5.8</v>
      </c>
      <c r="J15367">
        <v>3.2499999999999999E-3</v>
      </c>
      <c r="K15367">
        <v>0.53500000000000003</v>
      </c>
      <c r="L15367">
        <v>2.126302521008403</v>
      </c>
      <c r="M15367" s="2">
        <f t="shared" si="482"/>
        <v>49.579831932773111</v>
      </c>
      <c r="N15367" t="s">
        <v>7</v>
      </c>
    </row>
    <row r="15368" spans="1:14">
      <c r="A15368">
        <v>60</v>
      </c>
      <c r="B15368" t="s">
        <v>12322</v>
      </c>
      <c r="C15368" t="s">
        <v>12323</v>
      </c>
      <c r="D15368">
        <v>479</v>
      </c>
      <c r="E15368" s="1">
        <v>1.5940000000000001</v>
      </c>
      <c r="G15368">
        <v>0.152</v>
      </c>
      <c r="H15368">
        <v>33</v>
      </c>
      <c r="I15368">
        <v>5.0999999999999996</v>
      </c>
      <c r="J15368">
        <v>1.5499999999999999E-3</v>
      </c>
      <c r="L15368">
        <v>2.126302521008403</v>
      </c>
      <c r="M15368" s="2">
        <f t="shared" si="482"/>
        <v>50.420168067226889</v>
      </c>
      <c r="N15368" t="s">
        <v>7</v>
      </c>
    </row>
    <row r="15369" spans="1:14">
      <c r="A15369">
        <v>61</v>
      </c>
      <c r="B15369" t="s">
        <v>18335</v>
      </c>
      <c r="C15369" t="s">
        <v>18336</v>
      </c>
      <c r="D15369">
        <v>890</v>
      </c>
      <c r="E15369" s="1">
        <v>1.583</v>
      </c>
      <c r="F15369">
        <v>1.5229999999999999</v>
      </c>
      <c r="G15369">
        <v>0.14299999999999999</v>
      </c>
      <c r="H15369">
        <v>7</v>
      </c>
      <c r="I15369" t="s">
        <v>18288</v>
      </c>
      <c r="J15369">
        <v>6.0999999999999997E-4</v>
      </c>
      <c r="K15369">
        <v>0.40600000000000003</v>
      </c>
      <c r="L15369">
        <v>2.126302521008403</v>
      </c>
      <c r="M15369" s="2">
        <f t="shared" si="482"/>
        <v>51.260504201680668</v>
      </c>
      <c r="N15369" t="s">
        <v>7</v>
      </c>
    </row>
    <row r="15370" spans="1:14">
      <c r="A15370">
        <v>62</v>
      </c>
      <c r="B15370" t="s">
        <v>3235</v>
      </c>
      <c r="C15370" t="s">
        <v>3236</v>
      </c>
      <c r="D15370">
        <v>5566</v>
      </c>
      <c r="E15370" s="1">
        <v>1.5820000000000001</v>
      </c>
      <c r="F15370">
        <v>1.5529999999999999</v>
      </c>
      <c r="G15370">
        <v>0.154</v>
      </c>
      <c r="H15370">
        <v>130</v>
      </c>
      <c r="I15370" t="s">
        <v>18288</v>
      </c>
      <c r="J15370">
        <v>7.26E-3</v>
      </c>
      <c r="K15370">
        <v>0.51300000000000001</v>
      </c>
      <c r="L15370">
        <v>2.126302521008403</v>
      </c>
      <c r="M15370" s="2">
        <f t="shared" si="482"/>
        <v>52.100840336134461</v>
      </c>
      <c r="N15370" t="s">
        <v>7</v>
      </c>
    </row>
    <row r="15371" spans="1:14">
      <c r="A15371">
        <v>63</v>
      </c>
      <c r="B15371" t="s">
        <v>5542</v>
      </c>
      <c r="C15371" t="s">
        <v>5543</v>
      </c>
      <c r="D15371">
        <v>4673</v>
      </c>
      <c r="E15371" s="1">
        <v>1.5649999999999999</v>
      </c>
      <c r="F15371">
        <v>1.625</v>
      </c>
      <c r="G15371">
        <v>0.23799999999999999</v>
      </c>
      <c r="H15371">
        <v>214</v>
      </c>
      <c r="I15371">
        <v>7.1</v>
      </c>
      <c r="J15371">
        <v>1.0160000000000001E-2</v>
      </c>
      <c r="K15371">
        <v>0.49399999999999999</v>
      </c>
      <c r="L15371">
        <v>2.126302521008403</v>
      </c>
      <c r="M15371" s="2">
        <f t="shared" si="482"/>
        <v>52.941176470588239</v>
      </c>
      <c r="N15371" t="s">
        <v>7</v>
      </c>
    </row>
    <row r="15372" spans="1:14">
      <c r="A15372">
        <v>64</v>
      </c>
      <c r="B15372" t="s">
        <v>3257</v>
      </c>
      <c r="C15372" t="s">
        <v>3258</v>
      </c>
      <c r="D15372">
        <v>1020</v>
      </c>
      <c r="E15372" s="1">
        <v>1.5549999999999999</v>
      </c>
      <c r="F15372">
        <v>1.917</v>
      </c>
      <c r="G15372">
        <v>0.17</v>
      </c>
      <c r="H15372">
        <v>100</v>
      </c>
      <c r="I15372">
        <v>4.5</v>
      </c>
      <c r="J15372">
        <v>3.2399999999999998E-3</v>
      </c>
      <c r="K15372">
        <v>0.51100000000000001</v>
      </c>
      <c r="L15372">
        <v>2.126302521008403</v>
      </c>
      <c r="M15372" s="2">
        <f t="shared" si="482"/>
        <v>53.781512605042018</v>
      </c>
      <c r="N15372" t="s">
        <v>7</v>
      </c>
    </row>
    <row r="15373" spans="1:14">
      <c r="A15373">
        <v>65</v>
      </c>
      <c r="B15373" t="s">
        <v>5734</v>
      </c>
      <c r="C15373" t="s">
        <v>5735</v>
      </c>
      <c r="D15373">
        <v>392</v>
      </c>
      <c r="E15373" s="1">
        <v>1.5</v>
      </c>
      <c r="G15373">
        <v>0.55800000000000005</v>
      </c>
      <c r="H15373">
        <v>43</v>
      </c>
      <c r="I15373">
        <v>3.7</v>
      </c>
      <c r="J15373">
        <v>1.1199999999999999E-3</v>
      </c>
      <c r="L15373">
        <v>2.126302521008403</v>
      </c>
      <c r="M15373" s="2">
        <f t="shared" ref="M15373:M15404" si="483">A15373/119*100</f>
        <v>54.621848739495796</v>
      </c>
      <c r="N15373" t="s">
        <v>7</v>
      </c>
    </row>
    <row r="15374" spans="1:14">
      <c r="A15374">
        <v>66</v>
      </c>
      <c r="B15374" t="s">
        <v>12334</v>
      </c>
      <c r="C15374" t="s">
        <v>12335</v>
      </c>
      <c r="D15374">
        <v>795</v>
      </c>
      <c r="E15374" s="1">
        <v>1.4770000000000001</v>
      </c>
      <c r="F15374">
        <v>1.18</v>
      </c>
      <c r="G15374">
        <v>0.25</v>
      </c>
      <c r="H15374">
        <v>104</v>
      </c>
      <c r="I15374">
        <v>3.7</v>
      </c>
      <c r="J15374">
        <v>1.1800000000000001E-3</v>
      </c>
      <c r="K15374">
        <v>0.14899999999999999</v>
      </c>
      <c r="L15374">
        <v>2.126302521008403</v>
      </c>
      <c r="M15374" s="2">
        <f t="shared" si="483"/>
        <v>55.462184873949582</v>
      </c>
      <c r="N15374" t="s">
        <v>7</v>
      </c>
    </row>
    <row r="15375" spans="1:14">
      <c r="A15375">
        <v>67</v>
      </c>
      <c r="B15375" t="s">
        <v>3287</v>
      </c>
      <c r="C15375" t="s">
        <v>3288</v>
      </c>
      <c r="D15375">
        <v>1315</v>
      </c>
      <c r="E15375" s="1">
        <v>1.4610000000000001</v>
      </c>
      <c r="F15375">
        <v>1.44</v>
      </c>
      <c r="G15375">
        <v>0.13200000000000001</v>
      </c>
      <c r="H15375">
        <v>106</v>
      </c>
      <c r="I15375">
        <v>5.3</v>
      </c>
      <c r="J15375">
        <v>3.15E-3</v>
      </c>
      <c r="K15375">
        <v>0.35699999999999998</v>
      </c>
      <c r="L15375">
        <v>2.126302521008403</v>
      </c>
      <c r="M15375" s="2">
        <f t="shared" si="483"/>
        <v>56.30252100840336</v>
      </c>
      <c r="N15375" t="s">
        <v>7</v>
      </c>
    </row>
    <row r="15376" spans="1:14">
      <c r="A15376">
        <v>68</v>
      </c>
      <c r="B15376" t="s">
        <v>20985</v>
      </c>
      <c r="C15376" t="s">
        <v>20986</v>
      </c>
      <c r="D15376">
        <v>1271</v>
      </c>
      <c r="E15376" s="1">
        <v>1.4470000000000001</v>
      </c>
      <c r="F15376">
        <v>1.611</v>
      </c>
      <c r="G15376">
        <v>0.161</v>
      </c>
      <c r="H15376">
        <v>124</v>
      </c>
      <c r="I15376">
        <v>5.5</v>
      </c>
      <c r="J15376">
        <v>3.2299999999999998E-3</v>
      </c>
      <c r="K15376">
        <v>0.439</v>
      </c>
      <c r="L15376">
        <v>2.126302521008403</v>
      </c>
      <c r="M15376" s="2">
        <f t="shared" si="483"/>
        <v>57.142857142857139</v>
      </c>
      <c r="N15376" t="s">
        <v>7</v>
      </c>
    </row>
    <row r="15377" spans="1:14">
      <c r="A15377">
        <v>69</v>
      </c>
      <c r="B15377" t="s">
        <v>3197</v>
      </c>
      <c r="C15377" t="s">
        <v>3198</v>
      </c>
      <c r="D15377">
        <v>1403</v>
      </c>
      <c r="E15377" s="1">
        <v>1.41</v>
      </c>
      <c r="F15377">
        <v>1.35</v>
      </c>
      <c r="G15377">
        <v>0.248</v>
      </c>
      <c r="H15377">
        <v>109</v>
      </c>
      <c r="I15377">
        <v>5.5</v>
      </c>
      <c r="J15377">
        <v>3.7799999999999999E-3</v>
      </c>
      <c r="K15377">
        <v>0.40300000000000002</v>
      </c>
      <c r="L15377">
        <v>2.126302521008403</v>
      </c>
      <c r="M15377" s="2">
        <f t="shared" si="483"/>
        <v>57.983193277310932</v>
      </c>
      <c r="N15377" t="s">
        <v>7</v>
      </c>
    </row>
    <row r="15378" spans="1:14">
      <c r="A15378">
        <v>70</v>
      </c>
      <c r="B15378" t="s">
        <v>18258</v>
      </c>
      <c r="C15378" t="s">
        <v>18259</v>
      </c>
      <c r="D15378">
        <v>1255</v>
      </c>
      <c r="E15378" s="1">
        <v>1.409</v>
      </c>
      <c r="F15378">
        <v>1.488</v>
      </c>
      <c r="G15378">
        <v>0.46200000000000002</v>
      </c>
      <c r="H15378">
        <v>78</v>
      </c>
      <c r="I15378">
        <v>5.8</v>
      </c>
      <c r="J15378">
        <v>3.64E-3</v>
      </c>
      <c r="K15378">
        <v>0.499</v>
      </c>
      <c r="L15378">
        <v>2.126302521008403</v>
      </c>
      <c r="M15378" s="2">
        <f t="shared" si="483"/>
        <v>58.82352941176471</v>
      </c>
      <c r="N15378" t="s">
        <v>7</v>
      </c>
    </row>
    <row r="15379" spans="1:14">
      <c r="A15379">
        <v>71</v>
      </c>
      <c r="B15379" t="s">
        <v>3307</v>
      </c>
      <c r="C15379" t="s">
        <v>3308</v>
      </c>
      <c r="D15379">
        <v>210</v>
      </c>
      <c r="E15379" s="1">
        <v>1.407</v>
      </c>
      <c r="F15379">
        <v>1.022</v>
      </c>
      <c r="G15379">
        <v>0.2</v>
      </c>
      <c r="H15379">
        <v>25</v>
      </c>
      <c r="I15379">
        <v>4</v>
      </c>
      <c r="J15379">
        <v>7.3999999999999999E-4</v>
      </c>
      <c r="K15379">
        <v>0.312</v>
      </c>
      <c r="L15379">
        <v>2.126302521008403</v>
      </c>
      <c r="M15379" s="2">
        <f t="shared" si="483"/>
        <v>59.663865546218489</v>
      </c>
      <c r="N15379" t="s">
        <v>7</v>
      </c>
    </row>
    <row r="15380" spans="1:14">
      <c r="A15380">
        <v>72</v>
      </c>
      <c r="B15380" t="s">
        <v>18315</v>
      </c>
      <c r="C15380" t="s">
        <v>18316</v>
      </c>
      <c r="D15380">
        <v>3907</v>
      </c>
      <c r="E15380" s="1">
        <v>1.4019999999999999</v>
      </c>
      <c r="F15380">
        <v>1.367</v>
      </c>
      <c r="G15380">
        <v>0.19900000000000001</v>
      </c>
      <c r="H15380">
        <v>206</v>
      </c>
      <c r="I15380">
        <v>7.5</v>
      </c>
      <c r="J15380">
        <v>7.4700000000000001E-3</v>
      </c>
      <c r="K15380">
        <v>0.38100000000000001</v>
      </c>
      <c r="L15380">
        <v>2.126302521008403</v>
      </c>
      <c r="M15380" s="2">
        <f t="shared" si="483"/>
        <v>60.504201680672267</v>
      </c>
      <c r="N15380" t="s">
        <v>7</v>
      </c>
    </row>
    <row r="15381" spans="1:14">
      <c r="A15381">
        <v>73</v>
      </c>
      <c r="B15381" t="s">
        <v>10826</v>
      </c>
      <c r="C15381" t="s">
        <v>10827</v>
      </c>
      <c r="D15381">
        <v>627</v>
      </c>
      <c r="E15381" s="1">
        <v>1.3859999999999999</v>
      </c>
      <c r="F15381">
        <v>1.4450000000000001</v>
      </c>
      <c r="G15381">
        <v>0.33900000000000002</v>
      </c>
      <c r="H15381">
        <v>62</v>
      </c>
      <c r="I15381">
        <v>5.3</v>
      </c>
      <c r="J15381">
        <v>2.2599999999999999E-3</v>
      </c>
      <c r="K15381">
        <v>0.56299999999999994</v>
      </c>
      <c r="L15381">
        <v>2.126302521008403</v>
      </c>
      <c r="M15381" s="2">
        <f t="shared" si="483"/>
        <v>61.344537815126053</v>
      </c>
      <c r="N15381" t="s">
        <v>7</v>
      </c>
    </row>
    <row r="15382" spans="1:14">
      <c r="A15382">
        <v>74</v>
      </c>
      <c r="B15382" t="s">
        <v>18164</v>
      </c>
      <c r="C15382" t="s">
        <v>18165</v>
      </c>
      <c r="D15382">
        <v>129</v>
      </c>
      <c r="E15382" s="1">
        <v>1.379</v>
      </c>
      <c r="G15382">
        <v>0.4</v>
      </c>
      <c r="H15382">
        <v>25</v>
      </c>
      <c r="I15382">
        <v>3.2</v>
      </c>
      <c r="J15382">
        <v>4.8000000000000001E-4</v>
      </c>
      <c r="L15382">
        <v>2.126302521008403</v>
      </c>
      <c r="M15382" s="2">
        <f t="shared" si="483"/>
        <v>62.184873949579831</v>
      </c>
      <c r="N15382" t="s">
        <v>7</v>
      </c>
    </row>
    <row r="15383" spans="1:14">
      <c r="A15383">
        <v>75</v>
      </c>
      <c r="B15383" t="s">
        <v>3275</v>
      </c>
      <c r="C15383" t="s">
        <v>3276</v>
      </c>
      <c r="D15383">
        <v>2290</v>
      </c>
      <c r="E15383" s="1">
        <v>1.379</v>
      </c>
      <c r="F15383">
        <v>1.417</v>
      </c>
      <c r="G15383">
        <v>0.32100000000000001</v>
      </c>
      <c r="H15383">
        <v>162</v>
      </c>
      <c r="I15383">
        <v>6.6</v>
      </c>
      <c r="J15383">
        <v>5.3800000000000002E-3</v>
      </c>
      <c r="K15383">
        <v>0.434</v>
      </c>
      <c r="L15383">
        <v>2.126302521008403</v>
      </c>
      <c r="M15383" s="2">
        <f t="shared" si="483"/>
        <v>63.02521008403361</v>
      </c>
      <c r="N15383" t="s">
        <v>7</v>
      </c>
    </row>
    <row r="15384" spans="1:14">
      <c r="A15384">
        <v>76</v>
      </c>
      <c r="B15384" t="s">
        <v>13033</v>
      </c>
      <c r="C15384" t="s">
        <v>13034</v>
      </c>
      <c r="D15384">
        <v>559</v>
      </c>
      <c r="E15384" s="1">
        <v>1.3640000000000001</v>
      </c>
      <c r="G15384">
        <v>0.39800000000000002</v>
      </c>
      <c r="H15384">
        <v>88</v>
      </c>
      <c r="I15384">
        <v>3.4</v>
      </c>
      <c r="J15384">
        <v>2.1199999999999999E-3</v>
      </c>
      <c r="L15384">
        <v>2.126302521008403</v>
      </c>
      <c r="M15384" s="2">
        <f t="shared" si="483"/>
        <v>63.865546218487388</v>
      </c>
      <c r="N15384" t="s">
        <v>7</v>
      </c>
    </row>
    <row r="15385" spans="1:14">
      <c r="A15385">
        <v>77</v>
      </c>
      <c r="B15385" t="s">
        <v>3261</v>
      </c>
      <c r="C15385" t="s">
        <v>3262</v>
      </c>
      <c r="D15385">
        <v>723</v>
      </c>
      <c r="E15385" s="1">
        <v>1.3420000000000001</v>
      </c>
      <c r="G15385">
        <v>7.0999999999999994E-2</v>
      </c>
      <c r="H15385">
        <v>42</v>
      </c>
      <c r="I15385">
        <v>6</v>
      </c>
      <c r="J15385">
        <v>1.97E-3</v>
      </c>
      <c r="L15385">
        <v>2.126302521008403</v>
      </c>
      <c r="M15385" s="2">
        <f t="shared" si="483"/>
        <v>64.705882352941174</v>
      </c>
      <c r="N15385" t="s">
        <v>7</v>
      </c>
    </row>
    <row r="15386" spans="1:14">
      <c r="A15386">
        <v>78</v>
      </c>
      <c r="B15386" t="s">
        <v>3193</v>
      </c>
      <c r="C15386" t="s">
        <v>3194</v>
      </c>
      <c r="D15386">
        <v>3362</v>
      </c>
      <c r="E15386" s="1">
        <v>1.33</v>
      </c>
      <c r="F15386">
        <v>1.454</v>
      </c>
      <c r="G15386">
        <v>7.6999999999999999E-2</v>
      </c>
      <c r="H15386">
        <v>182</v>
      </c>
      <c r="I15386">
        <v>9</v>
      </c>
      <c r="J15386">
        <v>6.62E-3</v>
      </c>
      <c r="K15386">
        <v>0.44900000000000001</v>
      </c>
      <c r="L15386">
        <v>2.126302521008403</v>
      </c>
      <c r="M15386" s="2">
        <f t="shared" si="483"/>
        <v>65.546218487394952</v>
      </c>
      <c r="N15386" t="s">
        <v>7</v>
      </c>
    </row>
    <row r="15387" spans="1:14">
      <c r="A15387">
        <v>79</v>
      </c>
      <c r="B15387" t="s">
        <v>3277</v>
      </c>
      <c r="C15387" t="s">
        <v>3278</v>
      </c>
      <c r="D15387">
        <v>484</v>
      </c>
      <c r="E15387" s="1">
        <v>1.3220000000000001</v>
      </c>
      <c r="F15387">
        <v>1.228</v>
      </c>
      <c r="G15387">
        <v>0.36799999999999999</v>
      </c>
      <c r="H15387">
        <v>38</v>
      </c>
      <c r="I15387">
        <v>5.0999999999999996</v>
      </c>
      <c r="J15387">
        <v>1.4E-3</v>
      </c>
      <c r="K15387">
        <v>0.33600000000000002</v>
      </c>
      <c r="L15387">
        <v>2.126302521008403</v>
      </c>
      <c r="M15387" s="2">
        <f t="shared" si="483"/>
        <v>66.386554621848731</v>
      </c>
      <c r="N15387" t="s">
        <v>7</v>
      </c>
    </row>
    <row r="15388" spans="1:14">
      <c r="A15388">
        <v>80</v>
      </c>
      <c r="B15388" t="s">
        <v>3301</v>
      </c>
      <c r="C15388" t="s">
        <v>3302</v>
      </c>
      <c r="D15388">
        <v>599</v>
      </c>
      <c r="E15388" s="1">
        <v>1.2889999999999999</v>
      </c>
      <c r="F15388">
        <v>1.1279999999999999</v>
      </c>
      <c r="G15388">
        <v>0.11799999999999999</v>
      </c>
      <c r="H15388">
        <v>51</v>
      </c>
      <c r="I15388">
        <v>7.4</v>
      </c>
      <c r="J15388">
        <v>1.3600000000000001E-3</v>
      </c>
      <c r="K15388">
        <v>0.35399999999999998</v>
      </c>
      <c r="L15388">
        <v>2.126302521008403</v>
      </c>
      <c r="M15388" s="2">
        <f t="shared" si="483"/>
        <v>67.226890756302524</v>
      </c>
      <c r="N15388" t="s">
        <v>7</v>
      </c>
    </row>
    <row r="15389" spans="1:14">
      <c r="A15389">
        <v>81</v>
      </c>
      <c r="B15389" t="s">
        <v>3305</v>
      </c>
      <c r="C15389" t="s">
        <v>3306</v>
      </c>
      <c r="D15389">
        <v>276</v>
      </c>
      <c r="E15389" s="1">
        <v>1.2729999999999999</v>
      </c>
      <c r="G15389">
        <v>0.182</v>
      </c>
      <c r="H15389">
        <v>22</v>
      </c>
      <c r="I15389">
        <v>5.8</v>
      </c>
      <c r="J15389">
        <v>7.2999999999999996E-4</v>
      </c>
      <c r="L15389">
        <v>2.126302521008403</v>
      </c>
      <c r="M15389" s="2">
        <f t="shared" si="483"/>
        <v>68.067226890756302</v>
      </c>
      <c r="N15389" t="s">
        <v>7</v>
      </c>
    </row>
    <row r="15390" spans="1:14">
      <c r="A15390">
        <v>82</v>
      </c>
      <c r="B15390" t="s">
        <v>3251</v>
      </c>
      <c r="C15390" t="s">
        <v>3252</v>
      </c>
      <c r="D15390">
        <v>919</v>
      </c>
      <c r="E15390" s="1">
        <v>1.256</v>
      </c>
      <c r="F15390">
        <v>1.3680000000000001</v>
      </c>
      <c r="G15390">
        <v>0.48699999999999999</v>
      </c>
      <c r="H15390">
        <v>78</v>
      </c>
      <c r="I15390">
        <v>6.9</v>
      </c>
      <c r="J15390">
        <v>1.97E-3</v>
      </c>
      <c r="K15390">
        <v>0.41299999999999998</v>
      </c>
      <c r="L15390">
        <v>2.126302521008403</v>
      </c>
      <c r="M15390" s="2">
        <f t="shared" si="483"/>
        <v>68.907563025210081</v>
      </c>
      <c r="N15390" t="s">
        <v>7</v>
      </c>
    </row>
    <row r="15391" spans="1:14">
      <c r="A15391">
        <v>83</v>
      </c>
      <c r="B15391" t="s">
        <v>21789</v>
      </c>
      <c r="C15391" t="s">
        <v>21790</v>
      </c>
      <c r="D15391">
        <v>344</v>
      </c>
      <c r="E15391" s="1">
        <v>1.244</v>
      </c>
      <c r="F15391">
        <v>1.2609999999999999</v>
      </c>
      <c r="G15391">
        <v>0.13600000000000001</v>
      </c>
      <c r="H15391">
        <v>22</v>
      </c>
      <c r="I15391">
        <v>6.6</v>
      </c>
      <c r="J15391">
        <v>8.9999999999999998E-4</v>
      </c>
      <c r="K15391">
        <v>0.44800000000000001</v>
      </c>
      <c r="L15391">
        <v>2.126302521008403</v>
      </c>
      <c r="M15391" s="2">
        <f t="shared" si="483"/>
        <v>69.747899159663859</v>
      </c>
      <c r="N15391" t="s">
        <v>7</v>
      </c>
    </row>
    <row r="15392" spans="1:14">
      <c r="A15392">
        <v>84</v>
      </c>
      <c r="B15392" t="s">
        <v>14506</v>
      </c>
      <c r="C15392" t="s">
        <v>14507</v>
      </c>
      <c r="D15392">
        <v>584</v>
      </c>
      <c r="E15392" s="1">
        <v>1.2370000000000001</v>
      </c>
      <c r="F15392">
        <v>1.2529999999999999</v>
      </c>
      <c r="G15392">
        <v>0.06</v>
      </c>
      <c r="H15392">
        <v>50</v>
      </c>
      <c r="I15392">
        <v>7</v>
      </c>
      <c r="J15392">
        <v>1.41E-3</v>
      </c>
      <c r="K15392">
        <v>0.41499999999999998</v>
      </c>
      <c r="L15392">
        <v>2.126302521008403</v>
      </c>
      <c r="M15392" s="2">
        <f t="shared" si="483"/>
        <v>70.588235294117652</v>
      </c>
      <c r="N15392" t="s">
        <v>7</v>
      </c>
    </row>
    <row r="15393" spans="1:14">
      <c r="A15393">
        <v>85</v>
      </c>
      <c r="B15393" t="s">
        <v>12292</v>
      </c>
      <c r="C15393" t="s">
        <v>12293</v>
      </c>
      <c r="D15393">
        <v>651</v>
      </c>
      <c r="E15393" s="1">
        <v>1.22</v>
      </c>
      <c r="F15393">
        <v>1.49</v>
      </c>
      <c r="G15393">
        <v>0.44</v>
      </c>
      <c r="H15393">
        <v>75</v>
      </c>
      <c r="I15393">
        <v>4.7</v>
      </c>
      <c r="J15393">
        <v>1.7899999999999999E-3</v>
      </c>
      <c r="K15393">
        <v>0.40100000000000002</v>
      </c>
      <c r="L15393">
        <v>2.126302521008403</v>
      </c>
      <c r="M15393" s="2">
        <f t="shared" si="483"/>
        <v>71.428571428571431</v>
      </c>
      <c r="N15393" t="s">
        <v>7</v>
      </c>
    </row>
    <row r="15394" spans="1:14">
      <c r="A15394">
        <v>86</v>
      </c>
      <c r="B15394" t="s">
        <v>3199</v>
      </c>
      <c r="C15394" t="s">
        <v>3200</v>
      </c>
      <c r="D15394">
        <v>6558</v>
      </c>
      <c r="E15394" s="1">
        <v>1.2170000000000001</v>
      </c>
      <c r="F15394">
        <v>1.9379999999999999</v>
      </c>
      <c r="G15394">
        <v>0.26300000000000001</v>
      </c>
      <c r="H15394">
        <v>395</v>
      </c>
      <c r="I15394" t="s">
        <v>18288</v>
      </c>
      <c r="J15394">
        <v>9.6600000000000002E-3</v>
      </c>
      <c r="K15394">
        <v>0.60799999999999998</v>
      </c>
      <c r="L15394">
        <v>2.126302521008403</v>
      </c>
      <c r="M15394" s="2">
        <f t="shared" si="483"/>
        <v>72.268907563025209</v>
      </c>
      <c r="N15394" t="s">
        <v>7</v>
      </c>
    </row>
    <row r="15395" spans="1:14">
      <c r="A15395">
        <v>87</v>
      </c>
      <c r="B15395" t="s">
        <v>7697</v>
      </c>
      <c r="C15395" t="s">
        <v>7698</v>
      </c>
      <c r="D15395">
        <v>940</v>
      </c>
      <c r="E15395" s="1">
        <v>1.204</v>
      </c>
      <c r="F15395">
        <v>1.6539999999999999</v>
      </c>
      <c r="G15395">
        <v>0.20399999999999999</v>
      </c>
      <c r="H15395">
        <v>49</v>
      </c>
      <c r="I15395">
        <v>7.2</v>
      </c>
      <c r="J15395">
        <v>1.9499999999999999E-3</v>
      </c>
      <c r="K15395">
        <v>0.52600000000000002</v>
      </c>
      <c r="L15395">
        <v>2.126302521008403</v>
      </c>
      <c r="M15395" s="2">
        <f t="shared" si="483"/>
        <v>73.109243697478988</v>
      </c>
      <c r="N15395" t="s">
        <v>7</v>
      </c>
    </row>
    <row r="15396" spans="1:14">
      <c r="A15396">
        <v>88</v>
      </c>
      <c r="B15396" t="s">
        <v>21239</v>
      </c>
      <c r="C15396" t="s">
        <v>21240</v>
      </c>
      <c r="D15396">
        <v>5576</v>
      </c>
      <c r="E15396" s="1">
        <v>1.179</v>
      </c>
      <c r="F15396">
        <v>1.248</v>
      </c>
      <c r="G15396">
        <v>0.21099999999999999</v>
      </c>
      <c r="H15396">
        <v>497</v>
      </c>
      <c r="I15396">
        <v>7.4</v>
      </c>
      <c r="J15396">
        <v>1.1089999999999999E-2</v>
      </c>
      <c r="K15396">
        <v>0.34899999999999998</v>
      </c>
      <c r="L15396">
        <v>2.126302521008403</v>
      </c>
      <c r="M15396" s="2">
        <f t="shared" si="483"/>
        <v>73.94957983193278</v>
      </c>
      <c r="N15396" t="s">
        <v>7</v>
      </c>
    </row>
    <row r="15397" spans="1:14">
      <c r="A15397">
        <v>89</v>
      </c>
      <c r="B15397" t="s">
        <v>3295</v>
      </c>
      <c r="C15397" t="s">
        <v>3296</v>
      </c>
      <c r="D15397">
        <v>516</v>
      </c>
      <c r="E15397" s="1">
        <v>1.1759999999999999</v>
      </c>
      <c r="F15397">
        <v>1.5029999999999999</v>
      </c>
      <c r="G15397">
        <v>2.7E-2</v>
      </c>
      <c r="H15397">
        <v>37</v>
      </c>
      <c r="I15397">
        <v>5.8</v>
      </c>
      <c r="J15397">
        <v>1.47E-3</v>
      </c>
      <c r="K15397">
        <v>0.47399999999999998</v>
      </c>
      <c r="L15397">
        <v>2.126302521008403</v>
      </c>
      <c r="M15397" s="2">
        <f t="shared" si="483"/>
        <v>74.789915966386559</v>
      </c>
      <c r="N15397" t="s">
        <v>7</v>
      </c>
    </row>
    <row r="15398" spans="1:14">
      <c r="A15398">
        <v>90</v>
      </c>
      <c r="B15398" t="s">
        <v>3279</v>
      </c>
      <c r="C15398" t="s">
        <v>3280</v>
      </c>
      <c r="D15398">
        <v>323</v>
      </c>
      <c r="E15398" s="1">
        <v>1.167</v>
      </c>
      <c r="F15398">
        <v>1.474</v>
      </c>
      <c r="G15398">
        <v>0.372</v>
      </c>
      <c r="H15398">
        <v>43</v>
      </c>
      <c r="I15398">
        <v>4.7</v>
      </c>
      <c r="J15398">
        <v>1.34E-3</v>
      </c>
      <c r="K15398">
        <v>0.57299999999999995</v>
      </c>
      <c r="L15398">
        <v>2.126302521008403</v>
      </c>
      <c r="M15398" s="2">
        <f t="shared" si="483"/>
        <v>75.630252100840337</v>
      </c>
      <c r="N15398" t="s">
        <v>7</v>
      </c>
    </row>
    <row r="15399" spans="1:14">
      <c r="A15399">
        <v>91</v>
      </c>
      <c r="B15399" t="s">
        <v>19562</v>
      </c>
      <c r="C15399" t="s">
        <v>19563</v>
      </c>
      <c r="D15399">
        <v>1770</v>
      </c>
      <c r="E15399" s="1">
        <v>1.1479999999999999</v>
      </c>
      <c r="F15399">
        <v>1.65</v>
      </c>
      <c r="G15399">
        <v>0.14199999999999999</v>
      </c>
      <c r="H15399">
        <v>113</v>
      </c>
      <c r="I15399">
        <v>7.3</v>
      </c>
      <c r="J15399">
        <v>3.29E-3</v>
      </c>
      <c r="K15399">
        <v>0.46600000000000003</v>
      </c>
      <c r="L15399">
        <v>2.126302521008403</v>
      </c>
      <c r="M15399" s="2">
        <f t="shared" si="483"/>
        <v>76.470588235294116</v>
      </c>
      <c r="N15399" t="s">
        <v>7</v>
      </c>
    </row>
    <row r="15400" spans="1:14">
      <c r="A15400">
        <v>92</v>
      </c>
      <c r="B15400" t="s">
        <v>18830</v>
      </c>
      <c r="C15400" t="s">
        <v>18831</v>
      </c>
      <c r="D15400">
        <v>1843</v>
      </c>
      <c r="E15400" s="1">
        <v>1.1299999999999999</v>
      </c>
      <c r="F15400">
        <v>1.214</v>
      </c>
      <c r="G15400">
        <v>0.113</v>
      </c>
      <c r="H15400">
        <v>141</v>
      </c>
      <c r="I15400">
        <v>7.5</v>
      </c>
      <c r="J15400">
        <v>3.3999999999999998E-3</v>
      </c>
      <c r="K15400">
        <v>0.32700000000000001</v>
      </c>
      <c r="L15400">
        <v>2.126302521008403</v>
      </c>
      <c r="M15400" s="2">
        <f t="shared" si="483"/>
        <v>77.310924369747909</v>
      </c>
      <c r="N15400" t="s">
        <v>7</v>
      </c>
    </row>
    <row r="15401" spans="1:14">
      <c r="A15401">
        <v>93</v>
      </c>
      <c r="B15401" t="s">
        <v>3237</v>
      </c>
      <c r="C15401" t="s">
        <v>3238</v>
      </c>
      <c r="D15401">
        <v>827</v>
      </c>
      <c r="E15401" s="1">
        <v>1.1000000000000001</v>
      </c>
      <c r="F15401">
        <v>1.2090000000000001</v>
      </c>
      <c r="G15401">
        <v>0.124</v>
      </c>
      <c r="H15401">
        <v>97</v>
      </c>
      <c r="I15401">
        <v>5.0999999999999996</v>
      </c>
      <c r="J15401">
        <v>1.91E-3</v>
      </c>
      <c r="K15401">
        <v>0.28599999999999998</v>
      </c>
      <c r="L15401">
        <v>2.126302521008403</v>
      </c>
      <c r="M15401" s="2">
        <f t="shared" si="483"/>
        <v>78.151260504201687</v>
      </c>
      <c r="N15401" t="s">
        <v>7</v>
      </c>
    </row>
    <row r="15402" spans="1:14">
      <c r="A15402">
        <v>94</v>
      </c>
      <c r="B15402" t="s">
        <v>3213</v>
      </c>
      <c r="C15402" t="s">
        <v>3214</v>
      </c>
      <c r="D15402">
        <v>459</v>
      </c>
      <c r="E15402" s="1">
        <v>1.0309999999999999</v>
      </c>
      <c r="F15402">
        <v>1.163</v>
      </c>
      <c r="G15402">
        <v>0.28000000000000003</v>
      </c>
      <c r="H15402">
        <v>75</v>
      </c>
      <c r="I15402">
        <v>4</v>
      </c>
      <c r="J15402">
        <v>1.56E-3</v>
      </c>
      <c r="K15402">
        <v>0.314</v>
      </c>
      <c r="L15402">
        <v>2.126302521008403</v>
      </c>
      <c r="M15402" s="2">
        <f t="shared" si="483"/>
        <v>78.991596638655466</v>
      </c>
      <c r="N15402" t="s">
        <v>7</v>
      </c>
    </row>
    <row r="15403" spans="1:14">
      <c r="A15403">
        <v>95</v>
      </c>
      <c r="B15403" t="s">
        <v>10744</v>
      </c>
      <c r="C15403" t="s">
        <v>10745</v>
      </c>
      <c r="D15403">
        <v>3492</v>
      </c>
      <c r="E15403" s="1">
        <v>1.0169999999999999</v>
      </c>
      <c r="F15403">
        <v>1.131</v>
      </c>
      <c r="G15403">
        <v>0.44600000000000001</v>
      </c>
      <c r="H15403">
        <v>184</v>
      </c>
      <c r="I15403" t="s">
        <v>18288</v>
      </c>
      <c r="J15403">
        <v>5.5100000000000001E-3</v>
      </c>
      <c r="K15403">
        <v>0.39200000000000002</v>
      </c>
      <c r="L15403">
        <v>2.126302521008403</v>
      </c>
      <c r="M15403" s="2">
        <f t="shared" si="483"/>
        <v>79.831932773109244</v>
      </c>
      <c r="N15403" t="s">
        <v>7</v>
      </c>
    </row>
    <row r="15404" spans="1:14">
      <c r="A15404">
        <v>96</v>
      </c>
      <c r="B15404" t="s">
        <v>8618</v>
      </c>
      <c r="C15404" t="s">
        <v>8619</v>
      </c>
      <c r="D15404">
        <v>544</v>
      </c>
      <c r="E15404" s="1">
        <v>1.0089999999999999</v>
      </c>
      <c r="F15404">
        <v>1.0920000000000001</v>
      </c>
      <c r="G15404">
        <v>0.13200000000000001</v>
      </c>
      <c r="H15404">
        <v>76</v>
      </c>
      <c r="I15404">
        <v>6</v>
      </c>
      <c r="J15404">
        <v>1.4300000000000001E-3</v>
      </c>
      <c r="K15404">
        <v>0.34</v>
      </c>
      <c r="L15404">
        <v>2.126302521008403</v>
      </c>
      <c r="M15404" s="2">
        <f t="shared" si="483"/>
        <v>80.672268907563023</v>
      </c>
      <c r="N15404" t="s">
        <v>7</v>
      </c>
    </row>
    <row r="15405" spans="1:14">
      <c r="A15405">
        <v>97</v>
      </c>
      <c r="B15405" t="s">
        <v>3241</v>
      </c>
      <c r="C15405" t="s">
        <v>3242</v>
      </c>
      <c r="D15405">
        <v>373</v>
      </c>
      <c r="E15405" s="1">
        <v>0.98099999999999998</v>
      </c>
      <c r="F15405">
        <v>1.0980000000000001</v>
      </c>
      <c r="G15405">
        <v>0.13100000000000001</v>
      </c>
      <c r="H15405">
        <v>99</v>
      </c>
      <c r="I15405">
        <v>3.2</v>
      </c>
      <c r="J15405">
        <v>1.7899999999999999E-3</v>
      </c>
      <c r="K15405">
        <v>0.313</v>
      </c>
      <c r="L15405">
        <v>2.126302521008403</v>
      </c>
      <c r="M15405" s="2">
        <f t="shared" ref="M15405:M15427" si="484">A15405/119*100</f>
        <v>81.512605042016801</v>
      </c>
      <c r="N15405" t="s">
        <v>7</v>
      </c>
    </row>
    <row r="15406" spans="1:14">
      <c r="A15406">
        <v>98</v>
      </c>
      <c r="B15406" t="s">
        <v>3233</v>
      </c>
      <c r="C15406" t="s">
        <v>3234</v>
      </c>
      <c r="D15406">
        <v>728</v>
      </c>
      <c r="E15406" s="1">
        <v>0.95899999999999996</v>
      </c>
      <c r="F15406">
        <v>1.298</v>
      </c>
      <c r="G15406">
        <v>7.1999999999999995E-2</v>
      </c>
      <c r="H15406">
        <v>125</v>
      </c>
      <c r="I15406">
        <v>4.7</v>
      </c>
      <c r="J15406">
        <v>2.49E-3</v>
      </c>
      <c r="K15406">
        <v>0.39200000000000002</v>
      </c>
      <c r="L15406">
        <v>2.126302521008403</v>
      </c>
      <c r="M15406" s="2">
        <f t="shared" si="484"/>
        <v>82.35294117647058</v>
      </c>
      <c r="N15406" t="s">
        <v>7</v>
      </c>
    </row>
    <row r="15407" spans="1:14">
      <c r="A15407">
        <v>99</v>
      </c>
      <c r="B15407" t="s">
        <v>10854</v>
      </c>
      <c r="C15407" t="s">
        <v>10855</v>
      </c>
      <c r="D15407">
        <v>4488</v>
      </c>
      <c r="E15407" s="1">
        <v>0.90900000000000003</v>
      </c>
      <c r="F15407">
        <v>0.85699999999999998</v>
      </c>
      <c r="G15407">
        <v>0.184</v>
      </c>
      <c r="H15407">
        <v>376</v>
      </c>
      <c r="I15407">
        <v>7.4</v>
      </c>
      <c r="J15407">
        <v>9.5899999999999996E-3</v>
      </c>
      <c r="K15407">
        <v>0.27900000000000003</v>
      </c>
      <c r="L15407">
        <v>2.126302521008403</v>
      </c>
      <c r="M15407" s="2">
        <f t="shared" si="484"/>
        <v>83.193277310924373</v>
      </c>
      <c r="N15407" t="s">
        <v>7</v>
      </c>
    </row>
    <row r="15408" spans="1:14">
      <c r="A15408">
        <v>100</v>
      </c>
      <c r="B15408" t="s">
        <v>3293</v>
      </c>
      <c r="C15408" t="s">
        <v>3294</v>
      </c>
      <c r="D15408">
        <v>229</v>
      </c>
      <c r="E15408" s="1">
        <v>0.86299999999999999</v>
      </c>
      <c r="F15408">
        <v>0.72099999999999997</v>
      </c>
      <c r="G15408">
        <v>0.20799999999999999</v>
      </c>
      <c r="H15408">
        <v>53</v>
      </c>
      <c r="I15408">
        <v>3.4</v>
      </c>
      <c r="J15408">
        <v>4.0000000000000002E-4</v>
      </c>
      <c r="K15408">
        <v>0.1</v>
      </c>
      <c r="L15408">
        <v>2.126302521008403</v>
      </c>
      <c r="M15408" s="2">
        <f t="shared" si="484"/>
        <v>84.033613445378151</v>
      </c>
      <c r="N15408" t="s">
        <v>7</v>
      </c>
    </row>
    <row r="15409" spans="1:14">
      <c r="A15409">
        <v>101</v>
      </c>
      <c r="B15409" t="s">
        <v>18222</v>
      </c>
      <c r="C15409" t="s">
        <v>18223</v>
      </c>
      <c r="D15409">
        <v>356</v>
      </c>
      <c r="E15409" s="1">
        <v>0.77300000000000002</v>
      </c>
      <c r="F15409">
        <v>0.55600000000000005</v>
      </c>
      <c r="G15409">
        <v>7.9000000000000001E-2</v>
      </c>
      <c r="H15409">
        <v>63</v>
      </c>
      <c r="I15409">
        <v>5.3</v>
      </c>
      <c r="J15409">
        <v>1.0300000000000001E-3</v>
      </c>
      <c r="K15409">
        <v>0.17799999999999999</v>
      </c>
      <c r="L15409">
        <v>2.126302521008403</v>
      </c>
      <c r="M15409" s="2">
        <f t="shared" si="484"/>
        <v>84.87394957983193</v>
      </c>
      <c r="N15409" t="s">
        <v>7</v>
      </c>
    </row>
    <row r="15410" spans="1:14">
      <c r="A15410">
        <v>102</v>
      </c>
      <c r="B15410" t="s">
        <v>3267</v>
      </c>
      <c r="C15410" t="s">
        <v>3268</v>
      </c>
      <c r="D15410">
        <v>410</v>
      </c>
      <c r="E15410" s="1">
        <v>0.75</v>
      </c>
      <c r="G15410">
        <v>0.1</v>
      </c>
      <c r="H15410">
        <v>40</v>
      </c>
      <c r="I15410">
        <v>5.8</v>
      </c>
      <c r="J15410">
        <v>1.2800000000000001E-3</v>
      </c>
      <c r="L15410">
        <v>2.126302521008403</v>
      </c>
      <c r="M15410" s="2">
        <f t="shared" si="484"/>
        <v>85.714285714285708</v>
      </c>
      <c r="N15410" t="s">
        <v>7</v>
      </c>
    </row>
    <row r="15411" spans="1:14">
      <c r="A15411">
        <v>103</v>
      </c>
      <c r="B15411" t="s">
        <v>3255</v>
      </c>
      <c r="C15411" t="s">
        <v>3256</v>
      </c>
      <c r="D15411">
        <v>258</v>
      </c>
      <c r="E15411" s="1">
        <v>0.73</v>
      </c>
      <c r="F15411">
        <v>0.74199999999999999</v>
      </c>
      <c r="G15411">
        <v>0.106</v>
      </c>
      <c r="H15411">
        <v>132</v>
      </c>
      <c r="I15411">
        <v>2.4</v>
      </c>
      <c r="J15411">
        <v>1.17E-3</v>
      </c>
      <c r="K15411">
        <v>0.20499999999999999</v>
      </c>
      <c r="L15411">
        <v>2.126302521008403</v>
      </c>
      <c r="M15411" s="2">
        <f t="shared" si="484"/>
        <v>86.554621848739501</v>
      </c>
      <c r="N15411" t="s">
        <v>7</v>
      </c>
    </row>
    <row r="15412" spans="1:14">
      <c r="A15412">
        <v>104</v>
      </c>
      <c r="B15412" t="s">
        <v>18307</v>
      </c>
      <c r="C15412" t="s">
        <v>18308</v>
      </c>
      <c r="D15412">
        <v>1642</v>
      </c>
      <c r="E15412" s="1">
        <v>0.69699999999999995</v>
      </c>
      <c r="F15412">
        <v>0.85599999999999998</v>
      </c>
      <c r="G15412">
        <v>0.121</v>
      </c>
      <c r="H15412">
        <v>107</v>
      </c>
      <c r="I15412" t="s">
        <v>18288</v>
      </c>
      <c r="J15412">
        <v>2.4599999999999999E-3</v>
      </c>
      <c r="K15412">
        <v>0.253</v>
      </c>
      <c r="L15412">
        <v>2.126302521008403</v>
      </c>
      <c r="M15412" s="2">
        <f t="shared" si="484"/>
        <v>87.394957983193279</v>
      </c>
      <c r="N15412" t="s">
        <v>7</v>
      </c>
    </row>
    <row r="15413" spans="1:14">
      <c r="A15413">
        <v>105</v>
      </c>
      <c r="B15413" t="s">
        <v>3223</v>
      </c>
      <c r="C15413" t="s">
        <v>3224</v>
      </c>
      <c r="D15413">
        <v>164</v>
      </c>
      <c r="E15413" s="1">
        <v>0.67900000000000005</v>
      </c>
      <c r="F15413">
        <v>0.67200000000000004</v>
      </c>
      <c r="G15413">
        <v>0.19400000000000001</v>
      </c>
      <c r="H15413">
        <v>36</v>
      </c>
      <c r="I15413">
        <v>3.4</v>
      </c>
      <c r="J15413">
        <v>4.4999999999999999E-4</v>
      </c>
      <c r="K15413">
        <v>0.13300000000000001</v>
      </c>
      <c r="L15413">
        <v>2.126302521008403</v>
      </c>
      <c r="M15413" s="2">
        <f t="shared" si="484"/>
        <v>88.235294117647058</v>
      </c>
      <c r="N15413" t="s">
        <v>7</v>
      </c>
    </row>
    <row r="15414" spans="1:14">
      <c r="A15414">
        <v>106</v>
      </c>
      <c r="B15414" t="s">
        <v>3203</v>
      </c>
      <c r="C15414" t="s">
        <v>3204</v>
      </c>
      <c r="D15414">
        <v>982</v>
      </c>
      <c r="E15414" s="1">
        <v>0.64800000000000002</v>
      </c>
      <c r="F15414">
        <v>0.77600000000000002</v>
      </c>
      <c r="G15414">
        <v>5.0999999999999997E-2</v>
      </c>
      <c r="H15414">
        <v>157</v>
      </c>
      <c r="I15414">
        <v>8.1</v>
      </c>
      <c r="J15414">
        <v>1.75E-3</v>
      </c>
      <c r="K15414">
        <v>0.23799999999999999</v>
      </c>
      <c r="L15414">
        <v>2.126302521008403</v>
      </c>
      <c r="M15414" s="2">
        <f t="shared" si="484"/>
        <v>89.075630252100851</v>
      </c>
      <c r="N15414" t="s">
        <v>7</v>
      </c>
    </row>
    <row r="15415" spans="1:14">
      <c r="A15415">
        <v>107</v>
      </c>
      <c r="B15415" t="s">
        <v>13461</v>
      </c>
      <c r="C15415" t="s">
        <v>13462</v>
      </c>
      <c r="D15415">
        <v>41</v>
      </c>
      <c r="E15415" s="1">
        <v>0.64200000000000002</v>
      </c>
      <c r="F15415">
        <v>0.64200000000000002</v>
      </c>
      <c r="G15415">
        <v>0.115</v>
      </c>
      <c r="H15415">
        <v>61</v>
      </c>
      <c r="J15415">
        <v>5.0000000000000002E-5</v>
      </c>
      <c r="K15415">
        <v>5.5E-2</v>
      </c>
      <c r="L15415">
        <v>2.126302521008403</v>
      </c>
      <c r="M15415" s="2">
        <f t="shared" si="484"/>
        <v>89.915966386554629</v>
      </c>
      <c r="N15415" t="s">
        <v>7</v>
      </c>
    </row>
    <row r="15416" spans="1:14">
      <c r="A15416">
        <v>108</v>
      </c>
      <c r="B15416" t="s">
        <v>3243</v>
      </c>
      <c r="C15416" t="s">
        <v>3244</v>
      </c>
      <c r="D15416">
        <v>129</v>
      </c>
      <c r="E15416" s="1">
        <v>0.63500000000000001</v>
      </c>
      <c r="F15416">
        <v>0.54900000000000004</v>
      </c>
      <c r="G15416">
        <v>2.4E-2</v>
      </c>
      <c r="H15416">
        <v>41</v>
      </c>
      <c r="I15416">
        <v>4.5999999999999996</v>
      </c>
      <c r="J15416">
        <v>3.2000000000000003E-4</v>
      </c>
      <c r="K15416">
        <v>0.126</v>
      </c>
      <c r="L15416">
        <v>2.126302521008403</v>
      </c>
      <c r="M15416" s="2">
        <f t="shared" si="484"/>
        <v>90.756302521008408</v>
      </c>
      <c r="N15416" t="s">
        <v>7</v>
      </c>
    </row>
    <row r="15417" spans="1:14">
      <c r="A15417">
        <v>109</v>
      </c>
      <c r="B15417" t="s">
        <v>4982</v>
      </c>
      <c r="C15417" t="s">
        <v>4983</v>
      </c>
      <c r="D15417">
        <v>97</v>
      </c>
      <c r="E15417" s="1">
        <v>0.63200000000000001</v>
      </c>
      <c r="F15417">
        <v>0.63</v>
      </c>
      <c r="G15417">
        <v>0</v>
      </c>
      <c r="H15417">
        <v>13</v>
      </c>
      <c r="J15417">
        <v>5.1000000000000004E-4</v>
      </c>
      <c r="K15417">
        <v>0.187</v>
      </c>
      <c r="L15417">
        <v>2.126302521008403</v>
      </c>
      <c r="M15417" s="2">
        <f t="shared" si="484"/>
        <v>91.596638655462186</v>
      </c>
      <c r="N15417" t="s">
        <v>7</v>
      </c>
    </row>
    <row r="15418" spans="1:14">
      <c r="A15418">
        <v>110</v>
      </c>
      <c r="B15418" t="s">
        <v>3299</v>
      </c>
      <c r="C15418" t="s">
        <v>3300</v>
      </c>
      <c r="D15418">
        <v>320</v>
      </c>
      <c r="E15418" s="1">
        <v>0.55600000000000005</v>
      </c>
      <c r="F15418">
        <v>0.626</v>
      </c>
      <c r="G15418">
        <v>3.2000000000000001E-2</v>
      </c>
      <c r="H15418">
        <v>31</v>
      </c>
      <c r="I15418">
        <v>8.3000000000000007</v>
      </c>
      <c r="J15418">
        <v>5.1999999999999995E-4</v>
      </c>
      <c r="K15418">
        <v>0.21299999999999999</v>
      </c>
      <c r="L15418">
        <v>2.126302521008403</v>
      </c>
      <c r="M15418" s="2">
        <f t="shared" si="484"/>
        <v>92.436974789915965</v>
      </c>
      <c r="N15418" t="s">
        <v>7</v>
      </c>
    </row>
    <row r="15419" spans="1:14">
      <c r="A15419">
        <v>111</v>
      </c>
      <c r="B15419" t="s">
        <v>3289</v>
      </c>
      <c r="C15419" t="s">
        <v>3290</v>
      </c>
      <c r="D15419">
        <v>600</v>
      </c>
      <c r="E15419" s="1">
        <v>0.46800000000000003</v>
      </c>
      <c r="F15419">
        <v>0.42799999999999999</v>
      </c>
      <c r="G15419">
        <v>0.129</v>
      </c>
      <c r="H15419">
        <v>93</v>
      </c>
      <c r="I15419">
        <v>8.5</v>
      </c>
      <c r="J15419">
        <v>5.9999999999999995E-4</v>
      </c>
      <c r="K15419">
        <v>6.9000000000000006E-2</v>
      </c>
      <c r="L15419">
        <v>2.126302521008403</v>
      </c>
      <c r="M15419" s="2">
        <f t="shared" si="484"/>
        <v>93.277310924369743</v>
      </c>
      <c r="N15419" t="s">
        <v>7</v>
      </c>
    </row>
    <row r="15420" spans="1:14">
      <c r="A15420">
        <v>112</v>
      </c>
      <c r="B15420" t="s">
        <v>10856</v>
      </c>
      <c r="C15420" t="s">
        <v>10857</v>
      </c>
      <c r="D15420">
        <v>162</v>
      </c>
      <c r="E15420" s="1">
        <v>0.44400000000000001</v>
      </c>
      <c r="G15420">
        <v>3.1E-2</v>
      </c>
      <c r="H15420">
        <v>32</v>
      </c>
      <c r="I15420">
        <v>7.2</v>
      </c>
      <c r="J15420">
        <v>3.6000000000000002E-4</v>
      </c>
      <c r="L15420">
        <v>2.126302521008403</v>
      </c>
      <c r="M15420" s="2">
        <f t="shared" si="484"/>
        <v>94.117647058823522</v>
      </c>
      <c r="N15420" t="s">
        <v>7</v>
      </c>
    </row>
    <row r="15421" spans="1:14">
      <c r="A15421">
        <v>113</v>
      </c>
      <c r="B15421" t="s">
        <v>3201</v>
      </c>
      <c r="C15421" t="s">
        <v>3202</v>
      </c>
      <c r="D15421">
        <v>295</v>
      </c>
      <c r="E15421" s="1">
        <v>0.43099999999999999</v>
      </c>
      <c r="F15421">
        <v>0.46500000000000002</v>
      </c>
      <c r="G15421">
        <v>5.7000000000000002E-2</v>
      </c>
      <c r="H15421">
        <v>53</v>
      </c>
      <c r="I15421">
        <v>8.6999999999999993</v>
      </c>
      <c r="J15421">
        <v>4.8999999999999998E-4</v>
      </c>
      <c r="K15421">
        <v>0.16500000000000001</v>
      </c>
      <c r="L15421">
        <v>2.126302521008403</v>
      </c>
      <c r="M15421" s="2">
        <f t="shared" si="484"/>
        <v>94.9579831932773</v>
      </c>
      <c r="N15421" t="s">
        <v>7</v>
      </c>
    </row>
    <row r="15422" spans="1:14">
      <c r="A15422">
        <v>114</v>
      </c>
      <c r="B15422" t="s">
        <v>3211</v>
      </c>
      <c r="C15422" t="s">
        <v>3212</v>
      </c>
      <c r="D15422">
        <v>193</v>
      </c>
      <c r="E15422" s="1">
        <v>0.42899999999999999</v>
      </c>
      <c r="F15422">
        <v>0.66500000000000004</v>
      </c>
      <c r="G15422">
        <v>0.121</v>
      </c>
      <c r="H15422">
        <v>33</v>
      </c>
      <c r="I15422">
        <v>5.5</v>
      </c>
      <c r="J15422">
        <v>6.7000000000000002E-4</v>
      </c>
      <c r="K15422">
        <v>0.23699999999999999</v>
      </c>
      <c r="L15422">
        <v>2.126302521008403</v>
      </c>
      <c r="M15422" s="2">
        <f t="shared" si="484"/>
        <v>95.798319327731093</v>
      </c>
      <c r="N15422" t="s">
        <v>7</v>
      </c>
    </row>
    <row r="15423" spans="1:14">
      <c r="A15423">
        <v>115</v>
      </c>
      <c r="B15423" t="s">
        <v>3227</v>
      </c>
      <c r="C15423" t="s">
        <v>3228</v>
      </c>
      <c r="D15423">
        <v>87</v>
      </c>
      <c r="E15423" s="1">
        <v>0.40300000000000002</v>
      </c>
      <c r="F15423">
        <v>0.32300000000000001</v>
      </c>
      <c r="G15423">
        <v>7.6999999999999999E-2</v>
      </c>
      <c r="H15423">
        <v>26</v>
      </c>
      <c r="J15423">
        <v>2.5999999999999998E-4</v>
      </c>
      <c r="K15423">
        <v>8.8999999999999996E-2</v>
      </c>
      <c r="L15423">
        <v>2.126302521008403</v>
      </c>
      <c r="M15423" s="2">
        <f t="shared" si="484"/>
        <v>96.638655462184872</v>
      </c>
      <c r="N15423" t="s">
        <v>7</v>
      </c>
    </row>
    <row r="15424" spans="1:14">
      <c r="A15424">
        <v>116</v>
      </c>
      <c r="B15424" t="s">
        <v>3247</v>
      </c>
      <c r="C15424" t="s">
        <v>3248</v>
      </c>
      <c r="D15424">
        <v>792</v>
      </c>
      <c r="E15424" s="1">
        <v>0.35399999999999998</v>
      </c>
      <c r="F15424">
        <v>0.56000000000000005</v>
      </c>
      <c r="H15424">
        <v>0</v>
      </c>
      <c r="I15424">
        <v>6.9</v>
      </c>
      <c r="J15424">
        <v>1.3600000000000001E-3</v>
      </c>
      <c r="K15424">
        <v>0.124</v>
      </c>
      <c r="L15424">
        <v>2.126302521008403</v>
      </c>
      <c r="M15424" s="2">
        <f t="shared" si="484"/>
        <v>97.47899159663865</v>
      </c>
      <c r="N15424" t="s">
        <v>7</v>
      </c>
    </row>
    <row r="15425" spans="1:14">
      <c r="A15425">
        <v>117</v>
      </c>
      <c r="B15425" t="s">
        <v>3253</v>
      </c>
      <c r="C15425" t="s">
        <v>3254</v>
      </c>
      <c r="D15425">
        <v>188</v>
      </c>
      <c r="E15425" s="1">
        <v>0.26100000000000001</v>
      </c>
      <c r="F15425">
        <v>0.28999999999999998</v>
      </c>
      <c r="G15425">
        <v>3.2000000000000001E-2</v>
      </c>
      <c r="H15425">
        <v>93</v>
      </c>
      <c r="I15425">
        <v>5.8</v>
      </c>
      <c r="J15425">
        <v>3.8000000000000002E-4</v>
      </c>
      <c r="K15425">
        <v>6.5000000000000002E-2</v>
      </c>
      <c r="L15425">
        <v>2.126302521008403</v>
      </c>
      <c r="M15425" s="2">
        <f t="shared" si="484"/>
        <v>98.319327731092429</v>
      </c>
      <c r="N15425" t="s">
        <v>7</v>
      </c>
    </row>
    <row r="15426" spans="1:14">
      <c r="A15426">
        <v>118</v>
      </c>
      <c r="B15426" t="s">
        <v>3221</v>
      </c>
      <c r="C15426" t="s">
        <v>3222</v>
      </c>
      <c r="D15426">
        <v>38</v>
      </c>
      <c r="E15426" s="1">
        <v>0.17100000000000001</v>
      </c>
      <c r="F15426">
        <v>0.115</v>
      </c>
      <c r="G15426">
        <v>0</v>
      </c>
      <c r="H15426">
        <v>19</v>
      </c>
      <c r="J15426">
        <v>1.0000000000000001E-5</v>
      </c>
      <c r="K15426">
        <v>5.0000000000000001E-3</v>
      </c>
      <c r="L15426">
        <v>2.126302521008403</v>
      </c>
      <c r="M15426" s="2">
        <f t="shared" si="484"/>
        <v>99.159663865546221</v>
      </c>
      <c r="N15426" t="s">
        <v>7</v>
      </c>
    </row>
    <row r="15427" spans="1:14">
      <c r="A15427">
        <v>119</v>
      </c>
      <c r="B15427" t="s">
        <v>3229</v>
      </c>
      <c r="C15427" t="s">
        <v>3230</v>
      </c>
      <c r="D15427">
        <v>16</v>
      </c>
      <c r="E15427" s="1">
        <v>3.9E-2</v>
      </c>
      <c r="G15427">
        <v>0</v>
      </c>
      <c r="H15427">
        <v>40</v>
      </c>
      <c r="J15427">
        <v>4.0000000000000003E-5</v>
      </c>
      <c r="L15427">
        <v>2.126302521008403</v>
      </c>
      <c r="M15427" s="2">
        <f t="shared" si="484"/>
        <v>100</v>
      </c>
      <c r="N15427" t="s">
        <v>7</v>
      </c>
    </row>
    <row r="15428" spans="1:14" s="3" customFormat="1">
      <c r="E15428" s="4"/>
      <c r="M15428" s="5"/>
    </row>
    <row r="15429" spans="1:14">
      <c r="A15429">
        <v>1</v>
      </c>
      <c r="B15429" t="s">
        <v>18240</v>
      </c>
      <c r="C15429" t="s">
        <v>18241</v>
      </c>
      <c r="D15429">
        <v>2544</v>
      </c>
      <c r="E15429" s="1">
        <v>4.4429999999999996</v>
      </c>
      <c r="F15429">
        <v>4.0640000000000001</v>
      </c>
      <c r="G15429">
        <v>0.82099999999999995</v>
      </c>
      <c r="H15429">
        <v>56</v>
      </c>
      <c r="I15429">
        <v>7</v>
      </c>
      <c r="J15429">
        <v>4.8300000000000001E-3</v>
      </c>
      <c r="K15429">
        <v>1.2529999999999999</v>
      </c>
      <c r="L15429">
        <f>AVERAGE(E15429:E15461)</f>
        <v>1.8983333333333332</v>
      </c>
      <c r="M15429" s="2">
        <f>A15429/63*100</f>
        <v>1.5873015873015872</v>
      </c>
      <c r="N15429" t="s">
        <v>3355</v>
      </c>
    </row>
    <row r="15430" spans="1:14">
      <c r="A15430">
        <v>2</v>
      </c>
      <c r="B15430" t="s">
        <v>6460</v>
      </c>
      <c r="C15430" t="s">
        <v>6459</v>
      </c>
      <c r="D15430">
        <v>1444</v>
      </c>
      <c r="E15430" s="1">
        <v>2.907</v>
      </c>
      <c r="F15430">
        <v>3.0819999999999999</v>
      </c>
      <c r="G15430">
        <v>0.48799999999999999</v>
      </c>
      <c r="H15430">
        <v>162</v>
      </c>
      <c r="I15430">
        <v>2.6</v>
      </c>
      <c r="J15430">
        <v>4.5100000000000001E-3</v>
      </c>
      <c r="K15430">
        <v>0.58299999999999996</v>
      </c>
      <c r="L15430">
        <v>1.1774999999999998</v>
      </c>
      <c r="M15430" s="2">
        <f>A15430/66*100</f>
        <v>3.0303030303030303</v>
      </c>
      <c r="N15430" t="s">
        <v>98</v>
      </c>
    </row>
    <row r="15431" spans="1:14">
      <c r="A15431">
        <v>3</v>
      </c>
      <c r="B15431" t="s">
        <v>13029</v>
      </c>
      <c r="C15431" t="s">
        <v>13030</v>
      </c>
      <c r="D15431">
        <v>2372</v>
      </c>
      <c r="E15431" s="1">
        <v>3.2549999999999999</v>
      </c>
      <c r="F15431">
        <v>3.1629999999999998</v>
      </c>
      <c r="G15431">
        <v>0.64700000000000002</v>
      </c>
      <c r="H15431">
        <v>85</v>
      </c>
      <c r="I15431">
        <v>6.1</v>
      </c>
      <c r="J15431">
        <v>6.1900000000000002E-3</v>
      </c>
      <c r="K15431">
        <v>1.0109999999999999</v>
      </c>
      <c r="L15431">
        <v>1.4394444444444445</v>
      </c>
      <c r="M15431" s="2">
        <f>A15431/63*100</f>
        <v>4.7619047619047619</v>
      </c>
      <c r="N15431" t="s">
        <v>3355</v>
      </c>
    </row>
    <row r="15432" spans="1:14">
      <c r="A15432">
        <v>4</v>
      </c>
      <c r="B15432" t="s">
        <v>6456</v>
      </c>
      <c r="C15432" t="s">
        <v>6455</v>
      </c>
      <c r="D15432">
        <v>3104</v>
      </c>
      <c r="E15432" s="1">
        <v>2.4830000000000001</v>
      </c>
      <c r="F15432">
        <v>2.63</v>
      </c>
      <c r="G15432">
        <v>0.40200000000000002</v>
      </c>
      <c r="H15432">
        <v>259</v>
      </c>
      <c r="I15432">
        <v>3.2</v>
      </c>
      <c r="J15432">
        <v>7.6499999999999997E-3</v>
      </c>
      <c r="K15432">
        <v>0.54900000000000004</v>
      </c>
      <c r="L15432">
        <v>1.1774999999999998</v>
      </c>
      <c r="M15432" s="2">
        <f>A15432/66*100</f>
        <v>6.0606060606060606</v>
      </c>
      <c r="N15432" t="s">
        <v>98</v>
      </c>
    </row>
    <row r="15433" spans="1:14">
      <c r="A15433">
        <v>5</v>
      </c>
      <c r="B15433" t="s">
        <v>5176</v>
      </c>
      <c r="C15433" t="s">
        <v>5177</v>
      </c>
      <c r="D15433">
        <v>7611</v>
      </c>
      <c r="E15433" s="1">
        <v>2.778</v>
      </c>
      <c r="F15433">
        <v>3.36</v>
      </c>
      <c r="G15433">
        <v>0.58599999999999997</v>
      </c>
      <c r="H15433">
        <v>116</v>
      </c>
      <c r="I15433" t="s">
        <v>18288</v>
      </c>
      <c r="J15433">
        <v>1.1310000000000001E-2</v>
      </c>
      <c r="K15433">
        <v>1.014</v>
      </c>
      <c r="L15433">
        <v>1.4394444444444445</v>
      </c>
      <c r="M15433" s="2">
        <f>A15433/63*100</f>
        <v>7.9365079365079358</v>
      </c>
      <c r="N15433" t="s">
        <v>3355</v>
      </c>
    </row>
    <row r="15434" spans="1:14">
      <c r="A15434">
        <v>6</v>
      </c>
      <c r="B15434" t="s">
        <v>19034</v>
      </c>
      <c r="C15434" t="s">
        <v>19035</v>
      </c>
      <c r="D15434">
        <v>833</v>
      </c>
      <c r="E15434" s="1">
        <v>2.226</v>
      </c>
      <c r="F15434">
        <v>2.9609999999999999</v>
      </c>
      <c r="G15434">
        <v>0.19400000000000001</v>
      </c>
      <c r="H15434">
        <v>31</v>
      </c>
      <c r="I15434">
        <v>8.1999999999999993</v>
      </c>
      <c r="J15434">
        <v>1E-3</v>
      </c>
      <c r="K15434">
        <v>0.56000000000000005</v>
      </c>
      <c r="L15434">
        <v>1.1774999999999998</v>
      </c>
      <c r="M15434" s="2">
        <f>A15434/66*100</f>
        <v>9.0909090909090917</v>
      </c>
      <c r="N15434" t="s">
        <v>98</v>
      </c>
    </row>
    <row r="15435" spans="1:14">
      <c r="A15435">
        <v>7</v>
      </c>
      <c r="B15435" t="s">
        <v>13065</v>
      </c>
      <c r="C15435" t="s">
        <v>13066</v>
      </c>
      <c r="D15435">
        <v>1127</v>
      </c>
      <c r="E15435" s="1">
        <v>2.5670000000000002</v>
      </c>
      <c r="F15435">
        <v>3.2589999999999999</v>
      </c>
      <c r="G15435">
        <v>0.37</v>
      </c>
      <c r="H15435">
        <v>81</v>
      </c>
      <c r="I15435">
        <v>3.8</v>
      </c>
      <c r="J15435">
        <v>3.98E-3</v>
      </c>
      <c r="K15435">
        <v>0.90300000000000002</v>
      </c>
      <c r="L15435">
        <v>1.4394444444444445</v>
      </c>
      <c r="M15435" s="2">
        <f>A15435/63*100</f>
        <v>11.111111111111111</v>
      </c>
      <c r="N15435" t="s">
        <v>3355</v>
      </c>
    </row>
    <row r="15436" spans="1:14">
      <c r="A15436">
        <v>8</v>
      </c>
      <c r="B15436" t="s">
        <v>6454</v>
      </c>
      <c r="C15436" t="s">
        <v>6453</v>
      </c>
      <c r="D15436">
        <v>1468</v>
      </c>
      <c r="E15436" s="1">
        <v>2.06</v>
      </c>
      <c r="F15436">
        <v>2.992</v>
      </c>
      <c r="G15436">
        <v>0.04</v>
      </c>
      <c r="H15436">
        <v>25</v>
      </c>
      <c r="I15436">
        <v>9.3000000000000007</v>
      </c>
      <c r="J15436">
        <v>2.5100000000000001E-3</v>
      </c>
      <c r="K15436">
        <v>1.163</v>
      </c>
      <c r="L15436">
        <v>1.1774999999999998</v>
      </c>
      <c r="M15436" s="2">
        <f>A15436/66*100</f>
        <v>12.121212121212121</v>
      </c>
      <c r="N15436" t="s">
        <v>98</v>
      </c>
    </row>
    <row r="15437" spans="1:14">
      <c r="A15437">
        <v>9</v>
      </c>
      <c r="B15437" t="s">
        <v>3313</v>
      </c>
      <c r="C15437" t="s">
        <v>3314</v>
      </c>
      <c r="D15437">
        <v>16222</v>
      </c>
      <c r="E15437" s="1">
        <v>2.3580000000000001</v>
      </c>
      <c r="F15437">
        <v>2.8069999999999999</v>
      </c>
      <c r="G15437">
        <v>0.60099999999999998</v>
      </c>
      <c r="H15437">
        <v>358</v>
      </c>
      <c r="I15437">
        <v>9.5</v>
      </c>
      <c r="J15437">
        <v>2.231E-2</v>
      </c>
      <c r="K15437">
        <v>0.84799999999999998</v>
      </c>
      <c r="L15437">
        <v>1.4394444444444445</v>
      </c>
      <c r="M15437" s="2">
        <f>A15437/63*100</f>
        <v>14.285714285714285</v>
      </c>
      <c r="N15437" t="s">
        <v>3355</v>
      </c>
    </row>
    <row r="15438" spans="1:14">
      <c r="A15438">
        <v>10</v>
      </c>
      <c r="B15438" t="s">
        <v>6450</v>
      </c>
      <c r="C15438" t="s">
        <v>6449</v>
      </c>
      <c r="D15438">
        <v>2597</v>
      </c>
      <c r="E15438" s="1">
        <v>1.81</v>
      </c>
      <c r="F15438">
        <v>2.0470000000000002</v>
      </c>
      <c r="G15438">
        <v>0.40699999999999997</v>
      </c>
      <c r="H15438">
        <v>81</v>
      </c>
      <c r="I15438">
        <v>7.1</v>
      </c>
      <c r="J15438">
        <v>5.0200000000000002E-3</v>
      </c>
      <c r="K15438">
        <v>0.58799999999999997</v>
      </c>
      <c r="L15438">
        <v>1.1774999999999998</v>
      </c>
      <c r="M15438" s="2">
        <f>A15438/66*100</f>
        <v>15.151515151515152</v>
      </c>
      <c r="N15438" t="s">
        <v>98</v>
      </c>
    </row>
    <row r="15439" spans="1:14">
      <c r="A15439">
        <v>11</v>
      </c>
      <c r="B15439" t="s">
        <v>3341</v>
      </c>
      <c r="C15439" t="s">
        <v>3342</v>
      </c>
      <c r="D15439">
        <v>1862</v>
      </c>
      <c r="E15439" s="1">
        <v>2.2370000000000001</v>
      </c>
      <c r="F15439">
        <v>2.5329999999999999</v>
      </c>
      <c r="G15439">
        <v>0.47299999999999998</v>
      </c>
      <c r="H15439">
        <v>93</v>
      </c>
      <c r="I15439">
        <v>4.9000000000000004</v>
      </c>
      <c r="J15439">
        <v>4.7999999999999996E-3</v>
      </c>
      <c r="K15439">
        <v>0.66</v>
      </c>
      <c r="L15439">
        <v>1.4394444444444445</v>
      </c>
      <c r="M15439" s="2">
        <f>A15439/63*100</f>
        <v>17.460317460317459</v>
      </c>
      <c r="N15439" t="s">
        <v>3355</v>
      </c>
    </row>
    <row r="15440" spans="1:14">
      <c r="A15440">
        <v>12</v>
      </c>
      <c r="B15440" t="s">
        <v>2313</v>
      </c>
      <c r="C15440" t="s">
        <v>2312</v>
      </c>
      <c r="D15440">
        <v>102</v>
      </c>
      <c r="E15440" s="1">
        <v>1.6359999999999999</v>
      </c>
      <c r="F15440">
        <v>1.135</v>
      </c>
      <c r="G15440">
        <v>7.6999999999999999E-2</v>
      </c>
      <c r="H15440">
        <v>13</v>
      </c>
      <c r="I15440">
        <v>4.5999999999999996</v>
      </c>
      <c r="J15440">
        <v>1.2999999999999999E-4</v>
      </c>
      <c r="K15440">
        <v>0.14199999999999999</v>
      </c>
      <c r="L15440">
        <v>1.1774999999999998</v>
      </c>
      <c r="M15440" s="2">
        <f>A15440/66*100</f>
        <v>18.181818181818183</v>
      </c>
      <c r="N15440" t="s">
        <v>98</v>
      </c>
    </row>
    <row r="15441" spans="1:14">
      <c r="A15441">
        <v>13</v>
      </c>
      <c r="B15441" t="s">
        <v>3321</v>
      </c>
      <c r="C15441" t="s">
        <v>3322</v>
      </c>
      <c r="D15441">
        <v>3765</v>
      </c>
      <c r="E15441" s="1">
        <v>2.1909999999999998</v>
      </c>
      <c r="F15441">
        <v>2.6190000000000002</v>
      </c>
      <c r="G15441">
        <v>0.375</v>
      </c>
      <c r="H15441">
        <v>104</v>
      </c>
      <c r="I15441">
        <v>7.4</v>
      </c>
      <c r="J15441">
        <v>7.0099999999999997E-3</v>
      </c>
      <c r="K15441">
        <v>0.755</v>
      </c>
      <c r="L15441">
        <v>1.4394444444444445</v>
      </c>
      <c r="M15441" s="2">
        <f>A15441/63*100</f>
        <v>20.634920634920633</v>
      </c>
      <c r="N15441" t="s">
        <v>3355</v>
      </c>
    </row>
    <row r="15442" spans="1:14">
      <c r="A15442">
        <v>14</v>
      </c>
      <c r="B15442" t="s">
        <v>19044</v>
      </c>
      <c r="C15442" t="s">
        <v>19045</v>
      </c>
      <c r="D15442">
        <v>1298</v>
      </c>
      <c r="E15442" s="1">
        <v>1.5509999999999999</v>
      </c>
      <c r="F15442">
        <v>1.6839999999999999</v>
      </c>
      <c r="G15442">
        <v>0.22500000000000001</v>
      </c>
      <c r="H15442">
        <v>40</v>
      </c>
      <c r="I15442" t="s">
        <v>18288</v>
      </c>
      <c r="J15442">
        <v>1.8500000000000001E-3</v>
      </c>
      <c r="K15442">
        <v>0.54</v>
      </c>
      <c r="L15442">
        <v>1.1774999999999998</v>
      </c>
      <c r="M15442" s="2">
        <f>A15442/66*100</f>
        <v>21.212121212121211</v>
      </c>
      <c r="N15442" t="s">
        <v>98</v>
      </c>
    </row>
    <row r="15443" spans="1:14">
      <c r="A15443">
        <v>15</v>
      </c>
      <c r="B15443" t="s">
        <v>3325</v>
      </c>
      <c r="C15443" t="s">
        <v>3326</v>
      </c>
      <c r="D15443">
        <v>490</v>
      </c>
      <c r="E15443" s="1">
        <v>2.06</v>
      </c>
      <c r="G15443">
        <v>0.14499999999999999</v>
      </c>
      <c r="H15443">
        <v>69</v>
      </c>
      <c r="I15443">
        <v>3</v>
      </c>
      <c r="J15443">
        <v>2.2200000000000002E-3</v>
      </c>
      <c r="L15443">
        <v>1.4394444444444445</v>
      </c>
      <c r="M15443" s="2">
        <f>A15443/63*100</f>
        <v>23.809523809523807</v>
      </c>
      <c r="N15443" t="s">
        <v>3355</v>
      </c>
    </row>
    <row r="15444" spans="1:14">
      <c r="A15444">
        <v>16</v>
      </c>
      <c r="B15444" t="s">
        <v>6446</v>
      </c>
      <c r="C15444" t="s">
        <v>6445</v>
      </c>
      <c r="D15444">
        <v>157</v>
      </c>
      <c r="E15444" s="1">
        <v>1.524</v>
      </c>
      <c r="G15444">
        <v>0.04</v>
      </c>
      <c r="H15444">
        <v>25</v>
      </c>
      <c r="I15444">
        <v>3.3</v>
      </c>
      <c r="J15444">
        <v>7.2000000000000005E-4</v>
      </c>
      <c r="L15444">
        <v>1.1774999999999998</v>
      </c>
      <c r="M15444" s="2">
        <f>A15444/66*100</f>
        <v>24.242424242424242</v>
      </c>
      <c r="N15444" t="s">
        <v>98</v>
      </c>
    </row>
    <row r="15445" spans="1:14">
      <c r="A15445">
        <v>17</v>
      </c>
      <c r="B15445" t="s">
        <v>18188</v>
      </c>
      <c r="C15445" t="s">
        <v>18189</v>
      </c>
      <c r="D15445">
        <v>410</v>
      </c>
      <c r="E15445" s="1">
        <v>1.9</v>
      </c>
      <c r="G15445">
        <v>0.22</v>
      </c>
      <c r="H15445">
        <v>50</v>
      </c>
      <c r="I15445">
        <v>3</v>
      </c>
      <c r="J15445">
        <v>1.7899999999999999E-3</v>
      </c>
      <c r="L15445">
        <v>1.4394444444444445</v>
      </c>
      <c r="M15445" s="2">
        <f>A15445/63*100</f>
        <v>26.984126984126984</v>
      </c>
      <c r="N15445" t="s">
        <v>3355</v>
      </c>
    </row>
    <row r="15446" spans="1:14">
      <c r="A15446">
        <v>18</v>
      </c>
      <c r="B15446" t="s">
        <v>11591</v>
      </c>
      <c r="C15446" t="s">
        <v>11592</v>
      </c>
      <c r="D15446">
        <v>3726</v>
      </c>
      <c r="E15446" s="1">
        <v>1.5129999999999999</v>
      </c>
      <c r="F15446">
        <v>2.0619999999999998</v>
      </c>
      <c r="G15446">
        <v>0.378</v>
      </c>
      <c r="H15446">
        <v>127</v>
      </c>
      <c r="I15446">
        <v>7.5</v>
      </c>
      <c r="J15446">
        <v>6.3699999999999998E-3</v>
      </c>
      <c r="K15446">
        <v>0.55200000000000005</v>
      </c>
      <c r="L15446">
        <v>1.1774999999999998</v>
      </c>
      <c r="M15446" s="2">
        <f>A15446/66*100</f>
        <v>27.27272727272727</v>
      </c>
      <c r="N15446" t="s">
        <v>98</v>
      </c>
    </row>
    <row r="15447" spans="1:14">
      <c r="A15447">
        <v>19</v>
      </c>
      <c r="B15447" t="s">
        <v>3311</v>
      </c>
      <c r="C15447" t="s">
        <v>3312</v>
      </c>
      <c r="D15447">
        <v>3804</v>
      </c>
      <c r="E15447" s="1">
        <v>1.7310000000000001</v>
      </c>
      <c r="F15447">
        <v>1.9390000000000001</v>
      </c>
      <c r="G15447">
        <v>0.35799999999999998</v>
      </c>
      <c r="H15447">
        <v>120</v>
      </c>
      <c r="I15447">
        <v>8.4</v>
      </c>
      <c r="J15447">
        <v>6.3200000000000001E-3</v>
      </c>
      <c r="K15447">
        <v>0.58099999999999996</v>
      </c>
      <c r="L15447">
        <v>1.4394444444444445</v>
      </c>
      <c r="M15447" s="2">
        <f>A15447/63*100</f>
        <v>30.158730158730158</v>
      </c>
      <c r="N15447" t="s">
        <v>3355</v>
      </c>
    </row>
    <row r="15448" spans="1:14">
      <c r="A15448">
        <v>20</v>
      </c>
      <c r="B15448" t="s">
        <v>15916</v>
      </c>
      <c r="C15448" t="s">
        <v>15917</v>
      </c>
      <c r="D15448">
        <v>169</v>
      </c>
      <c r="E15448" s="1">
        <v>1.446</v>
      </c>
      <c r="F15448">
        <v>1.385</v>
      </c>
      <c r="G15448">
        <v>0.128</v>
      </c>
      <c r="H15448">
        <v>39</v>
      </c>
      <c r="I15448">
        <v>2.8</v>
      </c>
      <c r="J15448">
        <v>6.8000000000000005E-4</v>
      </c>
      <c r="K15448">
        <v>0.33200000000000002</v>
      </c>
      <c r="L15448">
        <v>1.1774999999999998</v>
      </c>
      <c r="M15448" s="2">
        <f>A15448/66*100</f>
        <v>30.303030303030305</v>
      </c>
      <c r="N15448" t="s">
        <v>98</v>
      </c>
    </row>
    <row r="15449" spans="1:14">
      <c r="A15449">
        <v>21</v>
      </c>
      <c r="B15449" t="s">
        <v>18264</v>
      </c>
      <c r="C15449" t="s">
        <v>18265</v>
      </c>
      <c r="D15449">
        <v>403</v>
      </c>
      <c r="E15449" s="1">
        <v>1.6459999999999999</v>
      </c>
      <c r="G15449">
        <v>0.13</v>
      </c>
      <c r="H15449">
        <v>23</v>
      </c>
      <c r="I15449">
        <v>5</v>
      </c>
      <c r="J15449">
        <v>1.5200000000000001E-3</v>
      </c>
      <c r="L15449">
        <v>1.4394444444444445</v>
      </c>
      <c r="M15449" s="2">
        <f>A15449/63*100</f>
        <v>33.333333333333329</v>
      </c>
      <c r="N15449" t="s">
        <v>3355</v>
      </c>
    </row>
    <row r="15450" spans="1:14">
      <c r="A15450">
        <v>22</v>
      </c>
      <c r="B15450" t="s">
        <v>14608</v>
      </c>
      <c r="C15450" t="s">
        <v>14609</v>
      </c>
      <c r="D15450">
        <v>1175</v>
      </c>
      <c r="E15450" s="1">
        <v>1.417</v>
      </c>
      <c r="F15450">
        <v>1.9219999999999999</v>
      </c>
      <c r="G15450">
        <v>0.23300000000000001</v>
      </c>
      <c r="H15450">
        <v>90</v>
      </c>
      <c r="I15450">
        <v>5.2</v>
      </c>
      <c r="J15450">
        <v>3.47E-3</v>
      </c>
      <c r="K15450">
        <v>0.55500000000000005</v>
      </c>
      <c r="L15450">
        <v>1.1774999999999998</v>
      </c>
      <c r="M15450" s="2">
        <f>A15450/66*100</f>
        <v>33.333333333333329</v>
      </c>
      <c r="N15450" t="s">
        <v>98</v>
      </c>
    </row>
    <row r="15451" spans="1:14">
      <c r="A15451">
        <v>23</v>
      </c>
      <c r="B15451" t="s">
        <v>3351</v>
      </c>
      <c r="C15451" t="s">
        <v>3352</v>
      </c>
      <c r="D15451">
        <v>1034</v>
      </c>
      <c r="E15451" s="1">
        <v>1.57</v>
      </c>
      <c r="F15451">
        <v>1.49</v>
      </c>
      <c r="G15451">
        <v>0.188</v>
      </c>
      <c r="H15451">
        <v>48</v>
      </c>
      <c r="I15451" t="s">
        <v>18288</v>
      </c>
      <c r="J15451">
        <v>1.4300000000000001E-3</v>
      </c>
      <c r="K15451">
        <v>0.41</v>
      </c>
      <c r="L15451">
        <v>1.4394444444444445</v>
      </c>
      <c r="M15451" s="2">
        <f>A15451/63*100</f>
        <v>36.507936507936506</v>
      </c>
      <c r="N15451" t="s">
        <v>3355</v>
      </c>
    </row>
    <row r="15452" spans="1:14">
      <c r="A15452">
        <v>24</v>
      </c>
      <c r="B15452" t="s">
        <v>15920</v>
      </c>
      <c r="C15452" t="s">
        <v>15921</v>
      </c>
      <c r="D15452">
        <v>1382</v>
      </c>
      <c r="E15452" s="1">
        <v>1.3080000000000001</v>
      </c>
      <c r="F15452">
        <v>1.4770000000000001</v>
      </c>
      <c r="G15452">
        <v>0.26700000000000002</v>
      </c>
      <c r="H15452">
        <v>90</v>
      </c>
      <c r="I15452">
        <v>6.1</v>
      </c>
      <c r="J15452">
        <v>3.3500000000000001E-3</v>
      </c>
      <c r="K15452">
        <v>0.43</v>
      </c>
      <c r="L15452">
        <v>1.1774999999999998</v>
      </c>
      <c r="M15452" s="2">
        <f>A15452/66*100</f>
        <v>36.363636363636367</v>
      </c>
      <c r="N15452" t="s">
        <v>98</v>
      </c>
    </row>
    <row r="15453" spans="1:14">
      <c r="A15453">
        <v>25</v>
      </c>
      <c r="B15453" t="s">
        <v>3323</v>
      </c>
      <c r="C15453" t="s">
        <v>3324</v>
      </c>
      <c r="D15453">
        <v>4764</v>
      </c>
      <c r="E15453" s="1">
        <v>1.5409999999999999</v>
      </c>
      <c r="F15453">
        <v>1.8280000000000001</v>
      </c>
      <c r="G15453">
        <v>0.24199999999999999</v>
      </c>
      <c r="H15453">
        <v>277</v>
      </c>
      <c r="I15453">
        <v>6.2</v>
      </c>
      <c r="J15453">
        <v>1.051E-2</v>
      </c>
      <c r="K15453">
        <v>0.49299999999999999</v>
      </c>
      <c r="L15453">
        <v>1.4394444444444445</v>
      </c>
      <c r="M15453" s="2">
        <f>A15453/63*100</f>
        <v>39.682539682539684</v>
      </c>
      <c r="N15453" t="s">
        <v>3355</v>
      </c>
    </row>
    <row r="15454" spans="1:14">
      <c r="A15454">
        <v>26</v>
      </c>
      <c r="B15454" t="s">
        <v>5556</v>
      </c>
      <c r="C15454" t="s">
        <v>5557</v>
      </c>
      <c r="D15454">
        <v>406</v>
      </c>
      <c r="E15454" s="1">
        <v>1.2350000000000001</v>
      </c>
      <c r="G15454">
        <v>0.14299999999999999</v>
      </c>
      <c r="H15454">
        <v>28</v>
      </c>
      <c r="I15454">
        <v>6</v>
      </c>
      <c r="J15454">
        <v>9.7999999999999997E-4</v>
      </c>
      <c r="L15454">
        <v>1.1774999999999998</v>
      </c>
      <c r="M15454" s="2">
        <f>A15454/66*100</f>
        <v>39.393939393939391</v>
      </c>
      <c r="N15454" t="s">
        <v>98</v>
      </c>
    </row>
    <row r="15455" spans="1:14">
      <c r="A15455">
        <v>27</v>
      </c>
      <c r="B15455" t="s">
        <v>3345</v>
      </c>
      <c r="C15455" t="s">
        <v>3346</v>
      </c>
      <c r="D15455">
        <v>763</v>
      </c>
      <c r="E15455" s="1">
        <v>1.482</v>
      </c>
      <c r="G15455">
        <v>0.24099999999999999</v>
      </c>
      <c r="H15455">
        <v>54</v>
      </c>
      <c r="I15455">
        <v>6.2</v>
      </c>
      <c r="J15455">
        <v>1.8400000000000001E-3</v>
      </c>
      <c r="L15455">
        <v>1.4394444444444445</v>
      </c>
      <c r="M15455" s="2">
        <f>A15455/63*100</f>
        <v>42.857142857142854</v>
      </c>
      <c r="N15455" t="s">
        <v>3355</v>
      </c>
    </row>
    <row r="15456" spans="1:14">
      <c r="A15456">
        <v>27</v>
      </c>
      <c r="B15456" t="s">
        <v>6436</v>
      </c>
      <c r="C15456" t="s">
        <v>6435</v>
      </c>
      <c r="D15456">
        <v>462</v>
      </c>
      <c r="E15456" s="1">
        <v>1.2270000000000001</v>
      </c>
      <c r="F15456">
        <v>1.333</v>
      </c>
      <c r="G15456">
        <v>6.7000000000000004E-2</v>
      </c>
      <c r="H15456">
        <v>15</v>
      </c>
      <c r="I15456">
        <v>8.6</v>
      </c>
      <c r="J15456">
        <v>7.6999999999999996E-4</v>
      </c>
      <c r="K15456">
        <v>0.44600000000000001</v>
      </c>
      <c r="L15456">
        <v>1.1774999999999998</v>
      </c>
      <c r="M15456" s="2">
        <f>A15456/66*100</f>
        <v>40.909090909090914</v>
      </c>
      <c r="N15456" t="s">
        <v>98</v>
      </c>
    </row>
    <row r="15457" spans="1:14">
      <c r="A15457">
        <v>28</v>
      </c>
      <c r="B15457" t="s">
        <v>15916</v>
      </c>
      <c r="C15457" t="s">
        <v>15917</v>
      </c>
      <c r="D15457">
        <v>169</v>
      </c>
      <c r="E15457" s="1">
        <v>1.446</v>
      </c>
      <c r="F15457">
        <v>1.385</v>
      </c>
      <c r="G15457">
        <v>0.128</v>
      </c>
      <c r="H15457">
        <v>39</v>
      </c>
      <c r="I15457">
        <v>2.8</v>
      </c>
      <c r="J15457">
        <v>6.8000000000000005E-4</v>
      </c>
      <c r="K15457">
        <v>0.33200000000000002</v>
      </c>
      <c r="L15457">
        <v>1.4394444444444445</v>
      </c>
      <c r="M15457" s="2">
        <f>A15457/63*100</f>
        <v>44.444444444444443</v>
      </c>
      <c r="N15457" t="s">
        <v>3355</v>
      </c>
    </row>
    <row r="15458" spans="1:14">
      <c r="A15458">
        <v>29</v>
      </c>
      <c r="B15458" t="s">
        <v>19050</v>
      </c>
      <c r="C15458" t="s">
        <v>19051</v>
      </c>
      <c r="D15458">
        <v>287</v>
      </c>
      <c r="E15458" s="1">
        <v>1.1759999999999999</v>
      </c>
      <c r="G15458">
        <v>0.97799999999999998</v>
      </c>
      <c r="H15458">
        <v>45</v>
      </c>
      <c r="I15458">
        <v>2.7</v>
      </c>
      <c r="J15458">
        <v>1.1999999999999999E-3</v>
      </c>
      <c r="L15458">
        <v>1.1774999999999998</v>
      </c>
      <c r="M15458" s="2">
        <f>A15458/66*100</f>
        <v>43.939393939393938</v>
      </c>
      <c r="N15458" t="s">
        <v>98</v>
      </c>
    </row>
    <row r="15459" spans="1:14">
      <c r="A15459">
        <v>30</v>
      </c>
      <c r="B15459" t="s">
        <v>14608</v>
      </c>
      <c r="C15459" t="s">
        <v>14609</v>
      </c>
      <c r="D15459">
        <v>1175</v>
      </c>
      <c r="E15459" s="1">
        <v>1.417</v>
      </c>
      <c r="F15459">
        <v>1.9219999999999999</v>
      </c>
      <c r="G15459">
        <v>0.23300000000000001</v>
      </c>
      <c r="H15459">
        <v>90</v>
      </c>
      <c r="I15459">
        <v>5.2</v>
      </c>
      <c r="J15459">
        <v>3.47E-3</v>
      </c>
      <c r="K15459">
        <v>0.55500000000000005</v>
      </c>
      <c r="L15459">
        <v>1.4394444444444445</v>
      </c>
      <c r="M15459" s="2">
        <f>A15459/63*100</f>
        <v>47.619047619047613</v>
      </c>
      <c r="N15459" t="s">
        <v>3355</v>
      </c>
    </row>
    <row r="15460" spans="1:14">
      <c r="A15460">
        <v>31</v>
      </c>
      <c r="B15460" t="s">
        <v>6434</v>
      </c>
      <c r="C15460" t="s">
        <v>6433</v>
      </c>
      <c r="D15460">
        <v>204</v>
      </c>
      <c r="E15460" s="1">
        <v>1.137</v>
      </c>
      <c r="F15460">
        <v>1.397</v>
      </c>
      <c r="G15460">
        <v>7.0000000000000007E-2</v>
      </c>
      <c r="H15460">
        <v>43</v>
      </c>
      <c r="I15460">
        <v>3.7</v>
      </c>
      <c r="J15460">
        <v>9.6000000000000002E-4</v>
      </c>
      <c r="K15460">
        <v>0.40300000000000002</v>
      </c>
      <c r="L15460">
        <v>1.1774999999999998</v>
      </c>
      <c r="M15460" s="2">
        <f>A15460/66*100</f>
        <v>46.969696969696969</v>
      </c>
      <c r="N15460" t="s">
        <v>98</v>
      </c>
    </row>
    <row r="15461" spans="1:14">
      <c r="A15461">
        <v>32</v>
      </c>
      <c r="B15461" t="s">
        <v>3349</v>
      </c>
      <c r="C15461" t="s">
        <v>3350</v>
      </c>
      <c r="D15461">
        <v>333</v>
      </c>
      <c r="E15461" s="1">
        <v>1.367</v>
      </c>
      <c r="F15461">
        <v>1.294</v>
      </c>
      <c r="G15461">
        <v>2.5000000000000001E-2</v>
      </c>
      <c r="H15461">
        <v>40</v>
      </c>
      <c r="I15461">
        <v>6.3</v>
      </c>
      <c r="J15461">
        <v>8.7000000000000001E-4</v>
      </c>
      <c r="K15461">
        <v>0.41799999999999998</v>
      </c>
      <c r="L15461">
        <v>1.4394444444444445</v>
      </c>
      <c r="M15461" s="2">
        <f>A15461/63*100</f>
        <v>50.793650793650791</v>
      </c>
      <c r="N15461" t="s">
        <v>3355</v>
      </c>
    </row>
    <row r="15462" spans="1:14">
      <c r="A15462">
        <v>33</v>
      </c>
      <c r="B15462" t="s">
        <v>4655</v>
      </c>
      <c r="C15462" t="s">
        <v>4654</v>
      </c>
      <c r="D15462">
        <v>890</v>
      </c>
      <c r="E15462" s="1">
        <v>1.0980000000000001</v>
      </c>
      <c r="F15462">
        <v>1.4379999999999999</v>
      </c>
      <c r="G15462">
        <v>0.151</v>
      </c>
      <c r="H15462">
        <v>53</v>
      </c>
      <c r="I15462">
        <v>6.6</v>
      </c>
      <c r="J15462">
        <v>1.9400000000000001E-3</v>
      </c>
      <c r="K15462">
        <v>0.39100000000000001</v>
      </c>
      <c r="L15462">
        <v>1.1774999999999998</v>
      </c>
      <c r="M15462" s="2">
        <f>A15462/66*100</f>
        <v>50</v>
      </c>
      <c r="N15462" t="s">
        <v>98</v>
      </c>
    </row>
    <row r="15463" spans="1:14">
      <c r="A15463">
        <v>34</v>
      </c>
      <c r="B15463" t="s">
        <v>5556</v>
      </c>
      <c r="C15463" t="s">
        <v>5557</v>
      </c>
      <c r="D15463">
        <v>406</v>
      </c>
      <c r="E15463" s="1">
        <v>1.2350000000000001</v>
      </c>
      <c r="G15463">
        <v>0.14299999999999999</v>
      </c>
      <c r="H15463">
        <v>28</v>
      </c>
      <c r="I15463">
        <v>6</v>
      </c>
      <c r="J15463">
        <v>9.7999999999999997E-4</v>
      </c>
      <c r="L15463">
        <v>1.4394444444444445</v>
      </c>
      <c r="M15463" s="2">
        <f>A15463/63*100</f>
        <v>53.968253968253968</v>
      </c>
      <c r="N15463" t="s">
        <v>3355</v>
      </c>
    </row>
    <row r="15464" spans="1:14">
      <c r="A15464">
        <v>35</v>
      </c>
      <c r="B15464" t="s">
        <v>19054</v>
      </c>
      <c r="C15464" t="s">
        <v>19055</v>
      </c>
      <c r="D15464">
        <v>848</v>
      </c>
      <c r="E15464" s="1">
        <v>1.077</v>
      </c>
      <c r="F15464">
        <v>1.296</v>
      </c>
      <c r="G15464">
        <v>0.32300000000000001</v>
      </c>
      <c r="H15464">
        <v>31</v>
      </c>
      <c r="I15464">
        <v>9.3000000000000007</v>
      </c>
      <c r="J15464">
        <v>1.5100000000000001E-3</v>
      </c>
      <c r="K15464">
        <v>0.44</v>
      </c>
      <c r="L15464">
        <v>1.1774999999999998</v>
      </c>
      <c r="M15464" s="2">
        <f>A15464/66*100</f>
        <v>53.030303030303031</v>
      </c>
      <c r="N15464" t="s">
        <v>98</v>
      </c>
    </row>
    <row r="15465" spans="1:14">
      <c r="A15465">
        <v>36</v>
      </c>
      <c r="B15465" t="s">
        <v>19050</v>
      </c>
      <c r="C15465" t="s">
        <v>19051</v>
      </c>
      <c r="D15465">
        <v>287</v>
      </c>
      <c r="E15465" s="1">
        <v>1.1759999999999999</v>
      </c>
      <c r="G15465">
        <v>0.97799999999999998</v>
      </c>
      <c r="H15465">
        <v>45</v>
      </c>
      <c r="I15465">
        <v>2.7</v>
      </c>
      <c r="J15465">
        <v>1.1999999999999999E-3</v>
      </c>
      <c r="L15465">
        <v>1.4394444444444445</v>
      </c>
      <c r="M15465" s="2">
        <f>A15465/63*100</f>
        <v>57.142857142857139</v>
      </c>
      <c r="N15465" t="s">
        <v>3355</v>
      </c>
    </row>
    <row r="15466" spans="1:14">
      <c r="A15466">
        <v>37</v>
      </c>
      <c r="B15466" t="s">
        <v>3356</v>
      </c>
      <c r="C15466" t="s">
        <v>3357</v>
      </c>
      <c r="D15466">
        <v>421</v>
      </c>
      <c r="E15466" s="1">
        <v>1.048</v>
      </c>
      <c r="G15466">
        <v>0.10299999999999999</v>
      </c>
      <c r="H15466">
        <v>58</v>
      </c>
      <c r="I15466">
        <v>6.6</v>
      </c>
      <c r="J15466">
        <v>7.2000000000000005E-4</v>
      </c>
      <c r="L15466">
        <v>1.1774999999999998</v>
      </c>
      <c r="M15466" s="2">
        <f>A15466/66*100</f>
        <v>56.060606060606055</v>
      </c>
      <c r="N15466" t="s">
        <v>98</v>
      </c>
    </row>
    <row r="15467" spans="1:14">
      <c r="A15467">
        <v>38</v>
      </c>
      <c r="B15467" t="s">
        <v>3309</v>
      </c>
      <c r="C15467" t="s">
        <v>3310</v>
      </c>
      <c r="D15467">
        <v>616</v>
      </c>
      <c r="E15467" s="1">
        <v>1.125</v>
      </c>
      <c r="F15467">
        <v>1.629</v>
      </c>
      <c r="G15467">
        <v>0.27800000000000002</v>
      </c>
      <c r="H15467">
        <v>18</v>
      </c>
      <c r="I15467" t="s">
        <v>18288</v>
      </c>
      <c r="J15467">
        <v>6.9999999999999999E-4</v>
      </c>
      <c r="K15467">
        <v>0.41399999999999998</v>
      </c>
      <c r="L15467">
        <v>1.4394444444444445</v>
      </c>
      <c r="M15467" s="2">
        <f>A15467/63*100</f>
        <v>60.317460317460316</v>
      </c>
      <c r="N15467" t="s">
        <v>3355</v>
      </c>
    </row>
    <row r="15468" spans="1:14">
      <c r="A15468">
        <v>39</v>
      </c>
      <c r="B15468" t="s">
        <v>2311</v>
      </c>
      <c r="C15468" t="s">
        <v>2310</v>
      </c>
      <c r="D15468">
        <v>1016</v>
      </c>
      <c r="E15468" s="1">
        <v>0.98099999999999998</v>
      </c>
      <c r="F15468">
        <v>1.33</v>
      </c>
      <c r="G15468">
        <v>9.8000000000000004E-2</v>
      </c>
      <c r="H15468">
        <v>61</v>
      </c>
      <c r="I15468">
        <v>8.6999999999999993</v>
      </c>
      <c r="J15468">
        <v>2.0400000000000001E-3</v>
      </c>
      <c r="K15468">
        <v>0.441</v>
      </c>
      <c r="L15468">
        <v>1.1774999999999998</v>
      </c>
      <c r="M15468" s="2">
        <f>A15468/66*100</f>
        <v>59.090909090909093</v>
      </c>
      <c r="N15468" t="s">
        <v>98</v>
      </c>
    </row>
    <row r="15469" spans="1:14">
      <c r="A15469">
        <v>40</v>
      </c>
      <c r="B15469" t="s">
        <v>5538</v>
      </c>
      <c r="C15469" t="s">
        <v>5539</v>
      </c>
      <c r="D15469">
        <v>509</v>
      </c>
      <c r="E15469" s="1">
        <v>1.083</v>
      </c>
      <c r="G15469">
        <v>0.41899999999999998</v>
      </c>
      <c r="H15469">
        <v>43</v>
      </c>
      <c r="I15469">
        <v>5.9</v>
      </c>
      <c r="J15469">
        <v>1.09E-3</v>
      </c>
      <c r="L15469">
        <v>1.4394444444444445</v>
      </c>
      <c r="M15469" s="2">
        <f>A15469/63*100</f>
        <v>63.492063492063487</v>
      </c>
      <c r="N15469" t="s">
        <v>3355</v>
      </c>
    </row>
    <row r="15470" spans="1:14">
      <c r="A15470">
        <v>41</v>
      </c>
      <c r="B15470" t="s">
        <v>3002</v>
      </c>
      <c r="C15470" t="s">
        <v>3001</v>
      </c>
      <c r="D15470">
        <v>252</v>
      </c>
      <c r="E15470" s="1">
        <v>0.80300000000000005</v>
      </c>
      <c r="G15470">
        <v>0.161</v>
      </c>
      <c r="H15470">
        <v>31</v>
      </c>
      <c r="I15470">
        <v>4.0999999999999996</v>
      </c>
      <c r="J15470">
        <v>9.7999999999999997E-4</v>
      </c>
      <c r="L15470">
        <v>1.1774999999999998</v>
      </c>
      <c r="M15470" s="2">
        <f>A15470/66*100</f>
        <v>62.121212121212125</v>
      </c>
      <c r="N15470" t="s">
        <v>98</v>
      </c>
    </row>
    <row r="15471" spans="1:14">
      <c r="A15471">
        <v>42</v>
      </c>
      <c r="B15471" t="s">
        <v>3331</v>
      </c>
      <c r="C15471" t="s">
        <v>3332</v>
      </c>
      <c r="D15471">
        <v>966</v>
      </c>
      <c r="E15471" s="1">
        <v>1.0549999999999999</v>
      </c>
      <c r="F15471">
        <v>0.80900000000000005</v>
      </c>
      <c r="G15471">
        <v>0.13600000000000001</v>
      </c>
      <c r="H15471">
        <v>59</v>
      </c>
      <c r="I15471">
        <v>8.1999999999999993</v>
      </c>
      <c r="J15471">
        <v>1.64E-3</v>
      </c>
      <c r="K15471">
        <v>0.24099999999999999</v>
      </c>
      <c r="L15471">
        <v>1.4394444444444445</v>
      </c>
      <c r="M15471" s="2">
        <f>A15471/63*100</f>
        <v>66.666666666666657</v>
      </c>
      <c r="N15471" t="s">
        <v>3355</v>
      </c>
    </row>
    <row r="15472" spans="1:14">
      <c r="A15472">
        <v>43</v>
      </c>
      <c r="B15472" t="s">
        <v>11999</v>
      </c>
      <c r="C15472" t="s">
        <v>12000</v>
      </c>
      <c r="D15472">
        <v>424</v>
      </c>
      <c r="E15472" s="1">
        <v>0.77900000000000003</v>
      </c>
      <c r="F15472">
        <v>0.85</v>
      </c>
      <c r="G15472">
        <v>0.38500000000000001</v>
      </c>
      <c r="H15472">
        <v>39</v>
      </c>
      <c r="I15472">
        <v>8.1</v>
      </c>
      <c r="J15472">
        <v>6.2E-4</v>
      </c>
      <c r="K15472">
        <v>0.221</v>
      </c>
      <c r="L15472">
        <v>1.1774999999999998</v>
      </c>
      <c r="M15472" s="2">
        <f>A15472/66*100</f>
        <v>65.151515151515156</v>
      </c>
      <c r="N15472" t="s">
        <v>98</v>
      </c>
    </row>
    <row r="15473" spans="1:14">
      <c r="A15473">
        <v>44</v>
      </c>
      <c r="B15473" t="s">
        <v>3337</v>
      </c>
      <c r="C15473" t="s">
        <v>3338</v>
      </c>
      <c r="D15473">
        <v>530</v>
      </c>
      <c r="E15473" s="1">
        <v>0.95799999999999996</v>
      </c>
      <c r="F15473">
        <v>1.3640000000000001</v>
      </c>
      <c r="G15473">
        <v>0.159</v>
      </c>
      <c r="H15473">
        <v>44</v>
      </c>
      <c r="I15473">
        <v>7</v>
      </c>
      <c r="J15473">
        <v>1.3799999999999999E-3</v>
      </c>
      <c r="K15473">
        <v>0.45300000000000001</v>
      </c>
      <c r="L15473">
        <v>1.4394444444444445</v>
      </c>
      <c r="M15473" s="2">
        <f>A15473/63*100</f>
        <v>69.841269841269835</v>
      </c>
      <c r="N15473" t="s">
        <v>3355</v>
      </c>
    </row>
    <row r="15474" spans="1:14">
      <c r="A15474">
        <v>45</v>
      </c>
      <c r="B15474" t="s">
        <v>2309</v>
      </c>
      <c r="C15474" t="s">
        <v>2308</v>
      </c>
      <c r="D15474">
        <v>319</v>
      </c>
      <c r="E15474" s="1">
        <v>0.76500000000000001</v>
      </c>
      <c r="F15474">
        <v>0.76600000000000001</v>
      </c>
      <c r="G15474">
        <v>0.3</v>
      </c>
      <c r="H15474">
        <v>30</v>
      </c>
      <c r="I15474" t="s">
        <v>18288</v>
      </c>
      <c r="J15474">
        <v>3.8000000000000002E-4</v>
      </c>
      <c r="K15474">
        <v>0.17399999999999999</v>
      </c>
      <c r="L15474">
        <v>1.1774999999999998</v>
      </c>
      <c r="M15474" s="2">
        <f>A15474/66*100</f>
        <v>68.181818181818173</v>
      </c>
      <c r="N15474" t="s">
        <v>98</v>
      </c>
    </row>
    <row r="15475" spans="1:14">
      <c r="A15475">
        <v>46</v>
      </c>
      <c r="B15475" t="s">
        <v>19060</v>
      </c>
      <c r="C15475" t="s">
        <v>19061</v>
      </c>
      <c r="D15475">
        <v>798</v>
      </c>
      <c r="E15475" s="1">
        <v>0.78300000000000003</v>
      </c>
      <c r="F15475">
        <v>0.90500000000000003</v>
      </c>
      <c r="G15475">
        <v>9.0999999999999998E-2</v>
      </c>
      <c r="H15475">
        <v>55</v>
      </c>
      <c r="I15475">
        <v>7.2</v>
      </c>
      <c r="J15475">
        <v>1.74E-3</v>
      </c>
      <c r="K15475">
        <v>0.29599999999999999</v>
      </c>
      <c r="L15475">
        <v>1.4394444444444445</v>
      </c>
      <c r="M15475" s="2">
        <f>A15475/63*100</f>
        <v>73.015873015873012</v>
      </c>
      <c r="N15475" t="s">
        <v>3355</v>
      </c>
    </row>
    <row r="15476" spans="1:14">
      <c r="A15476">
        <v>47</v>
      </c>
      <c r="B15476" t="s">
        <v>3319</v>
      </c>
      <c r="C15476" t="s">
        <v>3320</v>
      </c>
      <c r="D15476">
        <v>604</v>
      </c>
      <c r="E15476" s="1">
        <v>0.68799999999999994</v>
      </c>
      <c r="G15476">
        <v>0.24</v>
      </c>
      <c r="H15476">
        <v>25</v>
      </c>
      <c r="I15476">
        <v>8.5</v>
      </c>
      <c r="J15476">
        <v>7.1000000000000002E-4</v>
      </c>
      <c r="L15476">
        <v>1.1774999999999998</v>
      </c>
      <c r="M15476" s="2">
        <f>A15476/66*100</f>
        <v>71.212121212121218</v>
      </c>
      <c r="N15476" t="s">
        <v>98</v>
      </c>
    </row>
    <row r="15477" spans="1:14">
      <c r="A15477">
        <v>48</v>
      </c>
      <c r="B15477" t="s">
        <v>3317</v>
      </c>
      <c r="C15477" t="s">
        <v>3318</v>
      </c>
      <c r="D15477">
        <v>492</v>
      </c>
      <c r="E15477" s="1">
        <v>0.72299999999999998</v>
      </c>
      <c r="F15477">
        <v>0.98699999999999999</v>
      </c>
      <c r="G15477">
        <v>0.185</v>
      </c>
      <c r="H15477">
        <v>54</v>
      </c>
      <c r="I15477">
        <v>6.3</v>
      </c>
      <c r="J15477">
        <v>9.1E-4</v>
      </c>
      <c r="K15477">
        <v>0.22800000000000001</v>
      </c>
      <c r="L15477">
        <v>1.4394444444444445</v>
      </c>
      <c r="M15477" s="2">
        <f>A15477/63*100</f>
        <v>76.19047619047619</v>
      </c>
      <c r="N15477" t="s">
        <v>3355</v>
      </c>
    </row>
    <row r="15478" spans="1:14">
      <c r="A15478">
        <v>49</v>
      </c>
      <c r="B15478" t="s">
        <v>2307</v>
      </c>
      <c r="C15478" t="s">
        <v>2306</v>
      </c>
      <c r="D15478">
        <v>306</v>
      </c>
      <c r="E15478" s="1">
        <v>0.64300000000000002</v>
      </c>
      <c r="F15478">
        <v>1.1759999999999999</v>
      </c>
      <c r="G15478">
        <v>0.75</v>
      </c>
      <c r="H15478">
        <v>28</v>
      </c>
      <c r="I15478">
        <v>7</v>
      </c>
      <c r="J15478">
        <v>5.2999999999999998E-4</v>
      </c>
      <c r="K15478">
        <v>0.29499999999999998</v>
      </c>
      <c r="L15478">
        <v>1.1774999999999998</v>
      </c>
      <c r="M15478" s="2">
        <f>A15478/66*100</f>
        <v>74.242424242424249</v>
      </c>
      <c r="N15478" t="s">
        <v>98</v>
      </c>
    </row>
    <row r="15479" spans="1:14">
      <c r="A15479">
        <v>50</v>
      </c>
      <c r="B15479" t="s">
        <v>3319</v>
      </c>
      <c r="C15479" t="s">
        <v>3320</v>
      </c>
      <c r="D15479">
        <v>604</v>
      </c>
      <c r="E15479" s="1">
        <v>0.68799999999999994</v>
      </c>
      <c r="G15479">
        <v>0.24</v>
      </c>
      <c r="H15479">
        <v>25</v>
      </c>
      <c r="I15479">
        <v>8.5</v>
      </c>
      <c r="J15479">
        <v>7.1000000000000002E-4</v>
      </c>
      <c r="L15479">
        <v>1.4394444444444445</v>
      </c>
      <c r="M15479" s="2">
        <f>A15479/63*100</f>
        <v>79.365079365079367</v>
      </c>
      <c r="N15479" t="s">
        <v>3355</v>
      </c>
    </row>
    <row r="15480" spans="1:14">
      <c r="A15480">
        <v>51</v>
      </c>
      <c r="B15480" t="s">
        <v>2305</v>
      </c>
      <c r="C15480" t="s">
        <v>2304</v>
      </c>
      <c r="D15480">
        <v>582</v>
      </c>
      <c r="E15480" s="1">
        <v>0.58299999999999996</v>
      </c>
      <c r="F15480">
        <v>0.67300000000000004</v>
      </c>
      <c r="G15480">
        <v>0.02</v>
      </c>
      <c r="H15480">
        <v>49</v>
      </c>
      <c r="I15480">
        <v>9.8000000000000007</v>
      </c>
      <c r="J15480">
        <v>8.4999999999999995E-4</v>
      </c>
      <c r="K15480">
        <v>0.192</v>
      </c>
      <c r="L15480">
        <v>1.1774999999999998</v>
      </c>
      <c r="M15480" s="2">
        <f>A15480/66*100</f>
        <v>77.272727272727266</v>
      </c>
      <c r="N15480" t="s">
        <v>98</v>
      </c>
    </row>
    <row r="15481" spans="1:14">
      <c r="A15481">
        <v>52</v>
      </c>
      <c r="B15481" t="s">
        <v>5120</v>
      </c>
      <c r="C15481" t="s">
        <v>5121</v>
      </c>
      <c r="D15481">
        <v>178</v>
      </c>
      <c r="E15481" s="1">
        <v>0.61299999999999999</v>
      </c>
      <c r="F15481">
        <v>0.73099999999999998</v>
      </c>
      <c r="G15481">
        <v>0.15</v>
      </c>
      <c r="H15481">
        <v>40</v>
      </c>
      <c r="I15481">
        <v>4</v>
      </c>
      <c r="J15481">
        <v>5.8E-4</v>
      </c>
      <c r="K15481">
        <v>0.20499999999999999</v>
      </c>
      <c r="L15481">
        <v>1.4394444444444445</v>
      </c>
      <c r="M15481" s="2">
        <f>A15481/63*100</f>
        <v>82.539682539682531</v>
      </c>
      <c r="N15481" t="s">
        <v>3355</v>
      </c>
    </row>
    <row r="15482" spans="1:14">
      <c r="A15482">
        <v>53</v>
      </c>
      <c r="B15482" t="s">
        <v>6412</v>
      </c>
      <c r="C15482" t="s">
        <v>6411</v>
      </c>
      <c r="D15482">
        <v>84</v>
      </c>
      <c r="E15482" s="1">
        <v>0.55600000000000005</v>
      </c>
      <c r="F15482">
        <v>0.5</v>
      </c>
      <c r="G15482">
        <v>0</v>
      </c>
      <c r="H15482">
        <v>5</v>
      </c>
      <c r="J15482">
        <v>1.7000000000000001E-4</v>
      </c>
      <c r="K15482">
        <v>0.223</v>
      </c>
      <c r="L15482">
        <v>1.1774999999999998</v>
      </c>
      <c r="M15482" s="2">
        <f>A15482/66*100</f>
        <v>80.303030303030297</v>
      </c>
      <c r="N15482" t="s">
        <v>98</v>
      </c>
    </row>
    <row r="15483" spans="1:14">
      <c r="A15483">
        <v>54</v>
      </c>
      <c r="B15483" t="s">
        <v>3343</v>
      </c>
      <c r="C15483" t="s">
        <v>3344</v>
      </c>
      <c r="D15483">
        <v>148</v>
      </c>
      <c r="E15483" s="1">
        <v>0.57499999999999996</v>
      </c>
      <c r="G15483">
        <v>0.2</v>
      </c>
      <c r="H15483">
        <v>20</v>
      </c>
      <c r="I15483">
        <v>6.3</v>
      </c>
      <c r="J15483">
        <v>3.3E-4</v>
      </c>
      <c r="L15483">
        <v>1.4394444444444445</v>
      </c>
      <c r="M15483" s="2">
        <f>A15483/63*100</f>
        <v>85.714285714285708</v>
      </c>
      <c r="N15483" t="s">
        <v>3355</v>
      </c>
    </row>
    <row r="15484" spans="1:14">
      <c r="A15484">
        <v>55</v>
      </c>
      <c r="B15484" t="s">
        <v>6410</v>
      </c>
      <c r="C15484" t="s">
        <v>6409</v>
      </c>
      <c r="D15484">
        <v>54</v>
      </c>
      <c r="E15484" s="1">
        <v>0.51600000000000001</v>
      </c>
      <c r="F15484">
        <v>0.51600000000000001</v>
      </c>
      <c r="G15484">
        <v>0.17499999999999999</v>
      </c>
      <c r="H15484">
        <v>40</v>
      </c>
      <c r="J15484">
        <v>2.2000000000000001E-4</v>
      </c>
      <c r="K15484">
        <v>0.13800000000000001</v>
      </c>
      <c r="L15484">
        <v>1.1774999999999998</v>
      </c>
      <c r="M15484" s="2">
        <f>A15484/66*100</f>
        <v>83.333333333333343</v>
      </c>
      <c r="N15484" t="s">
        <v>98</v>
      </c>
    </row>
    <row r="15485" spans="1:14">
      <c r="A15485">
        <v>56</v>
      </c>
      <c r="B15485" t="s">
        <v>3339</v>
      </c>
      <c r="C15485" t="s">
        <v>3340</v>
      </c>
      <c r="D15485">
        <v>103</v>
      </c>
      <c r="E15485" s="1">
        <v>0.40500000000000003</v>
      </c>
      <c r="G15485">
        <v>0</v>
      </c>
      <c r="H15485">
        <v>24</v>
      </c>
      <c r="I15485">
        <v>5.3</v>
      </c>
      <c r="J15485">
        <v>2.4000000000000001E-4</v>
      </c>
      <c r="L15485">
        <v>1.4394444444444445</v>
      </c>
      <c r="M15485" s="2">
        <f>A15485/63*100</f>
        <v>88.888888888888886</v>
      </c>
      <c r="N15485" t="s">
        <v>3355</v>
      </c>
    </row>
    <row r="15486" spans="1:14">
      <c r="A15486">
        <v>57</v>
      </c>
      <c r="B15486" t="s">
        <v>2303</v>
      </c>
      <c r="C15486" t="s">
        <v>2302</v>
      </c>
      <c r="D15486">
        <v>475</v>
      </c>
      <c r="E15486" s="1">
        <v>0.46700000000000003</v>
      </c>
      <c r="F15486">
        <v>1.0580000000000001</v>
      </c>
      <c r="G15486">
        <v>0.25</v>
      </c>
      <c r="H15486">
        <v>12</v>
      </c>
      <c r="I15486" t="s">
        <v>18288</v>
      </c>
      <c r="J15486">
        <v>3.8999999999999999E-4</v>
      </c>
      <c r="K15486">
        <v>0.216</v>
      </c>
      <c r="L15486">
        <v>1.1774999999999998</v>
      </c>
      <c r="M15486" s="2">
        <f>A15486/66*100</f>
        <v>86.36363636363636</v>
      </c>
      <c r="N15486" t="s">
        <v>98</v>
      </c>
    </row>
    <row r="15487" spans="1:14">
      <c r="A15487">
        <v>58</v>
      </c>
      <c r="B15487" t="s">
        <v>3347</v>
      </c>
      <c r="C15487" t="s">
        <v>3348</v>
      </c>
      <c r="D15487">
        <v>108</v>
      </c>
      <c r="E15487" s="1">
        <v>0.26200000000000001</v>
      </c>
      <c r="F15487">
        <v>0.26200000000000001</v>
      </c>
      <c r="G15487">
        <v>0.17100000000000001</v>
      </c>
      <c r="H15487">
        <v>35</v>
      </c>
      <c r="I15487">
        <v>6.7</v>
      </c>
      <c r="J15487">
        <v>1E-4</v>
      </c>
      <c r="K15487">
        <v>3.2000000000000001E-2</v>
      </c>
      <c r="L15487">
        <v>1.4394444444444445</v>
      </c>
      <c r="M15487" s="2">
        <f>A15487/63*100</f>
        <v>92.063492063492063</v>
      </c>
      <c r="N15487" t="s">
        <v>3355</v>
      </c>
    </row>
    <row r="15488" spans="1:14">
      <c r="A15488">
        <v>59</v>
      </c>
      <c r="B15488" t="s">
        <v>6406</v>
      </c>
      <c r="C15488" t="s">
        <v>6405</v>
      </c>
      <c r="D15488">
        <v>424</v>
      </c>
      <c r="E15488" s="1">
        <v>0.42899999999999999</v>
      </c>
      <c r="F15488">
        <v>0.86399999999999999</v>
      </c>
      <c r="G15488">
        <v>0.2</v>
      </c>
      <c r="H15488">
        <v>20</v>
      </c>
      <c r="I15488" t="s">
        <v>18288</v>
      </c>
      <c r="J15488">
        <v>5.4000000000000001E-4</v>
      </c>
      <c r="K15488">
        <v>0.35199999999999998</v>
      </c>
      <c r="L15488">
        <v>1.1774999999999998</v>
      </c>
      <c r="M15488" s="2">
        <f>A15488/66*100</f>
        <v>89.393939393939391</v>
      </c>
      <c r="N15488" t="s">
        <v>98</v>
      </c>
    </row>
    <row r="15489" spans="1:14">
      <c r="A15489">
        <v>60</v>
      </c>
      <c r="B15489" t="s">
        <v>3327</v>
      </c>
      <c r="C15489" t="s">
        <v>3328</v>
      </c>
      <c r="D15489">
        <v>17</v>
      </c>
      <c r="E15489" s="1">
        <v>0.19</v>
      </c>
      <c r="F15489">
        <v>0.29299999999999998</v>
      </c>
      <c r="G15489">
        <v>0.16700000000000001</v>
      </c>
      <c r="H15489">
        <v>6</v>
      </c>
      <c r="J15489">
        <v>6.0000000000000002E-5</v>
      </c>
      <c r="K15489">
        <v>8.2000000000000003E-2</v>
      </c>
      <c r="L15489">
        <v>1.4394444444444445</v>
      </c>
      <c r="M15489" s="2">
        <f>A15489/63*100</f>
        <v>95.238095238095227</v>
      </c>
      <c r="N15489" t="s">
        <v>3355</v>
      </c>
    </row>
    <row r="15490" spans="1:14">
      <c r="A15490">
        <v>61</v>
      </c>
      <c r="B15490" t="s">
        <v>6404</v>
      </c>
      <c r="C15490" t="s">
        <v>6403</v>
      </c>
      <c r="D15490">
        <v>229</v>
      </c>
      <c r="E15490" s="1">
        <v>0.39600000000000002</v>
      </c>
      <c r="F15490">
        <v>0.60899999999999999</v>
      </c>
      <c r="G15490">
        <v>0.42899999999999999</v>
      </c>
      <c r="H15490">
        <v>28</v>
      </c>
      <c r="I15490" t="s">
        <v>18288</v>
      </c>
      <c r="J15490">
        <v>1.3999999999999999E-4</v>
      </c>
      <c r="K15490">
        <v>0.127</v>
      </c>
      <c r="L15490">
        <v>1.1774999999999998</v>
      </c>
      <c r="M15490" s="2">
        <f>A15490/66*100</f>
        <v>92.424242424242422</v>
      </c>
      <c r="N15490" t="s">
        <v>98</v>
      </c>
    </row>
    <row r="15491" spans="1:14">
      <c r="A15491">
        <v>62</v>
      </c>
      <c r="B15491" t="s">
        <v>3315</v>
      </c>
      <c r="C15491" t="s">
        <v>3316</v>
      </c>
      <c r="D15491">
        <v>67</v>
      </c>
      <c r="E15491" s="1">
        <v>0.11899999999999999</v>
      </c>
      <c r="F15491">
        <v>8.7999999999999995E-2</v>
      </c>
      <c r="H15491">
        <v>0</v>
      </c>
      <c r="J15491">
        <v>9.0000000000000006E-5</v>
      </c>
      <c r="K15491">
        <v>2.1999999999999999E-2</v>
      </c>
      <c r="L15491">
        <v>1.4394444444444445</v>
      </c>
      <c r="M15491" s="2">
        <f>A15491/63*100</f>
        <v>98.412698412698404</v>
      </c>
      <c r="N15491" t="s">
        <v>3355</v>
      </c>
    </row>
    <row r="15492" spans="1:14">
      <c r="A15492">
        <v>63</v>
      </c>
      <c r="B15492" t="s">
        <v>2301</v>
      </c>
      <c r="C15492" t="s">
        <v>2300</v>
      </c>
      <c r="D15492">
        <v>323</v>
      </c>
      <c r="E15492" s="1">
        <v>0.316</v>
      </c>
      <c r="F15492">
        <v>0.623</v>
      </c>
      <c r="G15492">
        <v>5.6000000000000001E-2</v>
      </c>
      <c r="H15492">
        <v>18</v>
      </c>
      <c r="I15492" t="s">
        <v>18288</v>
      </c>
      <c r="J15492">
        <v>2.7E-4</v>
      </c>
      <c r="K15492">
        <v>0.14399999999999999</v>
      </c>
      <c r="L15492">
        <v>1.1774999999999998</v>
      </c>
      <c r="M15492" s="2">
        <f>A15492/66*100</f>
        <v>95.454545454545453</v>
      </c>
      <c r="N15492" t="s">
        <v>98</v>
      </c>
    </row>
    <row r="15493" spans="1:14">
      <c r="A15493">
        <v>64</v>
      </c>
      <c r="B15493" t="s">
        <v>6400</v>
      </c>
      <c r="C15493" t="s">
        <v>6399</v>
      </c>
      <c r="D15493">
        <v>187</v>
      </c>
      <c r="E15493" s="1">
        <v>0.30399999999999999</v>
      </c>
      <c r="F15493">
        <v>0.92</v>
      </c>
      <c r="I15493">
        <v>6.7</v>
      </c>
      <c r="J15493">
        <v>4.6000000000000001E-4</v>
      </c>
      <c r="K15493">
        <v>0.34899999999999998</v>
      </c>
      <c r="L15493">
        <v>1.1774999999999998</v>
      </c>
      <c r="M15493" s="2">
        <f>A15493/66*100</f>
        <v>96.969696969696969</v>
      </c>
      <c r="N15493" t="s">
        <v>98</v>
      </c>
    </row>
    <row r="15494" spans="1:14">
      <c r="A15494">
        <v>65</v>
      </c>
      <c r="B15494" t="s">
        <v>2964</v>
      </c>
      <c r="C15494" t="s">
        <v>2963</v>
      </c>
      <c r="D15494">
        <v>205</v>
      </c>
      <c r="E15494" s="1">
        <v>0.22700000000000001</v>
      </c>
      <c r="F15494">
        <v>0.49399999999999999</v>
      </c>
      <c r="G15494">
        <v>2.7E-2</v>
      </c>
      <c r="H15494">
        <v>37</v>
      </c>
      <c r="I15494">
        <v>6.9</v>
      </c>
      <c r="J15494">
        <v>3.8000000000000002E-4</v>
      </c>
      <c r="K15494">
        <v>0.13200000000000001</v>
      </c>
      <c r="L15494">
        <v>1.1774999999999998</v>
      </c>
      <c r="M15494" s="2">
        <f>A15494/66*100</f>
        <v>98.484848484848484</v>
      </c>
      <c r="N15494" t="s">
        <v>98</v>
      </c>
    </row>
    <row r="15495" spans="1:14">
      <c r="A15495">
        <v>66</v>
      </c>
      <c r="B15495" t="s">
        <v>6394</v>
      </c>
      <c r="C15495" t="s">
        <v>6393</v>
      </c>
      <c r="D15495">
        <v>69</v>
      </c>
      <c r="E15495" s="1">
        <v>0.192</v>
      </c>
      <c r="F15495">
        <v>0.28299999999999997</v>
      </c>
      <c r="H15495">
        <v>0</v>
      </c>
      <c r="J15495">
        <v>6.0000000000000002E-5</v>
      </c>
      <c r="K15495">
        <v>5.2999999999999999E-2</v>
      </c>
      <c r="L15495">
        <v>1.1774999999999998</v>
      </c>
      <c r="M15495" s="2">
        <f>A15495/66*100</f>
        <v>100</v>
      </c>
      <c r="N15495" t="s">
        <v>98</v>
      </c>
    </row>
    <row r="15496" spans="1:14" s="3" customFormat="1">
      <c r="E15496" s="4"/>
      <c r="M15496" s="5"/>
    </row>
    <row r="15497" spans="1:14" ht="15.75" customHeight="1">
      <c r="A15497">
        <v>1</v>
      </c>
      <c r="B15497" t="s">
        <v>10860</v>
      </c>
      <c r="C15497" t="s">
        <v>10861</v>
      </c>
      <c r="D15497">
        <v>24105</v>
      </c>
      <c r="E15497" s="1">
        <v>5.1029999999999998</v>
      </c>
      <c r="F15497">
        <v>6.1440000000000001</v>
      </c>
      <c r="G15497">
        <v>0.98699999999999999</v>
      </c>
      <c r="H15497">
        <v>388</v>
      </c>
      <c r="I15497">
        <v>8</v>
      </c>
      <c r="J15497">
        <v>3.9739999999999998E-2</v>
      </c>
      <c r="K15497">
        <v>1.6439999999999999</v>
      </c>
      <c r="L15497">
        <f>AVERAGE(E15497:E15522)</f>
        <v>1.579076923076923</v>
      </c>
      <c r="M15497" s="2">
        <f t="shared" ref="M15497:M15522" si="485">A15497/26*100</f>
        <v>3.8461538461538463</v>
      </c>
      <c r="N15497" t="s">
        <v>8</v>
      </c>
    </row>
    <row r="15498" spans="1:14" ht="15.75" customHeight="1">
      <c r="A15498">
        <v>2</v>
      </c>
      <c r="B15498" t="s">
        <v>17293</v>
      </c>
      <c r="C15498" t="s">
        <v>17294</v>
      </c>
      <c r="D15498">
        <v>19794</v>
      </c>
      <c r="E15498" s="1">
        <v>3.4670000000000001</v>
      </c>
      <c r="F15498">
        <v>3.6120000000000001</v>
      </c>
      <c r="G15498">
        <v>0.754</v>
      </c>
      <c r="H15498">
        <v>411</v>
      </c>
      <c r="I15498">
        <v>8.1</v>
      </c>
      <c r="J15498">
        <v>3.0849999999999999E-2</v>
      </c>
      <c r="K15498">
        <v>0.92600000000000005</v>
      </c>
      <c r="L15498">
        <v>1.579076923076923</v>
      </c>
      <c r="M15498" s="2">
        <f t="shared" si="485"/>
        <v>7.6923076923076925</v>
      </c>
      <c r="N15498" t="s">
        <v>8</v>
      </c>
    </row>
    <row r="15499" spans="1:14" ht="15.75" customHeight="1">
      <c r="A15499">
        <v>3</v>
      </c>
      <c r="B15499" t="s">
        <v>15522</v>
      </c>
      <c r="C15499" t="s">
        <v>15523</v>
      </c>
      <c r="D15499">
        <v>2496</v>
      </c>
      <c r="E15499" s="1">
        <v>3.3130000000000002</v>
      </c>
      <c r="F15499">
        <v>4.0259999999999998</v>
      </c>
      <c r="G15499">
        <v>0.47</v>
      </c>
      <c r="H15499">
        <v>100</v>
      </c>
      <c r="I15499">
        <v>5.9</v>
      </c>
      <c r="J15499">
        <v>6.4799999999999996E-3</v>
      </c>
      <c r="K15499">
        <v>1.2070000000000001</v>
      </c>
      <c r="L15499">
        <v>1.579076923076923</v>
      </c>
      <c r="M15499" s="2">
        <f t="shared" si="485"/>
        <v>11.538461538461538</v>
      </c>
      <c r="N15499" t="s">
        <v>8</v>
      </c>
    </row>
    <row r="15500" spans="1:14" ht="15.75" customHeight="1">
      <c r="A15500">
        <v>4</v>
      </c>
      <c r="B15500" t="s">
        <v>15518</v>
      </c>
      <c r="C15500" t="s">
        <v>15519</v>
      </c>
      <c r="D15500">
        <v>771</v>
      </c>
      <c r="E15500" s="1">
        <v>2.8740000000000001</v>
      </c>
      <c r="F15500">
        <v>2.8149999999999999</v>
      </c>
      <c r="G15500">
        <v>0.85699999999999998</v>
      </c>
      <c r="H15500">
        <v>182</v>
      </c>
      <c r="I15500">
        <v>1.9</v>
      </c>
      <c r="J15500">
        <v>2.2699999999999999E-3</v>
      </c>
      <c r="K15500">
        <v>0.59899999999999998</v>
      </c>
      <c r="L15500">
        <v>1.579076923076923</v>
      </c>
      <c r="M15500" s="2">
        <f t="shared" si="485"/>
        <v>15.384615384615385</v>
      </c>
      <c r="N15500" t="s">
        <v>8</v>
      </c>
    </row>
    <row r="15501" spans="1:14" ht="15.75" customHeight="1">
      <c r="A15501">
        <v>5</v>
      </c>
      <c r="B15501" t="s">
        <v>15430</v>
      </c>
      <c r="C15501" t="s">
        <v>15431</v>
      </c>
      <c r="D15501">
        <v>2031</v>
      </c>
      <c r="E15501" s="1">
        <v>2.8079999999999998</v>
      </c>
      <c r="F15501">
        <v>2.8980000000000001</v>
      </c>
      <c r="G15501">
        <v>0.89100000000000001</v>
      </c>
      <c r="H15501">
        <v>64</v>
      </c>
      <c r="I15501">
        <v>6</v>
      </c>
      <c r="J15501">
        <v>6.4799999999999996E-3</v>
      </c>
      <c r="K15501">
        <v>1.113</v>
      </c>
      <c r="L15501">
        <v>1.579076923076923</v>
      </c>
      <c r="M15501" s="2">
        <f t="shared" si="485"/>
        <v>19.230769230769234</v>
      </c>
      <c r="N15501" t="s">
        <v>8</v>
      </c>
    </row>
    <row r="15502" spans="1:14" ht="15.75" customHeight="1">
      <c r="A15502">
        <v>6</v>
      </c>
      <c r="B15502" t="s">
        <v>3364</v>
      </c>
      <c r="C15502" t="s">
        <v>3365</v>
      </c>
      <c r="D15502">
        <v>1292</v>
      </c>
      <c r="E15502" s="1">
        <v>2.1760000000000002</v>
      </c>
      <c r="F15502">
        <v>2.5569999999999999</v>
      </c>
      <c r="G15502">
        <v>0.52100000000000002</v>
      </c>
      <c r="H15502">
        <v>140</v>
      </c>
      <c r="I15502">
        <v>4.5</v>
      </c>
      <c r="J15502">
        <v>3.3600000000000001E-3</v>
      </c>
      <c r="K15502">
        <v>0.65900000000000003</v>
      </c>
      <c r="L15502">
        <v>1.579076923076923</v>
      </c>
      <c r="M15502" s="2">
        <f t="shared" si="485"/>
        <v>23.076923076923077</v>
      </c>
      <c r="N15502" t="s">
        <v>8</v>
      </c>
    </row>
    <row r="15503" spans="1:14" ht="15.75" customHeight="1">
      <c r="A15503">
        <v>7</v>
      </c>
      <c r="B15503" t="s">
        <v>3368</v>
      </c>
      <c r="C15503" t="s">
        <v>3369</v>
      </c>
      <c r="D15503">
        <v>895</v>
      </c>
      <c r="E15503" s="1">
        <v>2.101</v>
      </c>
      <c r="F15503">
        <v>2.1709999999999998</v>
      </c>
      <c r="G15503">
        <v>0.72299999999999998</v>
      </c>
      <c r="H15503">
        <v>184</v>
      </c>
      <c r="I15503">
        <v>2.2000000000000002</v>
      </c>
      <c r="J15503">
        <v>3.0999999999999999E-3</v>
      </c>
      <c r="K15503">
        <v>0.503</v>
      </c>
      <c r="L15503">
        <v>1.579076923076923</v>
      </c>
      <c r="M15503" s="2">
        <f t="shared" si="485"/>
        <v>26.923076923076923</v>
      </c>
      <c r="N15503" t="s">
        <v>8</v>
      </c>
    </row>
    <row r="15504" spans="1:14" ht="15.75" customHeight="1">
      <c r="A15504">
        <v>8</v>
      </c>
      <c r="B15504" t="s">
        <v>13431</v>
      </c>
      <c r="C15504" t="s">
        <v>13432</v>
      </c>
      <c r="D15504">
        <v>2579</v>
      </c>
      <c r="E15504" s="1">
        <v>1.823</v>
      </c>
      <c r="F15504">
        <v>1.9810000000000001</v>
      </c>
      <c r="G15504">
        <v>0.41599999999999998</v>
      </c>
      <c r="H15504">
        <v>231</v>
      </c>
      <c r="I15504">
        <v>4.3</v>
      </c>
      <c r="J15504">
        <v>1.042E-2</v>
      </c>
      <c r="K15504">
        <v>0.66200000000000003</v>
      </c>
      <c r="L15504">
        <v>1.579076923076923</v>
      </c>
      <c r="M15504" s="2">
        <f t="shared" si="485"/>
        <v>30.76923076923077</v>
      </c>
      <c r="N15504" t="s">
        <v>8</v>
      </c>
    </row>
    <row r="15505" spans="1:14" ht="15.75" customHeight="1">
      <c r="A15505">
        <v>9</v>
      </c>
      <c r="B15505" t="s">
        <v>15536</v>
      </c>
      <c r="C15505" t="s">
        <v>15537</v>
      </c>
      <c r="D15505">
        <v>5028</v>
      </c>
      <c r="E15505" s="1">
        <v>1.802</v>
      </c>
      <c r="F15505">
        <v>2.0419999999999998</v>
      </c>
      <c r="G15505">
        <v>0.19500000000000001</v>
      </c>
      <c r="H15505">
        <v>87</v>
      </c>
      <c r="I15505" t="s">
        <v>18288</v>
      </c>
      <c r="J15505">
        <v>4.96E-3</v>
      </c>
      <c r="K15505">
        <v>0.59199999999999997</v>
      </c>
      <c r="L15505">
        <v>1.579076923076923</v>
      </c>
      <c r="M15505" s="2">
        <f t="shared" si="485"/>
        <v>34.615384615384613</v>
      </c>
      <c r="N15505" t="s">
        <v>8</v>
      </c>
    </row>
    <row r="15506" spans="1:14" ht="15.75" customHeight="1">
      <c r="A15506">
        <v>10</v>
      </c>
      <c r="B15506" t="s">
        <v>12501</v>
      </c>
      <c r="C15506" t="s">
        <v>12502</v>
      </c>
      <c r="D15506">
        <v>149</v>
      </c>
      <c r="E15506" s="1">
        <v>1.615</v>
      </c>
      <c r="F15506">
        <v>1.615</v>
      </c>
      <c r="G15506">
        <v>0.55700000000000005</v>
      </c>
      <c r="H15506">
        <v>79</v>
      </c>
      <c r="I15506">
        <v>1.5</v>
      </c>
      <c r="J15506">
        <v>5.1000000000000004E-4</v>
      </c>
      <c r="K15506">
        <v>0.44600000000000001</v>
      </c>
      <c r="L15506">
        <v>1.579076923076923</v>
      </c>
      <c r="M15506" s="2">
        <f t="shared" si="485"/>
        <v>38.461538461538467</v>
      </c>
      <c r="N15506" t="s">
        <v>8</v>
      </c>
    </row>
    <row r="15507" spans="1:14" ht="15.75" customHeight="1">
      <c r="A15507">
        <v>11</v>
      </c>
      <c r="B15507" t="s">
        <v>15538</v>
      </c>
      <c r="C15507" t="s">
        <v>15539</v>
      </c>
      <c r="D15507">
        <v>369</v>
      </c>
      <c r="E15507" s="1">
        <v>1.44</v>
      </c>
      <c r="F15507">
        <v>1.2430000000000001</v>
      </c>
      <c r="G15507">
        <v>0.25</v>
      </c>
      <c r="H15507">
        <v>28</v>
      </c>
      <c r="I15507">
        <v>7.1</v>
      </c>
      <c r="J15507">
        <v>6.4000000000000005E-4</v>
      </c>
      <c r="K15507">
        <v>0.34300000000000003</v>
      </c>
      <c r="L15507">
        <v>1.579076923076923</v>
      </c>
      <c r="M15507" s="2">
        <f t="shared" si="485"/>
        <v>42.307692307692307</v>
      </c>
      <c r="N15507" t="s">
        <v>8</v>
      </c>
    </row>
    <row r="15508" spans="1:14" ht="15.75" customHeight="1">
      <c r="A15508">
        <v>12</v>
      </c>
      <c r="B15508" t="s">
        <v>15512</v>
      </c>
      <c r="C15508" t="s">
        <v>15513</v>
      </c>
      <c r="D15508">
        <v>254</v>
      </c>
      <c r="E15508" s="1">
        <v>1.4330000000000001</v>
      </c>
      <c r="F15508">
        <v>1.405</v>
      </c>
      <c r="G15508">
        <v>0.22700000000000001</v>
      </c>
      <c r="H15508">
        <v>44</v>
      </c>
      <c r="I15508">
        <v>3.8</v>
      </c>
      <c r="J15508">
        <v>7.6999999999999996E-4</v>
      </c>
      <c r="K15508">
        <v>0.33300000000000002</v>
      </c>
      <c r="L15508">
        <v>1.579076923076923</v>
      </c>
      <c r="M15508" s="2">
        <f t="shared" si="485"/>
        <v>46.153846153846153</v>
      </c>
      <c r="N15508" t="s">
        <v>8</v>
      </c>
    </row>
    <row r="15509" spans="1:14" ht="15.75" customHeight="1">
      <c r="A15509">
        <v>13</v>
      </c>
      <c r="B15509" t="s">
        <v>3362</v>
      </c>
      <c r="C15509" t="s">
        <v>3363</v>
      </c>
      <c r="D15509">
        <v>522</v>
      </c>
      <c r="E15509" s="1">
        <v>1.429</v>
      </c>
      <c r="F15509">
        <v>1.96</v>
      </c>
      <c r="G15509">
        <v>0.20399999999999999</v>
      </c>
      <c r="H15509">
        <v>49</v>
      </c>
      <c r="I15509">
        <v>5.2</v>
      </c>
      <c r="J15509">
        <v>2.1800000000000001E-3</v>
      </c>
      <c r="K15509">
        <v>0.82199999999999995</v>
      </c>
      <c r="L15509">
        <v>1.579076923076923</v>
      </c>
      <c r="M15509" s="2">
        <f t="shared" si="485"/>
        <v>50</v>
      </c>
      <c r="N15509" t="s">
        <v>8</v>
      </c>
    </row>
    <row r="15510" spans="1:14" ht="15.75" customHeight="1">
      <c r="A15510">
        <v>14</v>
      </c>
      <c r="B15510" t="s">
        <v>15448</v>
      </c>
      <c r="C15510" t="s">
        <v>15449</v>
      </c>
      <c r="D15510">
        <v>461</v>
      </c>
      <c r="E15510" s="1">
        <v>1.407</v>
      </c>
      <c r="F15510">
        <v>1.5580000000000001</v>
      </c>
      <c r="G15510">
        <v>8.3000000000000004E-2</v>
      </c>
      <c r="H15510">
        <v>48</v>
      </c>
      <c r="I15510">
        <v>5.9</v>
      </c>
      <c r="J15510">
        <v>1.6000000000000001E-3</v>
      </c>
      <c r="K15510">
        <v>0.621</v>
      </c>
      <c r="L15510">
        <v>1.579076923076923</v>
      </c>
      <c r="M15510" s="2">
        <f t="shared" si="485"/>
        <v>53.846153846153847</v>
      </c>
      <c r="N15510" t="s">
        <v>8</v>
      </c>
    </row>
    <row r="15511" spans="1:14" ht="15.75" customHeight="1">
      <c r="A15511">
        <v>15</v>
      </c>
      <c r="B15511" t="s">
        <v>15520</v>
      </c>
      <c r="C15511" t="s">
        <v>15521</v>
      </c>
      <c r="D15511">
        <v>200</v>
      </c>
      <c r="E15511" s="1">
        <v>1.222</v>
      </c>
      <c r="F15511">
        <v>1.464</v>
      </c>
      <c r="G15511">
        <v>0.60699999999999998</v>
      </c>
      <c r="H15511">
        <v>28</v>
      </c>
      <c r="I15511">
        <v>2.9</v>
      </c>
      <c r="J15511">
        <v>7.6000000000000004E-4</v>
      </c>
      <c r="K15511">
        <v>0.34799999999999998</v>
      </c>
      <c r="L15511">
        <v>1.579076923076923</v>
      </c>
      <c r="M15511" s="2">
        <f t="shared" si="485"/>
        <v>57.692307692307686</v>
      </c>
      <c r="N15511" t="s">
        <v>8</v>
      </c>
    </row>
    <row r="15512" spans="1:14" ht="15.75" customHeight="1">
      <c r="A15512">
        <v>16</v>
      </c>
      <c r="B15512" t="s">
        <v>12495</v>
      </c>
      <c r="C15512" t="s">
        <v>12496</v>
      </c>
      <c r="D15512">
        <v>12896</v>
      </c>
      <c r="E15512" s="1">
        <v>1.1379999999999999</v>
      </c>
      <c r="F15512">
        <v>1.6739999999999999</v>
      </c>
      <c r="G15512">
        <v>0.376</v>
      </c>
      <c r="H15512">
        <v>412</v>
      </c>
      <c r="I15512">
        <v>9.1999999999999993</v>
      </c>
      <c r="J15512">
        <v>1.6990000000000002E-2</v>
      </c>
      <c r="K15512">
        <v>0.46400000000000002</v>
      </c>
      <c r="L15512">
        <v>1.579076923076923</v>
      </c>
      <c r="M15512" s="2">
        <f t="shared" si="485"/>
        <v>61.53846153846154</v>
      </c>
      <c r="N15512" t="s">
        <v>8</v>
      </c>
    </row>
    <row r="15513" spans="1:14" ht="15.75" customHeight="1">
      <c r="A15513">
        <v>17</v>
      </c>
      <c r="B15513" t="s">
        <v>18990</v>
      </c>
      <c r="C15513" t="s">
        <v>18991</v>
      </c>
      <c r="D15513">
        <v>3254</v>
      </c>
      <c r="E15513" s="1">
        <v>1</v>
      </c>
      <c r="F15513">
        <v>1.026</v>
      </c>
      <c r="G15513">
        <v>0.40699999999999997</v>
      </c>
      <c r="H15513">
        <v>113</v>
      </c>
      <c r="I15513" t="s">
        <v>18288</v>
      </c>
      <c r="J15513">
        <v>4.4400000000000004E-3</v>
      </c>
      <c r="K15513">
        <v>0.43099999999999999</v>
      </c>
      <c r="L15513">
        <v>1.579076923076923</v>
      </c>
      <c r="M15513" s="2">
        <f t="shared" si="485"/>
        <v>65.384615384615387</v>
      </c>
      <c r="N15513" t="s">
        <v>8</v>
      </c>
    </row>
    <row r="15514" spans="1:14" ht="15.75" customHeight="1">
      <c r="A15514">
        <v>18</v>
      </c>
      <c r="B15514" t="s">
        <v>3358</v>
      </c>
      <c r="C15514" t="s">
        <v>3359</v>
      </c>
      <c r="D15514">
        <v>1417</v>
      </c>
      <c r="E15514" s="1">
        <v>0.98599999999999999</v>
      </c>
      <c r="F15514">
        <v>1.274</v>
      </c>
      <c r="G15514">
        <v>0.27300000000000002</v>
      </c>
      <c r="H15514">
        <v>44</v>
      </c>
      <c r="I15514">
        <v>8.6999999999999993</v>
      </c>
      <c r="J15514">
        <v>2.32E-3</v>
      </c>
      <c r="K15514">
        <v>0.38600000000000001</v>
      </c>
      <c r="L15514">
        <v>1.579076923076923</v>
      </c>
      <c r="M15514" s="2">
        <f t="shared" si="485"/>
        <v>69.230769230769226</v>
      </c>
      <c r="N15514" t="s">
        <v>8</v>
      </c>
    </row>
    <row r="15515" spans="1:14" ht="15.75" customHeight="1">
      <c r="A15515">
        <v>19</v>
      </c>
      <c r="B15515" t="s">
        <v>10768</v>
      </c>
      <c r="C15515" t="s">
        <v>10769</v>
      </c>
      <c r="D15515">
        <v>437</v>
      </c>
      <c r="E15515" s="1">
        <v>0.876</v>
      </c>
      <c r="F15515">
        <v>1.1299999999999999</v>
      </c>
      <c r="G15515">
        <v>6.0999999999999999E-2</v>
      </c>
      <c r="H15515">
        <v>131</v>
      </c>
      <c r="I15515">
        <v>3.5</v>
      </c>
      <c r="J15515">
        <v>2.15E-3</v>
      </c>
      <c r="K15515">
        <v>0.32500000000000001</v>
      </c>
      <c r="L15515">
        <v>1.579076923076923</v>
      </c>
      <c r="M15515" s="2">
        <f t="shared" si="485"/>
        <v>73.076923076923066</v>
      </c>
      <c r="N15515" t="s">
        <v>8</v>
      </c>
    </row>
    <row r="15516" spans="1:14" ht="15.75" customHeight="1">
      <c r="A15516">
        <v>20</v>
      </c>
      <c r="B15516" t="s">
        <v>12499</v>
      </c>
      <c r="C15516" t="s">
        <v>12500</v>
      </c>
      <c r="D15516">
        <v>89</v>
      </c>
      <c r="E15516" s="1">
        <v>0.74099999999999999</v>
      </c>
      <c r="G15516">
        <v>0.13</v>
      </c>
      <c r="H15516">
        <v>46</v>
      </c>
      <c r="J15516">
        <v>3.1E-4</v>
      </c>
      <c r="L15516">
        <v>1.579076923076923</v>
      </c>
      <c r="M15516" s="2">
        <f t="shared" si="485"/>
        <v>76.923076923076934</v>
      </c>
      <c r="N15516" t="s">
        <v>8</v>
      </c>
    </row>
    <row r="15517" spans="1:14" ht="15.75" customHeight="1">
      <c r="A15517">
        <v>21</v>
      </c>
      <c r="B15517" t="s">
        <v>15530</v>
      </c>
      <c r="C15517" t="s">
        <v>15531</v>
      </c>
      <c r="D15517">
        <v>78</v>
      </c>
      <c r="E15517" s="1">
        <v>0.629</v>
      </c>
      <c r="F15517">
        <v>0.63200000000000001</v>
      </c>
      <c r="G15517">
        <v>6.2E-2</v>
      </c>
      <c r="H15517">
        <v>16</v>
      </c>
      <c r="J15517">
        <v>2.9999999999999997E-4</v>
      </c>
      <c r="K15517">
        <v>0.183</v>
      </c>
      <c r="L15517">
        <v>1.579076923076923</v>
      </c>
      <c r="M15517" s="2">
        <f t="shared" si="485"/>
        <v>80.769230769230774</v>
      </c>
      <c r="N15517" t="s">
        <v>8</v>
      </c>
    </row>
    <row r="15518" spans="1:14" ht="15.75" customHeight="1">
      <c r="A15518">
        <v>22</v>
      </c>
      <c r="B15518" t="s">
        <v>10732</v>
      </c>
      <c r="C15518" t="s">
        <v>10733</v>
      </c>
      <c r="D15518">
        <v>272</v>
      </c>
      <c r="E15518" s="1">
        <v>0.57499999999999996</v>
      </c>
      <c r="G15518">
        <v>7.9000000000000001E-2</v>
      </c>
      <c r="H15518">
        <v>38</v>
      </c>
      <c r="I15518">
        <v>8.5</v>
      </c>
      <c r="J15518">
        <v>3.6999999999999999E-4</v>
      </c>
      <c r="L15518">
        <v>1.579076923076923</v>
      </c>
      <c r="M15518" s="2">
        <f t="shared" si="485"/>
        <v>84.615384615384613</v>
      </c>
      <c r="N15518" t="s">
        <v>8</v>
      </c>
    </row>
    <row r="15519" spans="1:14" ht="15.75" customHeight="1">
      <c r="A15519">
        <v>23</v>
      </c>
      <c r="B15519" t="s">
        <v>10814</v>
      </c>
      <c r="C15519" t="s">
        <v>10815</v>
      </c>
      <c r="D15519">
        <v>236</v>
      </c>
      <c r="E15519" s="1">
        <v>0.34399999999999997</v>
      </c>
      <c r="G15519">
        <v>7.6999999999999999E-2</v>
      </c>
      <c r="H15519">
        <v>65</v>
      </c>
      <c r="I15519">
        <v>8.6</v>
      </c>
      <c r="J15519">
        <v>3.8999999999999999E-4</v>
      </c>
      <c r="L15519">
        <v>1.579076923076923</v>
      </c>
      <c r="M15519" s="2">
        <f t="shared" si="485"/>
        <v>88.461538461538453</v>
      </c>
      <c r="N15519" t="s">
        <v>8</v>
      </c>
    </row>
    <row r="15520" spans="1:14" ht="15.75" customHeight="1">
      <c r="A15520">
        <v>24</v>
      </c>
      <c r="B15520" t="s">
        <v>3366</v>
      </c>
      <c r="C15520" t="s">
        <v>3367</v>
      </c>
      <c r="D15520">
        <v>49</v>
      </c>
      <c r="E15520" s="1">
        <v>0.32800000000000001</v>
      </c>
      <c r="G15520">
        <v>0.42899999999999999</v>
      </c>
      <c r="H15520">
        <v>14</v>
      </c>
      <c r="J15520">
        <v>9.0000000000000006E-5</v>
      </c>
      <c r="L15520">
        <v>1.579076923076923</v>
      </c>
      <c r="M15520" s="2">
        <f t="shared" si="485"/>
        <v>92.307692307692307</v>
      </c>
      <c r="N15520" t="s">
        <v>8</v>
      </c>
    </row>
    <row r="15521" spans="1:14" ht="15.75" customHeight="1">
      <c r="A15521">
        <v>25</v>
      </c>
      <c r="B15521" t="s">
        <v>13351</v>
      </c>
      <c r="C15521" t="s">
        <v>13352</v>
      </c>
      <c r="D15521">
        <v>167</v>
      </c>
      <c r="E15521" s="1">
        <v>0.28999999999999998</v>
      </c>
      <c r="F15521">
        <v>0.39300000000000002</v>
      </c>
      <c r="G15521">
        <v>0</v>
      </c>
      <c r="H15521">
        <v>37</v>
      </c>
      <c r="I15521">
        <v>6.7</v>
      </c>
      <c r="J15521">
        <v>5.2999999999999998E-4</v>
      </c>
      <c r="K15521">
        <v>0.157</v>
      </c>
      <c r="L15521">
        <v>1.579076923076923</v>
      </c>
      <c r="M15521" s="2">
        <f t="shared" si="485"/>
        <v>96.15384615384616</v>
      </c>
      <c r="N15521" t="s">
        <v>8</v>
      </c>
    </row>
    <row r="15522" spans="1:14" ht="15.75" customHeight="1">
      <c r="A15522">
        <v>26</v>
      </c>
      <c r="B15522" t="s">
        <v>15370</v>
      </c>
      <c r="C15522" t="s">
        <v>15371</v>
      </c>
      <c r="D15522">
        <v>33</v>
      </c>
      <c r="E15522" s="1">
        <v>0.13600000000000001</v>
      </c>
      <c r="G15522">
        <v>2.9000000000000001E-2</v>
      </c>
      <c r="H15522">
        <v>34</v>
      </c>
      <c r="J15522">
        <v>4.0000000000000003E-5</v>
      </c>
      <c r="L15522">
        <v>1.579076923076923</v>
      </c>
      <c r="M15522" s="2">
        <f t="shared" si="485"/>
        <v>100</v>
      </c>
      <c r="N15522" t="s">
        <v>8</v>
      </c>
    </row>
    <row r="15523" spans="1:14" s="3" customFormat="1" ht="15.75" customHeight="1">
      <c r="E15523" s="4"/>
      <c r="M15523" s="5"/>
    </row>
    <row r="15524" spans="1:14">
      <c r="A15524">
        <v>1</v>
      </c>
      <c r="B15524" t="s">
        <v>12171</v>
      </c>
      <c r="C15524" t="s">
        <v>12172</v>
      </c>
      <c r="D15524">
        <v>5685</v>
      </c>
      <c r="E15524" s="1">
        <v>8.8469999999999995</v>
      </c>
      <c r="F15524">
        <v>9.5120000000000005</v>
      </c>
      <c r="G15524">
        <v>1.8839999999999999</v>
      </c>
      <c r="H15524">
        <v>43</v>
      </c>
      <c r="I15524">
        <v>6.6</v>
      </c>
      <c r="J15524">
        <v>1.3599999999999999E-2</v>
      </c>
      <c r="K15524">
        <v>3.077</v>
      </c>
      <c r="L15524">
        <f>AVERAGE(E15524:E15551)</f>
        <v>2.7634999999999983</v>
      </c>
      <c r="M15524" s="2">
        <f t="shared" ref="M15524:M15551" si="486">A15524/28*100</f>
        <v>3.5714285714285712</v>
      </c>
      <c r="N15524" t="s">
        <v>9</v>
      </c>
    </row>
    <row r="15525" spans="1:14">
      <c r="A15525">
        <v>2</v>
      </c>
      <c r="B15525" t="s">
        <v>12169</v>
      </c>
      <c r="C15525" t="s">
        <v>12170</v>
      </c>
      <c r="D15525">
        <v>26733</v>
      </c>
      <c r="E15525" s="1">
        <v>4.67</v>
      </c>
      <c r="F15525">
        <v>4.5960000000000001</v>
      </c>
      <c r="G15525">
        <v>0.82499999999999996</v>
      </c>
      <c r="H15525">
        <v>424</v>
      </c>
      <c r="I15525">
        <v>8.3000000000000007</v>
      </c>
      <c r="J15525">
        <v>4.58E-2</v>
      </c>
      <c r="K15525">
        <v>1.319</v>
      </c>
      <c r="L15525">
        <v>2.7634999999999983</v>
      </c>
      <c r="M15525" s="2">
        <f t="shared" si="486"/>
        <v>7.1428571428571423</v>
      </c>
      <c r="N15525" t="s">
        <v>9</v>
      </c>
    </row>
    <row r="15526" spans="1:14">
      <c r="A15526">
        <v>3</v>
      </c>
      <c r="B15526" t="s">
        <v>19822</v>
      </c>
      <c r="C15526" t="s">
        <v>19823</v>
      </c>
      <c r="D15526">
        <v>5095</v>
      </c>
      <c r="E15526" s="1">
        <v>4.5419999999999998</v>
      </c>
      <c r="F15526">
        <v>4.0090000000000003</v>
      </c>
      <c r="G15526">
        <v>1.1559999999999999</v>
      </c>
      <c r="H15526">
        <v>64</v>
      </c>
      <c r="I15526">
        <v>8.1999999999999993</v>
      </c>
      <c r="J15526">
        <v>9.4699999999999993E-3</v>
      </c>
      <c r="K15526">
        <v>1.1930000000000001</v>
      </c>
      <c r="L15526">
        <v>2.7634999999999983</v>
      </c>
      <c r="M15526" s="2">
        <f t="shared" si="486"/>
        <v>10.714285714285714</v>
      </c>
      <c r="N15526" t="s">
        <v>9</v>
      </c>
    </row>
    <row r="15527" spans="1:14">
      <c r="A15527">
        <v>4</v>
      </c>
      <c r="B15527" t="s">
        <v>12153</v>
      </c>
      <c r="C15527" t="s">
        <v>12154</v>
      </c>
      <c r="D15527">
        <v>28243</v>
      </c>
      <c r="E15527" s="1">
        <v>4.1740000000000004</v>
      </c>
      <c r="F15527">
        <v>3.96</v>
      </c>
      <c r="G15527">
        <v>0.88500000000000001</v>
      </c>
      <c r="H15527">
        <v>469</v>
      </c>
      <c r="I15527">
        <v>7</v>
      </c>
      <c r="J15527">
        <v>5.4519999999999999E-2</v>
      </c>
      <c r="K15527">
        <v>1.024</v>
      </c>
      <c r="L15527">
        <v>2.7634999999999983</v>
      </c>
      <c r="M15527" s="2">
        <f t="shared" si="486"/>
        <v>14.285714285714285</v>
      </c>
      <c r="N15527" t="s">
        <v>9</v>
      </c>
    </row>
    <row r="15528" spans="1:14">
      <c r="A15528">
        <v>5</v>
      </c>
      <c r="B15528" t="s">
        <v>3370</v>
      </c>
      <c r="C15528" t="s">
        <v>3371</v>
      </c>
      <c r="D15528">
        <v>22250</v>
      </c>
      <c r="E15528" s="1">
        <v>4.0270000000000001</v>
      </c>
      <c r="F15528">
        <v>4.1390000000000002</v>
      </c>
      <c r="G15528">
        <v>0.85499999999999998</v>
      </c>
      <c r="H15528">
        <v>310</v>
      </c>
      <c r="I15528" t="s">
        <v>18288</v>
      </c>
      <c r="J15528">
        <v>2.5839999999999998E-2</v>
      </c>
      <c r="K15528">
        <v>1.129</v>
      </c>
      <c r="L15528">
        <v>2.7634999999999983</v>
      </c>
      <c r="M15528" s="2">
        <f t="shared" si="486"/>
        <v>17.857142857142858</v>
      </c>
      <c r="N15528" t="s">
        <v>9</v>
      </c>
    </row>
    <row r="15529" spans="1:14">
      <c r="A15529">
        <v>6</v>
      </c>
      <c r="B15529" t="s">
        <v>19830</v>
      </c>
      <c r="C15529" t="s">
        <v>19831</v>
      </c>
      <c r="D15529">
        <v>6975</v>
      </c>
      <c r="E15529" s="1">
        <v>3.5550000000000002</v>
      </c>
      <c r="F15529">
        <v>3.512</v>
      </c>
      <c r="G15529">
        <v>0.54300000000000004</v>
      </c>
      <c r="H15529">
        <v>138</v>
      </c>
      <c r="I15529">
        <v>6.4</v>
      </c>
      <c r="J15529">
        <v>1.554E-2</v>
      </c>
      <c r="K15529">
        <v>1.0009999999999999</v>
      </c>
      <c r="L15529">
        <v>2.7634999999999983</v>
      </c>
      <c r="M15529" s="2">
        <f t="shared" si="486"/>
        <v>21.428571428571427</v>
      </c>
      <c r="N15529" t="s">
        <v>9</v>
      </c>
    </row>
    <row r="15530" spans="1:14">
      <c r="A15530">
        <v>7</v>
      </c>
      <c r="B15530" t="s">
        <v>12513</v>
      </c>
      <c r="C15530" t="s">
        <v>12514</v>
      </c>
      <c r="D15530">
        <v>3251</v>
      </c>
      <c r="E15530" s="1">
        <v>3.3170000000000002</v>
      </c>
      <c r="F15530">
        <v>2.839</v>
      </c>
      <c r="G15530">
        <v>0.5</v>
      </c>
      <c r="H15530">
        <v>124</v>
      </c>
      <c r="I15530">
        <v>6</v>
      </c>
      <c r="J15530">
        <v>6.7200000000000003E-3</v>
      </c>
      <c r="K15530">
        <v>0.7</v>
      </c>
      <c r="L15530">
        <v>2.7634999999999983</v>
      </c>
      <c r="M15530" s="2">
        <f t="shared" si="486"/>
        <v>25</v>
      </c>
      <c r="N15530" t="s">
        <v>9</v>
      </c>
    </row>
    <row r="15531" spans="1:14">
      <c r="A15531">
        <v>8</v>
      </c>
      <c r="B15531" t="s">
        <v>12231</v>
      </c>
      <c r="C15531" t="s">
        <v>12232</v>
      </c>
      <c r="D15531">
        <v>1550</v>
      </c>
      <c r="E15531" s="1">
        <v>3.2109999999999999</v>
      </c>
      <c r="F15531">
        <v>3.8639999999999999</v>
      </c>
      <c r="G15531">
        <v>0.40699999999999997</v>
      </c>
      <c r="H15531">
        <v>54</v>
      </c>
      <c r="I15531">
        <v>4.8</v>
      </c>
      <c r="J15531">
        <v>5.5500000000000002E-3</v>
      </c>
      <c r="K15531">
        <v>1.2270000000000001</v>
      </c>
      <c r="L15531">
        <v>2.7634999999999983</v>
      </c>
      <c r="M15531" s="2">
        <f t="shared" si="486"/>
        <v>28.571428571428569</v>
      </c>
      <c r="N15531" t="s">
        <v>9</v>
      </c>
    </row>
    <row r="15532" spans="1:14">
      <c r="A15532">
        <v>9</v>
      </c>
      <c r="B15532" t="s">
        <v>3378</v>
      </c>
      <c r="C15532" t="s">
        <v>3379</v>
      </c>
      <c r="D15532">
        <v>4264</v>
      </c>
      <c r="E15532" s="1">
        <v>3.141</v>
      </c>
      <c r="F15532">
        <v>3.94</v>
      </c>
      <c r="G15532">
        <v>0.44800000000000001</v>
      </c>
      <c r="H15532">
        <v>143</v>
      </c>
      <c r="I15532">
        <v>5.6</v>
      </c>
      <c r="J15532">
        <v>1.076E-2</v>
      </c>
      <c r="K15532">
        <v>1.044</v>
      </c>
      <c r="L15532">
        <v>2.7634999999999983</v>
      </c>
      <c r="M15532" s="2">
        <f t="shared" si="486"/>
        <v>32.142857142857146</v>
      </c>
      <c r="N15532" t="s">
        <v>9</v>
      </c>
    </row>
    <row r="15533" spans="1:14">
      <c r="A15533">
        <v>10</v>
      </c>
      <c r="B15533" t="s">
        <v>19826</v>
      </c>
      <c r="C15533" t="s">
        <v>19827</v>
      </c>
      <c r="D15533">
        <v>6187</v>
      </c>
      <c r="E15533" s="1">
        <v>3.117</v>
      </c>
      <c r="F15533">
        <v>3.1789999999999998</v>
      </c>
      <c r="G15533">
        <v>0.55100000000000005</v>
      </c>
      <c r="H15533">
        <v>178</v>
      </c>
      <c r="I15533">
        <v>6.3</v>
      </c>
      <c r="J15533">
        <v>1.304E-2</v>
      </c>
      <c r="K15533">
        <v>0.83699999999999997</v>
      </c>
      <c r="L15533">
        <v>2.7634999999999983</v>
      </c>
      <c r="M15533" s="2">
        <f t="shared" si="486"/>
        <v>35.714285714285715</v>
      </c>
      <c r="N15533" t="s">
        <v>9</v>
      </c>
    </row>
    <row r="15534" spans="1:14">
      <c r="A15534">
        <v>11</v>
      </c>
      <c r="B15534" t="s">
        <v>20554</v>
      </c>
      <c r="C15534" t="s">
        <v>20553</v>
      </c>
      <c r="D15534">
        <v>5719</v>
      </c>
      <c r="E15534" s="1">
        <v>2.8119999999999998</v>
      </c>
      <c r="F15534">
        <v>2.41</v>
      </c>
      <c r="G15534">
        <v>0.375</v>
      </c>
      <c r="H15534">
        <v>80</v>
      </c>
      <c r="I15534">
        <v>9.8000000000000007</v>
      </c>
      <c r="J15534">
        <v>7.9100000000000004E-3</v>
      </c>
      <c r="K15534">
        <v>0.68</v>
      </c>
      <c r="L15534">
        <v>2.7634999999999983</v>
      </c>
      <c r="M15534" s="2">
        <f t="shared" si="486"/>
        <v>39.285714285714285</v>
      </c>
      <c r="N15534" t="s">
        <v>9</v>
      </c>
    </row>
    <row r="15535" spans="1:14">
      <c r="A15535">
        <v>12</v>
      </c>
      <c r="B15535" t="s">
        <v>12225</v>
      </c>
      <c r="C15535" t="s">
        <v>12226</v>
      </c>
      <c r="D15535">
        <v>4776</v>
      </c>
      <c r="E15535" s="1">
        <v>2.6749999999999998</v>
      </c>
      <c r="F15535">
        <v>2.5230000000000001</v>
      </c>
      <c r="G15535">
        <v>0.71799999999999997</v>
      </c>
      <c r="H15535">
        <v>174</v>
      </c>
      <c r="I15535">
        <v>4.8</v>
      </c>
      <c r="J15535">
        <v>1.4160000000000001E-2</v>
      </c>
      <c r="K15535">
        <v>0.70199999999999996</v>
      </c>
      <c r="L15535">
        <v>2.7634999999999983</v>
      </c>
      <c r="M15535" s="2">
        <f t="shared" si="486"/>
        <v>42.857142857142854</v>
      </c>
      <c r="N15535" t="s">
        <v>9</v>
      </c>
    </row>
    <row r="15536" spans="1:14">
      <c r="A15536">
        <v>13</v>
      </c>
      <c r="B15536" t="s">
        <v>19828</v>
      </c>
      <c r="C15536" t="s">
        <v>19829</v>
      </c>
      <c r="D15536">
        <v>2750</v>
      </c>
      <c r="E15536" s="1">
        <v>2.5830000000000002</v>
      </c>
      <c r="F15536">
        <v>2.5579999999999998</v>
      </c>
      <c r="G15536">
        <v>0.49099999999999999</v>
      </c>
      <c r="H15536">
        <v>110</v>
      </c>
      <c r="I15536">
        <v>6.8</v>
      </c>
      <c r="J15536">
        <v>5.3299999999999997E-3</v>
      </c>
      <c r="K15536">
        <v>0.65500000000000003</v>
      </c>
      <c r="L15536">
        <v>2.7634999999999983</v>
      </c>
      <c r="M15536" s="2">
        <f t="shared" si="486"/>
        <v>46.428571428571431</v>
      </c>
      <c r="N15536" t="s">
        <v>9</v>
      </c>
    </row>
    <row r="15537" spans="1:14">
      <c r="A15537">
        <v>14</v>
      </c>
      <c r="B15537" t="s">
        <v>3374</v>
      </c>
      <c r="C15537" t="s">
        <v>3375</v>
      </c>
      <c r="D15537">
        <v>228</v>
      </c>
      <c r="E15537" s="1">
        <v>2.4289999999999998</v>
      </c>
      <c r="F15537">
        <v>2.7690000000000001</v>
      </c>
      <c r="G15537">
        <v>0.22700000000000001</v>
      </c>
      <c r="H15537">
        <v>44</v>
      </c>
      <c r="I15537">
        <v>2.8</v>
      </c>
      <c r="J15537">
        <v>8.7000000000000001E-4</v>
      </c>
      <c r="K15537">
        <v>0.63600000000000001</v>
      </c>
      <c r="L15537">
        <v>2.7634999999999983</v>
      </c>
      <c r="M15537" s="2">
        <f t="shared" si="486"/>
        <v>50</v>
      </c>
      <c r="N15537" t="s">
        <v>9</v>
      </c>
    </row>
    <row r="15538" spans="1:14">
      <c r="A15538">
        <v>15</v>
      </c>
      <c r="B15538" t="s">
        <v>8811</v>
      </c>
      <c r="C15538" t="s">
        <v>8812</v>
      </c>
      <c r="D15538">
        <v>2129</v>
      </c>
      <c r="E15538" s="1">
        <v>2.3420000000000001</v>
      </c>
      <c r="F15538">
        <v>2.476</v>
      </c>
      <c r="G15538">
        <v>0.49099999999999999</v>
      </c>
      <c r="H15538">
        <v>55</v>
      </c>
      <c r="I15538">
        <v>6</v>
      </c>
      <c r="J15538">
        <v>5.0800000000000003E-3</v>
      </c>
      <c r="K15538">
        <v>0.69399999999999995</v>
      </c>
      <c r="L15538">
        <v>2.7634999999999983</v>
      </c>
      <c r="M15538" s="2">
        <f t="shared" si="486"/>
        <v>53.571428571428569</v>
      </c>
      <c r="N15538" t="s">
        <v>9</v>
      </c>
    </row>
    <row r="15539" spans="1:14">
      <c r="A15539">
        <v>16</v>
      </c>
      <c r="B15539" t="s">
        <v>12798</v>
      </c>
      <c r="C15539" t="s">
        <v>12799</v>
      </c>
      <c r="D15539">
        <v>2415</v>
      </c>
      <c r="E15539" s="1">
        <v>2.1440000000000001</v>
      </c>
      <c r="F15539">
        <v>2.266</v>
      </c>
      <c r="G15539">
        <v>0.23</v>
      </c>
      <c r="H15539">
        <v>113</v>
      </c>
      <c r="I15539">
        <v>4.8</v>
      </c>
      <c r="J15539">
        <v>6.2100000000000002E-3</v>
      </c>
      <c r="K15539">
        <v>0.61099999999999999</v>
      </c>
      <c r="L15539">
        <v>2.7634999999999983</v>
      </c>
      <c r="M15539" s="2">
        <f t="shared" si="486"/>
        <v>57.142857142857139</v>
      </c>
      <c r="N15539" t="s">
        <v>9</v>
      </c>
    </row>
    <row r="15540" spans="1:14">
      <c r="A15540">
        <v>17</v>
      </c>
      <c r="B15540" t="s">
        <v>3380</v>
      </c>
      <c r="C15540" t="s">
        <v>3381</v>
      </c>
      <c r="D15540">
        <v>13198</v>
      </c>
      <c r="E15540" s="1">
        <v>2.0819999999999999</v>
      </c>
      <c r="F15540">
        <v>2.5209999999999999</v>
      </c>
      <c r="G15540">
        <v>0.371</v>
      </c>
      <c r="H15540">
        <v>428</v>
      </c>
      <c r="I15540">
        <v>7.9</v>
      </c>
      <c r="J15540">
        <v>1.567E-2</v>
      </c>
      <c r="K15540">
        <v>0.52500000000000002</v>
      </c>
      <c r="L15540">
        <v>2.7634999999999983</v>
      </c>
      <c r="M15540" s="2">
        <f t="shared" si="486"/>
        <v>60.714285714285708</v>
      </c>
      <c r="N15540" t="s">
        <v>9</v>
      </c>
    </row>
    <row r="15541" spans="1:14">
      <c r="A15541">
        <v>18</v>
      </c>
      <c r="B15541" t="s">
        <v>10395</v>
      </c>
      <c r="C15541" t="s">
        <v>10396</v>
      </c>
      <c r="D15541">
        <v>1057</v>
      </c>
      <c r="E15541" s="1">
        <v>2.0699999999999998</v>
      </c>
      <c r="F15541">
        <v>2.117</v>
      </c>
      <c r="G15541">
        <v>0.20699999999999999</v>
      </c>
      <c r="H15541">
        <v>29</v>
      </c>
      <c r="I15541" t="s">
        <v>18288</v>
      </c>
      <c r="J15541">
        <v>1.6299999999999999E-3</v>
      </c>
      <c r="K15541">
        <v>0.72799999999999998</v>
      </c>
      <c r="L15541">
        <v>2.7634999999999983</v>
      </c>
      <c r="M15541" s="2">
        <f t="shared" si="486"/>
        <v>64.285714285714292</v>
      </c>
      <c r="N15541" t="s">
        <v>9</v>
      </c>
    </row>
    <row r="15542" spans="1:14">
      <c r="A15542">
        <v>19</v>
      </c>
      <c r="B15542" t="s">
        <v>12227</v>
      </c>
      <c r="C15542" t="s">
        <v>12228</v>
      </c>
      <c r="D15542">
        <v>1361</v>
      </c>
      <c r="E15542" s="1">
        <v>2.0640000000000001</v>
      </c>
      <c r="F15542">
        <v>2.3199999999999998</v>
      </c>
      <c r="G15542">
        <v>0.438</v>
      </c>
      <c r="H15542">
        <v>144</v>
      </c>
      <c r="I15542">
        <v>3.3</v>
      </c>
      <c r="J15542">
        <v>6.6899999999999998E-3</v>
      </c>
      <c r="K15542">
        <v>0.68500000000000005</v>
      </c>
      <c r="L15542">
        <v>2.7634999999999983</v>
      </c>
      <c r="M15542" s="2">
        <f t="shared" si="486"/>
        <v>67.857142857142861</v>
      </c>
      <c r="N15542" t="s">
        <v>9</v>
      </c>
    </row>
    <row r="15543" spans="1:14">
      <c r="A15543">
        <v>20</v>
      </c>
      <c r="B15543" t="s">
        <v>18493</v>
      </c>
      <c r="C15543" t="s">
        <v>18492</v>
      </c>
      <c r="D15543">
        <v>5803</v>
      </c>
      <c r="E15543" s="1">
        <v>1.897</v>
      </c>
      <c r="F15543">
        <v>1.9430000000000001</v>
      </c>
      <c r="G15543">
        <v>0.156</v>
      </c>
      <c r="H15543">
        <v>180</v>
      </c>
      <c r="I15543">
        <v>7.3</v>
      </c>
      <c r="J15543">
        <v>9.0900000000000009E-3</v>
      </c>
      <c r="K15543">
        <v>0.42299999999999999</v>
      </c>
      <c r="L15543">
        <v>2.7634999999999983</v>
      </c>
      <c r="M15543" s="2">
        <f t="shared" si="486"/>
        <v>71.428571428571431</v>
      </c>
      <c r="N15543" t="s">
        <v>9</v>
      </c>
    </row>
    <row r="15544" spans="1:14">
      <c r="A15544">
        <v>21</v>
      </c>
      <c r="B15544" t="s">
        <v>18848</v>
      </c>
      <c r="C15544" t="s">
        <v>18849</v>
      </c>
      <c r="D15544">
        <v>257</v>
      </c>
      <c r="E15544" s="1">
        <v>1.847</v>
      </c>
      <c r="F15544">
        <v>1.762</v>
      </c>
      <c r="G15544">
        <v>0.54200000000000004</v>
      </c>
      <c r="H15544">
        <v>48</v>
      </c>
      <c r="I15544">
        <v>2.4</v>
      </c>
      <c r="J15544">
        <v>9.3000000000000005E-4</v>
      </c>
      <c r="K15544">
        <v>0.40699999999999997</v>
      </c>
      <c r="L15544">
        <v>2.7634999999999983</v>
      </c>
      <c r="M15544" s="2">
        <f t="shared" si="486"/>
        <v>75</v>
      </c>
      <c r="N15544" t="s">
        <v>9</v>
      </c>
    </row>
    <row r="15545" spans="1:14">
      <c r="A15545">
        <v>22</v>
      </c>
      <c r="B15545" t="s">
        <v>12151</v>
      </c>
      <c r="C15545" t="s">
        <v>12152</v>
      </c>
      <c r="D15545">
        <v>6310</v>
      </c>
      <c r="E15545" s="1">
        <v>1.843</v>
      </c>
      <c r="F15545">
        <v>1.839</v>
      </c>
      <c r="G15545">
        <v>0.21299999999999999</v>
      </c>
      <c r="H15545">
        <v>291</v>
      </c>
      <c r="I15545">
        <v>7.7</v>
      </c>
      <c r="J15545">
        <v>1.278E-2</v>
      </c>
      <c r="K15545">
        <v>0.55400000000000005</v>
      </c>
      <c r="L15545">
        <v>2.7634999999999983</v>
      </c>
      <c r="M15545" s="2">
        <f t="shared" si="486"/>
        <v>78.571428571428569</v>
      </c>
      <c r="N15545" t="s">
        <v>9</v>
      </c>
    </row>
    <row r="15546" spans="1:14">
      <c r="A15546">
        <v>23</v>
      </c>
      <c r="B15546" t="s">
        <v>18491</v>
      </c>
      <c r="C15546" t="s">
        <v>18490</v>
      </c>
      <c r="D15546">
        <v>1622</v>
      </c>
      <c r="E15546" s="1">
        <v>1.7549999999999999</v>
      </c>
      <c r="F15546">
        <v>1.7270000000000001</v>
      </c>
      <c r="G15546">
        <v>0.219</v>
      </c>
      <c r="H15546">
        <v>105</v>
      </c>
      <c r="I15546">
        <v>5.4</v>
      </c>
      <c r="J15546">
        <v>4.0400000000000002E-3</v>
      </c>
      <c r="K15546">
        <v>0.40699999999999997</v>
      </c>
      <c r="L15546">
        <v>2.7634999999999983</v>
      </c>
      <c r="M15546" s="2">
        <f t="shared" si="486"/>
        <v>82.142857142857139</v>
      </c>
      <c r="N15546" t="s">
        <v>9</v>
      </c>
    </row>
    <row r="15547" spans="1:14">
      <c r="A15547">
        <v>24</v>
      </c>
      <c r="B15547" t="s">
        <v>12167</v>
      </c>
      <c r="C15547" t="s">
        <v>12168</v>
      </c>
      <c r="D15547">
        <v>394</v>
      </c>
      <c r="E15547" s="1">
        <v>1.6</v>
      </c>
      <c r="G15547">
        <v>0.115</v>
      </c>
      <c r="H15547">
        <v>26</v>
      </c>
      <c r="I15547">
        <v>5.5</v>
      </c>
      <c r="J15547">
        <v>1.31E-3</v>
      </c>
      <c r="L15547">
        <v>2.7634999999999983</v>
      </c>
      <c r="M15547" s="2">
        <f t="shared" si="486"/>
        <v>85.714285714285708</v>
      </c>
      <c r="N15547" t="s">
        <v>9</v>
      </c>
    </row>
    <row r="15548" spans="1:14">
      <c r="A15548">
        <v>25</v>
      </c>
      <c r="B15548" t="s">
        <v>17210</v>
      </c>
      <c r="C15548" t="s">
        <v>17211</v>
      </c>
      <c r="D15548">
        <v>709</v>
      </c>
      <c r="E15548" s="1">
        <v>1.5</v>
      </c>
      <c r="F15548">
        <v>1.3560000000000001</v>
      </c>
      <c r="G15548">
        <v>0.18</v>
      </c>
      <c r="H15548">
        <v>50</v>
      </c>
      <c r="I15548">
        <v>7.9</v>
      </c>
      <c r="J15548">
        <v>1.1800000000000001E-3</v>
      </c>
      <c r="K15548">
        <v>0.32900000000000001</v>
      </c>
      <c r="L15548">
        <v>2.7634999999999983</v>
      </c>
      <c r="M15548" s="2">
        <f t="shared" si="486"/>
        <v>89.285714285714292</v>
      </c>
      <c r="N15548" t="s">
        <v>9</v>
      </c>
    </row>
    <row r="15549" spans="1:14">
      <c r="A15549">
        <v>26</v>
      </c>
      <c r="B15549" t="s">
        <v>18479</v>
      </c>
      <c r="C15549" t="s">
        <v>18478</v>
      </c>
      <c r="D15549">
        <v>2880</v>
      </c>
      <c r="E15549" s="1">
        <v>1.3919999999999999</v>
      </c>
      <c r="F15549">
        <v>1.823</v>
      </c>
      <c r="G15549">
        <v>0.19800000000000001</v>
      </c>
      <c r="H15549">
        <v>348</v>
      </c>
      <c r="I15549">
        <v>4.4000000000000004</v>
      </c>
      <c r="J15549">
        <v>7.2100000000000003E-3</v>
      </c>
      <c r="K15549">
        <v>0.4</v>
      </c>
      <c r="L15549">
        <v>2.7634999999999983</v>
      </c>
      <c r="M15549" s="2">
        <f t="shared" si="486"/>
        <v>92.857142857142861</v>
      </c>
      <c r="N15549" t="s">
        <v>9</v>
      </c>
    </row>
    <row r="15550" spans="1:14">
      <c r="A15550">
        <v>27</v>
      </c>
      <c r="B15550" t="s">
        <v>3376</v>
      </c>
      <c r="C15550" t="s">
        <v>3377</v>
      </c>
      <c r="D15550">
        <v>325</v>
      </c>
      <c r="E15550" s="1">
        <v>1.222</v>
      </c>
      <c r="F15550">
        <v>1.51</v>
      </c>
      <c r="G15550">
        <v>5.8999999999999997E-2</v>
      </c>
      <c r="H15550">
        <v>34</v>
      </c>
      <c r="I15550">
        <v>6.2</v>
      </c>
      <c r="J15550">
        <v>6.4999999999999997E-4</v>
      </c>
      <c r="K15550">
        <v>0.373</v>
      </c>
      <c r="L15550">
        <v>2.7634999999999983</v>
      </c>
      <c r="M15550" s="2">
        <f t="shared" si="486"/>
        <v>96.428571428571431</v>
      </c>
      <c r="N15550" t="s">
        <v>9</v>
      </c>
    </row>
    <row r="15551" spans="1:14">
      <c r="A15551">
        <v>28</v>
      </c>
      <c r="B15551" t="s">
        <v>3372</v>
      </c>
      <c r="C15551" t="s">
        <v>3373</v>
      </c>
      <c r="D15551">
        <v>583</v>
      </c>
      <c r="E15551" s="1">
        <v>0.52</v>
      </c>
      <c r="F15551">
        <v>0.65900000000000003</v>
      </c>
      <c r="G15551">
        <v>0.121</v>
      </c>
      <c r="H15551">
        <v>33</v>
      </c>
      <c r="I15551" t="s">
        <v>18288</v>
      </c>
      <c r="J15551">
        <v>4.4000000000000002E-4</v>
      </c>
      <c r="K15551">
        <v>0.19500000000000001</v>
      </c>
      <c r="L15551">
        <v>2.7634999999999983</v>
      </c>
      <c r="M15551" s="2">
        <f t="shared" si="486"/>
        <v>100</v>
      </c>
      <c r="N15551" t="s">
        <v>9</v>
      </c>
    </row>
    <row r="15552" spans="1:14" s="3" customFormat="1">
      <c r="E15552" s="4"/>
      <c r="M15552" s="5"/>
    </row>
    <row r="15553" spans="1:14">
      <c r="A15553">
        <v>1</v>
      </c>
      <c r="B15553" t="s">
        <v>19448</v>
      </c>
      <c r="C15553" t="s">
        <v>19449</v>
      </c>
      <c r="D15553">
        <v>49712</v>
      </c>
      <c r="E15553" s="1">
        <v>11.041</v>
      </c>
      <c r="F15553">
        <v>10.919</v>
      </c>
      <c r="G15553">
        <v>2.7050000000000001</v>
      </c>
      <c r="H15553">
        <v>264</v>
      </c>
      <c r="I15553">
        <v>8.6999999999999993</v>
      </c>
      <c r="J15553">
        <v>0.10229000000000001</v>
      </c>
      <c r="K15553">
        <v>3.883</v>
      </c>
      <c r="L15553">
        <f>AVERAGE(E15553:E15602)</f>
        <v>2.7121400000000015</v>
      </c>
      <c r="M15553" s="2">
        <f t="shared" ref="M15553:M15584" si="487">A15553/50*100</f>
        <v>2</v>
      </c>
      <c r="N15553" t="s">
        <v>10</v>
      </c>
    </row>
    <row r="15554" spans="1:14">
      <c r="A15554">
        <v>2</v>
      </c>
      <c r="B15554" t="s">
        <v>3422</v>
      </c>
      <c r="C15554" t="s">
        <v>3423</v>
      </c>
      <c r="D15554">
        <v>17786</v>
      </c>
      <c r="E15554" s="1">
        <v>8.3759999999999994</v>
      </c>
      <c r="F15554">
        <v>7.8079999999999998</v>
      </c>
      <c r="G15554">
        <v>2.371</v>
      </c>
      <c r="H15554">
        <v>159</v>
      </c>
      <c r="I15554">
        <v>8.3000000000000007</v>
      </c>
      <c r="J15554">
        <v>3.7249999999999998E-2</v>
      </c>
      <c r="K15554">
        <v>2.6819999999999999</v>
      </c>
      <c r="L15554">
        <v>2.7121400000000015</v>
      </c>
      <c r="M15554" s="2">
        <f t="shared" si="487"/>
        <v>4</v>
      </c>
      <c r="N15554" t="s">
        <v>10</v>
      </c>
    </row>
    <row r="15555" spans="1:14">
      <c r="A15555">
        <v>3</v>
      </c>
      <c r="B15555" t="s">
        <v>3396</v>
      </c>
      <c r="C15555" t="s">
        <v>3397</v>
      </c>
      <c r="D15555">
        <v>25962</v>
      </c>
      <c r="E15555" s="1">
        <v>6.3550000000000004</v>
      </c>
      <c r="F15555">
        <v>6.32</v>
      </c>
      <c r="G15555">
        <v>1.82</v>
      </c>
      <c r="H15555">
        <v>317</v>
      </c>
      <c r="I15555">
        <v>7.3</v>
      </c>
      <c r="J15555">
        <v>5.4940000000000003E-2</v>
      </c>
      <c r="K15555">
        <v>2.0070000000000001</v>
      </c>
      <c r="L15555">
        <v>2.7121400000000015</v>
      </c>
      <c r="M15555" s="2">
        <f t="shared" si="487"/>
        <v>6</v>
      </c>
      <c r="N15555" t="s">
        <v>10</v>
      </c>
    </row>
    <row r="15556" spans="1:14">
      <c r="A15556">
        <v>4</v>
      </c>
      <c r="B15556" t="s">
        <v>19452</v>
      </c>
      <c r="C15556" t="s">
        <v>19453</v>
      </c>
      <c r="D15556">
        <v>44596</v>
      </c>
      <c r="E15556" s="1">
        <v>5.8540000000000001</v>
      </c>
      <c r="F15556">
        <v>6.42</v>
      </c>
      <c r="G15556">
        <v>3.3940000000000001</v>
      </c>
      <c r="H15556">
        <v>307</v>
      </c>
      <c r="I15556">
        <v>8.6</v>
      </c>
      <c r="J15556">
        <v>8.1089999999999995E-2</v>
      </c>
      <c r="K15556">
        <v>2.1880000000000002</v>
      </c>
      <c r="L15556">
        <v>2.7121400000000015</v>
      </c>
      <c r="M15556" s="2">
        <f t="shared" si="487"/>
        <v>8</v>
      </c>
      <c r="N15556" t="s">
        <v>10</v>
      </c>
    </row>
    <row r="15557" spans="1:14">
      <c r="A15557">
        <v>5</v>
      </c>
      <c r="B15557" t="s">
        <v>16898</v>
      </c>
      <c r="C15557" t="s">
        <v>16899</v>
      </c>
      <c r="D15557">
        <v>7139</v>
      </c>
      <c r="E15557" s="1">
        <v>5.1120000000000001</v>
      </c>
      <c r="F15557">
        <v>3.6269999999999998</v>
      </c>
      <c r="G15557">
        <v>0.97499999999999998</v>
      </c>
      <c r="H15557">
        <v>159</v>
      </c>
      <c r="I15557">
        <v>5.6</v>
      </c>
      <c r="J15557">
        <v>2.3210000000000001E-2</v>
      </c>
      <c r="K15557">
        <v>1.3180000000000001</v>
      </c>
      <c r="L15557">
        <v>2.7121400000000015</v>
      </c>
      <c r="M15557" s="2">
        <f t="shared" si="487"/>
        <v>10</v>
      </c>
      <c r="N15557" t="s">
        <v>10</v>
      </c>
    </row>
    <row r="15558" spans="1:14">
      <c r="A15558">
        <v>6</v>
      </c>
      <c r="B15558" t="s">
        <v>8608</v>
      </c>
      <c r="C15558" t="s">
        <v>8609</v>
      </c>
      <c r="D15558">
        <v>6478</v>
      </c>
      <c r="E15558" s="1">
        <v>4.4729999999999999</v>
      </c>
      <c r="F15558">
        <v>4.4580000000000002</v>
      </c>
      <c r="G15558">
        <v>1.147</v>
      </c>
      <c r="H15558">
        <v>258</v>
      </c>
      <c r="I15558">
        <v>3</v>
      </c>
      <c r="J15558">
        <v>3.2599999999999997E-2</v>
      </c>
      <c r="K15558">
        <v>1.4239999999999999</v>
      </c>
      <c r="L15558">
        <v>2.7121400000000015</v>
      </c>
      <c r="M15558" s="2">
        <f t="shared" si="487"/>
        <v>12</v>
      </c>
      <c r="N15558" t="s">
        <v>10</v>
      </c>
    </row>
    <row r="15559" spans="1:14">
      <c r="A15559">
        <v>7</v>
      </c>
      <c r="B15559" t="s">
        <v>20688</v>
      </c>
      <c r="C15559" t="s">
        <v>20687</v>
      </c>
      <c r="D15559">
        <v>10561</v>
      </c>
      <c r="E15559" s="1">
        <v>4.1479999999999997</v>
      </c>
      <c r="F15559">
        <v>4.2939999999999996</v>
      </c>
      <c r="G15559">
        <v>0.86</v>
      </c>
      <c r="H15559">
        <v>193</v>
      </c>
      <c r="I15559">
        <v>7.7</v>
      </c>
      <c r="J15559">
        <v>2.392E-2</v>
      </c>
      <c r="K15559">
        <v>1.4810000000000001</v>
      </c>
      <c r="L15559">
        <v>2.7121400000000015</v>
      </c>
      <c r="M15559" s="2">
        <f t="shared" si="487"/>
        <v>14.000000000000002</v>
      </c>
      <c r="N15559" t="s">
        <v>10</v>
      </c>
    </row>
    <row r="15560" spans="1:14">
      <c r="A15560">
        <v>8</v>
      </c>
      <c r="B15560" t="s">
        <v>3408</v>
      </c>
      <c r="C15560" t="s">
        <v>3409</v>
      </c>
      <c r="D15560">
        <v>3894</v>
      </c>
      <c r="E15560" s="1">
        <v>3.6419999999999999</v>
      </c>
      <c r="F15560">
        <v>3.5739999999999998</v>
      </c>
      <c r="G15560">
        <v>0.31900000000000001</v>
      </c>
      <c r="H15560">
        <v>113</v>
      </c>
      <c r="I15560">
        <v>4.7</v>
      </c>
      <c r="J15560">
        <v>1.328E-2</v>
      </c>
      <c r="K15560">
        <v>1.1850000000000001</v>
      </c>
      <c r="L15560">
        <v>2.7121400000000015</v>
      </c>
      <c r="M15560" s="2">
        <f t="shared" si="487"/>
        <v>16</v>
      </c>
      <c r="N15560" t="s">
        <v>10</v>
      </c>
    </row>
    <row r="15561" spans="1:14">
      <c r="A15561">
        <v>9</v>
      </c>
      <c r="B15561" t="s">
        <v>16912</v>
      </c>
      <c r="C15561" t="s">
        <v>16913</v>
      </c>
      <c r="D15561">
        <v>20004</v>
      </c>
      <c r="E15561" s="1">
        <v>3.5259999999999998</v>
      </c>
      <c r="F15561">
        <v>3.5390000000000001</v>
      </c>
      <c r="G15561">
        <v>0.85899999999999999</v>
      </c>
      <c r="H15561">
        <v>419</v>
      </c>
      <c r="I15561">
        <v>8</v>
      </c>
      <c r="J15561">
        <v>4.895E-2</v>
      </c>
      <c r="K15561">
        <v>1.3580000000000001</v>
      </c>
      <c r="L15561">
        <v>2.7121400000000015</v>
      </c>
      <c r="M15561" s="2">
        <f t="shared" si="487"/>
        <v>18</v>
      </c>
      <c r="N15561" t="s">
        <v>10</v>
      </c>
    </row>
    <row r="15562" spans="1:14">
      <c r="A15562">
        <v>10</v>
      </c>
      <c r="B15562" t="s">
        <v>10117</v>
      </c>
      <c r="C15562" t="s">
        <v>10118</v>
      </c>
      <c r="D15562">
        <v>13277</v>
      </c>
      <c r="E15562" s="1">
        <v>3.5230000000000001</v>
      </c>
      <c r="F15562">
        <v>4.1870000000000003</v>
      </c>
      <c r="G15562">
        <v>0.65200000000000002</v>
      </c>
      <c r="H15562">
        <v>233</v>
      </c>
      <c r="I15562">
        <v>7.4</v>
      </c>
      <c r="J15562">
        <v>2.785E-2</v>
      </c>
      <c r="K15562">
        <v>1.3480000000000001</v>
      </c>
      <c r="L15562">
        <v>2.7121400000000015</v>
      </c>
      <c r="M15562" s="2">
        <f t="shared" si="487"/>
        <v>20</v>
      </c>
      <c r="N15562" t="s">
        <v>10</v>
      </c>
    </row>
    <row r="15563" spans="1:14">
      <c r="A15563">
        <v>11</v>
      </c>
      <c r="B15563" t="s">
        <v>16740</v>
      </c>
      <c r="C15563" t="s">
        <v>16741</v>
      </c>
      <c r="D15563">
        <v>28097</v>
      </c>
      <c r="E15563" s="1">
        <v>3.4540000000000002</v>
      </c>
      <c r="F15563">
        <v>3.6640000000000001</v>
      </c>
      <c r="G15563">
        <v>0.96299999999999997</v>
      </c>
      <c r="H15563">
        <v>510</v>
      </c>
      <c r="I15563">
        <v>8.1999999999999993</v>
      </c>
      <c r="J15563">
        <v>6.2269999999999999E-2</v>
      </c>
      <c r="K15563">
        <v>1.35</v>
      </c>
      <c r="L15563">
        <v>2.7121400000000015</v>
      </c>
      <c r="M15563" s="2">
        <f t="shared" si="487"/>
        <v>22</v>
      </c>
      <c r="N15563" t="s">
        <v>10</v>
      </c>
    </row>
    <row r="15564" spans="1:14">
      <c r="A15564">
        <v>12</v>
      </c>
      <c r="B15564" t="s">
        <v>8616</v>
      </c>
      <c r="C15564" t="s">
        <v>8617</v>
      </c>
      <c r="D15564">
        <v>7698</v>
      </c>
      <c r="E15564" s="1">
        <v>3.3919999999999999</v>
      </c>
      <c r="F15564">
        <v>3.4569999999999999</v>
      </c>
      <c r="G15564">
        <v>0.81200000000000006</v>
      </c>
      <c r="H15564">
        <v>282</v>
      </c>
      <c r="I15564">
        <v>5.3</v>
      </c>
      <c r="J15564">
        <v>2.077E-2</v>
      </c>
      <c r="K15564">
        <v>0.98199999999999998</v>
      </c>
      <c r="L15564">
        <v>2.7121400000000015</v>
      </c>
      <c r="M15564" s="2">
        <f t="shared" si="487"/>
        <v>24</v>
      </c>
      <c r="N15564" t="s">
        <v>10</v>
      </c>
    </row>
    <row r="15565" spans="1:14">
      <c r="A15565">
        <v>13</v>
      </c>
      <c r="B15565" t="s">
        <v>3394</v>
      </c>
      <c r="C15565" t="s">
        <v>3395</v>
      </c>
      <c r="D15565">
        <v>1984</v>
      </c>
      <c r="E15565" s="1">
        <v>3.1190000000000002</v>
      </c>
      <c r="F15565">
        <v>2.66</v>
      </c>
      <c r="G15565">
        <v>0.72099999999999997</v>
      </c>
      <c r="H15565">
        <v>86</v>
      </c>
      <c r="I15565">
        <v>5</v>
      </c>
      <c r="J15565">
        <v>6.4200000000000004E-3</v>
      </c>
      <c r="K15565">
        <v>0.90200000000000002</v>
      </c>
      <c r="L15565">
        <v>2.7121400000000015</v>
      </c>
      <c r="M15565" s="2">
        <f t="shared" si="487"/>
        <v>26</v>
      </c>
      <c r="N15565" t="s">
        <v>10</v>
      </c>
    </row>
    <row r="15566" spans="1:14">
      <c r="A15566">
        <v>14</v>
      </c>
      <c r="B15566" t="s">
        <v>8851</v>
      </c>
      <c r="C15566" t="s">
        <v>8852</v>
      </c>
      <c r="D15566">
        <v>1946</v>
      </c>
      <c r="E15566" s="1">
        <v>3.0329999999999999</v>
      </c>
      <c r="F15566">
        <v>3.036</v>
      </c>
      <c r="G15566">
        <v>0.78100000000000003</v>
      </c>
      <c r="H15566">
        <v>73</v>
      </c>
      <c r="I15566">
        <v>4.7</v>
      </c>
      <c r="J15566">
        <v>6.5199999999999998E-3</v>
      </c>
      <c r="K15566">
        <v>0.96399999999999997</v>
      </c>
      <c r="L15566">
        <v>2.7121400000000015</v>
      </c>
      <c r="M15566" s="2">
        <f t="shared" si="487"/>
        <v>28.000000000000004</v>
      </c>
      <c r="N15566" t="s">
        <v>10</v>
      </c>
    </row>
    <row r="15567" spans="1:14">
      <c r="A15567">
        <v>15</v>
      </c>
      <c r="B15567" t="s">
        <v>3400</v>
      </c>
      <c r="C15567" t="s">
        <v>3401</v>
      </c>
      <c r="D15567">
        <v>513</v>
      </c>
      <c r="E15567" s="1">
        <v>2.8940000000000001</v>
      </c>
      <c r="F15567">
        <v>3.048</v>
      </c>
      <c r="G15567">
        <v>0.34100000000000003</v>
      </c>
      <c r="H15567">
        <v>44</v>
      </c>
      <c r="I15567">
        <v>3</v>
      </c>
      <c r="J15567">
        <v>1.8699999999999999E-3</v>
      </c>
      <c r="K15567">
        <v>0.73099999999999998</v>
      </c>
      <c r="L15567">
        <v>2.7121400000000015</v>
      </c>
      <c r="M15567" s="2">
        <f t="shared" si="487"/>
        <v>30</v>
      </c>
      <c r="N15567" t="s">
        <v>10</v>
      </c>
    </row>
    <row r="15568" spans="1:14">
      <c r="A15568">
        <v>16</v>
      </c>
      <c r="B15568" t="s">
        <v>3402</v>
      </c>
      <c r="C15568" t="s">
        <v>3403</v>
      </c>
      <c r="D15568">
        <v>1580</v>
      </c>
      <c r="E15568" s="1">
        <v>2.8730000000000002</v>
      </c>
      <c r="F15568">
        <v>2.734</v>
      </c>
      <c r="G15568">
        <v>0.91600000000000004</v>
      </c>
      <c r="H15568">
        <v>83</v>
      </c>
      <c r="I15568">
        <v>4.0999999999999996</v>
      </c>
      <c r="J15568">
        <v>5.7099999999999998E-3</v>
      </c>
      <c r="K15568">
        <v>0.82399999999999995</v>
      </c>
      <c r="L15568">
        <v>2.7121400000000015</v>
      </c>
      <c r="M15568" s="2">
        <f t="shared" si="487"/>
        <v>32</v>
      </c>
      <c r="N15568" t="s">
        <v>10</v>
      </c>
    </row>
    <row r="15569" spans="1:14">
      <c r="A15569">
        <v>17</v>
      </c>
      <c r="B15569" t="s">
        <v>5520</v>
      </c>
      <c r="C15569" t="s">
        <v>5521</v>
      </c>
      <c r="D15569">
        <v>1091</v>
      </c>
      <c r="E15569" s="1">
        <v>2.7919999999999998</v>
      </c>
      <c r="F15569">
        <v>3.0209999999999999</v>
      </c>
      <c r="G15569">
        <v>0.42899999999999999</v>
      </c>
      <c r="H15569">
        <v>42</v>
      </c>
      <c r="I15569">
        <v>5.6</v>
      </c>
      <c r="J15569">
        <v>3.32E-3</v>
      </c>
      <c r="K15569">
        <v>0.98199999999999998</v>
      </c>
      <c r="L15569">
        <v>2.7121400000000015</v>
      </c>
      <c r="M15569" s="2">
        <f t="shared" si="487"/>
        <v>34</v>
      </c>
      <c r="N15569" t="s">
        <v>10</v>
      </c>
    </row>
    <row r="15570" spans="1:14">
      <c r="A15570">
        <v>18</v>
      </c>
      <c r="B15570" t="s">
        <v>3412</v>
      </c>
      <c r="C15570" t="s">
        <v>3413</v>
      </c>
      <c r="D15570">
        <v>2874</v>
      </c>
      <c r="E15570" s="1">
        <v>2.7810000000000001</v>
      </c>
      <c r="F15570">
        <v>2.141</v>
      </c>
      <c r="G15570">
        <v>0.68400000000000005</v>
      </c>
      <c r="H15570">
        <v>152</v>
      </c>
      <c r="I15570">
        <v>4.3</v>
      </c>
      <c r="J15570">
        <v>8.6800000000000002E-3</v>
      </c>
      <c r="K15570">
        <v>0.58899999999999997</v>
      </c>
      <c r="L15570">
        <v>2.7121400000000015</v>
      </c>
      <c r="M15570" s="2">
        <f t="shared" si="487"/>
        <v>36</v>
      </c>
      <c r="N15570" t="s">
        <v>10</v>
      </c>
    </row>
    <row r="15571" spans="1:14">
      <c r="A15571">
        <v>19</v>
      </c>
      <c r="B15571" t="s">
        <v>3384</v>
      </c>
      <c r="C15571" t="s">
        <v>3385</v>
      </c>
      <c r="D15571">
        <v>772</v>
      </c>
      <c r="E15571" s="1">
        <v>2.76</v>
      </c>
      <c r="G15571">
        <v>0.127</v>
      </c>
      <c r="H15571">
        <v>79</v>
      </c>
      <c r="I15571">
        <v>3.2</v>
      </c>
      <c r="J15571">
        <v>3.49E-3</v>
      </c>
      <c r="L15571">
        <v>2.7121400000000015</v>
      </c>
      <c r="M15571" s="2">
        <f t="shared" si="487"/>
        <v>38</v>
      </c>
      <c r="N15571" t="s">
        <v>10</v>
      </c>
    </row>
    <row r="15572" spans="1:14">
      <c r="A15572">
        <v>20</v>
      </c>
      <c r="B15572" t="s">
        <v>19484</v>
      </c>
      <c r="C15572" t="s">
        <v>19485</v>
      </c>
      <c r="D15572">
        <v>1358</v>
      </c>
      <c r="E15572" s="1">
        <v>2.7519999999999998</v>
      </c>
      <c r="F15572">
        <v>2.6110000000000002</v>
      </c>
      <c r="G15572">
        <v>0.159</v>
      </c>
      <c r="H15572">
        <v>69</v>
      </c>
      <c r="I15572">
        <v>4.8</v>
      </c>
      <c r="J15572">
        <v>5.3099999999999996E-3</v>
      </c>
      <c r="K15572">
        <v>0.91200000000000003</v>
      </c>
      <c r="L15572">
        <v>2.7121400000000015</v>
      </c>
      <c r="M15572" s="2">
        <f t="shared" si="487"/>
        <v>40</v>
      </c>
      <c r="N15572" t="s">
        <v>10</v>
      </c>
    </row>
    <row r="15573" spans="1:14">
      <c r="A15573">
        <v>21</v>
      </c>
      <c r="B15573" t="s">
        <v>16824</v>
      </c>
      <c r="C15573" t="s">
        <v>16825</v>
      </c>
      <c r="D15573">
        <v>11143</v>
      </c>
      <c r="E15573" s="1">
        <v>2.6739999999999999</v>
      </c>
      <c r="F15573">
        <v>2.5790000000000002</v>
      </c>
      <c r="G15573">
        <v>1.01</v>
      </c>
      <c r="H15573">
        <v>420</v>
      </c>
      <c r="I15573">
        <v>6.3</v>
      </c>
      <c r="J15573">
        <v>2.869E-2</v>
      </c>
      <c r="K15573">
        <v>0.85099999999999998</v>
      </c>
      <c r="L15573">
        <v>2.7121400000000015</v>
      </c>
      <c r="M15573" s="2">
        <f t="shared" si="487"/>
        <v>42</v>
      </c>
      <c r="N15573" t="s">
        <v>10</v>
      </c>
    </row>
    <row r="15574" spans="1:14">
      <c r="A15574">
        <v>22</v>
      </c>
      <c r="B15574" t="s">
        <v>3410</v>
      </c>
      <c r="C15574" t="s">
        <v>3411</v>
      </c>
      <c r="D15574">
        <v>2964</v>
      </c>
      <c r="E15574" s="1">
        <v>2.6150000000000002</v>
      </c>
      <c r="F15574">
        <v>2.3860000000000001</v>
      </c>
      <c r="G15574">
        <v>0.58099999999999996</v>
      </c>
      <c r="H15574">
        <v>117</v>
      </c>
      <c r="I15574">
        <v>6.3</v>
      </c>
      <c r="J15574">
        <v>6.62E-3</v>
      </c>
      <c r="K15574">
        <v>0.66500000000000004</v>
      </c>
      <c r="L15574">
        <v>2.7121400000000015</v>
      </c>
      <c r="M15574" s="2">
        <f t="shared" si="487"/>
        <v>44</v>
      </c>
      <c r="N15574" t="s">
        <v>10</v>
      </c>
    </row>
    <row r="15575" spans="1:14">
      <c r="A15575">
        <v>23</v>
      </c>
      <c r="B15575" t="s">
        <v>8909</v>
      </c>
      <c r="C15575" t="s">
        <v>8910</v>
      </c>
      <c r="D15575">
        <v>6453</v>
      </c>
      <c r="E15575" s="1">
        <v>2.61</v>
      </c>
      <c r="F15575">
        <v>2.5019999999999998</v>
      </c>
      <c r="G15575">
        <v>0.63400000000000001</v>
      </c>
      <c r="H15575">
        <v>273</v>
      </c>
      <c r="I15575">
        <v>6</v>
      </c>
      <c r="J15575">
        <v>1.6809999999999999E-2</v>
      </c>
      <c r="K15575">
        <v>0.78500000000000003</v>
      </c>
      <c r="L15575">
        <v>2.7121400000000015</v>
      </c>
      <c r="M15575" s="2">
        <f t="shared" si="487"/>
        <v>46</v>
      </c>
      <c r="N15575" t="s">
        <v>10</v>
      </c>
    </row>
    <row r="15576" spans="1:14">
      <c r="A15576">
        <v>24</v>
      </c>
      <c r="B15576" t="s">
        <v>16940</v>
      </c>
      <c r="C15576" t="s">
        <v>16941</v>
      </c>
      <c r="D15576">
        <v>7026</v>
      </c>
      <c r="E15576" s="1">
        <v>2.585</v>
      </c>
      <c r="F15576">
        <v>2.6589999999999998</v>
      </c>
      <c r="G15576">
        <v>0.67200000000000004</v>
      </c>
      <c r="H15576">
        <v>232</v>
      </c>
      <c r="I15576">
        <v>5.6</v>
      </c>
      <c r="J15576">
        <v>1.9699999999999999E-2</v>
      </c>
      <c r="K15576">
        <v>0.81599999999999995</v>
      </c>
      <c r="L15576">
        <v>2.7121400000000015</v>
      </c>
      <c r="M15576" s="2">
        <f t="shared" si="487"/>
        <v>48</v>
      </c>
      <c r="N15576" t="s">
        <v>10</v>
      </c>
    </row>
    <row r="15577" spans="1:14">
      <c r="A15577">
        <v>25</v>
      </c>
      <c r="B15577" t="s">
        <v>20199</v>
      </c>
      <c r="C15577" t="s">
        <v>20200</v>
      </c>
      <c r="D15577">
        <v>445</v>
      </c>
      <c r="E15577" s="1">
        <v>2.5710000000000002</v>
      </c>
      <c r="F15577">
        <v>2.363</v>
      </c>
      <c r="G15577">
        <v>0.95099999999999996</v>
      </c>
      <c r="H15577">
        <v>41</v>
      </c>
      <c r="I15577">
        <v>3</v>
      </c>
      <c r="J15577">
        <v>1.64E-3</v>
      </c>
      <c r="K15577">
        <v>0.54700000000000004</v>
      </c>
      <c r="L15577">
        <v>2.7121400000000015</v>
      </c>
      <c r="M15577" s="2">
        <f t="shared" si="487"/>
        <v>50</v>
      </c>
      <c r="N15577" t="s">
        <v>10</v>
      </c>
    </row>
    <row r="15578" spans="1:14">
      <c r="A15578">
        <v>26</v>
      </c>
      <c r="B15578" t="s">
        <v>9775</v>
      </c>
      <c r="C15578" t="s">
        <v>9776</v>
      </c>
      <c r="D15578">
        <v>1799</v>
      </c>
      <c r="E15578" s="1">
        <v>2.5430000000000001</v>
      </c>
      <c r="F15578">
        <v>2.3330000000000002</v>
      </c>
      <c r="G15578">
        <v>0.42599999999999999</v>
      </c>
      <c r="H15578">
        <v>68</v>
      </c>
      <c r="I15578">
        <v>5</v>
      </c>
      <c r="J15578">
        <v>5.6499999999999996E-3</v>
      </c>
      <c r="K15578">
        <v>0.70499999999999996</v>
      </c>
      <c r="L15578">
        <v>2.7121400000000015</v>
      </c>
      <c r="M15578" s="2">
        <f t="shared" si="487"/>
        <v>52</v>
      </c>
      <c r="N15578" t="s">
        <v>10</v>
      </c>
    </row>
    <row r="15579" spans="1:14">
      <c r="A15579">
        <v>27</v>
      </c>
      <c r="B15579" t="s">
        <v>5540</v>
      </c>
      <c r="C15579" t="s">
        <v>5541</v>
      </c>
      <c r="D15579">
        <v>5146</v>
      </c>
      <c r="E15579" s="1">
        <v>2.375</v>
      </c>
      <c r="F15579">
        <v>2.1779999999999999</v>
      </c>
      <c r="G15579">
        <v>0.56599999999999995</v>
      </c>
      <c r="H15579">
        <v>159</v>
      </c>
      <c r="I15579">
        <v>7.4</v>
      </c>
      <c r="J15579">
        <v>1.155E-2</v>
      </c>
      <c r="K15579">
        <v>0.72499999999999998</v>
      </c>
      <c r="L15579">
        <v>2.7121400000000015</v>
      </c>
      <c r="M15579" s="2">
        <f t="shared" si="487"/>
        <v>54</v>
      </c>
      <c r="N15579" t="s">
        <v>10</v>
      </c>
    </row>
    <row r="15580" spans="1:14">
      <c r="A15580">
        <v>28</v>
      </c>
      <c r="B15580" t="s">
        <v>3392</v>
      </c>
      <c r="C15580" t="s">
        <v>3393</v>
      </c>
      <c r="D15580">
        <v>896</v>
      </c>
      <c r="E15580" s="1">
        <v>2.31</v>
      </c>
      <c r="G15580">
        <v>0.50700000000000001</v>
      </c>
      <c r="H15580">
        <v>73</v>
      </c>
      <c r="I15580">
        <v>4.2</v>
      </c>
      <c r="J15580">
        <v>3.31E-3</v>
      </c>
      <c r="L15580">
        <v>2.7121400000000015</v>
      </c>
      <c r="M15580" s="2">
        <f t="shared" si="487"/>
        <v>56.000000000000007</v>
      </c>
      <c r="N15580" t="s">
        <v>10</v>
      </c>
    </row>
    <row r="15581" spans="1:14">
      <c r="A15581">
        <v>29</v>
      </c>
      <c r="B15581" t="s">
        <v>14658</v>
      </c>
      <c r="C15581" t="s">
        <v>14659</v>
      </c>
      <c r="D15581">
        <v>1069</v>
      </c>
      <c r="E15581" s="1">
        <v>2.2559999999999998</v>
      </c>
      <c r="F15581">
        <v>2.258</v>
      </c>
      <c r="G15581">
        <v>0.47699999999999998</v>
      </c>
      <c r="H15581">
        <v>153</v>
      </c>
      <c r="I15581">
        <v>3.9</v>
      </c>
      <c r="J15581">
        <v>3.4099999999999998E-3</v>
      </c>
      <c r="K15581">
        <v>0.626</v>
      </c>
      <c r="L15581">
        <v>2.7121400000000015</v>
      </c>
      <c r="M15581" s="2">
        <f t="shared" si="487"/>
        <v>57.999999999999993</v>
      </c>
      <c r="N15581" t="s">
        <v>10</v>
      </c>
    </row>
    <row r="15582" spans="1:14">
      <c r="A15582">
        <v>30</v>
      </c>
      <c r="B15582" t="s">
        <v>10509</v>
      </c>
      <c r="C15582" t="s">
        <v>10510</v>
      </c>
      <c r="D15582">
        <v>748</v>
      </c>
      <c r="E15582" s="1">
        <v>2.1909999999999998</v>
      </c>
      <c r="G15582">
        <v>1.321</v>
      </c>
      <c r="H15582">
        <v>53</v>
      </c>
      <c r="I15582">
        <v>3.5</v>
      </c>
      <c r="J15582">
        <v>2.1700000000000001E-3</v>
      </c>
      <c r="L15582">
        <v>2.7121400000000015</v>
      </c>
      <c r="M15582" s="2">
        <f t="shared" si="487"/>
        <v>60</v>
      </c>
      <c r="N15582" t="s">
        <v>10</v>
      </c>
    </row>
    <row r="15583" spans="1:14">
      <c r="A15583">
        <v>31</v>
      </c>
      <c r="B15583" t="s">
        <v>3388</v>
      </c>
      <c r="C15583" t="s">
        <v>3389</v>
      </c>
      <c r="D15583">
        <v>1897</v>
      </c>
      <c r="E15583" s="1">
        <v>2.0659999999999998</v>
      </c>
      <c r="F15583">
        <v>2.7490000000000001</v>
      </c>
      <c r="G15583">
        <v>0.28100000000000003</v>
      </c>
      <c r="H15583">
        <v>57</v>
      </c>
      <c r="I15583">
        <v>7.8</v>
      </c>
      <c r="J15583">
        <v>4.5900000000000003E-3</v>
      </c>
      <c r="K15583">
        <v>0.92500000000000004</v>
      </c>
      <c r="L15583">
        <v>2.7121400000000015</v>
      </c>
      <c r="M15583" s="2">
        <f t="shared" si="487"/>
        <v>62</v>
      </c>
      <c r="N15583" t="s">
        <v>10</v>
      </c>
    </row>
    <row r="15584" spans="1:14">
      <c r="A15584">
        <v>32</v>
      </c>
      <c r="B15584" t="s">
        <v>3404</v>
      </c>
      <c r="C15584" t="s">
        <v>3405</v>
      </c>
      <c r="D15584">
        <v>1261</v>
      </c>
      <c r="E15584" s="1">
        <v>2.0619999999999998</v>
      </c>
      <c r="F15584">
        <v>2.1659999999999999</v>
      </c>
      <c r="G15584">
        <v>0.41199999999999998</v>
      </c>
      <c r="H15584">
        <v>85</v>
      </c>
      <c r="I15584">
        <v>4.9000000000000004</v>
      </c>
      <c r="J15584">
        <v>3.9899999999999996E-3</v>
      </c>
      <c r="K15584">
        <v>0.71099999999999997</v>
      </c>
      <c r="L15584">
        <v>2.7121400000000015</v>
      </c>
      <c r="M15584" s="2">
        <f t="shared" si="487"/>
        <v>64</v>
      </c>
      <c r="N15584" t="s">
        <v>10</v>
      </c>
    </row>
    <row r="15585" spans="1:14">
      <c r="A15585">
        <v>33</v>
      </c>
      <c r="B15585" t="s">
        <v>10163</v>
      </c>
      <c r="C15585" t="s">
        <v>10164</v>
      </c>
      <c r="D15585">
        <v>5710</v>
      </c>
      <c r="E15585" s="1">
        <v>2.0510000000000002</v>
      </c>
      <c r="F15585">
        <v>2.2789999999999999</v>
      </c>
      <c r="G15585">
        <v>0.38400000000000001</v>
      </c>
      <c r="H15585">
        <v>172</v>
      </c>
      <c r="I15585">
        <v>7.9</v>
      </c>
      <c r="J15585">
        <v>1.102E-2</v>
      </c>
      <c r="K15585">
        <v>0.63700000000000001</v>
      </c>
      <c r="L15585">
        <v>2.7121400000000015</v>
      </c>
      <c r="M15585" s="2">
        <f t="shared" ref="M15585:M15602" si="488">A15585/50*100</f>
        <v>66</v>
      </c>
      <c r="N15585" t="s">
        <v>10</v>
      </c>
    </row>
    <row r="15586" spans="1:14">
      <c r="A15586">
        <v>34</v>
      </c>
      <c r="B15586" t="s">
        <v>19480</v>
      </c>
      <c r="C15586" t="s">
        <v>19481</v>
      </c>
      <c r="D15586">
        <v>2531</v>
      </c>
      <c r="E15586" s="1">
        <v>2.0299999999999998</v>
      </c>
      <c r="F15586">
        <v>1.9750000000000001</v>
      </c>
      <c r="G15586">
        <v>0.7</v>
      </c>
      <c r="H15586">
        <v>200</v>
      </c>
      <c r="I15586">
        <v>5.3</v>
      </c>
      <c r="J15586">
        <v>5.5700000000000003E-3</v>
      </c>
      <c r="K15586">
        <v>0.505</v>
      </c>
      <c r="L15586">
        <v>2.7121400000000015</v>
      </c>
      <c r="M15586" s="2">
        <f t="shared" si="488"/>
        <v>68</v>
      </c>
      <c r="N15586" t="s">
        <v>10</v>
      </c>
    </row>
    <row r="15587" spans="1:14">
      <c r="A15587">
        <v>35</v>
      </c>
      <c r="B15587" t="s">
        <v>18784</v>
      </c>
      <c r="C15587" t="s">
        <v>18785</v>
      </c>
      <c r="D15587">
        <v>2551</v>
      </c>
      <c r="E15587" s="1">
        <v>1.8480000000000001</v>
      </c>
      <c r="F15587">
        <v>1.75</v>
      </c>
      <c r="G15587">
        <v>0.19700000000000001</v>
      </c>
      <c r="H15587">
        <v>152</v>
      </c>
      <c r="I15587">
        <v>5.0999999999999996</v>
      </c>
      <c r="J15587">
        <v>7.3400000000000002E-3</v>
      </c>
      <c r="K15587">
        <v>0.51500000000000001</v>
      </c>
      <c r="L15587">
        <v>2.7121400000000015</v>
      </c>
      <c r="M15587" s="2">
        <f t="shared" si="488"/>
        <v>70</v>
      </c>
      <c r="N15587" t="s">
        <v>10</v>
      </c>
    </row>
    <row r="15588" spans="1:14">
      <c r="A15588">
        <v>36</v>
      </c>
      <c r="B15588" t="s">
        <v>3390</v>
      </c>
      <c r="C15588" t="s">
        <v>3391</v>
      </c>
      <c r="D15588">
        <v>245</v>
      </c>
      <c r="E15588" s="1">
        <v>1.6579999999999999</v>
      </c>
      <c r="F15588">
        <v>1.3740000000000001</v>
      </c>
      <c r="G15588">
        <v>0.31</v>
      </c>
      <c r="H15588">
        <v>29</v>
      </c>
      <c r="I15588">
        <v>2.8</v>
      </c>
      <c r="J15588">
        <v>1.31E-3</v>
      </c>
      <c r="K15588">
        <v>0.437</v>
      </c>
      <c r="L15588">
        <v>2.7121400000000015</v>
      </c>
      <c r="M15588" s="2">
        <f t="shared" si="488"/>
        <v>72</v>
      </c>
      <c r="N15588" t="s">
        <v>10</v>
      </c>
    </row>
    <row r="15589" spans="1:14">
      <c r="A15589">
        <v>37</v>
      </c>
      <c r="B15589" t="s">
        <v>3420</v>
      </c>
      <c r="C15589" t="s">
        <v>3421</v>
      </c>
      <c r="D15589">
        <v>615</v>
      </c>
      <c r="E15589" s="1">
        <v>1.625</v>
      </c>
      <c r="F15589">
        <v>1.6879999999999999</v>
      </c>
      <c r="I15589">
        <v>9.8000000000000007</v>
      </c>
      <c r="J15589">
        <v>9.2000000000000003E-4</v>
      </c>
      <c r="K15589">
        <v>0.54500000000000004</v>
      </c>
      <c r="L15589">
        <v>2.7121400000000015</v>
      </c>
      <c r="M15589" s="2">
        <f t="shared" si="488"/>
        <v>74</v>
      </c>
      <c r="N15589" t="s">
        <v>10</v>
      </c>
    </row>
    <row r="15590" spans="1:14">
      <c r="A15590">
        <v>38</v>
      </c>
      <c r="B15590" t="s">
        <v>3398</v>
      </c>
      <c r="C15590" t="s">
        <v>3399</v>
      </c>
      <c r="D15590">
        <v>1056</v>
      </c>
      <c r="E15590" s="1">
        <v>1.4650000000000001</v>
      </c>
      <c r="F15590">
        <v>1.528</v>
      </c>
      <c r="G15590">
        <v>0.216</v>
      </c>
      <c r="H15590">
        <v>51</v>
      </c>
      <c r="I15590">
        <v>7.9</v>
      </c>
      <c r="J15590">
        <v>2.2300000000000002E-3</v>
      </c>
      <c r="K15590">
        <v>0.48</v>
      </c>
      <c r="L15590">
        <v>2.7121400000000015</v>
      </c>
      <c r="M15590" s="2">
        <f t="shared" si="488"/>
        <v>76</v>
      </c>
      <c r="N15590" t="s">
        <v>10</v>
      </c>
    </row>
    <row r="15591" spans="1:14">
      <c r="A15591">
        <v>39</v>
      </c>
      <c r="B15591" t="s">
        <v>18888</v>
      </c>
      <c r="C15591" t="s">
        <v>18889</v>
      </c>
      <c r="D15591">
        <v>2386</v>
      </c>
      <c r="E15591" s="1">
        <v>1.448</v>
      </c>
      <c r="F15591">
        <v>1.2789999999999999</v>
      </c>
      <c r="G15591">
        <v>0.28599999999999998</v>
      </c>
      <c r="H15591">
        <v>189</v>
      </c>
      <c r="I15591">
        <v>6.3</v>
      </c>
      <c r="J15591">
        <v>5.5500000000000002E-3</v>
      </c>
      <c r="K15591">
        <v>0.373</v>
      </c>
      <c r="L15591">
        <v>2.7121400000000015</v>
      </c>
      <c r="M15591" s="2">
        <f t="shared" si="488"/>
        <v>78</v>
      </c>
      <c r="N15591" t="s">
        <v>10</v>
      </c>
    </row>
    <row r="15592" spans="1:14">
      <c r="A15592">
        <v>40</v>
      </c>
      <c r="B15592" t="s">
        <v>16842</v>
      </c>
      <c r="C15592" t="s">
        <v>16843</v>
      </c>
      <c r="D15592">
        <v>1645</v>
      </c>
      <c r="E15592" s="1">
        <v>1.4039999999999999</v>
      </c>
      <c r="F15592">
        <v>1.5189999999999999</v>
      </c>
      <c r="G15592">
        <v>0.29599999999999999</v>
      </c>
      <c r="H15592">
        <v>81</v>
      </c>
      <c r="I15592">
        <v>9.9</v>
      </c>
      <c r="J15592">
        <v>2.5000000000000001E-3</v>
      </c>
      <c r="K15592">
        <v>0.46200000000000002</v>
      </c>
      <c r="L15592">
        <v>2.7121400000000015</v>
      </c>
      <c r="M15592" s="2">
        <f t="shared" si="488"/>
        <v>80</v>
      </c>
      <c r="N15592" t="s">
        <v>10</v>
      </c>
    </row>
    <row r="15593" spans="1:14">
      <c r="A15593">
        <v>41</v>
      </c>
      <c r="B15593" t="s">
        <v>3382</v>
      </c>
      <c r="C15593" t="s">
        <v>3383</v>
      </c>
      <c r="D15593">
        <v>933</v>
      </c>
      <c r="E15593" s="1">
        <v>1.3720000000000001</v>
      </c>
      <c r="F15593">
        <v>1.0409999999999999</v>
      </c>
      <c r="G15593">
        <v>0.27100000000000002</v>
      </c>
      <c r="H15593">
        <v>70</v>
      </c>
      <c r="I15593">
        <v>5.4</v>
      </c>
      <c r="J15593">
        <v>1.8799999999999999E-3</v>
      </c>
      <c r="K15593">
        <v>0.22800000000000001</v>
      </c>
      <c r="L15593">
        <v>2.7121400000000015</v>
      </c>
      <c r="M15593" s="2">
        <f t="shared" si="488"/>
        <v>82</v>
      </c>
      <c r="N15593" t="s">
        <v>10</v>
      </c>
    </row>
    <row r="15594" spans="1:14">
      <c r="A15594">
        <v>42</v>
      </c>
      <c r="B15594" t="s">
        <v>3386</v>
      </c>
      <c r="C15594" t="s">
        <v>3387</v>
      </c>
      <c r="D15594">
        <v>734</v>
      </c>
      <c r="E15594" s="1">
        <v>1.286</v>
      </c>
      <c r="F15594">
        <v>1.75</v>
      </c>
      <c r="G15594">
        <v>0.36499999999999999</v>
      </c>
      <c r="H15594">
        <v>52</v>
      </c>
      <c r="I15594">
        <v>5.6</v>
      </c>
      <c r="J15594">
        <v>2.2300000000000002E-3</v>
      </c>
      <c r="K15594">
        <v>0.57899999999999996</v>
      </c>
      <c r="L15594">
        <v>2.7121400000000015</v>
      </c>
      <c r="M15594" s="2">
        <f t="shared" si="488"/>
        <v>84</v>
      </c>
      <c r="N15594" t="s">
        <v>10</v>
      </c>
    </row>
    <row r="15595" spans="1:14">
      <c r="A15595">
        <v>43</v>
      </c>
      <c r="B15595" t="s">
        <v>16738</v>
      </c>
      <c r="C15595" t="s">
        <v>16739</v>
      </c>
      <c r="D15595">
        <v>203</v>
      </c>
      <c r="E15595" s="1">
        <v>1.123</v>
      </c>
      <c r="G15595">
        <v>0.22600000000000001</v>
      </c>
      <c r="H15595">
        <v>31</v>
      </c>
      <c r="I15595">
        <v>3.3</v>
      </c>
      <c r="J15595">
        <v>8.4000000000000003E-4</v>
      </c>
      <c r="L15595">
        <v>2.7121400000000015</v>
      </c>
      <c r="M15595" s="2">
        <f t="shared" si="488"/>
        <v>86</v>
      </c>
      <c r="N15595" t="s">
        <v>10</v>
      </c>
    </row>
    <row r="15596" spans="1:14">
      <c r="A15596">
        <v>44</v>
      </c>
      <c r="B15596" t="s">
        <v>16956</v>
      </c>
      <c r="C15596" t="s">
        <v>16957</v>
      </c>
      <c r="D15596">
        <v>1351</v>
      </c>
      <c r="E15596" s="1">
        <v>0.92500000000000004</v>
      </c>
      <c r="F15596">
        <v>0.80500000000000005</v>
      </c>
      <c r="G15596">
        <v>0.25700000000000001</v>
      </c>
      <c r="H15596">
        <v>101</v>
      </c>
      <c r="I15596">
        <v>7.4</v>
      </c>
      <c r="J15596">
        <v>3.13E-3</v>
      </c>
      <c r="K15596">
        <v>0.26100000000000001</v>
      </c>
      <c r="L15596">
        <v>2.7121400000000015</v>
      </c>
      <c r="M15596" s="2">
        <f t="shared" si="488"/>
        <v>88</v>
      </c>
      <c r="N15596" t="s">
        <v>10</v>
      </c>
    </row>
    <row r="15597" spans="1:14">
      <c r="A15597">
        <v>45</v>
      </c>
      <c r="B15597" t="s">
        <v>8686</v>
      </c>
      <c r="C15597" t="s">
        <v>8687</v>
      </c>
      <c r="D15597">
        <v>45</v>
      </c>
      <c r="E15597" s="1">
        <v>0.65</v>
      </c>
      <c r="F15597">
        <v>0.65</v>
      </c>
      <c r="G15597">
        <v>9.2999999999999999E-2</v>
      </c>
      <c r="H15597">
        <v>54</v>
      </c>
      <c r="J15597">
        <v>6.0000000000000002E-5</v>
      </c>
      <c r="K15597">
        <v>5.3999999999999999E-2</v>
      </c>
      <c r="L15597">
        <v>2.7121400000000015</v>
      </c>
      <c r="M15597" s="2">
        <f t="shared" si="488"/>
        <v>90</v>
      </c>
      <c r="N15597" t="s">
        <v>10</v>
      </c>
    </row>
    <row r="15598" spans="1:14">
      <c r="A15598">
        <v>46</v>
      </c>
      <c r="B15598" t="s">
        <v>3418</v>
      </c>
      <c r="C15598" t="s">
        <v>3419</v>
      </c>
      <c r="D15598">
        <v>168</v>
      </c>
      <c r="E15598" s="1">
        <v>0.56200000000000006</v>
      </c>
      <c r="G15598">
        <v>0.57099999999999995</v>
      </c>
      <c r="H15598">
        <v>42</v>
      </c>
      <c r="I15598">
        <v>2.9</v>
      </c>
      <c r="J15598">
        <v>4.0999999999999999E-4</v>
      </c>
      <c r="L15598">
        <v>2.7121400000000015</v>
      </c>
      <c r="M15598" s="2">
        <f t="shared" si="488"/>
        <v>92</v>
      </c>
      <c r="N15598" t="s">
        <v>10</v>
      </c>
    </row>
    <row r="15599" spans="1:14">
      <c r="A15599">
        <v>47</v>
      </c>
      <c r="B15599" t="s">
        <v>18794</v>
      </c>
      <c r="C15599" t="s">
        <v>18795</v>
      </c>
      <c r="D15599">
        <v>51</v>
      </c>
      <c r="E15599" s="1">
        <v>0.55600000000000005</v>
      </c>
      <c r="F15599">
        <v>0.55600000000000005</v>
      </c>
      <c r="G15599">
        <v>0.48499999999999999</v>
      </c>
      <c r="H15599">
        <v>33</v>
      </c>
      <c r="J15599">
        <v>2.4000000000000001E-4</v>
      </c>
      <c r="K15599">
        <v>0.214</v>
      </c>
      <c r="L15599">
        <v>2.7121400000000015</v>
      </c>
      <c r="M15599" s="2">
        <f t="shared" si="488"/>
        <v>94</v>
      </c>
      <c r="N15599" t="s">
        <v>10</v>
      </c>
    </row>
    <row r="15600" spans="1:14">
      <c r="A15600">
        <v>48</v>
      </c>
      <c r="B15600" t="s">
        <v>3414</v>
      </c>
      <c r="C15600" t="s">
        <v>3415</v>
      </c>
      <c r="D15600">
        <v>750</v>
      </c>
      <c r="E15600" s="1">
        <v>0.495</v>
      </c>
      <c r="F15600">
        <v>0.45100000000000001</v>
      </c>
      <c r="G15600">
        <v>0.27700000000000002</v>
      </c>
      <c r="H15600">
        <v>119</v>
      </c>
      <c r="I15600">
        <v>6</v>
      </c>
      <c r="J15600">
        <v>1.06E-3</v>
      </c>
      <c r="K15600">
        <v>0.08</v>
      </c>
      <c r="L15600">
        <v>2.7121400000000015</v>
      </c>
      <c r="M15600" s="2">
        <f t="shared" si="488"/>
        <v>96</v>
      </c>
      <c r="N15600" t="s">
        <v>10</v>
      </c>
    </row>
    <row r="15601" spans="1:14">
      <c r="A15601">
        <v>49</v>
      </c>
      <c r="B15601" t="s">
        <v>3416</v>
      </c>
      <c r="C15601" t="s">
        <v>3417</v>
      </c>
      <c r="D15601">
        <v>158</v>
      </c>
      <c r="E15601" s="1">
        <v>0.2</v>
      </c>
      <c r="F15601">
        <v>0.224</v>
      </c>
      <c r="G15601">
        <v>1.4999999999999999E-2</v>
      </c>
      <c r="H15601">
        <v>65</v>
      </c>
      <c r="I15601">
        <v>6.7</v>
      </c>
      <c r="J15601">
        <v>2.2000000000000001E-4</v>
      </c>
      <c r="K15601">
        <v>0.04</v>
      </c>
      <c r="L15601">
        <v>2.7121400000000015</v>
      </c>
      <c r="M15601" s="2">
        <f t="shared" si="488"/>
        <v>98</v>
      </c>
      <c r="N15601" t="s">
        <v>10</v>
      </c>
    </row>
    <row r="15602" spans="1:14">
      <c r="A15602">
        <v>50</v>
      </c>
      <c r="B15602" t="s">
        <v>3406</v>
      </c>
      <c r="C15602" t="s">
        <v>3407</v>
      </c>
      <c r="D15602">
        <v>28</v>
      </c>
      <c r="E15602" s="1">
        <v>0.151</v>
      </c>
      <c r="F15602">
        <v>8.4000000000000005E-2</v>
      </c>
      <c r="G15602">
        <v>0</v>
      </c>
      <c r="H15602">
        <v>43</v>
      </c>
      <c r="J15602">
        <v>5.0000000000000002E-5</v>
      </c>
      <c r="K15602">
        <v>0.01</v>
      </c>
      <c r="L15602">
        <v>2.7121400000000015</v>
      </c>
      <c r="M15602" s="2">
        <f t="shared" si="488"/>
        <v>100</v>
      </c>
      <c r="N15602" t="s">
        <v>10</v>
      </c>
    </row>
    <row r="15603" spans="1:14" s="3" customFormat="1">
      <c r="E15603" s="4"/>
      <c r="M15603" s="5"/>
    </row>
    <row r="15604" spans="1:14">
      <c r="A15604">
        <v>1</v>
      </c>
      <c r="B15604" t="s">
        <v>3456</v>
      </c>
      <c r="C15604" t="s">
        <v>3457</v>
      </c>
      <c r="D15604">
        <v>1921</v>
      </c>
      <c r="E15604" s="1">
        <v>9.7449999999999992</v>
      </c>
      <c r="F15604">
        <v>9.3179999999999996</v>
      </c>
      <c r="G15604">
        <v>1.446</v>
      </c>
      <c r="H15604">
        <v>65</v>
      </c>
      <c r="I15604">
        <v>2.4</v>
      </c>
      <c r="J15604">
        <v>1.1979999999999999E-2</v>
      </c>
      <c r="K15604">
        <v>3.5030000000000001</v>
      </c>
      <c r="L15604">
        <f>AVERAGE(E15604:E15632)</f>
        <v>2.9618275862068968</v>
      </c>
      <c r="M15604" s="2">
        <f t="shared" ref="M15604:M15632" si="489">A15604/29*100</f>
        <v>3.4482758620689653</v>
      </c>
      <c r="N15604" t="s">
        <v>3464</v>
      </c>
    </row>
    <row r="15605" spans="1:14">
      <c r="A15605">
        <v>2</v>
      </c>
      <c r="B15605" t="s">
        <v>3428</v>
      </c>
      <c r="C15605" t="s">
        <v>3429</v>
      </c>
      <c r="D15605">
        <v>27020</v>
      </c>
      <c r="E15605" s="1">
        <v>9.1110000000000007</v>
      </c>
      <c r="F15605">
        <v>8.3510000000000009</v>
      </c>
      <c r="G15605">
        <v>2.3079999999999998</v>
      </c>
      <c r="H15605">
        <v>325</v>
      </c>
      <c r="I15605">
        <v>5.5</v>
      </c>
      <c r="J15605">
        <v>7.2550000000000003E-2</v>
      </c>
      <c r="K15605">
        <v>2.5179999999999998</v>
      </c>
      <c r="L15605">
        <v>2.9618275862068968</v>
      </c>
      <c r="M15605" s="2">
        <f t="shared" si="489"/>
        <v>6.8965517241379306</v>
      </c>
      <c r="N15605" t="s">
        <v>3464</v>
      </c>
    </row>
    <row r="15606" spans="1:14">
      <c r="A15606">
        <v>3</v>
      </c>
      <c r="B15606" t="s">
        <v>3434</v>
      </c>
      <c r="C15606" t="s">
        <v>3435</v>
      </c>
      <c r="D15606">
        <v>45200</v>
      </c>
      <c r="E15606" s="1">
        <v>7.4770000000000003</v>
      </c>
      <c r="F15606">
        <v>7.63</v>
      </c>
      <c r="G15606">
        <v>1.659</v>
      </c>
      <c r="H15606">
        <v>411</v>
      </c>
      <c r="I15606">
        <v>8</v>
      </c>
      <c r="J15606">
        <v>8.8980000000000004E-2</v>
      </c>
      <c r="K15606">
        <v>2.5150000000000001</v>
      </c>
      <c r="L15606">
        <v>2.9618275862068968</v>
      </c>
      <c r="M15606" s="2">
        <f t="shared" si="489"/>
        <v>10.344827586206897</v>
      </c>
      <c r="N15606" t="s">
        <v>3464</v>
      </c>
    </row>
    <row r="15607" spans="1:14">
      <c r="A15607">
        <v>4</v>
      </c>
      <c r="B15607" t="s">
        <v>3442</v>
      </c>
      <c r="C15607" t="s">
        <v>3443</v>
      </c>
      <c r="D15607">
        <v>3701</v>
      </c>
      <c r="E15607" s="1">
        <v>5.1909999999999998</v>
      </c>
      <c r="F15607">
        <v>4.2560000000000002</v>
      </c>
      <c r="G15607">
        <v>1.0449999999999999</v>
      </c>
      <c r="H15607">
        <v>89</v>
      </c>
      <c r="I15607">
        <v>5.4</v>
      </c>
      <c r="J15607">
        <v>1.155E-2</v>
      </c>
      <c r="K15607">
        <v>1.4670000000000001</v>
      </c>
      <c r="L15607">
        <v>2.9618275862068968</v>
      </c>
      <c r="M15607" s="2">
        <f t="shared" si="489"/>
        <v>13.793103448275861</v>
      </c>
      <c r="N15607" t="s">
        <v>3464</v>
      </c>
    </row>
    <row r="15608" spans="1:14">
      <c r="A15608">
        <v>5</v>
      </c>
      <c r="B15608" t="s">
        <v>3432</v>
      </c>
      <c r="C15608" t="s">
        <v>3433</v>
      </c>
      <c r="D15608">
        <v>8883</v>
      </c>
      <c r="E15608" s="1">
        <v>4.3019999999999996</v>
      </c>
      <c r="F15608">
        <v>4.7690000000000001</v>
      </c>
      <c r="G15608">
        <v>0.52100000000000002</v>
      </c>
      <c r="H15608">
        <v>309</v>
      </c>
      <c r="I15608">
        <v>4.5999999999999996</v>
      </c>
      <c r="J15608">
        <v>3.1570000000000001E-2</v>
      </c>
      <c r="K15608">
        <v>1.5780000000000001</v>
      </c>
      <c r="L15608">
        <v>2.9618275862068968</v>
      </c>
      <c r="M15608" s="2">
        <f t="shared" si="489"/>
        <v>17.241379310344829</v>
      </c>
      <c r="N15608" t="s">
        <v>3464</v>
      </c>
    </row>
    <row r="15609" spans="1:14">
      <c r="A15609">
        <v>6</v>
      </c>
      <c r="B15609" t="s">
        <v>5172</v>
      </c>
      <c r="C15609" t="s">
        <v>5173</v>
      </c>
      <c r="D15609">
        <v>8166</v>
      </c>
      <c r="E15609" s="1">
        <v>4.2619999999999996</v>
      </c>
      <c r="F15609">
        <v>4.2480000000000002</v>
      </c>
      <c r="G15609">
        <v>0.57599999999999996</v>
      </c>
      <c r="H15609">
        <v>198</v>
      </c>
      <c r="I15609">
        <v>5.7</v>
      </c>
      <c r="J15609">
        <v>2.2440000000000002E-2</v>
      </c>
      <c r="K15609">
        <v>1.29</v>
      </c>
      <c r="L15609">
        <v>2.9618275862068968</v>
      </c>
      <c r="M15609" s="2">
        <f t="shared" si="489"/>
        <v>20.689655172413794</v>
      </c>
      <c r="N15609" t="s">
        <v>3464</v>
      </c>
    </row>
    <row r="15610" spans="1:14">
      <c r="A15610">
        <v>7</v>
      </c>
      <c r="B15610" t="s">
        <v>3464</v>
      </c>
      <c r="C15610" t="s">
        <v>3465</v>
      </c>
      <c r="D15610">
        <v>13184</v>
      </c>
      <c r="E15610" s="1">
        <v>4.2119999999999997</v>
      </c>
      <c r="F15610">
        <v>4.5579999999999998</v>
      </c>
      <c r="G15610">
        <v>1.107</v>
      </c>
      <c r="H15610">
        <v>298</v>
      </c>
      <c r="I15610">
        <v>5.5</v>
      </c>
      <c r="J15610">
        <v>3.7920000000000002E-2</v>
      </c>
      <c r="K15610">
        <v>1.419</v>
      </c>
      <c r="L15610">
        <v>2.9618275862068968</v>
      </c>
      <c r="M15610" s="2">
        <f t="shared" si="489"/>
        <v>24.137931034482758</v>
      </c>
      <c r="N15610" t="s">
        <v>3464</v>
      </c>
    </row>
    <row r="15611" spans="1:14">
      <c r="A15611">
        <v>8</v>
      </c>
      <c r="B15611" t="s">
        <v>3468</v>
      </c>
      <c r="C15611" t="s">
        <v>3469</v>
      </c>
      <c r="D15611">
        <v>3185</v>
      </c>
      <c r="E15611" s="1">
        <v>3.806</v>
      </c>
      <c r="F15611">
        <v>4.0540000000000003</v>
      </c>
      <c r="G15611">
        <v>0.622</v>
      </c>
      <c r="H15611">
        <v>74</v>
      </c>
      <c r="I15611">
        <v>8</v>
      </c>
      <c r="J15611">
        <v>6.0400000000000002E-3</v>
      </c>
      <c r="K15611">
        <v>1.2390000000000001</v>
      </c>
      <c r="L15611">
        <v>2.9618275862068968</v>
      </c>
      <c r="M15611" s="2">
        <f t="shared" si="489"/>
        <v>27.586206896551722</v>
      </c>
      <c r="N15611" t="s">
        <v>3464</v>
      </c>
    </row>
    <row r="15612" spans="1:14">
      <c r="A15612">
        <v>9</v>
      </c>
      <c r="B15612" t="s">
        <v>3430</v>
      </c>
      <c r="C15612" t="s">
        <v>3431</v>
      </c>
      <c r="D15612">
        <v>8784</v>
      </c>
      <c r="E15612" s="1">
        <v>3.7309999999999999</v>
      </c>
      <c r="F15612">
        <v>4.7770000000000001</v>
      </c>
      <c r="G15612">
        <v>0.874</v>
      </c>
      <c r="H15612">
        <v>238</v>
      </c>
      <c r="I15612">
        <v>4.8</v>
      </c>
      <c r="J15612">
        <v>3.1300000000000001E-2</v>
      </c>
      <c r="K15612">
        <v>1.5469999999999999</v>
      </c>
      <c r="L15612">
        <v>2.9618275862068968</v>
      </c>
      <c r="M15612" s="2">
        <f t="shared" si="489"/>
        <v>31.03448275862069</v>
      </c>
      <c r="N15612" t="s">
        <v>3464</v>
      </c>
    </row>
    <row r="15613" spans="1:14">
      <c r="A15613">
        <v>10</v>
      </c>
      <c r="B15613" t="s">
        <v>3436</v>
      </c>
      <c r="C15613" t="s">
        <v>3437</v>
      </c>
      <c r="D15613">
        <v>2138</v>
      </c>
      <c r="E15613" s="1">
        <v>3.55</v>
      </c>
      <c r="F15613">
        <v>3.6930000000000001</v>
      </c>
      <c r="G15613">
        <v>0.373</v>
      </c>
      <c r="H15613">
        <v>59</v>
      </c>
      <c r="I15613">
        <v>5.5</v>
      </c>
      <c r="J15613">
        <v>6.3600000000000002E-3</v>
      </c>
      <c r="K15613">
        <v>1.147</v>
      </c>
      <c r="L15613">
        <v>2.9618275862068968</v>
      </c>
      <c r="M15613" s="2">
        <f t="shared" si="489"/>
        <v>34.482758620689658</v>
      </c>
      <c r="N15613" t="s">
        <v>3464</v>
      </c>
    </row>
    <row r="15614" spans="1:14">
      <c r="A15614">
        <v>11</v>
      </c>
      <c r="B15614" t="s">
        <v>3446</v>
      </c>
      <c r="C15614" t="s">
        <v>3447</v>
      </c>
      <c r="D15614">
        <v>21050</v>
      </c>
      <c r="E15614" s="1">
        <v>3.258</v>
      </c>
      <c r="F15614">
        <v>3.544</v>
      </c>
      <c r="G15614">
        <v>0.92100000000000004</v>
      </c>
      <c r="H15614">
        <v>330</v>
      </c>
      <c r="I15614">
        <v>9.5</v>
      </c>
      <c r="J15614">
        <v>3.3059999999999999E-2</v>
      </c>
      <c r="K15614">
        <v>1.0720000000000001</v>
      </c>
      <c r="L15614">
        <v>2.9618275862068968</v>
      </c>
      <c r="M15614" s="2">
        <f t="shared" si="489"/>
        <v>37.931034482758619</v>
      </c>
      <c r="N15614" t="s">
        <v>3464</v>
      </c>
    </row>
    <row r="15615" spans="1:14">
      <c r="A15615">
        <v>12</v>
      </c>
      <c r="B15615" t="s">
        <v>3452</v>
      </c>
      <c r="C15615" t="s">
        <v>3453</v>
      </c>
      <c r="D15615">
        <v>5089</v>
      </c>
      <c r="E15615" s="1">
        <v>2.7829999999999999</v>
      </c>
      <c r="F15615">
        <v>2.7360000000000002</v>
      </c>
      <c r="G15615">
        <v>0.60799999999999998</v>
      </c>
      <c r="H15615">
        <v>237</v>
      </c>
      <c r="I15615">
        <v>5.8</v>
      </c>
      <c r="J15615">
        <v>1.1769999999999999E-2</v>
      </c>
      <c r="K15615">
        <v>0.747</v>
      </c>
      <c r="L15615">
        <v>2.9618275862068968</v>
      </c>
      <c r="M15615" s="2">
        <f t="shared" si="489"/>
        <v>41.379310344827587</v>
      </c>
      <c r="N15615" t="s">
        <v>3464</v>
      </c>
    </row>
    <row r="15616" spans="1:14">
      <c r="A15616">
        <v>13</v>
      </c>
      <c r="B15616" t="s">
        <v>3450</v>
      </c>
      <c r="C15616" t="s">
        <v>3451</v>
      </c>
      <c r="D15616">
        <v>2436</v>
      </c>
      <c r="E15616" s="1">
        <v>2.7480000000000002</v>
      </c>
      <c r="F15616">
        <v>2.395</v>
      </c>
      <c r="G15616">
        <v>0.748</v>
      </c>
      <c r="H15616">
        <v>107</v>
      </c>
      <c r="I15616">
        <v>4.7</v>
      </c>
      <c r="J15616">
        <v>7.0699999999999999E-3</v>
      </c>
      <c r="K15616">
        <v>0.66700000000000004</v>
      </c>
      <c r="L15616">
        <v>2.9618275862068968</v>
      </c>
      <c r="M15616" s="2">
        <f t="shared" si="489"/>
        <v>44.827586206896555</v>
      </c>
      <c r="N15616" t="s">
        <v>3464</v>
      </c>
    </row>
    <row r="15617" spans="1:14">
      <c r="A15617">
        <v>14</v>
      </c>
      <c r="B15617" t="s">
        <v>3438</v>
      </c>
      <c r="C15617" t="s">
        <v>3439</v>
      </c>
      <c r="D15617">
        <v>5909</v>
      </c>
      <c r="E15617" s="1">
        <v>2.6549999999999998</v>
      </c>
      <c r="F15617">
        <v>2.3119999999999998</v>
      </c>
      <c r="G15617">
        <v>0.65500000000000003</v>
      </c>
      <c r="H15617">
        <v>252</v>
      </c>
      <c r="I15617">
        <v>6.2</v>
      </c>
      <c r="J15617">
        <v>1.1769999999999999E-2</v>
      </c>
      <c r="K15617">
        <v>0.57599999999999996</v>
      </c>
      <c r="L15617">
        <v>2.9618275862068968</v>
      </c>
      <c r="M15617" s="2">
        <f t="shared" si="489"/>
        <v>48.275862068965516</v>
      </c>
      <c r="N15617" t="s">
        <v>3464</v>
      </c>
    </row>
    <row r="15618" spans="1:14">
      <c r="A15618">
        <v>15</v>
      </c>
      <c r="B15618" t="s">
        <v>3466</v>
      </c>
      <c r="C15618" t="s">
        <v>3467</v>
      </c>
      <c r="D15618">
        <v>2714</v>
      </c>
      <c r="E15618" s="1">
        <v>2.2160000000000002</v>
      </c>
      <c r="F15618">
        <v>2.379</v>
      </c>
      <c r="G15618">
        <v>0.55100000000000005</v>
      </c>
      <c r="H15618">
        <v>69</v>
      </c>
      <c r="I15618">
        <v>9</v>
      </c>
      <c r="J15618">
        <v>4.2900000000000004E-3</v>
      </c>
      <c r="K15618">
        <v>0.68600000000000005</v>
      </c>
      <c r="L15618">
        <v>2.9618275862068968</v>
      </c>
      <c r="M15618" s="2">
        <f t="shared" si="489"/>
        <v>51.724137931034484</v>
      </c>
      <c r="N15618" t="s">
        <v>3464</v>
      </c>
    </row>
    <row r="15619" spans="1:14">
      <c r="A15619">
        <v>16</v>
      </c>
      <c r="B15619" t="s">
        <v>3462</v>
      </c>
      <c r="C15619" t="s">
        <v>3463</v>
      </c>
      <c r="D15619">
        <v>3781</v>
      </c>
      <c r="E15619" s="1">
        <v>2.214</v>
      </c>
      <c r="F15619">
        <v>1.8660000000000001</v>
      </c>
      <c r="G15619">
        <v>0.318</v>
      </c>
      <c r="H15619">
        <v>632</v>
      </c>
      <c r="I15619">
        <v>4.3</v>
      </c>
      <c r="J15619">
        <v>9.9000000000000008E-3</v>
      </c>
      <c r="K15619">
        <v>0.47499999999999998</v>
      </c>
      <c r="L15619">
        <v>2.9618275862068968</v>
      </c>
      <c r="M15619" s="2">
        <f t="shared" si="489"/>
        <v>55.172413793103445</v>
      </c>
      <c r="N15619" t="s">
        <v>3464</v>
      </c>
    </row>
    <row r="15620" spans="1:14">
      <c r="A15620">
        <v>17</v>
      </c>
      <c r="B15620" t="s">
        <v>3460</v>
      </c>
      <c r="C15620" t="s">
        <v>3461</v>
      </c>
      <c r="D15620">
        <v>1728</v>
      </c>
      <c r="E15620" s="1">
        <v>2.0960000000000001</v>
      </c>
      <c r="F15620">
        <v>2.6970000000000001</v>
      </c>
      <c r="G15620">
        <v>0.17</v>
      </c>
      <c r="H15620">
        <v>47</v>
      </c>
      <c r="I15620">
        <v>9.1</v>
      </c>
      <c r="J15620">
        <v>3.7799999999999999E-3</v>
      </c>
      <c r="K15620">
        <v>0.92100000000000004</v>
      </c>
      <c r="L15620">
        <v>2.9618275862068968</v>
      </c>
      <c r="M15620" s="2">
        <f t="shared" si="489"/>
        <v>58.620689655172406</v>
      </c>
      <c r="N15620" t="s">
        <v>3464</v>
      </c>
    </row>
    <row r="15621" spans="1:14">
      <c r="A15621">
        <v>18</v>
      </c>
      <c r="B15621" t="s">
        <v>3440</v>
      </c>
      <c r="C15621" t="s">
        <v>3441</v>
      </c>
      <c r="D15621">
        <v>4559</v>
      </c>
      <c r="E15621" s="1">
        <v>2.0369999999999999</v>
      </c>
      <c r="F15621">
        <v>1.8660000000000001</v>
      </c>
      <c r="G15621">
        <v>0.373</v>
      </c>
      <c r="H15621">
        <v>249</v>
      </c>
      <c r="I15621">
        <v>5.3</v>
      </c>
      <c r="J15621">
        <v>1.329E-2</v>
      </c>
      <c r="K15621">
        <v>0.52</v>
      </c>
      <c r="L15621">
        <v>2.9618275862068968</v>
      </c>
      <c r="M15621" s="2">
        <f t="shared" si="489"/>
        <v>62.068965517241381</v>
      </c>
      <c r="N15621" t="s">
        <v>3464</v>
      </c>
    </row>
    <row r="15622" spans="1:14">
      <c r="A15622">
        <v>19</v>
      </c>
      <c r="B15622" t="s">
        <v>5094</v>
      </c>
      <c r="C15622" t="s">
        <v>5095</v>
      </c>
      <c r="D15622">
        <v>3196</v>
      </c>
      <c r="E15622" s="1">
        <v>1.875</v>
      </c>
      <c r="F15622">
        <v>2.3050000000000002</v>
      </c>
      <c r="G15622">
        <v>0.14899999999999999</v>
      </c>
      <c r="H15622">
        <v>261</v>
      </c>
      <c r="I15622">
        <v>4.0999999999999996</v>
      </c>
      <c r="J15622">
        <v>1.3650000000000001E-2</v>
      </c>
      <c r="K15622">
        <v>0.75</v>
      </c>
      <c r="L15622">
        <v>2.9618275862068968</v>
      </c>
      <c r="M15622" s="2">
        <f t="shared" si="489"/>
        <v>65.517241379310349</v>
      </c>
      <c r="N15622" t="s">
        <v>3464</v>
      </c>
    </row>
    <row r="15623" spans="1:14">
      <c r="A15623">
        <v>20</v>
      </c>
      <c r="B15623" t="s">
        <v>3454</v>
      </c>
      <c r="C15623" t="s">
        <v>3455</v>
      </c>
      <c r="D15623">
        <v>1375</v>
      </c>
      <c r="E15623" s="1">
        <v>1.716</v>
      </c>
      <c r="G15623">
        <v>0.82099999999999995</v>
      </c>
      <c r="H15623">
        <v>140</v>
      </c>
      <c r="I15623">
        <v>3.7</v>
      </c>
      <c r="J15623">
        <v>4.8999999999999998E-3</v>
      </c>
      <c r="L15623">
        <v>2.9618275862068968</v>
      </c>
      <c r="M15623" s="2">
        <f t="shared" si="489"/>
        <v>68.965517241379317</v>
      </c>
      <c r="N15623" t="s">
        <v>3464</v>
      </c>
    </row>
    <row r="15624" spans="1:14">
      <c r="A15624">
        <v>21</v>
      </c>
      <c r="B15624" t="s">
        <v>3444</v>
      </c>
      <c r="C15624" t="s">
        <v>3445</v>
      </c>
      <c r="D15624">
        <v>321</v>
      </c>
      <c r="E15624" s="1">
        <v>1.65</v>
      </c>
      <c r="G15624">
        <v>0.21</v>
      </c>
      <c r="H15624">
        <v>81</v>
      </c>
      <c r="I15624">
        <v>2.4</v>
      </c>
      <c r="J15624">
        <v>1.2800000000000001E-3</v>
      </c>
      <c r="L15624">
        <v>2.9618275862068968</v>
      </c>
      <c r="M15624" s="2">
        <f t="shared" si="489"/>
        <v>72.41379310344827</v>
      </c>
      <c r="N15624" t="s">
        <v>3464</v>
      </c>
    </row>
    <row r="15625" spans="1:14">
      <c r="A15625">
        <v>22</v>
      </c>
      <c r="B15625" t="s">
        <v>5548</v>
      </c>
      <c r="C15625" t="s">
        <v>5549</v>
      </c>
      <c r="D15625">
        <v>185</v>
      </c>
      <c r="E15625" s="1">
        <v>1.4690000000000001</v>
      </c>
      <c r="G15625">
        <v>5.7000000000000002E-2</v>
      </c>
      <c r="H15625">
        <v>35</v>
      </c>
      <c r="I15625">
        <v>2.9</v>
      </c>
      <c r="J15625">
        <v>9.7999999999999997E-4</v>
      </c>
      <c r="L15625">
        <v>2.9618275862068968</v>
      </c>
      <c r="M15625" s="2">
        <f t="shared" si="489"/>
        <v>75.862068965517238</v>
      </c>
      <c r="N15625" t="s">
        <v>3464</v>
      </c>
    </row>
    <row r="15626" spans="1:14">
      <c r="A15626">
        <v>23</v>
      </c>
      <c r="B15626" t="s">
        <v>3448</v>
      </c>
      <c r="C15626" t="s">
        <v>3449</v>
      </c>
      <c r="D15626">
        <v>1166</v>
      </c>
      <c r="E15626" s="1">
        <v>1.1830000000000001</v>
      </c>
      <c r="F15626">
        <v>1.3480000000000001</v>
      </c>
      <c r="G15626">
        <v>0.155</v>
      </c>
      <c r="H15626">
        <v>103</v>
      </c>
      <c r="I15626">
        <v>4.9000000000000004</v>
      </c>
      <c r="J15626">
        <v>3.82E-3</v>
      </c>
      <c r="K15626">
        <v>0.42599999999999999</v>
      </c>
      <c r="L15626">
        <v>2.9618275862068968</v>
      </c>
      <c r="M15626" s="2">
        <f t="shared" si="489"/>
        <v>79.310344827586206</v>
      </c>
      <c r="N15626" t="s">
        <v>3464</v>
      </c>
    </row>
    <row r="15627" spans="1:14">
      <c r="A15627">
        <v>24</v>
      </c>
      <c r="B15627" t="s">
        <v>3458</v>
      </c>
      <c r="C15627" t="s">
        <v>3459</v>
      </c>
      <c r="D15627">
        <v>336</v>
      </c>
      <c r="E15627" s="1">
        <v>0.86399999999999999</v>
      </c>
      <c r="G15627">
        <v>0.217</v>
      </c>
      <c r="H15627">
        <v>69</v>
      </c>
      <c r="I15627">
        <v>6</v>
      </c>
      <c r="J15627">
        <v>3.8000000000000002E-4</v>
      </c>
      <c r="L15627">
        <v>2.9618275862068968</v>
      </c>
      <c r="M15627" s="2">
        <f t="shared" si="489"/>
        <v>82.758620689655174</v>
      </c>
      <c r="N15627" t="s">
        <v>3464</v>
      </c>
    </row>
    <row r="15628" spans="1:14">
      <c r="A15628">
        <v>25</v>
      </c>
      <c r="B15628" t="s">
        <v>3424</v>
      </c>
      <c r="C15628" t="s">
        <v>3425</v>
      </c>
      <c r="D15628">
        <v>195</v>
      </c>
      <c r="E15628" s="1">
        <v>0.69499999999999995</v>
      </c>
      <c r="F15628">
        <v>0.64500000000000002</v>
      </c>
      <c r="G15628">
        <v>0.121</v>
      </c>
      <c r="H15628">
        <v>33</v>
      </c>
      <c r="I15628">
        <v>3.5</v>
      </c>
      <c r="J15628">
        <v>6.4000000000000005E-4</v>
      </c>
      <c r="K15628">
        <v>0.13700000000000001</v>
      </c>
      <c r="L15628">
        <v>2.9618275862068968</v>
      </c>
      <c r="M15628" s="2">
        <f t="shared" si="489"/>
        <v>86.206896551724128</v>
      </c>
      <c r="N15628" t="s">
        <v>3464</v>
      </c>
    </row>
    <row r="15629" spans="1:14">
      <c r="A15629">
        <v>26</v>
      </c>
      <c r="B15629" t="s">
        <v>3472</v>
      </c>
      <c r="C15629" t="s">
        <v>3473</v>
      </c>
      <c r="D15629">
        <v>547</v>
      </c>
      <c r="E15629" s="1">
        <v>0.45</v>
      </c>
      <c r="F15629">
        <v>0.47299999999999998</v>
      </c>
      <c r="G15629">
        <v>8.2000000000000003E-2</v>
      </c>
      <c r="H15629">
        <v>97</v>
      </c>
      <c r="I15629">
        <v>7.5</v>
      </c>
      <c r="J15629">
        <v>6.0999999999999997E-4</v>
      </c>
      <c r="K15629">
        <v>7.5999999999999998E-2</v>
      </c>
      <c r="L15629">
        <v>2.9618275862068968</v>
      </c>
      <c r="M15629" s="2">
        <f t="shared" si="489"/>
        <v>89.65517241379311</v>
      </c>
      <c r="N15629" t="s">
        <v>3464</v>
      </c>
    </row>
    <row r="15630" spans="1:14">
      <c r="A15630">
        <v>27</v>
      </c>
      <c r="B15630" t="s">
        <v>3333</v>
      </c>
      <c r="C15630" t="s">
        <v>3334</v>
      </c>
      <c r="D15630">
        <v>324</v>
      </c>
      <c r="E15630" s="1">
        <v>0.32800000000000001</v>
      </c>
      <c r="F15630">
        <v>0.443</v>
      </c>
      <c r="G15630">
        <v>1.0289999999999999</v>
      </c>
      <c r="H15630">
        <v>35</v>
      </c>
      <c r="I15630" t="s">
        <v>18288</v>
      </c>
      <c r="J15630">
        <v>3.3E-4</v>
      </c>
      <c r="K15630">
        <v>0.127</v>
      </c>
      <c r="L15630">
        <v>2.9618275862068968</v>
      </c>
      <c r="M15630" s="2">
        <f t="shared" si="489"/>
        <v>93.103448275862064</v>
      </c>
      <c r="N15630" t="s">
        <v>3464</v>
      </c>
    </row>
    <row r="15631" spans="1:14">
      <c r="A15631">
        <v>28</v>
      </c>
      <c r="B15631" t="s">
        <v>3470</v>
      </c>
      <c r="C15631" t="s">
        <v>3471</v>
      </c>
      <c r="D15631">
        <v>35</v>
      </c>
      <c r="E15631" s="1">
        <v>0.17199999999999999</v>
      </c>
      <c r="F15631">
        <v>0.20100000000000001</v>
      </c>
      <c r="G15631">
        <v>2.5999999999999999E-2</v>
      </c>
      <c r="H15631">
        <v>39</v>
      </c>
      <c r="J15631">
        <v>6.9999999999999994E-5</v>
      </c>
      <c r="K15631">
        <v>2.7E-2</v>
      </c>
      <c r="L15631">
        <v>2.9618275862068968</v>
      </c>
      <c r="M15631" s="2">
        <f t="shared" si="489"/>
        <v>96.551724137931032</v>
      </c>
      <c r="N15631" t="s">
        <v>3464</v>
      </c>
    </row>
    <row r="15632" spans="1:14">
      <c r="A15632">
        <v>29</v>
      </c>
      <c r="B15632" t="s">
        <v>3426</v>
      </c>
      <c r="C15632" t="s">
        <v>3427</v>
      </c>
      <c r="D15632">
        <v>67</v>
      </c>
      <c r="E15632" s="1">
        <v>9.7000000000000003E-2</v>
      </c>
      <c r="F15632">
        <v>0.14199999999999999</v>
      </c>
      <c r="G15632">
        <v>0</v>
      </c>
      <c r="H15632">
        <v>34</v>
      </c>
      <c r="J15632">
        <v>4.0000000000000003E-5</v>
      </c>
      <c r="K15632">
        <v>1.0999999999999999E-2</v>
      </c>
      <c r="L15632">
        <v>2.9618275862068968</v>
      </c>
      <c r="M15632" s="2">
        <f t="shared" si="489"/>
        <v>100</v>
      </c>
      <c r="N15632" t="s">
        <v>3464</v>
      </c>
    </row>
    <row r="15633" spans="1:14" s="3" customFormat="1">
      <c r="E15633" s="4"/>
      <c r="M15633" s="5"/>
    </row>
    <row r="15634" spans="1:14">
      <c r="A15634">
        <v>1</v>
      </c>
      <c r="B15634" t="s">
        <v>3482</v>
      </c>
      <c r="C15634" t="s">
        <v>3483</v>
      </c>
      <c r="D15634">
        <v>4265</v>
      </c>
      <c r="E15634" s="1">
        <v>2.863</v>
      </c>
      <c r="F15634">
        <v>3.5870000000000002</v>
      </c>
      <c r="G15634">
        <v>0.33300000000000002</v>
      </c>
      <c r="H15634">
        <v>96</v>
      </c>
      <c r="I15634">
        <v>8.8000000000000007</v>
      </c>
      <c r="J15634">
        <v>8.8999999999999999E-3</v>
      </c>
      <c r="K15634">
        <v>1.256</v>
      </c>
      <c r="L15634">
        <f>AVERAGE(E15634:E15654)</f>
        <v>1.2926190476190476</v>
      </c>
      <c r="M15634" s="2">
        <f t="shared" ref="M15634:M15654" si="490">A15634/21*100</f>
        <v>4.7619047619047619</v>
      </c>
      <c r="N15634" t="s">
        <v>11</v>
      </c>
    </row>
    <row r="15635" spans="1:14">
      <c r="A15635">
        <v>2</v>
      </c>
      <c r="B15635" t="s">
        <v>3476</v>
      </c>
      <c r="C15635" t="s">
        <v>3477</v>
      </c>
      <c r="D15635">
        <v>7474</v>
      </c>
      <c r="E15635" s="1">
        <v>2.5710000000000002</v>
      </c>
      <c r="F15635">
        <v>3.6429999999999998</v>
      </c>
      <c r="G15635">
        <v>0.41499999999999998</v>
      </c>
      <c r="H15635">
        <v>123</v>
      </c>
      <c r="I15635">
        <v>9.8000000000000007</v>
      </c>
      <c r="J15635">
        <v>1.374E-2</v>
      </c>
      <c r="K15635">
        <v>1.319</v>
      </c>
      <c r="L15635">
        <v>1.2926190476190476</v>
      </c>
      <c r="M15635" s="2">
        <f t="shared" si="490"/>
        <v>9.5238095238095237</v>
      </c>
      <c r="N15635" t="s">
        <v>11</v>
      </c>
    </row>
    <row r="15636" spans="1:14">
      <c r="A15636">
        <v>3</v>
      </c>
      <c r="B15636" t="s">
        <v>19078</v>
      </c>
      <c r="C15636" t="s">
        <v>19079</v>
      </c>
      <c r="D15636">
        <v>1163</v>
      </c>
      <c r="E15636" s="1">
        <v>2.484</v>
      </c>
      <c r="F15636">
        <v>3.097</v>
      </c>
      <c r="G15636">
        <v>0.216</v>
      </c>
      <c r="H15636">
        <v>37</v>
      </c>
      <c r="I15636">
        <v>6.1</v>
      </c>
      <c r="J15636">
        <v>3.8899999999999998E-3</v>
      </c>
      <c r="K15636">
        <v>1.262</v>
      </c>
      <c r="L15636">
        <v>1.2926190476190476</v>
      </c>
      <c r="M15636" s="2">
        <f t="shared" si="490"/>
        <v>14.285714285714285</v>
      </c>
      <c r="N15636" t="s">
        <v>11</v>
      </c>
    </row>
    <row r="15637" spans="1:14">
      <c r="A15637">
        <v>4</v>
      </c>
      <c r="B15637" t="s">
        <v>17877</v>
      </c>
      <c r="C15637" t="s">
        <v>17878</v>
      </c>
      <c r="D15637">
        <v>607</v>
      </c>
      <c r="E15637" s="1">
        <v>2.4119999999999999</v>
      </c>
      <c r="F15637">
        <v>2.847</v>
      </c>
      <c r="G15637">
        <v>0.57099999999999995</v>
      </c>
      <c r="H15637">
        <v>70</v>
      </c>
      <c r="I15637">
        <v>4</v>
      </c>
      <c r="J15637">
        <v>2.5600000000000002E-3</v>
      </c>
      <c r="K15637">
        <v>0.85799999999999998</v>
      </c>
      <c r="L15637">
        <v>1.2926190476190476</v>
      </c>
      <c r="M15637" s="2">
        <f t="shared" si="490"/>
        <v>19.047619047619047</v>
      </c>
      <c r="N15637" t="s">
        <v>11</v>
      </c>
    </row>
    <row r="15638" spans="1:14">
      <c r="A15638">
        <v>5</v>
      </c>
      <c r="B15638" t="s">
        <v>14754</v>
      </c>
      <c r="C15638" t="s">
        <v>14755</v>
      </c>
      <c r="D15638">
        <v>155</v>
      </c>
      <c r="E15638" s="1">
        <v>2.17</v>
      </c>
      <c r="F15638">
        <v>2.258</v>
      </c>
      <c r="G15638">
        <v>0.22700000000000001</v>
      </c>
      <c r="H15638">
        <v>22</v>
      </c>
      <c r="I15638">
        <v>2.6</v>
      </c>
      <c r="J15638">
        <v>5.1999999999999995E-4</v>
      </c>
      <c r="K15638">
        <v>0.45400000000000001</v>
      </c>
      <c r="L15638">
        <v>1.2926190476190476</v>
      </c>
      <c r="M15638" s="2">
        <f t="shared" si="490"/>
        <v>23.809523809523807</v>
      </c>
      <c r="N15638" t="s">
        <v>11</v>
      </c>
    </row>
    <row r="15639" spans="1:14">
      <c r="A15639">
        <v>6</v>
      </c>
      <c r="B15639" t="s">
        <v>3484</v>
      </c>
      <c r="C15639" t="s">
        <v>3485</v>
      </c>
      <c r="D15639">
        <v>760</v>
      </c>
      <c r="E15639" s="1">
        <v>2.1520000000000001</v>
      </c>
      <c r="F15639">
        <v>2.7469999999999999</v>
      </c>
      <c r="G15639">
        <v>0.20499999999999999</v>
      </c>
      <c r="H15639">
        <v>44</v>
      </c>
      <c r="I15639">
        <v>4.4000000000000004</v>
      </c>
      <c r="J15639">
        <v>4.2199999999999998E-3</v>
      </c>
      <c r="K15639">
        <v>1.0900000000000001</v>
      </c>
      <c r="L15639">
        <v>1.2926190476190476</v>
      </c>
      <c r="M15639" s="2">
        <f t="shared" si="490"/>
        <v>28.571428571428569</v>
      </c>
      <c r="N15639" t="s">
        <v>11</v>
      </c>
    </row>
    <row r="15640" spans="1:14">
      <c r="A15640">
        <v>7</v>
      </c>
      <c r="B15640" t="s">
        <v>14714</v>
      </c>
      <c r="C15640" t="s">
        <v>14715</v>
      </c>
      <c r="D15640">
        <v>1240</v>
      </c>
      <c r="E15640" s="1">
        <v>1.9079999999999999</v>
      </c>
      <c r="F15640">
        <v>1.89</v>
      </c>
      <c r="G15640">
        <v>0.23100000000000001</v>
      </c>
      <c r="H15640">
        <v>52</v>
      </c>
      <c r="I15640">
        <v>8.3000000000000007</v>
      </c>
      <c r="J15640">
        <v>3.2399999999999998E-3</v>
      </c>
      <c r="K15640">
        <v>0.78200000000000003</v>
      </c>
      <c r="L15640">
        <v>1.2926190476190476</v>
      </c>
      <c r="M15640" s="2">
        <f t="shared" si="490"/>
        <v>33.333333333333329</v>
      </c>
      <c r="N15640" t="s">
        <v>11</v>
      </c>
    </row>
    <row r="15641" spans="1:14">
      <c r="A15641">
        <v>8</v>
      </c>
      <c r="B15641" t="s">
        <v>19130</v>
      </c>
      <c r="C15641" t="s">
        <v>19131</v>
      </c>
      <c r="D15641">
        <v>1437</v>
      </c>
      <c r="E15641" s="1">
        <v>1.23</v>
      </c>
      <c r="F15641">
        <v>1.7649999999999999</v>
      </c>
      <c r="G15641">
        <v>0.41799999999999998</v>
      </c>
      <c r="H15641">
        <v>67</v>
      </c>
      <c r="I15641">
        <v>5.5</v>
      </c>
      <c r="J15641">
        <v>3.62E-3</v>
      </c>
      <c r="K15641">
        <v>0.47</v>
      </c>
      <c r="L15641">
        <v>1.2926190476190476</v>
      </c>
      <c r="M15641" s="2">
        <f t="shared" si="490"/>
        <v>38.095238095238095</v>
      </c>
      <c r="N15641" t="s">
        <v>11</v>
      </c>
    </row>
    <row r="15642" spans="1:14">
      <c r="A15642">
        <v>9</v>
      </c>
      <c r="B15642" t="s">
        <v>19985</v>
      </c>
      <c r="C15642" t="s">
        <v>19986</v>
      </c>
      <c r="D15642">
        <v>1807</v>
      </c>
      <c r="E15642" s="1">
        <v>1.1559999999999999</v>
      </c>
      <c r="F15642">
        <v>1.615</v>
      </c>
      <c r="G15642">
        <v>0.2</v>
      </c>
      <c r="H15642">
        <v>135</v>
      </c>
      <c r="I15642">
        <v>6.5</v>
      </c>
      <c r="J15642">
        <v>4.8199999999999996E-3</v>
      </c>
      <c r="K15642">
        <v>0.55800000000000005</v>
      </c>
      <c r="L15642">
        <v>1.2926190476190476</v>
      </c>
      <c r="M15642" s="2">
        <f t="shared" si="490"/>
        <v>42.857142857142854</v>
      </c>
      <c r="N15642" t="s">
        <v>11</v>
      </c>
    </row>
    <row r="15643" spans="1:14">
      <c r="A15643">
        <v>10</v>
      </c>
      <c r="B15643" t="s">
        <v>17927</v>
      </c>
      <c r="C15643" t="s">
        <v>17928</v>
      </c>
      <c r="D15643">
        <v>451</v>
      </c>
      <c r="E15643" s="1">
        <v>1.1439999999999999</v>
      </c>
      <c r="F15643">
        <v>1.349</v>
      </c>
      <c r="G15643">
        <v>0.14299999999999999</v>
      </c>
      <c r="H15643">
        <v>56</v>
      </c>
      <c r="I15643">
        <v>3.7</v>
      </c>
      <c r="J15643">
        <v>1.7899999999999999E-3</v>
      </c>
      <c r="K15643">
        <v>0.35</v>
      </c>
      <c r="L15643">
        <v>1.2926190476190476</v>
      </c>
      <c r="M15643" s="2">
        <f t="shared" si="490"/>
        <v>47.619047619047613</v>
      </c>
      <c r="N15643" t="s">
        <v>11</v>
      </c>
    </row>
    <row r="15644" spans="1:14">
      <c r="A15644">
        <v>11</v>
      </c>
      <c r="B15644" t="s">
        <v>17801</v>
      </c>
      <c r="C15644" t="s">
        <v>17802</v>
      </c>
      <c r="D15644">
        <v>197</v>
      </c>
      <c r="E15644" s="1">
        <v>0.96699999999999997</v>
      </c>
      <c r="F15644">
        <v>1.071</v>
      </c>
      <c r="G15644">
        <v>0.23</v>
      </c>
      <c r="H15644">
        <v>61</v>
      </c>
      <c r="I15644">
        <v>2.5</v>
      </c>
      <c r="J15644">
        <v>9.5E-4</v>
      </c>
      <c r="K15644">
        <v>0.31900000000000001</v>
      </c>
      <c r="L15644">
        <v>1.2926190476190476</v>
      </c>
      <c r="M15644" s="2">
        <f t="shared" si="490"/>
        <v>52.380952380952387</v>
      </c>
      <c r="N15644" t="s">
        <v>11</v>
      </c>
    </row>
    <row r="15645" spans="1:14">
      <c r="A15645">
        <v>12</v>
      </c>
      <c r="B15645" t="s">
        <v>3486</v>
      </c>
      <c r="C15645" t="s">
        <v>3487</v>
      </c>
      <c r="D15645">
        <v>1129</v>
      </c>
      <c r="E15645" s="1">
        <v>0.88</v>
      </c>
      <c r="F15645">
        <v>1.1439999999999999</v>
      </c>
      <c r="G15645">
        <v>0.125</v>
      </c>
      <c r="H15645">
        <v>96</v>
      </c>
      <c r="I15645">
        <v>7.1</v>
      </c>
      <c r="J15645">
        <v>2.9299999999999999E-3</v>
      </c>
      <c r="K15645">
        <v>0.40699999999999997</v>
      </c>
      <c r="L15645">
        <v>1.2926190476190476</v>
      </c>
      <c r="M15645" s="2">
        <f t="shared" si="490"/>
        <v>57.142857142857139</v>
      </c>
      <c r="N15645" t="s">
        <v>11</v>
      </c>
    </row>
    <row r="15646" spans="1:14">
      <c r="A15646">
        <v>13</v>
      </c>
      <c r="B15646" t="s">
        <v>14826</v>
      </c>
      <c r="C15646" t="s">
        <v>14827</v>
      </c>
      <c r="D15646">
        <v>775</v>
      </c>
      <c r="E15646" s="1">
        <v>0.82699999999999996</v>
      </c>
      <c r="F15646">
        <v>0.96499999999999997</v>
      </c>
      <c r="G15646">
        <v>0.111</v>
      </c>
      <c r="H15646">
        <v>108</v>
      </c>
      <c r="I15646">
        <v>5.8</v>
      </c>
      <c r="J15646">
        <v>2.7399999999999998E-3</v>
      </c>
      <c r="K15646">
        <v>0.38700000000000001</v>
      </c>
      <c r="L15646">
        <v>1.2926190476190476</v>
      </c>
      <c r="M15646" s="2">
        <f t="shared" si="490"/>
        <v>61.904761904761905</v>
      </c>
      <c r="N15646" t="s">
        <v>11</v>
      </c>
    </row>
    <row r="15647" spans="1:14">
      <c r="A15647">
        <v>14</v>
      </c>
      <c r="B15647" t="s">
        <v>3478</v>
      </c>
      <c r="C15647" t="s">
        <v>3479</v>
      </c>
      <c r="D15647">
        <v>323</v>
      </c>
      <c r="E15647" s="1">
        <v>0.82099999999999995</v>
      </c>
      <c r="G15647">
        <v>0.10299999999999999</v>
      </c>
      <c r="H15647">
        <v>261</v>
      </c>
      <c r="I15647">
        <v>4.4000000000000004</v>
      </c>
      <c r="J15647">
        <v>6.2E-4</v>
      </c>
      <c r="L15647">
        <v>1.2926190476190476</v>
      </c>
      <c r="M15647" s="2">
        <f t="shared" si="490"/>
        <v>66.666666666666657</v>
      </c>
      <c r="N15647" t="s">
        <v>11</v>
      </c>
    </row>
    <row r="15648" spans="1:14">
      <c r="A15648">
        <v>15</v>
      </c>
      <c r="B15648" t="s">
        <v>17597</v>
      </c>
      <c r="C15648" t="s">
        <v>17598</v>
      </c>
      <c r="D15648">
        <v>482</v>
      </c>
      <c r="E15648" s="1">
        <v>0.69</v>
      </c>
      <c r="F15648">
        <v>0.81699999999999995</v>
      </c>
      <c r="G15648">
        <v>5.1999999999999998E-2</v>
      </c>
      <c r="H15648">
        <v>58</v>
      </c>
      <c r="I15648">
        <v>6.3</v>
      </c>
      <c r="J15648">
        <v>1.39E-3</v>
      </c>
      <c r="K15648">
        <v>0.27900000000000003</v>
      </c>
      <c r="L15648">
        <v>1.2926190476190476</v>
      </c>
      <c r="M15648" s="2">
        <f t="shared" si="490"/>
        <v>71.428571428571431</v>
      </c>
      <c r="N15648" t="s">
        <v>11</v>
      </c>
    </row>
    <row r="15649" spans="1:14">
      <c r="A15649">
        <v>16</v>
      </c>
      <c r="B15649" t="s">
        <v>14880</v>
      </c>
      <c r="C15649" t="s">
        <v>14881</v>
      </c>
      <c r="D15649">
        <v>183</v>
      </c>
      <c r="E15649" s="1">
        <v>0.64</v>
      </c>
      <c r="G15649">
        <v>0.16700000000000001</v>
      </c>
      <c r="H15649">
        <v>12</v>
      </c>
      <c r="I15649">
        <v>5.0999999999999996</v>
      </c>
      <c r="J15649">
        <v>1.0399999999999999E-3</v>
      </c>
      <c r="L15649">
        <v>1.2926190476190476</v>
      </c>
      <c r="M15649" s="2">
        <f t="shared" si="490"/>
        <v>76.19047619047619</v>
      </c>
      <c r="N15649" t="s">
        <v>11</v>
      </c>
    </row>
    <row r="15650" spans="1:14">
      <c r="A15650">
        <v>17</v>
      </c>
      <c r="B15650" t="s">
        <v>3474</v>
      </c>
      <c r="C15650" t="s">
        <v>3475</v>
      </c>
      <c r="D15650">
        <v>744</v>
      </c>
      <c r="E15650" s="1">
        <v>0.51</v>
      </c>
      <c r="F15650">
        <v>0.746</v>
      </c>
      <c r="G15650">
        <v>0.12</v>
      </c>
      <c r="H15650">
        <v>100</v>
      </c>
      <c r="I15650">
        <v>5.9</v>
      </c>
      <c r="J15650">
        <v>2.1099999999999999E-3</v>
      </c>
      <c r="K15650">
        <v>0.245</v>
      </c>
      <c r="L15650">
        <v>1.2926190476190476</v>
      </c>
      <c r="M15650" s="2">
        <f t="shared" si="490"/>
        <v>80.952380952380949</v>
      </c>
      <c r="N15650" t="s">
        <v>11</v>
      </c>
    </row>
    <row r="15651" spans="1:14">
      <c r="A15651">
        <v>18</v>
      </c>
      <c r="B15651" t="s">
        <v>20015</v>
      </c>
      <c r="C15651" t="s">
        <v>20016</v>
      </c>
      <c r="D15651">
        <v>199</v>
      </c>
      <c r="E15651" s="1">
        <v>0.49399999999999999</v>
      </c>
      <c r="F15651">
        <v>0.54500000000000004</v>
      </c>
      <c r="G15651">
        <v>0.30599999999999999</v>
      </c>
      <c r="H15651">
        <v>36</v>
      </c>
      <c r="I15651">
        <v>5.6</v>
      </c>
      <c r="J15651">
        <v>5.1999999999999995E-4</v>
      </c>
      <c r="K15651">
        <v>0.16700000000000001</v>
      </c>
      <c r="L15651">
        <v>1.2926190476190476</v>
      </c>
      <c r="M15651" s="2">
        <f t="shared" si="490"/>
        <v>85.714285714285708</v>
      </c>
      <c r="N15651" t="s">
        <v>11</v>
      </c>
    </row>
    <row r="15652" spans="1:14">
      <c r="A15652">
        <v>19</v>
      </c>
      <c r="B15652" t="s">
        <v>12986</v>
      </c>
      <c r="C15652" t="s">
        <v>12987</v>
      </c>
      <c r="D15652">
        <v>102</v>
      </c>
      <c r="E15652" s="1">
        <v>0.48299999999999998</v>
      </c>
      <c r="G15652">
        <v>0.11799999999999999</v>
      </c>
      <c r="H15652">
        <v>34</v>
      </c>
      <c r="I15652">
        <v>3.6</v>
      </c>
      <c r="J15652">
        <v>3.6000000000000002E-4</v>
      </c>
      <c r="L15652">
        <v>1.2926190476190476</v>
      </c>
      <c r="M15652" s="2">
        <f t="shared" si="490"/>
        <v>90.476190476190482</v>
      </c>
      <c r="N15652" t="s">
        <v>11</v>
      </c>
    </row>
    <row r="15653" spans="1:14">
      <c r="A15653">
        <v>20</v>
      </c>
      <c r="B15653" t="s">
        <v>20025</v>
      </c>
      <c r="C15653" t="s">
        <v>20026</v>
      </c>
      <c r="D15653">
        <v>50</v>
      </c>
      <c r="E15653" s="1">
        <v>0.375</v>
      </c>
      <c r="F15653">
        <v>0.24199999999999999</v>
      </c>
      <c r="G15653">
        <v>2.3E-2</v>
      </c>
      <c r="H15653">
        <v>43</v>
      </c>
      <c r="J15653">
        <v>1.4999999999999999E-4</v>
      </c>
      <c r="K15653">
        <v>4.3999999999999997E-2</v>
      </c>
      <c r="L15653">
        <v>1.2926190476190476</v>
      </c>
      <c r="M15653" s="2">
        <f t="shared" si="490"/>
        <v>95.238095238095227</v>
      </c>
      <c r="N15653" t="s">
        <v>11</v>
      </c>
    </row>
    <row r="15654" spans="1:14">
      <c r="A15654">
        <v>21</v>
      </c>
      <c r="B15654" t="s">
        <v>3480</v>
      </c>
      <c r="C15654" t="s">
        <v>3481</v>
      </c>
      <c r="D15654">
        <v>229</v>
      </c>
      <c r="E15654" s="1">
        <v>0.36799999999999999</v>
      </c>
      <c r="F15654">
        <v>0.67500000000000004</v>
      </c>
      <c r="G15654">
        <v>0</v>
      </c>
      <c r="H15654">
        <v>34</v>
      </c>
      <c r="I15654">
        <v>6.6</v>
      </c>
      <c r="J15654">
        <v>6.8000000000000005E-4</v>
      </c>
      <c r="K15654">
        <v>0.248</v>
      </c>
      <c r="L15654">
        <v>1.2926190476190476</v>
      </c>
      <c r="M15654" s="2">
        <f t="shared" si="490"/>
        <v>100</v>
      </c>
      <c r="N15654" t="s">
        <v>11</v>
      </c>
    </row>
    <row r="15655" spans="1:14" s="3" customFormat="1">
      <c r="E15655" s="4"/>
      <c r="M15655" s="5"/>
    </row>
    <row r="15656" spans="1:14">
      <c r="A15656">
        <v>1</v>
      </c>
      <c r="B15656" t="s">
        <v>16150</v>
      </c>
      <c r="C15656" t="s">
        <v>16151</v>
      </c>
      <c r="D15656">
        <v>1274</v>
      </c>
      <c r="E15656" s="1">
        <v>3.597</v>
      </c>
      <c r="F15656">
        <v>3.766</v>
      </c>
      <c r="G15656">
        <v>4.4820000000000002</v>
      </c>
      <c r="H15656">
        <v>56</v>
      </c>
      <c r="I15656">
        <v>3.8</v>
      </c>
      <c r="J15656">
        <v>4.0699999999999998E-3</v>
      </c>
      <c r="K15656">
        <v>1.327</v>
      </c>
      <c r="L15656">
        <f>AVERAGE(E15656:E15694)</f>
        <v>0.94707692307692271</v>
      </c>
      <c r="M15656" s="2">
        <f t="shared" ref="M15656:M15694" si="491">A15656/39*100</f>
        <v>2.5641025641025639</v>
      </c>
      <c r="N15656" t="s">
        <v>99</v>
      </c>
    </row>
    <row r="15657" spans="1:14">
      <c r="A15657">
        <v>2</v>
      </c>
      <c r="B15657" t="s">
        <v>2345</v>
      </c>
      <c r="C15657" t="s">
        <v>2344</v>
      </c>
      <c r="D15657">
        <v>1358</v>
      </c>
      <c r="E15657" s="1">
        <v>2.4060000000000001</v>
      </c>
      <c r="F15657">
        <v>2.8250000000000002</v>
      </c>
      <c r="G15657">
        <v>0.17599999999999999</v>
      </c>
      <c r="H15657">
        <v>34</v>
      </c>
      <c r="I15657">
        <v>9</v>
      </c>
      <c r="J15657">
        <v>2.8300000000000001E-3</v>
      </c>
      <c r="K15657">
        <v>1.0489999999999999</v>
      </c>
      <c r="L15657">
        <v>0.94707692307692271</v>
      </c>
      <c r="M15657" s="2">
        <f t="shared" si="491"/>
        <v>5.1282051282051277</v>
      </c>
      <c r="N15657" t="s">
        <v>99</v>
      </c>
    </row>
    <row r="15658" spans="1:14">
      <c r="A15658">
        <v>3</v>
      </c>
      <c r="B15658" t="s">
        <v>2315</v>
      </c>
      <c r="C15658" t="s">
        <v>2314</v>
      </c>
      <c r="D15658">
        <v>1279</v>
      </c>
      <c r="E15658" s="1">
        <v>2.0609999999999999</v>
      </c>
      <c r="F15658">
        <v>2.5339999999999998</v>
      </c>
      <c r="G15658">
        <v>0.22600000000000001</v>
      </c>
      <c r="H15658">
        <v>53</v>
      </c>
      <c r="I15658">
        <v>6</v>
      </c>
      <c r="J15658">
        <v>2.6800000000000001E-3</v>
      </c>
      <c r="K15658">
        <v>0.61899999999999999</v>
      </c>
      <c r="L15658">
        <v>0.94707692307692271</v>
      </c>
      <c r="M15658" s="2">
        <f t="shared" si="491"/>
        <v>7.6923076923076925</v>
      </c>
      <c r="N15658" t="s">
        <v>99</v>
      </c>
    </row>
    <row r="15659" spans="1:14">
      <c r="A15659">
        <v>4</v>
      </c>
      <c r="B15659" t="s">
        <v>2343</v>
      </c>
      <c r="C15659" t="s">
        <v>2342</v>
      </c>
      <c r="D15659">
        <v>3815</v>
      </c>
      <c r="E15659" s="1">
        <v>1.857</v>
      </c>
      <c r="F15659">
        <v>2.407</v>
      </c>
      <c r="G15659">
        <v>3.5219999999999998</v>
      </c>
      <c r="H15659">
        <v>46</v>
      </c>
      <c r="I15659" t="s">
        <v>18288</v>
      </c>
      <c r="J15659">
        <v>4.4600000000000004E-3</v>
      </c>
      <c r="K15659">
        <v>1.151</v>
      </c>
      <c r="L15659">
        <v>0.94707692307692271</v>
      </c>
      <c r="M15659" s="2">
        <f t="shared" si="491"/>
        <v>10.256410256410255</v>
      </c>
      <c r="N15659" t="s">
        <v>99</v>
      </c>
    </row>
    <row r="15660" spans="1:14">
      <c r="A15660">
        <v>5</v>
      </c>
      <c r="B15660" t="s">
        <v>4265</v>
      </c>
      <c r="C15660" t="s">
        <v>4264</v>
      </c>
      <c r="D15660">
        <v>720</v>
      </c>
      <c r="E15660" s="1">
        <v>1.833</v>
      </c>
      <c r="F15660">
        <v>2.3010000000000002</v>
      </c>
      <c r="G15660">
        <v>0.38100000000000001</v>
      </c>
      <c r="H15660">
        <v>21</v>
      </c>
      <c r="I15660">
        <v>9.5</v>
      </c>
      <c r="J15660">
        <v>2.81E-3</v>
      </c>
      <c r="K15660">
        <v>1.7250000000000001</v>
      </c>
      <c r="L15660">
        <v>0.94707692307692271</v>
      </c>
      <c r="M15660" s="2">
        <f t="shared" si="491"/>
        <v>12.820512820512819</v>
      </c>
      <c r="N15660" t="s">
        <v>99</v>
      </c>
    </row>
    <row r="15661" spans="1:14">
      <c r="A15661">
        <v>6</v>
      </c>
      <c r="B15661" t="s">
        <v>2209</v>
      </c>
      <c r="C15661" t="s">
        <v>2208</v>
      </c>
      <c r="D15661">
        <v>703</v>
      </c>
      <c r="E15661" s="1">
        <v>1.6439999999999999</v>
      </c>
      <c r="F15661">
        <v>2.0419999999999998</v>
      </c>
      <c r="G15661">
        <v>0.58099999999999996</v>
      </c>
      <c r="H15661">
        <v>31</v>
      </c>
      <c r="I15661">
        <v>6.6</v>
      </c>
      <c r="J15661">
        <v>2.4599999999999999E-3</v>
      </c>
      <c r="K15661">
        <v>0.98599999999999999</v>
      </c>
      <c r="L15661">
        <v>0.94707692307692271</v>
      </c>
      <c r="M15661" s="2">
        <f t="shared" si="491"/>
        <v>15.384615384615385</v>
      </c>
      <c r="N15661" t="s">
        <v>99</v>
      </c>
    </row>
    <row r="15662" spans="1:14">
      <c r="A15662">
        <v>7</v>
      </c>
      <c r="B15662" t="s">
        <v>2133</v>
      </c>
      <c r="C15662" t="s">
        <v>2132</v>
      </c>
      <c r="D15662">
        <v>231</v>
      </c>
      <c r="E15662" s="1">
        <v>1.641</v>
      </c>
      <c r="G15662">
        <v>0.20499999999999999</v>
      </c>
      <c r="H15662">
        <v>39</v>
      </c>
      <c r="I15662">
        <v>5</v>
      </c>
      <c r="J15662">
        <v>7.2000000000000005E-4</v>
      </c>
      <c r="L15662">
        <v>0.94707692307692271</v>
      </c>
      <c r="M15662" s="2">
        <f t="shared" si="491"/>
        <v>17.948717948717949</v>
      </c>
      <c r="N15662" t="s">
        <v>99</v>
      </c>
    </row>
    <row r="15663" spans="1:14">
      <c r="A15663">
        <v>8</v>
      </c>
      <c r="B15663" t="s">
        <v>2341</v>
      </c>
      <c r="C15663" t="s">
        <v>2340</v>
      </c>
      <c r="D15663">
        <v>1100</v>
      </c>
      <c r="E15663" s="1">
        <v>1.49</v>
      </c>
      <c r="F15663">
        <v>1.899</v>
      </c>
      <c r="G15663">
        <v>0.115</v>
      </c>
      <c r="H15663">
        <v>52</v>
      </c>
      <c r="I15663">
        <v>8.1</v>
      </c>
      <c r="J15663">
        <v>2.14E-3</v>
      </c>
      <c r="K15663">
        <v>0.53400000000000003</v>
      </c>
      <c r="L15663">
        <v>0.94707692307692271</v>
      </c>
      <c r="M15663" s="2">
        <f t="shared" si="491"/>
        <v>20.512820512820511</v>
      </c>
      <c r="N15663" t="s">
        <v>99</v>
      </c>
    </row>
    <row r="15664" spans="1:14">
      <c r="A15664">
        <v>9</v>
      </c>
      <c r="B15664" t="s">
        <v>6618</v>
      </c>
      <c r="C15664" t="s">
        <v>6617</v>
      </c>
      <c r="D15664">
        <v>362</v>
      </c>
      <c r="E15664" s="1">
        <v>1.4690000000000001</v>
      </c>
      <c r="F15664">
        <v>1.236</v>
      </c>
      <c r="G15664">
        <v>0.125</v>
      </c>
      <c r="H15664">
        <v>16</v>
      </c>
      <c r="I15664">
        <v>9.5</v>
      </c>
      <c r="J15664">
        <v>7.1000000000000002E-4</v>
      </c>
      <c r="K15664">
        <v>0.45400000000000001</v>
      </c>
      <c r="L15664">
        <v>0.94707692307692271</v>
      </c>
      <c r="M15664" s="2">
        <f t="shared" si="491"/>
        <v>23.076923076923077</v>
      </c>
      <c r="N15664" t="s">
        <v>99</v>
      </c>
    </row>
    <row r="15665" spans="1:14">
      <c r="A15665">
        <v>10</v>
      </c>
      <c r="B15665" t="s">
        <v>10644</v>
      </c>
      <c r="C15665" t="s">
        <v>10645</v>
      </c>
      <c r="D15665">
        <v>2473</v>
      </c>
      <c r="E15665" s="1">
        <v>1.419</v>
      </c>
      <c r="F15665">
        <v>1.4139999999999999</v>
      </c>
      <c r="G15665">
        <v>0.67100000000000004</v>
      </c>
      <c r="H15665">
        <v>149</v>
      </c>
      <c r="I15665">
        <v>5.7</v>
      </c>
      <c r="J15665">
        <v>7.3400000000000002E-3</v>
      </c>
      <c r="K15665">
        <v>0.502</v>
      </c>
      <c r="L15665">
        <v>0.94707692307692271</v>
      </c>
      <c r="M15665" s="2">
        <f t="shared" si="491"/>
        <v>25.641025641025639</v>
      </c>
      <c r="N15665" t="s">
        <v>99</v>
      </c>
    </row>
    <row r="15666" spans="1:14">
      <c r="A15666">
        <v>11</v>
      </c>
      <c r="B15666" t="s">
        <v>10628</v>
      </c>
      <c r="C15666" t="s">
        <v>10629</v>
      </c>
      <c r="D15666">
        <v>801</v>
      </c>
      <c r="E15666" s="1">
        <v>1.333</v>
      </c>
      <c r="F15666">
        <v>1.3839999999999999</v>
      </c>
      <c r="G15666">
        <v>0.33300000000000002</v>
      </c>
      <c r="H15666">
        <v>60</v>
      </c>
      <c r="I15666">
        <v>6.2</v>
      </c>
      <c r="J15666">
        <v>2.0400000000000001E-3</v>
      </c>
      <c r="K15666">
        <v>0.434</v>
      </c>
      <c r="L15666">
        <v>0.94707692307692271</v>
      </c>
      <c r="M15666" s="2">
        <f t="shared" si="491"/>
        <v>28.205128205128204</v>
      </c>
      <c r="N15666" t="s">
        <v>99</v>
      </c>
    </row>
    <row r="15667" spans="1:14">
      <c r="A15667">
        <v>12</v>
      </c>
      <c r="B15667" t="s">
        <v>15974</v>
      </c>
      <c r="C15667" t="s">
        <v>15975</v>
      </c>
      <c r="D15667">
        <v>811</v>
      </c>
      <c r="E15667" s="1">
        <v>1.24</v>
      </c>
      <c r="F15667">
        <v>1.2709999999999999</v>
      </c>
      <c r="G15667">
        <v>1.3160000000000001</v>
      </c>
      <c r="H15667">
        <v>38</v>
      </c>
      <c r="I15667">
        <v>7.7</v>
      </c>
      <c r="J15667">
        <v>1.8699999999999999E-3</v>
      </c>
      <c r="K15667">
        <v>0.56799999999999995</v>
      </c>
      <c r="L15667">
        <v>0.94707692307692271</v>
      </c>
      <c r="M15667" s="2">
        <f t="shared" si="491"/>
        <v>30.76923076923077</v>
      </c>
      <c r="N15667" t="s">
        <v>99</v>
      </c>
    </row>
    <row r="15668" spans="1:14">
      <c r="A15668">
        <v>13</v>
      </c>
      <c r="B15668" t="s">
        <v>16684</v>
      </c>
      <c r="C15668" t="s">
        <v>16685</v>
      </c>
      <c r="D15668">
        <v>242</v>
      </c>
      <c r="E15668" s="1">
        <v>1.135</v>
      </c>
      <c r="F15668">
        <v>1.248</v>
      </c>
      <c r="G15668">
        <v>0.17399999999999999</v>
      </c>
      <c r="H15668">
        <v>23</v>
      </c>
      <c r="I15668">
        <v>4.5999999999999996</v>
      </c>
      <c r="J15668">
        <v>8.0000000000000004E-4</v>
      </c>
      <c r="K15668">
        <v>0.378</v>
      </c>
      <c r="L15668">
        <v>0.94707692307692271</v>
      </c>
      <c r="M15668" s="2">
        <f t="shared" si="491"/>
        <v>33.333333333333329</v>
      </c>
      <c r="N15668" t="s">
        <v>99</v>
      </c>
    </row>
    <row r="15669" spans="1:14">
      <c r="A15669">
        <v>14</v>
      </c>
      <c r="B15669" t="s">
        <v>2203</v>
      </c>
      <c r="C15669" t="s">
        <v>2202</v>
      </c>
      <c r="D15669">
        <v>641</v>
      </c>
      <c r="E15669" s="1">
        <v>1.075</v>
      </c>
      <c r="F15669">
        <v>1.1950000000000001</v>
      </c>
      <c r="G15669">
        <v>0.26300000000000001</v>
      </c>
      <c r="H15669">
        <v>38</v>
      </c>
      <c r="I15669">
        <v>8.9</v>
      </c>
      <c r="J15669">
        <v>1.47E-3</v>
      </c>
      <c r="K15669">
        <v>0.52900000000000003</v>
      </c>
      <c r="L15669">
        <v>0.94707692307692271</v>
      </c>
      <c r="M15669" s="2">
        <f t="shared" si="491"/>
        <v>35.897435897435898</v>
      </c>
      <c r="N15669" t="s">
        <v>99</v>
      </c>
    </row>
    <row r="15670" spans="1:14">
      <c r="A15670">
        <v>15</v>
      </c>
      <c r="B15670" t="s">
        <v>2339</v>
      </c>
      <c r="C15670" t="s">
        <v>2338</v>
      </c>
      <c r="D15670">
        <v>555</v>
      </c>
      <c r="E15670" s="1">
        <v>1.02</v>
      </c>
      <c r="F15670">
        <v>1.6160000000000001</v>
      </c>
      <c r="G15670">
        <v>0.105</v>
      </c>
      <c r="H15670">
        <v>38</v>
      </c>
      <c r="I15670">
        <v>6.9</v>
      </c>
      <c r="J15670">
        <v>1.6100000000000001E-3</v>
      </c>
      <c r="K15670">
        <v>0.73299999999999998</v>
      </c>
      <c r="L15670">
        <v>0.94707692307692271</v>
      </c>
      <c r="M15670" s="2">
        <f t="shared" si="491"/>
        <v>38.461538461538467</v>
      </c>
      <c r="N15670" t="s">
        <v>99</v>
      </c>
    </row>
    <row r="15671" spans="1:14">
      <c r="A15671">
        <v>16</v>
      </c>
      <c r="B15671" t="s">
        <v>4067</v>
      </c>
      <c r="C15671" t="s">
        <v>4066</v>
      </c>
      <c r="D15671">
        <v>622</v>
      </c>
      <c r="E15671" s="1">
        <v>0.97599999999999998</v>
      </c>
      <c r="F15671">
        <v>1.157</v>
      </c>
      <c r="G15671">
        <v>0.122</v>
      </c>
      <c r="H15671">
        <v>41</v>
      </c>
      <c r="I15671">
        <v>7.3</v>
      </c>
      <c r="J15671">
        <v>1.75E-3</v>
      </c>
      <c r="K15671">
        <v>0.47599999999999998</v>
      </c>
      <c r="L15671">
        <v>0.94707692307692271</v>
      </c>
      <c r="M15671" s="2">
        <f t="shared" si="491"/>
        <v>41.025641025641022</v>
      </c>
      <c r="N15671" t="s">
        <v>99</v>
      </c>
    </row>
    <row r="15672" spans="1:14">
      <c r="A15672">
        <v>17</v>
      </c>
      <c r="B15672" t="s">
        <v>6614</v>
      </c>
      <c r="C15672" t="s">
        <v>6613</v>
      </c>
      <c r="D15672">
        <v>280</v>
      </c>
      <c r="E15672" s="1">
        <v>0.96199999999999997</v>
      </c>
      <c r="F15672">
        <v>0.89400000000000002</v>
      </c>
      <c r="G15672">
        <v>7.0999999999999994E-2</v>
      </c>
      <c r="H15672">
        <v>28</v>
      </c>
      <c r="I15672">
        <v>6.8</v>
      </c>
      <c r="J15672">
        <v>7.2999999999999996E-4</v>
      </c>
      <c r="K15672">
        <v>0.314</v>
      </c>
      <c r="L15672">
        <v>0.94707692307692271</v>
      </c>
      <c r="M15672" s="2">
        <f t="shared" si="491"/>
        <v>43.589743589743591</v>
      </c>
      <c r="N15672" t="s">
        <v>99</v>
      </c>
    </row>
    <row r="15673" spans="1:14">
      <c r="A15673">
        <v>18</v>
      </c>
      <c r="B15673" t="s">
        <v>2337</v>
      </c>
      <c r="C15673" t="s">
        <v>2336</v>
      </c>
      <c r="D15673">
        <v>627</v>
      </c>
      <c r="E15673" s="1">
        <v>0.92200000000000004</v>
      </c>
      <c r="F15673">
        <v>1.008</v>
      </c>
      <c r="G15673">
        <v>0.41199999999999998</v>
      </c>
      <c r="H15673">
        <v>51</v>
      </c>
      <c r="I15673">
        <v>7.2</v>
      </c>
      <c r="J15673">
        <v>1.3600000000000001E-3</v>
      </c>
      <c r="K15673">
        <v>0.32100000000000001</v>
      </c>
      <c r="L15673">
        <v>0.94707692307692271</v>
      </c>
      <c r="M15673" s="2">
        <f t="shared" si="491"/>
        <v>46.153846153846153</v>
      </c>
      <c r="N15673" t="s">
        <v>99</v>
      </c>
    </row>
    <row r="15674" spans="1:14">
      <c r="A15674">
        <v>19</v>
      </c>
      <c r="B15674" t="s">
        <v>2335</v>
      </c>
      <c r="C15674" t="s">
        <v>2334</v>
      </c>
      <c r="D15674">
        <v>675</v>
      </c>
      <c r="E15674" s="1">
        <v>0.89700000000000002</v>
      </c>
      <c r="F15674">
        <v>1.4379999999999999</v>
      </c>
      <c r="G15674">
        <v>0.14799999999999999</v>
      </c>
      <c r="H15674">
        <v>27</v>
      </c>
      <c r="I15674">
        <v>8.5</v>
      </c>
      <c r="J15674">
        <v>1.66E-3</v>
      </c>
      <c r="K15674">
        <v>0.59199999999999997</v>
      </c>
      <c r="L15674">
        <v>0.94707692307692271</v>
      </c>
      <c r="M15674" s="2">
        <f t="shared" si="491"/>
        <v>48.717948717948715</v>
      </c>
      <c r="N15674" t="s">
        <v>99</v>
      </c>
    </row>
    <row r="15675" spans="1:14">
      <c r="A15675">
        <v>20</v>
      </c>
      <c r="B15675" t="s">
        <v>2333</v>
      </c>
      <c r="C15675" t="s">
        <v>2332</v>
      </c>
      <c r="D15675">
        <v>361</v>
      </c>
      <c r="E15675" s="1">
        <v>0.88100000000000001</v>
      </c>
      <c r="G15675">
        <v>0.12</v>
      </c>
      <c r="H15675">
        <v>50</v>
      </c>
      <c r="I15675">
        <v>8.6</v>
      </c>
      <c r="J15675">
        <v>6.4000000000000005E-4</v>
      </c>
      <c r="L15675">
        <v>0.94707692307692271</v>
      </c>
      <c r="M15675" s="2">
        <f t="shared" si="491"/>
        <v>51.282051282051277</v>
      </c>
      <c r="N15675" t="s">
        <v>99</v>
      </c>
    </row>
    <row r="15676" spans="1:14">
      <c r="A15676">
        <v>21</v>
      </c>
      <c r="B15676" t="s">
        <v>2331</v>
      </c>
      <c r="C15676" t="s">
        <v>2330</v>
      </c>
      <c r="D15676">
        <v>401</v>
      </c>
      <c r="E15676" s="1">
        <v>0.82899999999999996</v>
      </c>
      <c r="F15676">
        <v>1.3939999999999999</v>
      </c>
      <c r="G15676">
        <v>0.375</v>
      </c>
      <c r="H15676">
        <v>24</v>
      </c>
      <c r="I15676">
        <v>7.4</v>
      </c>
      <c r="J15676">
        <v>1.58E-3</v>
      </c>
      <c r="K15676">
        <v>0.90700000000000003</v>
      </c>
      <c r="L15676">
        <v>0.94707692307692271</v>
      </c>
      <c r="M15676" s="2">
        <f t="shared" si="491"/>
        <v>53.846153846153847</v>
      </c>
      <c r="N15676" t="s">
        <v>99</v>
      </c>
    </row>
    <row r="15677" spans="1:14">
      <c r="A15677">
        <v>22</v>
      </c>
      <c r="B15677" t="s">
        <v>4191</v>
      </c>
      <c r="C15677" t="s">
        <v>4190</v>
      </c>
      <c r="D15677">
        <v>703</v>
      </c>
      <c r="E15677" s="1">
        <v>0.71</v>
      </c>
      <c r="F15677">
        <v>1.2170000000000001</v>
      </c>
      <c r="G15677">
        <v>0.26700000000000002</v>
      </c>
      <c r="H15677">
        <v>30</v>
      </c>
      <c r="I15677" t="s">
        <v>18288</v>
      </c>
      <c r="J15677">
        <v>1.7600000000000001E-3</v>
      </c>
      <c r="K15677">
        <v>0.625</v>
      </c>
      <c r="L15677">
        <v>0.94707692307692271</v>
      </c>
      <c r="M15677" s="2">
        <f t="shared" si="491"/>
        <v>56.410256410256409</v>
      </c>
      <c r="N15677" t="s">
        <v>99</v>
      </c>
    </row>
    <row r="15678" spans="1:14">
      <c r="A15678">
        <v>23</v>
      </c>
      <c r="B15678" t="s">
        <v>508</v>
      </c>
      <c r="C15678" t="s">
        <v>507</v>
      </c>
      <c r="D15678">
        <v>276</v>
      </c>
      <c r="E15678" s="1">
        <v>0.66700000000000004</v>
      </c>
      <c r="F15678">
        <v>0.61199999999999999</v>
      </c>
      <c r="G15678">
        <v>0.81499999999999995</v>
      </c>
      <c r="H15678">
        <v>54</v>
      </c>
      <c r="I15678">
        <v>4.3</v>
      </c>
      <c r="J15678">
        <v>1.2099999999999999E-3</v>
      </c>
      <c r="K15678">
        <v>0.36799999999999999</v>
      </c>
      <c r="L15678">
        <v>0.94707692307692271</v>
      </c>
      <c r="M15678" s="2">
        <f t="shared" si="491"/>
        <v>58.974358974358978</v>
      </c>
      <c r="N15678" t="s">
        <v>99</v>
      </c>
    </row>
    <row r="15679" spans="1:14">
      <c r="A15679">
        <v>24</v>
      </c>
      <c r="B15679" t="s">
        <v>1098</v>
      </c>
      <c r="C15679" t="s">
        <v>1097</v>
      </c>
      <c r="D15679">
        <v>869</v>
      </c>
      <c r="E15679" s="1">
        <v>0.66300000000000003</v>
      </c>
      <c r="F15679">
        <v>1.2210000000000001</v>
      </c>
      <c r="G15679">
        <v>9.0999999999999998E-2</v>
      </c>
      <c r="H15679">
        <v>44</v>
      </c>
      <c r="I15679">
        <v>8.8000000000000007</v>
      </c>
      <c r="J15679">
        <v>1.42E-3</v>
      </c>
      <c r="K15679">
        <v>0.38100000000000001</v>
      </c>
      <c r="L15679">
        <v>0.94707692307692271</v>
      </c>
      <c r="M15679" s="2">
        <f t="shared" si="491"/>
        <v>61.53846153846154</v>
      </c>
      <c r="N15679" t="s">
        <v>99</v>
      </c>
    </row>
    <row r="15680" spans="1:14">
      <c r="A15680">
        <v>25</v>
      </c>
      <c r="B15680" t="s">
        <v>10638</v>
      </c>
      <c r="C15680" t="s">
        <v>10639</v>
      </c>
      <c r="D15680">
        <v>135</v>
      </c>
      <c r="E15680" s="1">
        <v>0.59399999999999997</v>
      </c>
      <c r="F15680">
        <v>0.56000000000000005</v>
      </c>
      <c r="G15680">
        <v>0.878</v>
      </c>
      <c r="H15680">
        <v>41</v>
      </c>
      <c r="I15680">
        <v>2.7</v>
      </c>
      <c r="J15680">
        <v>5.9999999999999995E-4</v>
      </c>
      <c r="K15680">
        <v>0.24199999999999999</v>
      </c>
      <c r="L15680">
        <v>0.94707692307692271</v>
      </c>
      <c r="M15680" s="2">
        <f t="shared" si="491"/>
        <v>64.102564102564102</v>
      </c>
      <c r="N15680" t="s">
        <v>99</v>
      </c>
    </row>
    <row r="15681" spans="1:14">
      <c r="A15681">
        <v>26</v>
      </c>
      <c r="B15681" t="s">
        <v>17609</v>
      </c>
      <c r="C15681" t="s">
        <v>17610</v>
      </c>
      <c r="D15681">
        <v>190</v>
      </c>
      <c r="E15681" s="1">
        <v>0.51800000000000002</v>
      </c>
      <c r="F15681">
        <v>0.46200000000000002</v>
      </c>
      <c r="G15681">
        <v>0.33300000000000002</v>
      </c>
      <c r="H15681">
        <v>9</v>
      </c>
      <c r="I15681">
        <v>7.6</v>
      </c>
      <c r="J15681">
        <v>8.4000000000000003E-4</v>
      </c>
      <c r="K15681">
        <v>0.30299999999999999</v>
      </c>
      <c r="L15681">
        <v>0.94707692307692271</v>
      </c>
      <c r="M15681" s="2">
        <f t="shared" si="491"/>
        <v>66.666666666666657</v>
      </c>
      <c r="N15681" t="s">
        <v>99</v>
      </c>
    </row>
    <row r="15682" spans="1:14">
      <c r="A15682">
        <v>27</v>
      </c>
      <c r="B15682" t="s">
        <v>2329</v>
      </c>
      <c r="C15682" t="s">
        <v>2328</v>
      </c>
      <c r="D15682">
        <v>287</v>
      </c>
      <c r="E15682" s="1">
        <v>0.48799999999999999</v>
      </c>
      <c r="F15682">
        <v>0.36199999999999999</v>
      </c>
      <c r="G15682">
        <v>0.63500000000000001</v>
      </c>
      <c r="H15682">
        <v>52</v>
      </c>
      <c r="I15682">
        <v>6.5</v>
      </c>
      <c r="J15682">
        <v>1.8000000000000001E-4</v>
      </c>
      <c r="K15682">
        <v>3.5000000000000003E-2</v>
      </c>
      <c r="L15682">
        <v>0.94707692307692271</v>
      </c>
      <c r="M15682" s="2">
        <f t="shared" si="491"/>
        <v>69.230769230769226</v>
      </c>
      <c r="N15682" t="s">
        <v>99</v>
      </c>
    </row>
    <row r="15683" spans="1:14">
      <c r="A15683">
        <v>28</v>
      </c>
      <c r="B15683" t="s">
        <v>4153</v>
      </c>
      <c r="C15683" t="s">
        <v>4152</v>
      </c>
      <c r="D15683">
        <v>114</v>
      </c>
      <c r="E15683" s="1">
        <v>0.42099999999999999</v>
      </c>
      <c r="F15683">
        <v>0.34699999999999998</v>
      </c>
      <c r="G15683">
        <v>0.188</v>
      </c>
      <c r="H15683">
        <v>16</v>
      </c>
      <c r="I15683">
        <v>9.1999999999999993</v>
      </c>
      <c r="J15683">
        <v>4.8000000000000001E-4</v>
      </c>
      <c r="K15683">
        <v>0.22800000000000001</v>
      </c>
      <c r="L15683">
        <v>0.94707692307692271</v>
      </c>
      <c r="M15683" s="2">
        <f t="shared" si="491"/>
        <v>71.794871794871796</v>
      </c>
      <c r="N15683" t="s">
        <v>99</v>
      </c>
    </row>
    <row r="15684" spans="1:14">
      <c r="A15684">
        <v>29</v>
      </c>
      <c r="B15684" t="s">
        <v>4147</v>
      </c>
      <c r="C15684" t="s">
        <v>4146</v>
      </c>
      <c r="D15684">
        <v>173</v>
      </c>
      <c r="E15684" s="1">
        <v>0.40600000000000003</v>
      </c>
      <c r="F15684">
        <v>0.54800000000000004</v>
      </c>
      <c r="G15684">
        <v>0.621</v>
      </c>
      <c r="H15684">
        <v>29</v>
      </c>
      <c r="I15684">
        <v>5.3</v>
      </c>
      <c r="J15684">
        <v>7.1000000000000002E-4</v>
      </c>
      <c r="K15684">
        <v>0.27500000000000002</v>
      </c>
      <c r="L15684">
        <v>0.94707692307692271</v>
      </c>
      <c r="M15684" s="2">
        <f t="shared" si="491"/>
        <v>74.358974358974365</v>
      </c>
      <c r="N15684" t="s">
        <v>99</v>
      </c>
    </row>
    <row r="15685" spans="1:14">
      <c r="A15685">
        <v>30</v>
      </c>
      <c r="B15685" t="s">
        <v>8475</v>
      </c>
      <c r="C15685" t="s">
        <v>8474</v>
      </c>
      <c r="D15685">
        <v>233</v>
      </c>
      <c r="E15685" s="1">
        <v>0.36699999999999999</v>
      </c>
      <c r="F15685">
        <v>0.57399999999999995</v>
      </c>
      <c r="G15685">
        <v>4.8000000000000001E-2</v>
      </c>
      <c r="H15685">
        <v>21</v>
      </c>
      <c r="I15685">
        <v>9</v>
      </c>
      <c r="J15685">
        <v>5.1999999999999995E-4</v>
      </c>
      <c r="K15685">
        <v>0.29599999999999999</v>
      </c>
      <c r="L15685">
        <v>0.94707692307692271</v>
      </c>
      <c r="M15685" s="2">
        <f t="shared" si="491"/>
        <v>76.923076923076934</v>
      </c>
      <c r="N15685" t="s">
        <v>99</v>
      </c>
    </row>
    <row r="15686" spans="1:14">
      <c r="A15686">
        <v>31</v>
      </c>
      <c r="B15686" t="s">
        <v>6588</v>
      </c>
      <c r="C15686" t="s">
        <v>6587</v>
      </c>
      <c r="D15686">
        <v>216</v>
      </c>
      <c r="E15686" s="1">
        <v>0.32700000000000001</v>
      </c>
      <c r="G15686">
        <v>0</v>
      </c>
      <c r="H15686">
        <v>26</v>
      </c>
      <c r="I15686">
        <v>6</v>
      </c>
      <c r="J15686">
        <v>1.07E-3</v>
      </c>
      <c r="L15686">
        <v>0.94707692307692271</v>
      </c>
      <c r="M15686" s="2">
        <f t="shared" si="491"/>
        <v>79.487179487179489</v>
      </c>
      <c r="N15686" t="s">
        <v>99</v>
      </c>
    </row>
    <row r="15687" spans="1:14">
      <c r="A15687">
        <v>32</v>
      </c>
      <c r="B15687" t="s">
        <v>2327</v>
      </c>
      <c r="C15687" t="s">
        <v>2326</v>
      </c>
      <c r="D15687">
        <v>117</v>
      </c>
      <c r="E15687" s="1">
        <v>0.28599999999999998</v>
      </c>
      <c r="F15687">
        <v>0.51300000000000001</v>
      </c>
      <c r="G15687">
        <v>0</v>
      </c>
      <c r="H15687">
        <v>23</v>
      </c>
      <c r="I15687">
        <v>6</v>
      </c>
      <c r="J15687">
        <v>4.8000000000000001E-4</v>
      </c>
      <c r="K15687">
        <v>0.23599999999999999</v>
      </c>
      <c r="L15687">
        <v>0.94707692307692271</v>
      </c>
      <c r="M15687" s="2">
        <f t="shared" si="491"/>
        <v>82.051282051282044</v>
      </c>
      <c r="N15687" t="s">
        <v>99</v>
      </c>
    </row>
    <row r="15688" spans="1:14">
      <c r="A15688">
        <v>33</v>
      </c>
      <c r="B15688" t="s">
        <v>2325</v>
      </c>
      <c r="C15688" t="s">
        <v>2324</v>
      </c>
      <c r="D15688">
        <v>96</v>
      </c>
      <c r="E15688" s="1">
        <v>0.189</v>
      </c>
      <c r="F15688">
        <v>0.12</v>
      </c>
      <c r="G15688">
        <v>8.1000000000000003E-2</v>
      </c>
      <c r="H15688">
        <v>37</v>
      </c>
      <c r="J15688">
        <v>1.2999999999999999E-4</v>
      </c>
      <c r="K15688">
        <v>2.8000000000000001E-2</v>
      </c>
      <c r="L15688">
        <v>0.94707692307692271</v>
      </c>
      <c r="M15688" s="2">
        <f t="shared" si="491"/>
        <v>84.615384615384613</v>
      </c>
      <c r="N15688" t="s">
        <v>99</v>
      </c>
    </row>
    <row r="15689" spans="1:14">
      <c r="A15689">
        <v>34</v>
      </c>
      <c r="B15689" t="s">
        <v>2323</v>
      </c>
      <c r="C15689" t="s">
        <v>2322</v>
      </c>
      <c r="D15689">
        <v>53</v>
      </c>
      <c r="E15689" s="1">
        <v>0.17799999999999999</v>
      </c>
      <c r="G15689">
        <v>4.3999999999999997E-2</v>
      </c>
      <c r="H15689">
        <v>45</v>
      </c>
      <c r="J15689">
        <v>4.0000000000000003E-5</v>
      </c>
      <c r="L15689">
        <v>0.94707692307692271</v>
      </c>
      <c r="M15689" s="2">
        <f t="shared" si="491"/>
        <v>87.179487179487182</v>
      </c>
      <c r="N15689" t="s">
        <v>99</v>
      </c>
    </row>
    <row r="15690" spans="1:14">
      <c r="A15690">
        <v>35</v>
      </c>
      <c r="B15690" t="s">
        <v>598</v>
      </c>
      <c r="C15690" t="s">
        <v>597</v>
      </c>
      <c r="D15690">
        <v>64</v>
      </c>
      <c r="E15690" s="1">
        <v>0.156</v>
      </c>
      <c r="F15690">
        <v>0.313</v>
      </c>
      <c r="G15690">
        <v>0.64300000000000002</v>
      </c>
      <c r="H15690">
        <v>14</v>
      </c>
      <c r="J15690">
        <v>2.0000000000000001E-4</v>
      </c>
      <c r="K15690">
        <v>0.13600000000000001</v>
      </c>
      <c r="L15690">
        <v>0.94707692307692271</v>
      </c>
      <c r="M15690" s="2">
        <f t="shared" si="491"/>
        <v>89.743589743589752</v>
      </c>
      <c r="N15690" t="s">
        <v>99</v>
      </c>
    </row>
    <row r="15691" spans="1:14">
      <c r="A15691">
        <v>36</v>
      </c>
      <c r="B15691" t="s">
        <v>2321</v>
      </c>
      <c r="C15691" t="s">
        <v>2320</v>
      </c>
      <c r="D15691">
        <v>62</v>
      </c>
      <c r="E15691" s="1">
        <v>0.13500000000000001</v>
      </c>
      <c r="F15691">
        <v>6.9000000000000006E-2</v>
      </c>
      <c r="G15691">
        <v>2.9000000000000001E-2</v>
      </c>
      <c r="H15691">
        <v>34</v>
      </c>
      <c r="J15691">
        <v>1E-4</v>
      </c>
      <c r="K15691">
        <v>3.1E-2</v>
      </c>
      <c r="L15691">
        <v>0.94707692307692271</v>
      </c>
      <c r="M15691" s="2">
        <f t="shared" si="491"/>
        <v>92.307692307692307</v>
      </c>
      <c r="N15691" t="s">
        <v>99</v>
      </c>
    </row>
    <row r="15692" spans="1:14">
      <c r="A15692">
        <v>37</v>
      </c>
      <c r="B15692" t="s">
        <v>4095</v>
      </c>
      <c r="C15692" t="s">
        <v>4094</v>
      </c>
      <c r="D15692">
        <v>151</v>
      </c>
      <c r="E15692" s="1">
        <v>7.0999999999999994E-2</v>
      </c>
      <c r="F15692">
        <v>8.1000000000000003E-2</v>
      </c>
      <c r="G15692">
        <v>1.2E-2</v>
      </c>
      <c r="H15692">
        <v>82</v>
      </c>
      <c r="I15692" t="s">
        <v>18288</v>
      </c>
      <c r="J15692">
        <v>3.1E-4</v>
      </c>
      <c r="K15692">
        <v>4.9000000000000002E-2</v>
      </c>
      <c r="L15692">
        <v>0.94707692307692271</v>
      </c>
      <c r="M15692" s="2">
        <f t="shared" si="491"/>
        <v>94.871794871794862</v>
      </c>
      <c r="N15692" t="s">
        <v>99</v>
      </c>
    </row>
    <row r="15693" spans="1:14">
      <c r="A15693">
        <v>38</v>
      </c>
      <c r="B15693" t="s">
        <v>2319</v>
      </c>
      <c r="C15693" t="s">
        <v>2318</v>
      </c>
      <c r="D15693">
        <v>10</v>
      </c>
      <c r="E15693" s="1">
        <v>4.9000000000000002E-2</v>
      </c>
      <c r="F15693">
        <v>5.6000000000000001E-2</v>
      </c>
      <c r="G15693">
        <v>8.3000000000000004E-2</v>
      </c>
      <c r="H15693">
        <v>12</v>
      </c>
      <c r="J15693">
        <v>6.9999999999999994E-5</v>
      </c>
      <c r="K15693">
        <v>3.3000000000000002E-2</v>
      </c>
      <c r="L15693">
        <v>0.94707692307692271</v>
      </c>
      <c r="M15693" s="2">
        <f t="shared" si="491"/>
        <v>97.435897435897431</v>
      </c>
      <c r="N15693" t="s">
        <v>99</v>
      </c>
    </row>
    <row r="15694" spans="1:14">
      <c r="A15694">
        <v>39</v>
      </c>
      <c r="B15694" t="s">
        <v>2317</v>
      </c>
      <c r="C15694" t="s">
        <v>2316</v>
      </c>
      <c r="D15694">
        <v>19</v>
      </c>
      <c r="E15694" s="1">
        <v>2.4E-2</v>
      </c>
      <c r="F15694">
        <v>9.8000000000000004E-2</v>
      </c>
      <c r="G15694">
        <v>0</v>
      </c>
      <c r="H15694">
        <v>14</v>
      </c>
      <c r="J15694">
        <v>6.9999999999999994E-5</v>
      </c>
      <c r="K15694">
        <v>3.6999999999999998E-2</v>
      </c>
      <c r="L15694">
        <v>0.94707692307692271</v>
      </c>
      <c r="M15694" s="2">
        <f t="shared" si="491"/>
        <v>100</v>
      </c>
      <c r="N15694" t="s">
        <v>99</v>
      </c>
    </row>
    <row r="15695" spans="1:14" s="3" customFormat="1">
      <c r="E15695" s="4"/>
      <c r="M15695" s="5"/>
    </row>
    <row r="15696" spans="1:14">
      <c r="A15696">
        <v>1</v>
      </c>
      <c r="B15696" t="s">
        <v>20051</v>
      </c>
      <c r="C15696" t="s">
        <v>20052</v>
      </c>
      <c r="D15696">
        <v>2536</v>
      </c>
      <c r="E15696" s="1">
        <v>3.9460000000000002</v>
      </c>
      <c r="F15696">
        <v>4.2489999999999997</v>
      </c>
      <c r="G15696">
        <v>0.45900000000000002</v>
      </c>
      <c r="H15696">
        <v>85</v>
      </c>
      <c r="I15696">
        <v>7</v>
      </c>
      <c r="J15696">
        <v>7.1599999999999997E-3</v>
      </c>
      <c r="K15696">
        <v>1.667</v>
      </c>
      <c r="L15696">
        <f>AVERAGE(E15696:E15731)</f>
        <v>1.4868055555555553</v>
      </c>
      <c r="M15696" s="2">
        <f t="shared" ref="M15696:M15731" si="492">A15696/36*100</f>
        <v>2.7777777777777777</v>
      </c>
      <c r="N15696" t="s">
        <v>101</v>
      </c>
    </row>
    <row r="15697" spans="1:14">
      <c r="A15697">
        <v>2</v>
      </c>
      <c r="B15697" t="s">
        <v>16150</v>
      </c>
      <c r="C15697" t="s">
        <v>16151</v>
      </c>
      <c r="D15697">
        <v>1274</v>
      </c>
      <c r="E15697" s="1">
        <v>3.597</v>
      </c>
      <c r="F15697">
        <v>3.766</v>
      </c>
      <c r="G15697">
        <v>4.4820000000000002</v>
      </c>
      <c r="H15697">
        <v>56</v>
      </c>
      <c r="I15697">
        <v>3.8</v>
      </c>
      <c r="J15697">
        <v>4.0699999999999998E-3</v>
      </c>
      <c r="K15697">
        <v>1.327</v>
      </c>
      <c r="L15697">
        <v>1.4868055555555553</v>
      </c>
      <c r="M15697" s="2">
        <f t="shared" si="492"/>
        <v>5.5555555555555554</v>
      </c>
      <c r="N15697" t="s">
        <v>101</v>
      </c>
    </row>
    <row r="15698" spans="1:14">
      <c r="A15698">
        <v>3</v>
      </c>
      <c r="B15698" t="s">
        <v>8660</v>
      </c>
      <c r="C15698" t="s">
        <v>8661</v>
      </c>
      <c r="D15698">
        <v>6022</v>
      </c>
      <c r="E15698" s="1">
        <v>3.5059999999999998</v>
      </c>
      <c r="F15698">
        <v>4.16</v>
      </c>
      <c r="G15698">
        <v>0.46500000000000002</v>
      </c>
      <c r="H15698">
        <v>159</v>
      </c>
      <c r="I15698">
        <v>5.9</v>
      </c>
      <c r="J15698">
        <v>1.813E-2</v>
      </c>
      <c r="K15698">
        <v>1.4359999999999999</v>
      </c>
      <c r="L15698">
        <v>1.4868055555555553</v>
      </c>
      <c r="M15698" s="2">
        <f t="shared" si="492"/>
        <v>8.3333333333333321</v>
      </c>
      <c r="N15698" t="s">
        <v>101</v>
      </c>
    </row>
    <row r="15699" spans="1:14">
      <c r="A15699">
        <v>4</v>
      </c>
      <c r="B15699" t="s">
        <v>2299</v>
      </c>
      <c r="C15699" t="s">
        <v>2298</v>
      </c>
      <c r="D15699">
        <v>3857</v>
      </c>
      <c r="E15699" s="1">
        <v>2.9790000000000001</v>
      </c>
      <c r="F15699">
        <v>3.532</v>
      </c>
      <c r="G15699">
        <v>0.61099999999999999</v>
      </c>
      <c r="H15699">
        <v>247</v>
      </c>
      <c r="I15699">
        <v>4</v>
      </c>
      <c r="J15699">
        <v>1.545E-2</v>
      </c>
      <c r="K15699">
        <v>1.1639999999999999</v>
      </c>
      <c r="L15699">
        <v>1.4868055555555553</v>
      </c>
      <c r="M15699" s="2">
        <f t="shared" si="492"/>
        <v>11.111111111111111</v>
      </c>
      <c r="N15699" t="s">
        <v>101</v>
      </c>
    </row>
    <row r="15700" spans="1:14">
      <c r="A15700">
        <v>5</v>
      </c>
      <c r="B15700" t="s">
        <v>3173</v>
      </c>
      <c r="C15700" t="s">
        <v>3174</v>
      </c>
      <c r="D15700">
        <v>27830</v>
      </c>
      <c r="E15700" s="1">
        <v>2.7330000000000001</v>
      </c>
      <c r="F15700">
        <v>3.6880000000000002</v>
      </c>
      <c r="G15700">
        <v>0.68400000000000005</v>
      </c>
      <c r="H15700">
        <v>548</v>
      </c>
      <c r="I15700">
        <v>8.5</v>
      </c>
      <c r="J15700">
        <v>5.3199999999999997E-2</v>
      </c>
      <c r="K15700">
        <v>1.3129999999999999</v>
      </c>
      <c r="L15700">
        <v>1.4868055555555553</v>
      </c>
      <c r="M15700" s="2">
        <f t="shared" si="492"/>
        <v>13.888888888888889</v>
      </c>
      <c r="N15700" t="s">
        <v>101</v>
      </c>
    </row>
    <row r="15701" spans="1:14">
      <c r="A15701">
        <v>6</v>
      </c>
      <c r="B15701" t="s">
        <v>12187</v>
      </c>
      <c r="C15701" t="s">
        <v>12188</v>
      </c>
      <c r="D15701">
        <v>389</v>
      </c>
      <c r="E15701" s="1">
        <v>2.1</v>
      </c>
      <c r="F15701">
        <v>1.1539999999999999</v>
      </c>
      <c r="G15701">
        <v>1.52</v>
      </c>
      <c r="H15701">
        <v>25</v>
      </c>
      <c r="I15701">
        <v>4.8</v>
      </c>
      <c r="J15701">
        <v>8.5999999999999998E-4</v>
      </c>
      <c r="K15701">
        <v>0.30399999999999999</v>
      </c>
      <c r="L15701">
        <v>1.4868055555555553</v>
      </c>
      <c r="M15701" s="2">
        <f t="shared" si="492"/>
        <v>16.666666666666664</v>
      </c>
      <c r="N15701" t="s">
        <v>101</v>
      </c>
    </row>
    <row r="15702" spans="1:14">
      <c r="A15702">
        <v>7</v>
      </c>
      <c r="B15702" t="s">
        <v>8557</v>
      </c>
      <c r="C15702" t="s">
        <v>8556</v>
      </c>
      <c r="D15702">
        <v>807</v>
      </c>
      <c r="E15702" s="1">
        <v>1.9379999999999999</v>
      </c>
      <c r="F15702">
        <v>1.8180000000000001</v>
      </c>
      <c r="G15702">
        <v>0.16200000000000001</v>
      </c>
      <c r="H15702">
        <v>37</v>
      </c>
      <c r="I15702" t="s">
        <v>18288</v>
      </c>
      <c r="J15702">
        <v>1.2999999999999999E-3</v>
      </c>
      <c r="K15702">
        <v>0.67200000000000004</v>
      </c>
      <c r="L15702">
        <v>1.4868055555555553</v>
      </c>
      <c r="M15702" s="2">
        <f t="shared" si="492"/>
        <v>19.444444444444446</v>
      </c>
      <c r="N15702" t="s">
        <v>101</v>
      </c>
    </row>
    <row r="15703" spans="1:14">
      <c r="A15703">
        <v>8</v>
      </c>
      <c r="B15703" t="s">
        <v>8555</v>
      </c>
      <c r="C15703" t="s">
        <v>8554</v>
      </c>
      <c r="D15703">
        <v>381</v>
      </c>
      <c r="E15703" s="1">
        <v>1.8839999999999999</v>
      </c>
      <c r="F15703">
        <v>1.7649999999999999</v>
      </c>
      <c r="G15703">
        <v>0.25</v>
      </c>
      <c r="H15703">
        <v>28</v>
      </c>
      <c r="I15703">
        <v>8.8000000000000007</v>
      </c>
      <c r="J15703">
        <v>1E-3</v>
      </c>
      <c r="K15703">
        <v>0.66900000000000004</v>
      </c>
      <c r="L15703">
        <v>1.4868055555555553</v>
      </c>
      <c r="M15703" s="2">
        <f t="shared" si="492"/>
        <v>22.222222222222221</v>
      </c>
      <c r="N15703" t="s">
        <v>101</v>
      </c>
    </row>
    <row r="15704" spans="1:14">
      <c r="A15704">
        <v>9</v>
      </c>
      <c r="B15704" t="s">
        <v>126</v>
      </c>
      <c r="C15704" t="s">
        <v>125</v>
      </c>
      <c r="D15704">
        <v>4114</v>
      </c>
      <c r="E15704" s="1">
        <v>1.8340000000000001</v>
      </c>
      <c r="F15704">
        <v>2.1469999999999998</v>
      </c>
      <c r="G15704">
        <v>0.41699999999999998</v>
      </c>
      <c r="H15704">
        <v>192</v>
      </c>
      <c r="I15704">
        <v>5.7</v>
      </c>
      <c r="J15704">
        <v>1.1350000000000001E-2</v>
      </c>
      <c r="K15704">
        <v>0.65900000000000003</v>
      </c>
      <c r="L15704">
        <v>1.4868055555555553</v>
      </c>
      <c r="M15704" s="2">
        <f t="shared" si="492"/>
        <v>25</v>
      </c>
      <c r="N15704" t="s">
        <v>101</v>
      </c>
    </row>
    <row r="15705" spans="1:14">
      <c r="A15705">
        <v>10</v>
      </c>
      <c r="B15705" t="s">
        <v>8551</v>
      </c>
      <c r="C15705" t="s">
        <v>8550</v>
      </c>
      <c r="D15705">
        <v>998</v>
      </c>
      <c r="E15705" s="1">
        <v>1.8140000000000001</v>
      </c>
      <c r="F15705">
        <v>2.3650000000000002</v>
      </c>
      <c r="G15705">
        <v>0.8</v>
      </c>
      <c r="H15705">
        <v>25</v>
      </c>
      <c r="I15705">
        <v>9</v>
      </c>
      <c r="J15705">
        <v>2.0699999999999998E-3</v>
      </c>
      <c r="K15705">
        <v>1.024</v>
      </c>
      <c r="L15705">
        <v>1.4868055555555553</v>
      </c>
      <c r="M15705" s="2">
        <f t="shared" si="492"/>
        <v>27.777777777777779</v>
      </c>
      <c r="N15705" t="s">
        <v>101</v>
      </c>
    </row>
    <row r="15706" spans="1:14">
      <c r="A15706">
        <v>11</v>
      </c>
      <c r="B15706" t="s">
        <v>2283</v>
      </c>
      <c r="C15706" t="s">
        <v>2282</v>
      </c>
      <c r="D15706">
        <v>2381</v>
      </c>
      <c r="E15706" s="1">
        <v>1.7350000000000001</v>
      </c>
      <c r="F15706">
        <v>2.4420000000000002</v>
      </c>
      <c r="G15706">
        <v>0.23100000000000001</v>
      </c>
      <c r="H15706">
        <v>78</v>
      </c>
      <c r="I15706">
        <v>9</v>
      </c>
      <c r="J15706">
        <v>4.7600000000000003E-3</v>
      </c>
      <c r="K15706">
        <v>0.85099999999999998</v>
      </c>
      <c r="L15706">
        <v>1.4868055555555553</v>
      </c>
      <c r="M15706" s="2">
        <f t="shared" si="492"/>
        <v>30.555555555555557</v>
      </c>
      <c r="N15706" t="s">
        <v>101</v>
      </c>
    </row>
    <row r="15707" spans="1:14">
      <c r="A15707">
        <v>12</v>
      </c>
      <c r="B15707" t="s">
        <v>10630</v>
      </c>
      <c r="C15707" t="s">
        <v>10631</v>
      </c>
      <c r="D15707">
        <v>237</v>
      </c>
      <c r="E15707" s="1">
        <v>1.7050000000000001</v>
      </c>
      <c r="G15707">
        <v>9.0999999999999998E-2</v>
      </c>
      <c r="H15707">
        <v>33</v>
      </c>
      <c r="I15707">
        <v>4.0999999999999996</v>
      </c>
      <c r="J15707">
        <v>1.1800000000000001E-3</v>
      </c>
      <c r="L15707">
        <v>1.4868055555555553</v>
      </c>
      <c r="M15707" s="2">
        <f t="shared" si="492"/>
        <v>33.333333333333329</v>
      </c>
      <c r="N15707" t="s">
        <v>101</v>
      </c>
    </row>
    <row r="15708" spans="1:14">
      <c r="A15708">
        <v>13</v>
      </c>
      <c r="B15708" t="s">
        <v>8541</v>
      </c>
      <c r="C15708" t="s">
        <v>8540</v>
      </c>
      <c r="D15708">
        <v>766</v>
      </c>
      <c r="E15708" s="1">
        <v>1.627</v>
      </c>
      <c r="F15708">
        <v>1.6559999999999999</v>
      </c>
      <c r="G15708">
        <v>0.441</v>
      </c>
      <c r="H15708">
        <v>34</v>
      </c>
      <c r="I15708" t="s">
        <v>18288</v>
      </c>
      <c r="J15708">
        <v>1.39E-3</v>
      </c>
      <c r="K15708">
        <v>0.63300000000000001</v>
      </c>
      <c r="L15708">
        <v>1.4868055555555553</v>
      </c>
      <c r="M15708" s="2">
        <f t="shared" si="492"/>
        <v>36.111111111111107</v>
      </c>
      <c r="N15708" t="s">
        <v>101</v>
      </c>
    </row>
    <row r="15709" spans="1:14">
      <c r="A15709">
        <v>14</v>
      </c>
      <c r="B15709" t="s">
        <v>2858</v>
      </c>
      <c r="C15709" t="s">
        <v>2857</v>
      </c>
      <c r="D15709">
        <v>1002</v>
      </c>
      <c r="E15709" s="1">
        <v>1.494</v>
      </c>
      <c r="F15709">
        <v>1.869</v>
      </c>
      <c r="G15709">
        <v>0.29199999999999998</v>
      </c>
      <c r="H15709">
        <v>89</v>
      </c>
      <c r="I15709">
        <v>4.9000000000000004</v>
      </c>
      <c r="J15709">
        <v>2.7599999999999999E-3</v>
      </c>
      <c r="K15709">
        <v>0.504</v>
      </c>
      <c r="L15709">
        <v>1.4868055555555553</v>
      </c>
      <c r="M15709" s="2">
        <f t="shared" si="492"/>
        <v>38.888888888888893</v>
      </c>
      <c r="N15709" t="s">
        <v>101</v>
      </c>
    </row>
    <row r="15710" spans="1:14">
      <c r="A15710">
        <v>15</v>
      </c>
      <c r="B15710" t="s">
        <v>10644</v>
      </c>
      <c r="C15710" t="s">
        <v>10645</v>
      </c>
      <c r="D15710">
        <v>2473</v>
      </c>
      <c r="E15710" s="1">
        <v>1.419</v>
      </c>
      <c r="F15710">
        <v>1.4139999999999999</v>
      </c>
      <c r="G15710">
        <v>0.67100000000000004</v>
      </c>
      <c r="H15710">
        <v>149</v>
      </c>
      <c r="I15710">
        <v>5.7</v>
      </c>
      <c r="J15710">
        <v>7.3400000000000002E-3</v>
      </c>
      <c r="K15710">
        <v>0.502</v>
      </c>
      <c r="L15710">
        <v>1.4868055555555553</v>
      </c>
      <c r="M15710" s="2">
        <f t="shared" si="492"/>
        <v>41.666666666666671</v>
      </c>
      <c r="N15710" t="s">
        <v>101</v>
      </c>
    </row>
    <row r="15711" spans="1:14">
      <c r="A15711">
        <v>16</v>
      </c>
      <c r="B15711" t="s">
        <v>2349</v>
      </c>
      <c r="C15711" t="s">
        <v>2348</v>
      </c>
      <c r="D15711">
        <v>248</v>
      </c>
      <c r="E15711" s="1">
        <v>1.405</v>
      </c>
      <c r="G15711">
        <v>0.21099999999999999</v>
      </c>
      <c r="H15711">
        <v>19</v>
      </c>
      <c r="I15711">
        <v>4.8</v>
      </c>
      <c r="J15711">
        <v>1.5299999999999999E-3</v>
      </c>
      <c r="L15711">
        <v>1.4868055555555553</v>
      </c>
      <c r="M15711" s="2">
        <f t="shared" si="492"/>
        <v>44.444444444444443</v>
      </c>
      <c r="N15711" t="s">
        <v>101</v>
      </c>
    </row>
    <row r="15712" spans="1:14">
      <c r="A15712">
        <v>17</v>
      </c>
      <c r="B15712" t="s">
        <v>15930</v>
      </c>
      <c r="C15712" t="s">
        <v>15931</v>
      </c>
      <c r="D15712">
        <v>956</v>
      </c>
      <c r="E15712" s="1">
        <v>1.375</v>
      </c>
      <c r="F15712">
        <v>1.3480000000000001</v>
      </c>
      <c r="G15712">
        <v>5.7000000000000002E-2</v>
      </c>
      <c r="H15712">
        <v>53</v>
      </c>
      <c r="I15712" t="s">
        <v>18288</v>
      </c>
      <c r="J15712">
        <v>2.0799999999999998E-3</v>
      </c>
      <c r="K15712">
        <v>0.58099999999999996</v>
      </c>
      <c r="L15712">
        <v>1.4868055555555553</v>
      </c>
      <c r="M15712" s="2">
        <f t="shared" si="492"/>
        <v>47.222222222222221</v>
      </c>
      <c r="N15712" t="s">
        <v>101</v>
      </c>
    </row>
    <row r="15713" spans="1:14">
      <c r="A15713">
        <v>18</v>
      </c>
      <c r="B15713" t="s">
        <v>1793</v>
      </c>
      <c r="C15713" t="s">
        <v>1792</v>
      </c>
      <c r="D15713">
        <v>59</v>
      </c>
      <c r="E15713" s="1">
        <v>1.3680000000000001</v>
      </c>
      <c r="G15713">
        <v>0.182</v>
      </c>
      <c r="H15713">
        <v>11</v>
      </c>
      <c r="J15713">
        <v>5.1000000000000004E-4</v>
      </c>
      <c r="L15713">
        <v>1.4868055555555553</v>
      </c>
      <c r="M15713" s="2">
        <f t="shared" si="492"/>
        <v>50</v>
      </c>
      <c r="N15713" t="s">
        <v>101</v>
      </c>
    </row>
    <row r="15714" spans="1:14">
      <c r="A15714">
        <v>19</v>
      </c>
      <c r="B15714" t="s">
        <v>10628</v>
      </c>
      <c r="C15714" t="s">
        <v>10629</v>
      </c>
      <c r="D15714">
        <v>801</v>
      </c>
      <c r="E15714" s="1">
        <v>1.333</v>
      </c>
      <c r="F15714">
        <v>1.3839999999999999</v>
      </c>
      <c r="G15714">
        <v>0.33300000000000002</v>
      </c>
      <c r="H15714">
        <v>60</v>
      </c>
      <c r="I15714">
        <v>6.2</v>
      </c>
      <c r="J15714">
        <v>2.0400000000000001E-3</v>
      </c>
      <c r="K15714">
        <v>0.434</v>
      </c>
      <c r="L15714">
        <v>1.4868055555555553</v>
      </c>
      <c r="M15714" s="2">
        <f t="shared" si="492"/>
        <v>52.777777777777779</v>
      </c>
      <c r="N15714" t="s">
        <v>101</v>
      </c>
    </row>
    <row r="15715" spans="1:14">
      <c r="A15715">
        <v>20</v>
      </c>
      <c r="B15715" t="s">
        <v>15974</v>
      </c>
      <c r="C15715" t="s">
        <v>15975</v>
      </c>
      <c r="D15715">
        <v>811</v>
      </c>
      <c r="E15715" s="1">
        <v>1.24</v>
      </c>
      <c r="F15715">
        <v>1.2709999999999999</v>
      </c>
      <c r="G15715">
        <v>1.3160000000000001</v>
      </c>
      <c r="H15715">
        <v>38</v>
      </c>
      <c r="I15715">
        <v>7.7</v>
      </c>
      <c r="J15715">
        <v>1.8699999999999999E-3</v>
      </c>
      <c r="K15715">
        <v>0.56799999999999995</v>
      </c>
      <c r="L15715">
        <v>1.4868055555555553</v>
      </c>
      <c r="M15715" s="2">
        <f t="shared" si="492"/>
        <v>55.555555555555557</v>
      </c>
      <c r="N15715" t="s">
        <v>101</v>
      </c>
    </row>
    <row r="15716" spans="1:14">
      <c r="A15716">
        <v>21</v>
      </c>
      <c r="B15716" t="s">
        <v>2263</v>
      </c>
      <c r="C15716" t="s">
        <v>2262</v>
      </c>
      <c r="D15716">
        <v>472</v>
      </c>
      <c r="E15716" s="1">
        <v>1.137</v>
      </c>
      <c r="F15716">
        <v>1.3959999999999999</v>
      </c>
      <c r="G15716">
        <v>0.25700000000000001</v>
      </c>
      <c r="H15716">
        <v>35</v>
      </c>
      <c r="I15716">
        <v>6.2</v>
      </c>
      <c r="J15716">
        <v>1.2899999999999999E-3</v>
      </c>
      <c r="K15716">
        <v>0.47799999999999998</v>
      </c>
      <c r="L15716">
        <v>1.4868055555555553</v>
      </c>
      <c r="M15716" s="2">
        <f t="shared" si="492"/>
        <v>58.333333333333336</v>
      </c>
      <c r="N15716" t="s">
        <v>101</v>
      </c>
    </row>
    <row r="15717" spans="1:14">
      <c r="A15717">
        <v>22</v>
      </c>
      <c r="B15717" t="s">
        <v>16684</v>
      </c>
      <c r="C15717" t="s">
        <v>16685</v>
      </c>
      <c r="D15717">
        <v>242</v>
      </c>
      <c r="E15717" s="1">
        <v>1.135</v>
      </c>
      <c r="F15717">
        <v>1.248</v>
      </c>
      <c r="G15717">
        <v>0.17399999999999999</v>
      </c>
      <c r="H15717">
        <v>23</v>
      </c>
      <c r="I15717">
        <v>4.5999999999999996</v>
      </c>
      <c r="J15717">
        <v>8.0000000000000004E-4</v>
      </c>
      <c r="K15717">
        <v>0.378</v>
      </c>
      <c r="L15717">
        <v>1.4868055555555553</v>
      </c>
      <c r="M15717" s="2">
        <f t="shared" si="492"/>
        <v>61.111111111111114</v>
      </c>
      <c r="N15717" t="s">
        <v>101</v>
      </c>
    </row>
    <row r="15718" spans="1:14">
      <c r="A15718">
        <v>23</v>
      </c>
      <c r="B15718" t="s">
        <v>2261</v>
      </c>
      <c r="C15718" t="s">
        <v>2260</v>
      </c>
      <c r="D15718">
        <v>526</v>
      </c>
      <c r="E15718" s="1">
        <v>1.1220000000000001</v>
      </c>
      <c r="F15718">
        <v>1.4279999999999999</v>
      </c>
      <c r="G15718">
        <v>0.78900000000000003</v>
      </c>
      <c r="H15718">
        <v>38</v>
      </c>
      <c r="I15718">
        <v>5.9</v>
      </c>
      <c r="J15718">
        <v>1.1299999999999999E-3</v>
      </c>
      <c r="K15718">
        <v>0.38900000000000001</v>
      </c>
      <c r="L15718">
        <v>1.4868055555555553</v>
      </c>
      <c r="M15718" s="2">
        <f t="shared" si="492"/>
        <v>63.888888888888886</v>
      </c>
      <c r="N15718" t="s">
        <v>101</v>
      </c>
    </row>
    <row r="15719" spans="1:14">
      <c r="A15719">
        <v>24</v>
      </c>
      <c r="B15719" t="s">
        <v>10652</v>
      </c>
      <c r="C15719" t="s">
        <v>10653</v>
      </c>
      <c r="D15719">
        <v>114</v>
      </c>
      <c r="E15719" s="1">
        <v>1</v>
      </c>
      <c r="F15719">
        <v>0.47799999999999998</v>
      </c>
      <c r="G15719">
        <v>0.64300000000000002</v>
      </c>
      <c r="H15719">
        <v>28</v>
      </c>
      <c r="I15719">
        <v>2.4</v>
      </c>
      <c r="J15719">
        <v>4.0000000000000003E-5</v>
      </c>
      <c r="K15719">
        <v>1.4E-2</v>
      </c>
      <c r="L15719">
        <v>1.4868055555555553</v>
      </c>
      <c r="M15719" s="2">
        <f t="shared" si="492"/>
        <v>66.666666666666657</v>
      </c>
      <c r="N15719" t="s">
        <v>101</v>
      </c>
    </row>
    <row r="15720" spans="1:14">
      <c r="A15720">
        <v>25</v>
      </c>
      <c r="B15720" t="s">
        <v>6614</v>
      </c>
      <c r="C15720" t="s">
        <v>6613</v>
      </c>
      <c r="D15720">
        <v>280</v>
      </c>
      <c r="E15720" s="1">
        <v>0.96199999999999997</v>
      </c>
      <c r="F15720">
        <v>0.89400000000000002</v>
      </c>
      <c r="G15720">
        <v>7.0999999999999994E-2</v>
      </c>
      <c r="H15720">
        <v>28</v>
      </c>
      <c r="I15720">
        <v>6.8</v>
      </c>
      <c r="J15720">
        <v>7.2999999999999996E-4</v>
      </c>
      <c r="K15720">
        <v>0.314</v>
      </c>
      <c r="L15720">
        <v>1.4868055555555553</v>
      </c>
      <c r="M15720" s="2">
        <f t="shared" si="492"/>
        <v>69.444444444444443</v>
      </c>
      <c r="N15720" t="s">
        <v>101</v>
      </c>
    </row>
    <row r="15721" spans="1:14">
      <c r="A15721">
        <v>26</v>
      </c>
      <c r="B15721" t="s">
        <v>1779</v>
      </c>
      <c r="C15721" t="s">
        <v>1778</v>
      </c>
      <c r="D15721">
        <v>1026</v>
      </c>
      <c r="E15721" s="1">
        <v>0.95</v>
      </c>
      <c r="F15721">
        <v>1.45</v>
      </c>
      <c r="G15721">
        <v>0.44400000000000001</v>
      </c>
      <c r="H15721">
        <v>45</v>
      </c>
      <c r="I15721">
        <v>7.5</v>
      </c>
      <c r="J15721">
        <v>2.2599999999999999E-3</v>
      </c>
      <c r="K15721">
        <v>0.47899999999999998</v>
      </c>
      <c r="L15721">
        <v>1.4868055555555553</v>
      </c>
      <c r="M15721" s="2">
        <f t="shared" si="492"/>
        <v>72.222222222222214</v>
      </c>
      <c r="N15721" t="s">
        <v>101</v>
      </c>
    </row>
    <row r="15722" spans="1:14">
      <c r="A15722">
        <v>27</v>
      </c>
      <c r="B15722" t="s">
        <v>15914</v>
      </c>
      <c r="C15722" t="s">
        <v>15915</v>
      </c>
      <c r="D15722">
        <v>325</v>
      </c>
      <c r="E15722" s="1">
        <v>0.84599999999999997</v>
      </c>
      <c r="F15722">
        <v>0.79600000000000004</v>
      </c>
      <c r="G15722">
        <v>0.312</v>
      </c>
      <c r="H15722">
        <v>48</v>
      </c>
      <c r="I15722">
        <v>6.2</v>
      </c>
      <c r="J15722">
        <v>6.4000000000000005E-4</v>
      </c>
      <c r="K15722">
        <v>0.20300000000000001</v>
      </c>
      <c r="L15722">
        <v>1.4868055555555553</v>
      </c>
      <c r="M15722" s="2">
        <f t="shared" si="492"/>
        <v>75</v>
      </c>
      <c r="N15722" t="s">
        <v>101</v>
      </c>
    </row>
    <row r="15723" spans="1:14">
      <c r="A15723">
        <v>28</v>
      </c>
      <c r="B15723" t="s">
        <v>6610</v>
      </c>
      <c r="C15723" t="s">
        <v>6609</v>
      </c>
      <c r="D15723">
        <v>589</v>
      </c>
      <c r="E15723" s="1">
        <v>0.81200000000000006</v>
      </c>
      <c r="F15723">
        <v>0.96099999999999997</v>
      </c>
      <c r="G15723">
        <v>0.68600000000000005</v>
      </c>
      <c r="H15723">
        <v>35</v>
      </c>
      <c r="I15723">
        <v>8.6999999999999993</v>
      </c>
      <c r="J15723">
        <v>1E-3</v>
      </c>
      <c r="K15723">
        <v>0.315</v>
      </c>
      <c r="L15723">
        <v>1.4868055555555553</v>
      </c>
      <c r="M15723" s="2">
        <f t="shared" si="492"/>
        <v>77.777777777777786</v>
      </c>
      <c r="N15723" t="s">
        <v>101</v>
      </c>
    </row>
    <row r="15724" spans="1:14">
      <c r="A15724">
        <v>29</v>
      </c>
      <c r="B15724" t="s">
        <v>1110</v>
      </c>
      <c r="C15724" t="s">
        <v>1109</v>
      </c>
      <c r="D15724">
        <v>491</v>
      </c>
      <c r="E15724" s="1">
        <v>0.78800000000000003</v>
      </c>
      <c r="F15724">
        <v>0.89100000000000001</v>
      </c>
      <c r="G15724">
        <v>6.0999999999999999E-2</v>
      </c>
      <c r="H15724">
        <v>33</v>
      </c>
      <c r="I15724">
        <v>8.6</v>
      </c>
      <c r="J15724">
        <v>1.0399999999999999E-3</v>
      </c>
      <c r="K15724">
        <v>0.29299999999999998</v>
      </c>
      <c r="L15724">
        <v>1.4868055555555553</v>
      </c>
      <c r="M15724" s="2">
        <f t="shared" si="492"/>
        <v>80.555555555555557</v>
      </c>
      <c r="N15724" t="s">
        <v>101</v>
      </c>
    </row>
    <row r="15725" spans="1:14">
      <c r="A15725">
        <v>30</v>
      </c>
      <c r="B15725" t="s">
        <v>1775</v>
      </c>
      <c r="C15725" t="s">
        <v>1774</v>
      </c>
      <c r="D15725">
        <v>127</v>
      </c>
      <c r="E15725" s="1">
        <v>0.76600000000000001</v>
      </c>
      <c r="F15725">
        <v>1.157</v>
      </c>
      <c r="G15725">
        <v>2.3E-2</v>
      </c>
      <c r="H15725">
        <v>44</v>
      </c>
      <c r="I15725">
        <v>3.1</v>
      </c>
      <c r="J15725">
        <v>8.3000000000000001E-4</v>
      </c>
      <c r="K15725">
        <v>0.439</v>
      </c>
      <c r="L15725">
        <v>1.4868055555555553</v>
      </c>
      <c r="M15725" s="2">
        <f t="shared" si="492"/>
        <v>83.333333333333343</v>
      </c>
      <c r="N15725" t="s">
        <v>101</v>
      </c>
    </row>
    <row r="15726" spans="1:14">
      <c r="A15726">
        <v>31</v>
      </c>
      <c r="B15726" t="s">
        <v>10648</v>
      </c>
      <c r="C15726" t="s">
        <v>10649</v>
      </c>
      <c r="D15726">
        <v>75</v>
      </c>
      <c r="E15726" s="1">
        <v>0.73799999999999999</v>
      </c>
      <c r="F15726">
        <v>1</v>
      </c>
      <c r="G15726">
        <v>0</v>
      </c>
      <c r="H15726">
        <v>26</v>
      </c>
      <c r="J15726">
        <v>4.8000000000000001E-4</v>
      </c>
      <c r="K15726">
        <v>0.36699999999999999</v>
      </c>
      <c r="L15726">
        <v>1.4868055555555553</v>
      </c>
      <c r="M15726" s="2">
        <f t="shared" si="492"/>
        <v>86.111111111111114</v>
      </c>
      <c r="N15726" t="s">
        <v>101</v>
      </c>
    </row>
    <row r="15727" spans="1:14">
      <c r="A15727">
        <v>32</v>
      </c>
      <c r="B15727" t="s">
        <v>1098</v>
      </c>
      <c r="C15727" t="s">
        <v>1097</v>
      </c>
      <c r="D15727">
        <v>869</v>
      </c>
      <c r="E15727" s="1">
        <v>0.66300000000000003</v>
      </c>
      <c r="F15727">
        <v>1.2210000000000001</v>
      </c>
      <c r="G15727">
        <v>9.0999999999999998E-2</v>
      </c>
      <c r="H15727">
        <v>44</v>
      </c>
      <c r="I15727">
        <v>8.8000000000000007</v>
      </c>
      <c r="J15727">
        <v>1.42E-3</v>
      </c>
      <c r="K15727">
        <v>0.38100000000000001</v>
      </c>
      <c r="L15727">
        <v>1.4868055555555553</v>
      </c>
      <c r="M15727" s="2">
        <f t="shared" si="492"/>
        <v>88.888888888888886</v>
      </c>
      <c r="N15727" t="s">
        <v>101</v>
      </c>
    </row>
    <row r="15728" spans="1:14">
      <c r="A15728">
        <v>33</v>
      </c>
      <c r="B15728" t="s">
        <v>2347</v>
      </c>
      <c r="C15728" t="s">
        <v>2346</v>
      </c>
      <c r="D15728">
        <v>138</v>
      </c>
      <c r="E15728" s="1">
        <v>0.60499999999999998</v>
      </c>
      <c r="G15728">
        <v>0.05</v>
      </c>
      <c r="H15728">
        <v>20</v>
      </c>
      <c r="I15728">
        <v>6.3</v>
      </c>
      <c r="J15728">
        <v>4.0999999999999999E-4</v>
      </c>
      <c r="L15728">
        <v>1.4868055555555553</v>
      </c>
      <c r="M15728" s="2">
        <f t="shared" si="492"/>
        <v>91.666666666666657</v>
      </c>
      <c r="N15728" t="s">
        <v>101</v>
      </c>
    </row>
    <row r="15729" spans="1:14">
      <c r="A15729">
        <v>34</v>
      </c>
      <c r="B15729" t="s">
        <v>10638</v>
      </c>
      <c r="C15729" t="s">
        <v>10639</v>
      </c>
      <c r="D15729">
        <v>135</v>
      </c>
      <c r="E15729" s="1">
        <v>0.59399999999999997</v>
      </c>
      <c r="F15729">
        <v>0.56000000000000005</v>
      </c>
      <c r="G15729">
        <v>0.878</v>
      </c>
      <c r="H15729">
        <v>41</v>
      </c>
      <c r="I15729">
        <v>2.7</v>
      </c>
      <c r="J15729">
        <v>5.9999999999999995E-4</v>
      </c>
      <c r="K15729">
        <v>0.24199999999999999</v>
      </c>
      <c r="L15729">
        <v>1.4868055555555553</v>
      </c>
      <c r="M15729" s="2">
        <f t="shared" si="492"/>
        <v>94.444444444444443</v>
      </c>
      <c r="N15729" t="s">
        <v>101</v>
      </c>
    </row>
    <row r="15730" spans="1:14">
      <c r="A15730">
        <v>35</v>
      </c>
      <c r="B15730" t="s">
        <v>618</v>
      </c>
      <c r="C15730" t="s">
        <v>617</v>
      </c>
      <c r="D15730">
        <v>105</v>
      </c>
      <c r="E15730" s="1">
        <v>0.314</v>
      </c>
      <c r="F15730">
        <v>0.38</v>
      </c>
      <c r="G15730">
        <v>0.88200000000000001</v>
      </c>
      <c r="H15730">
        <v>17</v>
      </c>
      <c r="I15730">
        <v>6.6</v>
      </c>
      <c r="J15730">
        <v>2.7999999999999998E-4</v>
      </c>
      <c r="K15730">
        <v>0.17299999999999999</v>
      </c>
      <c r="L15730">
        <v>1.4868055555555553</v>
      </c>
      <c r="M15730" s="2">
        <f t="shared" si="492"/>
        <v>97.222222222222214</v>
      </c>
      <c r="N15730" t="s">
        <v>101</v>
      </c>
    </row>
    <row r="15731" spans="1:14">
      <c r="A15731">
        <v>36</v>
      </c>
      <c r="B15731" t="s">
        <v>10626</v>
      </c>
      <c r="C15731" t="s">
        <v>10627</v>
      </c>
      <c r="D15731">
        <v>15</v>
      </c>
      <c r="E15731" s="1">
        <v>6.0999999999999999E-2</v>
      </c>
      <c r="F15731">
        <v>4.9000000000000002E-2</v>
      </c>
      <c r="J15731">
        <v>3.0000000000000001E-5</v>
      </c>
      <c r="K15731">
        <v>1.2999999999999999E-2</v>
      </c>
      <c r="L15731">
        <v>1.4868055555555553</v>
      </c>
      <c r="M15731" s="2">
        <f t="shared" si="492"/>
        <v>100</v>
      </c>
      <c r="N15731" t="s">
        <v>101</v>
      </c>
    </row>
    <row r="15732" spans="1:14" s="3" customFormat="1">
      <c r="E15732" s="4"/>
      <c r="M15732" s="5"/>
    </row>
    <row r="15733" spans="1:14">
      <c r="A15733">
        <v>1</v>
      </c>
      <c r="B15733" t="s">
        <v>4537</v>
      </c>
      <c r="C15733" t="s">
        <v>4536</v>
      </c>
      <c r="D15733">
        <v>3517</v>
      </c>
      <c r="E15733" s="1">
        <v>3.28</v>
      </c>
      <c r="F15733">
        <v>3.5019999999999998</v>
      </c>
      <c r="G15733">
        <v>0.40500000000000003</v>
      </c>
      <c r="H15733">
        <v>131</v>
      </c>
      <c r="I15733">
        <v>6.5</v>
      </c>
      <c r="J15733">
        <v>7.4099999999999999E-3</v>
      </c>
      <c r="K15733">
        <v>0.92700000000000005</v>
      </c>
      <c r="L15733">
        <f>AVERAGE(E15733:E15844)</f>
        <v>0.93918918918918903</v>
      </c>
      <c r="M15733" s="2">
        <f t="shared" ref="M15733:M15764" si="493">A15733/92*100</f>
        <v>1.0869565217391304</v>
      </c>
      <c r="N15733" t="s">
        <v>100</v>
      </c>
    </row>
    <row r="15734" spans="1:14">
      <c r="A15734">
        <v>2</v>
      </c>
      <c r="B15734" t="s">
        <v>2874</v>
      </c>
      <c r="C15734" t="s">
        <v>2873</v>
      </c>
      <c r="D15734">
        <v>1133</v>
      </c>
      <c r="E15734" s="1">
        <v>2.8610000000000002</v>
      </c>
      <c r="F15734">
        <v>3.2269999999999999</v>
      </c>
      <c r="G15734">
        <v>2.133</v>
      </c>
      <c r="H15734">
        <v>15</v>
      </c>
      <c r="I15734">
        <v>7.6</v>
      </c>
      <c r="J15734">
        <v>2.5500000000000002E-3</v>
      </c>
      <c r="K15734">
        <v>1.6519999999999999</v>
      </c>
      <c r="L15734">
        <v>0.7442391304347824</v>
      </c>
      <c r="M15734" s="2">
        <f t="shared" si="493"/>
        <v>2.1739130434782608</v>
      </c>
      <c r="N15734" t="s">
        <v>100</v>
      </c>
    </row>
    <row r="15735" spans="1:14">
      <c r="A15735">
        <v>3</v>
      </c>
      <c r="B15735" t="s">
        <v>3153</v>
      </c>
      <c r="C15735" t="s">
        <v>3154</v>
      </c>
      <c r="D15735">
        <v>7150</v>
      </c>
      <c r="E15735" s="1">
        <v>2.3719999999999999</v>
      </c>
      <c r="F15735">
        <v>2.9329999999999998</v>
      </c>
      <c r="G15735">
        <v>0.54500000000000004</v>
      </c>
      <c r="H15735">
        <v>244</v>
      </c>
      <c r="I15735">
        <v>5.9</v>
      </c>
      <c r="J15735">
        <v>1.942E-2</v>
      </c>
      <c r="K15735">
        <v>0.92</v>
      </c>
      <c r="L15735">
        <v>0.7442391304347824</v>
      </c>
      <c r="M15735" s="2">
        <f t="shared" si="493"/>
        <v>3.2608695652173911</v>
      </c>
      <c r="N15735" t="s">
        <v>100</v>
      </c>
    </row>
    <row r="15736" spans="1:14">
      <c r="A15736">
        <v>4</v>
      </c>
      <c r="B15736" t="s">
        <v>2439</v>
      </c>
      <c r="C15736" t="s">
        <v>2438</v>
      </c>
      <c r="D15736">
        <v>353</v>
      </c>
      <c r="E15736" s="1">
        <v>2.0910000000000002</v>
      </c>
      <c r="F15736">
        <v>4.2839999999999998</v>
      </c>
      <c r="G15736">
        <v>0.20799999999999999</v>
      </c>
      <c r="H15736">
        <v>24</v>
      </c>
      <c r="I15736">
        <v>4.8</v>
      </c>
      <c r="J15736">
        <v>2.3400000000000001E-3</v>
      </c>
      <c r="K15736">
        <v>1.6459999999999999</v>
      </c>
      <c r="L15736">
        <v>0.7442391304347824</v>
      </c>
      <c r="M15736" s="2">
        <f t="shared" si="493"/>
        <v>4.3478260869565215</v>
      </c>
      <c r="N15736" t="s">
        <v>100</v>
      </c>
    </row>
    <row r="15737" spans="1:14">
      <c r="A15737">
        <v>5</v>
      </c>
      <c r="B15737" t="s">
        <v>6570</v>
      </c>
      <c r="C15737" t="s">
        <v>6569</v>
      </c>
      <c r="D15737">
        <v>6386</v>
      </c>
      <c r="E15737" s="1">
        <v>1.964</v>
      </c>
      <c r="F15737">
        <v>2.391</v>
      </c>
      <c r="G15737">
        <v>0.36699999999999999</v>
      </c>
      <c r="H15737">
        <v>286</v>
      </c>
      <c r="I15737">
        <v>7</v>
      </c>
      <c r="J15737">
        <v>1.4970000000000001E-2</v>
      </c>
      <c r="K15737">
        <v>0.77900000000000003</v>
      </c>
      <c r="L15737">
        <v>0.7442391304347824</v>
      </c>
      <c r="M15737" s="2">
        <f t="shared" si="493"/>
        <v>5.4347826086956523</v>
      </c>
      <c r="N15737" t="s">
        <v>100</v>
      </c>
    </row>
    <row r="15738" spans="1:14">
      <c r="A15738">
        <v>6</v>
      </c>
      <c r="B15738" t="s">
        <v>4507</v>
      </c>
      <c r="C15738" t="s">
        <v>4506</v>
      </c>
      <c r="D15738">
        <v>2086</v>
      </c>
      <c r="E15738" s="1">
        <v>1.948</v>
      </c>
      <c r="F15738">
        <v>2.181</v>
      </c>
      <c r="G15738">
        <v>0.373</v>
      </c>
      <c r="H15738">
        <v>51</v>
      </c>
      <c r="I15738" t="s">
        <v>18288</v>
      </c>
      <c r="J15738">
        <v>2.7399999999999998E-3</v>
      </c>
      <c r="K15738">
        <v>0.745</v>
      </c>
      <c r="L15738">
        <v>0.7442391304347824</v>
      </c>
      <c r="M15738" s="2">
        <f t="shared" si="493"/>
        <v>6.5217391304347823</v>
      </c>
      <c r="N15738" t="s">
        <v>100</v>
      </c>
    </row>
    <row r="15739" spans="1:14">
      <c r="A15739">
        <v>7</v>
      </c>
      <c r="B15739" t="s">
        <v>3989</v>
      </c>
      <c r="C15739" t="s">
        <v>3988</v>
      </c>
      <c r="D15739">
        <v>4521</v>
      </c>
      <c r="E15739" s="1">
        <v>1.9379999999999999</v>
      </c>
      <c r="F15739">
        <v>2.9009999999999998</v>
      </c>
      <c r="G15739">
        <v>0.79400000000000004</v>
      </c>
      <c r="H15739">
        <v>63</v>
      </c>
      <c r="I15739" t="s">
        <v>18288</v>
      </c>
      <c r="J15739">
        <v>7.3699999999999998E-3</v>
      </c>
      <c r="K15739">
        <v>1.262</v>
      </c>
      <c r="L15739">
        <v>0.7442391304347824</v>
      </c>
      <c r="M15739" s="2">
        <f t="shared" si="493"/>
        <v>7.608695652173914</v>
      </c>
      <c r="N15739" t="s">
        <v>100</v>
      </c>
    </row>
    <row r="15740" spans="1:14">
      <c r="A15740">
        <v>8</v>
      </c>
      <c r="B15740" t="s">
        <v>1583</v>
      </c>
      <c r="C15740" t="s">
        <v>1582</v>
      </c>
      <c r="D15740">
        <v>3269</v>
      </c>
      <c r="E15740" s="1">
        <v>1.522</v>
      </c>
      <c r="F15740">
        <v>2.9409999999999998</v>
      </c>
      <c r="G15740">
        <v>0.20499999999999999</v>
      </c>
      <c r="H15740">
        <v>39</v>
      </c>
      <c r="I15740" t="s">
        <v>18288</v>
      </c>
      <c r="J15740">
        <v>7.1700000000000002E-3</v>
      </c>
      <c r="K15740">
        <v>1.857</v>
      </c>
      <c r="L15740">
        <v>0.7442391304347824</v>
      </c>
      <c r="M15740" s="2">
        <f t="shared" si="493"/>
        <v>8.695652173913043</v>
      </c>
      <c r="N15740" t="s">
        <v>100</v>
      </c>
    </row>
    <row r="15741" spans="1:14">
      <c r="A15741">
        <v>9</v>
      </c>
      <c r="B15741" t="s">
        <v>2437</v>
      </c>
      <c r="C15741" t="s">
        <v>2436</v>
      </c>
      <c r="D15741">
        <v>975</v>
      </c>
      <c r="E15741" s="1">
        <v>1.4870000000000001</v>
      </c>
      <c r="G15741">
        <v>0.10299999999999999</v>
      </c>
      <c r="H15741">
        <v>39</v>
      </c>
      <c r="I15741">
        <v>7</v>
      </c>
      <c r="J15741">
        <v>2.8300000000000001E-3</v>
      </c>
      <c r="L15741">
        <v>0.7442391304347824</v>
      </c>
      <c r="M15741" s="2">
        <f t="shared" si="493"/>
        <v>9.7826086956521738</v>
      </c>
      <c r="N15741" t="s">
        <v>100</v>
      </c>
    </row>
    <row r="15742" spans="1:14">
      <c r="A15742">
        <v>10</v>
      </c>
      <c r="B15742" t="s">
        <v>4255</v>
      </c>
      <c r="C15742" t="s">
        <v>4254</v>
      </c>
      <c r="D15742">
        <v>913</v>
      </c>
      <c r="E15742" s="1">
        <v>1.4850000000000001</v>
      </c>
      <c r="F15742">
        <v>1.643</v>
      </c>
      <c r="G15742">
        <v>8.1000000000000003E-2</v>
      </c>
      <c r="H15742">
        <v>37</v>
      </c>
      <c r="I15742" t="s">
        <v>18288</v>
      </c>
      <c r="J15742">
        <v>3.2100000000000002E-3</v>
      </c>
      <c r="K15742">
        <v>1.167</v>
      </c>
      <c r="L15742">
        <v>0.7442391304347824</v>
      </c>
      <c r="M15742" s="2">
        <f t="shared" si="493"/>
        <v>10.869565217391305</v>
      </c>
      <c r="N15742" t="s">
        <v>100</v>
      </c>
    </row>
    <row r="15743" spans="1:14">
      <c r="A15743">
        <v>11</v>
      </c>
      <c r="B15743" t="s">
        <v>1154</v>
      </c>
      <c r="C15743" t="s">
        <v>1153</v>
      </c>
      <c r="D15743">
        <v>1061</v>
      </c>
      <c r="E15743" s="1">
        <v>1.462</v>
      </c>
      <c r="G15743">
        <v>0.26600000000000001</v>
      </c>
      <c r="H15743">
        <v>64</v>
      </c>
      <c r="I15743">
        <v>6</v>
      </c>
      <c r="J15743">
        <v>3.0699999999999998E-3</v>
      </c>
      <c r="L15743">
        <v>0.7442391304347824</v>
      </c>
      <c r="M15743" s="2">
        <f t="shared" si="493"/>
        <v>11.956521739130435</v>
      </c>
      <c r="N15743" t="s">
        <v>100</v>
      </c>
    </row>
    <row r="15744" spans="1:14">
      <c r="A15744">
        <v>12</v>
      </c>
      <c r="B15744" t="s">
        <v>2435</v>
      </c>
      <c r="C15744" t="s">
        <v>2434</v>
      </c>
      <c r="D15744">
        <v>573</v>
      </c>
      <c r="E15744" s="1">
        <v>1.4470000000000001</v>
      </c>
      <c r="F15744">
        <v>1.581</v>
      </c>
      <c r="G15744">
        <v>3.2000000000000001E-2</v>
      </c>
      <c r="H15744">
        <v>31</v>
      </c>
      <c r="I15744">
        <v>7.1</v>
      </c>
      <c r="J15744">
        <v>1.32E-3</v>
      </c>
      <c r="K15744">
        <v>0.60899999999999999</v>
      </c>
      <c r="L15744">
        <v>0.7442391304347824</v>
      </c>
      <c r="M15744" s="2">
        <f t="shared" si="493"/>
        <v>13.043478260869565</v>
      </c>
      <c r="N15744" t="s">
        <v>100</v>
      </c>
    </row>
    <row r="15745" spans="1:14">
      <c r="A15745">
        <v>13</v>
      </c>
      <c r="B15745" t="s">
        <v>6568</v>
      </c>
      <c r="C15745" t="s">
        <v>6567</v>
      </c>
      <c r="D15745">
        <v>1665</v>
      </c>
      <c r="E15745" s="1">
        <v>1.379</v>
      </c>
      <c r="F15745">
        <v>1.97</v>
      </c>
      <c r="G15745">
        <v>0.192</v>
      </c>
      <c r="H15745">
        <v>52</v>
      </c>
      <c r="I15745">
        <v>7.3</v>
      </c>
      <c r="J15745">
        <v>4.62E-3</v>
      </c>
      <c r="K15745">
        <v>0.78200000000000003</v>
      </c>
      <c r="L15745">
        <v>0.7442391304347824</v>
      </c>
      <c r="M15745" s="2">
        <f t="shared" si="493"/>
        <v>14.130434782608695</v>
      </c>
      <c r="N15745" t="s">
        <v>100</v>
      </c>
    </row>
    <row r="15746" spans="1:14">
      <c r="A15746">
        <v>14</v>
      </c>
      <c r="B15746" t="s">
        <v>19138</v>
      </c>
      <c r="C15746" t="s">
        <v>19139</v>
      </c>
      <c r="D15746">
        <v>628</v>
      </c>
      <c r="E15746" s="1">
        <v>1.3029999999999999</v>
      </c>
      <c r="F15746">
        <v>1.448</v>
      </c>
      <c r="G15746">
        <v>0.32400000000000001</v>
      </c>
      <c r="H15746">
        <v>37</v>
      </c>
      <c r="I15746">
        <v>7.3</v>
      </c>
      <c r="J15746">
        <v>2.0899999999999998E-3</v>
      </c>
      <c r="K15746">
        <v>0.72299999999999998</v>
      </c>
      <c r="L15746">
        <v>0.7442391304347824</v>
      </c>
      <c r="M15746" s="2">
        <f t="shared" si="493"/>
        <v>15.217391304347828</v>
      </c>
      <c r="N15746" t="s">
        <v>100</v>
      </c>
    </row>
    <row r="15747" spans="1:14">
      <c r="A15747">
        <v>15</v>
      </c>
      <c r="B15747" t="s">
        <v>2433</v>
      </c>
      <c r="C15747" t="s">
        <v>2432</v>
      </c>
      <c r="D15747">
        <v>1094</v>
      </c>
      <c r="E15747" s="1">
        <v>1.2949999999999999</v>
      </c>
      <c r="F15747">
        <v>1.343</v>
      </c>
      <c r="G15747">
        <v>0.14499999999999999</v>
      </c>
      <c r="H15747">
        <v>62</v>
      </c>
      <c r="I15747" t="s">
        <v>18288</v>
      </c>
      <c r="J15747">
        <v>2.0500000000000002E-3</v>
      </c>
      <c r="K15747">
        <v>0.502</v>
      </c>
      <c r="L15747">
        <v>0.7442391304347824</v>
      </c>
      <c r="M15747" s="2">
        <f t="shared" si="493"/>
        <v>16.304347826086957</v>
      </c>
      <c r="N15747" t="s">
        <v>100</v>
      </c>
    </row>
    <row r="15748" spans="1:14">
      <c r="A15748">
        <v>16</v>
      </c>
      <c r="B15748" t="s">
        <v>2431</v>
      </c>
      <c r="C15748" t="s">
        <v>2430</v>
      </c>
      <c r="D15748">
        <v>2834</v>
      </c>
      <c r="E15748" s="1">
        <v>1.264</v>
      </c>
      <c r="F15748">
        <v>1.51</v>
      </c>
      <c r="G15748">
        <v>0.18099999999999999</v>
      </c>
      <c r="H15748">
        <v>155</v>
      </c>
      <c r="I15748">
        <v>7.2</v>
      </c>
      <c r="J15748">
        <v>7.5500000000000003E-3</v>
      </c>
      <c r="K15748">
        <v>0.57199999999999995</v>
      </c>
      <c r="L15748">
        <v>0.7442391304347824</v>
      </c>
      <c r="M15748" s="2">
        <f t="shared" si="493"/>
        <v>17.391304347826086</v>
      </c>
      <c r="N15748" t="s">
        <v>100</v>
      </c>
    </row>
    <row r="15749" spans="1:14">
      <c r="A15749">
        <v>17</v>
      </c>
      <c r="B15749" t="s">
        <v>2429</v>
      </c>
      <c r="C15749" t="s">
        <v>2428</v>
      </c>
      <c r="D15749">
        <v>723</v>
      </c>
      <c r="E15749" s="1">
        <v>1.24</v>
      </c>
      <c r="F15749">
        <v>1.1619999999999999</v>
      </c>
      <c r="G15749">
        <v>0.224</v>
      </c>
      <c r="H15749">
        <v>76</v>
      </c>
      <c r="I15749">
        <v>6.1</v>
      </c>
      <c r="J15749">
        <v>1.91E-3</v>
      </c>
      <c r="K15749">
        <v>0.374</v>
      </c>
      <c r="L15749">
        <v>0.7442391304347824</v>
      </c>
      <c r="M15749" s="2">
        <f t="shared" si="493"/>
        <v>18.478260869565215</v>
      </c>
      <c r="N15749" t="s">
        <v>100</v>
      </c>
    </row>
    <row r="15750" spans="1:14">
      <c r="A15750">
        <v>18</v>
      </c>
      <c r="B15750" t="s">
        <v>2427</v>
      </c>
      <c r="C15750" t="s">
        <v>2426</v>
      </c>
      <c r="D15750">
        <v>174</v>
      </c>
      <c r="E15750" s="1">
        <v>1.204</v>
      </c>
      <c r="G15750">
        <v>0.182</v>
      </c>
      <c r="H15750">
        <v>22</v>
      </c>
      <c r="I15750">
        <v>3.6</v>
      </c>
      <c r="J15750">
        <v>6.7000000000000002E-4</v>
      </c>
      <c r="L15750">
        <v>0.7442391304347824</v>
      </c>
      <c r="M15750" s="2">
        <f t="shared" si="493"/>
        <v>19.565217391304348</v>
      </c>
      <c r="N15750" t="s">
        <v>100</v>
      </c>
    </row>
    <row r="15751" spans="1:14">
      <c r="A15751">
        <v>19</v>
      </c>
      <c r="B15751" t="s">
        <v>14684</v>
      </c>
      <c r="C15751" t="s">
        <v>14685</v>
      </c>
      <c r="D15751">
        <v>490</v>
      </c>
      <c r="E15751" s="1">
        <v>1.113</v>
      </c>
      <c r="F15751">
        <v>1.5449999999999999</v>
      </c>
      <c r="G15751">
        <v>0.41399999999999998</v>
      </c>
      <c r="H15751">
        <v>29</v>
      </c>
      <c r="I15751">
        <v>7.5</v>
      </c>
      <c r="J15751">
        <v>1.01E-3</v>
      </c>
      <c r="K15751">
        <v>0.47499999999999998</v>
      </c>
      <c r="L15751">
        <v>0.7442391304347824</v>
      </c>
      <c r="M15751" s="2">
        <f t="shared" si="493"/>
        <v>20.652173913043477</v>
      </c>
      <c r="N15751" t="s">
        <v>100</v>
      </c>
    </row>
    <row r="15752" spans="1:14">
      <c r="A15752">
        <v>20</v>
      </c>
      <c r="B15752" t="s">
        <v>4071</v>
      </c>
      <c r="C15752" t="s">
        <v>4070</v>
      </c>
      <c r="D15752">
        <v>794</v>
      </c>
      <c r="E15752" s="1">
        <v>1.0589999999999999</v>
      </c>
      <c r="F15752">
        <v>1.7789999999999999</v>
      </c>
      <c r="G15752">
        <v>0.11799999999999999</v>
      </c>
      <c r="H15752">
        <v>17</v>
      </c>
      <c r="I15752" t="s">
        <v>18288</v>
      </c>
      <c r="J15752">
        <v>9.3999999999999997E-4</v>
      </c>
      <c r="K15752">
        <v>0.625</v>
      </c>
      <c r="L15752">
        <v>0.7442391304347824</v>
      </c>
      <c r="M15752" s="2">
        <f t="shared" si="493"/>
        <v>21.739130434782609</v>
      </c>
      <c r="N15752" t="s">
        <v>100</v>
      </c>
    </row>
    <row r="15753" spans="1:14">
      <c r="A15753">
        <v>21</v>
      </c>
      <c r="B15753" t="s">
        <v>2425</v>
      </c>
      <c r="C15753" t="s">
        <v>2424</v>
      </c>
      <c r="D15753">
        <v>622</v>
      </c>
      <c r="E15753" s="1">
        <v>1.046</v>
      </c>
      <c r="F15753">
        <v>1.415</v>
      </c>
      <c r="G15753">
        <v>8.5999999999999993E-2</v>
      </c>
      <c r="H15753">
        <v>35</v>
      </c>
      <c r="I15753">
        <v>8.3000000000000007</v>
      </c>
      <c r="J15753">
        <v>1.31E-3</v>
      </c>
      <c r="K15753">
        <v>0.50800000000000001</v>
      </c>
      <c r="L15753">
        <v>0.7442391304347824</v>
      </c>
      <c r="M15753" s="2">
        <f t="shared" si="493"/>
        <v>22.826086956521738</v>
      </c>
      <c r="N15753" t="s">
        <v>100</v>
      </c>
    </row>
    <row r="15754" spans="1:14">
      <c r="A15754">
        <v>22</v>
      </c>
      <c r="B15754" t="s">
        <v>2339</v>
      </c>
      <c r="C15754" t="s">
        <v>2338</v>
      </c>
      <c r="D15754">
        <v>555</v>
      </c>
      <c r="E15754" s="1">
        <v>1.02</v>
      </c>
      <c r="F15754">
        <v>1.6160000000000001</v>
      </c>
      <c r="G15754">
        <v>0.105</v>
      </c>
      <c r="H15754">
        <v>38</v>
      </c>
      <c r="I15754">
        <v>6.9</v>
      </c>
      <c r="J15754">
        <v>1.6100000000000001E-3</v>
      </c>
      <c r="K15754">
        <v>0.73299999999999998</v>
      </c>
      <c r="L15754">
        <v>0.7442391304347824</v>
      </c>
      <c r="M15754" s="2">
        <f t="shared" si="493"/>
        <v>23.913043478260871</v>
      </c>
      <c r="N15754" t="s">
        <v>100</v>
      </c>
    </row>
    <row r="15755" spans="1:14">
      <c r="A15755">
        <v>23</v>
      </c>
      <c r="B15755" t="s">
        <v>2311</v>
      </c>
      <c r="C15755" t="s">
        <v>2310</v>
      </c>
      <c r="D15755">
        <v>1016</v>
      </c>
      <c r="E15755" s="1">
        <v>0.98099999999999998</v>
      </c>
      <c r="F15755">
        <v>1.33</v>
      </c>
      <c r="G15755">
        <v>9.8000000000000004E-2</v>
      </c>
      <c r="H15755">
        <v>61</v>
      </c>
      <c r="I15755">
        <v>8.6999999999999993</v>
      </c>
      <c r="J15755">
        <v>2.0400000000000001E-3</v>
      </c>
      <c r="K15755">
        <v>0.441</v>
      </c>
      <c r="L15755">
        <v>0.7442391304347824</v>
      </c>
      <c r="M15755" s="2">
        <f t="shared" si="493"/>
        <v>25</v>
      </c>
      <c r="N15755" t="s">
        <v>100</v>
      </c>
    </row>
    <row r="15756" spans="1:14">
      <c r="A15756">
        <v>24</v>
      </c>
      <c r="B15756" t="s">
        <v>2423</v>
      </c>
      <c r="C15756" t="s">
        <v>2422</v>
      </c>
      <c r="D15756">
        <v>479</v>
      </c>
      <c r="E15756" s="1">
        <v>0.95199999999999996</v>
      </c>
      <c r="G15756">
        <v>0.13200000000000001</v>
      </c>
      <c r="H15756">
        <v>38</v>
      </c>
      <c r="I15756">
        <v>7.3</v>
      </c>
      <c r="J15756">
        <v>1.3699999999999999E-3</v>
      </c>
      <c r="L15756">
        <v>0.7442391304347824</v>
      </c>
      <c r="M15756" s="2">
        <f t="shared" si="493"/>
        <v>26.086956521739129</v>
      </c>
      <c r="N15756" t="s">
        <v>100</v>
      </c>
    </row>
    <row r="15757" spans="1:14">
      <c r="A15757">
        <v>25</v>
      </c>
      <c r="B15757" t="s">
        <v>2115</v>
      </c>
      <c r="C15757" t="s">
        <v>2114</v>
      </c>
      <c r="D15757">
        <v>1308</v>
      </c>
      <c r="E15757" s="1">
        <v>0.94</v>
      </c>
      <c r="F15757">
        <v>1.3220000000000001</v>
      </c>
      <c r="G15757">
        <v>0.14899999999999999</v>
      </c>
      <c r="H15757">
        <v>74</v>
      </c>
      <c r="I15757">
        <v>9.3000000000000007</v>
      </c>
      <c r="J15757">
        <v>2.33E-3</v>
      </c>
      <c r="K15757">
        <v>0.497</v>
      </c>
      <c r="L15757">
        <v>0.7442391304347824</v>
      </c>
      <c r="M15757" s="2">
        <f t="shared" si="493"/>
        <v>27.173913043478258</v>
      </c>
      <c r="N15757" t="s">
        <v>100</v>
      </c>
    </row>
    <row r="15758" spans="1:14">
      <c r="A15758">
        <v>26</v>
      </c>
      <c r="B15758" t="s">
        <v>3927</v>
      </c>
      <c r="C15758" t="s">
        <v>3926</v>
      </c>
      <c r="D15758">
        <v>185</v>
      </c>
      <c r="E15758" s="1">
        <v>0.90200000000000002</v>
      </c>
      <c r="G15758">
        <v>0</v>
      </c>
      <c r="H15758">
        <v>23</v>
      </c>
      <c r="I15758">
        <v>4.8</v>
      </c>
      <c r="J15758">
        <v>6.4000000000000005E-4</v>
      </c>
      <c r="L15758">
        <v>0.7442391304347824</v>
      </c>
      <c r="M15758" s="2">
        <f t="shared" si="493"/>
        <v>28.260869565217391</v>
      </c>
      <c r="N15758" t="s">
        <v>100</v>
      </c>
    </row>
    <row r="15759" spans="1:14">
      <c r="A15759">
        <v>27</v>
      </c>
      <c r="B15759" t="s">
        <v>3925</v>
      </c>
      <c r="C15759" t="s">
        <v>3924</v>
      </c>
      <c r="D15759">
        <v>521</v>
      </c>
      <c r="E15759" s="1">
        <v>0.89700000000000002</v>
      </c>
      <c r="F15759">
        <v>1.0189999999999999</v>
      </c>
      <c r="G15759">
        <v>9.8000000000000004E-2</v>
      </c>
      <c r="H15759">
        <v>41</v>
      </c>
      <c r="I15759">
        <v>8.1</v>
      </c>
      <c r="J15759">
        <v>1.16E-3</v>
      </c>
      <c r="K15759">
        <v>0.41799999999999998</v>
      </c>
      <c r="L15759">
        <v>0.7442391304347824</v>
      </c>
      <c r="M15759" s="2">
        <f t="shared" si="493"/>
        <v>29.347826086956523</v>
      </c>
      <c r="N15759" t="s">
        <v>100</v>
      </c>
    </row>
    <row r="15760" spans="1:14">
      <c r="A15760">
        <v>28</v>
      </c>
      <c r="B15760" t="s">
        <v>2335</v>
      </c>
      <c r="C15760" t="s">
        <v>2334</v>
      </c>
      <c r="D15760">
        <v>675</v>
      </c>
      <c r="E15760" s="1">
        <v>0.89700000000000002</v>
      </c>
      <c r="F15760">
        <v>1.4379999999999999</v>
      </c>
      <c r="G15760">
        <v>0.14799999999999999</v>
      </c>
      <c r="H15760">
        <v>27</v>
      </c>
      <c r="I15760">
        <v>8.5</v>
      </c>
      <c r="J15760">
        <v>1.66E-3</v>
      </c>
      <c r="K15760">
        <v>0.59199999999999997</v>
      </c>
      <c r="L15760">
        <v>0.7442391304347824</v>
      </c>
      <c r="M15760" s="2">
        <f t="shared" si="493"/>
        <v>30.434782608695656</v>
      </c>
      <c r="N15760" t="s">
        <v>100</v>
      </c>
    </row>
    <row r="15761" spans="1:14">
      <c r="A15761">
        <v>29</v>
      </c>
      <c r="B15761" t="s">
        <v>6254</v>
      </c>
      <c r="C15761" t="s">
        <v>6253</v>
      </c>
      <c r="D15761">
        <v>475</v>
      </c>
      <c r="E15761" s="1">
        <v>0.88400000000000001</v>
      </c>
      <c r="F15761">
        <v>0.92800000000000005</v>
      </c>
      <c r="G15761">
        <v>0.12</v>
      </c>
      <c r="H15761">
        <v>25</v>
      </c>
      <c r="I15761" t="s">
        <v>18288</v>
      </c>
      <c r="J15761">
        <v>7.5000000000000002E-4</v>
      </c>
      <c r="K15761">
        <v>0.38600000000000001</v>
      </c>
      <c r="L15761">
        <v>0.7442391304347824</v>
      </c>
      <c r="M15761" s="2">
        <f t="shared" si="493"/>
        <v>31.521739130434785</v>
      </c>
      <c r="N15761" t="s">
        <v>100</v>
      </c>
    </row>
    <row r="15762" spans="1:14">
      <c r="A15762">
        <v>30</v>
      </c>
      <c r="B15762" t="s">
        <v>2421</v>
      </c>
      <c r="C15762" t="s">
        <v>2420</v>
      </c>
      <c r="D15762">
        <v>1568</v>
      </c>
      <c r="E15762" s="1">
        <v>0.87</v>
      </c>
      <c r="F15762">
        <v>1.611</v>
      </c>
      <c r="G15762">
        <v>0.13600000000000001</v>
      </c>
      <c r="H15762">
        <v>88</v>
      </c>
      <c r="I15762">
        <v>6.7</v>
      </c>
      <c r="J15762">
        <v>4.6299999999999996E-3</v>
      </c>
      <c r="K15762">
        <v>0.64300000000000002</v>
      </c>
      <c r="L15762">
        <v>0.7442391304347824</v>
      </c>
      <c r="M15762" s="2">
        <f t="shared" si="493"/>
        <v>32.608695652173914</v>
      </c>
      <c r="N15762" t="s">
        <v>100</v>
      </c>
    </row>
    <row r="15763" spans="1:14">
      <c r="A15763">
        <v>31</v>
      </c>
      <c r="B15763" t="s">
        <v>2419</v>
      </c>
      <c r="C15763" t="s">
        <v>2418</v>
      </c>
      <c r="D15763">
        <v>157</v>
      </c>
      <c r="E15763" s="1">
        <v>0.86399999999999999</v>
      </c>
      <c r="F15763">
        <v>1.4059999999999999</v>
      </c>
      <c r="G15763">
        <v>0.17499999999999999</v>
      </c>
      <c r="H15763">
        <v>40</v>
      </c>
      <c r="I15763">
        <v>3.3</v>
      </c>
      <c r="J15763">
        <v>5.1999999999999995E-4</v>
      </c>
      <c r="K15763">
        <v>0.27900000000000003</v>
      </c>
      <c r="L15763">
        <v>0.7442391304347824</v>
      </c>
      <c r="M15763" s="2">
        <f t="shared" si="493"/>
        <v>33.695652173913047</v>
      </c>
      <c r="N15763" t="s">
        <v>100</v>
      </c>
    </row>
    <row r="15764" spans="1:14">
      <c r="A15764">
        <v>32</v>
      </c>
      <c r="B15764" t="s">
        <v>4211</v>
      </c>
      <c r="C15764" t="s">
        <v>4210</v>
      </c>
      <c r="D15764">
        <v>2221</v>
      </c>
      <c r="E15764" s="1">
        <v>0.85599999999999998</v>
      </c>
      <c r="F15764">
        <v>1.44</v>
      </c>
      <c r="G15764">
        <v>0.17899999999999999</v>
      </c>
      <c r="H15764">
        <v>78</v>
      </c>
      <c r="I15764">
        <v>9.1999999999999993</v>
      </c>
      <c r="J15764">
        <v>5.94E-3</v>
      </c>
      <c r="K15764">
        <v>0.877</v>
      </c>
      <c r="L15764">
        <v>0.7442391304347824</v>
      </c>
      <c r="M15764" s="2">
        <f t="shared" si="493"/>
        <v>34.782608695652172</v>
      </c>
      <c r="N15764" t="s">
        <v>100</v>
      </c>
    </row>
    <row r="15765" spans="1:14">
      <c r="A15765">
        <v>33</v>
      </c>
      <c r="B15765" t="s">
        <v>2417</v>
      </c>
      <c r="C15765" t="s">
        <v>2416</v>
      </c>
      <c r="D15765">
        <v>183</v>
      </c>
      <c r="E15765" s="1">
        <v>0.83299999999999996</v>
      </c>
      <c r="G15765">
        <v>9.7000000000000003E-2</v>
      </c>
      <c r="H15765">
        <v>31</v>
      </c>
      <c r="I15765">
        <v>5</v>
      </c>
      <c r="J15765">
        <v>1.06E-3</v>
      </c>
      <c r="L15765">
        <v>0.7442391304347824</v>
      </c>
      <c r="M15765" s="2">
        <f t="shared" ref="M15765:M15796" si="494">A15765/92*100</f>
        <v>35.869565217391305</v>
      </c>
      <c r="N15765" t="s">
        <v>100</v>
      </c>
    </row>
    <row r="15766" spans="1:14">
      <c r="A15766">
        <v>34</v>
      </c>
      <c r="B15766" t="s">
        <v>2415</v>
      </c>
      <c r="C15766" t="s">
        <v>2414</v>
      </c>
      <c r="D15766">
        <v>125</v>
      </c>
      <c r="E15766" s="1">
        <v>0.79300000000000004</v>
      </c>
      <c r="F15766">
        <v>0.81899999999999995</v>
      </c>
      <c r="G15766">
        <v>1.0620000000000001</v>
      </c>
      <c r="H15766">
        <v>16</v>
      </c>
      <c r="I15766">
        <v>4.5</v>
      </c>
      <c r="J15766">
        <v>6.8000000000000005E-4</v>
      </c>
      <c r="K15766">
        <v>0.54200000000000004</v>
      </c>
      <c r="L15766">
        <v>0.7442391304347824</v>
      </c>
      <c r="M15766" s="2">
        <f t="shared" si="494"/>
        <v>36.95652173913043</v>
      </c>
      <c r="N15766" t="s">
        <v>100</v>
      </c>
    </row>
    <row r="15767" spans="1:14">
      <c r="A15767">
        <v>35</v>
      </c>
      <c r="B15767" t="s">
        <v>1108</v>
      </c>
      <c r="C15767" t="s">
        <v>1107</v>
      </c>
      <c r="D15767">
        <v>992</v>
      </c>
      <c r="E15767" s="1">
        <v>0.77800000000000002</v>
      </c>
      <c r="F15767">
        <v>0.879</v>
      </c>
      <c r="G15767">
        <v>0.1</v>
      </c>
      <c r="H15767">
        <v>70</v>
      </c>
      <c r="I15767" t="s">
        <v>18288</v>
      </c>
      <c r="J15767">
        <v>1.67E-3</v>
      </c>
      <c r="K15767">
        <v>0.32900000000000001</v>
      </c>
      <c r="L15767">
        <v>0.7442391304347824</v>
      </c>
      <c r="M15767" s="2">
        <f t="shared" si="494"/>
        <v>38.04347826086957</v>
      </c>
      <c r="N15767" t="s">
        <v>100</v>
      </c>
    </row>
    <row r="15768" spans="1:14">
      <c r="A15768">
        <v>36</v>
      </c>
      <c r="B15768" t="s">
        <v>2413</v>
      </c>
      <c r="C15768" t="s">
        <v>2412</v>
      </c>
      <c r="D15768">
        <v>779</v>
      </c>
      <c r="E15768" s="1">
        <v>0.76500000000000001</v>
      </c>
      <c r="F15768">
        <v>0.498</v>
      </c>
      <c r="G15768">
        <v>0</v>
      </c>
      <c r="H15768">
        <v>39</v>
      </c>
      <c r="I15768" t="s">
        <v>18288</v>
      </c>
      <c r="J15768">
        <v>1.23E-3</v>
      </c>
      <c r="K15768">
        <v>0.28299999999999997</v>
      </c>
      <c r="L15768">
        <v>0.7442391304347824</v>
      </c>
      <c r="M15768" s="2">
        <f t="shared" si="494"/>
        <v>39.130434782608695</v>
      </c>
      <c r="N15768" t="s">
        <v>100</v>
      </c>
    </row>
    <row r="15769" spans="1:14">
      <c r="A15769">
        <v>37</v>
      </c>
      <c r="B15769" t="s">
        <v>3704</v>
      </c>
      <c r="C15769" t="s">
        <v>3705</v>
      </c>
      <c r="D15769">
        <v>932</v>
      </c>
      <c r="E15769" s="1">
        <v>0.72799999999999998</v>
      </c>
      <c r="F15769">
        <v>1.242</v>
      </c>
      <c r="G15769">
        <v>7.0999999999999994E-2</v>
      </c>
      <c r="H15769">
        <v>126</v>
      </c>
      <c r="I15769">
        <v>5.9</v>
      </c>
      <c r="J15769">
        <v>3.3999999999999998E-3</v>
      </c>
      <c r="K15769">
        <v>0.51</v>
      </c>
      <c r="L15769">
        <v>0.7442391304347824</v>
      </c>
      <c r="M15769" s="2">
        <f t="shared" si="494"/>
        <v>40.217391304347828</v>
      </c>
      <c r="N15769" t="s">
        <v>100</v>
      </c>
    </row>
    <row r="15770" spans="1:14">
      <c r="A15770">
        <v>38</v>
      </c>
      <c r="B15770" t="s">
        <v>17659</v>
      </c>
      <c r="C15770" t="s">
        <v>17660</v>
      </c>
      <c r="D15770">
        <v>112</v>
      </c>
      <c r="E15770" s="1">
        <v>0.72499999999999998</v>
      </c>
      <c r="F15770">
        <v>1.1439999999999999</v>
      </c>
      <c r="G15770">
        <v>4.4999999999999998E-2</v>
      </c>
      <c r="H15770">
        <v>22</v>
      </c>
      <c r="I15770">
        <v>4</v>
      </c>
      <c r="J15770">
        <v>5.6999999999999998E-4</v>
      </c>
      <c r="K15770">
        <v>0.33600000000000002</v>
      </c>
      <c r="L15770">
        <v>0.7442391304347824</v>
      </c>
      <c r="M15770" s="2">
        <f t="shared" si="494"/>
        <v>41.304347826086953</v>
      </c>
      <c r="N15770" t="s">
        <v>100</v>
      </c>
    </row>
    <row r="15771" spans="1:14">
      <c r="A15771">
        <v>39</v>
      </c>
      <c r="B15771" t="s">
        <v>2411</v>
      </c>
      <c r="C15771" t="s">
        <v>2410</v>
      </c>
      <c r="D15771">
        <v>842</v>
      </c>
      <c r="E15771" s="1">
        <v>0.71399999999999997</v>
      </c>
      <c r="F15771">
        <v>1.306</v>
      </c>
      <c r="G15771">
        <v>0</v>
      </c>
      <c r="H15771">
        <v>11</v>
      </c>
      <c r="I15771" t="s">
        <v>18288</v>
      </c>
      <c r="J15771">
        <v>1.2999999999999999E-3</v>
      </c>
      <c r="K15771">
        <v>0.6</v>
      </c>
      <c r="L15771">
        <v>0.7442391304347824</v>
      </c>
      <c r="M15771" s="2">
        <f t="shared" si="494"/>
        <v>42.391304347826086</v>
      </c>
      <c r="N15771" t="s">
        <v>100</v>
      </c>
    </row>
    <row r="15772" spans="1:14">
      <c r="A15772">
        <v>40</v>
      </c>
      <c r="B15772" t="s">
        <v>2409</v>
      </c>
      <c r="C15772" t="s">
        <v>2408</v>
      </c>
      <c r="D15772">
        <v>528</v>
      </c>
      <c r="E15772" s="1">
        <v>0.71299999999999997</v>
      </c>
      <c r="F15772">
        <v>1.1259999999999999</v>
      </c>
      <c r="G15772">
        <v>0.27800000000000002</v>
      </c>
      <c r="H15772">
        <v>36</v>
      </c>
      <c r="I15772">
        <v>6.5</v>
      </c>
      <c r="J15772">
        <v>1.2199999999999999E-3</v>
      </c>
      <c r="K15772">
        <v>0.34899999999999998</v>
      </c>
      <c r="L15772">
        <v>0.7442391304347824</v>
      </c>
      <c r="M15772" s="2">
        <f t="shared" si="494"/>
        <v>43.478260869565219</v>
      </c>
      <c r="N15772" t="s">
        <v>100</v>
      </c>
    </row>
    <row r="15773" spans="1:14">
      <c r="A15773">
        <v>41</v>
      </c>
      <c r="B15773" t="s">
        <v>2407</v>
      </c>
      <c r="C15773" t="s">
        <v>2406</v>
      </c>
      <c r="D15773">
        <v>520</v>
      </c>
      <c r="E15773" s="1">
        <v>0.68</v>
      </c>
      <c r="G15773">
        <v>6.5000000000000002E-2</v>
      </c>
      <c r="H15773">
        <v>62</v>
      </c>
      <c r="I15773">
        <v>6.2</v>
      </c>
      <c r="J15773">
        <v>1.67E-3</v>
      </c>
      <c r="L15773">
        <v>0.7442391304347824</v>
      </c>
      <c r="M15773" s="2">
        <f t="shared" si="494"/>
        <v>44.565217391304344</v>
      </c>
      <c r="N15773" t="s">
        <v>100</v>
      </c>
    </row>
    <row r="15774" spans="1:14">
      <c r="A15774">
        <v>42</v>
      </c>
      <c r="B15774" t="s">
        <v>2405</v>
      </c>
      <c r="C15774" t="s">
        <v>2404</v>
      </c>
      <c r="D15774">
        <v>362</v>
      </c>
      <c r="E15774" s="1">
        <v>0.66700000000000004</v>
      </c>
      <c r="F15774">
        <v>1.234</v>
      </c>
      <c r="G15774">
        <v>5.8999999999999997E-2</v>
      </c>
      <c r="H15774">
        <v>17</v>
      </c>
      <c r="I15774">
        <v>8.9</v>
      </c>
      <c r="J15774">
        <v>8.8999999999999995E-4</v>
      </c>
      <c r="K15774">
        <v>0.53900000000000003</v>
      </c>
      <c r="L15774">
        <v>0.7442391304347824</v>
      </c>
      <c r="M15774" s="2">
        <f t="shared" si="494"/>
        <v>45.652173913043477</v>
      </c>
      <c r="N15774" t="s">
        <v>100</v>
      </c>
    </row>
    <row r="15775" spans="1:14">
      <c r="A15775">
        <v>43</v>
      </c>
      <c r="B15775" t="s">
        <v>504</v>
      </c>
      <c r="C15775" t="s">
        <v>503</v>
      </c>
      <c r="D15775">
        <v>172</v>
      </c>
      <c r="E15775" s="1">
        <v>0.63900000000000001</v>
      </c>
      <c r="G15775">
        <v>0.16700000000000001</v>
      </c>
      <c r="H15775">
        <v>54</v>
      </c>
      <c r="I15775">
        <v>4</v>
      </c>
      <c r="J15775">
        <v>8.8999999999999995E-4</v>
      </c>
      <c r="L15775">
        <v>0.7442391304347824</v>
      </c>
      <c r="M15775" s="2">
        <f t="shared" si="494"/>
        <v>46.739130434782609</v>
      </c>
      <c r="N15775" t="s">
        <v>100</v>
      </c>
    </row>
    <row r="15776" spans="1:14">
      <c r="A15776">
        <v>44</v>
      </c>
      <c r="B15776" t="s">
        <v>6602</v>
      </c>
      <c r="C15776" t="s">
        <v>6601</v>
      </c>
      <c r="D15776">
        <v>228</v>
      </c>
      <c r="E15776" s="1">
        <v>0.63</v>
      </c>
      <c r="F15776">
        <v>0.40799999999999997</v>
      </c>
      <c r="G15776">
        <v>0.08</v>
      </c>
      <c r="H15776">
        <v>25</v>
      </c>
      <c r="I15776" t="s">
        <v>18288</v>
      </c>
      <c r="J15776">
        <v>3.2000000000000003E-4</v>
      </c>
      <c r="K15776">
        <v>0.14599999999999999</v>
      </c>
      <c r="L15776">
        <v>0.7442391304347824</v>
      </c>
      <c r="M15776" s="2">
        <f t="shared" si="494"/>
        <v>47.826086956521742</v>
      </c>
      <c r="N15776" t="s">
        <v>100</v>
      </c>
    </row>
    <row r="15777" spans="1:14">
      <c r="A15777">
        <v>45</v>
      </c>
      <c r="B15777" t="s">
        <v>2403</v>
      </c>
      <c r="C15777" t="s">
        <v>2402</v>
      </c>
      <c r="D15777">
        <v>117</v>
      </c>
      <c r="E15777" s="1">
        <v>0.627</v>
      </c>
      <c r="G15777">
        <v>0.04</v>
      </c>
      <c r="H15777">
        <v>25</v>
      </c>
      <c r="I15777">
        <v>4.0999999999999996</v>
      </c>
      <c r="J15777">
        <v>4.2000000000000002E-4</v>
      </c>
      <c r="L15777">
        <v>0.7442391304347824</v>
      </c>
      <c r="M15777" s="2">
        <f t="shared" si="494"/>
        <v>48.913043478260867</v>
      </c>
      <c r="N15777" t="s">
        <v>100</v>
      </c>
    </row>
    <row r="15778" spans="1:14">
      <c r="A15778">
        <v>46</v>
      </c>
      <c r="B15778" t="s">
        <v>4447</v>
      </c>
      <c r="C15778" t="s">
        <v>4446</v>
      </c>
      <c r="D15778">
        <v>2189</v>
      </c>
      <c r="E15778" s="1">
        <v>0.622</v>
      </c>
      <c r="F15778">
        <v>0.94599999999999995</v>
      </c>
      <c r="G15778">
        <v>0.78</v>
      </c>
      <c r="H15778">
        <v>82</v>
      </c>
      <c r="I15778" t="s">
        <v>18288</v>
      </c>
      <c r="J15778">
        <v>4.3400000000000001E-3</v>
      </c>
      <c r="K15778">
        <v>0.55800000000000005</v>
      </c>
      <c r="L15778">
        <v>0.7442391304347824</v>
      </c>
      <c r="M15778" s="2">
        <f t="shared" si="494"/>
        <v>50</v>
      </c>
      <c r="N15778" t="s">
        <v>100</v>
      </c>
    </row>
    <row r="15779" spans="1:14">
      <c r="A15779">
        <v>47</v>
      </c>
      <c r="B15779" t="s">
        <v>2401</v>
      </c>
      <c r="C15779" t="s">
        <v>2400</v>
      </c>
      <c r="D15779">
        <v>101</v>
      </c>
      <c r="E15779" s="1">
        <v>0.621</v>
      </c>
      <c r="G15779">
        <v>0.105</v>
      </c>
      <c r="H15779">
        <v>19</v>
      </c>
      <c r="I15779">
        <v>4</v>
      </c>
      <c r="J15779">
        <v>7.3999999999999999E-4</v>
      </c>
      <c r="L15779">
        <v>0.7442391304347824</v>
      </c>
      <c r="M15779" s="2">
        <f t="shared" si="494"/>
        <v>51.086956521739133</v>
      </c>
      <c r="N15779" t="s">
        <v>100</v>
      </c>
    </row>
    <row r="15780" spans="1:14">
      <c r="A15780">
        <v>48</v>
      </c>
      <c r="B15780" t="s">
        <v>496</v>
      </c>
      <c r="C15780" t="s">
        <v>495</v>
      </c>
      <c r="D15780">
        <v>148</v>
      </c>
      <c r="E15780" s="1">
        <v>0.58699999999999997</v>
      </c>
      <c r="F15780">
        <v>0.439</v>
      </c>
      <c r="G15780">
        <v>0.25</v>
      </c>
      <c r="H15780">
        <v>28</v>
      </c>
      <c r="I15780">
        <v>7.4</v>
      </c>
      <c r="J15780">
        <v>1.3999999999999999E-4</v>
      </c>
      <c r="K15780">
        <v>7.3999999999999996E-2</v>
      </c>
      <c r="L15780">
        <v>0.7442391304347824</v>
      </c>
      <c r="M15780" s="2">
        <f t="shared" si="494"/>
        <v>52.173913043478258</v>
      </c>
      <c r="N15780" t="s">
        <v>100</v>
      </c>
    </row>
    <row r="15781" spans="1:14">
      <c r="A15781">
        <v>49</v>
      </c>
      <c r="B15781" t="s">
        <v>8491</v>
      </c>
      <c r="C15781" t="s">
        <v>8490</v>
      </c>
      <c r="D15781">
        <v>653</v>
      </c>
      <c r="E15781" s="1">
        <v>0.55100000000000005</v>
      </c>
      <c r="F15781">
        <v>1.681</v>
      </c>
      <c r="G15781">
        <v>0.17399999999999999</v>
      </c>
      <c r="H15781">
        <v>23</v>
      </c>
      <c r="I15781">
        <v>6.7</v>
      </c>
      <c r="J15781">
        <v>1.49E-3</v>
      </c>
      <c r="K15781">
        <v>0.754</v>
      </c>
      <c r="L15781">
        <v>0.7442391304347824</v>
      </c>
      <c r="M15781" s="2">
        <f t="shared" si="494"/>
        <v>53.260869565217398</v>
      </c>
      <c r="N15781" t="s">
        <v>100</v>
      </c>
    </row>
    <row r="15782" spans="1:14">
      <c r="A15782">
        <v>50</v>
      </c>
      <c r="B15782" t="s">
        <v>2399</v>
      </c>
      <c r="C15782" t="s">
        <v>2398</v>
      </c>
      <c r="D15782">
        <v>141</v>
      </c>
      <c r="E15782" s="1">
        <v>0.55000000000000004</v>
      </c>
      <c r="G15782">
        <v>0</v>
      </c>
      <c r="H15782">
        <v>19</v>
      </c>
      <c r="I15782">
        <v>6.8</v>
      </c>
      <c r="J15782">
        <v>3.8000000000000002E-4</v>
      </c>
      <c r="L15782">
        <v>0.7442391304347824</v>
      </c>
      <c r="M15782" s="2">
        <f t="shared" si="494"/>
        <v>54.347826086956516</v>
      </c>
      <c r="N15782" t="s">
        <v>100</v>
      </c>
    </row>
    <row r="15783" spans="1:14">
      <c r="A15783">
        <v>51</v>
      </c>
      <c r="B15783" t="s">
        <v>2397</v>
      </c>
      <c r="C15783" t="s">
        <v>2396</v>
      </c>
      <c r="D15783">
        <v>305</v>
      </c>
      <c r="E15783" s="1">
        <v>0.52800000000000002</v>
      </c>
      <c r="F15783">
        <v>1.056</v>
      </c>
      <c r="G15783">
        <v>5.8999999999999997E-2</v>
      </c>
      <c r="H15783">
        <v>17</v>
      </c>
      <c r="I15783">
        <v>8.1</v>
      </c>
      <c r="J15783">
        <v>6.8000000000000005E-4</v>
      </c>
      <c r="K15783">
        <v>0.42899999999999999</v>
      </c>
      <c r="L15783">
        <v>0.7442391304347824</v>
      </c>
      <c r="M15783" s="2">
        <f t="shared" si="494"/>
        <v>55.434782608695656</v>
      </c>
      <c r="N15783" t="s">
        <v>100</v>
      </c>
    </row>
    <row r="15784" spans="1:14">
      <c r="A15784">
        <v>52</v>
      </c>
      <c r="B15784" t="s">
        <v>2395</v>
      </c>
      <c r="C15784" t="s">
        <v>2394</v>
      </c>
      <c r="D15784">
        <v>183</v>
      </c>
      <c r="E15784" s="1">
        <v>0.51600000000000001</v>
      </c>
      <c r="G15784">
        <v>0.1</v>
      </c>
      <c r="H15784">
        <v>40</v>
      </c>
      <c r="I15784">
        <v>7.3</v>
      </c>
      <c r="J15784">
        <v>3.2000000000000003E-4</v>
      </c>
      <c r="L15784">
        <v>0.7442391304347824</v>
      </c>
      <c r="M15784" s="2">
        <f t="shared" si="494"/>
        <v>56.521739130434781</v>
      </c>
      <c r="N15784" t="s">
        <v>100</v>
      </c>
    </row>
    <row r="15785" spans="1:14">
      <c r="A15785">
        <v>53</v>
      </c>
      <c r="B15785" t="s">
        <v>1631</v>
      </c>
      <c r="C15785" t="s">
        <v>1630</v>
      </c>
      <c r="D15785">
        <v>252</v>
      </c>
      <c r="E15785" s="1">
        <v>0.48899999999999999</v>
      </c>
      <c r="F15785">
        <v>0.77300000000000002</v>
      </c>
      <c r="G15785">
        <v>0.08</v>
      </c>
      <c r="H15785">
        <v>25</v>
      </c>
      <c r="I15785">
        <v>7.1</v>
      </c>
      <c r="J15785">
        <v>1.0499999999999999E-3</v>
      </c>
      <c r="K15785">
        <v>0.46700000000000003</v>
      </c>
      <c r="L15785">
        <v>0.7442391304347824</v>
      </c>
      <c r="M15785" s="2">
        <f t="shared" si="494"/>
        <v>57.608695652173914</v>
      </c>
      <c r="N15785" t="s">
        <v>100</v>
      </c>
    </row>
    <row r="15786" spans="1:14">
      <c r="A15786">
        <v>54</v>
      </c>
      <c r="B15786" t="s">
        <v>8487</v>
      </c>
      <c r="C15786" t="s">
        <v>8486</v>
      </c>
      <c r="D15786">
        <v>849</v>
      </c>
      <c r="E15786" s="1">
        <v>0.48699999999999999</v>
      </c>
      <c r="F15786">
        <v>0.69899999999999995</v>
      </c>
      <c r="G15786">
        <v>0.108</v>
      </c>
      <c r="H15786">
        <v>37</v>
      </c>
      <c r="I15786" t="s">
        <v>18288</v>
      </c>
      <c r="J15786">
        <v>1.01E-3</v>
      </c>
      <c r="K15786">
        <v>0.29299999999999998</v>
      </c>
      <c r="L15786">
        <v>0.7442391304347824</v>
      </c>
      <c r="M15786" s="2">
        <f t="shared" si="494"/>
        <v>58.695652173913047</v>
      </c>
      <c r="N15786" t="s">
        <v>100</v>
      </c>
    </row>
    <row r="15787" spans="1:14">
      <c r="A15787">
        <v>55</v>
      </c>
      <c r="B15787" t="s">
        <v>2393</v>
      </c>
      <c r="C15787" t="s">
        <v>2392</v>
      </c>
      <c r="D15787">
        <v>704</v>
      </c>
      <c r="E15787" s="1">
        <v>0.47699999999999998</v>
      </c>
      <c r="F15787">
        <v>0.60099999999999998</v>
      </c>
      <c r="I15787" t="s">
        <v>18288</v>
      </c>
      <c r="J15787">
        <v>1.1999999999999999E-3</v>
      </c>
      <c r="K15787">
        <v>0.22700000000000001</v>
      </c>
      <c r="L15787">
        <v>0.7442391304347824</v>
      </c>
      <c r="M15787" s="2">
        <f t="shared" si="494"/>
        <v>59.782608695652172</v>
      </c>
      <c r="N15787" t="s">
        <v>100</v>
      </c>
    </row>
    <row r="15788" spans="1:14">
      <c r="A15788">
        <v>56</v>
      </c>
      <c r="B15788" t="s">
        <v>2391</v>
      </c>
      <c r="C15788" t="s">
        <v>2390</v>
      </c>
      <c r="D15788">
        <v>291</v>
      </c>
      <c r="E15788" s="1">
        <v>0.47499999999999998</v>
      </c>
      <c r="F15788">
        <v>0.91700000000000004</v>
      </c>
      <c r="G15788">
        <v>0.3</v>
      </c>
      <c r="H15788">
        <v>20</v>
      </c>
      <c r="I15788">
        <v>7.1</v>
      </c>
      <c r="J15788">
        <v>1.09E-3</v>
      </c>
      <c r="K15788">
        <v>0.47</v>
      </c>
      <c r="L15788">
        <v>0.7442391304347824</v>
      </c>
      <c r="M15788" s="2">
        <f t="shared" si="494"/>
        <v>60.869565217391312</v>
      </c>
      <c r="N15788" t="s">
        <v>100</v>
      </c>
    </row>
    <row r="15789" spans="1:14">
      <c r="A15789">
        <v>57</v>
      </c>
      <c r="B15789" t="s">
        <v>3895</v>
      </c>
      <c r="C15789" t="s">
        <v>3894</v>
      </c>
      <c r="D15789">
        <v>372</v>
      </c>
      <c r="E15789" s="1">
        <v>0.47399999999999998</v>
      </c>
      <c r="F15789">
        <v>0.7</v>
      </c>
      <c r="G15789">
        <v>0.18</v>
      </c>
      <c r="H15789">
        <v>50</v>
      </c>
      <c r="I15789">
        <v>6</v>
      </c>
      <c r="J15789">
        <v>8.1999999999999998E-4</v>
      </c>
      <c r="K15789">
        <v>0.188</v>
      </c>
      <c r="L15789">
        <v>0.7442391304347824</v>
      </c>
      <c r="M15789" s="2">
        <f t="shared" si="494"/>
        <v>61.95652173913043</v>
      </c>
      <c r="N15789" t="s">
        <v>100</v>
      </c>
    </row>
    <row r="15790" spans="1:14">
      <c r="A15790">
        <v>58</v>
      </c>
      <c r="B15790" t="s">
        <v>2389</v>
      </c>
      <c r="C15790" t="s">
        <v>2388</v>
      </c>
      <c r="D15790">
        <v>418</v>
      </c>
      <c r="E15790" s="1">
        <v>0.47199999999999998</v>
      </c>
      <c r="G15790">
        <v>3.3000000000000002E-2</v>
      </c>
      <c r="H15790">
        <v>30</v>
      </c>
      <c r="I15790">
        <v>7.3</v>
      </c>
      <c r="J15790">
        <v>5.5999999999999995E-4</v>
      </c>
      <c r="L15790">
        <v>0.7442391304347824</v>
      </c>
      <c r="M15790" s="2">
        <f t="shared" si="494"/>
        <v>63.04347826086957</v>
      </c>
      <c r="N15790" t="s">
        <v>100</v>
      </c>
    </row>
    <row r="15791" spans="1:14">
      <c r="A15791">
        <v>59</v>
      </c>
      <c r="B15791" t="s">
        <v>4765</v>
      </c>
      <c r="C15791" t="s">
        <v>4764</v>
      </c>
      <c r="D15791">
        <v>53</v>
      </c>
      <c r="E15791" s="1">
        <v>0.45800000000000002</v>
      </c>
      <c r="F15791">
        <v>0.47499999999999998</v>
      </c>
      <c r="G15791">
        <v>0</v>
      </c>
      <c r="H15791">
        <v>10</v>
      </c>
      <c r="J15791">
        <v>2.5000000000000001E-4</v>
      </c>
      <c r="K15791">
        <v>0.23400000000000001</v>
      </c>
      <c r="L15791">
        <v>0.7442391304347824</v>
      </c>
      <c r="M15791" s="2">
        <f t="shared" si="494"/>
        <v>64.130434782608688</v>
      </c>
      <c r="N15791" t="s">
        <v>100</v>
      </c>
    </row>
    <row r="15792" spans="1:14">
      <c r="A15792">
        <v>60</v>
      </c>
      <c r="B15792" t="s">
        <v>4429</v>
      </c>
      <c r="C15792" t="s">
        <v>4428</v>
      </c>
      <c r="D15792">
        <v>50</v>
      </c>
      <c r="E15792" s="1">
        <v>0.41699999999999998</v>
      </c>
      <c r="G15792">
        <v>4.2000000000000003E-2</v>
      </c>
      <c r="H15792">
        <v>24</v>
      </c>
      <c r="J15792">
        <v>2.7E-4</v>
      </c>
      <c r="L15792">
        <v>0.7442391304347824</v>
      </c>
      <c r="M15792" s="2">
        <f t="shared" si="494"/>
        <v>65.217391304347828</v>
      </c>
      <c r="N15792" t="s">
        <v>100</v>
      </c>
    </row>
    <row r="15793" spans="1:14">
      <c r="A15793">
        <v>61</v>
      </c>
      <c r="B15793" t="s">
        <v>2387</v>
      </c>
      <c r="C15793" t="s">
        <v>2386</v>
      </c>
      <c r="D15793">
        <v>373</v>
      </c>
      <c r="E15793" s="1">
        <v>0.39500000000000002</v>
      </c>
      <c r="F15793">
        <v>0.434</v>
      </c>
      <c r="G15793">
        <v>3.3000000000000002E-2</v>
      </c>
      <c r="H15793">
        <v>61</v>
      </c>
      <c r="I15793">
        <v>9</v>
      </c>
      <c r="J15793">
        <v>1.0200000000000001E-3</v>
      </c>
      <c r="K15793">
        <v>0.219</v>
      </c>
      <c r="L15793">
        <v>0.7442391304347824</v>
      </c>
      <c r="M15793" s="2">
        <f t="shared" si="494"/>
        <v>66.304347826086953</v>
      </c>
      <c r="N15793" t="s">
        <v>100</v>
      </c>
    </row>
    <row r="15794" spans="1:14">
      <c r="A15794">
        <v>62</v>
      </c>
      <c r="B15794" t="s">
        <v>2896</v>
      </c>
      <c r="C15794" t="s">
        <v>2895</v>
      </c>
      <c r="D15794">
        <v>40</v>
      </c>
      <c r="E15794" s="1">
        <v>0.39100000000000001</v>
      </c>
      <c r="G15794">
        <v>8.3000000000000004E-2</v>
      </c>
      <c r="H15794">
        <v>12</v>
      </c>
      <c r="J15794">
        <v>1.2999999999999999E-4</v>
      </c>
      <c r="L15794">
        <v>0.7442391304347824</v>
      </c>
      <c r="M15794" s="2">
        <f t="shared" si="494"/>
        <v>67.391304347826093</v>
      </c>
      <c r="N15794" t="s">
        <v>100</v>
      </c>
    </row>
    <row r="15795" spans="1:14">
      <c r="A15795">
        <v>63</v>
      </c>
      <c r="B15795" t="s">
        <v>2385</v>
      </c>
      <c r="C15795" t="s">
        <v>2384</v>
      </c>
      <c r="D15795">
        <v>167</v>
      </c>
      <c r="E15795" s="1">
        <v>0.375</v>
      </c>
      <c r="F15795">
        <v>0.59799999999999998</v>
      </c>
      <c r="G15795">
        <v>6.7000000000000004E-2</v>
      </c>
      <c r="H15795">
        <v>15</v>
      </c>
      <c r="I15795" t="s">
        <v>18288</v>
      </c>
      <c r="J15795">
        <v>7.6000000000000004E-4</v>
      </c>
      <c r="K15795">
        <v>0.52700000000000002</v>
      </c>
      <c r="L15795">
        <v>0.7442391304347824</v>
      </c>
      <c r="M15795" s="2">
        <f t="shared" si="494"/>
        <v>68.478260869565219</v>
      </c>
      <c r="N15795" t="s">
        <v>100</v>
      </c>
    </row>
    <row r="15796" spans="1:14">
      <c r="A15796">
        <v>64</v>
      </c>
      <c r="B15796" t="s">
        <v>2383</v>
      </c>
      <c r="C15796" t="s">
        <v>2382</v>
      </c>
      <c r="D15796">
        <v>164</v>
      </c>
      <c r="E15796" s="1">
        <v>0.37</v>
      </c>
      <c r="F15796">
        <v>0.40400000000000003</v>
      </c>
      <c r="G15796">
        <v>0</v>
      </c>
      <c r="H15796">
        <v>17</v>
      </c>
      <c r="I15796" t="s">
        <v>18288</v>
      </c>
      <c r="J15796">
        <v>5.6999999999999998E-4</v>
      </c>
      <c r="K15796">
        <v>0.32700000000000001</v>
      </c>
      <c r="L15796">
        <v>0.7442391304347824</v>
      </c>
      <c r="M15796" s="2">
        <f t="shared" si="494"/>
        <v>69.565217391304344</v>
      </c>
      <c r="N15796" t="s">
        <v>100</v>
      </c>
    </row>
    <row r="15797" spans="1:14">
      <c r="A15797">
        <v>65</v>
      </c>
      <c r="B15797" t="s">
        <v>8475</v>
      </c>
      <c r="C15797" t="s">
        <v>8474</v>
      </c>
      <c r="D15797">
        <v>233</v>
      </c>
      <c r="E15797" s="1">
        <v>0.36699999999999999</v>
      </c>
      <c r="F15797">
        <v>0.57399999999999995</v>
      </c>
      <c r="G15797">
        <v>4.8000000000000001E-2</v>
      </c>
      <c r="H15797">
        <v>21</v>
      </c>
      <c r="I15797">
        <v>9</v>
      </c>
      <c r="J15797">
        <v>5.1999999999999995E-4</v>
      </c>
      <c r="K15797">
        <v>0.29599999999999999</v>
      </c>
      <c r="L15797">
        <v>0.7442391304347824</v>
      </c>
      <c r="M15797" s="2">
        <f t="shared" ref="M15797:M15824" si="495">A15797/92*100</f>
        <v>70.652173913043484</v>
      </c>
      <c r="N15797" t="s">
        <v>100</v>
      </c>
    </row>
    <row r="15798" spans="1:14">
      <c r="A15798">
        <v>66</v>
      </c>
      <c r="B15798" t="s">
        <v>4855</v>
      </c>
      <c r="C15798" t="s">
        <v>4854</v>
      </c>
      <c r="D15798">
        <v>236</v>
      </c>
      <c r="E15798" s="1">
        <v>0.36599999999999999</v>
      </c>
      <c r="G15798">
        <v>0</v>
      </c>
      <c r="H15798">
        <v>20</v>
      </c>
      <c r="I15798" t="s">
        <v>18288</v>
      </c>
      <c r="J15798">
        <v>1.2999999999999999E-4</v>
      </c>
      <c r="L15798">
        <v>0.7442391304347824</v>
      </c>
      <c r="M15798" s="2">
        <f t="shared" si="495"/>
        <v>71.739130434782609</v>
      </c>
      <c r="N15798" t="s">
        <v>100</v>
      </c>
    </row>
    <row r="15799" spans="1:14">
      <c r="A15799">
        <v>67</v>
      </c>
      <c r="B15799" t="s">
        <v>7583</v>
      </c>
      <c r="C15799" t="s">
        <v>7584</v>
      </c>
      <c r="D15799">
        <v>142</v>
      </c>
      <c r="E15799" s="1">
        <v>0.35299999999999998</v>
      </c>
      <c r="F15799">
        <v>0.435</v>
      </c>
      <c r="G15799">
        <v>0.13</v>
      </c>
      <c r="H15799">
        <v>23</v>
      </c>
      <c r="I15799">
        <v>7.8</v>
      </c>
      <c r="J15799">
        <v>4.4000000000000002E-4</v>
      </c>
      <c r="K15799">
        <v>0.19</v>
      </c>
      <c r="L15799">
        <v>0.7442391304347824</v>
      </c>
      <c r="M15799" s="2">
        <f t="shared" si="495"/>
        <v>72.826086956521735</v>
      </c>
      <c r="N15799" t="s">
        <v>100</v>
      </c>
    </row>
    <row r="15800" spans="1:14">
      <c r="A15800">
        <v>68</v>
      </c>
      <c r="B15800" t="s">
        <v>1617</v>
      </c>
      <c r="C15800" t="s">
        <v>1616</v>
      </c>
      <c r="D15800">
        <v>317</v>
      </c>
      <c r="E15800" s="1">
        <v>0.32</v>
      </c>
      <c r="F15800">
        <v>0.48399999999999999</v>
      </c>
      <c r="G15800">
        <v>7.8E-2</v>
      </c>
      <c r="H15800">
        <v>51</v>
      </c>
      <c r="I15800">
        <v>8.1999999999999993</v>
      </c>
      <c r="J15800">
        <v>9.7000000000000005E-4</v>
      </c>
      <c r="K15800">
        <v>0.245</v>
      </c>
      <c r="L15800">
        <v>0.7442391304347824</v>
      </c>
      <c r="M15800" s="2">
        <f t="shared" si="495"/>
        <v>73.91304347826086</v>
      </c>
      <c r="N15800" t="s">
        <v>100</v>
      </c>
    </row>
    <row r="15801" spans="1:14">
      <c r="A15801">
        <v>69</v>
      </c>
      <c r="B15801" t="s">
        <v>2327</v>
      </c>
      <c r="C15801" t="s">
        <v>2326</v>
      </c>
      <c r="D15801">
        <v>117</v>
      </c>
      <c r="E15801" s="1">
        <v>0.28599999999999998</v>
      </c>
      <c r="F15801">
        <v>0.51300000000000001</v>
      </c>
      <c r="G15801">
        <v>0</v>
      </c>
      <c r="H15801">
        <v>23</v>
      </c>
      <c r="I15801">
        <v>6</v>
      </c>
      <c r="J15801">
        <v>4.8000000000000001E-4</v>
      </c>
      <c r="K15801">
        <v>0.23599999999999999</v>
      </c>
      <c r="L15801">
        <v>0.7442391304347824</v>
      </c>
      <c r="M15801" s="2">
        <f t="shared" si="495"/>
        <v>75</v>
      </c>
      <c r="N15801" t="s">
        <v>100</v>
      </c>
    </row>
    <row r="15802" spans="1:14">
      <c r="A15802">
        <v>70</v>
      </c>
      <c r="B15802" t="s">
        <v>4735</v>
      </c>
      <c r="C15802" t="s">
        <v>4734</v>
      </c>
      <c r="D15802">
        <v>59</v>
      </c>
      <c r="E15802" s="1">
        <v>0.27300000000000002</v>
      </c>
      <c r="G15802">
        <v>0</v>
      </c>
      <c r="H15802">
        <v>23</v>
      </c>
      <c r="J15802">
        <v>2.5999999999999998E-4</v>
      </c>
      <c r="L15802">
        <v>0.7442391304347824</v>
      </c>
      <c r="M15802" s="2">
        <f t="shared" si="495"/>
        <v>76.08695652173914</v>
      </c>
      <c r="N15802" t="s">
        <v>100</v>
      </c>
    </row>
    <row r="15803" spans="1:14">
      <c r="A15803">
        <v>71</v>
      </c>
      <c r="B15803" t="s">
        <v>2381</v>
      </c>
      <c r="C15803" t="s">
        <v>2380</v>
      </c>
      <c r="D15803">
        <v>167</v>
      </c>
      <c r="E15803" s="1">
        <v>0.26900000000000002</v>
      </c>
      <c r="F15803">
        <v>0.61499999999999999</v>
      </c>
      <c r="G15803">
        <v>0.5</v>
      </c>
      <c r="H15803">
        <v>12</v>
      </c>
      <c r="I15803">
        <v>8.8000000000000007</v>
      </c>
      <c r="J15803">
        <v>4.2000000000000002E-4</v>
      </c>
      <c r="K15803">
        <v>0.36899999999999999</v>
      </c>
      <c r="L15803">
        <v>0.7442391304347824</v>
      </c>
      <c r="M15803" s="2">
        <f t="shared" si="495"/>
        <v>77.173913043478265</v>
      </c>
      <c r="N15803" t="s">
        <v>100</v>
      </c>
    </row>
    <row r="15804" spans="1:14">
      <c r="A15804">
        <v>72</v>
      </c>
      <c r="B15804" t="s">
        <v>6630</v>
      </c>
      <c r="C15804" t="s">
        <v>6629</v>
      </c>
      <c r="D15804">
        <v>343</v>
      </c>
      <c r="E15804" s="1">
        <v>0.26300000000000001</v>
      </c>
      <c r="F15804">
        <v>0.32500000000000001</v>
      </c>
      <c r="G15804">
        <v>6.7000000000000004E-2</v>
      </c>
      <c r="H15804">
        <v>45</v>
      </c>
      <c r="I15804">
        <v>9.6999999999999993</v>
      </c>
      <c r="J15804">
        <v>6.6E-4</v>
      </c>
      <c r="K15804">
        <v>0.13</v>
      </c>
      <c r="L15804">
        <v>0.7442391304347824</v>
      </c>
      <c r="M15804" s="2">
        <f t="shared" si="495"/>
        <v>78.260869565217391</v>
      </c>
      <c r="N15804" t="s">
        <v>100</v>
      </c>
    </row>
    <row r="15805" spans="1:14">
      <c r="A15805">
        <v>73</v>
      </c>
      <c r="B15805" t="s">
        <v>2379</v>
      </c>
      <c r="C15805" t="s">
        <v>2378</v>
      </c>
      <c r="D15805">
        <v>274</v>
      </c>
      <c r="E15805" s="1">
        <v>0.25700000000000001</v>
      </c>
      <c r="F15805">
        <v>0.26200000000000001</v>
      </c>
      <c r="G15805">
        <v>5.8999999999999997E-2</v>
      </c>
      <c r="H15805">
        <v>51</v>
      </c>
      <c r="I15805" t="s">
        <v>18288</v>
      </c>
      <c r="J15805">
        <v>6.3000000000000003E-4</v>
      </c>
      <c r="K15805">
        <v>0.126</v>
      </c>
      <c r="L15805">
        <v>0.7442391304347824</v>
      </c>
      <c r="M15805" s="2">
        <f t="shared" si="495"/>
        <v>79.347826086956516</v>
      </c>
      <c r="N15805" t="s">
        <v>100</v>
      </c>
    </row>
    <row r="15806" spans="1:14">
      <c r="A15806">
        <v>74</v>
      </c>
      <c r="B15806" t="s">
        <v>3875</v>
      </c>
      <c r="C15806" t="s">
        <v>3874</v>
      </c>
      <c r="D15806">
        <v>222</v>
      </c>
      <c r="E15806" s="1">
        <v>0.23400000000000001</v>
      </c>
      <c r="F15806">
        <v>0.45900000000000002</v>
      </c>
      <c r="G15806">
        <v>0.13</v>
      </c>
      <c r="H15806">
        <v>23</v>
      </c>
      <c r="I15806" t="s">
        <v>18288</v>
      </c>
      <c r="J15806">
        <v>5.2999999999999998E-4</v>
      </c>
      <c r="K15806">
        <v>0.22600000000000001</v>
      </c>
      <c r="L15806">
        <v>0.7442391304347824</v>
      </c>
      <c r="M15806" s="2">
        <f t="shared" si="495"/>
        <v>80.434782608695656</v>
      </c>
      <c r="N15806" t="s">
        <v>100</v>
      </c>
    </row>
    <row r="15807" spans="1:14">
      <c r="A15807">
        <v>75</v>
      </c>
      <c r="B15807" t="s">
        <v>2377</v>
      </c>
      <c r="C15807" t="s">
        <v>2376</v>
      </c>
      <c r="D15807">
        <v>58</v>
      </c>
      <c r="E15807" s="1">
        <v>0.17799999999999999</v>
      </c>
      <c r="F15807">
        <v>0.26100000000000001</v>
      </c>
      <c r="G15807">
        <v>0</v>
      </c>
      <c r="H15807">
        <v>18</v>
      </c>
      <c r="J15807">
        <v>1.6000000000000001E-4</v>
      </c>
      <c r="K15807">
        <v>7.4999999999999997E-2</v>
      </c>
      <c r="L15807">
        <v>0.7442391304347824</v>
      </c>
      <c r="M15807" s="2">
        <f t="shared" si="495"/>
        <v>81.521739130434781</v>
      </c>
      <c r="N15807" t="s">
        <v>100</v>
      </c>
    </row>
    <row r="15808" spans="1:14">
      <c r="A15808">
        <v>76</v>
      </c>
      <c r="B15808" t="s">
        <v>2990</v>
      </c>
      <c r="C15808" t="s">
        <v>2989</v>
      </c>
      <c r="D15808">
        <v>70</v>
      </c>
      <c r="E15808" s="1">
        <v>0.17599999999999999</v>
      </c>
      <c r="F15808">
        <v>0.35199999999999998</v>
      </c>
      <c r="G15808">
        <v>7.6999999999999999E-2</v>
      </c>
      <c r="H15808">
        <v>13</v>
      </c>
      <c r="J15808">
        <v>1.2E-4</v>
      </c>
      <c r="K15808">
        <v>9.4E-2</v>
      </c>
      <c r="L15808">
        <v>0.7442391304347824</v>
      </c>
      <c r="M15808" s="2">
        <f t="shared" si="495"/>
        <v>82.608695652173907</v>
      </c>
      <c r="N15808" t="s">
        <v>100</v>
      </c>
    </row>
    <row r="15809" spans="1:14">
      <c r="A15809">
        <v>77</v>
      </c>
      <c r="B15809" t="s">
        <v>6032</v>
      </c>
      <c r="C15809" t="s">
        <v>6031</v>
      </c>
      <c r="D15809">
        <v>85</v>
      </c>
      <c r="E15809" s="1">
        <v>0.17399999999999999</v>
      </c>
      <c r="G15809">
        <v>1.7000000000000001E-2</v>
      </c>
      <c r="H15809">
        <v>58</v>
      </c>
      <c r="J15809">
        <v>2.0000000000000002E-5</v>
      </c>
      <c r="L15809">
        <v>0.7442391304347824</v>
      </c>
      <c r="M15809" s="2">
        <f t="shared" si="495"/>
        <v>83.695652173913047</v>
      </c>
      <c r="N15809" t="s">
        <v>100</v>
      </c>
    </row>
    <row r="15810" spans="1:14">
      <c r="A15810">
        <v>78</v>
      </c>
      <c r="B15810" t="s">
        <v>2375</v>
      </c>
      <c r="C15810" t="s">
        <v>2374</v>
      </c>
      <c r="D15810">
        <v>150</v>
      </c>
      <c r="E15810" s="1">
        <v>0.17</v>
      </c>
      <c r="F15810">
        <v>0.32800000000000001</v>
      </c>
      <c r="G15810">
        <v>0.6</v>
      </c>
      <c r="H15810">
        <v>15</v>
      </c>
      <c r="I15810">
        <v>7.1</v>
      </c>
      <c r="J15810">
        <v>6.8000000000000005E-4</v>
      </c>
      <c r="K15810">
        <v>0.30199999999999999</v>
      </c>
      <c r="L15810">
        <v>0.7442391304347824</v>
      </c>
      <c r="M15810" s="2">
        <f t="shared" si="495"/>
        <v>84.782608695652172</v>
      </c>
      <c r="N15810" t="s">
        <v>100</v>
      </c>
    </row>
    <row r="15811" spans="1:14">
      <c r="A15811">
        <v>79</v>
      </c>
      <c r="B15811" t="s">
        <v>358</v>
      </c>
      <c r="C15811" t="s">
        <v>357</v>
      </c>
      <c r="D15811">
        <v>512</v>
      </c>
      <c r="E15811" s="1">
        <v>0.16700000000000001</v>
      </c>
      <c r="F15811">
        <v>0.59299999999999997</v>
      </c>
      <c r="G15811">
        <v>0.24099999999999999</v>
      </c>
      <c r="H15811">
        <v>29</v>
      </c>
      <c r="I15811" t="s">
        <v>18288</v>
      </c>
      <c r="J15811">
        <v>6.8999999999999997E-4</v>
      </c>
      <c r="K15811">
        <v>0.28000000000000003</v>
      </c>
      <c r="L15811">
        <v>0.7442391304347824</v>
      </c>
      <c r="M15811" s="2">
        <f t="shared" si="495"/>
        <v>85.869565217391312</v>
      </c>
      <c r="N15811" t="s">
        <v>100</v>
      </c>
    </row>
    <row r="15812" spans="1:14">
      <c r="A15812">
        <v>80</v>
      </c>
      <c r="B15812" t="s">
        <v>2373</v>
      </c>
      <c r="C15812" t="s">
        <v>2372</v>
      </c>
      <c r="D15812">
        <v>16</v>
      </c>
      <c r="E15812" s="1">
        <v>0.16700000000000001</v>
      </c>
      <c r="F15812">
        <v>0.14299999999999999</v>
      </c>
      <c r="G15812">
        <v>0</v>
      </c>
      <c r="H15812">
        <v>15</v>
      </c>
      <c r="J15812">
        <v>1.6000000000000001E-4</v>
      </c>
      <c r="K15812">
        <v>0.13200000000000001</v>
      </c>
      <c r="L15812">
        <v>0.7442391304347824</v>
      </c>
      <c r="M15812" s="2">
        <f t="shared" si="495"/>
        <v>86.956521739130437</v>
      </c>
      <c r="N15812" t="s">
        <v>100</v>
      </c>
    </row>
    <row r="15813" spans="1:14">
      <c r="A15813">
        <v>81</v>
      </c>
      <c r="B15813" t="s">
        <v>2371</v>
      </c>
      <c r="C15813" t="s">
        <v>2370</v>
      </c>
      <c r="D15813">
        <v>281</v>
      </c>
      <c r="E15813" s="1">
        <v>0.14000000000000001</v>
      </c>
      <c r="F15813">
        <v>0.22</v>
      </c>
      <c r="G15813">
        <v>4.2999999999999997E-2</v>
      </c>
      <c r="H15813">
        <v>23</v>
      </c>
      <c r="I15813" t="s">
        <v>18288</v>
      </c>
      <c r="J15813">
        <v>4.4999999999999999E-4</v>
      </c>
      <c r="K15813">
        <v>0.17100000000000001</v>
      </c>
      <c r="L15813">
        <v>0.7442391304347824</v>
      </c>
      <c r="M15813" s="2">
        <f t="shared" si="495"/>
        <v>88.043478260869563</v>
      </c>
      <c r="N15813" t="s">
        <v>100</v>
      </c>
    </row>
    <row r="15814" spans="1:14">
      <c r="A15814">
        <v>82</v>
      </c>
      <c r="B15814" t="s">
        <v>2369</v>
      </c>
      <c r="C15814" t="s">
        <v>2368</v>
      </c>
      <c r="D15814">
        <v>622</v>
      </c>
      <c r="E15814" s="1">
        <v>0.13600000000000001</v>
      </c>
      <c r="G15814">
        <v>9.0999999999999998E-2</v>
      </c>
      <c r="H15814">
        <v>22</v>
      </c>
      <c r="I15814" t="s">
        <v>18288</v>
      </c>
      <c r="J15814">
        <v>8.8000000000000003E-4</v>
      </c>
      <c r="L15814">
        <v>0.7442391304347824</v>
      </c>
      <c r="M15814" s="2">
        <f t="shared" si="495"/>
        <v>89.130434782608688</v>
      </c>
      <c r="N15814" t="s">
        <v>100</v>
      </c>
    </row>
    <row r="15815" spans="1:14">
      <c r="A15815">
        <v>83</v>
      </c>
      <c r="B15815" t="s">
        <v>2367</v>
      </c>
      <c r="C15815" t="s">
        <v>2366</v>
      </c>
      <c r="D15815">
        <v>62</v>
      </c>
      <c r="E15815" s="1">
        <v>0.13300000000000001</v>
      </c>
      <c r="F15815">
        <v>0.192</v>
      </c>
      <c r="G15815">
        <v>0</v>
      </c>
      <c r="H15815">
        <v>28</v>
      </c>
      <c r="J15815">
        <v>8.0000000000000007E-5</v>
      </c>
      <c r="K15815">
        <v>3.4000000000000002E-2</v>
      </c>
      <c r="L15815">
        <v>0.7442391304347824</v>
      </c>
      <c r="M15815" s="2">
        <f t="shared" si="495"/>
        <v>90.217391304347828</v>
      </c>
      <c r="N15815" t="s">
        <v>100</v>
      </c>
    </row>
    <row r="15816" spans="1:14">
      <c r="A15816">
        <v>84</v>
      </c>
      <c r="B15816" t="s">
        <v>2365</v>
      </c>
      <c r="C15816" t="s">
        <v>2364</v>
      </c>
      <c r="D15816">
        <v>64</v>
      </c>
      <c r="E15816" s="1">
        <v>0.122</v>
      </c>
      <c r="F15816">
        <v>0.28999999999999998</v>
      </c>
      <c r="G15816">
        <v>0</v>
      </c>
      <c r="H15816">
        <v>15</v>
      </c>
      <c r="J15816">
        <v>1.8000000000000001E-4</v>
      </c>
      <c r="K15816">
        <v>0.11</v>
      </c>
      <c r="L15816">
        <v>0.7442391304347824</v>
      </c>
      <c r="M15816" s="2">
        <f t="shared" si="495"/>
        <v>91.304347826086953</v>
      </c>
      <c r="N15816" t="s">
        <v>100</v>
      </c>
    </row>
    <row r="15817" spans="1:14">
      <c r="A15817">
        <v>85</v>
      </c>
      <c r="B15817" t="s">
        <v>7565</v>
      </c>
      <c r="C15817" t="s">
        <v>7566</v>
      </c>
      <c r="D15817">
        <v>63</v>
      </c>
      <c r="E15817" s="1">
        <v>0.112</v>
      </c>
      <c r="G15817">
        <v>1.4E-2</v>
      </c>
      <c r="H15817">
        <v>74</v>
      </c>
      <c r="J15817">
        <v>1.3999999999999999E-4</v>
      </c>
      <c r="L15817">
        <v>0.7442391304347824</v>
      </c>
      <c r="M15817" s="2">
        <f t="shared" si="495"/>
        <v>92.391304347826093</v>
      </c>
      <c r="N15817" t="s">
        <v>100</v>
      </c>
    </row>
    <row r="15818" spans="1:14">
      <c r="A15818">
        <v>86</v>
      </c>
      <c r="B15818" t="s">
        <v>2363</v>
      </c>
      <c r="C15818" t="s">
        <v>2362</v>
      </c>
      <c r="D15818">
        <v>85</v>
      </c>
      <c r="E15818" s="1">
        <v>0.10299999999999999</v>
      </c>
      <c r="G15818">
        <v>0</v>
      </c>
      <c r="H15818">
        <v>17</v>
      </c>
      <c r="J15818">
        <v>8.7000000000000001E-4</v>
      </c>
      <c r="L15818">
        <v>0.7442391304347824</v>
      </c>
      <c r="M15818" s="2">
        <f t="shared" si="495"/>
        <v>93.478260869565219</v>
      </c>
      <c r="N15818" t="s">
        <v>100</v>
      </c>
    </row>
    <row r="15819" spans="1:14">
      <c r="A15819">
        <v>87</v>
      </c>
      <c r="B15819" t="s">
        <v>2361</v>
      </c>
      <c r="C15819" t="s">
        <v>2360</v>
      </c>
      <c r="D15819">
        <v>66</v>
      </c>
      <c r="E15819" s="1">
        <v>9.6000000000000002E-2</v>
      </c>
      <c r="F15819">
        <v>0.13300000000000001</v>
      </c>
      <c r="G15819">
        <v>0</v>
      </c>
      <c r="H15819">
        <v>28</v>
      </c>
      <c r="J15819">
        <v>6.9999999999999994E-5</v>
      </c>
      <c r="K15819">
        <v>2.9000000000000001E-2</v>
      </c>
      <c r="L15819">
        <v>0.7442391304347824</v>
      </c>
      <c r="M15819" s="2">
        <f t="shared" si="495"/>
        <v>94.565217391304344</v>
      </c>
      <c r="N15819" t="s">
        <v>100</v>
      </c>
    </row>
    <row r="15820" spans="1:14">
      <c r="A15820">
        <v>88</v>
      </c>
      <c r="B15820" t="s">
        <v>2359</v>
      </c>
      <c r="C15820" t="s">
        <v>2358</v>
      </c>
      <c r="D15820">
        <v>10</v>
      </c>
      <c r="E15820" s="1">
        <v>8.6999999999999994E-2</v>
      </c>
      <c r="F15820">
        <v>6.8000000000000005E-2</v>
      </c>
      <c r="G15820">
        <v>0</v>
      </c>
      <c r="H15820">
        <v>6</v>
      </c>
      <c r="J15820">
        <v>3.0000000000000001E-5</v>
      </c>
      <c r="K15820">
        <v>0.03</v>
      </c>
      <c r="L15820">
        <v>0.7442391304347824</v>
      </c>
      <c r="M15820" s="2">
        <f t="shared" si="495"/>
        <v>95.652173913043484</v>
      </c>
      <c r="N15820" t="s">
        <v>100</v>
      </c>
    </row>
    <row r="15821" spans="1:14">
      <c r="A15821">
        <v>89</v>
      </c>
      <c r="B15821" t="s">
        <v>2357</v>
      </c>
      <c r="C15821" t="s">
        <v>2356</v>
      </c>
      <c r="D15821">
        <v>44</v>
      </c>
      <c r="E15821" s="1">
        <v>8.3000000000000004E-2</v>
      </c>
      <c r="G15821">
        <v>6.7000000000000004E-2</v>
      </c>
      <c r="H15821">
        <v>15</v>
      </c>
      <c r="J15821">
        <v>1.1E-4</v>
      </c>
      <c r="L15821">
        <v>0.7442391304347824</v>
      </c>
      <c r="M15821" s="2">
        <f t="shared" si="495"/>
        <v>96.739130434782609</v>
      </c>
      <c r="N15821" t="s">
        <v>100</v>
      </c>
    </row>
    <row r="15822" spans="1:14">
      <c r="A15822">
        <v>90</v>
      </c>
      <c r="B15822" t="s">
        <v>2355</v>
      </c>
      <c r="C15822" t="s">
        <v>2354</v>
      </c>
      <c r="D15822">
        <v>9</v>
      </c>
      <c r="E15822" s="1">
        <v>3.7999999999999999E-2</v>
      </c>
      <c r="G15822">
        <v>0</v>
      </c>
      <c r="H15822">
        <v>15</v>
      </c>
      <c r="J15822">
        <v>4.0000000000000003E-5</v>
      </c>
      <c r="L15822">
        <v>0.7442391304347824</v>
      </c>
      <c r="M15822" s="2">
        <f t="shared" si="495"/>
        <v>97.826086956521735</v>
      </c>
      <c r="N15822" t="s">
        <v>100</v>
      </c>
    </row>
    <row r="15823" spans="1:14">
      <c r="A15823">
        <v>91</v>
      </c>
      <c r="B15823" t="s">
        <v>2353</v>
      </c>
      <c r="C15823" t="s">
        <v>2352</v>
      </c>
      <c r="D15823">
        <v>23</v>
      </c>
      <c r="E15823" s="1">
        <v>0.03</v>
      </c>
      <c r="G15823">
        <v>5.0999999999999997E-2</v>
      </c>
      <c r="H15823">
        <v>39</v>
      </c>
      <c r="J15823">
        <v>2.2000000000000001E-4</v>
      </c>
      <c r="L15823">
        <v>0.7442391304347824</v>
      </c>
      <c r="M15823" s="2">
        <f t="shared" si="495"/>
        <v>98.91304347826086</v>
      </c>
      <c r="N15823" t="s">
        <v>100</v>
      </c>
    </row>
    <row r="15824" spans="1:14">
      <c r="A15824">
        <v>92</v>
      </c>
      <c r="B15824" t="s">
        <v>2351</v>
      </c>
      <c r="C15824" t="s">
        <v>2350</v>
      </c>
      <c r="D15824">
        <v>1</v>
      </c>
      <c r="E15824" s="1">
        <v>0</v>
      </c>
      <c r="F15824">
        <v>1.6E-2</v>
      </c>
      <c r="J15824">
        <v>0</v>
      </c>
      <c r="K15824">
        <v>0</v>
      </c>
      <c r="L15824">
        <v>0.7442391304347824</v>
      </c>
      <c r="M15824" s="2">
        <f t="shared" si="495"/>
        <v>100</v>
      </c>
      <c r="N15824" t="s">
        <v>100</v>
      </c>
    </row>
    <row r="15825" spans="1:14" s="3" customFormat="1">
      <c r="E15825" s="4"/>
      <c r="M15825" s="5"/>
    </row>
    <row r="15826" spans="1:14">
      <c r="A15826">
        <v>1</v>
      </c>
      <c r="B15826" t="s">
        <v>10524</v>
      </c>
      <c r="C15826" t="s">
        <v>10525</v>
      </c>
      <c r="D15826">
        <v>6674</v>
      </c>
      <c r="E15826" s="1">
        <v>4.242</v>
      </c>
      <c r="F15826">
        <v>6.34</v>
      </c>
      <c r="G15826">
        <v>0.29399999999999998</v>
      </c>
      <c r="H15826">
        <v>34</v>
      </c>
      <c r="I15826" t="s">
        <v>18288</v>
      </c>
      <c r="J15826">
        <v>9.0500000000000008E-3</v>
      </c>
      <c r="K15826">
        <v>3.306</v>
      </c>
      <c r="L15826">
        <f>AVERAGE(E15826:E15871)</f>
        <v>1.2407111111111113</v>
      </c>
      <c r="M15826" s="2">
        <f t="shared" ref="M15826:M15869" si="496">A15826/44*100</f>
        <v>2.2727272727272729</v>
      </c>
      <c r="N15826" t="s">
        <v>102</v>
      </c>
    </row>
    <row r="15827" spans="1:14">
      <c r="A15827">
        <v>2</v>
      </c>
      <c r="B15827" t="s">
        <v>14253</v>
      </c>
      <c r="C15827" t="s">
        <v>14254</v>
      </c>
      <c r="D15827">
        <v>21481</v>
      </c>
      <c r="E15827" s="1">
        <v>3.823</v>
      </c>
      <c r="F15827">
        <v>5.702</v>
      </c>
      <c r="G15827">
        <v>0.74</v>
      </c>
      <c r="H15827">
        <v>77</v>
      </c>
      <c r="I15827" t="s">
        <v>18288</v>
      </c>
      <c r="J15827">
        <v>4.6199999999999998E-2</v>
      </c>
      <c r="K15827">
        <v>9.6839999999999993</v>
      </c>
      <c r="L15827">
        <v>1.210068181818182</v>
      </c>
      <c r="M15827" s="2">
        <f t="shared" si="496"/>
        <v>4.5454545454545459</v>
      </c>
      <c r="N15827" t="s">
        <v>102</v>
      </c>
    </row>
    <row r="15828" spans="1:14">
      <c r="A15828">
        <v>3</v>
      </c>
      <c r="B15828" t="s">
        <v>5964</v>
      </c>
      <c r="C15828" t="s">
        <v>5963</v>
      </c>
      <c r="D15828">
        <v>8266</v>
      </c>
      <c r="E15828" s="1">
        <v>2.3460000000000001</v>
      </c>
      <c r="F15828">
        <v>3.669</v>
      </c>
      <c r="G15828">
        <v>0.32500000000000001</v>
      </c>
      <c r="H15828">
        <v>80</v>
      </c>
      <c r="I15828" t="s">
        <v>18288</v>
      </c>
      <c r="J15828">
        <v>2.6700000000000002E-2</v>
      </c>
      <c r="K15828">
        <v>4.2640000000000002</v>
      </c>
      <c r="L15828">
        <v>1.210068181818182</v>
      </c>
      <c r="M15828" s="2">
        <f t="shared" si="496"/>
        <v>6.8181818181818175</v>
      </c>
      <c r="N15828" t="s">
        <v>102</v>
      </c>
    </row>
    <row r="15829" spans="1:14">
      <c r="A15829">
        <v>4</v>
      </c>
      <c r="B15829" t="s">
        <v>10520</v>
      </c>
      <c r="C15829" t="s">
        <v>10521</v>
      </c>
      <c r="D15829">
        <v>4967</v>
      </c>
      <c r="E15829" s="1">
        <v>2.278</v>
      </c>
      <c r="F15829">
        <v>2.468</v>
      </c>
      <c r="G15829">
        <v>0.78200000000000003</v>
      </c>
      <c r="H15829">
        <v>170</v>
      </c>
      <c r="I15829">
        <v>8.5</v>
      </c>
      <c r="J15829">
        <v>9.5399999999999999E-3</v>
      </c>
      <c r="K15829">
        <v>0.86099999999999999</v>
      </c>
      <c r="L15829">
        <v>1.210068181818182</v>
      </c>
      <c r="M15829" s="2">
        <f t="shared" si="496"/>
        <v>9.0909090909090917</v>
      </c>
      <c r="N15829" t="s">
        <v>102</v>
      </c>
    </row>
    <row r="15830" spans="1:14">
      <c r="A15830">
        <v>5</v>
      </c>
      <c r="B15830" t="s">
        <v>10516</v>
      </c>
      <c r="C15830" t="s">
        <v>10517</v>
      </c>
      <c r="D15830">
        <v>5986</v>
      </c>
      <c r="E15830" s="1">
        <v>2.2050000000000001</v>
      </c>
      <c r="F15830">
        <v>2.4950000000000001</v>
      </c>
      <c r="G15830">
        <v>0.14000000000000001</v>
      </c>
      <c r="H15830">
        <v>43</v>
      </c>
      <c r="I15830" t="s">
        <v>18288</v>
      </c>
      <c r="J15830">
        <v>6.1500000000000001E-3</v>
      </c>
      <c r="K15830">
        <v>1.885</v>
      </c>
      <c r="L15830">
        <v>1.210068181818182</v>
      </c>
      <c r="M15830" s="2">
        <f t="shared" si="496"/>
        <v>11.363636363636363</v>
      </c>
      <c r="N15830" t="s">
        <v>102</v>
      </c>
    </row>
    <row r="15831" spans="1:14">
      <c r="A15831">
        <v>6</v>
      </c>
      <c r="B15831" t="s">
        <v>3670</v>
      </c>
      <c r="C15831" t="s">
        <v>3671</v>
      </c>
      <c r="D15831">
        <v>3117</v>
      </c>
      <c r="E15831" s="1">
        <v>1.9319999999999999</v>
      </c>
      <c r="F15831">
        <v>2.3690000000000002</v>
      </c>
      <c r="G15831">
        <v>0.217</v>
      </c>
      <c r="H15831">
        <v>46</v>
      </c>
      <c r="I15831" t="s">
        <v>18288</v>
      </c>
      <c r="J15831">
        <v>1.0370000000000001E-2</v>
      </c>
      <c r="K15831">
        <v>2.9860000000000002</v>
      </c>
      <c r="L15831">
        <v>1.210068181818182</v>
      </c>
      <c r="M15831" s="2">
        <f t="shared" si="496"/>
        <v>13.636363636363635</v>
      </c>
      <c r="N15831" t="s">
        <v>102</v>
      </c>
    </row>
    <row r="15832" spans="1:14">
      <c r="A15832">
        <v>7</v>
      </c>
      <c r="B15832" t="s">
        <v>5924</v>
      </c>
      <c r="C15832" t="s">
        <v>5923</v>
      </c>
      <c r="D15832">
        <v>2600</v>
      </c>
      <c r="E15832" s="1">
        <v>1.867</v>
      </c>
      <c r="F15832">
        <v>2.5209999999999999</v>
      </c>
      <c r="G15832">
        <v>0.315</v>
      </c>
      <c r="H15832">
        <v>54</v>
      </c>
      <c r="I15832" t="s">
        <v>18288</v>
      </c>
      <c r="J15832">
        <v>1.005E-2</v>
      </c>
      <c r="K15832">
        <v>2.3679999999999999</v>
      </c>
      <c r="L15832">
        <v>1.210068181818182</v>
      </c>
      <c r="M15832" s="2">
        <f t="shared" si="496"/>
        <v>15.909090909090908</v>
      </c>
      <c r="N15832" t="s">
        <v>102</v>
      </c>
    </row>
    <row r="15833" spans="1:14">
      <c r="A15833">
        <v>8</v>
      </c>
      <c r="B15833" t="s">
        <v>2441</v>
      </c>
      <c r="C15833" t="s">
        <v>2440</v>
      </c>
      <c r="D15833">
        <v>1809</v>
      </c>
      <c r="E15833" s="1">
        <v>1.8440000000000001</v>
      </c>
      <c r="F15833">
        <v>2.4769999999999999</v>
      </c>
      <c r="G15833">
        <v>0.13</v>
      </c>
      <c r="H15833">
        <v>23</v>
      </c>
      <c r="I15833" t="s">
        <v>18288</v>
      </c>
      <c r="J15833">
        <v>3.5300000000000002E-3</v>
      </c>
      <c r="K15833">
        <v>1.881</v>
      </c>
      <c r="L15833">
        <v>1.210068181818182</v>
      </c>
      <c r="M15833" s="2">
        <f t="shared" si="496"/>
        <v>18.181818181818183</v>
      </c>
      <c r="N15833" t="s">
        <v>102</v>
      </c>
    </row>
    <row r="15834" spans="1:14">
      <c r="A15834">
        <v>9</v>
      </c>
      <c r="B15834" t="s">
        <v>14277</v>
      </c>
      <c r="C15834" t="s">
        <v>14278</v>
      </c>
      <c r="D15834">
        <v>9614</v>
      </c>
      <c r="E15834" s="1">
        <v>1.71</v>
      </c>
      <c r="F15834">
        <v>2.7130000000000001</v>
      </c>
      <c r="G15834">
        <v>0.26500000000000001</v>
      </c>
      <c r="H15834">
        <v>166</v>
      </c>
      <c r="I15834" t="s">
        <v>18288</v>
      </c>
      <c r="J15834">
        <v>4.1029999999999997E-2</v>
      </c>
      <c r="K15834">
        <v>3.2719999999999998</v>
      </c>
      <c r="L15834">
        <v>1.210068181818182</v>
      </c>
      <c r="M15834" s="2">
        <f t="shared" si="496"/>
        <v>20.454545454545457</v>
      </c>
      <c r="N15834" t="s">
        <v>102</v>
      </c>
    </row>
    <row r="15835" spans="1:14">
      <c r="A15835">
        <v>10</v>
      </c>
      <c r="B15835" t="s">
        <v>14305</v>
      </c>
      <c r="C15835" t="s">
        <v>14306</v>
      </c>
      <c r="D15835">
        <v>2806</v>
      </c>
      <c r="E15835" s="1">
        <v>1.657</v>
      </c>
      <c r="F15835">
        <v>3.2130000000000001</v>
      </c>
      <c r="G15835">
        <v>5.8999999999999997E-2</v>
      </c>
      <c r="H15835">
        <v>34</v>
      </c>
      <c r="I15835" t="s">
        <v>18288</v>
      </c>
      <c r="J15835">
        <v>6.0499999999999998E-3</v>
      </c>
      <c r="K15835">
        <v>2.157</v>
      </c>
      <c r="L15835">
        <v>1.210068181818182</v>
      </c>
      <c r="M15835" s="2">
        <f t="shared" si="496"/>
        <v>22.727272727272727</v>
      </c>
      <c r="N15835" t="s">
        <v>102</v>
      </c>
    </row>
    <row r="15836" spans="1:14">
      <c r="A15836">
        <v>11</v>
      </c>
      <c r="B15836" t="s">
        <v>14287</v>
      </c>
      <c r="C15836" t="s">
        <v>14288</v>
      </c>
      <c r="D15836">
        <v>1441</v>
      </c>
      <c r="E15836" s="1">
        <v>1.6220000000000001</v>
      </c>
      <c r="F15836">
        <v>1.643</v>
      </c>
      <c r="G15836">
        <v>0.2</v>
      </c>
      <c r="H15836">
        <v>30</v>
      </c>
      <c r="I15836" t="s">
        <v>18288</v>
      </c>
      <c r="J15836">
        <v>2.9299999999999999E-3</v>
      </c>
      <c r="K15836">
        <v>0.90300000000000002</v>
      </c>
      <c r="L15836">
        <v>1.210068181818182</v>
      </c>
      <c r="M15836" s="2">
        <f t="shared" si="496"/>
        <v>25</v>
      </c>
      <c r="N15836" t="s">
        <v>102</v>
      </c>
    </row>
    <row r="15837" spans="1:14">
      <c r="A15837">
        <v>12</v>
      </c>
      <c r="B15837" t="s">
        <v>14251</v>
      </c>
      <c r="C15837" t="s">
        <v>14252</v>
      </c>
      <c r="D15837">
        <v>1739</v>
      </c>
      <c r="E15837" s="1">
        <v>1.4770000000000001</v>
      </c>
      <c r="F15837">
        <v>1.4730000000000001</v>
      </c>
      <c r="G15837">
        <v>0.188</v>
      </c>
      <c r="H15837">
        <v>48</v>
      </c>
      <c r="I15837" t="s">
        <v>18288</v>
      </c>
      <c r="J15837">
        <v>1.285E-2</v>
      </c>
      <c r="K15837">
        <v>2.4910000000000001</v>
      </c>
      <c r="L15837">
        <v>1.210068181818182</v>
      </c>
      <c r="M15837" s="2">
        <f t="shared" si="496"/>
        <v>27.27272727272727</v>
      </c>
      <c r="N15837" t="s">
        <v>102</v>
      </c>
    </row>
    <row r="15838" spans="1:14">
      <c r="A15838">
        <v>13</v>
      </c>
      <c r="B15838" t="s">
        <v>3965</v>
      </c>
      <c r="C15838" t="s">
        <v>3964</v>
      </c>
      <c r="D15838">
        <v>714</v>
      </c>
      <c r="E15838" s="1">
        <v>1.444</v>
      </c>
      <c r="F15838">
        <v>1.681</v>
      </c>
      <c r="G15838">
        <v>0.36399999999999999</v>
      </c>
      <c r="H15838">
        <v>22</v>
      </c>
      <c r="I15838" t="s">
        <v>18288</v>
      </c>
      <c r="J15838">
        <v>7.2000000000000005E-4</v>
      </c>
      <c r="K15838">
        <v>0.45200000000000001</v>
      </c>
      <c r="L15838">
        <v>1.210068181818182</v>
      </c>
      <c r="M15838" s="2">
        <f t="shared" si="496"/>
        <v>29.545454545454547</v>
      </c>
      <c r="N15838" t="s">
        <v>102</v>
      </c>
    </row>
    <row r="15839" spans="1:14">
      <c r="A15839">
        <v>14</v>
      </c>
      <c r="B15839" t="s">
        <v>3682</v>
      </c>
      <c r="C15839" t="s">
        <v>3683</v>
      </c>
      <c r="D15839">
        <v>1951</v>
      </c>
      <c r="E15839" s="1">
        <v>1.361</v>
      </c>
      <c r="F15839">
        <v>2.2919999999999998</v>
      </c>
      <c r="G15839">
        <v>0.5</v>
      </c>
      <c r="H15839">
        <v>40</v>
      </c>
      <c r="I15839" t="s">
        <v>18288</v>
      </c>
      <c r="J15839">
        <v>6.28E-3</v>
      </c>
      <c r="K15839">
        <v>1.7130000000000001</v>
      </c>
      <c r="L15839">
        <v>1.210068181818182</v>
      </c>
      <c r="M15839" s="2">
        <f t="shared" si="496"/>
        <v>31.818181818181817</v>
      </c>
      <c r="N15839" t="s">
        <v>102</v>
      </c>
    </row>
    <row r="15840" spans="1:14">
      <c r="A15840">
        <v>15</v>
      </c>
      <c r="B15840" t="s">
        <v>3726</v>
      </c>
      <c r="C15840" t="s">
        <v>3727</v>
      </c>
      <c r="D15840">
        <v>1629</v>
      </c>
      <c r="E15840" s="1">
        <v>1.31</v>
      </c>
      <c r="F15840">
        <v>3.6360000000000001</v>
      </c>
      <c r="G15840">
        <v>0.156</v>
      </c>
      <c r="H15840">
        <v>45</v>
      </c>
      <c r="I15840">
        <v>6.9</v>
      </c>
      <c r="J15840">
        <v>6.4999999999999997E-3</v>
      </c>
      <c r="K15840">
        <v>2.1419999999999999</v>
      </c>
      <c r="L15840">
        <v>1.210068181818182</v>
      </c>
      <c r="M15840" s="2">
        <f t="shared" si="496"/>
        <v>34.090909090909086</v>
      </c>
      <c r="N15840" t="s">
        <v>102</v>
      </c>
    </row>
    <row r="15841" spans="1:14">
      <c r="A15841">
        <v>16</v>
      </c>
      <c r="B15841" t="s">
        <v>1199</v>
      </c>
      <c r="C15841" t="s">
        <v>1198</v>
      </c>
      <c r="D15841">
        <v>294</v>
      </c>
      <c r="E15841" s="1">
        <v>1.276</v>
      </c>
      <c r="F15841">
        <v>1.77</v>
      </c>
      <c r="G15841">
        <v>0.188</v>
      </c>
      <c r="H15841">
        <v>16</v>
      </c>
      <c r="I15841">
        <v>6.5</v>
      </c>
      <c r="J15841">
        <v>2.6900000000000001E-3</v>
      </c>
      <c r="K15841">
        <v>2.0699999999999998</v>
      </c>
      <c r="L15841">
        <v>1.210068181818182</v>
      </c>
      <c r="M15841" s="2">
        <f t="shared" si="496"/>
        <v>36.363636363636367</v>
      </c>
      <c r="N15841" t="s">
        <v>102</v>
      </c>
    </row>
    <row r="15842" spans="1:14">
      <c r="A15842">
        <v>17</v>
      </c>
      <c r="B15842" t="s">
        <v>14259</v>
      </c>
      <c r="C15842" t="s">
        <v>14260</v>
      </c>
      <c r="D15842">
        <v>701</v>
      </c>
      <c r="E15842" s="1">
        <v>1.212</v>
      </c>
      <c r="F15842">
        <v>1.597</v>
      </c>
      <c r="G15842">
        <v>0.26700000000000002</v>
      </c>
      <c r="H15842">
        <v>30</v>
      </c>
      <c r="I15842">
        <v>9</v>
      </c>
      <c r="J15842">
        <v>3.8800000000000002E-3</v>
      </c>
      <c r="K15842">
        <v>1.782</v>
      </c>
      <c r="L15842">
        <v>1.210068181818182</v>
      </c>
      <c r="M15842" s="2">
        <f t="shared" si="496"/>
        <v>38.636363636363633</v>
      </c>
      <c r="N15842" t="s">
        <v>102</v>
      </c>
    </row>
    <row r="15843" spans="1:14">
      <c r="A15843">
        <v>18</v>
      </c>
      <c r="B15843" t="s">
        <v>14267</v>
      </c>
      <c r="C15843" t="s">
        <v>14268</v>
      </c>
      <c r="D15843">
        <v>1682</v>
      </c>
      <c r="E15843" s="1">
        <v>1.095</v>
      </c>
      <c r="F15843">
        <v>1.37</v>
      </c>
      <c r="G15843">
        <v>0.20899999999999999</v>
      </c>
      <c r="H15843">
        <v>115</v>
      </c>
      <c r="I15843">
        <v>6.9</v>
      </c>
      <c r="J15843">
        <v>6.3400000000000001E-3</v>
      </c>
      <c r="K15843">
        <v>0.68700000000000006</v>
      </c>
      <c r="L15843">
        <v>1.210068181818182</v>
      </c>
      <c r="M15843" s="2">
        <f t="shared" si="496"/>
        <v>40.909090909090914</v>
      </c>
      <c r="N15843" t="s">
        <v>102</v>
      </c>
    </row>
    <row r="15844" spans="1:14">
      <c r="A15844">
        <v>19</v>
      </c>
      <c r="B15844" t="s">
        <v>1032</v>
      </c>
      <c r="C15844" t="s">
        <v>1031</v>
      </c>
      <c r="D15844">
        <v>3095</v>
      </c>
      <c r="E15844" s="1">
        <v>1.079</v>
      </c>
      <c r="F15844">
        <v>1.391</v>
      </c>
      <c r="G15844">
        <v>0.20599999999999999</v>
      </c>
      <c r="H15844">
        <v>34</v>
      </c>
      <c r="I15844" t="s">
        <v>18288</v>
      </c>
      <c r="J15844">
        <v>3.3999999999999998E-3</v>
      </c>
      <c r="K15844">
        <v>1.1160000000000001</v>
      </c>
      <c r="L15844">
        <v>1.210068181818182</v>
      </c>
      <c r="M15844" s="2">
        <f t="shared" si="496"/>
        <v>43.18181818181818</v>
      </c>
      <c r="N15844" t="s">
        <v>102</v>
      </c>
    </row>
    <row r="15845" spans="1:14">
      <c r="A15845">
        <v>20</v>
      </c>
      <c r="B15845" t="s">
        <v>1183</v>
      </c>
      <c r="C15845" t="s">
        <v>1182</v>
      </c>
      <c r="D15845">
        <v>1033</v>
      </c>
      <c r="E15845" s="1">
        <v>1.0680000000000001</v>
      </c>
      <c r="F15845">
        <v>1.2989999999999999</v>
      </c>
      <c r="G15845">
        <v>0.106</v>
      </c>
      <c r="H15845">
        <v>47</v>
      </c>
      <c r="I15845" t="s">
        <v>18288</v>
      </c>
      <c r="J15845">
        <v>2.5600000000000002E-3</v>
      </c>
      <c r="K15845">
        <v>0.82599999999999996</v>
      </c>
      <c r="L15845">
        <v>1.210068181818182</v>
      </c>
      <c r="M15845" s="2">
        <f t="shared" si="496"/>
        <v>45.454545454545453</v>
      </c>
      <c r="N15845" t="s">
        <v>102</v>
      </c>
    </row>
    <row r="15846" spans="1:14">
      <c r="A15846">
        <v>21</v>
      </c>
      <c r="B15846" t="s">
        <v>14247</v>
      </c>
      <c r="C15846" t="s">
        <v>14248</v>
      </c>
      <c r="D15846">
        <v>573</v>
      </c>
      <c r="E15846" s="1">
        <v>1</v>
      </c>
      <c r="F15846">
        <v>1.252</v>
      </c>
      <c r="G15846">
        <v>0.22700000000000001</v>
      </c>
      <c r="H15846">
        <v>22</v>
      </c>
      <c r="I15846">
        <v>8.4</v>
      </c>
      <c r="J15846">
        <v>4.1999999999999997E-3</v>
      </c>
      <c r="K15846">
        <v>1.724</v>
      </c>
      <c r="L15846">
        <v>1.210068181818182</v>
      </c>
      <c r="M15846" s="2">
        <f t="shared" si="496"/>
        <v>47.727272727272727</v>
      </c>
      <c r="N15846" t="s">
        <v>102</v>
      </c>
    </row>
    <row r="15847" spans="1:14">
      <c r="A15847">
        <v>22</v>
      </c>
      <c r="B15847" t="s">
        <v>14297</v>
      </c>
      <c r="C15847" t="s">
        <v>14298</v>
      </c>
      <c r="D15847">
        <v>1165</v>
      </c>
      <c r="E15847" s="1">
        <v>1</v>
      </c>
      <c r="F15847">
        <v>1.4630000000000001</v>
      </c>
      <c r="G15847">
        <v>0.375</v>
      </c>
      <c r="H15847">
        <v>32</v>
      </c>
      <c r="I15847" t="s">
        <v>18288</v>
      </c>
      <c r="J15847">
        <v>3.9100000000000003E-3</v>
      </c>
      <c r="K15847">
        <v>1.516</v>
      </c>
      <c r="L15847">
        <v>1.210068181818182</v>
      </c>
      <c r="M15847" s="2">
        <f t="shared" si="496"/>
        <v>50</v>
      </c>
      <c r="N15847" t="s">
        <v>102</v>
      </c>
    </row>
    <row r="15848" spans="1:14">
      <c r="A15848">
        <v>23</v>
      </c>
      <c r="B15848" t="s">
        <v>14299</v>
      </c>
      <c r="C15848" t="s">
        <v>14300</v>
      </c>
      <c r="D15848">
        <v>164</v>
      </c>
      <c r="E15848" s="1">
        <v>0.95699999999999996</v>
      </c>
      <c r="F15848">
        <v>0.79</v>
      </c>
      <c r="G15848">
        <v>0.308</v>
      </c>
      <c r="H15848">
        <v>13</v>
      </c>
      <c r="I15848">
        <v>9.1999999999999993</v>
      </c>
      <c r="J15848">
        <v>2.7E-4</v>
      </c>
      <c r="K15848">
        <v>0.247</v>
      </c>
      <c r="L15848">
        <v>1.210068181818182</v>
      </c>
      <c r="M15848" s="2">
        <f t="shared" si="496"/>
        <v>52.272727272727273</v>
      </c>
      <c r="N15848" t="s">
        <v>102</v>
      </c>
    </row>
    <row r="15849" spans="1:14">
      <c r="A15849">
        <v>24</v>
      </c>
      <c r="B15849" t="s">
        <v>10522</v>
      </c>
      <c r="C15849" t="s">
        <v>10523</v>
      </c>
      <c r="D15849">
        <v>292</v>
      </c>
      <c r="E15849" s="1">
        <v>0.94099999999999995</v>
      </c>
      <c r="G15849">
        <v>0.38500000000000001</v>
      </c>
      <c r="H15849">
        <v>13</v>
      </c>
      <c r="I15849" t="s">
        <v>18288</v>
      </c>
      <c r="J15849">
        <v>8.8999999999999995E-4</v>
      </c>
      <c r="L15849">
        <v>1.210068181818182</v>
      </c>
      <c r="M15849" s="2">
        <f t="shared" si="496"/>
        <v>54.54545454545454</v>
      </c>
      <c r="N15849" t="s">
        <v>102</v>
      </c>
    </row>
    <row r="15850" spans="1:14">
      <c r="A15850">
        <v>25</v>
      </c>
      <c r="B15850" t="s">
        <v>6278</v>
      </c>
      <c r="C15850" t="s">
        <v>6277</v>
      </c>
      <c r="D15850">
        <v>1024</v>
      </c>
      <c r="E15850" s="1">
        <v>0.93500000000000005</v>
      </c>
      <c r="F15850">
        <v>1.268</v>
      </c>
      <c r="G15850">
        <v>0.19400000000000001</v>
      </c>
      <c r="H15850">
        <v>31</v>
      </c>
      <c r="I15850">
        <v>10</v>
      </c>
      <c r="J15850">
        <v>2.48E-3</v>
      </c>
      <c r="K15850">
        <v>1.1499999999999999</v>
      </c>
      <c r="L15850">
        <v>1.210068181818182</v>
      </c>
      <c r="M15850" s="2">
        <f t="shared" si="496"/>
        <v>56.81818181818182</v>
      </c>
      <c r="N15850" t="s">
        <v>102</v>
      </c>
    </row>
    <row r="15851" spans="1:14">
      <c r="A15851">
        <v>26</v>
      </c>
      <c r="B15851" t="s">
        <v>1030</v>
      </c>
      <c r="C15851" t="s">
        <v>1029</v>
      </c>
      <c r="D15851">
        <v>183</v>
      </c>
      <c r="E15851" s="1">
        <v>0.93500000000000005</v>
      </c>
      <c r="G15851">
        <v>0</v>
      </c>
      <c r="H15851">
        <v>15</v>
      </c>
      <c r="I15851">
        <v>6.4</v>
      </c>
      <c r="J15851">
        <v>8.8999999999999995E-4</v>
      </c>
      <c r="L15851">
        <v>1.210068181818182</v>
      </c>
      <c r="M15851" s="2">
        <f t="shared" si="496"/>
        <v>59.090909090909093</v>
      </c>
      <c r="N15851" t="s">
        <v>102</v>
      </c>
    </row>
    <row r="15852" spans="1:14">
      <c r="A15852">
        <v>27</v>
      </c>
      <c r="B15852" t="s">
        <v>14289</v>
      </c>
      <c r="C15852" t="s">
        <v>14290</v>
      </c>
      <c r="D15852">
        <v>574</v>
      </c>
      <c r="E15852" s="1">
        <v>0.875</v>
      </c>
      <c r="F15852">
        <v>0.73799999999999999</v>
      </c>
      <c r="G15852">
        <v>0.27300000000000002</v>
      </c>
      <c r="H15852">
        <v>11</v>
      </c>
      <c r="I15852" t="s">
        <v>18288</v>
      </c>
      <c r="J15852">
        <v>5.2999999999999998E-4</v>
      </c>
      <c r="K15852">
        <v>0.49299999999999999</v>
      </c>
      <c r="L15852">
        <v>1.210068181818182</v>
      </c>
      <c r="M15852" s="2">
        <f t="shared" si="496"/>
        <v>61.363636363636367</v>
      </c>
      <c r="N15852" t="s">
        <v>102</v>
      </c>
    </row>
    <row r="15853" spans="1:14">
      <c r="A15853">
        <v>28</v>
      </c>
      <c r="B15853" t="s">
        <v>10518</v>
      </c>
      <c r="C15853" t="s">
        <v>10519</v>
      </c>
      <c r="D15853">
        <v>938</v>
      </c>
      <c r="E15853" s="1">
        <v>0.82399999999999995</v>
      </c>
      <c r="F15853">
        <v>0.95699999999999996</v>
      </c>
      <c r="G15853">
        <v>8.5000000000000006E-2</v>
      </c>
      <c r="H15853">
        <v>130</v>
      </c>
      <c r="I15853">
        <v>6.9</v>
      </c>
      <c r="J15853">
        <v>4.6699999999999997E-3</v>
      </c>
      <c r="K15853">
        <v>0.64</v>
      </c>
      <c r="L15853">
        <v>1.210068181818182</v>
      </c>
      <c r="M15853" s="2">
        <f t="shared" si="496"/>
        <v>63.636363636363633</v>
      </c>
      <c r="N15853" t="s">
        <v>102</v>
      </c>
    </row>
    <row r="15854" spans="1:14">
      <c r="A15854">
        <v>29</v>
      </c>
      <c r="B15854" t="s">
        <v>14249</v>
      </c>
      <c r="C15854" t="s">
        <v>14250</v>
      </c>
      <c r="D15854">
        <v>701</v>
      </c>
      <c r="E15854" s="1">
        <v>0.81100000000000005</v>
      </c>
      <c r="F15854">
        <v>1.321</v>
      </c>
      <c r="G15854">
        <v>0.25900000000000001</v>
      </c>
      <c r="H15854">
        <v>27</v>
      </c>
      <c r="I15854" t="s">
        <v>18288</v>
      </c>
      <c r="J15854">
        <v>4.2900000000000004E-3</v>
      </c>
      <c r="K15854">
        <v>1.748</v>
      </c>
      <c r="L15854">
        <v>1.210068181818182</v>
      </c>
      <c r="M15854" s="2">
        <f t="shared" si="496"/>
        <v>65.909090909090907</v>
      </c>
      <c r="N15854" t="s">
        <v>102</v>
      </c>
    </row>
    <row r="15855" spans="1:14">
      <c r="A15855">
        <v>30</v>
      </c>
      <c r="B15855" t="s">
        <v>5778</v>
      </c>
      <c r="C15855" t="s">
        <v>5777</v>
      </c>
      <c r="D15855">
        <v>570</v>
      </c>
      <c r="E15855" s="1">
        <v>0.76200000000000001</v>
      </c>
      <c r="F15855">
        <v>0.73499999999999999</v>
      </c>
      <c r="G15855">
        <v>0.129</v>
      </c>
      <c r="H15855">
        <v>62</v>
      </c>
      <c r="I15855" t="s">
        <v>18288</v>
      </c>
      <c r="J15855">
        <v>2.49E-3</v>
      </c>
      <c r="K15855">
        <v>0.64700000000000002</v>
      </c>
      <c r="L15855">
        <v>1.210068181818182</v>
      </c>
      <c r="M15855" s="2">
        <f t="shared" si="496"/>
        <v>68.181818181818173</v>
      </c>
      <c r="N15855" t="s">
        <v>102</v>
      </c>
    </row>
    <row r="15856" spans="1:14">
      <c r="A15856">
        <v>31</v>
      </c>
      <c r="B15856" t="s">
        <v>1028</v>
      </c>
      <c r="C15856" t="s">
        <v>1027</v>
      </c>
      <c r="D15856">
        <v>181</v>
      </c>
      <c r="E15856" s="1">
        <v>0.73099999999999998</v>
      </c>
      <c r="G15856">
        <v>0.25</v>
      </c>
      <c r="H15856">
        <v>24</v>
      </c>
      <c r="I15856">
        <v>6.7</v>
      </c>
      <c r="J15856">
        <v>2.5000000000000001E-4</v>
      </c>
      <c r="L15856">
        <v>1.210068181818182</v>
      </c>
      <c r="M15856" s="2">
        <f t="shared" si="496"/>
        <v>70.454545454545453</v>
      </c>
      <c r="N15856" t="s">
        <v>102</v>
      </c>
    </row>
    <row r="15857" spans="1:14">
      <c r="A15857">
        <v>32</v>
      </c>
      <c r="B15857" t="s">
        <v>3696</v>
      </c>
      <c r="C15857" t="s">
        <v>3697</v>
      </c>
      <c r="D15857">
        <v>1677</v>
      </c>
      <c r="E15857" s="1">
        <v>0.70699999999999996</v>
      </c>
      <c r="F15857">
        <v>1.7669999999999999</v>
      </c>
      <c r="G15857">
        <v>0.317</v>
      </c>
      <c r="H15857">
        <v>41</v>
      </c>
      <c r="I15857" t="s">
        <v>18288</v>
      </c>
      <c r="J15857">
        <v>5.0800000000000003E-3</v>
      </c>
      <c r="K15857">
        <v>1.5329999999999999</v>
      </c>
      <c r="L15857">
        <v>1.210068181818182</v>
      </c>
      <c r="M15857" s="2">
        <f t="shared" si="496"/>
        <v>72.727272727272734</v>
      </c>
      <c r="N15857" t="s">
        <v>102</v>
      </c>
    </row>
    <row r="15858" spans="1:14">
      <c r="A15858">
        <v>33</v>
      </c>
      <c r="B15858" t="s">
        <v>14229</v>
      </c>
      <c r="C15858" t="s">
        <v>14230</v>
      </c>
      <c r="D15858">
        <v>434</v>
      </c>
      <c r="E15858" s="1">
        <v>0.69799999999999995</v>
      </c>
      <c r="F15858">
        <v>0.89800000000000002</v>
      </c>
      <c r="G15858">
        <v>4.2000000000000003E-2</v>
      </c>
      <c r="H15858">
        <v>24</v>
      </c>
      <c r="I15858">
        <v>9.9</v>
      </c>
      <c r="J15858">
        <v>1.58E-3</v>
      </c>
      <c r="K15858">
        <v>0.61199999999999999</v>
      </c>
      <c r="L15858">
        <v>1.210068181818182</v>
      </c>
      <c r="M15858" s="2">
        <f t="shared" si="496"/>
        <v>75</v>
      </c>
      <c r="N15858" t="s">
        <v>102</v>
      </c>
    </row>
    <row r="15859" spans="1:14">
      <c r="A15859">
        <v>34</v>
      </c>
      <c r="B15859" t="s">
        <v>2023</v>
      </c>
      <c r="C15859" t="s">
        <v>2022</v>
      </c>
      <c r="D15859">
        <v>879</v>
      </c>
      <c r="E15859" s="1">
        <v>0.61399999999999999</v>
      </c>
      <c r="F15859">
        <v>0.96699999999999997</v>
      </c>
      <c r="G15859">
        <v>3.6999999999999998E-2</v>
      </c>
      <c r="H15859">
        <v>107</v>
      </c>
      <c r="I15859">
        <v>8.5</v>
      </c>
      <c r="J15859">
        <v>3.0799999999999998E-3</v>
      </c>
      <c r="K15859">
        <v>0.52900000000000003</v>
      </c>
      <c r="L15859">
        <v>1.210068181818182</v>
      </c>
      <c r="M15859" s="2">
        <f t="shared" si="496"/>
        <v>77.272727272727266</v>
      </c>
      <c r="N15859" t="s">
        <v>102</v>
      </c>
    </row>
    <row r="15860" spans="1:14">
      <c r="A15860">
        <v>35</v>
      </c>
      <c r="B15860" t="s">
        <v>14265</v>
      </c>
      <c r="C15860" t="s">
        <v>14266</v>
      </c>
      <c r="D15860">
        <v>206</v>
      </c>
      <c r="E15860" s="1">
        <v>0.59299999999999997</v>
      </c>
      <c r="G15860">
        <v>8.6999999999999994E-2</v>
      </c>
      <c r="H15860">
        <v>23</v>
      </c>
      <c r="I15860">
        <v>6.7</v>
      </c>
      <c r="J15860">
        <v>7.6000000000000004E-4</v>
      </c>
      <c r="L15860">
        <v>1.210068181818182</v>
      </c>
      <c r="M15860" s="2">
        <f t="shared" si="496"/>
        <v>79.545454545454547</v>
      </c>
      <c r="N15860" t="s">
        <v>102</v>
      </c>
    </row>
    <row r="15861" spans="1:14">
      <c r="A15861">
        <v>36</v>
      </c>
      <c r="B15861" t="s">
        <v>14271</v>
      </c>
      <c r="C15861" t="s">
        <v>14272</v>
      </c>
      <c r="D15861">
        <v>910</v>
      </c>
      <c r="E15861" s="1">
        <v>0.58399999999999996</v>
      </c>
      <c r="F15861">
        <v>0.60899999999999999</v>
      </c>
      <c r="G15861">
        <v>6.8000000000000005E-2</v>
      </c>
      <c r="H15861">
        <v>44</v>
      </c>
      <c r="I15861" t="s">
        <v>18288</v>
      </c>
      <c r="J15861">
        <v>2.66E-3</v>
      </c>
      <c r="K15861">
        <v>0.70599999999999996</v>
      </c>
      <c r="L15861">
        <v>1.210068181818182</v>
      </c>
      <c r="M15861" s="2">
        <f t="shared" si="496"/>
        <v>81.818181818181827</v>
      </c>
      <c r="N15861" t="s">
        <v>102</v>
      </c>
    </row>
    <row r="15862" spans="1:14">
      <c r="A15862">
        <v>37</v>
      </c>
      <c r="B15862" t="s">
        <v>3736</v>
      </c>
      <c r="C15862" t="s">
        <v>3737</v>
      </c>
      <c r="D15862">
        <v>493</v>
      </c>
      <c r="E15862" s="1">
        <v>0.54100000000000004</v>
      </c>
      <c r="F15862">
        <v>1.06</v>
      </c>
      <c r="G15862">
        <v>0</v>
      </c>
      <c r="H15862">
        <v>11</v>
      </c>
      <c r="I15862">
        <v>10</v>
      </c>
      <c r="J15862">
        <v>1.3600000000000001E-3</v>
      </c>
      <c r="K15862">
        <v>0.77700000000000002</v>
      </c>
      <c r="L15862">
        <v>1.210068181818182</v>
      </c>
      <c r="M15862" s="2">
        <f t="shared" si="496"/>
        <v>84.090909090909093</v>
      </c>
      <c r="N15862" t="s">
        <v>102</v>
      </c>
    </row>
    <row r="15863" spans="1:14">
      <c r="A15863">
        <v>38</v>
      </c>
      <c r="B15863" t="s">
        <v>1981</v>
      </c>
      <c r="C15863" t="s">
        <v>1980</v>
      </c>
      <c r="D15863">
        <v>349</v>
      </c>
      <c r="E15863" s="1">
        <v>0.51100000000000001</v>
      </c>
      <c r="F15863">
        <v>0.93899999999999995</v>
      </c>
      <c r="G15863">
        <v>5.8999999999999997E-2</v>
      </c>
      <c r="H15863">
        <v>34</v>
      </c>
      <c r="I15863">
        <v>8</v>
      </c>
      <c r="J15863">
        <v>1.2099999999999999E-3</v>
      </c>
      <c r="K15863">
        <v>0.59799999999999998</v>
      </c>
      <c r="L15863">
        <v>1.210068181818182</v>
      </c>
      <c r="M15863" s="2">
        <f t="shared" si="496"/>
        <v>86.36363636363636</v>
      </c>
      <c r="N15863" t="s">
        <v>102</v>
      </c>
    </row>
    <row r="15864" spans="1:14">
      <c r="A15864">
        <v>39</v>
      </c>
      <c r="B15864" t="s">
        <v>1971</v>
      </c>
      <c r="C15864" t="s">
        <v>1970</v>
      </c>
      <c r="D15864">
        <v>820</v>
      </c>
      <c r="E15864" s="1">
        <v>0.48499999999999999</v>
      </c>
      <c r="F15864">
        <v>0.71099999999999997</v>
      </c>
      <c r="G15864">
        <v>4.9000000000000002E-2</v>
      </c>
      <c r="H15864">
        <v>81</v>
      </c>
      <c r="I15864">
        <v>9.6999999999999993</v>
      </c>
      <c r="J15864">
        <v>4.2399999999999998E-3</v>
      </c>
      <c r="K15864">
        <v>0.69899999999999995</v>
      </c>
      <c r="L15864">
        <v>1.210068181818182</v>
      </c>
      <c r="M15864" s="2">
        <f t="shared" si="496"/>
        <v>88.63636363636364</v>
      </c>
      <c r="N15864" t="s">
        <v>102</v>
      </c>
    </row>
    <row r="15865" spans="1:14">
      <c r="A15865">
        <v>40</v>
      </c>
      <c r="B15865" t="s">
        <v>14301</v>
      </c>
      <c r="C15865" t="s">
        <v>14302</v>
      </c>
      <c r="D15865">
        <v>636</v>
      </c>
      <c r="E15865" s="1">
        <v>0.45200000000000001</v>
      </c>
      <c r="F15865">
        <v>0.497</v>
      </c>
      <c r="G15865">
        <v>0.54500000000000004</v>
      </c>
      <c r="H15865">
        <v>66</v>
      </c>
      <c r="I15865" t="s">
        <v>18288</v>
      </c>
      <c r="J15865">
        <v>2.1700000000000001E-3</v>
      </c>
      <c r="K15865">
        <v>0.433</v>
      </c>
      <c r="L15865">
        <v>1.210068181818182</v>
      </c>
      <c r="M15865" s="2">
        <f t="shared" si="496"/>
        <v>90.909090909090907</v>
      </c>
      <c r="N15865" t="s">
        <v>102</v>
      </c>
    </row>
    <row r="15866" spans="1:14">
      <c r="A15866">
        <v>41</v>
      </c>
      <c r="B15866" t="s">
        <v>15258</v>
      </c>
      <c r="C15866" t="s">
        <v>15259</v>
      </c>
      <c r="D15866">
        <v>180</v>
      </c>
      <c r="E15866" s="1">
        <v>0.42399999999999999</v>
      </c>
      <c r="G15866">
        <v>4.2999999999999997E-2</v>
      </c>
      <c r="H15866">
        <v>23</v>
      </c>
      <c r="I15866">
        <v>7.8</v>
      </c>
      <c r="J15866">
        <v>4.2000000000000002E-4</v>
      </c>
      <c r="L15866">
        <v>1.210068181818182</v>
      </c>
      <c r="M15866" s="2">
        <f t="shared" si="496"/>
        <v>93.181818181818173</v>
      </c>
      <c r="N15866" t="s">
        <v>102</v>
      </c>
    </row>
    <row r="15867" spans="1:14">
      <c r="A15867">
        <v>42</v>
      </c>
      <c r="B15867" t="s">
        <v>1921</v>
      </c>
      <c r="C15867" t="s">
        <v>1920</v>
      </c>
      <c r="D15867">
        <v>152</v>
      </c>
      <c r="E15867" s="1">
        <v>0.35099999999999998</v>
      </c>
      <c r="F15867">
        <v>0.46100000000000002</v>
      </c>
      <c r="G15867">
        <v>0</v>
      </c>
      <c r="H15867">
        <v>33</v>
      </c>
      <c r="I15867">
        <v>5.5</v>
      </c>
      <c r="J15867">
        <v>8.9999999999999998E-4</v>
      </c>
      <c r="K15867">
        <v>0.28699999999999998</v>
      </c>
      <c r="L15867">
        <v>1.210068181818182</v>
      </c>
      <c r="M15867" s="2">
        <f t="shared" si="496"/>
        <v>95.454545454545453</v>
      </c>
      <c r="N15867" t="s">
        <v>102</v>
      </c>
    </row>
    <row r="15868" spans="1:14">
      <c r="A15868">
        <v>43</v>
      </c>
      <c r="B15868" t="s">
        <v>3680</v>
      </c>
      <c r="C15868" t="s">
        <v>3681</v>
      </c>
      <c r="D15868">
        <v>525</v>
      </c>
      <c r="E15868" s="1">
        <v>0.34300000000000003</v>
      </c>
      <c r="G15868">
        <v>4.2999999999999997E-2</v>
      </c>
      <c r="H15868">
        <v>23</v>
      </c>
      <c r="I15868" t="s">
        <v>18288</v>
      </c>
      <c r="J15868">
        <v>1.1900000000000001E-3</v>
      </c>
      <c r="L15868">
        <v>1.210068181818182</v>
      </c>
      <c r="M15868" s="2">
        <f t="shared" si="496"/>
        <v>97.727272727272734</v>
      </c>
      <c r="N15868" t="s">
        <v>102</v>
      </c>
    </row>
    <row r="15869" spans="1:14">
      <c r="A15869">
        <v>44</v>
      </c>
      <c r="B15869" t="s">
        <v>14281</v>
      </c>
      <c r="C15869" t="s">
        <v>14282</v>
      </c>
      <c r="D15869">
        <v>855</v>
      </c>
      <c r="E15869" s="1">
        <v>0.32100000000000001</v>
      </c>
      <c r="F15869">
        <v>0.45400000000000001</v>
      </c>
      <c r="G15869">
        <v>6.4000000000000001E-2</v>
      </c>
      <c r="H15869">
        <v>47</v>
      </c>
      <c r="I15869" t="s">
        <v>18288</v>
      </c>
      <c r="J15869">
        <v>3.5400000000000002E-3</v>
      </c>
      <c r="K15869">
        <v>0.503</v>
      </c>
      <c r="L15869">
        <v>1.210068181818182</v>
      </c>
      <c r="M15869" s="2">
        <f t="shared" si="496"/>
        <v>100</v>
      </c>
      <c r="N15869" t="s">
        <v>102</v>
      </c>
    </row>
    <row r="15870" spans="1:14" s="3" customFormat="1">
      <c r="E15870" s="4"/>
      <c r="M15870" s="5"/>
    </row>
    <row r="15871" spans="1:14">
      <c r="A15871">
        <v>1</v>
      </c>
      <c r="B15871" t="s">
        <v>2870</v>
      </c>
      <c r="C15871" t="s">
        <v>2869</v>
      </c>
      <c r="D15871">
        <v>1197</v>
      </c>
      <c r="E15871" s="1">
        <v>2.589</v>
      </c>
      <c r="F15871">
        <v>3.1349999999999998</v>
      </c>
      <c r="G15871">
        <v>0.84599999999999997</v>
      </c>
      <c r="H15871">
        <v>26</v>
      </c>
      <c r="I15871">
        <v>7.1</v>
      </c>
      <c r="J15871">
        <v>2.8E-3</v>
      </c>
      <c r="K15871">
        <v>1.079</v>
      </c>
      <c r="L15871">
        <f>AVERAGE(E15871:E15908)</f>
        <v>0.92210526315789476</v>
      </c>
      <c r="M15871" s="2">
        <f t="shared" ref="M15871:M15908" si="497">A15871/38*100</f>
        <v>2.6315789473684208</v>
      </c>
      <c r="N15871" t="s">
        <v>103</v>
      </c>
    </row>
    <row r="15872" spans="1:14">
      <c r="A15872">
        <v>2</v>
      </c>
      <c r="B15872" t="s">
        <v>1699</v>
      </c>
      <c r="C15872" t="s">
        <v>1698</v>
      </c>
      <c r="D15872">
        <v>796</v>
      </c>
      <c r="E15872" s="1">
        <v>2.4</v>
      </c>
      <c r="F15872">
        <v>4.2089999999999996</v>
      </c>
      <c r="G15872">
        <v>5.8999999999999997E-2</v>
      </c>
      <c r="H15872">
        <v>17</v>
      </c>
      <c r="I15872">
        <v>6.3</v>
      </c>
      <c r="J15872">
        <v>2.4099999999999998E-3</v>
      </c>
      <c r="K15872">
        <v>1.51</v>
      </c>
      <c r="L15872">
        <v>0.92210526315789476</v>
      </c>
      <c r="M15872" s="2">
        <f t="shared" si="497"/>
        <v>5.2631578947368416</v>
      </c>
      <c r="N15872" t="s">
        <v>103</v>
      </c>
    </row>
    <row r="15873" spans="1:14">
      <c r="A15873">
        <v>3</v>
      </c>
      <c r="B15873" t="s">
        <v>1168</v>
      </c>
      <c r="C15873" t="s">
        <v>1167</v>
      </c>
      <c r="D15873">
        <v>3374</v>
      </c>
      <c r="E15873" s="1">
        <v>1.978</v>
      </c>
      <c r="F15873">
        <v>3.1669999999999998</v>
      </c>
      <c r="G15873">
        <v>0.71899999999999997</v>
      </c>
      <c r="H15873">
        <v>89</v>
      </c>
      <c r="I15873" t="s">
        <v>18288</v>
      </c>
      <c r="J15873">
        <v>5.4299999999999999E-3</v>
      </c>
      <c r="K15873">
        <v>1.0149999999999999</v>
      </c>
      <c r="L15873">
        <v>0.92210526315789476</v>
      </c>
      <c r="M15873" s="2">
        <f t="shared" si="497"/>
        <v>7.8947368421052628</v>
      </c>
      <c r="N15873" t="s">
        <v>103</v>
      </c>
    </row>
    <row r="15874" spans="1:14">
      <c r="A15874">
        <v>4</v>
      </c>
      <c r="B15874" t="s">
        <v>2862</v>
      </c>
      <c r="C15874" t="s">
        <v>2861</v>
      </c>
      <c r="D15874">
        <v>5012</v>
      </c>
      <c r="E15874" s="1">
        <v>1.61</v>
      </c>
      <c r="F15874">
        <v>2.9089999999999998</v>
      </c>
      <c r="G15874">
        <v>0.45100000000000001</v>
      </c>
      <c r="H15874">
        <v>82</v>
      </c>
      <c r="I15874">
        <v>9.5</v>
      </c>
      <c r="J15874">
        <v>8.0400000000000003E-3</v>
      </c>
      <c r="K15874">
        <v>0.98799999999999999</v>
      </c>
      <c r="L15874">
        <v>0.92210526315789476</v>
      </c>
      <c r="M15874" s="2">
        <f t="shared" si="497"/>
        <v>10.526315789473683</v>
      </c>
      <c r="N15874" t="s">
        <v>103</v>
      </c>
    </row>
    <row r="15875" spans="1:14">
      <c r="A15875">
        <v>5</v>
      </c>
      <c r="B15875" t="s">
        <v>2483</v>
      </c>
      <c r="C15875" t="s">
        <v>2482</v>
      </c>
      <c r="D15875">
        <v>955</v>
      </c>
      <c r="E15875" s="1">
        <v>1.355</v>
      </c>
      <c r="F15875">
        <v>1.58</v>
      </c>
      <c r="G15875">
        <v>0.152</v>
      </c>
      <c r="H15875">
        <v>66</v>
      </c>
      <c r="I15875">
        <v>5.7</v>
      </c>
      <c r="J15875">
        <v>2.6900000000000001E-3</v>
      </c>
      <c r="K15875">
        <v>0.48899999999999999</v>
      </c>
      <c r="L15875">
        <v>0.92210526315789476</v>
      </c>
      <c r="M15875" s="2">
        <f t="shared" si="497"/>
        <v>13.157894736842104</v>
      </c>
      <c r="N15875" t="s">
        <v>103</v>
      </c>
    </row>
    <row r="15876" spans="1:14">
      <c r="A15876">
        <v>6</v>
      </c>
      <c r="B15876" t="s">
        <v>2481</v>
      </c>
      <c r="C15876" t="s">
        <v>2480</v>
      </c>
      <c r="D15876">
        <v>150</v>
      </c>
      <c r="E15876" s="1">
        <v>1.3540000000000001</v>
      </c>
      <c r="G15876">
        <v>0.23300000000000001</v>
      </c>
      <c r="H15876">
        <v>43</v>
      </c>
      <c r="I15876">
        <v>1.9</v>
      </c>
      <c r="J15876">
        <v>2.0000000000000001E-4</v>
      </c>
      <c r="L15876">
        <v>0.92210526315789476</v>
      </c>
      <c r="M15876" s="2">
        <f t="shared" si="497"/>
        <v>15.789473684210526</v>
      </c>
      <c r="N15876" t="s">
        <v>103</v>
      </c>
    </row>
    <row r="15877" spans="1:14">
      <c r="A15877">
        <v>7</v>
      </c>
      <c r="B15877" t="s">
        <v>2479</v>
      </c>
      <c r="C15877" t="s">
        <v>2478</v>
      </c>
      <c r="D15877">
        <v>219</v>
      </c>
      <c r="E15877" s="1">
        <v>1.2330000000000001</v>
      </c>
      <c r="G15877">
        <v>9.4E-2</v>
      </c>
      <c r="H15877">
        <v>32</v>
      </c>
      <c r="I15877">
        <v>5.3</v>
      </c>
      <c r="J15877">
        <v>6.4999999999999997E-4</v>
      </c>
      <c r="L15877">
        <v>0.92210526315789476</v>
      </c>
      <c r="M15877" s="2">
        <f t="shared" si="497"/>
        <v>18.421052631578945</v>
      </c>
      <c r="N15877" t="s">
        <v>103</v>
      </c>
    </row>
    <row r="15878" spans="1:14">
      <c r="A15878">
        <v>8</v>
      </c>
      <c r="B15878" t="s">
        <v>2267</v>
      </c>
      <c r="C15878" t="s">
        <v>2266</v>
      </c>
      <c r="D15878">
        <v>1088</v>
      </c>
      <c r="E15878" s="1">
        <v>1.1850000000000001</v>
      </c>
      <c r="F15878">
        <v>1.367</v>
      </c>
      <c r="G15878">
        <v>0.14099999999999999</v>
      </c>
      <c r="H15878">
        <v>64</v>
      </c>
      <c r="I15878">
        <v>7.1</v>
      </c>
      <c r="J15878">
        <v>2.1299999999999999E-3</v>
      </c>
      <c r="K15878">
        <v>0.38200000000000001</v>
      </c>
      <c r="L15878">
        <v>0.92210526315789476</v>
      </c>
      <c r="M15878" s="2">
        <f t="shared" si="497"/>
        <v>21.052631578947366</v>
      </c>
      <c r="N15878" t="s">
        <v>103</v>
      </c>
    </row>
    <row r="15879" spans="1:14">
      <c r="A15879">
        <v>9</v>
      </c>
      <c r="B15879" t="s">
        <v>2477</v>
      </c>
      <c r="C15879" t="s">
        <v>2476</v>
      </c>
      <c r="D15879">
        <v>655</v>
      </c>
      <c r="E15879" s="1">
        <v>1.1779999999999999</v>
      </c>
      <c r="F15879">
        <v>1.4770000000000001</v>
      </c>
      <c r="G15879">
        <v>0</v>
      </c>
      <c r="H15879">
        <v>17</v>
      </c>
      <c r="I15879">
        <v>9.4</v>
      </c>
      <c r="J15879">
        <v>1.0300000000000001E-3</v>
      </c>
      <c r="K15879">
        <v>0.45900000000000002</v>
      </c>
      <c r="L15879">
        <v>0.92210526315789476</v>
      </c>
      <c r="M15879" s="2">
        <f t="shared" si="497"/>
        <v>23.684210526315788</v>
      </c>
      <c r="N15879" t="s">
        <v>103</v>
      </c>
    </row>
    <row r="15880" spans="1:14">
      <c r="A15880">
        <v>10</v>
      </c>
      <c r="B15880" t="s">
        <v>6310</v>
      </c>
      <c r="C15880" t="s">
        <v>6309</v>
      </c>
      <c r="D15880">
        <v>103</v>
      </c>
      <c r="E15880" s="1">
        <v>1.1519999999999999</v>
      </c>
      <c r="F15880">
        <v>0.88500000000000001</v>
      </c>
      <c r="G15880">
        <v>0</v>
      </c>
      <c r="H15880">
        <v>17</v>
      </c>
      <c r="I15880">
        <v>4.7</v>
      </c>
      <c r="J15880">
        <v>2.9E-4</v>
      </c>
      <c r="K15880">
        <v>0.214</v>
      </c>
      <c r="L15880">
        <v>0.92210526315789476</v>
      </c>
      <c r="M15880" s="2">
        <f t="shared" si="497"/>
        <v>26.315789473684209</v>
      </c>
      <c r="N15880" t="s">
        <v>103</v>
      </c>
    </row>
    <row r="15881" spans="1:14">
      <c r="A15881">
        <v>11</v>
      </c>
      <c r="B15881" t="s">
        <v>2475</v>
      </c>
      <c r="C15881" t="s">
        <v>2474</v>
      </c>
      <c r="D15881">
        <v>789</v>
      </c>
      <c r="E15881" s="1">
        <v>1.1399999999999999</v>
      </c>
      <c r="F15881">
        <v>1.288</v>
      </c>
      <c r="G15881">
        <v>4.4999999999999998E-2</v>
      </c>
      <c r="H15881">
        <v>22</v>
      </c>
      <c r="I15881" t="s">
        <v>18288</v>
      </c>
      <c r="J15881">
        <v>1.01E-3</v>
      </c>
      <c r="K15881">
        <v>0.55300000000000005</v>
      </c>
      <c r="L15881">
        <v>0.92210526315789476</v>
      </c>
      <c r="M15881" s="2">
        <f t="shared" si="497"/>
        <v>28.947368421052634</v>
      </c>
      <c r="N15881" t="s">
        <v>103</v>
      </c>
    </row>
    <row r="15882" spans="1:14">
      <c r="A15882">
        <v>12</v>
      </c>
      <c r="B15882" t="s">
        <v>1140</v>
      </c>
      <c r="C15882" t="s">
        <v>1139</v>
      </c>
      <c r="D15882">
        <v>1776</v>
      </c>
      <c r="E15882" s="1">
        <v>1.0820000000000001</v>
      </c>
      <c r="F15882">
        <v>1.6339999999999999</v>
      </c>
      <c r="G15882">
        <v>0.20300000000000001</v>
      </c>
      <c r="H15882">
        <v>74</v>
      </c>
      <c r="I15882">
        <v>9.9</v>
      </c>
      <c r="J15882">
        <v>3.4299999999999999E-3</v>
      </c>
      <c r="K15882">
        <v>0.60199999999999998</v>
      </c>
      <c r="L15882">
        <v>0.92210526315789476</v>
      </c>
      <c r="M15882" s="2">
        <f t="shared" si="497"/>
        <v>31.578947368421051</v>
      </c>
      <c r="N15882" t="s">
        <v>103</v>
      </c>
    </row>
    <row r="15883" spans="1:14">
      <c r="A15883">
        <v>13</v>
      </c>
      <c r="B15883" t="s">
        <v>2203</v>
      </c>
      <c r="C15883" t="s">
        <v>2202</v>
      </c>
      <c r="D15883">
        <v>641</v>
      </c>
      <c r="E15883" s="1">
        <v>1.075</v>
      </c>
      <c r="F15883">
        <v>1.1950000000000001</v>
      </c>
      <c r="G15883">
        <v>0.26300000000000001</v>
      </c>
      <c r="H15883">
        <v>38</v>
      </c>
      <c r="I15883">
        <v>8.9</v>
      </c>
      <c r="J15883">
        <v>1.47E-3</v>
      </c>
      <c r="K15883">
        <v>0.52900000000000003</v>
      </c>
      <c r="L15883">
        <v>0.92210526315789476</v>
      </c>
      <c r="M15883" s="2">
        <f t="shared" si="497"/>
        <v>34.210526315789473</v>
      </c>
      <c r="N15883" t="s">
        <v>103</v>
      </c>
    </row>
    <row r="15884" spans="1:14">
      <c r="A15884">
        <v>14</v>
      </c>
      <c r="B15884" t="s">
        <v>2850</v>
      </c>
      <c r="C15884" t="s">
        <v>2849</v>
      </c>
      <c r="D15884">
        <v>2164</v>
      </c>
      <c r="E15884" s="1">
        <v>1.006</v>
      </c>
      <c r="F15884">
        <v>1.337</v>
      </c>
      <c r="G15884">
        <v>0.221</v>
      </c>
      <c r="H15884">
        <v>299</v>
      </c>
      <c r="I15884">
        <v>4.9000000000000004</v>
      </c>
      <c r="J15884">
        <v>5.1500000000000001E-3</v>
      </c>
      <c r="K15884">
        <v>0.32700000000000001</v>
      </c>
      <c r="L15884">
        <v>0.92210526315789476</v>
      </c>
      <c r="M15884" s="2">
        <f t="shared" si="497"/>
        <v>36.84210526315789</v>
      </c>
      <c r="N15884" t="s">
        <v>103</v>
      </c>
    </row>
    <row r="15885" spans="1:14">
      <c r="A15885">
        <v>15</v>
      </c>
      <c r="B15885" t="s">
        <v>2473</v>
      </c>
      <c r="C15885" t="s">
        <v>2472</v>
      </c>
      <c r="D15885">
        <v>1277</v>
      </c>
      <c r="E15885" s="1">
        <v>0.995</v>
      </c>
      <c r="F15885">
        <v>1.2849999999999999</v>
      </c>
      <c r="G15885">
        <v>0.17299999999999999</v>
      </c>
      <c r="H15885">
        <v>81</v>
      </c>
      <c r="I15885">
        <v>6.3</v>
      </c>
      <c r="J15885">
        <v>3.31E-3</v>
      </c>
      <c r="K15885">
        <v>0.41299999999999998</v>
      </c>
      <c r="L15885">
        <v>0.92210526315789476</v>
      </c>
      <c r="M15885" s="2">
        <f t="shared" si="497"/>
        <v>39.473684210526315</v>
      </c>
      <c r="N15885" t="s">
        <v>103</v>
      </c>
    </row>
    <row r="15886" spans="1:14">
      <c r="A15886">
        <v>16</v>
      </c>
      <c r="B15886" t="s">
        <v>2848</v>
      </c>
      <c r="C15886" t="s">
        <v>2847</v>
      </c>
      <c r="D15886">
        <v>1716</v>
      </c>
      <c r="E15886" s="1">
        <v>0.97799999999999998</v>
      </c>
      <c r="F15886">
        <v>1.639</v>
      </c>
      <c r="G15886">
        <v>3.1E-2</v>
      </c>
      <c r="H15886">
        <v>64</v>
      </c>
      <c r="I15886" t="s">
        <v>18288</v>
      </c>
      <c r="J15886">
        <v>2.81E-3</v>
      </c>
      <c r="K15886">
        <v>0.68899999999999995</v>
      </c>
      <c r="L15886">
        <v>0.92210526315789476</v>
      </c>
      <c r="M15886" s="2">
        <f t="shared" si="497"/>
        <v>42.105263157894733</v>
      </c>
      <c r="N15886" t="s">
        <v>103</v>
      </c>
    </row>
    <row r="15887" spans="1:14">
      <c r="A15887">
        <v>17</v>
      </c>
      <c r="B15887" t="s">
        <v>4067</v>
      </c>
      <c r="C15887" t="s">
        <v>4066</v>
      </c>
      <c r="D15887">
        <v>622</v>
      </c>
      <c r="E15887" s="1">
        <v>0.97599999999999998</v>
      </c>
      <c r="F15887">
        <v>1.157</v>
      </c>
      <c r="G15887">
        <v>0.122</v>
      </c>
      <c r="H15887">
        <v>41</v>
      </c>
      <c r="I15887">
        <v>7.3</v>
      </c>
      <c r="J15887">
        <v>1.75E-3</v>
      </c>
      <c r="K15887">
        <v>0.47599999999999998</v>
      </c>
      <c r="L15887">
        <v>0.92210526315789476</v>
      </c>
      <c r="M15887" s="2">
        <f t="shared" si="497"/>
        <v>44.736842105263158</v>
      </c>
      <c r="N15887" t="s">
        <v>103</v>
      </c>
    </row>
    <row r="15888" spans="1:14">
      <c r="A15888">
        <v>18</v>
      </c>
      <c r="B15888" t="s">
        <v>2471</v>
      </c>
      <c r="C15888" t="s">
        <v>2470</v>
      </c>
      <c r="D15888">
        <v>556</v>
      </c>
      <c r="E15888" s="1">
        <v>0.88600000000000001</v>
      </c>
      <c r="G15888">
        <v>0.35899999999999999</v>
      </c>
      <c r="H15888">
        <v>39</v>
      </c>
      <c r="I15888">
        <v>7.7</v>
      </c>
      <c r="J15888">
        <v>1.56E-3</v>
      </c>
      <c r="L15888">
        <v>0.92210526315789476</v>
      </c>
      <c r="M15888" s="2">
        <f t="shared" si="497"/>
        <v>47.368421052631575</v>
      </c>
      <c r="N15888" t="s">
        <v>103</v>
      </c>
    </row>
    <row r="15889" spans="1:14">
      <c r="A15889">
        <v>19</v>
      </c>
      <c r="B15889" t="s">
        <v>2469</v>
      </c>
      <c r="C15889" t="s">
        <v>2468</v>
      </c>
      <c r="D15889">
        <v>1165</v>
      </c>
      <c r="E15889" s="1">
        <v>0.86699999999999999</v>
      </c>
      <c r="F15889">
        <v>1.4930000000000001</v>
      </c>
      <c r="G15889">
        <v>7.0999999999999994E-2</v>
      </c>
      <c r="H15889">
        <v>28</v>
      </c>
      <c r="I15889" t="s">
        <v>18288</v>
      </c>
      <c r="J15889">
        <v>1.41E-3</v>
      </c>
      <c r="K15889">
        <v>0.54500000000000004</v>
      </c>
      <c r="L15889">
        <v>0.92210526315789476</v>
      </c>
      <c r="M15889" s="2">
        <f t="shared" si="497"/>
        <v>50</v>
      </c>
      <c r="N15889" t="s">
        <v>103</v>
      </c>
    </row>
    <row r="15890" spans="1:14">
      <c r="A15890">
        <v>20</v>
      </c>
      <c r="B15890" t="s">
        <v>2840</v>
      </c>
      <c r="C15890" t="s">
        <v>2839</v>
      </c>
      <c r="D15890">
        <v>586</v>
      </c>
      <c r="E15890" s="1">
        <v>0.83099999999999996</v>
      </c>
      <c r="F15890">
        <v>1.1319999999999999</v>
      </c>
      <c r="G15890">
        <v>6.5000000000000002E-2</v>
      </c>
      <c r="H15890">
        <v>46</v>
      </c>
      <c r="I15890">
        <v>6.6</v>
      </c>
      <c r="J15890">
        <v>1.2099999999999999E-3</v>
      </c>
      <c r="K15890">
        <v>0.314</v>
      </c>
      <c r="L15890">
        <v>0.92210526315789476</v>
      </c>
      <c r="M15890" s="2">
        <f t="shared" si="497"/>
        <v>52.631578947368418</v>
      </c>
      <c r="N15890" t="s">
        <v>103</v>
      </c>
    </row>
    <row r="15891" spans="1:14">
      <c r="A15891">
        <v>21</v>
      </c>
      <c r="B15891" t="s">
        <v>2467</v>
      </c>
      <c r="C15891" t="s">
        <v>2466</v>
      </c>
      <c r="D15891">
        <v>443</v>
      </c>
      <c r="E15891" s="1">
        <v>0.81</v>
      </c>
      <c r="F15891">
        <v>0.95599999999999996</v>
      </c>
      <c r="G15891">
        <v>9.0999999999999998E-2</v>
      </c>
      <c r="H15891">
        <v>44</v>
      </c>
      <c r="I15891">
        <v>6</v>
      </c>
      <c r="J15891">
        <v>1.56E-3</v>
      </c>
      <c r="K15891">
        <v>0.39</v>
      </c>
      <c r="L15891">
        <v>0.92210526315789476</v>
      </c>
      <c r="M15891" s="2">
        <f t="shared" si="497"/>
        <v>55.26315789473685</v>
      </c>
      <c r="N15891" t="s">
        <v>103</v>
      </c>
    </row>
    <row r="15892" spans="1:14">
      <c r="A15892">
        <v>22</v>
      </c>
      <c r="B15892" t="s">
        <v>2465</v>
      </c>
      <c r="C15892" t="s">
        <v>2464</v>
      </c>
      <c r="D15892">
        <v>457</v>
      </c>
      <c r="E15892" s="1">
        <v>0.8</v>
      </c>
      <c r="F15892">
        <v>1.046</v>
      </c>
      <c r="G15892">
        <v>4.2999999999999997E-2</v>
      </c>
      <c r="H15892">
        <v>23</v>
      </c>
      <c r="I15892">
        <v>10</v>
      </c>
      <c r="J15892">
        <v>6.7000000000000002E-4</v>
      </c>
      <c r="K15892">
        <v>0.35099999999999998</v>
      </c>
      <c r="L15892">
        <v>0.92210526315789476</v>
      </c>
      <c r="M15892" s="2">
        <f t="shared" si="497"/>
        <v>57.894736842105267</v>
      </c>
      <c r="N15892" t="s">
        <v>103</v>
      </c>
    </row>
    <row r="15893" spans="1:14">
      <c r="A15893">
        <v>23</v>
      </c>
      <c r="B15893" t="s">
        <v>2838</v>
      </c>
      <c r="C15893" t="s">
        <v>2837</v>
      </c>
      <c r="D15893">
        <v>406</v>
      </c>
      <c r="E15893" s="1">
        <v>0.69799999999999995</v>
      </c>
      <c r="G15893">
        <v>1.429</v>
      </c>
      <c r="H15893">
        <v>35</v>
      </c>
      <c r="I15893">
        <v>6.7</v>
      </c>
      <c r="J15893">
        <v>6.9999999999999999E-4</v>
      </c>
      <c r="L15893">
        <v>0.92210526315789476</v>
      </c>
      <c r="M15893" s="2">
        <f t="shared" si="497"/>
        <v>60.526315789473685</v>
      </c>
      <c r="N15893" t="s">
        <v>103</v>
      </c>
    </row>
    <row r="15894" spans="1:14">
      <c r="A15894">
        <v>24</v>
      </c>
      <c r="B15894" t="s">
        <v>2463</v>
      </c>
      <c r="C15894" t="s">
        <v>2462</v>
      </c>
      <c r="D15894">
        <v>561</v>
      </c>
      <c r="E15894" s="1">
        <v>0.69799999999999995</v>
      </c>
      <c r="F15894">
        <v>0.84399999999999997</v>
      </c>
      <c r="G15894">
        <v>3.5999999999999997E-2</v>
      </c>
      <c r="H15894">
        <v>55</v>
      </c>
      <c r="I15894">
        <v>8.5</v>
      </c>
      <c r="J15894">
        <v>1.1100000000000001E-3</v>
      </c>
      <c r="K15894">
        <v>0.26100000000000001</v>
      </c>
      <c r="L15894">
        <v>0.92210526315789476</v>
      </c>
      <c r="M15894" s="2">
        <f t="shared" si="497"/>
        <v>63.157894736842103</v>
      </c>
      <c r="N15894" t="s">
        <v>103</v>
      </c>
    </row>
    <row r="15895" spans="1:14">
      <c r="A15895">
        <v>25</v>
      </c>
      <c r="B15895" t="s">
        <v>2461</v>
      </c>
      <c r="C15895" t="s">
        <v>2460</v>
      </c>
      <c r="D15895">
        <v>226</v>
      </c>
      <c r="E15895" s="1">
        <v>0.69499999999999995</v>
      </c>
      <c r="F15895">
        <v>0.78200000000000003</v>
      </c>
      <c r="G15895">
        <v>0</v>
      </c>
      <c r="H15895">
        <v>29</v>
      </c>
      <c r="I15895">
        <v>6.1</v>
      </c>
      <c r="J15895">
        <v>6.4000000000000005E-4</v>
      </c>
      <c r="K15895">
        <v>0.25800000000000001</v>
      </c>
      <c r="L15895">
        <v>0.92210526315789476</v>
      </c>
      <c r="M15895" s="2">
        <f t="shared" si="497"/>
        <v>65.789473684210535</v>
      </c>
      <c r="N15895" t="s">
        <v>103</v>
      </c>
    </row>
    <row r="15896" spans="1:14">
      <c r="A15896">
        <v>26</v>
      </c>
      <c r="B15896" t="s">
        <v>2459</v>
      </c>
      <c r="C15896" t="s">
        <v>2458</v>
      </c>
      <c r="D15896">
        <v>482</v>
      </c>
      <c r="E15896" s="1">
        <v>0.65300000000000002</v>
      </c>
      <c r="F15896">
        <v>0.82199999999999995</v>
      </c>
      <c r="G15896">
        <v>4.4999999999999998E-2</v>
      </c>
      <c r="H15896">
        <v>44</v>
      </c>
      <c r="I15896">
        <v>6.5</v>
      </c>
      <c r="J15896">
        <v>1.0399999999999999E-3</v>
      </c>
      <c r="K15896">
        <v>0.22</v>
      </c>
      <c r="L15896">
        <v>0.92210526315789476</v>
      </c>
      <c r="M15896" s="2">
        <f t="shared" si="497"/>
        <v>68.421052631578945</v>
      </c>
      <c r="N15896" t="s">
        <v>103</v>
      </c>
    </row>
    <row r="15897" spans="1:14">
      <c r="A15897">
        <v>27</v>
      </c>
      <c r="B15897" t="s">
        <v>2191</v>
      </c>
      <c r="C15897" t="s">
        <v>2190</v>
      </c>
      <c r="D15897">
        <v>285</v>
      </c>
      <c r="E15897" s="1">
        <v>0.56599999999999995</v>
      </c>
      <c r="F15897">
        <v>0.82399999999999995</v>
      </c>
      <c r="G15897">
        <v>3.7999999999999999E-2</v>
      </c>
      <c r="H15897">
        <v>26</v>
      </c>
      <c r="I15897">
        <v>7.7</v>
      </c>
      <c r="J15897">
        <v>4.2000000000000002E-4</v>
      </c>
      <c r="K15897">
        <v>0.20300000000000001</v>
      </c>
      <c r="L15897">
        <v>0.92210526315789476</v>
      </c>
      <c r="M15897" s="2">
        <f t="shared" si="497"/>
        <v>71.05263157894737</v>
      </c>
      <c r="N15897" t="s">
        <v>103</v>
      </c>
    </row>
    <row r="15898" spans="1:14">
      <c r="A15898">
        <v>28</v>
      </c>
      <c r="B15898" t="s">
        <v>6184</v>
      </c>
      <c r="C15898" t="s">
        <v>6183</v>
      </c>
      <c r="D15898">
        <v>585</v>
      </c>
      <c r="E15898" s="1">
        <v>0.54800000000000004</v>
      </c>
      <c r="F15898">
        <v>1.014</v>
      </c>
      <c r="G15898">
        <v>0</v>
      </c>
      <c r="H15898">
        <v>36</v>
      </c>
      <c r="I15898" t="s">
        <v>18288</v>
      </c>
      <c r="J15898">
        <v>6.4999999999999997E-4</v>
      </c>
      <c r="K15898">
        <v>0.252</v>
      </c>
      <c r="L15898">
        <v>0.92210526315789476</v>
      </c>
      <c r="M15898" s="2">
        <f t="shared" si="497"/>
        <v>73.68421052631578</v>
      </c>
      <c r="N15898" t="s">
        <v>103</v>
      </c>
    </row>
    <row r="15899" spans="1:14">
      <c r="A15899">
        <v>29</v>
      </c>
      <c r="B15899" t="s">
        <v>2457</v>
      </c>
      <c r="C15899" t="s">
        <v>2456</v>
      </c>
      <c r="D15899">
        <v>142</v>
      </c>
      <c r="E15899" s="1">
        <v>0.51700000000000002</v>
      </c>
      <c r="G15899">
        <v>9.8000000000000004E-2</v>
      </c>
      <c r="H15899">
        <v>41</v>
      </c>
      <c r="I15899">
        <v>5.2</v>
      </c>
      <c r="J15899">
        <v>3.8000000000000002E-4</v>
      </c>
      <c r="L15899">
        <v>0.92210526315789476</v>
      </c>
      <c r="M15899" s="2">
        <f t="shared" si="497"/>
        <v>76.31578947368422</v>
      </c>
      <c r="N15899" t="s">
        <v>103</v>
      </c>
    </row>
    <row r="15900" spans="1:14">
      <c r="A15900">
        <v>30</v>
      </c>
      <c r="B15900" t="s">
        <v>2455</v>
      </c>
      <c r="C15900" t="s">
        <v>2454</v>
      </c>
      <c r="D15900">
        <v>232</v>
      </c>
      <c r="E15900" s="1">
        <v>0.5</v>
      </c>
      <c r="G15900">
        <v>0.625</v>
      </c>
      <c r="H15900">
        <v>32</v>
      </c>
      <c r="I15900">
        <v>6.3</v>
      </c>
      <c r="J15900">
        <v>4.4999999999999999E-4</v>
      </c>
      <c r="L15900">
        <v>0.92210526315789476</v>
      </c>
      <c r="M15900" s="2">
        <f t="shared" si="497"/>
        <v>78.94736842105263</v>
      </c>
      <c r="N15900" t="s">
        <v>103</v>
      </c>
    </row>
    <row r="15901" spans="1:14">
      <c r="A15901">
        <v>31</v>
      </c>
      <c r="B15901" t="s">
        <v>2453</v>
      </c>
      <c r="C15901" t="s">
        <v>2452</v>
      </c>
      <c r="D15901">
        <v>277</v>
      </c>
      <c r="E15901" s="1">
        <v>0.49399999999999999</v>
      </c>
      <c r="F15901">
        <v>0.73399999999999999</v>
      </c>
      <c r="G15901">
        <v>0.114</v>
      </c>
      <c r="H15901">
        <v>44</v>
      </c>
      <c r="I15901">
        <v>6.2</v>
      </c>
      <c r="J15901">
        <v>6.8999999999999997E-4</v>
      </c>
      <c r="K15901">
        <v>0.222</v>
      </c>
      <c r="L15901">
        <v>0.92210526315789476</v>
      </c>
      <c r="M15901" s="2">
        <f t="shared" si="497"/>
        <v>81.578947368421055</v>
      </c>
      <c r="N15901" t="s">
        <v>103</v>
      </c>
    </row>
    <row r="15902" spans="1:14">
      <c r="A15902">
        <v>32</v>
      </c>
      <c r="B15902" t="s">
        <v>2451</v>
      </c>
      <c r="C15902" t="s">
        <v>2450</v>
      </c>
      <c r="D15902">
        <v>267</v>
      </c>
      <c r="E15902" s="1">
        <v>0.44900000000000001</v>
      </c>
      <c r="F15902">
        <v>0.68300000000000005</v>
      </c>
      <c r="G15902">
        <v>0</v>
      </c>
      <c r="H15902">
        <v>54</v>
      </c>
      <c r="I15902">
        <v>8.8000000000000007</v>
      </c>
      <c r="J15902">
        <v>5.8E-4</v>
      </c>
      <c r="K15902">
        <v>0.23300000000000001</v>
      </c>
      <c r="L15902">
        <v>0.92210526315789476</v>
      </c>
      <c r="M15902" s="2">
        <f t="shared" si="497"/>
        <v>84.210526315789465</v>
      </c>
      <c r="N15902" t="s">
        <v>103</v>
      </c>
    </row>
    <row r="15903" spans="1:14">
      <c r="A15903">
        <v>33</v>
      </c>
      <c r="B15903" t="s">
        <v>2826</v>
      </c>
      <c r="C15903" t="s">
        <v>2825</v>
      </c>
      <c r="D15903">
        <v>568</v>
      </c>
      <c r="E15903" s="1">
        <v>0.442</v>
      </c>
      <c r="F15903">
        <v>0.49299999999999999</v>
      </c>
      <c r="G15903">
        <v>8.3000000000000004E-2</v>
      </c>
      <c r="H15903">
        <v>36</v>
      </c>
      <c r="I15903">
        <v>9.1</v>
      </c>
      <c r="J15903">
        <v>8.1999999999999998E-4</v>
      </c>
      <c r="K15903">
        <v>0.156</v>
      </c>
      <c r="L15903">
        <v>0.92210526315789476</v>
      </c>
      <c r="M15903" s="2">
        <f t="shared" si="497"/>
        <v>86.842105263157904</v>
      </c>
      <c r="N15903" t="s">
        <v>103</v>
      </c>
    </row>
    <row r="15904" spans="1:14">
      <c r="A15904">
        <v>34</v>
      </c>
      <c r="B15904" t="s">
        <v>2449</v>
      </c>
      <c r="C15904" t="s">
        <v>2448</v>
      </c>
      <c r="D15904">
        <v>240</v>
      </c>
      <c r="E15904" s="1">
        <v>0.38300000000000001</v>
      </c>
      <c r="F15904">
        <v>0.58899999999999997</v>
      </c>
      <c r="G15904">
        <v>3.2000000000000001E-2</v>
      </c>
      <c r="H15904">
        <v>31</v>
      </c>
      <c r="I15904">
        <v>7.9</v>
      </c>
      <c r="J15904">
        <v>4.4999999999999999E-4</v>
      </c>
      <c r="K15904">
        <v>0.184</v>
      </c>
      <c r="L15904">
        <v>0.92210526315789476</v>
      </c>
      <c r="M15904" s="2">
        <f t="shared" si="497"/>
        <v>89.473684210526315</v>
      </c>
      <c r="N15904" t="s">
        <v>103</v>
      </c>
    </row>
    <row r="15905" spans="1:14">
      <c r="A15905">
        <v>35</v>
      </c>
      <c r="B15905" t="s">
        <v>2447</v>
      </c>
      <c r="C15905" t="s">
        <v>2446</v>
      </c>
      <c r="D15905">
        <v>121</v>
      </c>
      <c r="E15905" s="1">
        <v>0.36099999999999999</v>
      </c>
      <c r="F15905">
        <v>0.41599999999999998</v>
      </c>
      <c r="G15905">
        <v>0.33300000000000002</v>
      </c>
      <c r="H15905">
        <v>18</v>
      </c>
      <c r="I15905">
        <v>8.4</v>
      </c>
      <c r="J15905">
        <v>1.8000000000000001E-4</v>
      </c>
      <c r="K15905">
        <v>0.11600000000000001</v>
      </c>
      <c r="L15905">
        <v>0.92210526315789476</v>
      </c>
      <c r="M15905" s="2">
        <f t="shared" si="497"/>
        <v>92.10526315789474</v>
      </c>
      <c r="N15905" t="s">
        <v>103</v>
      </c>
    </row>
    <row r="15906" spans="1:14">
      <c r="A15906">
        <v>36</v>
      </c>
      <c r="B15906" t="s">
        <v>2219</v>
      </c>
      <c r="C15906" t="s">
        <v>2218</v>
      </c>
      <c r="D15906">
        <v>47</v>
      </c>
      <c r="E15906" s="1">
        <v>0.35399999999999998</v>
      </c>
      <c r="G15906">
        <v>4.9000000000000002E-2</v>
      </c>
      <c r="H15906">
        <v>41</v>
      </c>
      <c r="J15906">
        <v>2.7999999999999998E-4</v>
      </c>
      <c r="L15906">
        <v>0.92210526315789476</v>
      </c>
      <c r="M15906" s="2">
        <f t="shared" si="497"/>
        <v>94.73684210526315</v>
      </c>
      <c r="N15906" t="s">
        <v>103</v>
      </c>
    </row>
    <row r="15907" spans="1:14">
      <c r="A15907">
        <v>37</v>
      </c>
      <c r="B15907" t="s">
        <v>2445</v>
      </c>
      <c r="C15907" t="s">
        <v>2444</v>
      </c>
      <c r="D15907">
        <v>14</v>
      </c>
      <c r="E15907" s="1">
        <v>0.107</v>
      </c>
      <c r="F15907">
        <v>0.106</v>
      </c>
      <c r="G15907">
        <v>0</v>
      </c>
      <c r="H15907">
        <v>19</v>
      </c>
      <c r="J15907">
        <v>4.0000000000000003E-5</v>
      </c>
      <c r="K15907">
        <v>3.5000000000000003E-2</v>
      </c>
      <c r="L15907">
        <v>0.92210526315789476</v>
      </c>
      <c r="M15907" s="2">
        <f t="shared" si="497"/>
        <v>97.368421052631575</v>
      </c>
      <c r="N15907" t="s">
        <v>103</v>
      </c>
    </row>
    <row r="15908" spans="1:14">
      <c r="A15908">
        <v>38</v>
      </c>
      <c r="B15908" t="s">
        <v>2443</v>
      </c>
      <c r="C15908" t="s">
        <v>2442</v>
      </c>
      <c r="D15908">
        <v>23</v>
      </c>
      <c r="E15908" s="1">
        <v>9.5000000000000001E-2</v>
      </c>
      <c r="F15908">
        <v>0.105</v>
      </c>
      <c r="G15908">
        <v>0</v>
      </c>
      <c r="H15908">
        <v>7</v>
      </c>
      <c r="J15908">
        <v>3.0000000000000001E-5</v>
      </c>
      <c r="K15908">
        <v>1.4999999999999999E-2</v>
      </c>
      <c r="L15908">
        <v>0.92210526315789476</v>
      </c>
      <c r="M15908" s="2">
        <f t="shared" si="497"/>
        <v>100</v>
      </c>
      <c r="N15908" t="s">
        <v>103</v>
      </c>
    </row>
    <row r="15909" spans="1:14" s="3" customFormat="1">
      <c r="E15909" s="4"/>
      <c r="M15909" s="5"/>
    </row>
    <row r="15910" spans="1:14">
      <c r="A15910">
        <v>1</v>
      </c>
      <c r="B15910" t="s">
        <v>2621</v>
      </c>
      <c r="C15910" t="s">
        <v>2620</v>
      </c>
      <c r="D15910">
        <v>5512</v>
      </c>
      <c r="E15910" s="1">
        <v>5.0190000000000001</v>
      </c>
      <c r="F15910">
        <v>6.6719999999999997</v>
      </c>
      <c r="G15910">
        <v>0.28000000000000003</v>
      </c>
      <c r="H15910">
        <v>25</v>
      </c>
      <c r="I15910" t="s">
        <v>18288</v>
      </c>
      <c r="J15910">
        <v>1.009E-2</v>
      </c>
      <c r="K15910">
        <v>4.4930000000000003</v>
      </c>
      <c r="L15910">
        <f>AVERAGE(E15910:E16075)</f>
        <v>1.1468545454545453</v>
      </c>
      <c r="M15910" s="2">
        <f t="shared" ref="M15910:M15941" si="498">A15910/137*100</f>
        <v>0.72992700729927007</v>
      </c>
      <c r="N15910" t="s">
        <v>2595</v>
      </c>
    </row>
    <row r="15911" spans="1:14">
      <c r="A15911">
        <v>2</v>
      </c>
      <c r="B15911" t="s">
        <v>2619</v>
      </c>
      <c r="C15911" t="s">
        <v>2618</v>
      </c>
      <c r="D15911">
        <v>11865</v>
      </c>
      <c r="E15911" s="1">
        <v>4.077</v>
      </c>
      <c r="F15911">
        <v>5.5629999999999997</v>
      </c>
      <c r="G15911">
        <v>0.7</v>
      </c>
      <c r="H15911">
        <v>40</v>
      </c>
      <c r="I15911" t="s">
        <v>18288</v>
      </c>
      <c r="J15911">
        <v>1.453E-2</v>
      </c>
      <c r="K15911">
        <v>3.984</v>
      </c>
      <c r="L15911">
        <v>1.0186058394160582</v>
      </c>
      <c r="M15911" s="2">
        <f t="shared" si="498"/>
        <v>1.4598540145985401</v>
      </c>
      <c r="N15911" t="s">
        <v>2595</v>
      </c>
    </row>
    <row r="15912" spans="1:14">
      <c r="A15912">
        <v>3</v>
      </c>
      <c r="B15912" t="s">
        <v>308</v>
      </c>
      <c r="C15912" t="s">
        <v>307</v>
      </c>
      <c r="D15912">
        <v>4544</v>
      </c>
      <c r="E15912" s="1">
        <v>3.6829999999999998</v>
      </c>
      <c r="F15912">
        <v>3.6160000000000001</v>
      </c>
      <c r="G15912">
        <v>0.34399999999999997</v>
      </c>
      <c r="H15912">
        <v>90</v>
      </c>
      <c r="I15912" t="s">
        <v>18288</v>
      </c>
      <c r="J15912">
        <v>2.64E-3</v>
      </c>
      <c r="K15912">
        <v>0.59099999999999997</v>
      </c>
      <c r="L15912">
        <v>1.0186058394160582</v>
      </c>
      <c r="M15912" s="2">
        <f t="shared" si="498"/>
        <v>2.1897810218978102</v>
      </c>
      <c r="N15912" t="s">
        <v>2595</v>
      </c>
    </row>
    <row r="15913" spans="1:14">
      <c r="A15913">
        <v>4</v>
      </c>
      <c r="B15913" t="s">
        <v>2617</v>
      </c>
      <c r="C15913" t="s">
        <v>2616</v>
      </c>
      <c r="D15913">
        <v>11166</v>
      </c>
      <c r="E15913" s="1">
        <v>3.4140000000000001</v>
      </c>
      <c r="F15913">
        <v>5.2389999999999999</v>
      </c>
      <c r="G15913">
        <v>0.61299999999999999</v>
      </c>
      <c r="H15913">
        <v>31</v>
      </c>
      <c r="I15913" t="s">
        <v>18288</v>
      </c>
      <c r="J15913">
        <v>1.333E-2</v>
      </c>
      <c r="K15913">
        <v>4.0419999999999998</v>
      </c>
      <c r="L15913">
        <v>1.0186058394160582</v>
      </c>
      <c r="M15913" s="2">
        <f t="shared" si="498"/>
        <v>2.9197080291970803</v>
      </c>
      <c r="N15913" t="s">
        <v>2595</v>
      </c>
    </row>
    <row r="15914" spans="1:14">
      <c r="A15914">
        <v>5</v>
      </c>
      <c r="B15914" t="s">
        <v>8567</v>
      </c>
      <c r="C15914" t="s">
        <v>8566</v>
      </c>
      <c r="D15914">
        <v>2234</v>
      </c>
      <c r="E15914" s="1">
        <v>3.3809999999999998</v>
      </c>
      <c r="F15914">
        <v>4.0590000000000002</v>
      </c>
      <c r="G15914">
        <v>0.38700000000000001</v>
      </c>
      <c r="H15914">
        <v>62</v>
      </c>
      <c r="I15914" t="s">
        <v>18288</v>
      </c>
      <c r="J15914">
        <v>5.8100000000000001E-3</v>
      </c>
      <c r="K15914">
        <v>2.1640000000000001</v>
      </c>
      <c r="L15914">
        <v>1.0186058394160582</v>
      </c>
      <c r="M15914" s="2">
        <f t="shared" si="498"/>
        <v>3.6496350364963499</v>
      </c>
      <c r="N15914" t="s">
        <v>2595</v>
      </c>
    </row>
    <row r="15915" spans="1:14">
      <c r="A15915">
        <v>6</v>
      </c>
      <c r="B15915" t="s">
        <v>2615</v>
      </c>
      <c r="C15915" t="s">
        <v>2614</v>
      </c>
      <c r="D15915">
        <v>1924</v>
      </c>
      <c r="E15915" s="1">
        <v>3.1669999999999998</v>
      </c>
      <c r="F15915">
        <v>2.6619999999999999</v>
      </c>
      <c r="I15915" t="s">
        <v>18288</v>
      </c>
      <c r="J15915">
        <v>2.2599999999999999E-3</v>
      </c>
      <c r="K15915">
        <v>1.986</v>
      </c>
      <c r="L15915">
        <v>1.0186058394160582</v>
      </c>
      <c r="M15915" s="2">
        <f t="shared" si="498"/>
        <v>4.3795620437956204</v>
      </c>
      <c r="N15915" t="s">
        <v>2595</v>
      </c>
    </row>
    <row r="15916" spans="1:14">
      <c r="A15916">
        <v>7</v>
      </c>
      <c r="B15916" t="s">
        <v>2876</v>
      </c>
      <c r="C15916" t="s">
        <v>2875</v>
      </c>
      <c r="D15916">
        <v>7575</v>
      </c>
      <c r="E15916" s="1">
        <v>3.0059999999999998</v>
      </c>
      <c r="F15916">
        <v>3.093</v>
      </c>
      <c r="G15916">
        <v>0.308</v>
      </c>
      <c r="H15916">
        <v>78</v>
      </c>
      <c r="I15916" t="s">
        <v>18288</v>
      </c>
      <c r="J15916">
        <v>1.064E-2</v>
      </c>
      <c r="K15916">
        <v>1.4179999999999999</v>
      </c>
      <c r="L15916">
        <v>1.0186058394160582</v>
      </c>
      <c r="M15916" s="2">
        <f t="shared" si="498"/>
        <v>5.1094890510948909</v>
      </c>
      <c r="N15916" t="s">
        <v>2595</v>
      </c>
    </row>
    <row r="15917" spans="1:14">
      <c r="A15917">
        <v>8</v>
      </c>
      <c r="B15917" t="s">
        <v>1761</v>
      </c>
      <c r="C15917" t="s">
        <v>1760</v>
      </c>
      <c r="D15917">
        <v>361</v>
      </c>
      <c r="E15917" s="1">
        <v>2.7930000000000001</v>
      </c>
      <c r="G15917">
        <v>0</v>
      </c>
      <c r="H15917">
        <v>17</v>
      </c>
      <c r="I15917">
        <v>5.7</v>
      </c>
      <c r="J15917">
        <v>1.49E-3</v>
      </c>
      <c r="L15917">
        <v>1.0186058394160582</v>
      </c>
      <c r="M15917" s="2">
        <f t="shared" si="498"/>
        <v>5.8394160583941606</v>
      </c>
      <c r="N15917" t="s">
        <v>2595</v>
      </c>
    </row>
    <row r="15918" spans="1:14">
      <c r="A15918">
        <v>9</v>
      </c>
      <c r="B15918" t="s">
        <v>2613</v>
      </c>
      <c r="C15918" t="s">
        <v>2612</v>
      </c>
      <c r="D15918">
        <v>1007</v>
      </c>
      <c r="E15918" s="1">
        <v>2.5939999999999999</v>
      </c>
      <c r="F15918">
        <v>2.3450000000000002</v>
      </c>
      <c r="G15918">
        <v>6.7000000000000004E-2</v>
      </c>
      <c r="H15918">
        <v>15</v>
      </c>
      <c r="I15918" t="s">
        <v>18288</v>
      </c>
      <c r="J15918">
        <v>2.5600000000000002E-3</v>
      </c>
      <c r="K15918">
        <v>1.7410000000000001</v>
      </c>
      <c r="L15918">
        <v>1.0186058394160582</v>
      </c>
      <c r="M15918" s="2">
        <f t="shared" si="498"/>
        <v>6.5693430656934311</v>
      </c>
      <c r="N15918" t="s">
        <v>2595</v>
      </c>
    </row>
    <row r="15919" spans="1:14">
      <c r="A15919">
        <v>10</v>
      </c>
      <c r="B15919" t="s">
        <v>1801</v>
      </c>
      <c r="C15919" t="s">
        <v>1800</v>
      </c>
      <c r="D15919">
        <v>1998</v>
      </c>
      <c r="E15919" s="1">
        <v>2.085</v>
      </c>
      <c r="F15919">
        <v>2.3959999999999999</v>
      </c>
      <c r="G15919">
        <v>0.17199999999999999</v>
      </c>
      <c r="H15919">
        <v>29</v>
      </c>
      <c r="I15919" t="s">
        <v>18288</v>
      </c>
      <c r="J15919">
        <v>4.45E-3</v>
      </c>
      <c r="K15919">
        <v>1.5</v>
      </c>
      <c r="L15919">
        <v>1.0186058394160582</v>
      </c>
      <c r="M15919" s="2">
        <f t="shared" si="498"/>
        <v>7.2992700729926998</v>
      </c>
      <c r="N15919" t="s">
        <v>2595</v>
      </c>
    </row>
    <row r="15920" spans="1:14">
      <c r="A15920">
        <v>11</v>
      </c>
      <c r="B15920" t="s">
        <v>5944</v>
      </c>
      <c r="C15920" t="s">
        <v>5943</v>
      </c>
      <c r="D15920">
        <v>451</v>
      </c>
      <c r="E15920" s="1">
        <v>2.0590000000000002</v>
      </c>
      <c r="G15920">
        <v>0.75</v>
      </c>
      <c r="H15920">
        <v>28</v>
      </c>
      <c r="I15920">
        <v>4.4000000000000004</v>
      </c>
      <c r="J15920">
        <v>3.0899999999999999E-3</v>
      </c>
      <c r="L15920">
        <v>1.0186058394160582</v>
      </c>
      <c r="M15920" s="2">
        <f t="shared" si="498"/>
        <v>8.0291970802919703</v>
      </c>
      <c r="N15920" t="s">
        <v>2595</v>
      </c>
    </row>
    <row r="15921" spans="1:14">
      <c r="A15921">
        <v>12</v>
      </c>
      <c r="B15921" t="s">
        <v>2611</v>
      </c>
      <c r="C15921" t="s">
        <v>2610</v>
      </c>
      <c r="D15921">
        <v>1873</v>
      </c>
      <c r="E15921" s="1">
        <v>2</v>
      </c>
      <c r="F15921">
        <v>2.4409999999999998</v>
      </c>
      <c r="G15921">
        <v>0.14299999999999999</v>
      </c>
      <c r="H15921">
        <v>35</v>
      </c>
      <c r="I15921" t="s">
        <v>18288</v>
      </c>
      <c r="J15921">
        <v>3.5500000000000002E-3</v>
      </c>
      <c r="K15921">
        <v>1.3959999999999999</v>
      </c>
      <c r="L15921">
        <v>1.0186058394160582</v>
      </c>
      <c r="M15921" s="2">
        <f t="shared" si="498"/>
        <v>8.7591240875912408</v>
      </c>
      <c r="N15921" t="s">
        <v>2595</v>
      </c>
    </row>
    <row r="15922" spans="1:14">
      <c r="A15922">
        <v>13</v>
      </c>
      <c r="B15922" t="s">
        <v>302</v>
      </c>
      <c r="C15922" t="s">
        <v>301</v>
      </c>
      <c r="D15922">
        <v>364</v>
      </c>
      <c r="E15922" s="1">
        <v>1.8919999999999999</v>
      </c>
      <c r="F15922">
        <v>2.13</v>
      </c>
      <c r="G15922">
        <v>0.188</v>
      </c>
      <c r="H15922">
        <v>32</v>
      </c>
      <c r="I15922">
        <v>3.2</v>
      </c>
      <c r="J15922">
        <v>5.6999999999999998E-4</v>
      </c>
      <c r="K15922">
        <v>0.21</v>
      </c>
      <c r="L15922">
        <v>1.0186058394160582</v>
      </c>
      <c r="M15922" s="2">
        <f t="shared" si="498"/>
        <v>9.4890510948905096</v>
      </c>
      <c r="N15922" t="s">
        <v>2595</v>
      </c>
    </row>
    <row r="15923" spans="1:14">
      <c r="A15923">
        <v>14</v>
      </c>
      <c r="B15923" t="s">
        <v>8553</v>
      </c>
      <c r="C15923" t="s">
        <v>8552</v>
      </c>
      <c r="D15923">
        <v>727</v>
      </c>
      <c r="E15923" s="1">
        <v>1.863</v>
      </c>
      <c r="F15923">
        <v>2.266</v>
      </c>
      <c r="G15923">
        <v>1.107</v>
      </c>
      <c r="H15923">
        <v>28</v>
      </c>
      <c r="I15923">
        <v>6.5</v>
      </c>
      <c r="J15923">
        <v>2.81E-3</v>
      </c>
      <c r="K15923">
        <v>1.254</v>
      </c>
      <c r="L15923">
        <v>1.0186058394160582</v>
      </c>
      <c r="M15923" s="2">
        <f t="shared" si="498"/>
        <v>10.218978102189782</v>
      </c>
      <c r="N15923" t="s">
        <v>2595</v>
      </c>
    </row>
    <row r="15924" spans="1:14">
      <c r="A15924">
        <v>15</v>
      </c>
      <c r="B15924" t="s">
        <v>2609</v>
      </c>
      <c r="C15924" t="s">
        <v>2608</v>
      </c>
      <c r="D15924">
        <v>1064</v>
      </c>
      <c r="E15924" s="1">
        <v>1.86</v>
      </c>
      <c r="F15924">
        <v>2.226</v>
      </c>
      <c r="G15924">
        <v>0.12</v>
      </c>
      <c r="H15924">
        <v>50</v>
      </c>
      <c r="I15924">
        <v>6.4</v>
      </c>
      <c r="J15924">
        <v>5.0099999999999997E-3</v>
      </c>
      <c r="K15924">
        <v>1.292</v>
      </c>
      <c r="L15924">
        <v>1.0186058394160582</v>
      </c>
      <c r="M15924" s="2">
        <f t="shared" si="498"/>
        <v>10.948905109489052</v>
      </c>
      <c r="N15924" t="s">
        <v>2595</v>
      </c>
    </row>
    <row r="15925" spans="1:14">
      <c r="A15925">
        <v>16</v>
      </c>
      <c r="B15925" t="s">
        <v>2441</v>
      </c>
      <c r="C15925" t="s">
        <v>2440</v>
      </c>
      <c r="D15925">
        <v>1809</v>
      </c>
      <c r="E15925" s="1">
        <v>1.8440000000000001</v>
      </c>
      <c r="F15925">
        <v>2.4769999999999999</v>
      </c>
      <c r="G15925">
        <v>0.13</v>
      </c>
      <c r="H15925">
        <v>23</v>
      </c>
      <c r="I15925" t="s">
        <v>18288</v>
      </c>
      <c r="J15925">
        <v>3.5300000000000002E-3</v>
      </c>
      <c r="K15925">
        <v>1.881</v>
      </c>
      <c r="L15925">
        <v>1.0186058394160582</v>
      </c>
      <c r="M15925" s="2">
        <f t="shared" si="498"/>
        <v>11.678832116788321</v>
      </c>
      <c r="N15925" t="s">
        <v>2595</v>
      </c>
    </row>
    <row r="15926" spans="1:14">
      <c r="A15926">
        <v>17</v>
      </c>
      <c r="B15926" t="s">
        <v>4265</v>
      </c>
      <c r="C15926" t="s">
        <v>4264</v>
      </c>
      <c r="D15926">
        <v>720</v>
      </c>
      <c r="E15926" s="1">
        <v>1.833</v>
      </c>
      <c r="F15926">
        <v>2.3010000000000002</v>
      </c>
      <c r="G15926">
        <v>0.38100000000000001</v>
      </c>
      <c r="H15926">
        <v>21</v>
      </c>
      <c r="I15926">
        <v>9.5</v>
      </c>
      <c r="J15926">
        <v>2.81E-3</v>
      </c>
      <c r="K15926">
        <v>1.7250000000000001</v>
      </c>
      <c r="L15926">
        <v>1.0186058394160582</v>
      </c>
      <c r="M15926" s="2">
        <f t="shared" si="498"/>
        <v>12.408759124087592</v>
      </c>
      <c r="N15926" t="s">
        <v>2595</v>
      </c>
    </row>
    <row r="15927" spans="1:14">
      <c r="A15927">
        <v>18</v>
      </c>
      <c r="B15927" t="s">
        <v>728</v>
      </c>
      <c r="C15927" t="s">
        <v>727</v>
      </c>
      <c r="D15927">
        <v>1462</v>
      </c>
      <c r="E15927" s="1">
        <v>1.8280000000000001</v>
      </c>
      <c r="F15927">
        <v>1.9410000000000001</v>
      </c>
      <c r="G15927">
        <v>0.185</v>
      </c>
      <c r="H15927">
        <v>27</v>
      </c>
      <c r="I15927" t="s">
        <v>18288</v>
      </c>
      <c r="J15927">
        <v>2.4299999999999999E-3</v>
      </c>
      <c r="K15927">
        <v>1.0249999999999999</v>
      </c>
      <c r="L15927">
        <v>1.0186058394160582</v>
      </c>
      <c r="M15927" s="2">
        <f t="shared" si="498"/>
        <v>13.138686131386862</v>
      </c>
      <c r="N15927" t="s">
        <v>2595</v>
      </c>
    </row>
    <row r="15928" spans="1:14">
      <c r="A15928">
        <v>19</v>
      </c>
      <c r="B15928" t="s">
        <v>2607</v>
      </c>
      <c r="C15928" t="s">
        <v>2606</v>
      </c>
      <c r="D15928">
        <v>2536</v>
      </c>
      <c r="E15928" s="1">
        <v>1.782</v>
      </c>
      <c r="F15928">
        <v>2.3690000000000002</v>
      </c>
      <c r="G15928">
        <v>0.125</v>
      </c>
      <c r="H15928">
        <v>24</v>
      </c>
      <c r="I15928" t="s">
        <v>18288</v>
      </c>
      <c r="J15928">
        <v>3.6800000000000001E-3</v>
      </c>
      <c r="K15928">
        <v>1.4870000000000001</v>
      </c>
      <c r="L15928">
        <v>1.0186058394160582</v>
      </c>
      <c r="M15928" s="2">
        <f t="shared" si="498"/>
        <v>13.868613138686131</v>
      </c>
      <c r="N15928" t="s">
        <v>2595</v>
      </c>
    </row>
    <row r="15929" spans="1:14">
      <c r="A15929">
        <v>20</v>
      </c>
      <c r="B15929" t="s">
        <v>2283</v>
      </c>
      <c r="C15929" t="s">
        <v>2282</v>
      </c>
      <c r="D15929">
        <v>2381</v>
      </c>
      <c r="E15929" s="1">
        <v>1.7350000000000001</v>
      </c>
      <c r="F15929">
        <v>2.4420000000000002</v>
      </c>
      <c r="G15929">
        <v>0.23100000000000001</v>
      </c>
      <c r="H15929">
        <v>78</v>
      </c>
      <c r="I15929">
        <v>9</v>
      </c>
      <c r="J15929">
        <v>4.7600000000000003E-3</v>
      </c>
      <c r="K15929">
        <v>0.85099999999999998</v>
      </c>
      <c r="L15929">
        <v>1.0186058394160582</v>
      </c>
      <c r="M15929" s="2">
        <f t="shared" si="498"/>
        <v>14.5985401459854</v>
      </c>
      <c r="N15929" t="s">
        <v>2595</v>
      </c>
    </row>
    <row r="15930" spans="1:14">
      <c r="A15930">
        <v>21</v>
      </c>
      <c r="B15930" t="s">
        <v>6364</v>
      </c>
      <c r="C15930" t="s">
        <v>6363</v>
      </c>
      <c r="D15930">
        <v>1614</v>
      </c>
      <c r="E15930" s="1">
        <v>1.6970000000000001</v>
      </c>
      <c r="F15930">
        <v>2.6669999999999998</v>
      </c>
      <c r="G15930">
        <v>0.5</v>
      </c>
      <c r="H15930">
        <v>20</v>
      </c>
      <c r="I15930" t="s">
        <v>18288</v>
      </c>
      <c r="J15930">
        <v>2.31E-3</v>
      </c>
      <c r="K15930">
        <v>1.623</v>
      </c>
      <c r="L15930">
        <v>1.0186058394160582</v>
      </c>
      <c r="M15930" s="2">
        <f t="shared" si="498"/>
        <v>15.328467153284672</v>
      </c>
      <c r="N15930" t="s">
        <v>2595</v>
      </c>
    </row>
    <row r="15931" spans="1:14">
      <c r="A15931">
        <v>22</v>
      </c>
      <c r="B15931" t="s">
        <v>2605</v>
      </c>
      <c r="C15931" t="s">
        <v>2604</v>
      </c>
      <c r="D15931">
        <v>1574</v>
      </c>
      <c r="E15931" s="1">
        <v>1.6839999999999999</v>
      </c>
      <c r="F15931">
        <v>2.194</v>
      </c>
      <c r="G15931">
        <v>0.52600000000000002</v>
      </c>
      <c r="H15931">
        <v>38</v>
      </c>
      <c r="I15931" t="s">
        <v>18288</v>
      </c>
      <c r="J15931">
        <v>3.5400000000000002E-3</v>
      </c>
      <c r="K15931">
        <v>1.262</v>
      </c>
      <c r="L15931">
        <v>1.0186058394160582</v>
      </c>
      <c r="M15931" s="2">
        <f t="shared" si="498"/>
        <v>16.058394160583941</v>
      </c>
      <c r="N15931" t="s">
        <v>2595</v>
      </c>
    </row>
    <row r="15932" spans="1:14">
      <c r="A15932">
        <v>23</v>
      </c>
      <c r="B15932" t="s">
        <v>2603</v>
      </c>
      <c r="C15932" t="s">
        <v>2602</v>
      </c>
      <c r="D15932">
        <v>4762</v>
      </c>
      <c r="E15932" s="1">
        <v>1.6719999999999999</v>
      </c>
      <c r="F15932">
        <v>2.4119999999999999</v>
      </c>
      <c r="G15932">
        <v>9.8000000000000004E-2</v>
      </c>
      <c r="H15932">
        <v>61</v>
      </c>
      <c r="I15932" t="s">
        <v>18288</v>
      </c>
      <c r="J15932">
        <v>9.2399999999999999E-3</v>
      </c>
      <c r="K15932">
        <v>1.6060000000000001</v>
      </c>
      <c r="L15932">
        <v>1.0186058394160582</v>
      </c>
      <c r="M15932" s="2">
        <f t="shared" si="498"/>
        <v>16.788321167883211</v>
      </c>
      <c r="N15932" t="s">
        <v>2595</v>
      </c>
    </row>
    <row r="15933" spans="1:14">
      <c r="A15933">
        <v>24</v>
      </c>
      <c r="B15933" t="s">
        <v>2601</v>
      </c>
      <c r="C15933" t="s">
        <v>2600</v>
      </c>
      <c r="D15933">
        <v>492</v>
      </c>
      <c r="E15933" s="1">
        <v>1.651</v>
      </c>
      <c r="F15933">
        <v>1.3420000000000001</v>
      </c>
      <c r="G15933">
        <v>5.6000000000000001E-2</v>
      </c>
      <c r="H15933">
        <v>18</v>
      </c>
      <c r="I15933">
        <v>8.5</v>
      </c>
      <c r="J15933">
        <v>1.4599999999999999E-3</v>
      </c>
      <c r="K15933">
        <v>0.72799999999999998</v>
      </c>
      <c r="L15933">
        <v>1.0186058394160582</v>
      </c>
      <c r="M15933" s="2">
        <f t="shared" si="498"/>
        <v>17.518248175182482</v>
      </c>
      <c r="N15933" t="s">
        <v>2595</v>
      </c>
    </row>
    <row r="15934" spans="1:14">
      <c r="A15934">
        <v>25</v>
      </c>
      <c r="B15934" t="s">
        <v>2599</v>
      </c>
      <c r="C15934" t="s">
        <v>2598</v>
      </c>
      <c r="D15934">
        <v>1060</v>
      </c>
      <c r="E15934" s="1">
        <v>1.585</v>
      </c>
      <c r="F15934">
        <v>1.9910000000000001</v>
      </c>
      <c r="G15934">
        <v>0.30399999999999999</v>
      </c>
      <c r="H15934">
        <v>23</v>
      </c>
      <c r="I15934" t="s">
        <v>18288</v>
      </c>
      <c r="J15934">
        <v>1.5499999999999999E-3</v>
      </c>
      <c r="K15934">
        <v>0.78200000000000003</v>
      </c>
      <c r="L15934">
        <v>1.0186058394160582</v>
      </c>
      <c r="M15934" s="2">
        <f t="shared" si="498"/>
        <v>18.248175182481752</v>
      </c>
      <c r="N15934" t="s">
        <v>2595</v>
      </c>
    </row>
    <row r="15935" spans="1:14">
      <c r="A15935">
        <v>26</v>
      </c>
      <c r="B15935" t="s">
        <v>5908</v>
      </c>
      <c r="C15935" t="s">
        <v>5907</v>
      </c>
      <c r="D15935">
        <v>1354</v>
      </c>
      <c r="E15935" s="1">
        <v>1.5509999999999999</v>
      </c>
      <c r="F15935">
        <v>2.0310000000000001</v>
      </c>
      <c r="G15935">
        <v>0.20699999999999999</v>
      </c>
      <c r="H15935">
        <v>29</v>
      </c>
      <c r="I15935" t="s">
        <v>18288</v>
      </c>
      <c r="J15935">
        <v>2.8300000000000001E-3</v>
      </c>
      <c r="K15935">
        <v>1.2310000000000001</v>
      </c>
      <c r="L15935">
        <v>1.0186058394160582</v>
      </c>
      <c r="M15935" s="2">
        <f t="shared" si="498"/>
        <v>18.978102189781019</v>
      </c>
      <c r="N15935" t="s">
        <v>2595</v>
      </c>
    </row>
    <row r="15936" spans="1:14">
      <c r="A15936">
        <v>27</v>
      </c>
      <c r="B15936" t="s">
        <v>2597</v>
      </c>
      <c r="C15936" t="s">
        <v>2596</v>
      </c>
      <c r="D15936">
        <v>1202</v>
      </c>
      <c r="E15936" s="1">
        <v>1.5449999999999999</v>
      </c>
      <c r="F15936">
        <v>1.631</v>
      </c>
      <c r="G15936">
        <v>0.161</v>
      </c>
      <c r="H15936">
        <v>31</v>
      </c>
      <c r="I15936" t="s">
        <v>18288</v>
      </c>
      <c r="J15936">
        <v>2.5300000000000001E-3</v>
      </c>
      <c r="K15936">
        <v>0.96699999999999997</v>
      </c>
      <c r="L15936">
        <v>1.0186058394160582</v>
      </c>
      <c r="M15936" s="2">
        <f t="shared" si="498"/>
        <v>19.708029197080293</v>
      </c>
      <c r="N15936" t="s">
        <v>2595</v>
      </c>
    </row>
    <row r="15937" spans="1:14">
      <c r="A15937">
        <v>28</v>
      </c>
      <c r="B15937" t="s">
        <v>2595</v>
      </c>
      <c r="C15937" t="s">
        <v>2594</v>
      </c>
      <c r="D15937">
        <v>2312</v>
      </c>
      <c r="E15937" s="1">
        <v>1.504</v>
      </c>
      <c r="F15937">
        <v>2.161</v>
      </c>
      <c r="G15937">
        <v>0.246</v>
      </c>
      <c r="H15937">
        <v>69</v>
      </c>
      <c r="I15937">
        <v>9.6999999999999993</v>
      </c>
      <c r="J15937">
        <v>6.7000000000000002E-3</v>
      </c>
      <c r="K15937">
        <v>1.2050000000000001</v>
      </c>
      <c r="L15937">
        <v>1.0186058394160582</v>
      </c>
      <c r="M15937" s="2">
        <f t="shared" si="498"/>
        <v>20.437956204379564</v>
      </c>
      <c r="N15937" t="s">
        <v>2595</v>
      </c>
    </row>
    <row r="15938" spans="1:14">
      <c r="A15938">
        <v>29</v>
      </c>
      <c r="B15938" t="s">
        <v>2437</v>
      </c>
      <c r="C15938" t="s">
        <v>2436</v>
      </c>
      <c r="D15938">
        <v>975</v>
      </c>
      <c r="E15938" s="1">
        <v>1.4870000000000001</v>
      </c>
      <c r="G15938">
        <v>0.10299999999999999</v>
      </c>
      <c r="H15938">
        <v>39</v>
      </c>
      <c r="I15938">
        <v>7</v>
      </c>
      <c r="J15938">
        <v>2.8300000000000001E-3</v>
      </c>
      <c r="L15938">
        <v>1.0186058394160582</v>
      </c>
      <c r="M15938" s="2">
        <f t="shared" si="498"/>
        <v>21.167883211678831</v>
      </c>
      <c r="N15938" t="s">
        <v>2595</v>
      </c>
    </row>
    <row r="15939" spans="1:14">
      <c r="A15939">
        <v>30</v>
      </c>
      <c r="B15939" t="s">
        <v>2593</v>
      </c>
      <c r="C15939" t="s">
        <v>2592</v>
      </c>
      <c r="D15939">
        <v>695</v>
      </c>
      <c r="E15939" s="1">
        <v>1.4139999999999999</v>
      </c>
      <c r="F15939">
        <v>1.7010000000000001</v>
      </c>
      <c r="G15939">
        <v>0.14299999999999999</v>
      </c>
      <c r="H15939">
        <v>28</v>
      </c>
      <c r="I15939">
        <v>9.1999999999999993</v>
      </c>
      <c r="J15939">
        <v>1.9300000000000001E-3</v>
      </c>
      <c r="K15939">
        <v>0.86799999999999999</v>
      </c>
      <c r="L15939">
        <v>1.0186058394160582</v>
      </c>
      <c r="M15939" s="2">
        <f t="shared" si="498"/>
        <v>21.897810218978105</v>
      </c>
      <c r="N15939" t="s">
        <v>2595</v>
      </c>
    </row>
    <row r="15940" spans="1:14">
      <c r="A15940">
        <v>31</v>
      </c>
      <c r="B15940" t="s">
        <v>1577</v>
      </c>
      <c r="C15940" t="s">
        <v>1576</v>
      </c>
      <c r="D15940">
        <v>872</v>
      </c>
      <c r="E15940" s="1">
        <v>1.41</v>
      </c>
      <c r="F15940">
        <v>1.444</v>
      </c>
      <c r="G15940">
        <v>6.2E-2</v>
      </c>
      <c r="H15940">
        <v>32</v>
      </c>
      <c r="I15940">
        <v>9.9</v>
      </c>
      <c r="J15940">
        <v>2.1900000000000001E-3</v>
      </c>
      <c r="K15940">
        <v>0.82499999999999996</v>
      </c>
      <c r="L15940">
        <v>1.0186058394160582</v>
      </c>
      <c r="M15940" s="2">
        <f t="shared" si="498"/>
        <v>22.627737226277372</v>
      </c>
      <c r="N15940" t="s">
        <v>2595</v>
      </c>
    </row>
    <row r="15941" spans="1:14">
      <c r="A15941">
        <v>32</v>
      </c>
      <c r="B15941" t="s">
        <v>558</v>
      </c>
      <c r="C15941" t="s">
        <v>557</v>
      </c>
      <c r="D15941">
        <v>207</v>
      </c>
      <c r="E15941" s="1">
        <v>1.405</v>
      </c>
      <c r="F15941">
        <v>1.9419999999999999</v>
      </c>
      <c r="G15941">
        <v>0.10299999999999999</v>
      </c>
      <c r="H15941">
        <v>29</v>
      </c>
      <c r="I15941">
        <v>3.8</v>
      </c>
      <c r="J15941">
        <v>2.1800000000000001E-3</v>
      </c>
      <c r="K15941">
        <v>1.1970000000000001</v>
      </c>
      <c r="L15941">
        <v>1.0186058394160582</v>
      </c>
      <c r="M15941" s="2">
        <f t="shared" si="498"/>
        <v>23.357664233576642</v>
      </c>
      <c r="N15941" t="s">
        <v>2595</v>
      </c>
    </row>
    <row r="15942" spans="1:14">
      <c r="A15942">
        <v>33</v>
      </c>
      <c r="B15942" t="s">
        <v>2591</v>
      </c>
      <c r="C15942" t="s">
        <v>2590</v>
      </c>
      <c r="D15942">
        <v>1839</v>
      </c>
      <c r="E15942" s="1">
        <v>1.3959999999999999</v>
      </c>
      <c r="F15942">
        <v>1.5349999999999999</v>
      </c>
      <c r="G15942">
        <v>0.184</v>
      </c>
      <c r="H15942">
        <v>49</v>
      </c>
      <c r="I15942" t="s">
        <v>18288</v>
      </c>
      <c r="J15942">
        <v>2.7299999999999998E-3</v>
      </c>
      <c r="K15942">
        <v>0.69</v>
      </c>
      <c r="L15942">
        <v>1.0186058394160582</v>
      </c>
      <c r="M15942" s="2">
        <f t="shared" ref="M15942:M15973" si="499">A15942/137*100</f>
        <v>24.087591240875913</v>
      </c>
      <c r="N15942" t="s">
        <v>2595</v>
      </c>
    </row>
    <row r="15943" spans="1:14">
      <c r="A15943">
        <v>34</v>
      </c>
      <c r="B15943" t="s">
        <v>1793</v>
      </c>
      <c r="C15943" t="s">
        <v>1792</v>
      </c>
      <c r="D15943">
        <v>59</v>
      </c>
      <c r="E15943" s="1">
        <v>1.3680000000000001</v>
      </c>
      <c r="G15943">
        <v>0.182</v>
      </c>
      <c r="H15943">
        <v>11</v>
      </c>
      <c r="J15943">
        <v>5.1000000000000004E-4</v>
      </c>
      <c r="L15943">
        <v>1.0186058394160582</v>
      </c>
      <c r="M15943" s="2">
        <f t="shared" si="499"/>
        <v>24.817518248175183</v>
      </c>
      <c r="N15943" t="s">
        <v>2595</v>
      </c>
    </row>
    <row r="15944" spans="1:14">
      <c r="A15944">
        <v>35</v>
      </c>
      <c r="B15944" t="s">
        <v>8533</v>
      </c>
      <c r="C15944" t="s">
        <v>8532</v>
      </c>
      <c r="D15944">
        <v>1421</v>
      </c>
      <c r="E15944" s="1">
        <v>1.361</v>
      </c>
      <c r="F15944">
        <v>2.1739999999999999</v>
      </c>
      <c r="G15944">
        <v>0.186</v>
      </c>
      <c r="H15944">
        <v>70</v>
      </c>
      <c r="I15944">
        <v>6.6</v>
      </c>
      <c r="J15944">
        <v>3.6800000000000001E-3</v>
      </c>
      <c r="K15944">
        <v>0.71499999999999997</v>
      </c>
      <c r="L15944">
        <v>1.0186058394160582</v>
      </c>
      <c r="M15944" s="2">
        <f t="shared" si="499"/>
        <v>25.547445255474454</v>
      </c>
      <c r="N15944" t="s">
        <v>2595</v>
      </c>
    </row>
    <row r="15945" spans="1:14">
      <c r="A15945">
        <v>36</v>
      </c>
      <c r="B15945" t="s">
        <v>18593</v>
      </c>
      <c r="C15945" t="s">
        <v>18592</v>
      </c>
      <c r="D15945">
        <v>790</v>
      </c>
      <c r="E15945" s="1">
        <v>1.355</v>
      </c>
      <c r="F15945">
        <v>1.6579999999999999</v>
      </c>
      <c r="G15945">
        <v>0.105</v>
      </c>
      <c r="H15945">
        <v>38</v>
      </c>
      <c r="I15945">
        <v>7.4</v>
      </c>
      <c r="J15945">
        <v>1.81E-3</v>
      </c>
      <c r="K15945">
        <v>0.56200000000000006</v>
      </c>
      <c r="L15945">
        <v>1.0186058394160582</v>
      </c>
      <c r="M15945" s="2">
        <f t="shared" si="499"/>
        <v>26.277372262773724</v>
      </c>
      <c r="N15945" t="s">
        <v>2595</v>
      </c>
    </row>
    <row r="15946" spans="1:14">
      <c r="A15946">
        <v>37</v>
      </c>
      <c r="B15946" t="s">
        <v>2481</v>
      </c>
      <c r="C15946" t="s">
        <v>2480</v>
      </c>
      <c r="D15946">
        <v>150</v>
      </c>
      <c r="E15946" s="1">
        <v>1.3540000000000001</v>
      </c>
      <c r="G15946">
        <v>0.23300000000000001</v>
      </c>
      <c r="H15946">
        <v>43</v>
      </c>
      <c r="I15946">
        <v>1.9</v>
      </c>
      <c r="J15946">
        <v>2.0000000000000001E-4</v>
      </c>
      <c r="L15946">
        <v>1.0186058394160582</v>
      </c>
      <c r="M15946" s="2">
        <f t="shared" si="499"/>
        <v>27.007299270072991</v>
      </c>
      <c r="N15946" t="s">
        <v>2595</v>
      </c>
    </row>
    <row r="15947" spans="1:14">
      <c r="A15947">
        <v>38</v>
      </c>
      <c r="B15947" t="s">
        <v>338</v>
      </c>
      <c r="C15947" t="s">
        <v>337</v>
      </c>
      <c r="D15947">
        <v>712</v>
      </c>
      <c r="E15947" s="1">
        <v>1.3240000000000001</v>
      </c>
      <c r="F15947">
        <v>1.671</v>
      </c>
      <c r="G15947">
        <v>0.16700000000000001</v>
      </c>
      <c r="H15947">
        <v>18</v>
      </c>
      <c r="I15947" t="s">
        <v>18288</v>
      </c>
      <c r="J15947">
        <v>1.09E-3</v>
      </c>
      <c r="K15947">
        <v>0.75600000000000001</v>
      </c>
      <c r="L15947">
        <v>1.0186058394160582</v>
      </c>
      <c r="M15947" s="2">
        <f t="shared" si="499"/>
        <v>27.737226277372262</v>
      </c>
      <c r="N15947" t="s">
        <v>2595</v>
      </c>
    </row>
    <row r="15948" spans="1:14">
      <c r="A15948">
        <v>39</v>
      </c>
      <c r="B15948" t="s">
        <v>296</v>
      </c>
      <c r="C15948" t="s">
        <v>295</v>
      </c>
      <c r="D15948">
        <v>455</v>
      </c>
      <c r="E15948" s="1">
        <v>1.3</v>
      </c>
      <c r="F15948">
        <v>1.28</v>
      </c>
      <c r="G15948">
        <v>9.5000000000000001E-2</v>
      </c>
      <c r="H15948">
        <v>21</v>
      </c>
      <c r="I15948">
        <v>9.6999999999999993</v>
      </c>
      <c r="J15948">
        <v>1.0499999999999999E-3</v>
      </c>
      <c r="K15948">
        <v>0.59699999999999998</v>
      </c>
      <c r="L15948">
        <v>1.0186058394160582</v>
      </c>
      <c r="M15948" s="2">
        <f t="shared" si="499"/>
        <v>28.467153284671532</v>
      </c>
      <c r="N15948" t="s">
        <v>2595</v>
      </c>
    </row>
    <row r="15949" spans="1:14">
      <c r="A15949">
        <v>40</v>
      </c>
      <c r="B15949" t="s">
        <v>2589</v>
      </c>
      <c r="C15949" t="s">
        <v>2588</v>
      </c>
      <c r="D15949">
        <v>1817</v>
      </c>
      <c r="E15949" s="1">
        <v>1.266</v>
      </c>
      <c r="F15949">
        <v>1.9490000000000001</v>
      </c>
      <c r="G15949">
        <v>0.27400000000000002</v>
      </c>
      <c r="H15949">
        <v>113</v>
      </c>
      <c r="I15949">
        <v>6.5</v>
      </c>
      <c r="J15949">
        <v>7.7600000000000004E-3</v>
      </c>
      <c r="K15949">
        <v>1.079</v>
      </c>
      <c r="L15949">
        <v>1.0186058394160582</v>
      </c>
      <c r="M15949" s="2">
        <f t="shared" si="499"/>
        <v>29.197080291970799</v>
      </c>
      <c r="N15949" t="s">
        <v>2595</v>
      </c>
    </row>
    <row r="15950" spans="1:14">
      <c r="A15950">
        <v>41</v>
      </c>
      <c r="B15950" t="s">
        <v>2431</v>
      </c>
      <c r="C15950" t="s">
        <v>2430</v>
      </c>
      <c r="D15950">
        <v>2834</v>
      </c>
      <c r="E15950" s="1">
        <v>1.264</v>
      </c>
      <c r="F15950">
        <v>1.51</v>
      </c>
      <c r="G15950">
        <v>0.18099999999999999</v>
      </c>
      <c r="H15950">
        <v>155</v>
      </c>
      <c r="I15950">
        <v>7.2</v>
      </c>
      <c r="J15950">
        <v>7.5500000000000003E-3</v>
      </c>
      <c r="K15950">
        <v>0.57199999999999995</v>
      </c>
      <c r="L15950">
        <v>1.0186058394160582</v>
      </c>
      <c r="M15950" s="2">
        <f t="shared" si="499"/>
        <v>29.927007299270077</v>
      </c>
      <c r="N15950" t="s">
        <v>2595</v>
      </c>
    </row>
    <row r="15951" spans="1:14">
      <c r="A15951">
        <v>42</v>
      </c>
      <c r="B15951" t="s">
        <v>5872</v>
      </c>
      <c r="C15951" t="s">
        <v>5871</v>
      </c>
      <c r="D15951">
        <v>1128</v>
      </c>
      <c r="E15951" s="1">
        <v>1.2549999999999999</v>
      </c>
      <c r="F15951">
        <v>1.9650000000000001</v>
      </c>
      <c r="G15951">
        <v>1.7999999999999999E-2</v>
      </c>
      <c r="H15951">
        <v>57</v>
      </c>
      <c r="I15951">
        <v>7.8</v>
      </c>
      <c r="J15951">
        <v>2.5999999999999999E-3</v>
      </c>
      <c r="K15951">
        <v>0.73399999999999999</v>
      </c>
      <c r="L15951">
        <v>1.0186058394160582</v>
      </c>
      <c r="M15951" s="2">
        <f t="shared" si="499"/>
        <v>30.656934306569344</v>
      </c>
      <c r="N15951" t="s">
        <v>2595</v>
      </c>
    </row>
    <row r="15952" spans="1:14">
      <c r="A15952">
        <v>43</v>
      </c>
      <c r="B15952" t="s">
        <v>2587</v>
      </c>
      <c r="C15952" t="s">
        <v>2586</v>
      </c>
      <c r="D15952">
        <v>626</v>
      </c>
      <c r="E15952" s="1">
        <v>1.2410000000000001</v>
      </c>
      <c r="F15952">
        <v>1.1240000000000001</v>
      </c>
      <c r="G15952">
        <v>0.17899999999999999</v>
      </c>
      <c r="H15952">
        <v>28</v>
      </c>
      <c r="I15952" t="s">
        <v>18288</v>
      </c>
      <c r="J15952">
        <v>1.3500000000000001E-3</v>
      </c>
      <c r="K15952">
        <v>0.59899999999999998</v>
      </c>
      <c r="L15952">
        <v>1.0186058394160582</v>
      </c>
      <c r="M15952" s="2">
        <f t="shared" si="499"/>
        <v>31.386861313868614</v>
      </c>
      <c r="N15952" t="s">
        <v>2595</v>
      </c>
    </row>
    <row r="15953" spans="1:14">
      <c r="A15953">
        <v>44</v>
      </c>
      <c r="B15953" t="s">
        <v>2585</v>
      </c>
      <c r="C15953" t="s">
        <v>2584</v>
      </c>
      <c r="D15953">
        <v>11</v>
      </c>
      <c r="E15953" s="1">
        <v>1.222</v>
      </c>
      <c r="F15953">
        <v>1.222</v>
      </c>
      <c r="G15953">
        <v>0</v>
      </c>
      <c r="H15953">
        <v>7</v>
      </c>
      <c r="J15953">
        <v>4.0000000000000003E-5</v>
      </c>
      <c r="K15953">
        <v>0.255</v>
      </c>
      <c r="L15953">
        <v>1.0186058394160582</v>
      </c>
      <c r="M15953" s="2">
        <f t="shared" si="499"/>
        <v>32.116788321167881</v>
      </c>
      <c r="N15953" t="s">
        <v>2595</v>
      </c>
    </row>
    <row r="15954" spans="1:14">
      <c r="A15954">
        <v>45</v>
      </c>
      <c r="B15954" t="s">
        <v>704</v>
      </c>
      <c r="C15954" t="s">
        <v>703</v>
      </c>
      <c r="D15954">
        <v>405</v>
      </c>
      <c r="E15954" s="1">
        <v>1.22</v>
      </c>
      <c r="F15954">
        <v>1.143</v>
      </c>
      <c r="G15954">
        <v>0.375</v>
      </c>
      <c r="H15954">
        <v>24</v>
      </c>
      <c r="I15954">
        <v>7.8</v>
      </c>
      <c r="J15954">
        <v>1.6000000000000001E-3</v>
      </c>
      <c r="K15954">
        <v>0.68600000000000005</v>
      </c>
      <c r="L15954">
        <v>1.0186058394160582</v>
      </c>
      <c r="M15954" s="2">
        <f t="shared" si="499"/>
        <v>32.846715328467155</v>
      </c>
      <c r="N15954" t="s">
        <v>2595</v>
      </c>
    </row>
    <row r="15955" spans="1:14">
      <c r="A15955">
        <v>46</v>
      </c>
      <c r="B15955" t="s">
        <v>6638</v>
      </c>
      <c r="C15955" t="s">
        <v>6637</v>
      </c>
      <c r="D15955">
        <v>166</v>
      </c>
      <c r="E15955" s="1">
        <v>1.1739999999999999</v>
      </c>
      <c r="G15955">
        <v>0</v>
      </c>
      <c r="H15955">
        <v>23</v>
      </c>
      <c r="I15955">
        <v>5.0999999999999996</v>
      </c>
      <c r="J15955">
        <v>1.06E-3</v>
      </c>
      <c r="L15955">
        <v>1.0186058394160582</v>
      </c>
      <c r="M15955" s="2">
        <f t="shared" si="499"/>
        <v>33.576642335766422</v>
      </c>
      <c r="N15955" t="s">
        <v>2595</v>
      </c>
    </row>
    <row r="15956" spans="1:14">
      <c r="A15956">
        <v>47</v>
      </c>
      <c r="B15956" t="s">
        <v>6636</v>
      </c>
      <c r="C15956" t="s">
        <v>6635</v>
      </c>
      <c r="D15956">
        <v>1489</v>
      </c>
      <c r="E15956" s="1">
        <v>1.169</v>
      </c>
      <c r="F15956">
        <v>1.474</v>
      </c>
      <c r="G15956">
        <v>0.32200000000000001</v>
      </c>
      <c r="H15956">
        <v>115</v>
      </c>
      <c r="I15956">
        <v>7.9</v>
      </c>
      <c r="J15956">
        <v>4.4999999999999997E-3</v>
      </c>
      <c r="K15956">
        <v>0.74099999999999999</v>
      </c>
      <c r="L15956">
        <v>1.0186058394160582</v>
      </c>
      <c r="M15956" s="2">
        <f t="shared" si="499"/>
        <v>34.306569343065696</v>
      </c>
      <c r="N15956" t="s">
        <v>2595</v>
      </c>
    </row>
    <row r="15957" spans="1:14">
      <c r="A15957">
        <v>48</v>
      </c>
      <c r="B15957" t="s">
        <v>292</v>
      </c>
      <c r="C15957" t="s">
        <v>291</v>
      </c>
      <c r="D15957">
        <v>470</v>
      </c>
      <c r="E15957" s="1">
        <v>1.125</v>
      </c>
      <c r="G15957">
        <v>0.11899999999999999</v>
      </c>
      <c r="H15957">
        <v>42</v>
      </c>
      <c r="I15957">
        <v>9.3000000000000007</v>
      </c>
      <c r="J15957">
        <v>1.15E-3</v>
      </c>
      <c r="L15957">
        <v>1.0186058394160582</v>
      </c>
      <c r="M15957" s="2">
        <f t="shared" si="499"/>
        <v>35.036496350364963</v>
      </c>
      <c r="N15957" t="s">
        <v>2595</v>
      </c>
    </row>
    <row r="15958" spans="1:14">
      <c r="A15958">
        <v>49</v>
      </c>
      <c r="B15958" t="s">
        <v>1561</v>
      </c>
      <c r="C15958" t="s">
        <v>1560</v>
      </c>
      <c r="D15958">
        <v>764</v>
      </c>
      <c r="E15958" s="1">
        <v>1.0920000000000001</v>
      </c>
      <c r="F15958">
        <v>1.149</v>
      </c>
      <c r="G15958">
        <v>9.4E-2</v>
      </c>
      <c r="H15958">
        <v>53</v>
      </c>
      <c r="I15958">
        <v>7.9</v>
      </c>
      <c r="J15958">
        <v>1.98E-3</v>
      </c>
      <c r="K15958">
        <v>0.50900000000000001</v>
      </c>
      <c r="L15958">
        <v>1.0186058394160582</v>
      </c>
      <c r="M15958" s="2">
        <f t="shared" si="499"/>
        <v>35.766423357664237</v>
      </c>
      <c r="N15958" t="s">
        <v>2595</v>
      </c>
    </row>
    <row r="15959" spans="1:14">
      <c r="A15959">
        <v>50</v>
      </c>
      <c r="B15959" t="s">
        <v>290</v>
      </c>
      <c r="C15959" t="s">
        <v>289</v>
      </c>
      <c r="D15959">
        <v>176</v>
      </c>
      <c r="E15959" s="1">
        <v>1.089</v>
      </c>
      <c r="F15959">
        <v>1.026</v>
      </c>
      <c r="G15959">
        <v>0</v>
      </c>
      <c r="H15959">
        <v>20</v>
      </c>
      <c r="I15959">
        <v>4.8</v>
      </c>
      <c r="J15959">
        <v>3.4000000000000002E-4</v>
      </c>
      <c r="K15959">
        <v>0.17</v>
      </c>
      <c r="L15959">
        <v>1.0186058394160582</v>
      </c>
      <c r="M15959" s="2">
        <f t="shared" si="499"/>
        <v>36.496350364963504</v>
      </c>
      <c r="N15959" t="s">
        <v>2595</v>
      </c>
    </row>
    <row r="15960" spans="1:14">
      <c r="A15960">
        <v>51</v>
      </c>
      <c r="B15960" t="s">
        <v>694</v>
      </c>
      <c r="C15960" t="s">
        <v>693</v>
      </c>
      <c r="D15960">
        <v>292</v>
      </c>
      <c r="E15960" s="1">
        <v>1.08</v>
      </c>
      <c r="F15960">
        <v>2.048</v>
      </c>
      <c r="G15960">
        <v>0</v>
      </c>
      <c r="H15960">
        <v>23</v>
      </c>
      <c r="I15960">
        <v>5.0999999999999996</v>
      </c>
      <c r="J15960">
        <v>2.1199999999999999E-3</v>
      </c>
      <c r="K15960">
        <v>1.1599999999999999</v>
      </c>
      <c r="L15960">
        <v>1.0186058394160582</v>
      </c>
      <c r="M15960" s="2">
        <f t="shared" si="499"/>
        <v>37.226277372262771</v>
      </c>
      <c r="N15960" t="s">
        <v>2595</v>
      </c>
    </row>
    <row r="15961" spans="1:14">
      <c r="A15961">
        <v>52</v>
      </c>
      <c r="B15961" t="s">
        <v>2583</v>
      </c>
      <c r="C15961" t="s">
        <v>2582</v>
      </c>
      <c r="D15961">
        <v>476</v>
      </c>
      <c r="E15961" s="1">
        <v>1.079</v>
      </c>
      <c r="F15961">
        <v>1.333</v>
      </c>
      <c r="G15961">
        <v>0.23499999999999999</v>
      </c>
      <c r="H15961">
        <v>17</v>
      </c>
      <c r="I15961" t="s">
        <v>18288</v>
      </c>
      <c r="J15961">
        <v>1.0499999999999999E-3</v>
      </c>
      <c r="K15961">
        <v>0.624</v>
      </c>
      <c r="L15961">
        <v>1.0186058394160582</v>
      </c>
      <c r="M15961" s="2">
        <f t="shared" si="499"/>
        <v>37.956204379562038</v>
      </c>
      <c r="N15961" t="s">
        <v>2595</v>
      </c>
    </row>
    <row r="15962" spans="1:14">
      <c r="A15962">
        <v>53</v>
      </c>
      <c r="B15962" t="s">
        <v>6508</v>
      </c>
      <c r="C15962" t="s">
        <v>6507</v>
      </c>
      <c r="D15962">
        <v>1712</v>
      </c>
      <c r="E15962" s="1">
        <v>1.034</v>
      </c>
      <c r="F15962">
        <v>1.518</v>
      </c>
      <c r="G15962">
        <v>0.19800000000000001</v>
      </c>
      <c r="H15962">
        <v>91</v>
      </c>
      <c r="I15962">
        <v>7.9</v>
      </c>
      <c r="J15962">
        <v>3.2299999999999998E-3</v>
      </c>
      <c r="K15962">
        <v>0.502</v>
      </c>
      <c r="L15962">
        <v>1.0186058394160582</v>
      </c>
      <c r="M15962" s="2">
        <f t="shared" si="499"/>
        <v>38.686131386861319</v>
      </c>
      <c r="N15962" t="s">
        <v>2595</v>
      </c>
    </row>
    <row r="15963" spans="1:14">
      <c r="A15963">
        <v>54</v>
      </c>
      <c r="B15963" t="s">
        <v>2581</v>
      </c>
      <c r="C15963" t="s">
        <v>2580</v>
      </c>
      <c r="D15963">
        <v>883</v>
      </c>
      <c r="E15963" s="1">
        <v>1.022</v>
      </c>
      <c r="F15963">
        <v>1.85</v>
      </c>
      <c r="G15963">
        <v>0.125</v>
      </c>
      <c r="H15963">
        <v>24</v>
      </c>
      <c r="I15963" t="s">
        <v>18288</v>
      </c>
      <c r="J15963">
        <v>1.1800000000000001E-3</v>
      </c>
      <c r="K15963">
        <v>0.59599999999999997</v>
      </c>
      <c r="L15963">
        <v>1.0186058394160582</v>
      </c>
      <c r="M15963" s="2">
        <f t="shared" si="499"/>
        <v>39.416058394160586</v>
      </c>
      <c r="N15963" t="s">
        <v>2595</v>
      </c>
    </row>
    <row r="15964" spans="1:14">
      <c r="A15964">
        <v>55</v>
      </c>
      <c r="B15964" t="s">
        <v>288</v>
      </c>
      <c r="C15964" t="s">
        <v>287</v>
      </c>
      <c r="D15964">
        <v>926</v>
      </c>
      <c r="E15964" s="1">
        <v>1.018</v>
      </c>
      <c r="F15964">
        <v>1.617</v>
      </c>
      <c r="G15964">
        <v>6.7000000000000004E-2</v>
      </c>
      <c r="H15964">
        <v>30</v>
      </c>
      <c r="I15964" t="s">
        <v>18288</v>
      </c>
      <c r="J15964">
        <v>1.1999999999999999E-3</v>
      </c>
      <c r="K15964">
        <v>0.48399999999999999</v>
      </c>
      <c r="L15964">
        <v>1.0186058394160582</v>
      </c>
      <c r="M15964" s="2">
        <f t="shared" si="499"/>
        <v>40.145985401459853</v>
      </c>
      <c r="N15964" t="s">
        <v>2595</v>
      </c>
    </row>
    <row r="15965" spans="1:14">
      <c r="A15965">
        <v>56</v>
      </c>
      <c r="B15965" t="s">
        <v>7977</v>
      </c>
      <c r="C15965" t="s">
        <v>7978</v>
      </c>
      <c r="D15965">
        <v>528</v>
      </c>
      <c r="E15965" s="1">
        <v>1</v>
      </c>
      <c r="F15965">
        <v>1.419</v>
      </c>
      <c r="G15965">
        <v>2.5000000000000001E-2</v>
      </c>
      <c r="H15965">
        <v>40</v>
      </c>
      <c r="I15965">
        <v>9.3000000000000007</v>
      </c>
      <c r="J15965">
        <v>6.6E-4</v>
      </c>
      <c r="K15965">
        <v>0.30199999999999999</v>
      </c>
      <c r="L15965">
        <v>1.0186058394160582</v>
      </c>
      <c r="M15965" s="2">
        <f t="shared" si="499"/>
        <v>40.875912408759127</v>
      </c>
      <c r="N15965" t="s">
        <v>2595</v>
      </c>
    </row>
    <row r="15966" spans="1:14">
      <c r="A15966">
        <v>57</v>
      </c>
      <c r="B15966" t="s">
        <v>2579</v>
      </c>
      <c r="C15966" t="s">
        <v>2578</v>
      </c>
      <c r="D15966">
        <v>344</v>
      </c>
      <c r="E15966" s="1">
        <v>1</v>
      </c>
      <c r="F15966">
        <v>1.3080000000000001</v>
      </c>
      <c r="G15966">
        <v>4.4999999999999998E-2</v>
      </c>
      <c r="H15966">
        <v>22</v>
      </c>
      <c r="I15966">
        <v>6.9</v>
      </c>
      <c r="J15966">
        <v>1.1100000000000001E-3</v>
      </c>
      <c r="K15966">
        <v>0.59299999999999997</v>
      </c>
      <c r="L15966">
        <v>1.0186058394160582</v>
      </c>
      <c r="M15966" s="2">
        <f t="shared" si="499"/>
        <v>41.605839416058394</v>
      </c>
      <c r="N15966" t="s">
        <v>2595</v>
      </c>
    </row>
    <row r="15967" spans="1:14">
      <c r="A15967">
        <v>58</v>
      </c>
      <c r="B15967" t="s">
        <v>6286</v>
      </c>
      <c r="C15967" t="s">
        <v>6285</v>
      </c>
      <c r="D15967">
        <v>808</v>
      </c>
      <c r="E15967" s="1">
        <v>0.97599999999999998</v>
      </c>
      <c r="F15967">
        <v>1.0389999999999999</v>
      </c>
      <c r="G15967">
        <v>6.8000000000000005E-2</v>
      </c>
      <c r="H15967">
        <v>44</v>
      </c>
      <c r="I15967">
        <v>8.9</v>
      </c>
      <c r="J15967">
        <v>2.0699999999999998E-3</v>
      </c>
      <c r="K15967">
        <v>0.50700000000000001</v>
      </c>
      <c r="L15967">
        <v>1.0186058394160582</v>
      </c>
      <c r="M15967" s="2">
        <f t="shared" si="499"/>
        <v>42.335766423357661</v>
      </c>
      <c r="N15967" t="s">
        <v>2595</v>
      </c>
    </row>
    <row r="15968" spans="1:14">
      <c r="A15968">
        <v>59</v>
      </c>
      <c r="B15968" t="s">
        <v>2115</v>
      </c>
      <c r="C15968" t="s">
        <v>2114</v>
      </c>
      <c r="D15968">
        <v>1308</v>
      </c>
      <c r="E15968" s="1">
        <v>0.94</v>
      </c>
      <c r="F15968">
        <v>1.3220000000000001</v>
      </c>
      <c r="G15968">
        <v>0.14899999999999999</v>
      </c>
      <c r="H15968">
        <v>74</v>
      </c>
      <c r="I15968">
        <v>9.3000000000000007</v>
      </c>
      <c r="J15968">
        <v>2.33E-3</v>
      </c>
      <c r="K15968">
        <v>0.497</v>
      </c>
      <c r="L15968">
        <v>1.0186058394160582</v>
      </c>
      <c r="M15968" s="2">
        <f t="shared" si="499"/>
        <v>43.065693430656928</v>
      </c>
      <c r="N15968" t="s">
        <v>2595</v>
      </c>
    </row>
    <row r="15969" spans="1:14">
      <c r="A15969">
        <v>60</v>
      </c>
      <c r="B15969" t="s">
        <v>4219</v>
      </c>
      <c r="C15969" t="s">
        <v>4218</v>
      </c>
      <c r="D15969">
        <v>2044</v>
      </c>
      <c r="E15969" s="1">
        <v>0.93</v>
      </c>
      <c r="F15969">
        <v>1.407</v>
      </c>
      <c r="G15969">
        <v>7.0000000000000007E-2</v>
      </c>
      <c r="H15969">
        <v>71</v>
      </c>
      <c r="I15969">
        <v>9.6</v>
      </c>
      <c r="J15969">
        <v>5.5199999999999997E-3</v>
      </c>
      <c r="K15969">
        <v>0.86399999999999999</v>
      </c>
      <c r="L15969">
        <v>1.0186058394160582</v>
      </c>
      <c r="M15969" s="2">
        <f t="shared" si="499"/>
        <v>43.79562043795621</v>
      </c>
      <c r="N15969" t="s">
        <v>2595</v>
      </c>
    </row>
    <row r="15970" spans="1:14">
      <c r="A15970">
        <v>61</v>
      </c>
      <c r="B15970" t="s">
        <v>952</v>
      </c>
      <c r="C15970" t="s">
        <v>951</v>
      </c>
      <c r="D15970">
        <v>856</v>
      </c>
      <c r="E15970" s="1">
        <v>0.92900000000000005</v>
      </c>
      <c r="F15970">
        <v>1.2769999999999999</v>
      </c>
      <c r="G15970">
        <v>0.14299999999999999</v>
      </c>
      <c r="H15970">
        <v>21</v>
      </c>
      <c r="I15970" t="s">
        <v>18288</v>
      </c>
      <c r="J15970">
        <v>1.6800000000000001E-3</v>
      </c>
      <c r="K15970">
        <v>0.94799999999999995</v>
      </c>
      <c r="L15970">
        <v>1.0186058394160582</v>
      </c>
      <c r="M15970" s="2">
        <f t="shared" si="499"/>
        <v>44.525547445255476</v>
      </c>
      <c r="N15970" t="s">
        <v>2595</v>
      </c>
    </row>
    <row r="15971" spans="1:14">
      <c r="A15971">
        <v>62</v>
      </c>
      <c r="B15971" t="s">
        <v>2335</v>
      </c>
      <c r="C15971" t="s">
        <v>2334</v>
      </c>
      <c r="D15971">
        <v>675</v>
      </c>
      <c r="E15971" s="1">
        <v>0.89700000000000002</v>
      </c>
      <c r="F15971">
        <v>1.4379999999999999</v>
      </c>
      <c r="G15971">
        <v>0.14799999999999999</v>
      </c>
      <c r="H15971">
        <v>27</v>
      </c>
      <c r="I15971">
        <v>8.5</v>
      </c>
      <c r="J15971">
        <v>1.66E-3</v>
      </c>
      <c r="K15971">
        <v>0.59199999999999997</v>
      </c>
      <c r="L15971">
        <v>1.0186058394160582</v>
      </c>
      <c r="M15971" s="2">
        <f t="shared" si="499"/>
        <v>45.255474452554743</v>
      </c>
      <c r="N15971" t="s">
        <v>2595</v>
      </c>
    </row>
    <row r="15972" spans="1:14">
      <c r="A15972">
        <v>63</v>
      </c>
      <c r="B15972" t="s">
        <v>14289</v>
      </c>
      <c r="C15972" t="s">
        <v>14290</v>
      </c>
      <c r="D15972">
        <v>574</v>
      </c>
      <c r="E15972" s="1">
        <v>0.875</v>
      </c>
      <c r="F15972">
        <v>0.73799999999999999</v>
      </c>
      <c r="G15972">
        <v>0.27300000000000002</v>
      </c>
      <c r="H15972">
        <v>11</v>
      </c>
      <c r="I15972" t="s">
        <v>18288</v>
      </c>
      <c r="J15972">
        <v>5.2999999999999998E-4</v>
      </c>
      <c r="K15972">
        <v>0.49299999999999999</v>
      </c>
      <c r="L15972">
        <v>1.0186058394160582</v>
      </c>
      <c r="M15972" s="2">
        <f t="shared" si="499"/>
        <v>45.985401459854018</v>
      </c>
      <c r="N15972" t="s">
        <v>2595</v>
      </c>
    </row>
    <row r="15973" spans="1:14">
      <c r="A15973">
        <v>64</v>
      </c>
      <c r="B15973" t="s">
        <v>6494</v>
      </c>
      <c r="C15973" t="s">
        <v>6493</v>
      </c>
      <c r="D15973">
        <v>294</v>
      </c>
      <c r="E15973" s="1">
        <v>0.871</v>
      </c>
      <c r="F15973">
        <v>1.3520000000000001</v>
      </c>
      <c r="G15973">
        <v>0.14299999999999999</v>
      </c>
      <c r="H15973">
        <v>7</v>
      </c>
      <c r="I15973">
        <v>8.1999999999999993</v>
      </c>
      <c r="J15973">
        <v>8.0000000000000004E-4</v>
      </c>
      <c r="K15973">
        <v>0.51700000000000002</v>
      </c>
      <c r="L15973">
        <v>1.0186058394160582</v>
      </c>
      <c r="M15973" s="2">
        <f t="shared" si="499"/>
        <v>46.715328467153284</v>
      </c>
      <c r="N15973" t="s">
        <v>2595</v>
      </c>
    </row>
    <row r="15974" spans="1:14">
      <c r="A15974">
        <v>65</v>
      </c>
      <c r="B15974" t="s">
        <v>284</v>
      </c>
      <c r="C15974" t="s">
        <v>283</v>
      </c>
      <c r="D15974">
        <v>1313</v>
      </c>
      <c r="E15974" s="1">
        <v>0.87</v>
      </c>
      <c r="F15974">
        <v>1.462</v>
      </c>
      <c r="G15974">
        <v>4.2000000000000003E-2</v>
      </c>
      <c r="H15974">
        <v>24</v>
      </c>
      <c r="I15974" t="s">
        <v>18288</v>
      </c>
      <c r="J15974">
        <v>1.01E-3</v>
      </c>
      <c r="K15974">
        <v>0.40100000000000002</v>
      </c>
      <c r="L15974">
        <v>1.0186058394160582</v>
      </c>
      <c r="M15974" s="2">
        <f t="shared" ref="M15974:M16005" si="500">A15974/137*100</f>
        <v>47.445255474452551</v>
      </c>
      <c r="N15974" t="s">
        <v>2595</v>
      </c>
    </row>
    <row r="15975" spans="1:14">
      <c r="A15975">
        <v>66</v>
      </c>
      <c r="B15975" t="s">
        <v>2577</v>
      </c>
      <c r="C15975" t="s">
        <v>2576</v>
      </c>
      <c r="D15975">
        <v>181</v>
      </c>
      <c r="E15975" s="1">
        <v>0.85699999999999998</v>
      </c>
      <c r="F15975">
        <v>0.72099999999999997</v>
      </c>
      <c r="G15975">
        <v>9.0999999999999998E-2</v>
      </c>
      <c r="H15975">
        <v>11</v>
      </c>
      <c r="I15975">
        <v>9.3000000000000007</v>
      </c>
      <c r="J15975">
        <v>4.4000000000000002E-4</v>
      </c>
      <c r="K15975">
        <v>0.36699999999999999</v>
      </c>
      <c r="L15975">
        <v>1.0186058394160582</v>
      </c>
      <c r="M15975" s="2">
        <f t="shared" si="500"/>
        <v>48.175182481751825</v>
      </c>
      <c r="N15975" t="s">
        <v>2595</v>
      </c>
    </row>
    <row r="15976" spans="1:14">
      <c r="A15976">
        <v>67</v>
      </c>
      <c r="B15976" t="s">
        <v>2575</v>
      </c>
      <c r="C15976" t="s">
        <v>2574</v>
      </c>
      <c r="D15976">
        <v>273</v>
      </c>
      <c r="E15976" s="1">
        <v>0.85</v>
      </c>
      <c r="F15976">
        <v>1.141</v>
      </c>
      <c r="G15976">
        <v>0</v>
      </c>
      <c r="H15976">
        <v>17</v>
      </c>
      <c r="I15976">
        <v>6.8</v>
      </c>
      <c r="J15976">
        <v>9.8999999999999999E-4</v>
      </c>
      <c r="K15976">
        <v>0.57199999999999995</v>
      </c>
      <c r="L15976">
        <v>1.0186058394160582</v>
      </c>
      <c r="M15976" s="2">
        <f t="shared" si="500"/>
        <v>48.9051094890511</v>
      </c>
      <c r="N15976" t="s">
        <v>2595</v>
      </c>
    </row>
    <row r="15977" spans="1:14">
      <c r="A15977">
        <v>68</v>
      </c>
      <c r="B15977" t="s">
        <v>2573</v>
      </c>
      <c r="C15977" t="s">
        <v>2572</v>
      </c>
      <c r="D15977">
        <v>834</v>
      </c>
      <c r="E15977" s="1">
        <v>0.83299999999999996</v>
      </c>
      <c r="F15977">
        <v>1.2689999999999999</v>
      </c>
      <c r="G15977">
        <v>0.25600000000000001</v>
      </c>
      <c r="H15977">
        <v>43</v>
      </c>
      <c r="I15977" t="s">
        <v>18288</v>
      </c>
      <c r="J15977">
        <v>1.9499999999999999E-3</v>
      </c>
      <c r="K15977">
        <v>0.63600000000000001</v>
      </c>
      <c r="L15977">
        <v>1.0186058394160582</v>
      </c>
      <c r="M15977" s="2">
        <f t="shared" si="500"/>
        <v>49.635036496350367</v>
      </c>
      <c r="N15977" t="s">
        <v>2595</v>
      </c>
    </row>
    <row r="15978" spans="1:14">
      <c r="A15978">
        <v>69</v>
      </c>
      <c r="B15978" t="s">
        <v>2111</v>
      </c>
      <c r="C15978" t="s">
        <v>2110</v>
      </c>
      <c r="D15978">
        <v>713</v>
      </c>
      <c r="E15978" s="1">
        <v>0.82899999999999996</v>
      </c>
      <c r="G15978">
        <v>3.3639999999999999</v>
      </c>
      <c r="H15978">
        <v>22</v>
      </c>
      <c r="I15978">
        <v>7.5</v>
      </c>
      <c r="J15978">
        <v>1.9499999999999999E-3</v>
      </c>
      <c r="L15978">
        <v>1.0186058394160582</v>
      </c>
      <c r="M15978" s="2">
        <f t="shared" si="500"/>
        <v>50.364963503649641</v>
      </c>
      <c r="N15978" t="s">
        <v>2595</v>
      </c>
    </row>
    <row r="15979" spans="1:14">
      <c r="A15979">
        <v>70</v>
      </c>
      <c r="B15979" t="s">
        <v>2571</v>
      </c>
      <c r="C15979" t="s">
        <v>2570</v>
      </c>
      <c r="D15979">
        <v>483</v>
      </c>
      <c r="E15979" s="1">
        <v>0.81100000000000005</v>
      </c>
      <c r="G15979">
        <v>3.4000000000000002E-2</v>
      </c>
      <c r="H15979">
        <v>29</v>
      </c>
      <c r="I15979">
        <v>6.9</v>
      </c>
      <c r="J15979">
        <v>1.9499999999999999E-3</v>
      </c>
      <c r="L15979">
        <v>1.0186058394160582</v>
      </c>
      <c r="M15979" s="2">
        <f t="shared" si="500"/>
        <v>51.094890510948908</v>
      </c>
      <c r="N15979" t="s">
        <v>2595</v>
      </c>
    </row>
    <row r="15980" spans="1:14">
      <c r="A15980">
        <v>71</v>
      </c>
      <c r="B15980" t="s">
        <v>2569</v>
      </c>
      <c r="C15980" t="s">
        <v>2568</v>
      </c>
      <c r="D15980">
        <v>666</v>
      </c>
      <c r="E15980" s="1">
        <v>0.81100000000000005</v>
      </c>
      <c r="F15980">
        <v>0.82399999999999995</v>
      </c>
      <c r="G15980">
        <v>4.2000000000000003E-2</v>
      </c>
      <c r="H15980">
        <v>24</v>
      </c>
      <c r="I15980" t="s">
        <v>18288</v>
      </c>
      <c r="J15980">
        <v>1.0200000000000001E-3</v>
      </c>
      <c r="K15980">
        <v>0.46500000000000002</v>
      </c>
      <c r="L15980">
        <v>1.0186058394160582</v>
      </c>
      <c r="M15980" s="2">
        <f t="shared" si="500"/>
        <v>51.824817518248182</v>
      </c>
      <c r="N15980" t="s">
        <v>2595</v>
      </c>
    </row>
    <row r="15981" spans="1:14">
      <c r="A15981">
        <v>72</v>
      </c>
      <c r="B15981" t="s">
        <v>2567</v>
      </c>
      <c r="C15981" t="s">
        <v>2566</v>
      </c>
      <c r="D15981">
        <v>1177</v>
      </c>
      <c r="E15981" s="1">
        <v>0.80600000000000005</v>
      </c>
      <c r="F15981">
        <v>1.22</v>
      </c>
      <c r="G15981">
        <v>0.156</v>
      </c>
      <c r="H15981">
        <v>45</v>
      </c>
      <c r="I15981">
        <v>8.1999999999999993</v>
      </c>
      <c r="J15981">
        <v>3.2799999999999999E-3</v>
      </c>
      <c r="K15981">
        <v>0.68600000000000005</v>
      </c>
      <c r="L15981">
        <v>1.0186058394160582</v>
      </c>
      <c r="M15981" s="2">
        <f t="shared" si="500"/>
        <v>52.554744525547449</v>
      </c>
      <c r="N15981" t="s">
        <v>2595</v>
      </c>
    </row>
    <row r="15982" spans="1:14">
      <c r="A15982">
        <v>73</v>
      </c>
      <c r="B15982" t="s">
        <v>8515</v>
      </c>
      <c r="C15982" t="s">
        <v>8514</v>
      </c>
      <c r="D15982">
        <v>793</v>
      </c>
      <c r="E15982" s="1">
        <v>0.8</v>
      </c>
      <c r="F15982">
        <v>0.78600000000000003</v>
      </c>
      <c r="G15982">
        <v>6.2E-2</v>
      </c>
      <c r="H15982">
        <v>32</v>
      </c>
      <c r="I15982" t="s">
        <v>18288</v>
      </c>
      <c r="J15982">
        <v>2.3E-3</v>
      </c>
      <c r="K15982">
        <v>0.78200000000000003</v>
      </c>
      <c r="L15982">
        <v>1.0186058394160582</v>
      </c>
      <c r="M15982" s="2">
        <f t="shared" si="500"/>
        <v>53.284671532846716</v>
      </c>
      <c r="N15982" t="s">
        <v>2595</v>
      </c>
    </row>
    <row r="15983" spans="1:14">
      <c r="A15983">
        <v>74</v>
      </c>
      <c r="B15983" t="s">
        <v>2565</v>
      </c>
      <c r="C15983" t="s">
        <v>2564</v>
      </c>
      <c r="D15983">
        <v>74</v>
      </c>
      <c r="E15983" s="1">
        <v>0.77800000000000002</v>
      </c>
      <c r="G15983">
        <v>3.5999999999999997E-2</v>
      </c>
      <c r="H15983">
        <v>28</v>
      </c>
      <c r="J15983">
        <v>5.1000000000000004E-4</v>
      </c>
      <c r="L15983">
        <v>1.0186058394160582</v>
      </c>
      <c r="M15983" s="2">
        <f t="shared" si="500"/>
        <v>54.014598540145982</v>
      </c>
      <c r="N15983" t="s">
        <v>2595</v>
      </c>
    </row>
    <row r="15984" spans="1:14">
      <c r="A15984">
        <v>75</v>
      </c>
      <c r="B15984" t="s">
        <v>2563</v>
      </c>
      <c r="C15984" t="s">
        <v>2562</v>
      </c>
      <c r="D15984">
        <v>555</v>
      </c>
      <c r="E15984" s="1">
        <v>0.77600000000000002</v>
      </c>
      <c r="F15984">
        <v>1.1259999999999999</v>
      </c>
      <c r="G15984">
        <v>8.3000000000000004E-2</v>
      </c>
      <c r="H15984">
        <v>24</v>
      </c>
      <c r="I15984">
        <v>9.1999999999999993</v>
      </c>
      <c r="J15984">
        <v>1.5499999999999999E-3</v>
      </c>
      <c r="K15984">
        <v>0.69399999999999995</v>
      </c>
      <c r="L15984">
        <v>1.0186058394160582</v>
      </c>
      <c r="M15984" s="2">
        <f t="shared" si="500"/>
        <v>54.744525547445257</v>
      </c>
      <c r="N15984" t="s">
        <v>2595</v>
      </c>
    </row>
    <row r="15985" spans="1:14">
      <c r="A15985">
        <v>76</v>
      </c>
      <c r="B15985" t="s">
        <v>2561</v>
      </c>
      <c r="C15985" t="s">
        <v>2560</v>
      </c>
      <c r="D15985">
        <v>677</v>
      </c>
      <c r="E15985" s="1">
        <v>0.76300000000000001</v>
      </c>
      <c r="F15985">
        <v>1</v>
      </c>
      <c r="G15985">
        <v>3.4000000000000002E-2</v>
      </c>
      <c r="H15985">
        <v>29</v>
      </c>
      <c r="I15985" t="s">
        <v>18288</v>
      </c>
      <c r="J15985">
        <v>1.41E-3</v>
      </c>
      <c r="K15985">
        <v>0.55600000000000005</v>
      </c>
      <c r="L15985">
        <v>1.0186058394160582</v>
      </c>
      <c r="M15985" s="2">
        <f t="shared" si="500"/>
        <v>55.474452554744524</v>
      </c>
      <c r="N15985" t="s">
        <v>2595</v>
      </c>
    </row>
    <row r="15986" spans="1:14">
      <c r="A15986">
        <v>77</v>
      </c>
      <c r="B15986" t="s">
        <v>2559</v>
      </c>
      <c r="C15986" t="s">
        <v>2558</v>
      </c>
      <c r="D15986">
        <v>484</v>
      </c>
      <c r="E15986" s="1">
        <v>0.75700000000000001</v>
      </c>
      <c r="F15986">
        <v>1.1819999999999999</v>
      </c>
      <c r="G15986">
        <v>0</v>
      </c>
      <c r="H15986">
        <v>17</v>
      </c>
      <c r="I15986" t="s">
        <v>18288</v>
      </c>
      <c r="J15986">
        <v>1.3600000000000001E-3</v>
      </c>
      <c r="K15986">
        <v>0.88</v>
      </c>
      <c r="L15986">
        <v>1.0186058394160582</v>
      </c>
      <c r="M15986" s="2">
        <f t="shared" si="500"/>
        <v>56.20437956204379</v>
      </c>
      <c r="N15986" t="s">
        <v>2595</v>
      </c>
    </row>
    <row r="15987" spans="1:14">
      <c r="A15987">
        <v>78</v>
      </c>
      <c r="B15987" t="s">
        <v>2557</v>
      </c>
      <c r="C15987" t="s">
        <v>2556</v>
      </c>
      <c r="D15987">
        <v>359</v>
      </c>
      <c r="E15987" s="1">
        <v>0.75</v>
      </c>
      <c r="F15987">
        <v>1.069</v>
      </c>
      <c r="G15987">
        <v>0.29199999999999998</v>
      </c>
      <c r="H15987">
        <v>24</v>
      </c>
      <c r="I15987">
        <v>7.5</v>
      </c>
      <c r="J15987">
        <v>1.4E-3</v>
      </c>
      <c r="K15987">
        <v>0.68799999999999994</v>
      </c>
      <c r="L15987">
        <v>1.0186058394160582</v>
      </c>
      <c r="M15987" s="2">
        <f t="shared" si="500"/>
        <v>56.934306569343065</v>
      </c>
      <c r="N15987" t="s">
        <v>2595</v>
      </c>
    </row>
    <row r="15988" spans="1:14">
      <c r="A15988">
        <v>79</v>
      </c>
      <c r="B15988" t="s">
        <v>2555</v>
      </c>
      <c r="C15988" t="s">
        <v>2554</v>
      </c>
      <c r="D15988">
        <v>555</v>
      </c>
      <c r="E15988" s="1">
        <v>0.74099999999999999</v>
      </c>
      <c r="F15988">
        <v>1</v>
      </c>
      <c r="G15988">
        <v>0.24399999999999999</v>
      </c>
      <c r="H15988">
        <v>45</v>
      </c>
      <c r="I15988">
        <v>7.1</v>
      </c>
      <c r="J15988">
        <v>2.1900000000000001E-3</v>
      </c>
      <c r="K15988">
        <v>0.58899999999999997</v>
      </c>
      <c r="L15988">
        <v>1.0186058394160582</v>
      </c>
      <c r="M15988" s="2">
        <f t="shared" si="500"/>
        <v>57.664233576642332</v>
      </c>
      <c r="N15988" t="s">
        <v>2595</v>
      </c>
    </row>
    <row r="15989" spans="1:14">
      <c r="A15989">
        <v>80</v>
      </c>
      <c r="B15989" t="s">
        <v>2553</v>
      </c>
      <c r="C15989" t="s">
        <v>2552</v>
      </c>
      <c r="D15989">
        <v>468</v>
      </c>
      <c r="E15989" s="1">
        <v>0.73199999999999998</v>
      </c>
      <c r="F15989">
        <v>0.98499999999999999</v>
      </c>
      <c r="G15989">
        <v>3.1E-2</v>
      </c>
      <c r="H15989">
        <v>32</v>
      </c>
      <c r="I15989">
        <v>9.1</v>
      </c>
      <c r="J15989">
        <v>1.4E-3</v>
      </c>
      <c r="K15989">
        <v>0.61599999999999999</v>
      </c>
      <c r="L15989">
        <v>1.0186058394160582</v>
      </c>
      <c r="M15989" s="2">
        <f t="shared" si="500"/>
        <v>58.394160583941598</v>
      </c>
      <c r="N15989" t="s">
        <v>2595</v>
      </c>
    </row>
    <row r="15990" spans="1:14">
      <c r="A15990">
        <v>81</v>
      </c>
      <c r="B15990" t="s">
        <v>3608</v>
      </c>
      <c r="C15990" t="s">
        <v>3609</v>
      </c>
      <c r="D15990">
        <v>594</v>
      </c>
      <c r="E15990" s="1">
        <v>0.72699999999999998</v>
      </c>
      <c r="F15990">
        <v>1.1919999999999999</v>
      </c>
      <c r="G15990">
        <v>0.08</v>
      </c>
      <c r="H15990">
        <v>25</v>
      </c>
      <c r="I15990" t="s">
        <v>18288</v>
      </c>
      <c r="J15990">
        <v>9.2000000000000003E-4</v>
      </c>
      <c r="K15990">
        <v>0.42099999999999999</v>
      </c>
      <c r="L15990">
        <v>1.0186058394160582</v>
      </c>
      <c r="M15990" s="2">
        <f t="shared" si="500"/>
        <v>59.12408759124088</v>
      </c>
      <c r="N15990" t="s">
        <v>2595</v>
      </c>
    </row>
    <row r="15991" spans="1:14">
      <c r="A15991">
        <v>82</v>
      </c>
      <c r="B15991" t="s">
        <v>2551</v>
      </c>
      <c r="C15991" t="s">
        <v>2550</v>
      </c>
      <c r="D15991">
        <v>543</v>
      </c>
      <c r="E15991" s="1">
        <v>0.71399999999999997</v>
      </c>
      <c r="F15991">
        <v>1.3859999999999999</v>
      </c>
      <c r="G15991">
        <v>0.2</v>
      </c>
      <c r="H15991">
        <v>20</v>
      </c>
      <c r="I15991" t="s">
        <v>18288</v>
      </c>
      <c r="J15991">
        <v>1.3799999999999999E-3</v>
      </c>
      <c r="K15991">
        <v>0.77900000000000003</v>
      </c>
      <c r="L15991">
        <v>1.0186058394160582</v>
      </c>
      <c r="M15991" s="2">
        <f t="shared" si="500"/>
        <v>59.854014598540154</v>
      </c>
      <c r="N15991" t="s">
        <v>2595</v>
      </c>
    </row>
    <row r="15992" spans="1:14">
      <c r="A15992">
        <v>83</v>
      </c>
      <c r="B15992" t="s">
        <v>1535</v>
      </c>
      <c r="C15992" t="s">
        <v>1534</v>
      </c>
      <c r="D15992">
        <v>479</v>
      </c>
      <c r="E15992" s="1">
        <v>0.7</v>
      </c>
      <c r="G15992">
        <v>0.10299999999999999</v>
      </c>
      <c r="H15992">
        <v>58</v>
      </c>
      <c r="I15992">
        <v>5.3</v>
      </c>
      <c r="J15992">
        <v>2.2799999999999999E-3</v>
      </c>
      <c r="L15992">
        <v>1.0186058394160582</v>
      </c>
      <c r="M15992" s="2">
        <f t="shared" si="500"/>
        <v>60.583941605839421</v>
      </c>
      <c r="N15992" t="s">
        <v>2595</v>
      </c>
    </row>
    <row r="15993" spans="1:14">
      <c r="A15993">
        <v>84</v>
      </c>
      <c r="B15993" t="s">
        <v>2549</v>
      </c>
      <c r="C15993" t="s">
        <v>2548</v>
      </c>
      <c r="D15993">
        <v>382</v>
      </c>
      <c r="E15993" s="1">
        <v>0.69</v>
      </c>
      <c r="G15993">
        <v>7.4999999999999997E-2</v>
      </c>
      <c r="H15993">
        <v>53</v>
      </c>
      <c r="I15993">
        <v>6.6</v>
      </c>
      <c r="J15993">
        <v>1.31E-3</v>
      </c>
      <c r="L15993">
        <v>1.0186058394160582</v>
      </c>
      <c r="M15993" s="2">
        <f t="shared" si="500"/>
        <v>61.313868613138688</v>
      </c>
      <c r="N15993" t="s">
        <v>2595</v>
      </c>
    </row>
    <row r="15994" spans="1:14">
      <c r="A15994">
        <v>85</v>
      </c>
      <c r="B15994" t="s">
        <v>2547</v>
      </c>
      <c r="C15994" t="s">
        <v>2546</v>
      </c>
      <c r="D15994">
        <v>302</v>
      </c>
      <c r="E15994" s="1">
        <v>0.65200000000000002</v>
      </c>
      <c r="G15994">
        <v>0.154</v>
      </c>
      <c r="H15994">
        <v>13</v>
      </c>
      <c r="I15994">
        <v>6.3</v>
      </c>
      <c r="J15994">
        <v>1.5100000000000001E-3</v>
      </c>
      <c r="L15994">
        <v>1.0186058394160582</v>
      </c>
      <c r="M15994" s="2">
        <f t="shared" si="500"/>
        <v>62.043795620437962</v>
      </c>
      <c r="N15994" t="s">
        <v>2595</v>
      </c>
    </row>
    <row r="15995" spans="1:14">
      <c r="A15995">
        <v>86</v>
      </c>
      <c r="B15995" t="s">
        <v>2545</v>
      </c>
      <c r="C15995" t="s">
        <v>2544</v>
      </c>
      <c r="D15995">
        <v>180</v>
      </c>
      <c r="E15995" s="1">
        <v>0.65200000000000002</v>
      </c>
      <c r="F15995">
        <v>0.46600000000000003</v>
      </c>
      <c r="G15995">
        <v>0.111</v>
      </c>
      <c r="H15995">
        <v>36</v>
      </c>
      <c r="I15995">
        <v>6.2</v>
      </c>
      <c r="J15995">
        <v>3.2000000000000003E-4</v>
      </c>
      <c r="K15995">
        <v>0.104</v>
      </c>
      <c r="L15995">
        <v>1.0186058394160582</v>
      </c>
      <c r="M15995" s="2">
        <f t="shared" si="500"/>
        <v>62.773722627737229</v>
      </c>
      <c r="N15995" t="s">
        <v>2595</v>
      </c>
    </row>
    <row r="15996" spans="1:14">
      <c r="A15996">
        <v>87</v>
      </c>
      <c r="B15996" t="s">
        <v>2543</v>
      </c>
      <c r="C15996" t="s">
        <v>2542</v>
      </c>
      <c r="D15996">
        <v>458</v>
      </c>
      <c r="E15996" s="1">
        <v>0.61899999999999999</v>
      </c>
      <c r="F15996">
        <v>0.74199999999999999</v>
      </c>
      <c r="G15996">
        <v>0.13900000000000001</v>
      </c>
      <c r="H15996">
        <v>72</v>
      </c>
      <c r="I15996">
        <v>6.1</v>
      </c>
      <c r="J15996">
        <v>1.7899999999999999E-3</v>
      </c>
      <c r="K15996">
        <v>0.35199999999999998</v>
      </c>
      <c r="L15996">
        <v>1.0186058394160582</v>
      </c>
      <c r="M15996" s="2">
        <f t="shared" si="500"/>
        <v>63.503649635036496</v>
      </c>
      <c r="N15996" t="s">
        <v>2595</v>
      </c>
    </row>
    <row r="15997" spans="1:14">
      <c r="A15997">
        <v>88</v>
      </c>
      <c r="B15997" t="s">
        <v>2541</v>
      </c>
      <c r="C15997" t="s">
        <v>2540</v>
      </c>
      <c r="D15997">
        <v>1251</v>
      </c>
      <c r="E15997" s="1">
        <v>0.61399999999999999</v>
      </c>
      <c r="F15997">
        <v>1.476</v>
      </c>
      <c r="G15997">
        <v>0.20799999999999999</v>
      </c>
      <c r="H15997">
        <v>24</v>
      </c>
      <c r="I15997" t="s">
        <v>18288</v>
      </c>
      <c r="J15997">
        <v>1.9599999999999999E-3</v>
      </c>
      <c r="K15997">
        <v>0.88600000000000001</v>
      </c>
      <c r="L15997">
        <v>1.0186058394160582</v>
      </c>
      <c r="M15997" s="2">
        <f t="shared" si="500"/>
        <v>64.233576642335763</v>
      </c>
      <c r="N15997" t="s">
        <v>2595</v>
      </c>
    </row>
    <row r="15998" spans="1:14">
      <c r="A15998">
        <v>89</v>
      </c>
      <c r="B15998" t="s">
        <v>2539</v>
      </c>
      <c r="C15998" t="s">
        <v>2538</v>
      </c>
      <c r="D15998">
        <v>278</v>
      </c>
      <c r="E15998" s="1">
        <v>0.60399999999999998</v>
      </c>
      <c r="F15998">
        <v>0.72399999999999998</v>
      </c>
      <c r="G15998">
        <v>0.20799999999999999</v>
      </c>
      <c r="H15998">
        <v>24</v>
      </c>
      <c r="I15998">
        <v>7.9</v>
      </c>
      <c r="J15998">
        <v>8.5999999999999998E-4</v>
      </c>
      <c r="K15998">
        <v>0.36499999999999999</v>
      </c>
      <c r="L15998">
        <v>1.0186058394160582</v>
      </c>
      <c r="M15998" s="2">
        <f t="shared" si="500"/>
        <v>64.96350364963503</v>
      </c>
      <c r="N15998" t="s">
        <v>2595</v>
      </c>
    </row>
    <row r="15999" spans="1:14">
      <c r="A15999">
        <v>90</v>
      </c>
      <c r="B15999" t="s">
        <v>2537</v>
      </c>
      <c r="C15999" t="s">
        <v>2536</v>
      </c>
      <c r="D15999">
        <v>595</v>
      </c>
      <c r="E15999" s="1">
        <v>0.60299999999999998</v>
      </c>
      <c r="G15999">
        <v>0</v>
      </c>
      <c r="H15999">
        <v>22</v>
      </c>
      <c r="I15999" t="s">
        <v>18288</v>
      </c>
      <c r="J15999">
        <v>1.3600000000000001E-3</v>
      </c>
      <c r="L15999">
        <v>1.0186058394160582</v>
      </c>
      <c r="M15999" s="2">
        <f t="shared" si="500"/>
        <v>65.693430656934311</v>
      </c>
      <c r="N15999" t="s">
        <v>2595</v>
      </c>
    </row>
    <row r="16000" spans="1:14">
      <c r="A16000">
        <v>91</v>
      </c>
      <c r="B16000" t="s">
        <v>6634</v>
      </c>
      <c r="C16000" t="s">
        <v>6633</v>
      </c>
      <c r="D16000">
        <v>435</v>
      </c>
      <c r="E16000" s="1">
        <v>0.56599999999999995</v>
      </c>
      <c r="G16000">
        <v>0.114</v>
      </c>
      <c r="H16000">
        <v>35</v>
      </c>
      <c r="I16000">
        <v>9.5</v>
      </c>
      <c r="J16000">
        <v>1.41E-3</v>
      </c>
      <c r="L16000">
        <v>1.0186058394160582</v>
      </c>
      <c r="M16000" s="2">
        <f t="shared" si="500"/>
        <v>66.423357664233578</v>
      </c>
      <c r="N16000" t="s">
        <v>2595</v>
      </c>
    </row>
    <row r="16001" spans="1:14">
      <c r="A16001">
        <v>92</v>
      </c>
      <c r="B16001" t="s">
        <v>8493</v>
      </c>
      <c r="C16001" t="s">
        <v>8492</v>
      </c>
      <c r="D16001">
        <v>348</v>
      </c>
      <c r="E16001" s="1">
        <v>0.55100000000000005</v>
      </c>
      <c r="G16001">
        <v>0.08</v>
      </c>
      <c r="H16001">
        <v>25</v>
      </c>
      <c r="I16001">
        <v>9</v>
      </c>
      <c r="J16001">
        <v>1.1999999999999999E-3</v>
      </c>
      <c r="L16001">
        <v>1.0186058394160582</v>
      </c>
      <c r="M16001" s="2">
        <f t="shared" si="500"/>
        <v>67.153284671532845</v>
      </c>
      <c r="N16001" t="s">
        <v>2595</v>
      </c>
    </row>
    <row r="16002" spans="1:14">
      <c r="A16002">
        <v>93</v>
      </c>
      <c r="B16002" t="s">
        <v>2399</v>
      </c>
      <c r="C16002" t="s">
        <v>2398</v>
      </c>
      <c r="D16002">
        <v>141</v>
      </c>
      <c r="E16002" s="1">
        <v>0.55000000000000004</v>
      </c>
      <c r="G16002">
        <v>0</v>
      </c>
      <c r="H16002">
        <v>19</v>
      </c>
      <c r="I16002">
        <v>6.8</v>
      </c>
      <c r="J16002">
        <v>3.8000000000000002E-4</v>
      </c>
      <c r="L16002">
        <v>1.0186058394160582</v>
      </c>
      <c r="M16002" s="2">
        <f t="shared" si="500"/>
        <v>67.883211678832112</v>
      </c>
      <c r="N16002" t="s">
        <v>2595</v>
      </c>
    </row>
    <row r="16003" spans="1:14">
      <c r="A16003">
        <v>94</v>
      </c>
      <c r="B16003" t="s">
        <v>2535</v>
      </c>
      <c r="C16003" t="s">
        <v>2534</v>
      </c>
      <c r="D16003">
        <v>342</v>
      </c>
      <c r="E16003" s="1">
        <v>0.54800000000000004</v>
      </c>
      <c r="F16003">
        <v>0.91300000000000003</v>
      </c>
      <c r="G16003">
        <v>0</v>
      </c>
      <c r="H16003">
        <v>31</v>
      </c>
      <c r="I16003">
        <v>6.6</v>
      </c>
      <c r="J16003">
        <v>1.2700000000000001E-3</v>
      </c>
      <c r="K16003">
        <v>0.45100000000000001</v>
      </c>
      <c r="L16003">
        <v>1.0186058394160582</v>
      </c>
      <c r="M16003" s="2">
        <f t="shared" si="500"/>
        <v>68.613138686131393</v>
      </c>
      <c r="N16003" t="s">
        <v>2595</v>
      </c>
    </row>
    <row r="16004" spans="1:14">
      <c r="A16004">
        <v>95</v>
      </c>
      <c r="B16004" t="s">
        <v>2533</v>
      </c>
      <c r="C16004" t="s">
        <v>2532</v>
      </c>
      <c r="D16004">
        <v>378</v>
      </c>
      <c r="E16004" s="1">
        <v>0.54700000000000004</v>
      </c>
      <c r="F16004">
        <v>1.1879999999999999</v>
      </c>
      <c r="G16004">
        <v>0.16</v>
      </c>
      <c r="H16004">
        <v>25</v>
      </c>
      <c r="I16004">
        <v>6.6</v>
      </c>
      <c r="J16004">
        <v>1.32E-3</v>
      </c>
      <c r="K16004">
        <v>0.54600000000000004</v>
      </c>
      <c r="L16004">
        <v>1.0186058394160582</v>
      </c>
      <c r="M16004" s="2">
        <f t="shared" si="500"/>
        <v>69.34306569343066</v>
      </c>
      <c r="N16004" t="s">
        <v>2595</v>
      </c>
    </row>
    <row r="16005" spans="1:14">
      <c r="A16005">
        <v>96</v>
      </c>
      <c r="B16005" t="s">
        <v>2095</v>
      </c>
      <c r="C16005" t="s">
        <v>2094</v>
      </c>
      <c r="D16005">
        <v>495</v>
      </c>
      <c r="E16005" s="1">
        <v>0.49199999999999999</v>
      </c>
      <c r="F16005">
        <v>1.0209999999999999</v>
      </c>
      <c r="G16005">
        <v>8.6999999999999994E-2</v>
      </c>
      <c r="H16005">
        <v>46</v>
      </c>
      <c r="I16005">
        <v>9.1</v>
      </c>
      <c r="J16005">
        <v>8.4000000000000003E-4</v>
      </c>
      <c r="K16005">
        <v>0.33800000000000002</v>
      </c>
      <c r="L16005">
        <v>1.0186058394160582</v>
      </c>
      <c r="M16005" s="2">
        <f t="shared" si="500"/>
        <v>70.072992700729927</v>
      </c>
      <c r="N16005" t="s">
        <v>2595</v>
      </c>
    </row>
    <row r="16006" spans="1:14">
      <c r="A16006">
        <v>97</v>
      </c>
      <c r="B16006" t="s">
        <v>2093</v>
      </c>
      <c r="C16006" t="s">
        <v>2092</v>
      </c>
      <c r="D16006">
        <v>427</v>
      </c>
      <c r="E16006" s="1">
        <v>0.48099999999999998</v>
      </c>
      <c r="F16006">
        <v>0.60199999999999998</v>
      </c>
      <c r="G16006">
        <v>7.3999999999999996E-2</v>
      </c>
      <c r="H16006">
        <v>27</v>
      </c>
      <c r="I16006">
        <v>10</v>
      </c>
      <c r="J16006">
        <v>9.3000000000000005E-4</v>
      </c>
      <c r="K16006">
        <v>0.26500000000000001</v>
      </c>
      <c r="L16006">
        <v>1.0186058394160582</v>
      </c>
      <c r="M16006" s="2">
        <f t="shared" ref="M16006:M16037" si="501">A16006/137*100</f>
        <v>70.802919708029194</v>
      </c>
      <c r="N16006" t="s">
        <v>2595</v>
      </c>
    </row>
    <row r="16007" spans="1:14">
      <c r="A16007">
        <v>98</v>
      </c>
      <c r="B16007" t="s">
        <v>2531</v>
      </c>
      <c r="C16007" t="s">
        <v>2530</v>
      </c>
      <c r="D16007">
        <v>228</v>
      </c>
      <c r="E16007" s="1">
        <v>0.44800000000000001</v>
      </c>
      <c r="F16007">
        <v>0.40200000000000002</v>
      </c>
      <c r="G16007">
        <v>0</v>
      </c>
      <c r="H16007">
        <v>10</v>
      </c>
      <c r="I16007" t="s">
        <v>18288</v>
      </c>
      <c r="J16007">
        <v>3.4000000000000002E-4</v>
      </c>
      <c r="K16007">
        <v>0.19800000000000001</v>
      </c>
      <c r="L16007">
        <v>1.0186058394160582</v>
      </c>
      <c r="M16007" s="2">
        <f t="shared" si="501"/>
        <v>71.532846715328475</v>
      </c>
      <c r="N16007" t="s">
        <v>2595</v>
      </c>
    </row>
    <row r="16008" spans="1:14">
      <c r="A16008">
        <v>99</v>
      </c>
      <c r="B16008" t="s">
        <v>2529</v>
      </c>
      <c r="C16008" t="s">
        <v>2528</v>
      </c>
      <c r="D16008">
        <v>260</v>
      </c>
      <c r="E16008" s="1">
        <v>0.44400000000000001</v>
      </c>
      <c r="F16008">
        <v>0.84099999999999997</v>
      </c>
      <c r="G16008">
        <v>0.1</v>
      </c>
      <c r="H16008">
        <v>20</v>
      </c>
      <c r="I16008" t="s">
        <v>18288</v>
      </c>
      <c r="J16008">
        <v>6.0999999999999997E-4</v>
      </c>
      <c r="K16008">
        <v>0.42399999999999999</v>
      </c>
      <c r="L16008">
        <v>1.0186058394160582</v>
      </c>
      <c r="M16008" s="2">
        <f t="shared" si="501"/>
        <v>72.262773722627742</v>
      </c>
      <c r="N16008" t="s">
        <v>2595</v>
      </c>
    </row>
    <row r="16009" spans="1:14">
      <c r="A16009">
        <v>100</v>
      </c>
      <c r="B16009" t="s">
        <v>1627</v>
      </c>
      <c r="C16009" t="s">
        <v>1626</v>
      </c>
      <c r="D16009">
        <v>137</v>
      </c>
      <c r="E16009" s="1">
        <v>0.441</v>
      </c>
      <c r="G16009">
        <v>0.158</v>
      </c>
      <c r="H16009">
        <v>19</v>
      </c>
      <c r="I16009">
        <v>5.5</v>
      </c>
      <c r="J16009">
        <v>6.4999999999999997E-4</v>
      </c>
      <c r="L16009">
        <v>1.0186058394160582</v>
      </c>
      <c r="M16009" s="2">
        <f t="shared" si="501"/>
        <v>72.992700729927009</v>
      </c>
      <c r="N16009" t="s">
        <v>2595</v>
      </c>
    </row>
    <row r="16010" spans="1:14">
      <c r="A16010">
        <v>101</v>
      </c>
      <c r="B16010" t="s">
        <v>2527</v>
      </c>
      <c r="C16010" t="s">
        <v>2526</v>
      </c>
      <c r="D16010">
        <v>298</v>
      </c>
      <c r="E16010" s="1">
        <v>0.441</v>
      </c>
      <c r="F16010">
        <v>0.74099999999999999</v>
      </c>
      <c r="G16010">
        <v>3.2000000000000001E-2</v>
      </c>
      <c r="H16010">
        <v>31</v>
      </c>
      <c r="I16010">
        <v>7.2</v>
      </c>
      <c r="J16010">
        <v>9.7999999999999997E-4</v>
      </c>
      <c r="K16010">
        <v>0.35399999999999998</v>
      </c>
      <c r="L16010">
        <v>1.0186058394160582</v>
      </c>
      <c r="M16010" s="2">
        <f t="shared" si="501"/>
        <v>73.722627737226276</v>
      </c>
      <c r="N16010" t="s">
        <v>2595</v>
      </c>
    </row>
    <row r="16011" spans="1:14">
      <c r="A16011">
        <v>102</v>
      </c>
      <c r="B16011" t="s">
        <v>2996</v>
      </c>
      <c r="C16011" t="s">
        <v>2995</v>
      </c>
      <c r="D16011">
        <v>202</v>
      </c>
      <c r="E16011" s="1">
        <v>0.435</v>
      </c>
      <c r="F16011">
        <v>0.58399999999999996</v>
      </c>
      <c r="G16011">
        <v>1</v>
      </c>
      <c r="H16011">
        <v>27</v>
      </c>
      <c r="I16011">
        <v>4.9000000000000004</v>
      </c>
      <c r="J16011">
        <v>6.0999999999999997E-4</v>
      </c>
      <c r="K16011">
        <v>0.216</v>
      </c>
      <c r="L16011">
        <v>1.0186058394160582</v>
      </c>
      <c r="M16011" s="2">
        <f t="shared" si="501"/>
        <v>74.452554744525543</v>
      </c>
      <c r="N16011" t="s">
        <v>2595</v>
      </c>
    </row>
    <row r="16012" spans="1:14">
      <c r="A16012">
        <v>103</v>
      </c>
      <c r="B16012" t="s">
        <v>4159</v>
      </c>
      <c r="C16012" t="s">
        <v>4158</v>
      </c>
      <c r="D16012">
        <v>305</v>
      </c>
      <c r="E16012" s="1">
        <v>0.42599999999999999</v>
      </c>
      <c r="F16012">
        <v>0.55800000000000005</v>
      </c>
      <c r="G16012">
        <v>0</v>
      </c>
      <c r="H16012">
        <v>31</v>
      </c>
      <c r="I16012">
        <v>8.6</v>
      </c>
      <c r="J16012">
        <v>6.4999999999999997E-4</v>
      </c>
      <c r="K16012">
        <v>0.22700000000000001</v>
      </c>
      <c r="L16012">
        <v>1.0186058394160582</v>
      </c>
      <c r="M16012" s="2">
        <f t="shared" si="501"/>
        <v>75.18248175182481</v>
      </c>
      <c r="N16012" t="s">
        <v>2595</v>
      </c>
    </row>
    <row r="16013" spans="1:14">
      <c r="A16013">
        <v>104</v>
      </c>
      <c r="B16013" t="s">
        <v>1939</v>
      </c>
      <c r="C16013" t="s">
        <v>1938</v>
      </c>
      <c r="D16013">
        <v>142</v>
      </c>
      <c r="E16013" s="1">
        <v>0.40899999999999997</v>
      </c>
      <c r="G16013">
        <v>0.125</v>
      </c>
      <c r="H16013">
        <v>24</v>
      </c>
      <c r="I16013">
        <v>8.1</v>
      </c>
      <c r="J16013">
        <v>3.2000000000000003E-4</v>
      </c>
      <c r="L16013">
        <v>1.0186058394160582</v>
      </c>
      <c r="M16013" s="2">
        <f t="shared" si="501"/>
        <v>75.912408759124077</v>
      </c>
      <c r="N16013" t="s">
        <v>2595</v>
      </c>
    </row>
    <row r="16014" spans="1:14">
      <c r="A16014">
        <v>105</v>
      </c>
      <c r="B16014" t="s">
        <v>2525</v>
      </c>
      <c r="C16014" t="s">
        <v>2524</v>
      </c>
      <c r="D16014">
        <v>103</v>
      </c>
      <c r="E16014" s="1">
        <v>0.39100000000000001</v>
      </c>
      <c r="F16014">
        <v>1.0309999999999999</v>
      </c>
      <c r="G16014">
        <v>8.3000000000000004E-2</v>
      </c>
      <c r="H16014">
        <v>24</v>
      </c>
      <c r="I16014">
        <v>4.5</v>
      </c>
      <c r="J16014">
        <v>9.7000000000000005E-4</v>
      </c>
      <c r="K16014">
        <v>0.56399999999999995</v>
      </c>
      <c r="L16014">
        <v>1.0186058394160582</v>
      </c>
      <c r="M16014" s="2">
        <f t="shared" si="501"/>
        <v>76.642335766423358</v>
      </c>
      <c r="N16014" t="s">
        <v>2595</v>
      </c>
    </row>
    <row r="16015" spans="1:14">
      <c r="A16015">
        <v>106</v>
      </c>
      <c r="B16015" t="s">
        <v>1929</v>
      </c>
      <c r="C16015" t="s">
        <v>1928</v>
      </c>
      <c r="D16015">
        <v>381</v>
      </c>
      <c r="E16015" s="1">
        <v>0.38900000000000001</v>
      </c>
      <c r="F16015">
        <v>0.36499999999999999</v>
      </c>
      <c r="G16015">
        <v>6.0999999999999999E-2</v>
      </c>
      <c r="H16015">
        <v>49</v>
      </c>
      <c r="I16015" t="s">
        <v>18288</v>
      </c>
      <c r="J16015">
        <v>8.1999999999999998E-4</v>
      </c>
      <c r="K16015">
        <v>0.214</v>
      </c>
      <c r="L16015">
        <v>1.0186058394160582</v>
      </c>
      <c r="M16015" s="2">
        <f t="shared" si="501"/>
        <v>77.372262773722639</v>
      </c>
      <c r="N16015" t="s">
        <v>2595</v>
      </c>
    </row>
    <row r="16016" spans="1:14">
      <c r="A16016">
        <v>107</v>
      </c>
      <c r="B16016" t="s">
        <v>8121</v>
      </c>
      <c r="C16016" t="s">
        <v>8122</v>
      </c>
      <c r="D16016">
        <v>312</v>
      </c>
      <c r="E16016" s="1">
        <v>0.378</v>
      </c>
      <c r="F16016">
        <v>0.77900000000000003</v>
      </c>
      <c r="G16016">
        <v>0.22700000000000001</v>
      </c>
      <c r="H16016">
        <v>22</v>
      </c>
      <c r="I16016">
        <v>9.9</v>
      </c>
      <c r="J16016">
        <v>3.8000000000000002E-4</v>
      </c>
      <c r="K16016">
        <v>0.20799999999999999</v>
      </c>
      <c r="L16016">
        <v>1.0186058394160582</v>
      </c>
      <c r="M16016" s="2">
        <f t="shared" si="501"/>
        <v>78.102189781021906</v>
      </c>
      <c r="N16016" t="s">
        <v>2595</v>
      </c>
    </row>
    <row r="16017" spans="1:14">
      <c r="A16017">
        <v>108</v>
      </c>
      <c r="B16017" t="s">
        <v>2523</v>
      </c>
      <c r="C16017" t="s">
        <v>2522</v>
      </c>
      <c r="D16017">
        <v>158</v>
      </c>
      <c r="E16017" s="1">
        <v>0.375</v>
      </c>
      <c r="F16017">
        <v>0.43099999999999999</v>
      </c>
      <c r="G16017">
        <v>0.40699999999999997</v>
      </c>
      <c r="H16017">
        <v>27</v>
      </c>
      <c r="I16017">
        <v>7.6</v>
      </c>
      <c r="J16017">
        <v>2.9999999999999997E-4</v>
      </c>
      <c r="K16017">
        <v>0.14499999999999999</v>
      </c>
      <c r="L16017">
        <v>1.0186058394160582</v>
      </c>
      <c r="M16017" s="2">
        <f t="shared" si="501"/>
        <v>78.832116788321173</v>
      </c>
      <c r="N16017" t="s">
        <v>2595</v>
      </c>
    </row>
    <row r="16018" spans="1:14">
      <c r="A16018">
        <v>109</v>
      </c>
      <c r="B16018" t="s">
        <v>8475</v>
      </c>
      <c r="C16018" t="s">
        <v>8474</v>
      </c>
      <c r="D16018">
        <v>233</v>
      </c>
      <c r="E16018" s="1">
        <v>0.36699999999999999</v>
      </c>
      <c r="F16018">
        <v>0.57399999999999995</v>
      </c>
      <c r="G16018">
        <v>4.8000000000000001E-2</v>
      </c>
      <c r="H16018">
        <v>21</v>
      </c>
      <c r="I16018">
        <v>9</v>
      </c>
      <c r="J16018">
        <v>5.1999999999999995E-4</v>
      </c>
      <c r="K16018">
        <v>0.29599999999999999</v>
      </c>
      <c r="L16018">
        <v>1.0186058394160582</v>
      </c>
      <c r="M16018" s="2">
        <f t="shared" si="501"/>
        <v>79.56204379562044</v>
      </c>
      <c r="N16018" t="s">
        <v>2595</v>
      </c>
    </row>
    <row r="16019" spans="1:14">
      <c r="A16019">
        <v>110</v>
      </c>
      <c r="B16019" t="s">
        <v>2521</v>
      </c>
      <c r="C16019" t="s">
        <v>2520</v>
      </c>
      <c r="D16019">
        <v>135</v>
      </c>
      <c r="E16019" s="1">
        <v>0.34100000000000003</v>
      </c>
      <c r="F16019">
        <v>0.314</v>
      </c>
      <c r="G16019">
        <v>4.4999999999999998E-2</v>
      </c>
      <c r="H16019">
        <v>22</v>
      </c>
      <c r="I16019">
        <v>9.4</v>
      </c>
      <c r="J16019">
        <v>4.8000000000000001E-4</v>
      </c>
      <c r="K16019">
        <v>0.23100000000000001</v>
      </c>
      <c r="L16019">
        <v>1.0186058394160582</v>
      </c>
      <c r="M16019" s="2">
        <f t="shared" si="501"/>
        <v>80.291970802919707</v>
      </c>
      <c r="N16019" t="s">
        <v>2595</v>
      </c>
    </row>
    <row r="16020" spans="1:14">
      <c r="A16020">
        <v>111</v>
      </c>
      <c r="B16020" t="s">
        <v>2519</v>
      </c>
      <c r="C16020" t="s">
        <v>2518</v>
      </c>
      <c r="D16020">
        <v>423</v>
      </c>
      <c r="E16020" s="1">
        <v>0.33900000000000002</v>
      </c>
      <c r="F16020">
        <v>0.48599999999999999</v>
      </c>
      <c r="G16020">
        <v>0</v>
      </c>
      <c r="H16020">
        <v>34</v>
      </c>
      <c r="I16020" t="s">
        <v>18288</v>
      </c>
      <c r="J16020">
        <v>5.2999999999999998E-4</v>
      </c>
      <c r="K16020">
        <v>0.218</v>
      </c>
      <c r="L16020">
        <v>1.0186058394160582</v>
      </c>
      <c r="M16020" s="2">
        <f t="shared" si="501"/>
        <v>81.021897810218974</v>
      </c>
      <c r="N16020" t="s">
        <v>2595</v>
      </c>
    </row>
    <row r="16021" spans="1:14">
      <c r="A16021">
        <v>112</v>
      </c>
      <c r="B16021" t="s">
        <v>2517</v>
      </c>
      <c r="C16021" t="s">
        <v>2516</v>
      </c>
      <c r="D16021">
        <v>196</v>
      </c>
      <c r="E16021" s="1">
        <v>0.33300000000000002</v>
      </c>
      <c r="F16021">
        <v>0.46500000000000002</v>
      </c>
      <c r="G16021">
        <v>7.6999999999999999E-2</v>
      </c>
      <c r="H16021">
        <v>13</v>
      </c>
      <c r="I16021" t="s">
        <v>18288</v>
      </c>
      <c r="J16021">
        <v>4.0000000000000002E-4</v>
      </c>
      <c r="K16021">
        <v>0.52500000000000002</v>
      </c>
      <c r="L16021">
        <v>1.0186058394160582</v>
      </c>
      <c r="M16021" s="2">
        <f t="shared" si="501"/>
        <v>81.751824817518255</v>
      </c>
      <c r="N16021" t="s">
        <v>2595</v>
      </c>
    </row>
    <row r="16022" spans="1:14">
      <c r="A16022">
        <v>113</v>
      </c>
      <c r="B16022" t="s">
        <v>2515</v>
      </c>
      <c r="C16022" t="s">
        <v>2514</v>
      </c>
      <c r="D16022">
        <v>106</v>
      </c>
      <c r="E16022" s="1">
        <v>0.308</v>
      </c>
      <c r="G16022">
        <v>0</v>
      </c>
      <c r="H16022">
        <v>31</v>
      </c>
      <c r="I16022">
        <v>9.1999999999999993</v>
      </c>
      <c r="J16022">
        <v>2.1000000000000001E-4</v>
      </c>
      <c r="L16022">
        <v>1.0186058394160582</v>
      </c>
      <c r="M16022" s="2">
        <f t="shared" si="501"/>
        <v>82.481751824817522</v>
      </c>
      <c r="N16022" t="s">
        <v>2595</v>
      </c>
    </row>
    <row r="16023" spans="1:14">
      <c r="A16023">
        <v>114</v>
      </c>
      <c r="B16023" t="s">
        <v>204</v>
      </c>
      <c r="C16023" t="s">
        <v>203</v>
      </c>
      <c r="D16023">
        <v>145</v>
      </c>
      <c r="E16023" s="1">
        <v>0.3</v>
      </c>
      <c r="F16023">
        <v>0.33</v>
      </c>
      <c r="G16023">
        <v>0</v>
      </c>
      <c r="H16023">
        <v>19</v>
      </c>
      <c r="I16023">
        <v>9.9</v>
      </c>
      <c r="J16023">
        <v>3.8999999999999999E-4</v>
      </c>
      <c r="K16023">
        <v>0.24199999999999999</v>
      </c>
      <c r="L16023">
        <v>1.0186058394160582</v>
      </c>
      <c r="M16023" s="2">
        <f t="shared" si="501"/>
        <v>83.211678832116789</v>
      </c>
      <c r="N16023" t="s">
        <v>2595</v>
      </c>
    </row>
    <row r="16024" spans="1:14">
      <c r="A16024">
        <v>115</v>
      </c>
      <c r="B16024" t="s">
        <v>2513</v>
      </c>
      <c r="C16024" t="s">
        <v>2512</v>
      </c>
      <c r="D16024">
        <v>69</v>
      </c>
      <c r="E16024" s="1">
        <v>0.28299999999999997</v>
      </c>
      <c r="F16024">
        <v>0.246</v>
      </c>
      <c r="G16024">
        <v>5.8999999999999997E-2</v>
      </c>
      <c r="H16024">
        <v>17</v>
      </c>
      <c r="J16024">
        <v>2.7E-4</v>
      </c>
      <c r="K16024">
        <v>0.129</v>
      </c>
      <c r="L16024">
        <v>1.0186058394160582</v>
      </c>
      <c r="M16024" s="2">
        <f t="shared" si="501"/>
        <v>83.941605839416056</v>
      </c>
      <c r="N16024" t="s">
        <v>2595</v>
      </c>
    </row>
    <row r="16025" spans="1:14">
      <c r="A16025">
        <v>116</v>
      </c>
      <c r="B16025" t="s">
        <v>2379</v>
      </c>
      <c r="C16025" t="s">
        <v>2378</v>
      </c>
      <c r="D16025">
        <v>274</v>
      </c>
      <c r="E16025" s="1">
        <v>0.25700000000000001</v>
      </c>
      <c r="F16025">
        <v>0.26200000000000001</v>
      </c>
      <c r="G16025">
        <v>5.8999999999999997E-2</v>
      </c>
      <c r="H16025">
        <v>51</v>
      </c>
      <c r="I16025" t="s">
        <v>18288</v>
      </c>
      <c r="J16025">
        <v>6.3000000000000003E-4</v>
      </c>
      <c r="K16025">
        <v>0.126</v>
      </c>
      <c r="L16025">
        <v>1.0186058394160582</v>
      </c>
      <c r="M16025" s="2">
        <f t="shared" si="501"/>
        <v>84.671532846715323</v>
      </c>
      <c r="N16025" t="s">
        <v>2595</v>
      </c>
    </row>
    <row r="16026" spans="1:14">
      <c r="A16026">
        <v>117</v>
      </c>
      <c r="B16026" t="s">
        <v>2511</v>
      </c>
      <c r="C16026" t="s">
        <v>2510</v>
      </c>
      <c r="D16026">
        <v>53</v>
      </c>
      <c r="E16026" s="1">
        <v>0.254</v>
      </c>
      <c r="F16026">
        <v>0.20699999999999999</v>
      </c>
      <c r="G16026">
        <v>0</v>
      </c>
      <c r="H16026">
        <v>44</v>
      </c>
      <c r="J16026">
        <v>2.3000000000000001E-4</v>
      </c>
      <c r="K16026">
        <v>9.5000000000000001E-2</v>
      </c>
      <c r="L16026">
        <v>1.0186058394160582</v>
      </c>
      <c r="M16026" s="2">
        <f t="shared" si="501"/>
        <v>85.40145985401459</v>
      </c>
      <c r="N16026" t="s">
        <v>2595</v>
      </c>
    </row>
    <row r="16027" spans="1:14">
      <c r="A16027">
        <v>118</v>
      </c>
      <c r="B16027" t="s">
        <v>2509</v>
      </c>
      <c r="C16027" t="s">
        <v>2508</v>
      </c>
      <c r="D16027">
        <v>171</v>
      </c>
      <c r="E16027" s="1">
        <v>0.25</v>
      </c>
      <c r="F16027">
        <v>0.33100000000000002</v>
      </c>
      <c r="G16027">
        <v>0</v>
      </c>
      <c r="H16027">
        <v>32</v>
      </c>
      <c r="I16027" t="s">
        <v>18288</v>
      </c>
      <c r="J16027">
        <v>3.8999999999999999E-4</v>
      </c>
      <c r="K16027">
        <v>0.13100000000000001</v>
      </c>
      <c r="L16027">
        <v>1.0186058394160582</v>
      </c>
      <c r="M16027" s="2">
        <f t="shared" si="501"/>
        <v>86.131386861313857</v>
      </c>
      <c r="N16027" t="s">
        <v>2595</v>
      </c>
    </row>
    <row r="16028" spans="1:14">
      <c r="A16028">
        <v>119</v>
      </c>
      <c r="B16028" t="s">
        <v>6582</v>
      </c>
      <c r="C16028" t="s">
        <v>6581</v>
      </c>
      <c r="D16028">
        <v>281</v>
      </c>
      <c r="E16028" s="1">
        <v>0.24399999999999999</v>
      </c>
      <c r="F16028">
        <v>0.45700000000000002</v>
      </c>
      <c r="G16028">
        <v>3.5999999999999997E-2</v>
      </c>
      <c r="H16028">
        <v>28</v>
      </c>
      <c r="I16028" t="s">
        <v>18288</v>
      </c>
      <c r="J16028">
        <v>4.6999999999999999E-4</v>
      </c>
      <c r="K16028">
        <v>0.254</v>
      </c>
      <c r="L16028">
        <v>1.0186058394160582</v>
      </c>
      <c r="M16028" s="2">
        <f t="shared" si="501"/>
        <v>86.861313868613138</v>
      </c>
      <c r="N16028" t="s">
        <v>2595</v>
      </c>
    </row>
    <row r="16029" spans="1:14">
      <c r="A16029">
        <v>120</v>
      </c>
      <c r="B16029" t="s">
        <v>2507</v>
      </c>
      <c r="C16029" t="s">
        <v>2506</v>
      </c>
      <c r="D16029">
        <v>70</v>
      </c>
      <c r="E16029" s="1">
        <v>0.24</v>
      </c>
      <c r="F16029">
        <v>0.24299999999999999</v>
      </c>
      <c r="G16029">
        <v>0.25900000000000001</v>
      </c>
      <c r="H16029">
        <v>27</v>
      </c>
      <c r="J16029">
        <v>1.4999999999999999E-4</v>
      </c>
      <c r="K16029">
        <v>7.4999999999999997E-2</v>
      </c>
      <c r="L16029">
        <v>1.0186058394160582</v>
      </c>
      <c r="M16029" s="2">
        <f t="shared" si="501"/>
        <v>87.591240875912419</v>
      </c>
      <c r="N16029" t="s">
        <v>2595</v>
      </c>
    </row>
    <row r="16030" spans="1:14">
      <c r="A16030">
        <v>121</v>
      </c>
      <c r="B16030" t="s">
        <v>2325</v>
      </c>
      <c r="C16030" t="s">
        <v>2324</v>
      </c>
      <c r="D16030">
        <v>96</v>
      </c>
      <c r="E16030" s="1">
        <v>0.189</v>
      </c>
      <c r="F16030">
        <v>0.12</v>
      </c>
      <c r="G16030">
        <v>8.1000000000000003E-2</v>
      </c>
      <c r="H16030">
        <v>37</v>
      </c>
      <c r="J16030">
        <v>1.2999999999999999E-4</v>
      </c>
      <c r="K16030">
        <v>2.8000000000000001E-2</v>
      </c>
      <c r="L16030">
        <v>1.0186058394160582</v>
      </c>
      <c r="M16030" s="2">
        <f t="shared" si="501"/>
        <v>88.321167883211686</v>
      </c>
      <c r="N16030" t="s">
        <v>2595</v>
      </c>
    </row>
    <row r="16031" spans="1:14">
      <c r="A16031">
        <v>122</v>
      </c>
      <c r="B16031" t="s">
        <v>2505</v>
      </c>
      <c r="C16031" t="s">
        <v>2504</v>
      </c>
      <c r="D16031">
        <v>76</v>
      </c>
      <c r="E16031" s="1">
        <v>0.182</v>
      </c>
      <c r="F16031">
        <v>0.15</v>
      </c>
      <c r="G16031">
        <v>0.222</v>
      </c>
      <c r="H16031">
        <v>9</v>
      </c>
      <c r="J16031">
        <v>1.7000000000000001E-4</v>
      </c>
      <c r="K16031">
        <v>7.5999999999999998E-2</v>
      </c>
      <c r="L16031">
        <v>1.0186058394160582</v>
      </c>
      <c r="M16031" s="2">
        <f t="shared" si="501"/>
        <v>89.051094890510953</v>
      </c>
      <c r="N16031" t="s">
        <v>2595</v>
      </c>
    </row>
    <row r="16032" spans="1:14">
      <c r="A16032">
        <v>123</v>
      </c>
      <c r="B16032" t="s">
        <v>8455</v>
      </c>
      <c r="C16032" t="s">
        <v>8454</v>
      </c>
      <c r="D16032">
        <v>147</v>
      </c>
      <c r="E16032" s="1">
        <v>0.17</v>
      </c>
      <c r="F16032">
        <v>0.30399999999999999</v>
      </c>
      <c r="G16032">
        <v>0.08</v>
      </c>
      <c r="H16032">
        <v>25</v>
      </c>
      <c r="I16032" t="s">
        <v>18288</v>
      </c>
      <c r="J16032">
        <v>5.8E-4</v>
      </c>
      <c r="K16032">
        <v>0.28999999999999998</v>
      </c>
      <c r="L16032">
        <v>1.0186058394160582</v>
      </c>
      <c r="M16032" s="2">
        <f t="shared" si="501"/>
        <v>89.78102189781022</v>
      </c>
      <c r="N16032" t="s">
        <v>2595</v>
      </c>
    </row>
    <row r="16033" spans="1:14">
      <c r="A16033">
        <v>124</v>
      </c>
      <c r="B16033" t="s">
        <v>2503</v>
      </c>
      <c r="C16033" t="s">
        <v>2502</v>
      </c>
      <c r="D16033">
        <v>59</v>
      </c>
      <c r="E16033" s="1">
        <v>0.14799999999999999</v>
      </c>
      <c r="F16033">
        <v>0.14899999999999999</v>
      </c>
      <c r="G16033">
        <v>0</v>
      </c>
      <c r="H16033">
        <v>11</v>
      </c>
      <c r="J16033">
        <v>1.2999999999999999E-4</v>
      </c>
      <c r="K16033">
        <v>0.113</v>
      </c>
      <c r="L16033">
        <v>1.0186058394160582</v>
      </c>
      <c r="M16033" s="2">
        <f t="shared" si="501"/>
        <v>90.510948905109487</v>
      </c>
      <c r="N16033" t="s">
        <v>2595</v>
      </c>
    </row>
    <row r="16034" spans="1:14">
      <c r="A16034">
        <v>125</v>
      </c>
      <c r="B16034" t="s">
        <v>2501</v>
      </c>
      <c r="C16034" t="s">
        <v>2500</v>
      </c>
      <c r="D16034">
        <v>32</v>
      </c>
      <c r="E16034" s="1">
        <v>0.14499999999999999</v>
      </c>
      <c r="F16034">
        <v>8.4000000000000005E-2</v>
      </c>
      <c r="G16034">
        <v>0</v>
      </c>
      <c r="H16034">
        <v>27</v>
      </c>
      <c r="J16034">
        <v>1E-4</v>
      </c>
      <c r="K16034">
        <v>3.3000000000000002E-2</v>
      </c>
      <c r="L16034">
        <v>1.0186058394160582</v>
      </c>
      <c r="M16034" s="2">
        <f t="shared" si="501"/>
        <v>91.240875912408754</v>
      </c>
      <c r="N16034" t="s">
        <v>2595</v>
      </c>
    </row>
    <row r="16035" spans="1:14">
      <c r="A16035">
        <v>126</v>
      </c>
      <c r="B16035" t="s">
        <v>2499</v>
      </c>
      <c r="C16035" t="s">
        <v>2498</v>
      </c>
      <c r="D16035">
        <v>361</v>
      </c>
      <c r="E16035" s="1">
        <v>0.13900000000000001</v>
      </c>
      <c r="F16035">
        <v>0.13300000000000001</v>
      </c>
      <c r="G16035">
        <v>4.7E-2</v>
      </c>
      <c r="H16035">
        <v>193</v>
      </c>
      <c r="I16035">
        <v>7.1</v>
      </c>
      <c r="J16035">
        <v>8.4999999999999995E-4</v>
      </c>
      <c r="K16035">
        <v>4.4999999999999998E-2</v>
      </c>
      <c r="L16035">
        <v>1.0186058394160582</v>
      </c>
      <c r="M16035" s="2">
        <f t="shared" si="501"/>
        <v>91.970802919708035</v>
      </c>
      <c r="N16035" t="s">
        <v>2595</v>
      </c>
    </row>
    <row r="16036" spans="1:14">
      <c r="A16036">
        <v>127</v>
      </c>
      <c r="B16036" t="s">
        <v>2497</v>
      </c>
      <c r="C16036" t="s">
        <v>2496</v>
      </c>
      <c r="D16036">
        <v>254</v>
      </c>
      <c r="E16036" s="1">
        <v>0.13700000000000001</v>
      </c>
      <c r="F16036">
        <v>0.33800000000000002</v>
      </c>
      <c r="G16036">
        <v>0.36399999999999999</v>
      </c>
      <c r="H16036">
        <v>11</v>
      </c>
      <c r="I16036" t="s">
        <v>18288</v>
      </c>
      <c r="J16036">
        <v>7.6999999999999996E-4</v>
      </c>
      <c r="K16036">
        <v>0.32300000000000001</v>
      </c>
      <c r="L16036">
        <v>1.0186058394160582</v>
      </c>
      <c r="M16036" s="2">
        <f t="shared" si="501"/>
        <v>92.700729927007302</v>
      </c>
      <c r="N16036" t="s">
        <v>2595</v>
      </c>
    </row>
    <row r="16037" spans="1:14">
      <c r="A16037">
        <v>128</v>
      </c>
      <c r="B16037" t="s">
        <v>8443</v>
      </c>
      <c r="C16037" t="s">
        <v>8442</v>
      </c>
      <c r="D16037">
        <v>20</v>
      </c>
      <c r="E16037" s="1">
        <v>0.13300000000000001</v>
      </c>
      <c r="F16037">
        <v>0.23799999999999999</v>
      </c>
      <c r="G16037">
        <v>0</v>
      </c>
      <c r="H16037">
        <v>3</v>
      </c>
      <c r="J16037">
        <v>1.2999999999999999E-4</v>
      </c>
      <c r="K16037">
        <v>0.182</v>
      </c>
      <c r="L16037">
        <v>1.0186058394160582</v>
      </c>
      <c r="M16037" s="2">
        <f t="shared" si="501"/>
        <v>93.430656934306569</v>
      </c>
      <c r="N16037" t="s">
        <v>2595</v>
      </c>
    </row>
    <row r="16038" spans="1:14">
      <c r="A16038">
        <v>129</v>
      </c>
      <c r="B16038" t="s">
        <v>2495</v>
      </c>
      <c r="C16038" t="s">
        <v>2494</v>
      </c>
      <c r="D16038">
        <v>27</v>
      </c>
      <c r="E16038" s="1">
        <v>6.8000000000000005E-2</v>
      </c>
      <c r="G16038">
        <v>0</v>
      </c>
      <c r="H16038">
        <v>9</v>
      </c>
      <c r="J16038">
        <v>1.0000000000000001E-5</v>
      </c>
      <c r="L16038">
        <v>1.0186058394160582</v>
      </c>
      <c r="M16038" s="2">
        <f t="shared" ref="M16038:M16046" si="502">A16038/137*100</f>
        <v>94.160583941605836</v>
      </c>
      <c r="N16038" t="s">
        <v>2595</v>
      </c>
    </row>
    <row r="16039" spans="1:14">
      <c r="A16039">
        <v>130</v>
      </c>
      <c r="B16039" t="s">
        <v>2493</v>
      </c>
      <c r="C16039" t="s">
        <v>2492</v>
      </c>
      <c r="D16039">
        <v>88</v>
      </c>
      <c r="E16039" s="1">
        <v>6.2E-2</v>
      </c>
      <c r="F16039">
        <v>0.09</v>
      </c>
      <c r="G16039">
        <v>0.25</v>
      </c>
      <c r="H16039">
        <v>8</v>
      </c>
      <c r="J16039">
        <v>5.0000000000000002E-5</v>
      </c>
      <c r="K16039">
        <v>3.2000000000000001E-2</v>
      </c>
      <c r="L16039">
        <v>1.0186058394160582</v>
      </c>
      <c r="M16039" s="2">
        <f t="shared" si="502"/>
        <v>94.890510948905103</v>
      </c>
      <c r="N16039" t="s">
        <v>2595</v>
      </c>
    </row>
    <row r="16040" spans="1:14">
      <c r="A16040">
        <v>131</v>
      </c>
      <c r="B16040" t="s">
        <v>1605</v>
      </c>
      <c r="C16040" t="s">
        <v>1604</v>
      </c>
      <c r="D16040">
        <v>64</v>
      </c>
      <c r="E16040" s="1">
        <v>5.6000000000000001E-2</v>
      </c>
      <c r="F16040">
        <v>0.13200000000000001</v>
      </c>
      <c r="G16040">
        <v>0</v>
      </c>
      <c r="H16040">
        <v>19</v>
      </c>
      <c r="J16040">
        <v>2.1000000000000001E-4</v>
      </c>
      <c r="K16040">
        <v>9.2999999999999999E-2</v>
      </c>
      <c r="L16040">
        <v>1.0186058394160582</v>
      </c>
      <c r="M16040" s="2">
        <f t="shared" si="502"/>
        <v>95.620437956204384</v>
      </c>
      <c r="N16040" t="s">
        <v>2595</v>
      </c>
    </row>
    <row r="16041" spans="1:14">
      <c r="A16041">
        <v>132</v>
      </c>
      <c r="B16041" t="s">
        <v>2491</v>
      </c>
      <c r="C16041" t="s">
        <v>2490</v>
      </c>
      <c r="D16041">
        <v>7</v>
      </c>
      <c r="E16041" s="1">
        <v>4.4999999999999998E-2</v>
      </c>
      <c r="F16041">
        <v>7.4999999999999997E-2</v>
      </c>
      <c r="J16041">
        <v>3.0000000000000001E-5</v>
      </c>
      <c r="K16041">
        <v>0.03</v>
      </c>
      <c r="L16041">
        <v>1.0186058394160582</v>
      </c>
      <c r="M16041" s="2">
        <f t="shared" si="502"/>
        <v>96.350364963503651</v>
      </c>
      <c r="N16041" t="s">
        <v>2595</v>
      </c>
    </row>
    <row r="16042" spans="1:14">
      <c r="A16042">
        <v>133</v>
      </c>
      <c r="B16042" t="s">
        <v>2489</v>
      </c>
      <c r="C16042" t="s">
        <v>2488</v>
      </c>
      <c r="D16042">
        <v>21</v>
      </c>
      <c r="E16042" s="1">
        <v>3.7999999999999999E-2</v>
      </c>
      <c r="F16042">
        <v>7.4999999999999997E-2</v>
      </c>
      <c r="G16042">
        <v>0</v>
      </c>
      <c r="H16042">
        <v>31</v>
      </c>
      <c r="J16042">
        <v>8.0000000000000007E-5</v>
      </c>
      <c r="K16042">
        <v>3.5000000000000003E-2</v>
      </c>
      <c r="L16042">
        <v>1.0186058394160582</v>
      </c>
      <c r="M16042" s="2">
        <f t="shared" si="502"/>
        <v>97.080291970802918</v>
      </c>
      <c r="N16042" t="s">
        <v>2595</v>
      </c>
    </row>
    <row r="16043" spans="1:14">
      <c r="A16043">
        <v>134</v>
      </c>
      <c r="B16043" t="s">
        <v>2487</v>
      </c>
      <c r="C16043" t="s">
        <v>2486</v>
      </c>
      <c r="D16043">
        <v>18</v>
      </c>
      <c r="E16043" s="1">
        <v>3.7999999999999999E-2</v>
      </c>
      <c r="F16043">
        <v>4.1000000000000002E-2</v>
      </c>
      <c r="G16043">
        <v>0</v>
      </c>
      <c r="H16043">
        <v>4</v>
      </c>
      <c r="J16043">
        <v>2.0000000000000002E-5</v>
      </c>
      <c r="K16043">
        <v>1.2999999999999999E-2</v>
      </c>
      <c r="L16043">
        <v>1.0186058394160582</v>
      </c>
      <c r="M16043" s="2">
        <f t="shared" si="502"/>
        <v>97.810218978102199</v>
      </c>
      <c r="N16043" t="s">
        <v>2595</v>
      </c>
    </row>
    <row r="16044" spans="1:14">
      <c r="A16044">
        <v>135</v>
      </c>
      <c r="B16044" t="s">
        <v>8425</v>
      </c>
      <c r="C16044" t="s">
        <v>8424</v>
      </c>
      <c r="D16044">
        <v>24</v>
      </c>
      <c r="E16044" s="1">
        <v>3.3000000000000002E-2</v>
      </c>
      <c r="F16044">
        <v>0.16500000000000001</v>
      </c>
      <c r="H16044">
        <v>0</v>
      </c>
      <c r="J16044">
        <v>1.9000000000000001E-4</v>
      </c>
      <c r="K16044">
        <v>0.13100000000000001</v>
      </c>
      <c r="L16044">
        <v>1.0186058394160582</v>
      </c>
      <c r="M16044" s="2">
        <f t="shared" si="502"/>
        <v>98.540145985401466</v>
      </c>
      <c r="N16044" t="s">
        <v>2595</v>
      </c>
    </row>
    <row r="16045" spans="1:14">
      <c r="A16045">
        <v>136</v>
      </c>
      <c r="B16045" t="s">
        <v>4091</v>
      </c>
      <c r="C16045" t="s">
        <v>4090</v>
      </c>
      <c r="D16045">
        <v>12</v>
      </c>
      <c r="E16045" s="1">
        <v>2.9000000000000001E-2</v>
      </c>
      <c r="G16045">
        <v>0</v>
      </c>
      <c r="H16045">
        <v>39</v>
      </c>
      <c r="J16045">
        <v>6.0000000000000002E-5</v>
      </c>
      <c r="L16045">
        <v>1.0186058394160582</v>
      </c>
      <c r="M16045" s="2">
        <f t="shared" si="502"/>
        <v>99.270072992700733</v>
      </c>
      <c r="N16045" t="s">
        <v>2595</v>
      </c>
    </row>
    <row r="16046" spans="1:14">
      <c r="A16046">
        <v>137</v>
      </c>
      <c r="B16046" t="s">
        <v>2485</v>
      </c>
      <c r="C16046" t="s">
        <v>2484</v>
      </c>
      <c r="D16046">
        <v>18</v>
      </c>
      <c r="E16046" s="1">
        <v>2.4E-2</v>
      </c>
      <c r="G16046">
        <v>0</v>
      </c>
      <c r="H16046">
        <v>19</v>
      </c>
      <c r="J16046">
        <v>0</v>
      </c>
      <c r="L16046">
        <v>1.0186058394160582</v>
      </c>
      <c r="M16046" s="2">
        <f t="shared" si="502"/>
        <v>100</v>
      </c>
      <c r="N16046" t="s">
        <v>2595</v>
      </c>
    </row>
    <row r="16047" spans="1:14" s="3" customFormat="1" ht="15.75" customHeight="1">
      <c r="E16047" s="4"/>
      <c r="M16047" s="5"/>
    </row>
    <row r="16048" spans="1:14">
      <c r="A16048">
        <v>1</v>
      </c>
      <c r="B16048" t="s">
        <v>3512</v>
      </c>
      <c r="C16048" t="s">
        <v>3513</v>
      </c>
      <c r="D16048">
        <v>20472</v>
      </c>
      <c r="E16048" s="1">
        <v>3.6539999999999999</v>
      </c>
      <c r="F16048">
        <v>4.0380000000000003</v>
      </c>
      <c r="G16048">
        <v>0.52500000000000002</v>
      </c>
      <c r="H16048">
        <v>244</v>
      </c>
      <c r="I16048">
        <v>9.1</v>
      </c>
      <c r="J16048">
        <v>3.5159999999999997E-2</v>
      </c>
      <c r="K16048">
        <v>1.2410000000000001</v>
      </c>
      <c r="L16048">
        <f>AVERAGE(E16048:E16083)</f>
        <v>1.7308000000000001</v>
      </c>
      <c r="M16048" s="2">
        <f t="shared" ref="M16048:M16081" si="503">A16048/34*100</f>
        <v>2.9411764705882351</v>
      </c>
      <c r="N16048" t="s">
        <v>12</v>
      </c>
    </row>
    <row r="16049" spans="1:14">
      <c r="A16049">
        <v>2</v>
      </c>
      <c r="B16049" t="s">
        <v>3490</v>
      </c>
      <c r="C16049" t="s">
        <v>3491</v>
      </c>
      <c r="D16049">
        <v>3162</v>
      </c>
      <c r="E16049" s="1">
        <v>3.4430000000000001</v>
      </c>
      <c r="F16049">
        <v>2.1789999999999998</v>
      </c>
      <c r="H16049">
        <v>0</v>
      </c>
      <c r="I16049" t="s">
        <v>18288</v>
      </c>
      <c r="J16049">
        <v>3.5999999999999999E-3</v>
      </c>
      <c r="K16049">
        <v>0.67900000000000005</v>
      </c>
      <c r="L16049">
        <v>1.528764705882353</v>
      </c>
      <c r="M16049" s="2">
        <f t="shared" si="503"/>
        <v>5.8823529411764701</v>
      </c>
      <c r="N16049" t="s">
        <v>12</v>
      </c>
    </row>
    <row r="16050" spans="1:14">
      <c r="A16050">
        <v>3</v>
      </c>
      <c r="B16050" t="s">
        <v>3496</v>
      </c>
      <c r="C16050" t="s">
        <v>3497</v>
      </c>
      <c r="D16050">
        <v>4027</v>
      </c>
      <c r="E16050" s="1">
        <v>2.6509999999999998</v>
      </c>
      <c r="F16050">
        <v>2.8370000000000002</v>
      </c>
      <c r="G16050">
        <v>0.58199999999999996</v>
      </c>
      <c r="H16050">
        <v>79</v>
      </c>
      <c r="I16050">
        <v>7.6</v>
      </c>
      <c r="J16050">
        <v>9.3900000000000008E-3</v>
      </c>
      <c r="K16050">
        <v>1.002</v>
      </c>
      <c r="L16050">
        <v>1.528764705882353</v>
      </c>
      <c r="M16050" s="2">
        <f t="shared" si="503"/>
        <v>8.8235294117647065</v>
      </c>
      <c r="N16050" t="s">
        <v>12</v>
      </c>
    </row>
    <row r="16051" spans="1:14">
      <c r="A16051">
        <v>4</v>
      </c>
      <c r="B16051" t="s">
        <v>18630</v>
      </c>
      <c r="C16051" t="s">
        <v>18631</v>
      </c>
      <c r="D16051">
        <v>19896</v>
      </c>
      <c r="E16051" s="1">
        <v>2.6379999999999999</v>
      </c>
      <c r="F16051">
        <v>3.1080000000000001</v>
      </c>
      <c r="G16051">
        <v>0.46400000000000002</v>
      </c>
      <c r="H16051">
        <v>349</v>
      </c>
      <c r="I16051" t="s">
        <v>18288</v>
      </c>
      <c r="J16051">
        <v>2.7869999999999999E-2</v>
      </c>
      <c r="K16051">
        <v>0.94299999999999995</v>
      </c>
      <c r="L16051">
        <v>1.528764705882353</v>
      </c>
      <c r="M16051" s="2">
        <f t="shared" si="503"/>
        <v>11.76470588235294</v>
      </c>
      <c r="N16051" t="s">
        <v>12</v>
      </c>
    </row>
    <row r="16052" spans="1:14">
      <c r="A16052">
        <v>5</v>
      </c>
      <c r="B16052" t="s">
        <v>3492</v>
      </c>
      <c r="C16052" t="s">
        <v>3493</v>
      </c>
      <c r="D16052">
        <v>5662</v>
      </c>
      <c r="E16052" s="1">
        <v>2.5049999999999999</v>
      </c>
      <c r="F16052">
        <v>2.61</v>
      </c>
      <c r="G16052">
        <v>0.44900000000000001</v>
      </c>
      <c r="H16052">
        <v>98</v>
      </c>
      <c r="I16052" t="s">
        <v>18288</v>
      </c>
      <c r="J16052">
        <v>6.3200000000000001E-3</v>
      </c>
      <c r="K16052">
        <v>0.75</v>
      </c>
      <c r="L16052">
        <v>1.528764705882353</v>
      </c>
      <c r="M16052" s="2">
        <f t="shared" si="503"/>
        <v>14.705882352941178</v>
      </c>
      <c r="N16052" t="s">
        <v>12</v>
      </c>
    </row>
    <row r="16053" spans="1:14">
      <c r="A16053">
        <v>6</v>
      </c>
      <c r="B16053" t="s">
        <v>3520</v>
      </c>
      <c r="C16053" t="s">
        <v>3521</v>
      </c>
      <c r="D16053">
        <v>6349</v>
      </c>
      <c r="E16053" s="1">
        <v>2.367</v>
      </c>
      <c r="F16053">
        <v>3.0950000000000002</v>
      </c>
      <c r="G16053">
        <v>0.30499999999999999</v>
      </c>
      <c r="H16053">
        <v>118</v>
      </c>
      <c r="I16053">
        <v>8</v>
      </c>
      <c r="J16053">
        <v>1.074E-2</v>
      </c>
      <c r="K16053">
        <v>0.871</v>
      </c>
      <c r="L16053">
        <v>1.528764705882353</v>
      </c>
      <c r="M16053" s="2">
        <f t="shared" si="503"/>
        <v>17.647058823529413</v>
      </c>
      <c r="N16053" t="s">
        <v>12</v>
      </c>
    </row>
    <row r="16054" spans="1:14">
      <c r="A16054">
        <v>7</v>
      </c>
      <c r="B16054" t="s">
        <v>3500</v>
      </c>
      <c r="C16054" t="s">
        <v>3501</v>
      </c>
      <c r="D16054">
        <v>9737</v>
      </c>
      <c r="E16054" s="1">
        <v>2.3450000000000002</v>
      </c>
      <c r="F16054">
        <v>2.9039999999999999</v>
      </c>
      <c r="G16054">
        <v>0.43</v>
      </c>
      <c r="H16054">
        <v>265</v>
      </c>
      <c r="I16054">
        <v>7.4</v>
      </c>
      <c r="J16054">
        <v>1.975E-2</v>
      </c>
      <c r="K16054">
        <v>0.91200000000000003</v>
      </c>
      <c r="L16054">
        <v>1.528764705882353</v>
      </c>
      <c r="M16054" s="2">
        <f t="shared" si="503"/>
        <v>20.588235294117645</v>
      </c>
      <c r="N16054" t="s">
        <v>12</v>
      </c>
    </row>
    <row r="16055" spans="1:14">
      <c r="A16055">
        <v>8</v>
      </c>
      <c r="B16055" t="s">
        <v>10876</v>
      </c>
      <c r="C16055" t="s">
        <v>10877</v>
      </c>
      <c r="D16055">
        <v>2582</v>
      </c>
      <c r="E16055" s="1">
        <v>2.2000000000000002</v>
      </c>
      <c r="F16055">
        <v>2.6720000000000002</v>
      </c>
      <c r="G16055">
        <v>0.373</v>
      </c>
      <c r="H16055">
        <v>126</v>
      </c>
      <c r="I16055">
        <v>5.4</v>
      </c>
      <c r="J16055">
        <v>8.5400000000000007E-3</v>
      </c>
      <c r="K16055">
        <v>0.92800000000000005</v>
      </c>
      <c r="L16055">
        <v>1.528764705882353</v>
      </c>
      <c r="M16055" s="2">
        <f t="shared" si="503"/>
        <v>23.52941176470588</v>
      </c>
      <c r="N16055" t="s">
        <v>12</v>
      </c>
    </row>
    <row r="16056" spans="1:14">
      <c r="A16056">
        <v>9</v>
      </c>
      <c r="B16056" t="s">
        <v>3488</v>
      </c>
      <c r="C16056" t="s">
        <v>3489</v>
      </c>
      <c r="D16056">
        <v>4183</v>
      </c>
      <c r="E16056" s="1">
        <v>2.1059999999999999</v>
      </c>
      <c r="F16056">
        <v>2.7930000000000001</v>
      </c>
      <c r="G16056">
        <v>0.29099999999999998</v>
      </c>
      <c r="H16056">
        <v>151</v>
      </c>
      <c r="I16056">
        <v>6.9</v>
      </c>
      <c r="J16056">
        <v>8.8400000000000006E-3</v>
      </c>
      <c r="K16056">
        <v>0.81399999999999995</v>
      </c>
      <c r="L16056">
        <v>1.528764705882353</v>
      </c>
      <c r="M16056" s="2">
        <f t="shared" si="503"/>
        <v>26.47058823529412</v>
      </c>
      <c r="N16056" t="s">
        <v>12</v>
      </c>
    </row>
    <row r="16057" spans="1:14">
      <c r="A16057">
        <v>10</v>
      </c>
      <c r="B16057" t="s">
        <v>10834</v>
      </c>
      <c r="C16057" t="s">
        <v>10835</v>
      </c>
      <c r="D16057">
        <v>1273</v>
      </c>
      <c r="E16057" s="1">
        <v>1.9910000000000001</v>
      </c>
      <c r="F16057">
        <v>1.758</v>
      </c>
      <c r="G16057">
        <v>0.61799999999999999</v>
      </c>
      <c r="H16057">
        <v>55</v>
      </c>
      <c r="I16057">
        <v>7.5</v>
      </c>
      <c r="J16057">
        <v>2.3E-3</v>
      </c>
      <c r="K16057">
        <v>0.51900000000000002</v>
      </c>
      <c r="L16057">
        <v>1.528764705882353</v>
      </c>
      <c r="M16057" s="2">
        <f t="shared" si="503"/>
        <v>29.411764705882355</v>
      </c>
      <c r="N16057" t="s">
        <v>12</v>
      </c>
    </row>
    <row r="16058" spans="1:14">
      <c r="A16058">
        <v>11</v>
      </c>
      <c r="B16058" t="s">
        <v>3504</v>
      </c>
      <c r="C16058" t="s">
        <v>3505</v>
      </c>
      <c r="D16058">
        <v>1253</v>
      </c>
      <c r="E16058" s="1">
        <v>1.9650000000000001</v>
      </c>
      <c r="F16058">
        <v>2.1480000000000001</v>
      </c>
      <c r="G16058">
        <v>0.37</v>
      </c>
      <c r="H16058">
        <v>146</v>
      </c>
      <c r="I16058">
        <v>3.1</v>
      </c>
      <c r="J16058">
        <v>4.3499999999999997E-3</v>
      </c>
      <c r="K16058">
        <v>0.56599999999999995</v>
      </c>
      <c r="L16058">
        <v>1.528764705882353</v>
      </c>
      <c r="M16058" s="2">
        <f t="shared" si="503"/>
        <v>32.352941176470587</v>
      </c>
      <c r="N16058" t="s">
        <v>12</v>
      </c>
    </row>
    <row r="16059" spans="1:14">
      <c r="A16059">
        <v>12</v>
      </c>
      <c r="B16059" t="s">
        <v>15666</v>
      </c>
      <c r="C16059" t="s">
        <v>15667</v>
      </c>
      <c r="D16059">
        <v>4618</v>
      </c>
      <c r="E16059" s="1">
        <v>1.881</v>
      </c>
      <c r="F16059">
        <v>2.528</v>
      </c>
      <c r="G16059">
        <v>0.45</v>
      </c>
      <c r="H16059">
        <v>140</v>
      </c>
      <c r="I16059">
        <v>9</v>
      </c>
      <c r="J16059">
        <v>7.8300000000000002E-3</v>
      </c>
      <c r="K16059">
        <v>0.78900000000000003</v>
      </c>
      <c r="L16059">
        <v>1.528764705882353</v>
      </c>
      <c r="M16059" s="2">
        <f t="shared" si="503"/>
        <v>35.294117647058826</v>
      </c>
      <c r="N16059" t="s">
        <v>12</v>
      </c>
    </row>
    <row r="16060" spans="1:14">
      <c r="A16060">
        <v>13</v>
      </c>
      <c r="B16060" t="s">
        <v>19916</v>
      </c>
      <c r="C16060" t="s">
        <v>19917</v>
      </c>
      <c r="D16060">
        <v>1447</v>
      </c>
      <c r="E16060" s="1">
        <v>1.8380000000000001</v>
      </c>
      <c r="F16060">
        <v>2.0139999999999998</v>
      </c>
      <c r="G16060">
        <v>0.43</v>
      </c>
      <c r="H16060">
        <v>93</v>
      </c>
      <c r="I16060">
        <v>5.8</v>
      </c>
      <c r="J16060">
        <v>3.5999999999999999E-3</v>
      </c>
      <c r="K16060">
        <v>0.57699999999999996</v>
      </c>
      <c r="L16060">
        <v>1.528764705882353</v>
      </c>
      <c r="M16060" s="2">
        <f t="shared" si="503"/>
        <v>38.235294117647058</v>
      </c>
      <c r="N16060" t="s">
        <v>12</v>
      </c>
    </row>
    <row r="16061" spans="1:14">
      <c r="A16061">
        <v>14</v>
      </c>
      <c r="B16061" t="s">
        <v>3522</v>
      </c>
      <c r="C16061" t="s">
        <v>3523</v>
      </c>
      <c r="D16061">
        <v>1842</v>
      </c>
      <c r="E16061" s="1">
        <v>1.8320000000000001</v>
      </c>
      <c r="F16061">
        <v>2.2189999999999999</v>
      </c>
      <c r="G16061">
        <v>0.19400000000000001</v>
      </c>
      <c r="H16061">
        <v>67</v>
      </c>
      <c r="I16061">
        <v>8.6</v>
      </c>
      <c r="J16061">
        <v>3.2799999999999999E-3</v>
      </c>
      <c r="K16061">
        <v>0.68300000000000005</v>
      </c>
      <c r="L16061">
        <v>1.528764705882353</v>
      </c>
      <c r="M16061" s="2">
        <f t="shared" si="503"/>
        <v>41.17647058823529</v>
      </c>
      <c r="N16061" t="s">
        <v>12</v>
      </c>
    </row>
    <row r="16062" spans="1:14">
      <c r="A16062">
        <v>15</v>
      </c>
      <c r="B16062" t="s">
        <v>3518</v>
      </c>
      <c r="C16062" t="s">
        <v>3519</v>
      </c>
      <c r="D16062">
        <v>18475</v>
      </c>
      <c r="E16062" s="1">
        <v>1.821</v>
      </c>
      <c r="F16062">
        <v>2.2320000000000002</v>
      </c>
      <c r="G16062">
        <v>0.27500000000000002</v>
      </c>
      <c r="H16062">
        <v>222</v>
      </c>
      <c r="I16062" t="s">
        <v>18288</v>
      </c>
      <c r="J16062">
        <v>1.49E-2</v>
      </c>
      <c r="K16062">
        <v>0.745</v>
      </c>
      <c r="L16062">
        <v>1.528764705882353</v>
      </c>
      <c r="M16062" s="2">
        <f t="shared" si="503"/>
        <v>44.117647058823529</v>
      </c>
      <c r="N16062" t="s">
        <v>12</v>
      </c>
    </row>
    <row r="16063" spans="1:14">
      <c r="A16063">
        <v>16</v>
      </c>
      <c r="B16063" t="s">
        <v>19966</v>
      </c>
      <c r="C16063" t="s">
        <v>19967</v>
      </c>
      <c r="D16063">
        <v>2446</v>
      </c>
      <c r="E16063" s="1">
        <v>1.722</v>
      </c>
      <c r="F16063">
        <v>2.0720000000000001</v>
      </c>
      <c r="G16063">
        <v>0.20300000000000001</v>
      </c>
      <c r="H16063">
        <v>69</v>
      </c>
      <c r="I16063" t="s">
        <v>18288</v>
      </c>
      <c r="J16063">
        <v>3.14E-3</v>
      </c>
      <c r="K16063">
        <v>0.55700000000000005</v>
      </c>
      <c r="L16063">
        <v>1.528764705882353</v>
      </c>
      <c r="M16063" s="2">
        <f t="shared" si="503"/>
        <v>47.058823529411761</v>
      </c>
      <c r="N16063" t="s">
        <v>12</v>
      </c>
    </row>
    <row r="16064" spans="1:14">
      <c r="A16064">
        <v>17</v>
      </c>
      <c r="B16064" t="s">
        <v>16220</v>
      </c>
      <c r="C16064" t="s">
        <v>16221</v>
      </c>
      <c r="D16064">
        <v>1804</v>
      </c>
      <c r="E16064" s="1">
        <v>1.69</v>
      </c>
      <c r="F16064">
        <v>2.2040000000000002</v>
      </c>
      <c r="G16064">
        <v>0.22700000000000001</v>
      </c>
      <c r="H16064">
        <v>44</v>
      </c>
      <c r="I16064">
        <v>9.6999999999999993</v>
      </c>
      <c r="J16064">
        <v>2.47E-3</v>
      </c>
      <c r="K16064">
        <v>0.7</v>
      </c>
      <c r="L16064">
        <v>1.528764705882353</v>
      </c>
      <c r="M16064" s="2">
        <f t="shared" si="503"/>
        <v>50</v>
      </c>
      <c r="N16064" t="s">
        <v>12</v>
      </c>
    </row>
    <row r="16065" spans="1:14">
      <c r="A16065">
        <v>18</v>
      </c>
      <c r="B16065" t="s">
        <v>3506</v>
      </c>
      <c r="C16065" t="s">
        <v>3507</v>
      </c>
      <c r="D16065">
        <v>2781</v>
      </c>
      <c r="E16065" s="1">
        <v>1.4159999999999999</v>
      </c>
      <c r="F16065">
        <v>1.966</v>
      </c>
      <c r="G16065">
        <v>0.26400000000000001</v>
      </c>
      <c r="H16065">
        <v>72</v>
      </c>
      <c r="I16065">
        <v>9.3000000000000007</v>
      </c>
      <c r="J16065">
        <v>4.2900000000000004E-3</v>
      </c>
      <c r="K16065">
        <v>0.59799999999999998</v>
      </c>
      <c r="L16065">
        <v>1.528764705882353</v>
      </c>
      <c r="M16065" s="2">
        <f t="shared" si="503"/>
        <v>52.941176470588239</v>
      </c>
      <c r="N16065" t="s">
        <v>12</v>
      </c>
    </row>
    <row r="16066" spans="1:14">
      <c r="A16066">
        <v>19</v>
      </c>
      <c r="B16066" t="s">
        <v>18662</v>
      </c>
      <c r="C16066" t="s">
        <v>18663</v>
      </c>
      <c r="D16066">
        <v>2267</v>
      </c>
      <c r="E16066" s="1">
        <v>1.38</v>
      </c>
      <c r="F16066">
        <v>2.028</v>
      </c>
      <c r="G16066">
        <v>0.221</v>
      </c>
      <c r="H16066">
        <v>104</v>
      </c>
      <c r="I16066">
        <v>6.5</v>
      </c>
      <c r="J16066">
        <v>5.6600000000000001E-3</v>
      </c>
      <c r="K16066">
        <v>0.64600000000000002</v>
      </c>
      <c r="L16066">
        <v>1.528764705882353</v>
      </c>
      <c r="M16066" s="2">
        <f t="shared" si="503"/>
        <v>55.882352941176471</v>
      </c>
      <c r="N16066" t="s">
        <v>12</v>
      </c>
    </row>
    <row r="16067" spans="1:14">
      <c r="A16067">
        <v>20</v>
      </c>
      <c r="B16067" t="s">
        <v>3508</v>
      </c>
      <c r="C16067" t="s">
        <v>3509</v>
      </c>
      <c r="D16067">
        <v>1142</v>
      </c>
      <c r="E16067" s="1">
        <v>1.232</v>
      </c>
      <c r="F16067">
        <v>1.66</v>
      </c>
      <c r="G16067">
        <v>8.1000000000000003E-2</v>
      </c>
      <c r="H16067">
        <v>86</v>
      </c>
      <c r="I16067">
        <v>5.2</v>
      </c>
      <c r="J16067">
        <v>3.5500000000000002E-3</v>
      </c>
      <c r="K16067">
        <v>0.45</v>
      </c>
      <c r="L16067">
        <v>1.528764705882353</v>
      </c>
      <c r="M16067" s="2">
        <f t="shared" si="503"/>
        <v>58.82352941176471</v>
      </c>
      <c r="N16067" t="s">
        <v>12</v>
      </c>
    </row>
    <row r="16068" spans="1:14">
      <c r="A16068">
        <v>21</v>
      </c>
      <c r="B16068" t="s">
        <v>21777</v>
      </c>
      <c r="C16068" t="s">
        <v>21778</v>
      </c>
      <c r="D16068">
        <v>4121</v>
      </c>
      <c r="E16068" s="1">
        <v>1.1140000000000001</v>
      </c>
      <c r="F16068">
        <v>1.4730000000000001</v>
      </c>
      <c r="G16068">
        <v>0.22</v>
      </c>
      <c r="H16068">
        <v>50</v>
      </c>
      <c r="I16068" t="s">
        <v>18288</v>
      </c>
      <c r="J16068">
        <v>2.8800000000000002E-3</v>
      </c>
      <c r="K16068">
        <v>0.54800000000000004</v>
      </c>
      <c r="L16068">
        <v>1.528764705882353</v>
      </c>
      <c r="M16068" s="2">
        <f t="shared" si="503"/>
        <v>61.764705882352942</v>
      </c>
      <c r="N16068" t="s">
        <v>12</v>
      </c>
    </row>
    <row r="16069" spans="1:14">
      <c r="A16069">
        <v>22</v>
      </c>
      <c r="B16069" t="s">
        <v>3516</v>
      </c>
      <c r="C16069" t="s">
        <v>3517</v>
      </c>
      <c r="D16069">
        <v>5303</v>
      </c>
      <c r="E16069" s="1">
        <v>1.0509999999999999</v>
      </c>
      <c r="F16069">
        <v>1.29</v>
      </c>
      <c r="G16069">
        <v>0.26800000000000002</v>
      </c>
      <c r="H16069">
        <v>82</v>
      </c>
      <c r="I16069" t="s">
        <v>18288</v>
      </c>
      <c r="J16069">
        <v>2.8900000000000002E-3</v>
      </c>
      <c r="K16069">
        <v>0.41899999999999998</v>
      </c>
      <c r="L16069">
        <v>1.528764705882353</v>
      </c>
      <c r="M16069" s="2">
        <f t="shared" si="503"/>
        <v>64.705882352941174</v>
      </c>
      <c r="N16069" t="s">
        <v>12</v>
      </c>
    </row>
    <row r="16070" spans="1:14">
      <c r="A16070">
        <v>23</v>
      </c>
      <c r="B16070" t="s">
        <v>3494</v>
      </c>
      <c r="C16070" t="s">
        <v>3495</v>
      </c>
      <c r="D16070">
        <v>2158</v>
      </c>
      <c r="E16070" s="1">
        <v>0.91200000000000003</v>
      </c>
      <c r="F16070">
        <v>1.0589999999999999</v>
      </c>
      <c r="G16070">
        <v>0.13600000000000001</v>
      </c>
      <c r="H16070">
        <v>81</v>
      </c>
      <c r="I16070" t="s">
        <v>18288</v>
      </c>
      <c r="J16070">
        <v>1.8600000000000001E-3</v>
      </c>
      <c r="K16070">
        <v>0.33</v>
      </c>
      <c r="L16070">
        <v>1.528764705882353</v>
      </c>
      <c r="M16070" s="2">
        <f t="shared" si="503"/>
        <v>67.64705882352942</v>
      </c>
      <c r="N16070" t="s">
        <v>12</v>
      </c>
    </row>
    <row r="16071" spans="1:14">
      <c r="A16071">
        <v>24</v>
      </c>
      <c r="B16071" t="s">
        <v>18684</v>
      </c>
      <c r="C16071" t="s">
        <v>18685</v>
      </c>
      <c r="D16071">
        <v>1724</v>
      </c>
      <c r="E16071" s="1">
        <v>0.88900000000000001</v>
      </c>
      <c r="F16071">
        <v>1.1930000000000001</v>
      </c>
      <c r="G16071">
        <v>0.09</v>
      </c>
      <c r="H16071">
        <v>78</v>
      </c>
      <c r="I16071">
        <v>8.9</v>
      </c>
      <c r="J16071">
        <v>2.65E-3</v>
      </c>
      <c r="K16071">
        <v>0.33100000000000002</v>
      </c>
      <c r="L16071">
        <v>1.528764705882353</v>
      </c>
      <c r="M16071" s="2">
        <f t="shared" si="503"/>
        <v>70.588235294117652</v>
      </c>
      <c r="N16071" t="s">
        <v>12</v>
      </c>
    </row>
    <row r="16072" spans="1:14">
      <c r="A16072">
        <v>25</v>
      </c>
      <c r="B16072" t="s">
        <v>3514</v>
      </c>
      <c r="C16072" t="s">
        <v>3515</v>
      </c>
      <c r="D16072">
        <v>87</v>
      </c>
      <c r="E16072" s="1">
        <v>0.82199999999999995</v>
      </c>
      <c r="F16072">
        <v>0.877</v>
      </c>
      <c r="G16072">
        <v>0.184</v>
      </c>
      <c r="H16072">
        <v>76</v>
      </c>
      <c r="J16072">
        <v>2.7E-4</v>
      </c>
      <c r="K16072">
        <v>0.21</v>
      </c>
      <c r="L16072">
        <v>1.528764705882353</v>
      </c>
      <c r="M16072" s="2">
        <f t="shared" si="503"/>
        <v>73.529411764705884</v>
      </c>
      <c r="N16072" t="s">
        <v>12</v>
      </c>
    </row>
    <row r="16073" spans="1:14">
      <c r="A16073">
        <v>26</v>
      </c>
      <c r="B16073" t="s">
        <v>3502</v>
      </c>
      <c r="C16073" t="s">
        <v>3503</v>
      </c>
      <c r="D16073">
        <v>121</v>
      </c>
      <c r="E16073" s="1">
        <v>0.77900000000000003</v>
      </c>
      <c r="G16073">
        <v>0.04</v>
      </c>
      <c r="H16073">
        <v>50</v>
      </c>
      <c r="I16073">
        <v>3</v>
      </c>
      <c r="J16073">
        <v>4.0999999999999999E-4</v>
      </c>
      <c r="L16073">
        <v>1.528764705882353</v>
      </c>
      <c r="M16073" s="2">
        <f t="shared" si="503"/>
        <v>76.470588235294116</v>
      </c>
      <c r="N16073" t="s">
        <v>12</v>
      </c>
    </row>
    <row r="16074" spans="1:14">
      <c r="A16074">
        <v>27</v>
      </c>
      <c r="B16074" t="s">
        <v>3510</v>
      </c>
      <c r="C16074" t="s">
        <v>3511</v>
      </c>
      <c r="D16074">
        <v>1786</v>
      </c>
      <c r="E16074" s="1">
        <v>0.73299999999999998</v>
      </c>
      <c r="F16074">
        <v>1.026</v>
      </c>
      <c r="G16074">
        <v>4.3999999999999997E-2</v>
      </c>
      <c r="H16074">
        <v>159</v>
      </c>
      <c r="I16074">
        <v>5.2</v>
      </c>
      <c r="J16074">
        <v>4.47E-3</v>
      </c>
      <c r="K16074">
        <v>0.24399999999999999</v>
      </c>
      <c r="L16074">
        <v>1.528764705882353</v>
      </c>
      <c r="M16074" s="2">
        <f t="shared" si="503"/>
        <v>79.411764705882348</v>
      </c>
      <c r="N16074" t="s">
        <v>12</v>
      </c>
    </row>
    <row r="16075" spans="1:14">
      <c r="A16075">
        <v>28</v>
      </c>
      <c r="B16075" t="s">
        <v>18696</v>
      </c>
      <c r="C16075" t="s">
        <v>18697</v>
      </c>
      <c r="D16075">
        <v>565</v>
      </c>
      <c r="E16075" s="1">
        <v>0.70499999999999996</v>
      </c>
      <c r="F16075">
        <v>0.75900000000000001</v>
      </c>
      <c r="G16075">
        <v>0.193</v>
      </c>
      <c r="H16075">
        <v>109</v>
      </c>
      <c r="I16075">
        <v>6.4</v>
      </c>
      <c r="J16075">
        <v>1.0399999999999999E-3</v>
      </c>
      <c r="K16075">
        <v>0.183</v>
      </c>
      <c r="L16075">
        <v>1.528764705882353</v>
      </c>
      <c r="M16075" s="2">
        <f t="shared" si="503"/>
        <v>82.35294117647058</v>
      </c>
      <c r="N16075" t="s">
        <v>12</v>
      </c>
    </row>
    <row r="16076" spans="1:14">
      <c r="A16076">
        <v>29</v>
      </c>
      <c r="B16076" t="s">
        <v>19874</v>
      </c>
      <c r="C16076" t="s">
        <v>19875</v>
      </c>
      <c r="D16076">
        <v>542</v>
      </c>
      <c r="E16076" s="1">
        <v>0.59699999999999998</v>
      </c>
      <c r="F16076">
        <v>0.60399999999999998</v>
      </c>
      <c r="G16076">
        <v>0.03</v>
      </c>
      <c r="H16076">
        <v>33</v>
      </c>
      <c r="I16076">
        <v>9.9</v>
      </c>
      <c r="J16076">
        <v>3.6000000000000002E-4</v>
      </c>
      <c r="K16076">
        <v>0.128</v>
      </c>
      <c r="L16076">
        <v>1.528764705882353</v>
      </c>
      <c r="M16076" s="2">
        <f t="shared" si="503"/>
        <v>85.294117647058826</v>
      </c>
      <c r="N16076" t="s">
        <v>12</v>
      </c>
    </row>
    <row r="16077" spans="1:14">
      <c r="A16077">
        <v>30</v>
      </c>
      <c r="B16077" t="s">
        <v>14422</v>
      </c>
      <c r="C16077" t="s">
        <v>14423</v>
      </c>
      <c r="D16077">
        <v>247</v>
      </c>
      <c r="E16077" s="1">
        <v>0.42</v>
      </c>
      <c r="F16077">
        <v>0.60199999999999998</v>
      </c>
      <c r="G16077">
        <v>0.14799999999999999</v>
      </c>
      <c r="H16077">
        <v>27</v>
      </c>
      <c r="I16077">
        <v>8.3000000000000007</v>
      </c>
      <c r="J16077">
        <v>3.6999999999999999E-4</v>
      </c>
      <c r="K16077">
        <v>0.17</v>
      </c>
      <c r="L16077">
        <v>1.528764705882353</v>
      </c>
      <c r="M16077" s="2">
        <f t="shared" si="503"/>
        <v>88.235294117647058</v>
      </c>
      <c r="N16077" t="s">
        <v>12</v>
      </c>
    </row>
    <row r="16078" spans="1:14">
      <c r="A16078">
        <v>31</v>
      </c>
      <c r="B16078" t="s">
        <v>18716</v>
      </c>
      <c r="C16078" t="s">
        <v>18717</v>
      </c>
      <c r="D16078">
        <v>3685</v>
      </c>
      <c r="E16078" s="1">
        <v>0.42</v>
      </c>
      <c r="F16078">
        <v>0.61199999999999999</v>
      </c>
      <c r="G16078">
        <v>3.7999999999999999E-2</v>
      </c>
      <c r="H16078">
        <v>237</v>
      </c>
      <c r="I16078" t="s">
        <v>18288</v>
      </c>
      <c r="J16078">
        <v>2.98E-3</v>
      </c>
      <c r="K16078">
        <v>0.159</v>
      </c>
      <c r="L16078">
        <v>1.528764705882353</v>
      </c>
      <c r="M16078" s="2">
        <f t="shared" si="503"/>
        <v>91.17647058823529</v>
      </c>
      <c r="N16078" t="s">
        <v>12</v>
      </c>
    </row>
    <row r="16079" spans="1:14">
      <c r="A16079">
        <v>32</v>
      </c>
      <c r="B16079" t="s">
        <v>3524</v>
      </c>
      <c r="C16079" t="s">
        <v>3525</v>
      </c>
      <c r="D16079">
        <v>71</v>
      </c>
      <c r="E16079" s="1">
        <v>0.33300000000000002</v>
      </c>
      <c r="G16079">
        <v>0</v>
      </c>
      <c r="H16079">
        <v>18</v>
      </c>
      <c r="J16079">
        <v>2.7999999999999998E-4</v>
      </c>
      <c r="L16079">
        <v>1.528764705882353</v>
      </c>
      <c r="M16079" s="2">
        <f t="shared" si="503"/>
        <v>94.117647058823522</v>
      </c>
      <c r="N16079" t="s">
        <v>12</v>
      </c>
    </row>
    <row r="16080" spans="1:14">
      <c r="A16080">
        <v>33</v>
      </c>
      <c r="B16080" t="s">
        <v>21117</v>
      </c>
      <c r="C16080" t="s">
        <v>21118</v>
      </c>
      <c r="D16080">
        <v>182</v>
      </c>
      <c r="E16080" s="1">
        <v>0.31</v>
      </c>
      <c r="F16080">
        <v>0.34200000000000003</v>
      </c>
      <c r="I16080" t="s">
        <v>18288</v>
      </c>
      <c r="J16080">
        <v>2.5999999999999998E-4</v>
      </c>
      <c r="K16080">
        <v>9.2999999999999999E-2</v>
      </c>
      <c r="L16080">
        <v>1.528764705882353</v>
      </c>
      <c r="M16080" s="2">
        <f t="shared" si="503"/>
        <v>97.058823529411768</v>
      </c>
      <c r="N16080" t="s">
        <v>12</v>
      </c>
    </row>
    <row r="16081" spans="1:14" ht="15.75" customHeight="1">
      <c r="A16081">
        <v>34</v>
      </c>
      <c r="B16081" t="s">
        <v>3498</v>
      </c>
      <c r="C16081" t="s">
        <v>3499</v>
      </c>
      <c r="D16081">
        <v>468</v>
      </c>
      <c r="E16081" s="1">
        <v>0.216</v>
      </c>
      <c r="F16081">
        <v>0.25700000000000001</v>
      </c>
      <c r="G16081">
        <v>0</v>
      </c>
      <c r="H16081">
        <v>119</v>
      </c>
      <c r="I16081">
        <v>6.9</v>
      </c>
      <c r="J16081">
        <v>7.5000000000000002E-4</v>
      </c>
      <c r="K16081">
        <v>5.6000000000000001E-2</v>
      </c>
      <c r="L16081">
        <v>1.528764705882353</v>
      </c>
      <c r="M16081" s="2">
        <f t="shared" si="503"/>
        <v>100</v>
      </c>
      <c r="N16081" t="s">
        <v>12</v>
      </c>
    </row>
    <row r="16082" spans="1:14" s="3" customFormat="1" ht="15.75" customHeight="1">
      <c r="E16082" s="4"/>
      <c r="M16082" s="5"/>
    </row>
    <row r="16083" spans="1:14">
      <c r="A16083">
        <v>1</v>
      </c>
      <c r="B16083" t="s">
        <v>17232</v>
      </c>
      <c r="C16083" t="s">
        <v>17233</v>
      </c>
      <c r="D16083">
        <v>1149</v>
      </c>
      <c r="E16083" s="1">
        <v>8.6</v>
      </c>
      <c r="F16083">
        <v>12.282999999999999</v>
      </c>
      <c r="G16083">
        <v>0.69599999999999995</v>
      </c>
      <c r="H16083">
        <v>23</v>
      </c>
      <c r="I16083">
        <v>3.9</v>
      </c>
      <c r="J16083">
        <v>7.1599999999999997E-3</v>
      </c>
      <c r="K16083">
        <v>4.4409999999999998</v>
      </c>
      <c r="L16083">
        <f>AVERAGE(E16083:E16125)</f>
        <v>2.1030930232558149</v>
      </c>
      <c r="M16083" s="2">
        <f t="shared" ref="M16083:M16125" si="504">A16083/43*100</f>
        <v>2.3255813953488373</v>
      </c>
      <c r="N16083" t="s">
        <v>13</v>
      </c>
    </row>
    <row r="16084" spans="1:14">
      <c r="A16084">
        <v>2</v>
      </c>
      <c r="B16084" t="s">
        <v>3538</v>
      </c>
      <c r="C16084" t="s">
        <v>3539</v>
      </c>
      <c r="D16084">
        <v>3944</v>
      </c>
      <c r="E16084" s="1">
        <v>7.7350000000000003</v>
      </c>
      <c r="F16084">
        <v>9.9239999999999995</v>
      </c>
      <c r="G16084">
        <v>2</v>
      </c>
      <c r="H16084">
        <v>28</v>
      </c>
      <c r="I16084">
        <v>6.2</v>
      </c>
      <c r="J16084">
        <v>1.0460000000000001E-2</v>
      </c>
      <c r="K16084">
        <v>3.242</v>
      </c>
      <c r="L16084">
        <v>2.1030930232558149</v>
      </c>
      <c r="M16084" s="2">
        <f t="shared" si="504"/>
        <v>4.6511627906976747</v>
      </c>
      <c r="N16084" t="s">
        <v>13</v>
      </c>
    </row>
    <row r="16085" spans="1:14">
      <c r="A16085">
        <v>3</v>
      </c>
      <c r="B16085" t="s">
        <v>21885</v>
      </c>
      <c r="C16085" t="s">
        <v>21886</v>
      </c>
      <c r="D16085">
        <v>1993</v>
      </c>
      <c r="E16085" s="1">
        <v>6.0220000000000002</v>
      </c>
      <c r="F16085">
        <v>6.0650000000000004</v>
      </c>
      <c r="G16085">
        <v>1.389</v>
      </c>
      <c r="H16085">
        <v>18</v>
      </c>
      <c r="I16085">
        <v>8.3000000000000007</v>
      </c>
      <c r="J16085">
        <v>4.3099999999999996E-3</v>
      </c>
      <c r="K16085">
        <v>2.2949999999999999</v>
      </c>
      <c r="L16085">
        <v>2.1030930232558149</v>
      </c>
      <c r="M16085" s="2">
        <f t="shared" si="504"/>
        <v>6.9767441860465116</v>
      </c>
      <c r="N16085" t="s">
        <v>13</v>
      </c>
    </row>
    <row r="16086" spans="1:14">
      <c r="A16086">
        <v>4</v>
      </c>
      <c r="B16086" t="s">
        <v>20652</v>
      </c>
      <c r="C16086" t="s">
        <v>20651</v>
      </c>
      <c r="D16086">
        <v>8760</v>
      </c>
      <c r="E16086" s="1">
        <v>3.5920000000000001</v>
      </c>
      <c r="F16086">
        <v>3.5030000000000001</v>
      </c>
      <c r="G16086">
        <v>0.92500000000000004</v>
      </c>
      <c r="H16086">
        <v>228</v>
      </c>
      <c r="I16086">
        <v>6</v>
      </c>
      <c r="J16086">
        <v>2.017E-2</v>
      </c>
      <c r="K16086">
        <v>0.96499999999999997</v>
      </c>
      <c r="L16086">
        <v>2.1030930232558149</v>
      </c>
      <c r="M16086" s="2">
        <f t="shared" si="504"/>
        <v>9.3023255813953494</v>
      </c>
      <c r="N16086" t="s">
        <v>13</v>
      </c>
    </row>
    <row r="16087" spans="1:14">
      <c r="A16087">
        <v>5</v>
      </c>
      <c r="B16087" t="s">
        <v>16468</v>
      </c>
      <c r="C16087" t="s">
        <v>16469</v>
      </c>
      <c r="D16087">
        <v>4842</v>
      </c>
      <c r="E16087" s="1">
        <v>3.4460000000000002</v>
      </c>
      <c r="F16087">
        <v>3.5129999999999999</v>
      </c>
      <c r="G16087">
        <v>0.58299999999999996</v>
      </c>
      <c r="H16087">
        <v>151</v>
      </c>
      <c r="I16087">
        <v>6.9</v>
      </c>
      <c r="J16087">
        <v>1.2189999999999999E-2</v>
      </c>
      <c r="K16087">
        <v>1.244</v>
      </c>
      <c r="L16087">
        <v>2.1030930232558149</v>
      </c>
      <c r="M16087" s="2">
        <f t="shared" si="504"/>
        <v>11.627906976744185</v>
      </c>
      <c r="N16087" t="s">
        <v>13</v>
      </c>
    </row>
    <row r="16088" spans="1:14">
      <c r="A16088">
        <v>6</v>
      </c>
      <c r="B16088" t="s">
        <v>20183</v>
      </c>
      <c r="C16088" t="s">
        <v>20184</v>
      </c>
      <c r="D16088">
        <v>5573</v>
      </c>
      <c r="E16088" s="1">
        <v>3.214</v>
      </c>
      <c r="F16088">
        <v>3.2269999999999999</v>
      </c>
      <c r="G16088">
        <v>0.495</v>
      </c>
      <c r="H16088">
        <v>194</v>
      </c>
      <c r="I16088">
        <v>6.9</v>
      </c>
      <c r="J16088">
        <v>1.171E-2</v>
      </c>
      <c r="K16088">
        <v>0.90900000000000003</v>
      </c>
      <c r="L16088">
        <v>2.1030930232558149</v>
      </c>
      <c r="M16088" s="2">
        <f t="shared" si="504"/>
        <v>13.953488372093023</v>
      </c>
      <c r="N16088" t="s">
        <v>13</v>
      </c>
    </row>
    <row r="16089" spans="1:14">
      <c r="A16089">
        <v>7</v>
      </c>
      <c r="B16089" t="s">
        <v>21051</v>
      </c>
      <c r="C16089" t="s">
        <v>21052</v>
      </c>
      <c r="D16089">
        <v>7362</v>
      </c>
      <c r="E16089" s="1">
        <v>3.1549999999999998</v>
      </c>
      <c r="F16089">
        <v>2.9529999999999998</v>
      </c>
      <c r="G16089">
        <v>0.72499999999999998</v>
      </c>
      <c r="H16089">
        <v>218</v>
      </c>
      <c r="I16089">
        <v>7.7</v>
      </c>
      <c r="J16089">
        <v>1.3100000000000001E-2</v>
      </c>
      <c r="K16089">
        <v>0.75600000000000001</v>
      </c>
      <c r="L16089">
        <v>2.1030930232558149</v>
      </c>
      <c r="M16089" s="2">
        <f t="shared" si="504"/>
        <v>16.279069767441861</v>
      </c>
      <c r="N16089" t="s">
        <v>13</v>
      </c>
    </row>
    <row r="16090" spans="1:14">
      <c r="A16090">
        <v>8</v>
      </c>
      <c r="B16090" t="s">
        <v>3542</v>
      </c>
      <c r="C16090" t="s">
        <v>3543</v>
      </c>
      <c r="D16090">
        <v>6414</v>
      </c>
      <c r="E16090" s="1">
        <v>3.141</v>
      </c>
      <c r="F16090">
        <v>3.0470000000000002</v>
      </c>
      <c r="G16090">
        <v>0.30099999999999999</v>
      </c>
      <c r="H16090">
        <v>143</v>
      </c>
      <c r="I16090">
        <v>7.5</v>
      </c>
      <c r="J16090">
        <v>1.068E-2</v>
      </c>
      <c r="K16090">
        <v>0.746</v>
      </c>
      <c r="L16090">
        <v>2.1030930232558149</v>
      </c>
      <c r="M16090" s="2">
        <f t="shared" si="504"/>
        <v>18.604651162790699</v>
      </c>
      <c r="N16090" t="s">
        <v>13</v>
      </c>
    </row>
    <row r="16091" spans="1:14">
      <c r="A16091">
        <v>9</v>
      </c>
      <c r="B16091" t="s">
        <v>8959</v>
      </c>
      <c r="C16091" t="s">
        <v>8960</v>
      </c>
      <c r="D16091">
        <v>905</v>
      </c>
      <c r="E16091" s="1">
        <v>2.915</v>
      </c>
      <c r="F16091">
        <v>4.282</v>
      </c>
      <c r="G16091">
        <v>0.25</v>
      </c>
      <c r="H16091">
        <v>28</v>
      </c>
      <c r="I16091">
        <v>6.1</v>
      </c>
      <c r="J16091">
        <v>2.0300000000000001E-3</v>
      </c>
      <c r="K16091">
        <v>1.123</v>
      </c>
      <c r="L16091">
        <v>2.1030930232558149</v>
      </c>
      <c r="M16091" s="2">
        <f t="shared" si="504"/>
        <v>20.930232558139537</v>
      </c>
      <c r="N16091" t="s">
        <v>13</v>
      </c>
    </row>
    <row r="16092" spans="1:14">
      <c r="A16092">
        <v>10</v>
      </c>
      <c r="B16092" t="s">
        <v>20560</v>
      </c>
      <c r="C16092" t="s">
        <v>20559</v>
      </c>
      <c r="D16092">
        <v>5110</v>
      </c>
      <c r="E16092" s="1">
        <v>2.8450000000000002</v>
      </c>
      <c r="F16092">
        <v>2.8530000000000002</v>
      </c>
      <c r="G16092">
        <v>0.63600000000000001</v>
      </c>
      <c r="H16092">
        <v>99</v>
      </c>
      <c r="I16092" t="s">
        <v>18288</v>
      </c>
      <c r="J16092">
        <v>9.4800000000000006E-3</v>
      </c>
      <c r="K16092">
        <v>1.153</v>
      </c>
      <c r="L16092">
        <v>2.1030930232558149</v>
      </c>
      <c r="M16092" s="2">
        <f t="shared" si="504"/>
        <v>23.255813953488371</v>
      </c>
      <c r="N16092" t="s">
        <v>13</v>
      </c>
    </row>
    <row r="16093" spans="1:14">
      <c r="A16093">
        <v>11</v>
      </c>
      <c r="B16093" t="s">
        <v>3536</v>
      </c>
      <c r="C16093" t="s">
        <v>3537</v>
      </c>
      <c r="D16093">
        <v>6968</v>
      </c>
      <c r="E16093" s="1">
        <v>2.6789999999999998</v>
      </c>
      <c r="F16093">
        <v>2.5870000000000002</v>
      </c>
      <c r="G16093">
        <v>0.57099999999999995</v>
      </c>
      <c r="H16093">
        <v>294</v>
      </c>
      <c r="I16093">
        <v>5.6</v>
      </c>
      <c r="J16093">
        <v>1.453E-2</v>
      </c>
      <c r="K16093">
        <v>0.61199999999999999</v>
      </c>
      <c r="L16093">
        <v>2.1030930232558149</v>
      </c>
      <c r="M16093" s="2">
        <f t="shared" si="504"/>
        <v>25.581395348837212</v>
      </c>
      <c r="N16093" t="s">
        <v>13</v>
      </c>
    </row>
    <row r="16094" spans="1:14">
      <c r="A16094">
        <v>12</v>
      </c>
      <c r="B16094" t="s">
        <v>17256</v>
      </c>
      <c r="C16094" t="s">
        <v>21050</v>
      </c>
      <c r="D16094">
        <v>5102</v>
      </c>
      <c r="E16094" s="1">
        <v>2.56</v>
      </c>
      <c r="F16094">
        <v>3.0739999999999998</v>
      </c>
      <c r="G16094">
        <v>0.44700000000000001</v>
      </c>
      <c r="H16094">
        <v>152</v>
      </c>
      <c r="I16094">
        <v>7.4</v>
      </c>
      <c r="J16094">
        <v>9.0100000000000006E-3</v>
      </c>
      <c r="K16094">
        <v>0.74099999999999999</v>
      </c>
      <c r="L16094">
        <v>2.1030930232558149</v>
      </c>
      <c r="M16094" s="2">
        <f t="shared" si="504"/>
        <v>27.906976744186046</v>
      </c>
      <c r="N16094" t="s">
        <v>13</v>
      </c>
    </row>
    <row r="16095" spans="1:14">
      <c r="A16095">
        <v>13</v>
      </c>
      <c r="B16095" t="s">
        <v>20201</v>
      </c>
      <c r="C16095" t="s">
        <v>20202</v>
      </c>
      <c r="D16095">
        <v>13285</v>
      </c>
      <c r="E16095" s="1">
        <v>2.5089999999999999</v>
      </c>
      <c r="F16095">
        <v>2.6110000000000002</v>
      </c>
      <c r="G16095">
        <v>0.49</v>
      </c>
      <c r="H16095">
        <v>337</v>
      </c>
      <c r="I16095">
        <v>6.4</v>
      </c>
      <c r="J16095">
        <v>2.8500000000000001E-2</v>
      </c>
      <c r="K16095">
        <v>0.71</v>
      </c>
      <c r="L16095">
        <v>2.1030930232558149</v>
      </c>
      <c r="M16095" s="2">
        <f t="shared" si="504"/>
        <v>30.232558139534881</v>
      </c>
      <c r="N16095" t="s">
        <v>13</v>
      </c>
    </row>
    <row r="16096" spans="1:14">
      <c r="A16096">
        <v>14</v>
      </c>
      <c r="B16096" t="s">
        <v>3534</v>
      </c>
      <c r="C16096" t="s">
        <v>3535</v>
      </c>
      <c r="D16096">
        <v>6622</v>
      </c>
      <c r="E16096" s="1">
        <v>2.38</v>
      </c>
      <c r="F16096">
        <v>2.3940000000000001</v>
      </c>
      <c r="G16096">
        <v>0.54900000000000004</v>
      </c>
      <c r="H16096">
        <v>244</v>
      </c>
      <c r="I16096">
        <v>7.4</v>
      </c>
      <c r="J16096">
        <v>1.4149999999999999E-2</v>
      </c>
      <c r="K16096">
        <v>0.73399999999999999</v>
      </c>
      <c r="L16096">
        <v>2.1030930232558149</v>
      </c>
      <c r="M16096" s="2">
        <f t="shared" si="504"/>
        <v>32.558139534883722</v>
      </c>
      <c r="N16096" t="s">
        <v>13</v>
      </c>
    </row>
    <row r="16097" spans="1:14">
      <c r="A16097">
        <v>15</v>
      </c>
      <c r="B16097" t="s">
        <v>20213</v>
      </c>
      <c r="C16097" t="s">
        <v>20214</v>
      </c>
      <c r="D16097">
        <v>10596</v>
      </c>
      <c r="E16097" s="1">
        <v>2.2999999999999998</v>
      </c>
      <c r="F16097">
        <v>2.3730000000000002</v>
      </c>
      <c r="G16097">
        <v>0.63400000000000001</v>
      </c>
      <c r="H16097">
        <v>246</v>
      </c>
      <c r="I16097" t="s">
        <v>18288</v>
      </c>
      <c r="J16097">
        <v>1.583E-2</v>
      </c>
      <c r="K16097">
        <v>0.77600000000000002</v>
      </c>
      <c r="L16097">
        <v>2.1030930232558149</v>
      </c>
      <c r="M16097" s="2">
        <f t="shared" si="504"/>
        <v>34.883720930232556</v>
      </c>
      <c r="N16097" t="s">
        <v>13</v>
      </c>
    </row>
    <row r="16098" spans="1:14">
      <c r="A16098">
        <v>16</v>
      </c>
      <c r="B16098" t="s">
        <v>9851</v>
      </c>
      <c r="C16098" t="s">
        <v>9852</v>
      </c>
      <c r="D16098">
        <v>7314</v>
      </c>
      <c r="E16098" s="1">
        <v>2.1419999999999999</v>
      </c>
      <c r="F16098">
        <v>2.0299999999999998</v>
      </c>
      <c r="G16098">
        <v>0.43099999999999999</v>
      </c>
      <c r="H16098">
        <v>232</v>
      </c>
      <c r="I16098">
        <v>8.6</v>
      </c>
      <c r="J16098">
        <v>1.4019999999999999E-2</v>
      </c>
      <c r="K16098">
        <v>0.66700000000000004</v>
      </c>
      <c r="L16098">
        <v>2.1030930232558149</v>
      </c>
      <c r="M16098" s="2">
        <f t="shared" si="504"/>
        <v>37.209302325581397</v>
      </c>
      <c r="N16098" t="s">
        <v>13</v>
      </c>
    </row>
    <row r="16099" spans="1:14">
      <c r="A16099">
        <v>17</v>
      </c>
      <c r="B16099" t="s">
        <v>21903</v>
      </c>
      <c r="C16099" t="s">
        <v>21904</v>
      </c>
      <c r="D16099">
        <v>1202</v>
      </c>
      <c r="E16099" s="1">
        <v>2.1</v>
      </c>
      <c r="F16099">
        <v>2.0569999999999999</v>
      </c>
      <c r="G16099">
        <v>0.71099999999999997</v>
      </c>
      <c r="H16099">
        <v>45</v>
      </c>
      <c r="I16099">
        <v>8.6</v>
      </c>
      <c r="J16099">
        <v>2.2000000000000001E-3</v>
      </c>
      <c r="K16099">
        <v>0.65500000000000003</v>
      </c>
      <c r="L16099">
        <v>2.1030930232558149</v>
      </c>
      <c r="M16099" s="2">
        <f t="shared" si="504"/>
        <v>39.534883720930232</v>
      </c>
      <c r="N16099" t="s">
        <v>13</v>
      </c>
    </row>
    <row r="16100" spans="1:14">
      <c r="A16100">
        <v>18</v>
      </c>
      <c r="B16100" t="s">
        <v>3540</v>
      </c>
      <c r="C16100" t="s">
        <v>3541</v>
      </c>
      <c r="D16100">
        <v>13797</v>
      </c>
      <c r="E16100" s="1">
        <v>1.9770000000000001</v>
      </c>
      <c r="F16100">
        <v>2</v>
      </c>
      <c r="G16100">
        <v>0.32600000000000001</v>
      </c>
      <c r="H16100">
        <v>1005</v>
      </c>
      <c r="I16100">
        <v>6</v>
      </c>
      <c r="J16100">
        <v>2.0379999999999999E-2</v>
      </c>
      <c r="K16100">
        <v>0.35199999999999998</v>
      </c>
      <c r="L16100">
        <v>2.1030930232558149</v>
      </c>
      <c r="M16100" s="2">
        <f t="shared" si="504"/>
        <v>41.860465116279073</v>
      </c>
      <c r="N16100" t="s">
        <v>13</v>
      </c>
    </row>
    <row r="16101" spans="1:14">
      <c r="A16101">
        <v>19</v>
      </c>
      <c r="B16101" t="s">
        <v>8957</v>
      </c>
      <c r="C16101" t="s">
        <v>8958</v>
      </c>
      <c r="D16101">
        <v>6856</v>
      </c>
      <c r="E16101" s="1">
        <v>1.9419999999999999</v>
      </c>
      <c r="F16101">
        <v>1.839</v>
      </c>
      <c r="G16101">
        <v>0.32800000000000001</v>
      </c>
      <c r="H16101">
        <v>177</v>
      </c>
      <c r="I16101" t="s">
        <v>18288</v>
      </c>
      <c r="J16101">
        <v>8.7399999999999995E-3</v>
      </c>
      <c r="K16101">
        <v>0.51100000000000001</v>
      </c>
      <c r="L16101">
        <v>2.1030930232558149</v>
      </c>
      <c r="M16101" s="2">
        <f t="shared" si="504"/>
        <v>44.186046511627907</v>
      </c>
      <c r="N16101" t="s">
        <v>13</v>
      </c>
    </row>
    <row r="16102" spans="1:14">
      <c r="A16102">
        <v>20</v>
      </c>
      <c r="B16102" t="s">
        <v>17226</v>
      </c>
      <c r="C16102" t="s">
        <v>17227</v>
      </c>
      <c r="D16102">
        <v>1489</v>
      </c>
      <c r="E16102" s="1">
        <v>1.855</v>
      </c>
      <c r="F16102">
        <v>1.8540000000000001</v>
      </c>
      <c r="G16102">
        <v>0.28000000000000003</v>
      </c>
      <c r="H16102">
        <v>644</v>
      </c>
      <c r="I16102">
        <v>1.9</v>
      </c>
      <c r="J16102">
        <v>5.2500000000000003E-3</v>
      </c>
      <c r="K16102">
        <v>0.42399999999999999</v>
      </c>
      <c r="L16102">
        <v>2.1030930232558149</v>
      </c>
      <c r="M16102" s="2">
        <f t="shared" si="504"/>
        <v>46.511627906976742</v>
      </c>
      <c r="N16102" t="s">
        <v>13</v>
      </c>
    </row>
    <row r="16103" spans="1:14">
      <c r="A16103">
        <v>21</v>
      </c>
      <c r="B16103" t="s">
        <v>21107</v>
      </c>
      <c r="C16103" t="s">
        <v>21108</v>
      </c>
      <c r="D16103">
        <v>2959</v>
      </c>
      <c r="E16103" s="1">
        <v>1.7470000000000001</v>
      </c>
      <c r="F16103">
        <v>1.978</v>
      </c>
      <c r="G16103">
        <v>0.29599999999999999</v>
      </c>
      <c r="H16103">
        <v>169</v>
      </c>
      <c r="I16103">
        <v>7.2</v>
      </c>
      <c r="J16103">
        <v>5.7200000000000003E-3</v>
      </c>
      <c r="K16103">
        <v>0.55400000000000005</v>
      </c>
      <c r="L16103">
        <v>2.1030930232558149</v>
      </c>
      <c r="M16103" s="2">
        <f t="shared" si="504"/>
        <v>48.837209302325576</v>
      </c>
      <c r="N16103" t="s">
        <v>13</v>
      </c>
    </row>
    <row r="16104" spans="1:14">
      <c r="A16104">
        <v>22</v>
      </c>
      <c r="B16104" t="s">
        <v>3532</v>
      </c>
      <c r="C16104" t="s">
        <v>3533</v>
      </c>
      <c r="D16104">
        <v>4011</v>
      </c>
      <c r="E16104" s="1">
        <v>1.706</v>
      </c>
      <c r="F16104">
        <v>1.391</v>
      </c>
      <c r="G16104">
        <v>0.38800000000000001</v>
      </c>
      <c r="H16104">
        <v>85</v>
      </c>
      <c r="I16104" t="s">
        <v>18288</v>
      </c>
      <c r="J16104">
        <v>6.0699999999999999E-3</v>
      </c>
      <c r="K16104">
        <v>0.55200000000000005</v>
      </c>
      <c r="L16104">
        <v>2.1030930232558149</v>
      </c>
      <c r="M16104" s="2">
        <f t="shared" si="504"/>
        <v>51.162790697674424</v>
      </c>
      <c r="N16104" t="s">
        <v>13</v>
      </c>
    </row>
    <row r="16105" spans="1:14">
      <c r="A16105">
        <v>23</v>
      </c>
      <c r="B16105" t="s">
        <v>9855</v>
      </c>
      <c r="C16105" t="s">
        <v>9856</v>
      </c>
      <c r="D16105">
        <v>5790</v>
      </c>
      <c r="E16105" s="1">
        <v>1.67</v>
      </c>
      <c r="F16105">
        <v>1.4890000000000001</v>
      </c>
      <c r="G16105">
        <v>0.28100000000000003</v>
      </c>
      <c r="H16105">
        <v>114</v>
      </c>
      <c r="I16105" t="s">
        <v>18288</v>
      </c>
      <c r="J16105">
        <v>5.7800000000000004E-3</v>
      </c>
      <c r="K16105">
        <v>0.47799999999999998</v>
      </c>
      <c r="L16105">
        <v>2.1030930232558149</v>
      </c>
      <c r="M16105" s="2">
        <f t="shared" si="504"/>
        <v>53.488372093023251</v>
      </c>
      <c r="N16105" t="s">
        <v>13</v>
      </c>
    </row>
    <row r="16106" spans="1:14">
      <c r="A16106">
        <v>24</v>
      </c>
      <c r="B16106" t="s">
        <v>3550</v>
      </c>
      <c r="C16106" t="s">
        <v>3551</v>
      </c>
      <c r="D16106">
        <v>1215</v>
      </c>
      <c r="E16106" s="1">
        <v>1.546</v>
      </c>
      <c r="F16106">
        <v>1.444</v>
      </c>
      <c r="G16106">
        <v>0.29199999999999998</v>
      </c>
      <c r="H16106">
        <v>65</v>
      </c>
      <c r="I16106">
        <v>7.1</v>
      </c>
      <c r="J16106">
        <v>2.97E-3</v>
      </c>
      <c r="K16106">
        <v>0.45900000000000002</v>
      </c>
      <c r="L16106">
        <v>2.1030930232558149</v>
      </c>
      <c r="M16106" s="2">
        <f t="shared" si="504"/>
        <v>55.813953488372093</v>
      </c>
      <c r="N16106" t="s">
        <v>13</v>
      </c>
    </row>
    <row r="16107" spans="1:14">
      <c r="A16107">
        <v>25</v>
      </c>
      <c r="B16107" t="s">
        <v>21581</v>
      </c>
      <c r="C16107" t="s">
        <v>21582</v>
      </c>
      <c r="D16107">
        <v>3556</v>
      </c>
      <c r="E16107" s="1">
        <v>1.528</v>
      </c>
      <c r="F16107">
        <v>1.431</v>
      </c>
      <c r="G16107">
        <v>0.26200000000000001</v>
      </c>
      <c r="H16107">
        <v>122</v>
      </c>
      <c r="I16107">
        <v>8.3000000000000007</v>
      </c>
      <c r="J16107">
        <v>6.0299999999999998E-3</v>
      </c>
      <c r="K16107">
        <v>0.378</v>
      </c>
      <c r="L16107">
        <v>2.1030930232558149</v>
      </c>
      <c r="M16107" s="2">
        <f t="shared" si="504"/>
        <v>58.139534883720934</v>
      </c>
      <c r="N16107" t="s">
        <v>13</v>
      </c>
    </row>
    <row r="16108" spans="1:14">
      <c r="A16108">
        <v>26</v>
      </c>
      <c r="B16108" t="s">
        <v>3526</v>
      </c>
      <c r="C16108" t="s">
        <v>3527</v>
      </c>
      <c r="D16108">
        <v>431</v>
      </c>
      <c r="E16108" s="1">
        <v>1.4239999999999999</v>
      </c>
      <c r="F16108">
        <v>1.8180000000000001</v>
      </c>
      <c r="G16108">
        <v>0.125</v>
      </c>
      <c r="H16108">
        <v>8</v>
      </c>
      <c r="I16108">
        <v>8.8000000000000007</v>
      </c>
      <c r="J16108">
        <v>8.4000000000000003E-4</v>
      </c>
      <c r="K16108">
        <v>0.623</v>
      </c>
      <c r="L16108">
        <v>2.1030930232558149</v>
      </c>
      <c r="M16108" s="2">
        <f t="shared" si="504"/>
        <v>60.465116279069761</v>
      </c>
      <c r="N16108" t="s">
        <v>13</v>
      </c>
    </row>
    <row r="16109" spans="1:14">
      <c r="A16109">
        <v>27</v>
      </c>
      <c r="B16109" t="s">
        <v>21187</v>
      </c>
      <c r="C16109" t="s">
        <v>21188</v>
      </c>
      <c r="D16109">
        <v>948</v>
      </c>
      <c r="E16109" s="1">
        <v>1.4239999999999999</v>
      </c>
      <c r="F16109">
        <v>1.4430000000000001</v>
      </c>
      <c r="G16109">
        <v>0.86399999999999999</v>
      </c>
      <c r="H16109">
        <v>59</v>
      </c>
      <c r="I16109">
        <v>7.7</v>
      </c>
      <c r="J16109">
        <v>1.33E-3</v>
      </c>
      <c r="K16109">
        <v>0.32400000000000001</v>
      </c>
      <c r="L16109">
        <v>2.1030930232558149</v>
      </c>
      <c r="M16109" s="2">
        <f t="shared" si="504"/>
        <v>62.790697674418603</v>
      </c>
      <c r="N16109" t="s">
        <v>13</v>
      </c>
    </row>
    <row r="16110" spans="1:14">
      <c r="A16110">
        <v>28</v>
      </c>
      <c r="B16110" t="s">
        <v>3528</v>
      </c>
      <c r="C16110" t="s">
        <v>3529</v>
      </c>
      <c r="D16110">
        <v>468</v>
      </c>
      <c r="E16110" s="1">
        <v>1.2789999999999999</v>
      </c>
      <c r="F16110">
        <v>1.036</v>
      </c>
      <c r="G16110">
        <v>0.222</v>
      </c>
      <c r="H16110">
        <v>27</v>
      </c>
      <c r="I16110">
        <v>8.4</v>
      </c>
      <c r="J16110">
        <v>5.5000000000000003E-4</v>
      </c>
      <c r="K16110">
        <v>0.187</v>
      </c>
      <c r="L16110">
        <v>2.1030930232558149</v>
      </c>
      <c r="M16110" s="2">
        <f t="shared" si="504"/>
        <v>65.116279069767444</v>
      </c>
      <c r="N16110" t="s">
        <v>13</v>
      </c>
    </row>
    <row r="16111" spans="1:14">
      <c r="A16111">
        <v>29</v>
      </c>
      <c r="B16111" t="s">
        <v>9849</v>
      </c>
      <c r="C16111" t="s">
        <v>9850</v>
      </c>
      <c r="D16111">
        <v>651</v>
      </c>
      <c r="E16111" s="1">
        <v>1.2589999999999999</v>
      </c>
      <c r="F16111">
        <v>1.208</v>
      </c>
      <c r="G16111">
        <v>0.15</v>
      </c>
      <c r="H16111">
        <v>40</v>
      </c>
      <c r="I16111">
        <v>5.7</v>
      </c>
      <c r="J16111">
        <v>1.9300000000000001E-3</v>
      </c>
      <c r="K16111">
        <v>0.38700000000000001</v>
      </c>
      <c r="L16111">
        <v>2.1030930232558149</v>
      </c>
      <c r="M16111" s="2">
        <f t="shared" si="504"/>
        <v>67.441860465116278</v>
      </c>
      <c r="N16111" t="s">
        <v>13</v>
      </c>
    </row>
    <row r="16112" spans="1:14">
      <c r="A16112">
        <v>30</v>
      </c>
      <c r="B16112" t="s">
        <v>21789</v>
      </c>
      <c r="C16112" t="s">
        <v>21790</v>
      </c>
      <c r="D16112">
        <v>344</v>
      </c>
      <c r="E16112" s="1">
        <v>1.244</v>
      </c>
      <c r="F16112">
        <v>1.2609999999999999</v>
      </c>
      <c r="G16112">
        <v>0.13600000000000001</v>
      </c>
      <c r="H16112">
        <v>22</v>
      </c>
      <c r="I16112">
        <v>6.6</v>
      </c>
      <c r="J16112">
        <v>8.9999999999999998E-4</v>
      </c>
      <c r="K16112">
        <v>0.44800000000000001</v>
      </c>
      <c r="L16112">
        <v>2.1030930232558149</v>
      </c>
      <c r="M16112" s="2">
        <f t="shared" si="504"/>
        <v>69.767441860465112</v>
      </c>
      <c r="N16112" t="s">
        <v>13</v>
      </c>
    </row>
    <row r="16113" spans="1:14">
      <c r="A16113">
        <v>31</v>
      </c>
      <c r="B16113" t="s">
        <v>21063</v>
      </c>
      <c r="C16113" t="s">
        <v>21064</v>
      </c>
      <c r="D16113">
        <v>887</v>
      </c>
      <c r="E16113" s="1">
        <v>1.1759999999999999</v>
      </c>
      <c r="F16113">
        <v>1.2809999999999999</v>
      </c>
      <c r="G16113">
        <v>0.37</v>
      </c>
      <c r="H16113">
        <v>100</v>
      </c>
      <c r="I16113">
        <v>5.8</v>
      </c>
      <c r="J16113">
        <v>2.2100000000000002E-3</v>
      </c>
      <c r="K16113">
        <v>0.376</v>
      </c>
      <c r="L16113">
        <v>2.1030930232558149</v>
      </c>
      <c r="M16113" s="2">
        <f t="shared" si="504"/>
        <v>72.093023255813947</v>
      </c>
      <c r="N16113" t="s">
        <v>13</v>
      </c>
    </row>
    <row r="16114" spans="1:14">
      <c r="A16114">
        <v>32</v>
      </c>
      <c r="B16114" t="s">
        <v>8983</v>
      </c>
      <c r="C16114" t="s">
        <v>8984</v>
      </c>
      <c r="D16114">
        <v>21899</v>
      </c>
      <c r="E16114" s="1">
        <v>1.1419999999999999</v>
      </c>
      <c r="F16114">
        <v>1.077</v>
      </c>
      <c r="G16114">
        <v>0.32100000000000001</v>
      </c>
      <c r="H16114">
        <v>892</v>
      </c>
      <c r="I16114">
        <v>8</v>
      </c>
      <c r="J16114">
        <v>4.3770000000000003E-2</v>
      </c>
      <c r="K16114">
        <v>0.33400000000000002</v>
      </c>
      <c r="L16114">
        <v>2.1030930232558149</v>
      </c>
      <c r="M16114" s="2">
        <f t="shared" si="504"/>
        <v>74.418604651162795</v>
      </c>
      <c r="N16114" t="s">
        <v>13</v>
      </c>
    </row>
    <row r="16115" spans="1:14">
      <c r="A16115">
        <v>33</v>
      </c>
      <c r="B16115" t="s">
        <v>9843</v>
      </c>
      <c r="C16115" t="s">
        <v>9844</v>
      </c>
      <c r="D16115">
        <v>1106</v>
      </c>
      <c r="E16115" s="1">
        <v>0.83</v>
      </c>
      <c r="F16115">
        <v>0.998</v>
      </c>
      <c r="G16115">
        <v>0.14599999999999999</v>
      </c>
      <c r="H16115">
        <v>96</v>
      </c>
      <c r="I16115">
        <v>6.6</v>
      </c>
      <c r="J16115">
        <v>2.97E-3</v>
      </c>
      <c r="K16115">
        <v>0.34699999999999998</v>
      </c>
      <c r="L16115">
        <v>2.1030930232558149</v>
      </c>
      <c r="M16115" s="2">
        <f t="shared" si="504"/>
        <v>76.744186046511629</v>
      </c>
      <c r="N16115" t="s">
        <v>13</v>
      </c>
    </row>
    <row r="16116" spans="1:14">
      <c r="A16116">
        <v>34</v>
      </c>
      <c r="B16116" t="s">
        <v>21791</v>
      </c>
      <c r="C16116" t="s">
        <v>21792</v>
      </c>
      <c r="D16116">
        <v>262</v>
      </c>
      <c r="E16116" s="1">
        <v>0.70799999999999996</v>
      </c>
      <c r="F16116">
        <v>1.0740000000000001</v>
      </c>
      <c r="G16116">
        <v>0</v>
      </c>
      <c r="H16116">
        <v>15</v>
      </c>
      <c r="I16116">
        <v>6</v>
      </c>
      <c r="J16116">
        <v>9.2000000000000003E-4</v>
      </c>
      <c r="K16116">
        <v>0.42899999999999999</v>
      </c>
      <c r="L16116">
        <v>2.1030930232558149</v>
      </c>
      <c r="M16116" s="2">
        <f t="shared" si="504"/>
        <v>79.069767441860463</v>
      </c>
      <c r="N16116" t="s">
        <v>13</v>
      </c>
    </row>
    <row r="16117" spans="1:14">
      <c r="A16117">
        <v>35</v>
      </c>
      <c r="B16117" t="s">
        <v>3530</v>
      </c>
      <c r="C16117" t="s">
        <v>3531</v>
      </c>
      <c r="D16117">
        <v>1064</v>
      </c>
      <c r="E16117" s="1">
        <v>0.68600000000000005</v>
      </c>
      <c r="G16117">
        <v>0.06</v>
      </c>
      <c r="H16117">
        <v>150</v>
      </c>
      <c r="I16117">
        <v>9.6</v>
      </c>
      <c r="J16117">
        <v>1.6199999999999999E-3</v>
      </c>
      <c r="L16117">
        <v>2.1030930232558149</v>
      </c>
      <c r="M16117" s="2">
        <f t="shared" si="504"/>
        <v>81.395348837209298</v>
      </c>
      <c r="N16117" t="s">
        <v>13</v>
      </c>
    </row>
    <row r="16118" spans="1:14">
      <c r="A16118">
        <v>36</v>
      </c>
      <c r="B16118" t="s">
        <v>3544</v>
      </c>
      <c r="C16118" t="s">
        <v>3545</v>
      </c>
      <c r="D16118">
        <v>726</v>
      </c>
      <c r="E16118" s="1">
        <v>0.66700000000000004</v>
      </c>
      <c r="F16118">
        <v>0.61099999999999999</v>
      </c>
      <c r="G16118">
        <v>8.3000000000000004E-2</v>
      </c>
      <c r="H16118">
        <v>84</v>
      </c>
      <c r="I16118" t="s">
        <v>18288</v>
      </c>
      <c r="J16118">
        <v>9.3999999999999997E-4</v>
      </c>
      <c r="K16118">
        <v>0.151</v>
      </c>
      <c r="L16118">
        <v>2.1030930232558149</v>
      </c>
      <c r="M16118" s="2">
        <f t="shared" si="504"/>
        <v>83.720930232558146</v>
      </c>
      <c r="N16118" t="s">
        <v>13</v>
      </c>
    </row>
    <row r="16119" spans="1:14">
      <c r="A16119">
        <v>37</v>
      </c>
      <c r="B16119" t="s">
        <v>16430</v>
      </c>
      <c r="C16119" t="s">
        <v>16431</v>
      </c>
      <c r="D16119">
        <v>184</v>
      </c>
      <c r="E16119" s="1">
        <v>0.63600000000000001</v>
      </c>
      <c r="F16119">
        <v>0.53600000000000003</v>
      </c>
      <c r="G16119">
        <v>0.34599999999999997</v>
      </c>
      <c r="H16119">
        <v>52</v>
      </c>
      <c r="I16119">
        <v>3</v>
      </c>
      <c r="J16119">
        <v>1.2099999999999999E-3</v>
      </c>
      <c r="K16119">
        <v>0.223</v>
      </c>
      <c r="L16119">
        <v>2.1030930232558149</v>
      </c>
      <c r="M16119" s="2">
        <f t="shared" si="504"/>
        <v>86.04651162790698</v>
      </c>
      <c r="N16119" t="s">
        <v>13</v>
      </c>
    </row>
    <row r="16120" spans="1:14">
      <c r="A16120">
        <v>38</v>
      </c>
      <c r="B16120" t="s">
        <v>5028</v>
      </c>
      <c r="C16120" t="s">
        <v>5029</v>
      </c>
      <c r="D16120">
        <v>2408</v>
      </c>
      <c r="E16120" s="1">
        <v>0.55900000000000005</v>
      </c>
      <c r="F16120">
        <v>0.51600000000000001</v>
      </c>
      <c r="G16120">
        <v>0.17199999999999999</v>
      </c>
      <c r="H16120">
        <v>233</v>
      </c>
      <c r="I16120" t="s">
        <v>18288</v>
      </c>
      <c r="J16120">
        <v>3.9199999999999999E-3</v>
      </c>
      <c r="K16120">
        <v>0.158</v>
      </c>
      <c r="L16120">
        <v>2.1030930232558149</v>
      </c>
      <c r="M16120" s="2">
        <f t="shared" si="504"/>
        <v>88.372093023255815</v>
      </c>
      <c r="N16120" t="s">
        <v>13</v>
      </c>
    </row>
    <row r="16121" spans="1:14">
      <c r="A16121">
        <v>39</v>
      </c>
      <c r="B16121" t="s">
        <v>20275</v>
      </c>
      <c r="C16121" t="s">
        <v>20276</v>
      </c>
      <c r="D16121">
        <v>340</v>
      </c>
      <c r="E16121" s="1">
        <v>0.53</v>
      </c>
      <c r="F16121">
        <v>0.73199999999999998</v>
      </c>
      <c r="G16121">
        <v>3.3000000000000002E-2</v>
      </c>
      <c r="H16121">
        <v>61</v>
      </c>
      <c r="I16121">
        <v>5.8</v>
      </c>
      <c r="J16121">
        <v>8.0999999999999996E-4</v>
      </c>
      <c r="K16121">
        <v>0.184</v>
      </c>
      <c r="L16121">
        <v>2.1030930232558149</v>
      </c>
      <c r="M16121" s="2">
        <f t="shared" si="504"/>
        <v>90.697674418604649</v>
      </c>
      <c r="N16121" t="s">
        <v>13</v>
      </c>
    </row>
    <row r="16122" spans="1:14">
      <c r="A16122">
        <v>40</v>
      </c>
      <c r="B16122" t="s">
        <v>19502</v>
      </c>
      <c r="C16122" t="s">
        <v>19503</v>
      </c>
      <c r="D16122">
        <v>1095</v>
      </c>
      <c r="E16122" s="1">
        <v>0.51300000000000001</v>
      </c>
      <c r="F16122">
        <v>0.52700000000000002</v>
      </c>
      <c r="G16122">
        <v>0.08</v>
      </c>
      <c r="H16122">
        <v>188</v>
      </c>
      <c r="I16122">
        <v>5.8</v>
      </c>
      <c r="J16122">
        <v>1.7700000000000001E-3</v>
      </c>
      <c r="K16122">
        <v>9.8000000000000004E-2</v>
      </c>
      <c r="L16122">
        <v>2.1030930232558149</v>
      </c>
      <c r="M16122" s="2">
        <f t="shared" si="504"/>
        <v>93.023255813953483</v>
      </c>
      <c r="N16122" t="s">
        <v>13</v>
      </c>
    </row>
    <row r="16123" spans="1:14">
      <c r="A16123">
        <v>41</v>
      </c>
      <c r="B16123" t="s">
        <v>3548</v>
      </c>
      <c r="C16123" t="s">
        <v>3549</v>
      </c>
      <c r="D16123">
        <v>301</v>
      </c>
      <c r="E16123" s="1">
        <v>0.41699999999999998</v>
      </c>
      <c r="F16123">
        <v>0.33500000000000002</v>
      </c>
      <c r="G16123">
        <v>0.29399999999999998</v>
      </c>
      <c r="H16123">
        <v>51</v>
      </c>
      <c r="I16123">
        <v>7.5</v>
      </c>
      <c r="J16123">
        <v>4.0000000000000002E-4</v>
      </c>
      <c r="K16123">
        <v>7.0000000000000007E-2</v>
      </c>
      <c r="L16123">
        <v>2.1030930232558149</v>
      </c>
      <c r="M16123" s="2">
        <f t="shared" si="504"/>
        <v>95.348837209302332</v>
      </c>
      <c r="N16123" t="s">
        <v>13</v>
      </c>
    </row>
    <row r="16124" spans="1:14">
      <c r="A16124">
        <v>42</v>
      </c>
      <c r="B16124" t="s">
        <v>21099</v>
      </c>
      <c r="C16124" t="s">
        <v>21100</v>
      </c>
      <c r="D16124">
        <v>554</v>
      </c>
      <c r="E16124" s="1">
        <v>0.34</v>
      </c>
      <c r="F16124">
        <v>0.44500000000000001</v>
      </c>
      <c r="G16124">
        <v>0.2</v>
      </c>
      <c r="H16124">
        <v>20</v>
      </c>
      <c r="I16124" t="s">
        <v>18288</v>
      </c>
      <c r="J16124">
        <v>2.1000000000000001E-4</v>
      </c>
      <c r="K16124">
        <v>0.109</v>
      </c>
      <c r="L16124">
        <v>2.1030930232558149</v>
      </c>
      <c r="M16124" s="2">
        <f t="shared" si="504"/>
        <v>97.674418604651152</v>
      </c>
      <c r="N16124" t="s">
        <v>13</v>
      </c>
    </row>
    <row r="16125" spans="1:14">
      <c r="A16125">
        <v>43</v>
      </c>
      <c r="B16125" t="s">
        <v>3546</v>
      </c>
      <c r="C16125" t="s">
        <v>3547</v>
      </c>
      <c r="D16125">
        <v>1339</v>
      </c>
      <c r="E16125" s="1">
        <v>0.29299999999999998</v>
      </c>
      <c r="F16125">
        <v>0.248</v>
      </c>
      <c r="G16125">
        <v>4.2999999999999997E-2</v>
      </c>
      <c r="H16125">
        <v>736</v>
      </c>
      <c r="I16125">
        <v>4.2</v>
      </c>
      <c r="J16125">
        <v>2.5100000000000001E-3</v>
      </c>
      <c r="K16125">
        <v>3.9E-2</v>
      </c>
      <c r="L16125">
        <v>2.1030930232558149</v>
      </c>
      <c r="M16125" s="2">
        <f t="shared" si="504"/>
        <v>100</v>
      </c>
      <c r="N16125" t="s">
        <v>13</v>
      </c>
    </row>
    <row r="16126" spans="1:14" s="3" customFormat="1">
      <c r="E16126" s="4"/>
      <c r="M16126" s="5"/>
    </row>
    <row r="16127" spans="1:14">
      <c r="A16127">
        <v>1</v>
      </c>
      <c r="B16127" t="s">
        <v>12565</v>
      </c>
      <c r="C16127" t="s">
        <v>12566</v>
      </c>
      <c r="D16127">
        <v>438</v>
      </c>
      <c r="E16127" s="1">
        <v>7.0529999999999999</v>
      </c>
      <c r="F16127">
        <v>5.2560000000000002</v>
      </c>
      <c r="G16127">
        <v>0.125</v>
      </c>
      <c r="H16127">
        <v>8</v>
      </c>
      <c r="I16127">
        <v>6.3</v>
      </c>
      <c r="J16127">
        <v>8.8999999999999995E-4</v>
      </c>
      <c r="K16127">
        <v>1.3</v>
      </c>
      <c r="L16127">
        <f>AVERAGE(E16127:E16210)</f>
        <v>1.60077380952381</v>
      </c>
      <c r="M16127" s="2">
        <f t="shared" ref="M16127:M16158" si="505">A16127/84*100</f>
        <v>1.1904761904761905</v>
      </c>
      <c r="N16127" t="s">
        <v>14</v>
      </c>
    </row>
    <row r="16128" spans="1:14">
      <c r="A16128">
        <v>2</v>
      </c>
      <c r="B16128" t="s">
        <v>10133</v>
      </c>
      <c r="C16128" t="s">
        <v>10134</v>
      </c>
      <c r="D16128">
        <v>2207</v>
      </c>
      <c r="E16128" s="1">
        <v>5.2830000000000004</v>
      </c>
      <c r="F16128">
        <v>4.8410000000000002</v>
      </c>
      <c r="G16128">
        <v>1</v>
      </c>
      <c r="H16128">
        <v>27</v>
      </c>
      <c r="I16128">
        <v>9.1999999999999993</v>
      </c>
      <c r="J16128">
        <v>4.0000000000000001E-3</v>
      </c>
      <c r="K16128">
        <v>1.6539999999999999</v>
      </c>
      <c r="L16128">
        <v>1.60077380952381</v>
      </c>
      <c r="M16128" s="2">
        <f t="shared" si="505"/>
        <v>2.3809523809523809</v>
      </c>
      <c r="N16128" t="s">
        <v>14</v>
      </c>
    </row>
    <row r="16129" spans="1:14">
      <c r="A16129">
        <v>3</v>
      </c>
      <c r="B16129" t="s">
        <v>3612</v>
      </c>
      <c r="C16129" t="s">
        <v>3613</v>
      </c>
      <c r="D16129">
        <v>7069</v>
      </c>
      <c r="E16129" s="1">
        <v>5.2370000000000001</v>
      </c>
      <c r="F16129">
        <v>5.7549999999999999</v>
      </c>
      <c r="G16129">
        <v>0.64100000000000001</v>
      </c>
      <c r="H16129">
        <v>64</v>
      </c>
      <c r="I16129">
        <v>8.9</v>
      </c>
      <c r="J16129">
        <v>1.057E-2</v>
      </c>
      <c r="K16129">
        <v>1.7370000000000001</v>
      </c>
      <c r="L16129">
        <v>1.60077380952381</v>
      </c>
      <c r="M16129" s="2">
        <f t="shared" si="505"/>
        <v>3.5714285714285712</v>
      </c>
      <c r="N16129" t="s">
        <v>14</v>
      </c>
    </row>
    <row r="16130" spans="1:14">
      <c r="A16130">
        <v>4</v>
      </c>
      <c r="B16130" t="s">
        <v>3592</v>
      </c>
      <c r="C16130" t="s">
        <v>3593</v>
      </c>
      <c r="D16130">
        <v>25810</v>
      </c>
      <c r="E16130" s="1">
        <v>4.4749999999999996</v>
      </c>
      <c r="F16130">
        <v>5.3310000000000004</v>
      </c>
      <c r="G16130">
        <v>0.755</v>
      </c>
      <c r="H16130">
        <v>310</v>
      </c>
      <c r="I16130">
        <v>9.6</v>
      </c>
      <c r="J16130">
        <v>4.0660000000000002E-2</v>
      </c>
      <c r="K16130">
        <v>1.649</v>
      </c>
      <c r="L16130">
        <v>1.60077380952381</v>
      </c>
      <c r="M16130" s="2">
        <f t="shared" si="505"/>
        <v>4.7619047619047619</v>
      </c>
      <c r="N16130" t="s">
        <v>14</v>
      </c>
    </row>
    <row r="16131" spans="1:14">
      <c r="A16131">
        <v>5</v>
      </c>
      <c r="B16131" t="s">
        <v>5088</v>
      </c>
      <c r="C16131" t="s">
        <v>5089</v>
      </c>
      <c r="D16131">
        <v>18067</v>
      </c>
      <c r="E16131" s="1">
        <v>4.4390000000000001</v>
      </c>
      <c r="F16131">
        <v>4.9370000000000003</v>
      </c>
      <c r="G16131">
        <v>0.58199999999999996</v>
      </c>
      <c r="H16131">
        <v>318</v>
      </c>
      <c r="I16131">
        <v>7.7</v>
      </c>
      <c r="J16131">
        <v>3.8129999999999997E-2</v>
      </c>
      <c r="K16131">
        <v>1.57</v>
      </c>
      <c r="L16131">
        <v>1.60077380952381</v>
      </c>
      <c r="M16131" s="2">
        <f t="shared" si="505"/>
        <v>5.9523809523809517</v>
      </c>
      <c r="N16131" t="s">
        <v>14</v>
      </c>
    </row>
    <row r="16132" spans="1:14">
      <c r="A16132">
        <v>6</v>
      </c>
      <c r="B16132" t="s">
        <v>3558</v>
      </c>
      <c r="C16132" t="s">
        <v>3559</v>
      </c>
      <c r="D16132">
        <v>8280</v>
      </c>
      <c r="E16132" s="1">
        <v>3.6680000000000001</v>
      </c>
      <c r="F16132">
        <v>3.9849999999999999</v>
      </c>
      <c r="G16132">
        <v>1.02</v>
      </c>
      <c r="H16132">
        <v>198</v>
      </c>
      <c r="I16132">
        <v>6.3</v>
      </c>
      <c r="J16132">
        <v>2.0480000000000002E-2</v>
      </c>
      <c r="K16132">
        <v>1.244</v>
      </c>
      <c r="L16132">
        <v>1.60077380952381</v>
      </c>
      <c r="M16132" s="2">
        <f t="shared" si="505"/>
        <v>7.1428571428571423</v>
      </c>
      <c r="N16132" t="s">
        <v>14</v>
      </c>
    </row>
    <row r="16133" spans="1:14">
      <c r="A16133">
        <v>7</v>
      </c>
      <c r="B16133" t="s">
        <v>10139</v>
      </c>
      <c r="C16133" t="s">
        <v>10140</v>
      </c>
      <c r="D16133">
        <v>42052</v>
      </c>
      <c r="E16133" s="1">
        <v>3.484</v>
      </c>
      <c r="F16133">
        <v>4.1559999999999997</v>
      </c>
      <c r="G16133">
        <v>0.52100000000000002</v>
      </c>
      <c r="H16133">
        <v>443</v>
      </c>
      <c r="I16133" t="s">
        <v>18288</v>
      </c>
      <c r="J16133">
        <v>4.9630000000000001E-2</v>
      </c>
      <c r="K16133">
        <v>1.244</v>
      </c>
      <c r="L16133">
        <v>1.60077380952381</v>
      </c>
      <c r="M16133" s="2">
        <f t="shared" si="505"/>
        <v>8.3333333333333321</v>
      </c>
      <c r="N16133" t="s">
        <v>14</v>
      </c>
    </row>
    <row r="16134" spans="1:14">
      <c r="A16134">
        <v>8</v>
      </c>
      <c r="B16134" t="s">
        <v>3604</v>
      </c>
      <c r="C16134" t="s">
        <v>3605</v>
      </c>
      <c r="D16134">
        <v>3798</v>
      </c>
      <c r="E16134" s="1">
        <v>3.214</v>
      </c>
      <c r="F16134">
        <v>3.2690000000000001</v>
      </c>
      <c r="G16134">
        <v>0.55900000000000005</v>
      </c>
      <c r="H16134">
        <v>118</v>
      </c>
      <c r="I16134">
        <v>5.5</v>
      </c>
      <c r="J16134">
        <v>1.0829999999999999E-2</v>
      </c>
      <c r="K16134">
        <v>1.024</v>
      </c>
      <c r="L16134">
        <v>1.60077380952381</v>
      </c>
      <c r="M16134" s="2">
        <f t="shared" si="505"/>
        <v>9.5238095238095237</v>
      </c>
      <c r="N16134" t="s">
        <v>14</v>
      </c>
    </row>
    <row r="16135" spans="1:14">
      <c r="A16135">
        <v>9</v>
      </c>
      <c r="B16135" t="s">
        <v>5140</v>
      </c>
      <c r="C16135" t="s">
        <v>5141</v>
      </c>
      <c r="D16135">
        <v>3792</v>
      </c>
      <c r="E16135" s="1">
        <v>2.9470000000000001</v>
      </c>
      <c r="F16135">
        <v>3.4390000000000001</v>
      </c>
      <c r="G16135">
        <v>0.495</v>
      </c>
      <c r="H16135">
        <v>93</v>
      </c>
      <c r="I16135">
        <v>7.8</v>
      </c>
      <c r="J16135">
        <v>6.94E-3</v>
      </c>
      <c r="K16135">
        <v>0.96499999999999997</v>
      </c>
      <c r="L16135">
        <v>1.60077380952381</v>
      </c>
      <c r="M16135" s="2">
        <f t="shared" si="505"/>
        <v>10.714285714285714</v>
      </c>
      <c r="N16135" t="s">
        <v>14</v>
      </c>
    </row>
    <row r="16136" spans="1:14">
      <c r="A16136">
        <v>10</v>
      </c>
      <c r="B16136" t="s">
        <v>3578</v>
      </c>
      <c r="C16136" t="s">
        <v>3579</v>
      </c>
      <c r="D16136">
        <v>2316</v>
      </c>
      <c r="E16136" s="1">
        <v>2.899</v>
      </c>
      <c r="F16136">
        <v>2.8690000000000002</v>
      </c>
      <c r="G16136">
        <v>0.42699999999999999</v>
      </c>
      <c r="H16136">
        <v>89</v>
      </c>
      <c r="I16136">
        <v>4.5</v>
      </c>
      <c r="J16136">
        <v>7.1000000000000004E-3</v>
      </c>
      <c r="K16136">
        <v>0.85599999999999998</v>
      </c>
      <c r="L16136">
        <v>1.60077380952381</v>
      </c>
      <c r="M16136" s="2">
        <f t="shared" si="505"/>
        <v>11.904761904761903</v>
      </c>
      <c r="N16136" t="s">
        <v>14</v>
      </c>
    </row>
    <row r="16137" spans="1:14">
      <c r="A16137">
        <v>11</v>
      </c>
      <c r="B16137" t="s">
        <v>5158</v>
      </c>
      <c r="C16137" t="s">
        <v>5159</v>
      </c>
      <c r="D16137">
        <v>5580</v>
      </c>
      <c r="E16137" s="1">
        <v>2.6760000000000002</v>
      </c>
      <c r="F16137">
        <v>2.569</v>
      </c>
      <c r="G16137">
        <v>0.36699999999999999</v>
      </c>
      <c r="H16137">
        <v>354</v>
      </c>
      <c r="I16137">
        <v>4.9000000000000004</v>
      </c>
      <c r="J16137">
        <v>1.6910000000000001E-2</v>
      </c>
      <c r="K16137">
        <v>0.75800000000000001</v>
      </c>
      <c r="L16137">
        <v>1.60077380952381</v>
      </c>
      <c r="M16137" s="2">
        <f t="shared" si="505"/>
        <v>13.095238095238097</v>
      </c>
      <c r="N16137" t="s">
        <v>14</v>
      </c>
    </row>
    <row r="16138" spans="1:14">
      <c r="A16138">
        <v>12</v>
      </c>
      <c r="B16138" t="s">
        <v>10131</v>
      </c>
      <c r="C16138" t="s">
        <v>10132</v>
      </c>
      <c r="D16138">
        <v>11432</v>
      </c>
      <c r="E16138" s="1">
        <v>2.66</v>
      </c>
      <c r="F16138">
        <v>2.6509999999999998</v>
      </c>
      <c r="G16138">
        <v>0.44</v>
      </c>
      <c r="H16138">
        <v>418</v>
      </c>
      <c r="I16138">
        <v>8.5</v>
      </c>
      <c r="J16138">
        <v>1.9290000000000002E-2</v>
      </c>
      <c r="K16138">
        <v>0.71499999999999997</v>
      </c>
      <c r="L16138">
        <v>1.60077380952381</v>
      </c>
      <c r="M16138" s="2">
        <f t="shared" si="505"/>
        <v>14.285714285714285</v>
      </c>
      <c r="N16138" t="s">
        <v>14</v>
      </c>
    </row>
    <row r="16139" spans="1:14">
      <c r="A16139">
        <v>13</v>
      </c>
      <c r="B16139" t="s">
        <v>3614</v>
      </c>
      <c r="C16139" t="s">
        <v>3615</v>
      </c>
      <c r="D16139">
        <v>648</v>
      </c>
      <c r="E16139" s="1">
        <v>2.6360000000000001</v>
      </c>
      <c r="F16139">
        <v>2.64</v>
      </c>
      <c r="G16139">
        <v>0.158</v>
      </c>
      <c r="H16139">
        <v>38</v>
      </c>
      <c r="I16139">
        <v>3.8</v>
      </c>
      <c r="J16139">
        <v>3.0000000000000001E-3</v>
      </c>
      <c r="K16139">
        <v>0.90500000000000003</v>
      </c>
      <c r="L16139">
        <v>1.60077380952381</v>
      </c>
      <c r="M16139" s="2">
        <f t="shared" si="505"/>
        <v>15.476190476190476</v>
      </c>
      <c r="N16139" t="s">
        <v>14</v>
      </c>
    </row>
    <row r="16140" spans="1:14">
      <c r="A16140">
        <v>14</v>
      </c>
      <c r="B16140" t="s">
        <v>6816</v>
      </c>
      <c r="C16140" t="s">
        <v>6817</v>
      </c>
      <c r="D16140">
        <v>2561</v>
      </c>
      <c r="E16140" s="1">
        <v>2.452</v>
      </c>
      <c r="F16140">
        <v>3.69</v>
      </c>
      <c r="G16140">
        <v>0.28199999999999997</v>
      </c>
      <c r="H16140">
        <v>39</v>
      </c>
      <c r="I16140" t="s">
        <v>18288</v>
      </c>
      <c r="J16140">
        <v>4.0499999999999998E-3</v>
      </c>
      <c r="K16140">
        <v>1.137</v>
      </c>
      <c r="L16140">
        <v>1.60077380952381</v>
      </c>
      <c r="M16140" s="2">
        <f t="shared" si="505"/>
        <v>16.666666666666664</v>
      </c>
      <c r="N16140" t="s">
        <v>14</v>
      </c>
    </row>
    <row r="16141" spans="1:14">
      <c r="A16141">
        <v>15</v>
      </c>
      <c r="B16141" t="s">
        <v>3560</v>
      </c>
      <c r="C16141" t="s">
        <v>3561</v>
      </c>
      <c r="D16141">
        <v>1754</v>
      </c>
      <c r="E16141" s="1">
        <v>2.3839999999999999</v>
      </c>
      <c r="F16141">
        <v>2.2829999999999999</v>
      </c>
      <c r="G16141">
        <v>0.17399999999999999</v>
      </c>
      <c r="H16141">
        <v>46</v>
      </c>
      <c r="I16141">
        <v>9.6</v>
      </c>
      <c r="J16141">
        <v>3.15E-3</v>
      </c>
      <c r="K16141">
        <v>0.78</v>
      </c>
      <c r="L16141">
        <v>1.60077380952381</v>
      </c>
      <c r="M16141" s="2">
        <f t="shared" si="505"/>
        <v>17.857142857142858</v>
      </c>
      <c r="N16141" t="s">
        <v>14</v>
      </c>
    </row>
    <row r="16142" spans="1:14">
      <c r="A16142">
        <v>16</v>
      </c>
      <c r="B16142" t="s">
        <v>3313</v>
      </c>
      <c r="C16142" t="s">
        <v>3314</v>
      </c>
      <c r="D16142">
        <v>16222</v>
      </c>
      <c r="E16142" s="1">
        <v>2.3580000000000001</v>
      </c>
      <c r="F16142">
        <v>2.8069999999999999</v>
      </c>
      <c r="G16142">
        <v>0.60099999999999998</v>
      </c>
      <c r="H16142">
        <v>358</v>
      </c>
      <c r="I16142">
        <v>9.5</v>
      </c>
      <c r="J16142">
        <v>2.231E-2</v>
      </c>
      <c r="K16142">
        <v>0.84799999999999998</v>
      </c>
      <c r="L16142">
        <v>1.60077380952381</v>
      </c>
      <c r="M16142" s="2">
        <f t="shared" si="505"/>
        <v>19.047619047619047</v>
      </c>
      <c r="N16142" t="s">
        <v>14</v>
      </c>
    </row>
    <row r="16143" spans="1:14">
      <c r="A16143">
        <v>17</v>
      </c>
      <c r="B16143" t="s">
        <v>5154</v>
      </c>
      <c r="C16143" t="s">
        <v>5155</v>
      </c>
      <c r="D16143">
        <v>5817</v>
      </c>
      <c r="E16143" s="1">
        <v>2.319</v>
      </c>
      <c r="F16143">
        <v>2.746</v>
      </c>
      <c r="G16143">
        <v>0.30199999999999999</v>
      </c>
      <c r="H16143">
        <v>285</v>
      </c>
      <c r="I16143">
        <v>6.8</v>
      </c>
      <c r="J16143">
        <v>1.3010000000000001E-2</v>
      </c>
      <c r="K16143">
        <v>0.80400000000000005</v>
      </c>
      <c r="L16143">
        <v>1.60077380952381</v>
      </c>
      <c r="M16143" s="2">
        <f t="shared" si="505"/>
        <v>20.238095238095237</v>
      </c>
      <c r="N16143" t="s">
        <v>14</v>
      </c>
    </row>
    <row r="16144" spans="1:14">
      <c r="A16144">
        <v>18</v>
      </c>
      <c r="B16144" t="s">
        <v>3570</v>
      </c>
      <c r="C16144" t="s">
        <v>3571</v>
      </c>
      <c r="D16144">
        <v>5567</v>
      </c>
      <c r="E16144" s="1">
        <v>2.2679999999999998</v>
      </c>
      <c r="F16144">
        <v>2.306</v>
      </c>
      <c r="G16144">
        <v>0.252</v>
      </c>
      <c r="H16144">
        <v>159</v>
      </c>
      <c r="I16144">
        <v>9.1999999999999993</v>
      </c>
      <c r="J16144">
        <v>7.4700000000000001E-3</v>
      </c>
      <c r="K16144">
        <v>0.55000000000000004</v>
      </c>
      <c r="L16144">
        <v>1.60077380952381</v>
      </c>
      <c r="M16144" s="2">
        <f t="shared" si="505"/>
        <v>21.428571428571427</v>
      </c>
      <c r="N16144" t="s">
        <v>14</v>
      </c>
    </row>
    <row r="16145" spans="1:14">
      <c r="A16145">
        <v>19</v>
      </c>
      <c r="B16145" t="s">
        <v>10137</v>
      </c>
      <c r="C16145" t="s">
        <v>10138</v>
      </c>
      <c r="D16145">
        <v>630</v>
      </c>
      <c r="E16145" s="1">
        <v>2.2469999999999999</v>
      </c>
      <c r="F16145">
        <v>2.3079999999999998</v>
      </c>
      <c r="G16145">
        <v>0.107</v>
      </c>
      <c r="H16145">
        <v>56</v>
      </c>
      <c r="I16145">
        <v>3.8</v>
      </c>
      <c r="J16145">
        <v>2.5200000000000001E-3</v>
      </c>
      <c r="K16145">
        <v>0.63200000000000001</v>
      </c>
      <c r="L16145">
        <v>1.60077380952381</v>
      </c>
      <c r="M16145" s="2">
        <f t="shared" si="505"/>
        <v>22.61904761904762</v>
      </c>
      <c r="N16145" t="s">
        <v>14</v>
      </c>
    </row>
    <row r="16146" spans="1:14">
      <c r="A16146">
        <v>20</v>
      </c>
      <c r="B16146" t="s">
        <v>3335</v>
      </c>
      <c r="C16146" t="s">
        <v>3336</v>
      </c>
      <c r="D16146">
        <v>3024</v>
      </c>
      <c r="E16146" s="1">
        <v>2.1339999999999999</v>
      </c>
      <c r="F16146">
        <v>2.5350000000000001</v>
      </c>
      <c r="G16146">
        <v>0.35199999999999998</v>
      </c>
      <c r="H16146">
        <v>145</v>
      </c>
      <c r="I16146">
        <v>5.0999999999999996</v>
      </c>
      <c r="J16146">
        <v>8.6199999999999992E-3</v>
      </c>
      <c r="K16146">
        <v>0.71</v>
      </c>
      <c r="L16146">
        <v>1.60077380952381</v>
      </c>
      <c r="M16146" s="2">
        <f t="shared" si="505"/>
        <v>23.809523809523807</v>
      </c>
      <c r="N16146" t="s">
        <v>14</v>
      </c>
    </row>
    <row r="16147" spans="1:14">
      <c r="A16147">
        <v>21</v>
      </c>
      <c r="B16147" t="s">
        <v>16448</v>
      </c>
      <c r="C16147" t="s">
        <v>16449</v>
      </c>
      <c r="D16147">
        <v>763</v>
      </c>
      <c r="E16147" s="1">
        <v>2.1219999999999999</v>
      </c>
      <c r="F16147">
        <v>2.1280000000000001</v>
      </c>
      <c r="G16147">
        <v>0.13500000000000001</v>
      </c>
      <c r="H16147">
        <v>37</v>
      </c>
      <c r="I16147">
        <v>5.9</v>
      </c>
      <c r="J16147">
        <v>2.2100000000000002E-3</v>
      </c>
      <c r="K16147">
        <v>0.70399999999999996</v>
      </c>
      <c r="L16147">
        <v>1.60077380952381</v>
      </c>
      <c r="M16147" s="2">
        <f t="shared" si="505"/>
        <v>25</v>
      </c>
      <c r="N16147" t="s">
        <v>14</v>
      </c>
    </row>
    <row r="16148" spans="1:14">
      <c r="A16148">
        <v>22</v>
      </c>
      <c r="B16148" t="s">
        <v>3584</v>
      </c>
      <c r="C16148" t="s">
        <v>3585</v>
      </c>
      <c r="D16148">
        <v>5683</v>
      </c>
      <c r="E16148" s="1">
        <v>2.0819999999999999</v>
      </c>
      <c r="F16148">
        <v>2.6829999999999998</v>
      </c>
      <c r="G16148">
        <v>0.28899999999999998</v>
      </c>
      <c r="H16148">
        <v>204</v>
      </c>
      <c r="I16148">
        <v>7.2</v>
      </c>
      <c r="J16148">
        <v>1.069E-2</v>
      </c>
      <c r="K16148">
        <v>0.71499999999999997</v>
      </c>
      <c r="L16148">
        <v>1.60077380952381</v>
      </c>
      <c r="M16148" s="2">
        <f t="shared" si="505"/>
        <v>26.190476190476193</v>
      </c>
      <c r="N16148" t="s">
        <v>14</v>
      </c>
    </row>
    <row r="16149" spans="1:14">
      <c r="A16149">
        <v>23</v>
      </c>
      <c r="B16149" t="s">
        <v>11643</v>
      </c>
      <c r="C16149" t="s">
        <v>11644</v>
      </c>
      <c r="D16149">
        <v>2416</v>
      </c>
      <c r="E16149" s="1">
        <v>2.0640000000000001</v>
      </c>
      <c r="F16149">
        <v>2.6019999999999999</v>
      </c>
      <c r="G16149">
        <v>0.17599999999999999</v>
      </c>
      <c r="H16149">
        <v>125</v>
      </c>
      <c r="I16149">
        <v>8.1</v>
      </c>
      <c r="J16149">
        <v>5.1500000000000001E-3</v>
      </c>
      <c r="K16149">
        <v>0.84699999999999998</v>
      </c>
      <c r="L16149">
        <v>1.60077380952381</v>
      </c>
      <c r="M16149" s="2">
        <f t="shared" si="505"/>
        <v>27.380952380952383</v>
      </c>
      <c r="N16149" t="s">
        <v>14</v>
      </c>
    </row>
    <row r="16150" spans="1:14">
      <c r="A16150">
        <v>24</v>
      </c>
      <c r="B16150" t="s">
        <v>5156</v>
      </c>
      <c r="C16150" t="s">
        <v>5157</v>
      </c>
      <c r="D16150">
        <v>2117</v>
      </c>
      <c r="E16150" s="1">
        <v>2.0099999999999998</v>
      </c>
      <c r="F16150">
        <v>2.1579999999999999</v>
      </c>
      <c r="G16150">
        <v>0.27600000000000002</v>
      </c>
      <c r="H16150">
        <v>185</v>
      </c>
      <c r="I16150">
        <v>5.8</v>
      </c>
      <c r="J16150">
        <v>6.2399999999999999E-3</v>
      </c>
      <c r="K16150">
        <v>0.73</v>
      </c>
      <c r="L16150">
        <v>1.60077380952381</v>
      </c>
      <c r="M16150" s="2">
        <f t="shared" si="505"/>
        <v>28.571428571428569</v>
      </c>
      <c r="N16150" t="s">
        <v>14</v>
      </c>
    </row>
    <row r="16151" spans="1:14">
      <c r="A16151">
        <v>25</v>
      </c>
      <c r="B16151" t="s">
        <v>12025</v>
      </c>
      <c r="C16151" t="s">
        <v>12026</v>
      </c>
      <c r="D16151">
        <v>1830</v>
      </c>
      <c r="E16151" s="1">
        <v>2.0089999999999999</v>
      </c>
      <c r="F16151">
        <v>2.5510000000000002</v>
      </c>
      <c r="G16151">
        <v>0.39100000000000001</v>
      </c>
      <c r="H16151">
        <v>138</v>
      </c>
      <c r="I16151">
        <v>4.2</v>
      </c>
      <c r="J16151">
        <v>8.09E-3</v>
      </c>
      <c r="K16151">
        <v>0.74299999999999999</v>
      </c>
      <c r="L16151">
        <v>1.60077380952381</v>
      </c>
      <c r="M16151" s="2">
        <f t="shared" si="505"/>
        <v>29.761904761904763</v>
      </c>
      <c r="N16151" t="s">
        <v>14</v>
      </c>
    </row>
    <row r="16152" spans="1:14">
      <c r="A16152">
        <v>26</v>
      </c>
      <c r="B16152" t="s">
        <v>11637</v>
      </c>
      <c r="C16152" t="s">
        <v>11638</v>
      </c>
      <c r="D16152">
        <v>5631</v>
      </c>
      <c r="E16152" s="1">
        <v>1.9690000000000001</v>
      </c>
      <c r="F16152">
        <v>2.6320000000000001</v>
      </c>
      <c r="G16152">
        <v>0.47399999999999998</v>
      </c>
      <c r="H16152">
        <v>194</v>
      </c>
      <c r="I16152">
        <v>5.8</v>
      </c>
      <c r="J16152">
        <v>1.4970000000000001E-2</v>
      </c>
      <c r="K16152">
        <v>0.79</v>
      </c>
      <c r="L16152">
        <v>1.60077380952381</v>
      </c>
      <c r="M16152" s="2">
        <f t="shared" si="505"/>
        <v>30.952380952380953</v>
      </c>
      <c r="N16152" t="s">
        <v>14</v>
      </c>
    </row>
    <row r="16153" spans="1:14">
      <c r="A16153">
        <v>27</v>
      </c>
      <c r="B16153" t="s">
        <v>13013</v>
      </c>
      <c r="C16153" t="s">
        <v>13014</v>
      </c>
      <c r="D16153">
        <v>5651</v>
      </c>
      <c r="E16153" s="1">
        <v>1.869</v>
      </c>
      <c r="F16153">
        <v>2.5139999999999998</v>
      </c>
      <c r="G16153">
        <v>0.182</v>
      </c>
      <c r="H16153">
        <v>170</v>
      </c>
      <c r="I16153">
        <v>8</v>
      </c>
      <c r="J16153">
        <v>1.174E-2</v>
      </c>
      <c r="K16153">
        <v>0.874</v>
      </c>
      <c r="L16153">
        <v>1.60077380952381</v>
      </c>
      <c r="M16153" s="2">
        <f t="shared" si="505"/>
        <v>32.142857142857146</v>
      </c>
      <c r="N16153" t="s">
        <v>14</v>
      </c>
    </row>
    <row r="16154" spans="1:14">
      <c r="A16154">
        <v>28</v>
      </c>
      <c r="B16154" t="s">
        <v>12051</v>
      </c>
      <c r="C16154" t="s">
        <v>12052</v>
      </c>
      <c r="D16154">
        <v>1301</v>
      </c>
      <c r="E16154" s="1">
        <v>1.861</v>
      </c>
      <c r="F16154">
        <v>2.0649999999999999</v>
      </c>
      <c r="G16154">
        <v>0.35199999999999998</v>
      </c>
      <c r="H16154">
        <v>54</v>
      </c>
      <c r="I16154">
        <v>7.4</v>
      </c>
      <c r="J16154">
        <v>2.4399999999999999E-3</v>
      </c>
      <c r="K16154">
        <v>0.56200000000000006</v>
      </c>
      <c r="L16154">
        <v>1.60077380952381</v>
      </c>
      <c r="M16154" s="2">
        <f t="shared" si="505"/>
        <v>33.333333333333329</v>
      </c>
      <c r="N16154" t="s">
        <v>14</v>
      </c>
    </row>
    <row r="16155" spans="1:14">
      <c r="A16155">
        <v>29</v>
      </c>
      <c r="B16155" t="s">
        <v>15866</v>
      </c>
      <c r="C16155" t="s">
        <v>15867</v>
      </c>
      <c r="D16155">
        <v>784</v>
      </c>
      <c r="E16155" s="1">
        <v>1.8520000000000001</v>
      </c>
      <c r="F16155">
        <v>2.306</v>
      </c>
      <c r="G16155">
        <v>0.26700000000000002</v>
      </c>
      <c r="H16155">
        <v>30</v>
      </c>
      <c r="I16155">
        <v>6.8</v>
      </c>
      <c r="J16155">
        <v>1.8699999999999999E-3</v>
      </c>
      <c r="K16155">
        <v>0.72599999999999998</v>
      </c>
      <c r="L16155">
        <v>1.60077380952381</v>
      </c>
      <c r="M16155" s="2">
        <f t="shared" si="505"/>
        <v>34.523809523809526</v>
      </c>
      <c r="N16155" t="s">
        <v>14</v>
      </c>
    </row>
    <row r="16156" spans="1:14">
      <c r="A16156">
        <v>30</v>
      </c>
      <c r="B16156" t="s">
        <v>12065</v>
      </c>
      <c r="C16156" t="s">
        <v>12066</v>
      </c>
      <c r="D16156">
        <v>321</v>
      </c>
      <c r="E16156" s="1">
        <v>1.825</v>
      </c>
      <c r="F16156">
        <v>2.016</v>
      </c>
      <c r="G16156">
        <v>0.218</v>
      </c>
      <c r="H16156">
        <v>55</v>
      </c>
      <c r="I16156">
        <v>3.7</v>
      </c>
      <c r="J16156">
        <v>8.8000000000000003E-4</v>
      </c>
      <c r="K16156">
        <v>0.39600000000000002</v>
      </c>
      <c r="L16156">
        <v>1.60077380952381</v>
      </c>
      <c r="M16156" s="2">
        <f t="shared" si="505"/>
        <v>35.714285714285715</v>
      </c>
      <c r="N16156" t="s">
        <v>14</v>
      </c>
    </row>
    <row r="16157" spans="1:14">
      <c r="A16157">
        <v>31</v>
      </c>
      <c r="B16157" t="s">
        <v>3588</v>
      </c>
      <c r="C16157" t="s">
        <v>3589</v>
      </c>
      <c r="D16157">
        <v>7037</v>
      </c>
      <c r="E16157" s="1">
        <v>1.7949999999999999</v>
      </c>
      <c r="F16157">
        <v>2.2650000000000001</v>
      </c>
      <c r="G16157">
        <v>0.21099999999999999</v>
      </c>
      <c r="H16157">
        <v>445</v>
      </c>
      <c r="I16157">
        <v>5</v>
      </c>
      <c r="J16157">
        <v>1.3010000000000001E-2</v>
      </c>
      <c r="K16157">
        <v>0.41399999999999998</v>
      </c>
      <c r="L16157">
        <v>1.60077380952381</v>
      </c>
      <c r="M16157" s="2">
        <f t="shared" si="505"/>
        <v>36.904761904761905</v>
      </c>
      <c r="N16157" t="s">
        <v>14</v>
      </c>
    </row>
    <row r="16158" spans="1:14">
      <c r="A16158">
        <v>32</v>
      </c>
      <c r="B16158" t="s">
        <v>5144</v>
      </c>
      <c r="C16158" t="s">
        <v>5145</v>
      </c>
      <c r="D16158">
        <v>5036</v>
      </c>
      <c r="E16158" s="1">
        <v>1.7509999999999999</v>
      </c>
      <c r="F16158">
        <v>2.4169999999999998</v>
      </c>
      <c r="G16158">
        <v>0.41699999999999998</v>
      </c>
      <c r="H16158">
        <v>163</v>
      </c>
      <c r="I16158">
        <v>8.1</v>
      </c>
      <c r="J16158">
        <v>9.2200000000000008E-3</v>
      </c>
      <c r="K16158">
        <v>0.72099999999999997</v>
      </c>
      <c r="L16158">
        <v>1.60077380952381</v>
      </c>
      <c r="M16158" s="2">
        <f t="shared" si="505"/>
        <v>38.095238095238095</v>
      </c>
      <c r="N16158" t="s">
        <v>14</v>
      </c>
    </row>
    <row r="16159" spans="1:14">
      <c r="A16159">
        <v>33</v>
      </c>
      <c r="B16159" t="s">
        <v>3311</v>
      </c>
      <c r="C16159" t="s">
        <v>3312</v>
      </c>
      <c r="D16159">
        <v>3804</v>
      </c>
      <c r="E16159" s="1">
        <v>1.7310000000000001</v>
      </c>
      <c r="F16159">
        <v>1.9390000000000001</v>
      </c>
      <c r="G16159">
        <v>0.35799999999999998</v>
      </c>
      <c r="H16159">
        <v>120</v>
      </c>
      <c r="I16159">
        <v>8.4</v>
      </c>
      <c r="J16159">
        <v>6.3200000000000001E-3</v>
      </c>
      <c r="K16159">
        <v>0.58099999999999996</v>
      </c>
      <c r="L16159">
        <v>1.60077380952381</v>
      </c>
      <c r="M16159" s="2">
        <f t="shared" ref="M16159:M16190" si="506">A16159/84*100</f>
        <v>39.285714285714285</v>
      </c>
      <c r="N16159" t="s">
        <v>14</v>
      </c>
    </row>
    <row r="16160" spans="1:14">
      <c r="A16160">
        <v>34</v>
      </c>
      <c r="B16160" t="s">
        <v>3017</v>
      </c>
      <c r="C16160" t="s">
        <v>3018</v>
      </c>
      <c r="D16160">
        <v>1407</v>
      </c>
      <c r="E16160" s="1">
        <v>1.7190000000000001</v>
      </c>
      <c r="F16160">
        <v>2.4329999999999998</v>
      </c>
      <c r="G16160">
        <v>0.3</v>
      </c>
      <c r="H16160">
        <v>100</v>
      </c>
      <c r="I16160">
        <v>5</v>
      </c>
      <c r="J16160">
        <v>4.2399999999999998E-3</v>
      </c>
      <c r="K16160">
        <v>0.70199999999999996</v>
      </c>
      <c r="L16160">
        <v>1.60077380952381</v>
      </c>
      <c r="M16160" s="2">
        <f t="shared" si="506"/>
        <v>40.476190476190474</v>
      </c>
      <c r="N16160" t="s">
        <v>14</v>
      </c>
    </row>
    <row r="16161" spans="1:14">
      <c r="A16161">
        <v>35</v>
      </c>
      <c r="B16161" t="s">
        <v>3572</v>
      </c>
      <c r="C16161" t="s">
        <v>3573</v>
      </c>
      <c r="D16161">
        <v>2741</v>
      </c>
      <c r="E16161" s="1">
        <v>1.6819999999999999</v>
      </c>
      <c r="F16161">
        <v>3.1120000000000001</v>
      </c>
      <c r="G16161">
        <v>0.38</v>
      </c>
      <c r="H16161">
        <v>79</v>
      </c>
      <c r="I16161">
        <v>6.9</v>
      </c>
      <c r="J16161">
        <v>6.3400000000000001E-3</v>
      </c>
      <c r="K16161">
        <v>0.96699999999999997</v>
      </c>
      <c r="L16161">
        <v>1.60077380952381</v>
      </c>
      <c r="M16161" s="2">
        <f t="shared" si="506"/>
        <v>41.666666666666671</v>
      </c>
      <c r="N16161" t="s">
        <v>14</v>
      </c>
    </row>
    <row r="16162" spans="1:14">
      <c r="A16162">
        <v>36</v>
      </c>
      <c r="B16162" t="s">
        <v>11659</v>
      </c>
      <c r="C16162" t="s">
        <v>11660</v>
      </c>
      <c r="D16162">
        <v>3040</v>
      </c>
      <c r="E16162" s="1">
        <v>1.6439999999999999</v>
      </c>
      <c r="F16162">
        <v>2.1779999999999999</v>
      </c>
      <c r="G16162">
        <v>0.29499999999999998</v>
      </c>
      <c r="H16162">
        <v>129</v>
      </c>
      <c r="I16162">
        <v>6.6</v>
      </c>
      <c r="J16162">
        <v>6.9300000000000004E-3</v>
      </c>
      <c r="K16162">
        <v>0.627</v>
      </c>
      <c r="L16162">
        <v>1.60077380952381</v>
      </c>
      <c r="M16162" s="2">
        <f t="shared" si="506"/>
        <v>42.857142857142854</v>
      </c>
      <c r="N16162" t="s">
        <v>14</v>
      </c>
    </row>
    <row r="16163" spans="1:14">
      <c r="A16163">
        <v>37</v>
      </c>
      <c r="B16163" t="s">
        <v>5096</v>
      </c>
      <c r="C16163" t="s">
        <v>5097</v>
      </c>
      <c r="D16163">
        <v>2446</v>
      </c>
      <c r="E16163" s="1">
        <v>1.6</v>
      </c>
      <c r="F16163">
        <v>2.0609999999999999</v>
      </c>
      <c r="G16163">
        <v>0.44900000000000001</v>
      </c>
      <c r="H16163">
        <v>78</v>
      </c>
      <c r="I16163">
        <v>7.4</v>
      </c>
      <c r="J16163">
        <v>5.0499999999999998E-3</v>
      </c>
      <c r="K16163">
        <v>0.68</v>
      </c>
      <c r="L16163">
        <v>1.60077380952381</v>
      </c>
      <c r="M16163" s="2">
        <f t="shared" si="506"/>
        <v>44.047619047619044</v>
      </c>
      <c r="N16163" t="s">
        <v>14</v>
      </c>
    </row>
    <row r="16164" spans="1:14">
      <c r="A16164">
        <v>38</v>
      </c>
      <c r="B16164" t="s">
        <v>5528</v>
      </c>
      <c r="C16164" t="s">
        <v>5529</v>
      </c>
      <c r="D16164">
        <v>1166</v>
      </c>
      <c r="E16164" s="1">
        <v>1.5740000000000001</v>
      </c>
      <c r="F16164">
        <v>2.1339999999999999</v>
      </c>
      <c r="G16164">
        <v>0.109</v>
      </c>
      <c r="H16164">
        <v>46</v>
      </c>
      <c r="I16164">
        <v>9</v>
      </c>
      <c r="J16164">
        <v>2.1900000000000001E-3</v>
      </c>
      <c r="K16164">
        <v>0.621</v>
      </c>
      <c r="L16164">
        <v>1.60077380952381</v>
      </c>
      <c r="M16164" s="2">
        <f t="shared" si="506"/>
        <v>45.238095238095241</v>
      </c>
      <c r="N16164" t="s">
        <v>14</v>
      </c>
    </row>
    <row r="16165" spans="1:14">
      <c r="A16165">
        <v>39</v>
      </c>
      <c r="B16165" t="s">
        <v>3562</v>
      </c>
      <c r="C16165" t="s">
        <v>3563</v>
      </c>
      <c r="D16165">
        <v>612</v>
      </c>
      <c r="E16165" s="1">
        <v>1.5129999999999999</v>
      </c>
      <c r="G16165">
        <v>0.36699999999999999</v>
      </c>
      <c r="H16165">
        <v>49</v>
      </c>
      <c r="I16165">
        <v>4.7</v>
      </c>
      <c r="J16165">
        <v>1.7899999999999999E-3</v>
      </c>
      <c r="L16165">
        <v>1.60077380952381</v>
      </c>
      <c r="M16165" s="2">
        <f t="shared" si="506"/>
        <v>46.428571428571431</v>
      </c>
      <c r="N16165" t="s">
        <v>14</v>
      </c>
    </row>
    <row r="16166" spans="1:14">
      <c r="A16166">
        <v>40</v>
      </c>
      <c r="B16166" t="s">
        <v>3189</v>
      </c>
      <c r="C16166" t="s">
        <v>3190</v>
      </c>
      <c r="D16166">
        <v>511</v>
      </c>
      <c r="E16166" s="1">
        <v>1.49</v>
      </c>
      <c r="F16166">
        <v>1.139</v>
      </c>
      <c r="G16166">
        <v>0.20799999999999999</v>
      </c>
      <c r="H16166">
        <v>48</v>
      </c>
      <c r="I16166">
        <v>5.4</v>
      </c>
      <c r="J16166">
        <v>1.41E-3</v>
      </c>
      <c r="K16166">
        <v>0.33900000000000002</v>
      </c>
      <c r="L16166">
        <v>1.60077380952381</v>
      </c>
      <c r="M16166" s="2">
        <f t="shared" si="506"/>
        <v>47.619047619047613</v>
      </c>
      <c r="N16166" t="s">
        <v>14</v>
      </c>
    </row>
    <row r="16167" spans="1:14">
      <c r="A16167">
        <v>41</v>
      </c>
      <c r="B16167" t="s">
        <v>11711</v>
      </c>
      <c r="C16167" t="s">
        <v>11712</v>
      </c>
      <c r="D16167">
        <v>520</v>
      </c>
      <c r="E16167" s="1">
        <v>1.39</v>
      </c>
      <c r="F16167">
        <v>1.7110000000000001</v>
      </c>
      <c r="G16167">
        <v>6.0999999999999999E-2</v>
      </c>
      <c r="H16167">
        <v>33</v>
      </c>
      <c r="I16167">
        <v>7.2</v>
      </c>
      <c r="J16167">
        <v>1.2099999999999999E-3</v>
      </c>
      <c r="K16167">
        <v>0.53800000000000003</v>
      </c>
      <c r="L16167">
        <v>1.60077380952381</v>
      </c>
      <c r="M16167" s="2">
        <f t="shared" si="506"/>
        <v>48.80952380952381</v>
      </c>
      <c r="N16167" t="s">
        <v>14</v>
      </c>
    </row>
    <row r="16168" spans="1:14">
      <c r="A16168">
        <v>42</v>
      </c>
      <c r="B16168" t="s">
        <v>3353</v>
      </c>
      <c r="C16168" t="s">
        <v>3354</v>
      </c>
      <c r="D16168">
        <v>628</v>
      </c>
      <c r="E16168" s="1">
        <v>1.3720000000000001</v>
      </c>
      <c r="F16168">
        <v>1.976</v>
      </c>
      <c r="G16168">
        <v>0.29699999999999999</v>
      </c>
      <c r="H16168">
        <v>138</v>
      </c>
      <c r="I16168">
        <v>2.4</v>
      </c>
      <c r="J16168">
        <v>3.0699999999999998E-3</v>
      </c>
      <c r="K16168">
        <v>0.59199999999999997</v>
      </c>
      <c r="L16168">
        <v>1.60077380952381</v>
      </c>
      <c r="M16168" s="2">
        <f t="shared" si="506"/>
        <v>50</v>
      </c>
      <c r="N16168" t="s">
        <v>14</v>
      </c>
    </row>
    <row r="16169" spans="1:14">
      <c r="A16169">
        <v>43</v>
      </c>
      <c r="B16169" t="s">
        <v>3349</v>
      </c>
      <c r="C16169" t="s">
        <v>3350</v>
      </c>
      <c r="D16169">
        <v>333</v>
      </c>
      <c r="E16169" s="1">
        <v>1.367</v>
      </c>
      <c r="F16169">
        <v>1.294</v>
      </c>
      <c r="G16169">
        <v>2.5000000000000001E-2</v>
      </c>
      <c r="H16169">
        <v>40</v>
      </c>
      <c r="I16169">
        <v>6.3</v>
      </c>
      <c r="J16169">
        <v>8.7000000000000001E-4</v>
      </c>
      <c r="K16169">
        <v>0.41799999999999998</v>
      </c>
      <c r="L16169">
        <v>1.60077380952381</v>
      </c>
      <c r="M16169" s="2">
        <f t="shared" si="506"/>
        <v>51.19047619047619</v>
      </c>
      <c r="N16169" t="s">
        <v>14</v>
      </c>
    </row>
    <row r="16170" spans="1:14">
      <c r="A16170">
        <v>44</v>
      </c>
      <c r="B16170" t="s">
        <v>5178</v>
      </c>
      <c r="C16170" t="s">
        <v>5179</v>
      </c>
      <c r="D16170">
        <v>654</v>
      </c>
      <c r="E16170" s="1">
        <v>1.3440000000000001</v>
      </c>
      <c r="G16170">
        <v>8.3000000000000004E-2</v>
      </c>
      <c r="H16170">
        <v>12</v>
      </c>
      <c r="I16170" t="s">
        <v>18288</v>
      </c>
      <c r="J16170">
        <v>1.47E-3</v>
      </c>
      <c r="L16170">
        <v>1.60077380952381</v>
      </c>
      <c r="M16170" s="2">
        <f t="shared" si="506"/>
        <v>52.380952380952387</v>
      </c>
      <c r="N16170" t="s">
        <v>14</v>
      </c>
    </row>
    <row r="16171" spans="1:14">
      <c r="A16171">
        <v>45</v>
      </c>
      <c r="B16171" t="s">
        <v>13041</v>
      </c>
      <c r="C16171" t="s">
        <v>13042</v>
      </c>
      <c r="D16171">
        <v>1050</v>
      </c>
      <c r="E16171" s="1">
        <v>1.2589999999999999</v>
      </c>
      <c r="F16171">
        <v>1.508</v>
      </c>
      <c r="G16171">
        <v>0.08</v>
      </c>
      <c r="H16171">
        <v>87</v>
      </c>
      <c r="I16171">
        <v>8.1999999999999993</v>
      </c>
      <c r="J16171">
        <v>1.83E-3</v>
      </c>
      <c r="K16171">
        <v>0.442</v>
      </c>
      <c r="L16171">
        <v>1.60077380952381</v>
      </c>
      <c r="M16171" s="2">
        <f t="shared" si="506"/>
        <v>53.571428571428569</v>
      </c>
      <c r="N16171" t="s">
        <v>14</v>
      </c>
    </row>
    <row r="16172" spans="1:14">
      <c r="A16172">
        <v>46</v>
      </c>
      <c r="B16172" t="s">
        <v>3610</v>
      </c>
      <c r="C16172" t="s">
        <v>3611</v>
      </c>
      <c r="D16172">
        <v>459</v>
      </c>
      <c r="E16172" s="1">
        <v>1.1719999999999999</v>
      </c>
      <c r="F16172">
        <v>1.25</v>
      </c>
      <c r="G16172">
        <v>0.114</v>
      </c>
      <c r="H16172">
        <v>35</v>
      </c>
      <c r="I16172">
        <v>7.6</v>
      </c>
      <c r="J16172">
        <v>1.0300000000000001E-3</v>
      </c>
      <c r="K16172">
        <v>0.432</v>
      </c>
      <c r="L16172">
        <v>1.60077380952381</v>
      </c>
      <c r="M16172" s="2">
        <f t="shared" si="506"/>
        <v>54.761904761904766</v>
      </c>
      <c r="N16172" t="s">
        <v>14</v>
      </c>
    </row>
    <row r="16173" spans="1:14">
      <c r="A16173">
        <v>47</v>
      </c>
      <c r="B16173" t="s">
        <v>6804</v>
      </c>
      <c r="C16173" t="s">
        <v>6805</v>
      </c>
      <c r="D16173">
        <v>974</v>
      </c>
      <c r="E16173" s="1">
        <v>1.159</v>
      </c>
      <c r="F16173">
        <v>1.7709999999999999</v>
      </c>
      <c r="G16173">
        <v>0.28999999999999998</v>
      </c>
      <c r="H16173">
        <v>31</v>
      </c>
      <c r="I16173">
        <v>9.1</v>
      </c>
      <c r="J16173">
        <v>1.4599999999999999E-3</v>
      </c>
      <c r="K16173">
        <v>0.503</v>
      </c>
      <c r="L16173">
        <v>1.60077380952381</v>
      </c>
      <c r="M16173" s="2">
        <f t="shared" si="506"/>
        <v>55.952380952380956</v>
      </c>
      <c r="N16173" t="s">
        <v>14</v>
      </c>
    </row>
    <row r="16174" spans="1:14">
      <c r="A16174">
        <v>48</v>
      </c>
      <c r="B16174" t="s">
        <v>3566</v>
      </c>
      <c r="C16174" t="s">
        <v>3567</v>
      </c>
      <c r="D16174">
        <v>423</v>
      </c>
      <c r="E16174" s="1">
        <v>1.1459999999999999</v>
      </c>
      <c r="F16174">
        <v>1.34</v>
      </c>
      <c r="G16174">
        <v>0.159</v>
      </c>
      <c r="H16174">
        <v>63</v>
      </c>
      <c r="I16174">
        <v>4.3</v>
      </c>
      <c r="J16174">
        <v>1.32E-3</v>
      </c>
      <c r="K16174">
        <v>0.36499999999999999</v>
      </c>
      <c r="L16174">
        <v>1.60077380952381</v>
      </c>
      <c r="M16174" s="2">
        <f t="shared" si="506"/>
        <v>57.142857142857139</v>
      </c>
      <c r="N16174" t="s">
        <v>14</v>
      </c>
    </row>
    <row r="16175" spans="1:14">
      <c r="A16175">
        <v>49</v>
      </c>
      <c r="B16175" t="s">
        <v>3600</v>
      </c>
      <c r="C16175" t="s">
        <v>3601</v>
      </c>
      <c r="D16175">
        <v>244</v>
      </c>
      <c r="E16175" s="1">
        <v>1.143</v>
      </c>
      <c r="G16175">
        <v>0.26300000000000001</v>
      </c>
      <c r="H16175">
        <v>19</v>
      </c>
      <c r="I16175">
        <v>5.4</v>
      </c>
      <c r="J16175">
        <v>6.7000000000000002E-4</v>
      </c>
      <c r="L16175">
        <v>1.60077380952381</v>
      </c>
      <c r="M16175" s="2">
        <f t="shared" si="506"/>
        <v>58.333333333333336</v>
      </c>
      <c r="N16175" t="s">
        <v>14</v>
      </c>
    </row>
    <row r="16176" spans="1:14">
      <c r="A16176">
        <v>50</v>
      </c>
      <c r="B16176" t="s">
        <v>3309</v>
      </c>
      <c r="C16176" t="s">
        <v>3310</v>
      </c>
      <c r="D16176">
        <v>616</v>
      </c>
      <c r="E16176" s="1">
        <v>1.125</v>
      </c>
      <c r="F16176">
        <v>1.629</v>
      </c>
      <c r="G16176">
        <v>0.27800000000000002</v>
      </c>
      <c r="H16176">
        <v>18</v>
      </c>
      <c r="I16176" t="s">
        <v>18288</v>
      </c>
      <c r="J16176">
        <v>6.9999999999999999E-4</v>
      </c>
      <c r="K16176">
        <v>0.41399999999999998</v>
      </c>
      <c r="L16176">
        <v>1.60077380952381</v>
      </c>
      <c r="M16176" s="2">
        <f t="shared" si="506"/>
        <v>59.523809523809526</v>
      </c>
      <c r="N16176" t="s">
        <v>14</v>
      </c>
    </row>
    <row r="16177" spans="1:14">
      <c r="A16177">
        <v>51</v>
      </c>
      <c r="B16177" t="s">
        <v>3019</v>
      </c>
      <c r="C16177" t="s">
        <v>3020</v>
      </c>
      <c r="D16177">
        <v>2905</v>
      </c>
      <c r="E16177" s="1">
        <v>1.1080000000000001</v>
      </c>
      <c r="F16177">
        <v>1.726</v>
      </c>
      <c r="G16177">
        <v>0.14299999999999999</v>
      </c>
      <c r="H16177">
        <v>70</v>
      </c>
      <c r="I16177" t="s">
        <v>18288</v>
      </c>
      <c r="J16177">
        <v>3.2000000000000002E-3</v>
      </c>
      <c r="K16177">
        <v>0.52100000000000002</v>
      </c>
      <c r="L16177">
        <v>1.60077380952381</v>
      </c>
      <c r="M16177" s="2">
        <f t="shared" si="506"/>
        <v>60.714285714285708</v>
      </c>
      <c r="N16177" t="s">
        <v>14</v>
      </c>
    </row>
    <row r="16178" spans="1:14">
      <c r="A16178">
        <v>52</v>
      </c>
      <c r="B16178" t="s">
        <v>11663</v>
      </c>
      <c r="C16178" t="s">
        <v>11664</v>
      </c>
      <c r="D16178">
        <v>1819</v>
      </c>
      <c r="E16178" s="1">
        <v>1.042</v>
      </c>
      <c r="F16178">
        <v>1.802</v>
      </c>
      <c r="G16178">
        <v>0.21299999999999999</v>
      </c>
      <c r="H16178">
        <v>47</v>
      </c>
      <c r="I16178" t="s">
        <v>18288</v>
      </c>
      <c r="J16178">
        <v>2.5400000000000002E-3</v>
      </c>
      <c r="K16178">
        <v>0.59799999999999998</v>
      </c>
      <c r="L16178">
        <v>1.60077380952381</v>
      </c>
      <c r="M16178" s="2">
        <f t="shared" si="506"/>
        <v>61.904761904761905</v>
      </c>
      <c r="N16178" t="s">
        <v>14</v>
      </c>
    </row>
    <row r="16179" spans="1:14">
      <c r="A16179">
        <v>53</v>
      </c>
      <c r="B16179" t="s">
        <v>3023</v>
      </c>
      <c r="C16179" t="s">
        <v>3024</v>
      </c>
      <c r="D16179">
        <v>961</v>
      </c>
      <c r="E16179" s="1">
        <v>1.018</v>
      </c>
      <c r="F16179">
        <v>1.4419999999999999</v>
      </c>
      <c r="G16179">
        <v>6.0999999999999999E-2</v>
      </c>
      <c r="H16179">
        <v>33</v>
      </c>
      <c r="I16179" t="s">
        <v>18288</v>
      </c>
      <c r="J16179">
        <v>9.2000000000000003E-4</v>
      </c>
      <c r="K16179">
        <v>0.378</v>
      </c>
      <c r="L16179">
        <v>1.60077380952381</v>
      </c>
      <c r="M16179" s="2">
        <f t="shared" si="506"/>
        <v>63.095238095238095</v>
      </c>
      <c r="N16179" t="s">
        <v>14</v>
      </c>
    </row>
    <row r="16180" spans="1:14">
      <c r="A16180">
        <v>54</v>
      </c>
      <c r="B16180" t="s">
        <v>3337</v>
      </c>
      <c r="C16180" t="s">
        <v>3338</v>
      </c>
      <c r="D16180">
        <v>530</v>
      </c>
      <c r="E16180" s="1">
        <v>0.95799999999999996</v>
      </c>
      <c r="F16180">
        <v>1.3640000000000001</v>
      </c>
      <c r="G16180">
        <v>0.159</v>
      </c>
      <c r="H16180">
        <v>44</v>
      </c>
      <c r="I16180">
        <v>7</v>
      </c>
      <c r="J16180">
        <v>1.3799999999999999E-3</v>
      </c>
      <c r="K16180">
        <v>0.45300000000000001</v>
      </c>
      <c r="L16180">
        <v>1.60077380952381</v>
      </c>
      <c r="M16180" s="2">
        <f t="shared" si="506"/>
        <v>64.285714285714292</v>
      </c>
      <c r="N16180" t="s">
        <v>14</v>
      </c>
    </row>
    <row r="16181" spans="1:14">
      <c r="A16181">
        <v>55</v>
      </c>
      <c r="B16181" t="s">
        <v>3554</v>
      </c>
      <c r="C16181" t="s">
        <v>3555</v>
      </c>
      <c r="D16181">
        <v>98</v>
      </c>
      <c r="E16181" s="1">
        <v>0.88500000000000001</v>
      </c>
      <c r="F16181">
        <v>0.68600000000000005</v>
      </c>
      <c r="G16181">
        <v>0.26700000000000002</v>
      </c>
      <c r="H16181">
        <v>30</v>
      </c>
      <c r="J16181">
        <v>6.9999999999999994E-5</v>
      </c>
      <c r="K16181">
        <v>3.5000000000000003E-2</v>
      </c>
      <c r="L16181">
        <v>1.60077380952381</v>
      </c>
      <c r="M16181" s="2">
        <f t="shared" si="506"/>
        <v>65.476190476190482</v>
      </c>
      <c r="N16181" t="s">
        <v>14</v>
      </c>
    </row>
    <row r="16182" spans="1:14">
      <c r="A16182">
        <v>56</v>
      </c>
      <c r="B16182" t="s">
        <v>3586</v>
      </c>
      <c r="C16182" t="s">
        <v>3587</v>
      </c>
      <c r="D16182">
        <v>963</v>
      </c>
      <c r="E16182" s="1">
        <v>0.88500000000000001</v>
      </c>
      <c r="F16182">
        <v>1.319</v>
      </c>
      <c r="G16182">
        <v>0.1</v>
      </c>
      <c r="H16182">
        <v>100</v>
      </c>
      <c r="I16182">
        <v>5.2</v>
      </c>
      <c r="J16182">
        <v>2.7399999999999998E-3</v>
      </c>
      <c r="K16182">
        <v>0.33</v>
      </c>
      <c r="L16182">
        <v>1.60077380952381</v>
      </c>
      <c r="M16182" s="2">
        <f t="shared" si="506"/>
        <v>66.666666666666657</v>
      </c>
      <c r="N16182" t="s">
        <v>14</v>
      </c>
    </row>
    <row r="16183" spans="1:14">
      <c r="A16183">
        <v>57</v>
      </c>
      <c r="B16183" t="s">
        <v>6802</v>
      </c>
      <c r="C16183" t="s">
        <v>6803</v>
      </c>
      <c r="D16183">
        <v>688</v>
      </c>
      <c r="E16183" s="1">
        <v>0.86699999999999999</v>
      </c>
      <c r="F16183">
        <v>1.1759999999999999</v>
      </c>
      <c r="G16183">
        <v>0.04</v>
      </c>
      <c r="H16183">
        <v>25</v>
      </c>
      <c r="I16183" t="s">
        <v>18288</v>
      </c>
      <c r="J16183">
        <v>7.7999999999999999E-4</v>
      </c>
      <c r="K16183">
        <v>0.314</v>
      </c>
      <c r="L16183">
        <v>1.60077380952381</v>
      </c>
      <c r="M16183" s="2">
        <f t="shared" si="506"/>
        <v>67.857142857142861</v>
      </c>
      <c r="N16183" t="s">
        <v>14</v>
      </c>
    </row>
    <row r="16184" spans="1:14">
      <c r="A16184">
        <v>58</v>
      </c>
      <c r="B16184" t="s">
        <v>6863</v>
      </c>
      <c r="C16184" t="s">
        <v>6864</v>
      </c>
      <c r="D16184">
        <v>2944</v>
      </c>
      <c r="E16184" s="1">
        <v>0.78200000000000003</v>
      </c>
      <c r="F16184">
        <v>0.91400000000000003</v>
      </c>
      <c r="G16184">
        <v>0.129</v>
      </c>
      <c r="H16184">
        <v>124</v>
      </c>
      <c r="I16184" t="s">
        <v>18288</v>
      </c>
      <c r="J16184">
        <v>3.3700000000000002E-3</v>
      </c>
      <c r="K16184">
        <v>0.27500000000000002</v>
      </c>
      <c r="L16184">
        <v>1.60077380952381</v>
      </c>
      <c r="M16184" s="2">
        <f t="shared" si="506"/>
        <v>69.047619047619051</v>
      </c>
      <c r="N16184" t="s">
        <v>14</v>
      </c>
    </row>
    <row r="16185" spans="1:14">
      <c r="A16185">
        <v>59</v>
      </c>
      <c r="B16185" t="s">
        <v>3590</v>
      </c>
      <c r="C16185" t="s">
        <v>3591</v>
      </c>
      <c r="D16185">
        <v>607</v>
      </c>
      <c r="E16185" s="1">
        <v>0.77600000000000002</v>
      </c>
      <c r="F16185">
        <v>1.1319999999999999</v>
      </c>
      <c r="G16185">
        <v>0</v>
      </c>
      <c r="H16185">
        <v>23</v>
      </c>
      <c r="I16185" t="s">
        <v>18288</v>
      </c>
      <c r="J16185">
        <v>7.3999999999999999E-4</v>
      </c>
      <c r="K16185">
        <v>0.32800000000000001</v>
      </c>
      <c r="L16185">
        <v>1.60077380952381</v>
      </c>
      <c r="M16185" s="2">
        <f t="shared" si="506"/>
        <v>70.238095238095227</v>
      </c>
      <c r="N16185" t="s">
        <v>14</v>
      </c>
    </row>
    <row r="16186" spans="1:14">
      <c r="A16186">
        <v>60</v>
      </c>
      <c r="B16186" t="s">
        <v>13077</v>
      </c>
      <c r="C16186" t="s">
        <v>13078</v>
      </c>
      <c r="D16186">
        <v>237</v>
      </c>
      <c r="E16186" s="1">
        <v>0.73699999999999999</v>
      </c>
      <c r="F16186">
        <v>1.1950000000000001</v>
      </c>
      <c r="G16186">
        <v>4.7E-2</v>
      </c>
      <c r="H16186">
        <v>43</v>
      </c>
      <c r="I16186">
        <v>5</v>
      </c>
      <c r="J16186">
        <v>7.3999999999999999E-4</v>
      </c>
      <c r="K16186">
        <v>0.28299999999999997</v>
      </c>
      <c r="L16186">
        <v>1.60077380952381</v>
      </c>
      <c r="M16186" s="2">
        <f t="shared" si="506"/>
        <v>71.428571428571431</v>
      </c>
      <c r="N16186" t="s">
        <v>14</v>
      </c>
    </row>
    <row r="16187" spans="1:14">
      <c r="A16187">
        <v>61</v>
      </c>
      <c r="B16187" t="s">
        <v>3582</v>
      </c>
      <c r="C16187" t="s">
        <v>3583</v>
      </c>
      <c r="D16187">
        <v>1931</v>
      </c>
      <c r="E16187" s="1">
        <v>0.73</v>
      </c>
      <c r="F16187">
        <v>1.1819999999999999</v>
      </c>
      <c r="G16187">
        <v>1.0999999999999999E-2</v>
      </c>
      <c r="H16187">
        <v>90</v>
      </c>
      <c r="I16187" t="s">
        <v>18288</v>
      </c>
      <c r="J16187">
        <v>2.1800000000000001E-3</v>
      </c>
      <c r="K16187">
        <v>0.32700000000000001</v>
      </c>
      <c r="L16187">
        <v>1.60077380952381</v>
      </c>
      <c r="M16187" s="2">
        <f t="shared" si="506"/>
        <v>72.61904761904762</v>
      </c>
      <c r="N16187" t="s">
        <v>14</v>
      </c>
    </row>
    <row r="16188" spans="1:14">
      <c r="A16188">
        <v>62</v>
      </c>
      <c r="B16188" t="s">
        <v>3608</v>
      </c>
      <c r="C16188" t="s">
        <v>3609</v>
      </c>
      <c r="D16188">
        <v>594</v>
      </c>
      <c r="E16188" s="1">
        <v>0.72699999999999998</v>
      </c>
      <c r="F16188">
        <v>1.1919999999999999</v>
      </c>
      <c r="G16188">
        <v>0.08</v>
      </c>
      <c r="H16188">
        <v>25</v>
      </c>
      <c r="I16188" t="s">
        <v>18288</v>
      </c>
      <c r="J16188">
        <v>9.2000000000000003E-4</v>
      </c>
      <c r="K16188">
        <v>0.42099999999999999</v>
      </c>
      <c r="L16188">
        <v>1.60077380952381</v>
      </c>
      <c r="M16188" s="2">
        <f t="shared" si="506"/>
        <v>73.80952380952381</v>
      </c>
      <c r="N16188" t="s">
        <v>14</v>
      </c>
    </row>
    <row r="16189" spans="1:14">
      <c r="A16189">
        <v>63</v>
      </c>
      <c r="B16189" t="s">
        <v>3598</v>
      </c>
      <c r="C16189" t="s">
        <v>3599</v>
      </c>
      <c r="D16189">
        <v>627</v>
      </c>
      <c r="E16189" s="1">
        <v>0.66100000000000003</v>
      </c>
      <c r="F16189">
        <v>0.875</v>
      </c>
      <c r="G16189">
        <v>0.125</v>
      </c>
      <c r="H16189">
        <v>24</v>
      </c>
      <c r="I16189" t="s">
        <v>18288</v>
      </c>
      <c r="J16189">
        <v>6.8000000000000005E-4</v>
      </c>
      <c r="K16189">
        <v>0.219</v>
      </c>
      <c r="L16189">
        <v>1.60077380952381</v>
      </c>
      <c r="M16189" s="2">
        <f t="shared" si="506"/>
        <v>75</v>
      </c>
      <c r="N16189" t="s">
        <v>14</v>
      </c>
    </row>
    <row r="16190" spans="1:14">
      <c r="A16190">
        <v>64</v>
      </c>
      <c r="B16190" t="s">
        <v>13039</v>
      </c>
      <c r="C16190" t="s">
        <v>13040</v>
      </c>
      <c r="D16190">
        <v>288</v>
      </c>
      <c r="E16190" s="1">
        <v>0.60899999999999999</v>
      </c>
      <c r="F16190">
        <v>0.70899999999999996</v>
      </c>
      <c r="G16190">
        <v>0.105</v>
      </c>
      <c r="H16190">
        <v>38</v>
      </c>
      <c r="I16190">
        <v>7</v>
      </c>
      <c r="J16190">
        <v>4.0999999999999999E-4</v>
      </c>
      <c r="K16190">
        <v>0.13600000000000001</v>
      </c>
      <c r="L16190">
        <v>1.60077380952381</v>
      </c>
      <c r="M16190" s="2">
        <f t="shared" si="506"/>
        <v>76.19047619047619</v>
      </c>
      <c r="N16190" t="s">
        <v>14</v>
      </c>
    </row>
    <row r="16191" spans="1:14">
      <c r="A16191">
        <v>65</v>
      </c>
      <c r="B16191" t="s">
        <v>3616</v>
      </c>
      <c r="C16191" t="s">
        <v>3617</v>
      </c>
      <c r="D16191">
        <v>474</v>
      </c>
      <c r="E16191" s="1">
        <v>0.59799999999999998</v>
      </c>
      <c r="F16191">
        <v>0.70799999999999996</v>
      </c>
      <c r="G16191">
        <v>0.05</v>
      </c>
      <c r="H16191">
        <v>80</v>
      </c>
      <c r="I16191">
        <v>7.1</v>
      </c>
      <c r="J16191">
        <v>6.2E-4</v>
      </c>
      <c r="K16191">
        <v>0.13300000000000001</v>
      </c>
      <c r="L16191">
        <v>1.60077380952381</v>
      </c>
      <c r="M16191" s="2">
        <f t="shared" ref="M16191:M16210" si="507">A16191/84*100</f>
        <v>77.38095238095238</v>
      </c>
      <c r="N16191" t="s">
        <v>14</v>
      </c>
    </row>
    <row r="16192" spans="1:14">
      <c r="A16192">
        <v>66</v>
      </c>
      <c r="B16192" t="s">
        <v>3564</v>
      </c>
      <c r="C16192" t="s">
        <v>3565</v>
      </c>
      <c r="D16192">
        <v>207</v>
      </c>
      <c r="E16192" s="1">
        <v>0.57499999999999996</v>
      </c>
      <c r="F16192">
        <v>0.375</v>
      </c>
      <c r="G16192">
        <v>0.13500000000000001</v>
      </c>
      <c r="H16192">
        <v>37</v>
      </c>
      <c r="I16192">
        <v>7.5</v>
      </c>
      <c r="J16192">
        <v>2.1000000000000001E-4</v>
      </c>
      <c r="K16192">
        <v>5.7000000000000002E-2</v>
      </c>
      <c r="L16192">
        <v>1.60077380952381</v>
      </c>
      <c r="M16192" s="2">
        <f t="shared" si="507"/>
        <v>78.571428571428569</v>
      </c>
      <c r="N16192" t="s">
        <v>14</v>
      </c>
    </row>
    <row r="16193" spans="1:14">
      <c r="A16193">
        <v>67</v>
      </c>
      <c r="B16193" t="s">
        <v>3580</v>
      </c>
      <c r="C16193" t="s">
        <v>3581</v>
      </c>
      <c r="D16193">
        <v>427</v>
      </c>
      <c r="E16193" s="1">
        <v>0.54300000000000004</v>
      </c>
      <c r="F16193">
        <v>1.026</v>
      </c>
      <c r="G16193">
        <v>0</v>
      </c>
      <c r="H16193">
        <v>37</v>
      </c>
      <c r="I16193">
        <v>7.8</v>
      </c>
      <c r="J16193">
        <v>5.6999999999999998E-4</v>
      </c>
      <c r="K16193">
        <v>0.21299999999999999</v>
      </c>
      <c r="L16193">
        <v>1.60077380952381</v>
      </c>
      <c r="M16193" s="2">
        <f t="shared" si="507"/>
        <v>79.761904761904773</v>
      </c>
      <c r="N16193" t="s">
        <v>14</v>
      </c>
    </row>
    <row r="16194" spans="1:14">
      <c r="A16194">
        <v>68</v>
      </c>
      <c r="B16194" t="s">
        <v>3568</v>
      </c>
      <c r="C16194" t="s">
        <v>3569</v>
      </c>
      <c r="D16194">
        <v>270</v>
      </c>
      <c r="E16194" s="1">
        <v>0.53900000000000003</v>
      </c>
      <c r="G16194">
        <v>2.1999999999999999E-2</v>
      </c>
      <c r="H16194">
        <v>46</v>
      </c>
      <c r="I16194">
        <v>5.7</v>
      </c>
      <c r="J16194">
        <v>3.8999999999999999E-4</v>
      </c>
      <c r="L16194">
        <v>1.60077380952381</v>
      </c>
      <c r="M16194" s="2">
        <f t="shared" si="507"/>
        <v>80.952380952380949</v>
      </c>
      <c r="N16194" t="s">
        <v>14</v>
      </c>
    </row>
    <row r="16195" spans="1:14">
      <c r="A16195">
        <v>69</v>
      </c>
      <c r="B16195" t="s">
        <v>17847</v>
      </c>
      <c r="C16195" t="s">
        <v>17848</v>
      </c>
      <c r="D16195">
        <v>44</v>
      </c>
      <c r="E16195" s="1">
        <v>0.53100000000000003</v>
      </c>
      <c r="G16195">
        <v>0.03</v>
      </c>
      <c r="H16195">
        <v>33</v>
      </c>
      <c r="J16195">
        <v>1.2E-4</v>
      </c>
      <c r="L16195">
        <v>1.60077380952381</v>
      </c>
      <c r="M16195" s="2">
        <f t="shared" si="507"/>
        <v>82.142857142857139</v>
      </c>
      <c r="N16195" t="s">
        <v>14</v>
      </c>
    </row>
    <row r="16196" spans="1:14">
      <c r="A16196">
        <v>70</v>
      </c>
      <c r="B16196" t="s">
        <v>3606</v>
      </c>
      <c r="C16196" t="s">
        <v>3607</v>
      </c>
      <c r="D16196">
        <v>231</v>
      </c>
      <c r="E16196" s="1">
        <v>0.49</v>
      </c>
      <c r="F16196">
        <v>0.41099999999999998</v>
      </c>
      <c r="G16196">
        <v>9.0999999999999998E-2</v>
      </c>
      <c r="H16196">
        <v>55</v>
      </c>
      <c r="I16196">
        <v>6.1</v>
      </c>
      <c r="J16196">
        <v>3.8999999999999999E-4</v>
      </c>
      <c r="K16196">
        <v>8.4000000000000005E-2</v>
      </c>
      <c r="L16196">
        <v>1.60077380952381</v>
      </c>
      <c r="M16196" s="2">
        <f t="shared" si="507"/>
        <v>83.333333333333343</v>
      </c>
      <c r="N16196" t="s">
        <v>14</v>
      </c>
    </row>
    <row r="16197" spans="1:14">
      <c r="A16197">
        <v>71</v>
      </c>
      <c r="B16197" t="s">
        <v>3576</v>
      </c>
      <c r="C16197" t="s">
        <v>3577</v>
      </c>
      <c r="D16197">
        <v>131</v>
      </c>
      <c r="E16197" s="1">
        <v>0.45800000000000002</v>
      </c>
      <c r="F16197">
        <v>0.48799999999999999</v>
      </c>
      <c r="G16197">
        <v>3.4000000000000002E-2</v>
      </c>
      <c r="H16197">
        <v>87</v>
      </c>
      <c r="I16197">
        <v>2.9</v>
      </c>
      <c r="J16197">
        <v>3.2000000000000003E-4</v>
      </c>
      <c r="K16197">
        <v>8.5000000000000006E-2</v>
      </c>
      <c r="L16197">
        <v>1.60077380952381</v>
      </c>
      <c r="M16197" s="2">
        <f t="shared" si="507"/>
        <v>84.523809523809518</v>
      </c>
      <c r="N16197" t="s">
        <v>14</v>
      </c>
    </row>
    <row r="16198" spans="1:14">
      <c r="A16198">
        <v>72</v>
      </c>
      <c r="B16198" t="s">
        <v>5184</v>
      </c>
      <c r="C16198" t="s">
        <v>5185</v>
      </c>
      <c r="D16198">
        <v>153</v>
      </c>
      <c r="E16198" s="1">
        <v>0.45800000000000002</v>
      </c>
      <c r="F16198">
        <v>0.38800000000000001</v>
      </c>
      <c r="G16198">
        <v>0.05</v>
      </c>
      <c r="H16198">
        <v>20</v>
      </c>
      <c r="I16198">
        <v>9.4</v>
      </c>
      <c r="J16198">
        <v>2.0000000000000001E-4</v>
      </c>
      <c r="K16198">
        <v>9.9000000000000005E-2</v>
      </c>
      <c r="L16198">
        <v>1.60077380952381</v>
      </c>
      <c r="M16198" s="2">
        <f t="shared" si="507"/>
        <v>85.714285714285708</v>
      </c>
      <c r="N16198" t="s">
        <v>14</v>
      </c>
    </row>
    <row r="16199" spans="1:14">
      <c r="A16199">
        <v>73</v>
      </c>
      <c r="B16199" t="s">
        <v>3556</v>
      </c>
      <c r="C16199" t="s">
        <v>3557</v>
      </c>
      <c r="D16199">
        <v>167</v>
      </c>
      <c r="E16199" s="1">
        <v>0.41499999999999998</v>
      </c>
      <c r="F16199">
        <v>0.33200000000000002</v>
      </c>
      <c r="G16199">
        <v>0.128</v>
      </c>
      <c r="H16199">
        <v>47</v>
      </c>
      <c r="I16199">
        <v>7.9</v>
      </c>
      <c r="J16199">
        <v>2.7999999999999998E-4</v>
      </c>
      <c r="K16199">
        <v>8.5999999999999993E-2</v>
      </c>
      <c r="L16199">
        <v>1.60077380952381</v>
      </c>
      <c r="M16199" s="2">
        <f t="shared" si="507"/>
        <v>86.904761904761912</v>
      </c>
      <c r="N16199" t="s">
        <v>14</v>
      </c>
    </row>
    <row r="16200" spans="1:14">
      <c r="A16200">
        <v>74</v>
      </c>
      <c r="B16200" t="s">
        <v>3339</v>
      </c>
      <c r="C16200" t="s">
        <v>3340</v>
      </c>
      <c r="D16200">
        <v>103</v>
      </c>
      <c r="E16200" s="1">
        <v>0.40500000000000003</v>
      </c>
      <c r="G16200">
        <v>0</v>
      </c>
      <c r="H16200">
        <v>24</v>
      </c>
      <c r="I16200">
        <v>5.3</v>
      </c>
      <c r="J16200">
        <v>2.4000000000000001E-4</v>
      </c>
      <c r="L16200">
        <v>1.60077380952381</v>
      </c>
      <c r="M16200" s="2">
        <f t="shared" si="507"/>
        <v>88.095238095238088</v>
      </c>
      <c r="N16200" t="s">
        <v>14</v>
      </c>
    </row>
    <row r="16201" spans="1:14">
      <c r="A16201">
        <v>75</v>
      </c>
      <c r="B16201" t="s">
        <v>3552</v>
      </c>
      <c r="C16201" t="s">
        <v>3553</v>
      </c>
      <c r="D16201">
        <v>56</v>
      </c>
      <c r="E16201" s="1">
        <v>0.29799999999999999</v>
      </c>
      <c r="F16201">
        <v>0.25</v>
      </c>
      <c r="G16201">
        <v>3.6999999999999998E-2</v>
      </c>
      <c r="H16201">
        <v>27</v>
      </c>
      <c r="J16201">
        <v>1E-4</v>
      </c>
      <c r="K16201">
        <v>4.3999999999999997E-2</v>
      </c>
      <c r="L16201">
        <v>1.60077380952381</v>
      </c>
      <c r="M16201" s="2">
        <f t="shared" si="507"/>
        <v>89.285714285714292</v>
      </c>
      <c r="N16201" t="s">
        <v>14</v>
      </c>
    </row>
    <row r="16202" spans="1:14">
      <c r="A16202">
        <v>76</v>
      </c>
      <c r="B16202" t="s">
        <v>7017</v>
      </c>
      <c r="C16202" t="s">
        <v>7018</v>
      </c>
      <c r="D16202">
        <v>111</v>
      </c>
      <c r="E16202" s="1">
        <v>0.29399999999999998</v>
      </c>
      <c r="F16202">
        <v>0.20399999999999999</v>
      </c>
      <c r="G16202">
        <v>0</v>
      </c>
      <c r="H16202">
        <v>10</v>
      </c>
      <c r="I16202">
        <v>5.9</v>
      </c>
      <c r="J16202">
        <v>2.1000000000000001E-4</v>
      </c>
      <c r="K16202">
        <v>4.2999999999999997E-2</v>
      </c>
      <c r="L16202">
        <v>1.60077380952381</v>
      </c>
      <c r="M16202" s="2">
        <f t="shared" si="507"/>
        <v>90.476190476190482</v>
      </c>
      <c r="N16202" t="s">
        <v>14</v>
      </c>
    </row>
    <row r="16203" spans="1:14">
      <c r="A16203">
        <v>77</v>
      </c>
      <c r="B16203" t="s">
        <v>10165</v>
      </c>
      <c r="C16203" t="s">
        <v>10166</v>
      </c>
      <c r="D16203">
        <v>327</v>
      </c>
      <c r="E16203" s="1">
        <v>0.26800000000000002</v>
      </c>
      <c r="G16203">
        <v>1.2E-2</v>
      </c>
      <c r="H16203">
        <v>81</v>
      </c>
      <c r="I16203">
        <v>6.4</v>
      </c>
      <c r="J16203">
        <v>3.3E-4</v>
      </c>
      <c r="L16203">
        <v>1.60077380952381</v>
      </c>
      <c r="M16203" s="2">
        <f t="shared" si="507"/>
        <v>91.666666666666657</v>
      </c>
      <c r="N16203" t="s">
        <v>14</v>
      </c>
    </row>
    <row r="16204" spans="1:14">
      <c r="A16204">
        <v>78</v>
      </c>
      <c r="B16204" t="s">
        <v>3574</v>
      </c>
      <c r="C16204" t="s">
        <v>3575</v>
      </c>
      <c r="D16204">
        <v>71</v>
      </c>
      <c r="E16204" s="1">
        <v>0.26500000000000001</v>
      </c>
      <c r="F16204">
        <v>0.52300000000000002</v>
      </c>
      <c r="G16204">
        <v>0</v>
      </c>
      <c r="H16204">
        <v>17</v>
      </c>
      <c r="J16204">
        <v>2.4000000000000001E-4</v>
      </c>
      <c r="K16204">
        <v>0.156</v>
      </c>
      <c r="L16204">
        <v>1.60077380952381</v>
      </c>
      <c r="M16204" s="2">
        <f t="shared" si="507"/>
        <v>92.857142857142861</v>
      </c>
      <c r="N16204" t="s">
        <v>14</v>
      </c>
    </row>
    <row r="16205" spans="1:14">
      <c r="A16205">
        <v>79</v>
      </c>
      <c r="B16205" t="s">
        <v>3347</v>
      </c>
      <c r="C16205" t="s">
        <v>3348</v>
      </c>
      <c r="D16205">
        <v>108</v>
      </c>
      <c r="E16205" s="1">
        <v>0.26200000000000001</v>
      </c>
      <c r="F16205">
        <v>0.26200000000000001</v>
      </c>
      <c r="G16205">
        <v>0.17100000000000001</v>
      </c>
      <c r="H16205">
        <v>35</v>
      </c>
      <c r="I16205">
        <v>6.7</v>
      </c>
      <c r="J16205">
        <v>1E-4</v>
      </c>
      <c r="K16205">
        <v>3.2000000000000001E-2</v>
      </c>
      <c r="L16205">
        <v>1.60077380952381</v>
      </c>
      <c r="M16205" s="2">
        <f t="shared" si="507"/>
        <v>94.047619047619051</v>
      </c>
      <c r="N16205" t="s">
        <v>14</v>
      </c>
    </row>
    <row r="16206" spans="1:14">
      <c r="A16206">
        <v>80</v>
      </c>
      <c r="B16206" t="s">
        <v>3329</v>
      </c>
      <c r="C16206" t="s">
        <v>3330</v>
      </c>
      <c r="D16206">
        <v>10</v>
      </c>
      <c r="E16206" s="1">
        <v>0.217</v>
      </c>
      <c r="F16206">
        <v>0.217</v>
      </c>
      <c r="G16206">
        <v>0</v>
      </c>
      <c r="H16206">
        <v>46</v>
      </c>
      <c r="J16206">
        <v>2.0000000000000002E-5</v>
      </c>
      <c r="K16206">
        <v>2.9000000000000001E-2</v>
      </c>
      <c r="L16206">
        <v>1.60077380952381</v>
      </c>
      <c r="M16206" s="2">
        <f t="shared" si="507"/>
        <v>95.238095238095227</v>
      </c>
      <c r="N16206" t="s">
        <v>14</v>
      </c>
    </row>
    <row r="16207" spans="1:14">
      <c r="A16207">
        <v>81</v>
      </c>
      <c r="B16207" t="s">
        <v>3602</v>
      </c>
      <c r="C16207" t="s">
        <v>3603</v>
      </c>
      <c r="D16207">
        <v>82</v>
      </c>
      <c r="E16207" s="1">
        <v>0.20499999999999999</v>
      </c>
      <c r="G16207">
        <v>4.2000000000000003E-2</v>
      </c>
      <c r="H16207">
        <v>48</v>
      </c>
      <c r="J16207">
        <v>1.3999999999999999E-4</v>
      </c>
      <c r="L16207">
        <v>1.60077380952381</v>
      </c>
      <c r="M16207" s="2">
        <f t="shared" si="507"/>
        <v>96.428571428571431</v>
      </c>
      <c r="N16207" t="s">
        <v>14</v>
      </c>
    </row>
    <row r="16208" spans="1:14">
      <c r="A16208">
        <v>82</v>
      </c>
      <c r="B16208" t="s">
        <v>3596</v>
      </c>
      <c r="C16208" t="s">
        <v>3597</v>
      </c>
      <c r="D16208">
        <v>184</v>
      </c>
      <c r="E16208" s="1">
        <v>0.182</v>
      </c>
      <c r="F16208">
        <v>0.32900000000000001</v>
      </c>
      <c r="G16208">
        <v>2.5999999999999999E-2</v>
      </c>
      <c r="H16208">
        <v>39</v>
      </c>
      <c r="I16208">
        <v>8.6999999999999993</v>
      </c>
      <c r="J16208">
        <v>2.9999999999999997E-4</v>
      </c>
      <c r="K16208">
        <v>0.107</v>
      </c>
      <c r="L16208">
        <v>1.60077380952381</v>
      </c>
      <c r="M16208" s="2">
        <f t="shared" si="507"/>
        <v>97.61904761904762</v>
      </c>
      <c r="N16208" t="s">
        <v>14</v>
      </c>
    </row>
    <row r="16209" spans="1:14">
      <c r="A16209">
        <v>83</v>
      </c>
      <c r="B16209" t="s">
        <v>3315</v>
      </c>
      <c r="C16209" t="s">
        <v>3316</v>
      </c>
      <c r="D16209">
        <v>67</v>
      </c>
      <c r="E16209" s="1">
        <v>0.11899999999999999</v>
      </c>
      <c r="F16209">
        <v>8.7999999999999995E-2</v>
      </c>
      <c r="H16209">
        <v>0</v>
      </c>
      <c r="J16209">
        <v>9.0000000000000006E-5</v>
      </c>
      <c r="K16209">
        <v>2.1999999999999999E-2</v>
      </c>
      <c r="L16209">
        <v>1.60077380952381</v>
      </c>
      <c r="M16209" s="2">
        <f t="shared" si="507"/>
        <v>98.80952380952381</v>
      </c>
      <c r="N16209" t="s">
        <v>14</v>
      </c>
    </row>
    <row r="16210" spans="1:14">
      <c r="A16210">
        <v>84</v>
      </c>
      <c r="B16210" t="s">
        <v>3594</v>
      </c>
      <c r="C16210" t="s">
        <v>3595</v>
      </c>
      <c r="D16210">
        <v>86</v>
      </c>
      <c r="E16210" s="1">
        <v>8.5999999999999993E-2</v>
      </c>
      <c r="G16210">
        <v>2.5999999999999999E-2</v>
      </c>
      <c r="H16210">
        <v>77</v>
      </c>
      <c r="J16210">
        <v>1.9000000000000001E-4</v>
      </c>
      <c r="L16210">
        <v>1.60077380952381</v>
      </c>
      <c r="M16210" s="2">
        <f t="shared" si="507"/>
        <v>100</v>
      </c>
      <c r="N16210" t="s">
        <v>14</v>
      </c>
    </row>
    <row r="16211" spans="1:14" s="3" customFormat="1">
      <c r="E16211" s="4"/>
      <c r="M16211" s="5"/>
    </row>
    <row r="16212" spans="1:14">
      <c r="A16212">
        <v>1</v>
      </c>
      <c r="B16212" t="s">
        <v>15324</v>
      </c>
      <c r="C16212" t="s">
        <v>15325</v>
      </c>
      <c r="D16212">
        <v>2629</v>
      </c>
      <c r="E16212" s="1">
        <v>4.91</v>
      </c>
      <c r="F16212">
        <v>5.907</v>
      </c>
      <c r="G16212">
        <v>0.753</v>
      </c>
      <c r="H16212">
        <v>77</v>
      </c>
      <c r="I16212">
        <v>5</v>
      </c>
      <c r="J16212">
        <v>1.7440000000000001E-2</v>
      </c>
      <c r="K16212">
        <v>3.3140000000000001</v>
      </c>
      <c r="L16212">
        <f>AVERAGE(E16212:E16328)</f>
        <v>1.0890085470085469</v>
      </c>
      <c r="M16212" s="2">
        <f t="shared" ref="M16212:M16243" si="508">A16212/117*100</f>
        <v>0.85470085470085477</v>
      </c>
      <c r="N16212" t="s">
        <v>15</v>
      </c>
    </row>
    <row r="16213" spans="1:14">
      <c r="A16213">
        <v>2</v>
      </c>
      <c r="B16213" t="s">
        <v>3684</v>
      </c>
      <c r="C16213" t="s">
        <v>3685</v>
      </c>
      <c r="D16213">
        <v>13388</v>
      </c>
      <c r="E16213" s="1">
        <v>4.8099999999999996</v>
      </c>
      <c r="F16213">
        <v>5.3540000000000001</v>
      </c>
      <c r="G16213">
        <v>0.93799999999999994</v>
      </c>
      <c r="H16213">
        <v>32</v>
      </c>
      <c r="I16213" t="s">
        <v>18288</v>
      </c>
      <c r="J16213">
        <v>1.8429999999999998E-2</v>
      </c>
      <c r="K16213">
        <v>5.3079999999999998</v>
      </c>
      <c r="L16213">
        <v>1.0890085470085469</v>
      </c>
      <c r="M16213" s="2">
        <f t="shared" si="508"/>
        <v>1.7094017094017095</v>
      </c>
      <c r="N16213" t="s">
        <v>15</v>
      </c>
    </row>
    <row r="16214" spans="1:14">
      <c r="A16214">
        <v>3</v>
      </c>
      <c r="B16214" t="s">
        <v>14253</v>
      </c>
      <c r="C16214" t="s">
        <v>14254</v>
      </c>
      <c r="D16214">
        <v>21481</v>
      </c>
      <c r="E16214" s="1">
        <v>3.823</v>
      </c>
      <c r="F16214">
        <v>5.702</v>
      </c>
      <c r="G16214">
        <v>0.74</v>
      </c>
      <c r="H16214">
        <v>77</v>
      </c>
      <c r="I16214" t="s">
        <v>18288</v>
      </c>
      <c r="J16214">
        <v>4.6199999999999998E-2</v>
      </c>
      <c r="K16214">
        <v>9.6839999999999993</v>
      </c>
      <c r="L16214">
        <v>1.0890085470085469</v>
      </c>
      <c r="M16214" s="2">
        <f t="shared" si="508"/>
        <v>2.5641025641025639</v>
      </c>
      <c r="N16214" t="s">
        <v>15</v>
      </c>
    </row>
    <row r="16215" spans="1:14">
      <c r="A16215">
        <v>4</v>
      </c>
      <c r="B16215" t="s">
        <v>3636</v>
      </c>
      <c r="C16215" t="s">
        <v>3637</v>
      </c>
      <c r="D16215">
        <v>12736</v>
      </c>
      <c r="E16215" s="1">
        <v>2.528</v>
      </c>
      <c r="F16215">
        <v>3.9380000000000002</v>
      </c>
      <c r="G16215">
        <v>0.28399999999999997</v>
      </c>
      <c r="H16215">
        <v>74</v>
      </c>
      <c r="I16215" t="s">
        <v>18288</v>
      </c>
      <c r="J16215">
        <v>4.684E-2</v>
      </c>
      <c r="K16215">
        <v>4.5810000000000004</v>
      </c>
      <c r="L16215">
        <v>1.0890085470085469</v>
      </c>
      <c r="M16215" s="2">
        <f t="shared" si="508"/>
        <v>3.4188034188034191</v>
      </c>
      <c r="N16215" t="s">
        <v>15</v>
      </c>
    </row>
    <row r="16216" spans="1:14">
      <c r="A16216">
        <v>5</v>
      </c>
      <c r="B16216" t="s">
        <v>9639</v>
      </c>
      <c r="C16216" t="s">
        <v>9640</v>
      </c>
      <c r="D16216">
        <v>2632</v>
      </c>
      <c r="E16216" s="1">
        <v>2.427</v>
      </c>
      <c r="F16216">
        <v>3.6070000000000002</v>
      </c>
      <c r="G16216">
        <v>0.55400000000000005</v>
      </c>
      <c r="H16216">
        <v>56</v>
      </c>
      <c r="I16216">
        <v>7.9</v>
      </c>
      <c r="J16216">
        <v>1.3180000000000001E-2</v>
      </c>
      <c r="K16216">
        <v>2.637</v>
      </c>
      <c r="L16216">
        <v>1.0890085470085469</v>
      </c>
      <c r="M16216" s="2">
        <f t="shared" si="508"/>
        <v>4.2735042735042734</v>
      </c>
      <c r="N16216" t="s">
        <v>15</v>
      </c>
    </row>
    <row r="16217" spans="1:14">
      <c r="A16217">
        <v>6</v>
      </c>
      <c r="B16217" t="s">
        <v>14231</v>
      </c>
      <c r="C16217" t="s">
        <v>14232</v>
      </c>
      <c r="D16217">
        <v>646</v>
      </c>
      <c r="E16217" s="1">
        <v>2.4169999999999998</v>
      </c>
      <c r="F16217">
        <v>2.169</v>
      </c>
      <c r="G16217">
        <v>0.17100000000000001</v>
      </c>
      <c r="H16217">
        <v>35</v>
      </c>
      <c r="I16217">
        <v>5.5</v>
      </c>
      <c r="J16217">
        <v>4.3800000000000002E-3</v>
      </c>
      <c r="K16217">
        <v>1.6240000000000001</v>
      </c>
      <c r="L16217">
        <v>1.0890085470085469</v>
      </c>
      <c r="M16217" s="2">
        <f t="shared" si="508"/>
        <v>5.1282051282051277</v>
      </c>
      <c r="N16217" t="s">
        <v>15</v>
      </c>
    </row>
    <row r="16218" spans="1:14">
      <c r="A16218">
        <v>7</v>
      </c>
      <c r="B16218" t="s">
        <v>16028</v>
      </c>
      <c r="C16218" t="s">
        <v>16029</v>
      </c>
      <c r="D16218">
        <v>2044</v>
      </c>
      <c r="E16218" s="1">
        <v>2.3639999999999999</v>
      </c>
      <c r="F16218">
        <v>3.1419999999999999</v>
      </c>
      <c r="G16218">
        <v>0.75800000000000001</v>
      </c>
      <c r="H16218">
        <v>33</v>
      </c>
      <c r="I16218" t="s">
        <v>18288</v>
      </c>
      <c r="J16218">
        <v>5.5300000000000002E-3</v>
      </c>
      <c r="K16218">
        <v>1.946</v>
      </c>
      <c r="L16218">
        <v>1.0890085470085469</v>
      </c>
      <c r="M16218" s="2">
        <f t="shared" si="508"/>
        <v>5.982905982905983</v>
      </c>
      <c r="N16218" t="s">
        <v>15</v>
      </c>
    </row>
    <row r="16219" spans="1:14">
      <c r="A16219">
        <v>8</v>
      </c>
      <c r="B16219" t="s">
        <v>19084</v>
      </c>
      <c r="C16219" t="s">
        <v>19085</v>
      </c>
      <c r="D16219">
        <v>4880</v>
      </c>
      <c r="E16219" s="1">
        <v>2.2909999999999999</v>
      </c>
      <c r="F16219">
        <v>2.4319999999999999</v>
      </c>
      <c r="G16219">
        <v>0.253</v>
      </c>
      <c r="H16219">
        <v>154</v>
      </c>
      <c r="I16219">
        <v>9.5</v>
      </c>
      <c r="J16219">
        <v>6.1500000000000001E-3</v>
      </c>
      <c r="K16219">
        <v>0.59699999999999998</v>
      </c>
      <c r="L16219">
        <v>1.0890085470085469</v>
      </c>
      <c r="M16219" s="2">
        <f t="shared" si="508"/>
        <v>6.8376068376068382</v>
      </c>
      <c r="N16219" t="s">
        <v>15</v>
      </c>
    </row>
    <row r="16220" spans="1:14">
      <c r="A16220">
        <v>9</v>
      </c>
      <c r="B16220" t="s">
        <v>3722</v>
      </c>
      <c r="C16220" t="s">
        <v>3723</v>
      </c>
      <c r="D16220">
        <v>3236</v>
      </c>
      <c r="E16220" s="1">
        <v>2.2389999999999999</v>
      </c>
      <c r="F16220">
        <v>3.7389999999999999</v>
      </c>
      <c r="G16220">
        <v>0.441</v>
      </c>
      <c r="H16220">
        <v>34</v>
      </c>
      <c r="I16220" t="s">
        <v>18288</v>
      </c>
      <c r="J16220">
        <v>9.0299999999999998E-3</v>
      </c>
      <c r="K16220">
        <v>3.7309999999999999</v>
      </c>
      <c r="L16220">
        <v>1.0890085470085469</v>
      </c>
      <c r="M16220" s="2">
        <f t="shared" si="508"/>
        <v>7.6923076923076925</v>
      </c>
      <c r="N16220" t="s">
        <v>15</v>
      </c>
    </row>
    <row r="16221" spans="1:14">
      <c r="A16221">
        <v>10</v>
      </c>
      <c r="B16221" t="s">
        <v>3628</v>
      </c>
      <c r="C16221" t="s">
        <v>3629</v>
      </c>
      <c r="D16221">
        <v>1074</v>
      </c>
      <c r="E16221" s="1">
        <v>2.2370000000000001</v>
      </c>
      <c r="F16221">
        <v>2.895</v>
      </c>
      <c r="G16221">
        <v>0.27500000000000002</v>
      </c>
      <c r="H16221">
        <v>80</v>
      </c>
      <c r="I16221">
        <v>3.5</v>
      </c>
      <c r="J16221">
        <v>1.541E-2</v>
      </c>
      <c r="K16221">
        <v>2.4340000000000002</v>
      </c>
      <c r="L16221">
        <v>1.0890085470085469</v>
      </c>
      <c r="M16221" s="2">
        <f t="shared" si="508"/>
        <v>8.5470085470085468</v>
      </c>
      <c r="N16221" t="s">
        <v>15</v>
      </c>
    </row>
    <row r="16222" spans="1:14">
      <c r="A16222">
        <v>11</v>
      </c>
      <c r="B16222" t="s">
        <v>13471</v>
      </c>
      <c r="C16222" t="s">
        <v>13472</v>
      </c>
      <c r="D16222">
        <v>15994</v>
      </c>
      <c r="E16222" s="1">
        <v>2.044</v>
      </c>
      <c r="F16222">
        <v>2.7890000000000001</v>
      </c>
      <c r="G16222">
        <v>0.25</v>
      </c>
      <c r="H16222">
        <v>336</v>
      </c>
      <c r="I16222" t="s">
        <v>18288</v>
      </c>
      <c r="J16222">
        <v>4.3159999999999997E-2</v>
      </c>
      <c r="K16222">
        <v>1.663</v>
      </c>
      <c r="L16222">
        <v>1.0890085470085469</v>
      </c>
      <c r="M16222" s="2">
        <f t="shared" si="508"/>
        <v>9.4017094017094021</v>
      </c>
      <c r="N16222" t="s">
        <v>15</v>
      </c>
    </row>
    <row r="16223" spans="1:14">
      <c r="A16223">
        <v>12</v>
      </c>
      <c r="B16223" t="s">
        <v>19330</v>
      </c>
      <c r="C16223" t="s">
        <v>19331</v>
      </c>
      <c r="D16223">
        <v>1886</v>
      </c>
      <c r="E16223" s="1">
        <v>1.9770000000000001</v>
      </c>
      <c r="F16223">
        <v>2.6629999999999998</v>
      </c>
      <c r="G16223">
        <v>0.38200000000000001</v>
      </c>
      <c r="H16223">
        <v>89</v>
      </c>
      <c r="I16223" t="s">
        <v>18288</v>
      </c>
      <c r="J16223">
        <v>6.8599999999999998E-3</v>
      </c>
      <c r="K16223">
        <v>2.0259999999999998</v>
      </c>
      <c r="L16223">
        <v>1.0890085470085469</v>
      </c>
      <c r="M16223" s="2">
        <f t="shared" si="508"/>
        <v>10.256410256410255</v>
      </c>
      <c r="N16223" t="s">
        <v>15</v>
      </c>
    </row>
    <row r="16224" spans="1:14">
      <c r="A16224">
        <v>13</v>
      </c>
      <c r="B16224" t="s">
        <v>13343</v>
      </c>
      <c r="C16224" t="s">
        <v>13344</v>
      </c>
      <c r="D16224">
        <v>1154</v>
      </c>
      <c r="E16224" s="1">
        <v>1.9610000000000001</v>
      </c>
      <c r="F16224">
        <v>1.8879999999999999</v>
      </c>
      <c r="G16224">
        <v>0.32500000000000001</v>
      </c>
      <c r="H16224">
        <v>83</v>
      </c>
      <c r="I16224">
        <v>3.8</v>
      </c>
      <c r="J16224">
        <v>3.6700000000000001E-3</v>
      </c>
      <c r="K16224">
        <v>0.52200000000000002</v>
      </c>
      <c r="L16224">
        <v>1.0890085470085469</v>
      </c>
      <c r="M16224" s="2">
        <f t="shared" si="508"/>
        <v>11.111111111111111</v>
      </c>
      <c r="N16224" t="s">
        <v>15</v>
      </c>
    </row>
    <row r="16225" spans="1:14">
      <c r="A16225">
        <v>14</v>
      </c>
      <c r="B16225" t="s">
        <v>19088</v>
      </c>
      <c r="C16225" t="s">
        <v>19089</v>
      </c>
      <c r="D16225">
        <v>2658</v>
      </c>
      <c r="E16225" s="1">
        <v>1.9370000000000001</v>
      </c>
      <c r="F16225">
        <v>1.9350000000000001</v>
      </c>
      <c r="G16225">
        <v>0.21199999999999999</v>
      </c>
      <c r="H16225">
        <v>66</v>
      </c>
      <c r="I16225">
        <v>9.5</v>
      </c>
      <c r="J16225">
        <v>3.62E-3</v>
      </c>
      <c r="K16225">
        <v>0.58599999999999997</v>
      </c>
      <c r="L16225">
        <v>1.0890085470085469</v>
      </c>
      <c r="M16225" s="2">
        <f t="shared" si="508"/>
        <v>11.965811965811966</v>
      </c>
      <c r="N16225" t="s">
        <v>15</v>
      </c>
    </row>
    <row r="16226" spans="1:14">
      <c r="A16226">
        <v>15</v>
      </c>
      <c r="B16226" t="s">
        <v>3670</v>
      </c>
      <c r="C16226" t="s">
        <v>3671</v>
      </c>
      <c r="D16226">
        <v>3117</v>
      </c>
      <c r="E16226" s="1">
        <v>1.9319999999999999</v>
      </c>
      <c r="F16226">
        <v>2.3690000000000002</v>
      </c>
      <c r="G16226">
        <v>0.217</v>
      </c>
      <c r="H16226">
        <v>46</v>
      </c>
      <c r="I16226" t="s">
        <v>18288</v>
      </c>
      <c r="J16226">
        <v>1.0370000000000001E-2</v>
      </c>
      <c r="K16226">
        <v>2.9860000000000002</v>
      </c>
      <c r="L16226">
        <v>1.0890085470085469</v>
      </c>
      <c r="M16226" s="2">
        <f t="shared" si="508"/>
        <v>12.820512820512819</v>
      </c>
      <c r="N16226" t="s">
        <v>15</v>
      </c>
    </row>
    <row r="16227" spans="1:14">
      <c r="A16227">
        <v>16</v>
      </c>
      <c r="B16227" t="s">
        <v>3664</v>
      </c>
      <c r="C16227" t="s">
        <v>3665</v>
      </c>
      <c r="D16227">
        <v>22728</v>
      </c>
      <c r="E16227" s="1">
        <v>1.8340000000000001</v>
      </c>
      <c r="F16227">
        <v>3.1389999999999998</v>
      </c>
      <c r="G16227">
        <v>0.161</v>
      </c>
      <c r="H16227">
        <v>124</v>
      </c>
      <c r="I16227" t="s">
        <v>18288</v>
      </c>
      <c r="J16227">
        <v>3.5920000000000001E-2</v>
      </c>
      <c r="K16227">
        <v>3.226</v>
      </c>
      <c r="L16227">
        <v>1.0890085470085469</v>
      </c>
      <c r="M16227" s="2">
        <f t="shared" si="508"/>
        <v>13.675213675213676</v>
      </c>
      <c r="N16227" t="s">
        <v>15</v>
      </c>
    </row>
    <row r="16228" spans="1:14">
      <c r="A16228">
        <v>17</v>
      </c>
      <c r="B16228" t="s">
        <v>19276</v>
      </c>
      <c r="C16228" t="s">
        <v>19277</v>
      </c>
      <c r="D16228">
        <v>10518</v>
      </c>
      <c r="E16228" s="1">
        <v>1.7490000000000001</v>
      </c>
      <c r="F16228">
        <v>2.218</v>
      </c>
      <c r="G16228">
        <v>0.246</v>
      </c>
      <c r="H16228">
        <v>171</v>
      </c>
      <c r="I16228" t="s">
        <v>18288</v>
      </c>
      <c r="J16228">
        <v>1.0999999999999999E-2</v>
      </c>
      <c r="K16228">
        <v>0.63400000000000001</v>
      </c>
      <c r="L16228">
        <v>1.0890085470085469</v>
      </c>
      <c r="M16228" s="2">
        <f t="shared" si="508"/>
        <v>14.529914529914532</v>
      </c>
      <c r="N16228" t="s">
        <v>15</v>
      </c>
    </row>
    <row r="16229" spans="1:14">
      <c r="A16229">
        <v>18</v>
      </c>
      <c r="B16229" t="s">
        <v>20404</v>
      </c>
      <c r="C16229" t="s">
        <v>20403</v>
      </c>
      <c r="D16229">
        <v>1483</v>
      </c>
      <c r="E16229" s="1">
        <v>1.7170000000000001</v>
      </c>
      <c r="F16229">
        <v>1.679</v>
      </c>
      <c r="G16229">
        <v>0.27300000000000002</v>
      </c>
      <c r="H16229">
        <v>55</v>
      </c>
      <c r="I16229">
        <v>8.1</v>
      </c>
      <c r="J16229">
        <v>3.64E-3</v>
      </c>
      <c r="K16229">
        <v>0.92800000000000005</v>
      </c>
      <c r="L16229">
        <v>1.0890085470085469</v>
      </c>
      <c r="M16229" s="2">
        <f t="shared" si="508"/>
        <v>15.384615384615385</v>
      </c>
      <c r="N16229" t="s">
        <v>15</v>
      </c>
    </row>
    <row r="16230" spans="1:14">
      <c r="A16230">
        <v>19</v>
      </c>
      <c r="B16230" t="s">
        <v>14305</v>
      </c>
      <c r="C16230" t="s">
        <v>14306</v>
      </c>
      <c r="D16230">
        <v>2806</v>
      </c>
      <c r="E16230" s="1">
        <v>1.657</v>
      </c>
      <c r="F16230">
        <v>3.2130000000000001</v>
      </c>
      <c r="G16230">
        <v>5.8999999999999997E-2</v>
      </c>
      <c r="H16230">
        <v>34</v>
      </c>
      <c r="I16230" t="s">
        <v>18288</v>
      </c>
      <c r="J16230">
        <v>6.0499999999999998E-3</v>
      </c>
      <c r="K16230">
        <v>2.157</v>
      </c>
      <c r="L16230">
        <v>1.0890085470085469</v>
      </c>
      <c r="M16230" s="2">
        <f t="shared" si="508"/>
        <v>16.239316239316238</v>
      </c>
      <c r="N16230" t="s">
        <v>15</v>
      </c>
    </row>
    <row r="16231" spans="1:14">
      <c r="A16231">
        <v>20</v>
      </c>
      <c r="B16231" t="s">
        <v>20973</v>
      </c>
      <c r="C16231" t="s">
        <v>20974</v>
      </c>
      <c r="D16231">
        <v>14376</v>
      </c>
      <c r="E16231" s="1">
        <v>1.65</v>
      </c>
      <c r="F16231">
        <v>2.5009999999999999</v>
      </c>
      <c r="G16231">
        <v>0.30299999999999999</v>
      </c>
      <c r="H16231">
        <v>76</v>
      </c>
      <c r="I16231" t="s">
        <v>18288</v>
      </c>
      <c r="J16231">
        <v>1.9439999999999999E-2</v>
      </c>
      <c r="K16231">
        <v>2.8639999999999999</v>
      </c>
      <c r="L16231">
        <v>1.0890085470085469</v>
      </c>
      <c r="M16231" s="2">
        <f t="shared" si="508"/>
        <v>17.094017094017094</v>
      </c>
      <c r="N16231" t="s">
        <v>15</v>
      </c>
    </row>
    <row r="16232" spans="1:14">
      <c r="A16232">
        <v>21</v>
      </c>
      <c r="B16232" t="s">
        <v>20243</v>
      </c>
      <c r="C16232" t="s">
        <v>20244</v>
      </c>
      <c r="D16232">
        <v>1027</v>
      </c>
      <c r="E16232" s="1">
        <v>1.6160000000000001</v>
      </c>
      <c r="F16232">
        <v>1.748</v>
      </c>
      <c r="G16232">
        <v>0.317</v>
      </c>
      <c r="H16232">
        <v>167</v>
      </c>
      <c r="I16232">
        <v>4.2</v>
      </c>
      <c r="J16232">
        <v>5.1500000000000001E-3</v>
      </c>
      <c r="K16232">
        <v>0.747</v>
      </c>
      <c r="L16232">
        <v>1.0890085470085469</v>
      </c>
      <c r="M16232" s="2">
        <f t="shared" si="508"/>
        <v>17.948717948717949</v>
      </c>
      <c r="N16232" t="s">
        <v>15</v>
      </c>
    </row>
    <row r="16233" spans="1:14">
      <c r="A16233">
        <v>22</v>
      </c>
      <c r="B16233" t="s">
        <v>20247</v>
      </c>
      <c r="C16233" t="s">
        <v>20248</v>
      </c>
      <c r="D16233">
        <v>2743</v>
      </c>
      <c r="E16233" s="1">
        <v>1.5640000000000001</v>
      </c>
      <c r="F16233">
        <v>1.722</v>
      </c>
      <c r="G16233">
        <v>0.23200000000000001</v>
      </c>
      <c r="H16233">
        <v>95</v>
      </c>
      <c r="I16233">
        <v>8.3000000000000007</v>
      </c>
      <c r="J16233">
        <v>8.43E-3</v>
      </c>
      <c r="K16233">
        <v>0.91400000000000003</v>
      </c>
      <c r="L16233">
        <v>1.0890085470085469</v>
      </c>
      <c r="M16233" s="2">
        <f t="shared" si="508"/>
        <v>18.803418803418804</v>
      </c>
      <c r="N16233" t="s">
        <v>15</v>
      </c>
    </row>
    <row r="16234" spans="1:14">
      <c r="A16234">
        <v>23</v>
      </c>
      <c r="B16234" t="s">
        <v>17619</v>
      </c>
      <c r="C16234" t="s">
        <v>17620</v>
      </c>
      <c r="D16234">
        <v>1900</v>
      </c>
      <c r="E16234" s="1">
        <v>1.52</v>
      </c>
      <c r="F16234">
        <v>1.65</v>
      </c>
      <c r="G16234">
        <v>0.16700000000000001</v>
      </c>
      <c r="H16234">
        <v>24</v>
      </c>
      <c r="I16234" t="s">
        <v>18288</v>
      </c>
      <c r="J16234">
        <v>1.9300000000000001E-3</v>
      </c>
      <c r="K16234">
        <v>0.80400000000000005</v>
      </c>
      <c r="L16234">
        <v>1.0890085470085469</v>
      </c>
      <c r="M16234" s="2">
        <f t="shared" si="508"/>
        <v>19.658119658119659</v>
      </c>
      <c r="N16234" t="s">
        <v>15</v>
      </c>
    </row>
    <row r="16235" spans="1:14">
      <c r="A16235">
        <v>24</v>
      </c>
      <c r="B16235" t="s">
        <v>14251</v>
      </c>
      <c r="C16235" t="s">
        <v>14252</v>
      </c>
      <c r="D16235">
        <v>1739</v>
      </c>
      <c r="E16235" s="1">
        <v>1.4770000000000001</v>
      </c>
      <c r="F16235">
        <v>1.4730000000000001</v>
      </c>
      <c r="G16235">
        <v>0.188</v>
      </c>
      <c r="H16235">
        <v>48</v>
      </c>
      <c r="I16235" t="s">
        <v>18288</v>
      </c>
      <c r="J16235">
        <v>1.285E-2</v>
      </c>
      <c r="K16235">
        <v>2.4910000000000001</v>
      </c>
      <c r="L16235">
        <v>1.0890085470085469</v>
      </c>
      <c r="M16235" s="2">
        <f t="shared" si="508"/>
        <v>20.512820512820511</v>
      </c>
      <c r="N16235" t="s">
        <v>15</v>
      </c>
    </row>
    <row r="16236" spans="1:14">
      <c r="A16236">
        <v>25</v>
      </c>
      <c r="B16236" t="s">
        <v>3724</v>
      </c>
      <c r="C16236" t="s">
        <v>3725</v>
      </c>
      <c r="D16236">
        <v>2043</v>
      </c>
      <c r="E16236" s="1">
        <v>1.44</v>
      </c>
      <c r="F16236">
        <v>1.4179999999999999</v>
      </c>
      <c r="G16236">
        <v>0.373</v>
      </c>
      <c r="H16236">
        <v>75</v>
      </c>
      <c r="I16236">
        <v>10</v>
      </c>
      <c r="J16236">
        <v>1.093E-2</v>
      </c>
      <c r="K16236">
        <v>1.4810000000000001</v>
      </c>
      <c r="L16236">
        <v>1.0890085470085469</v>
      </c>
      <c r="M16236" s="2">
        <f t="shared" si="508"/>
        <v>21.367521367521366</v>
      </c>
      <c r="N16236" t="s">
        <v>15</v>
      </c>
    </row>
    <row r="16237" spans="1:14">
      <c r="A16237">
        <v>26</v>
      </c>
      <c r="B16237" t="s">
        <v>3738</v>
      </c>
      <c r="C16237" t="s">
        <v>3739</v>
      </c>
      <c r="D16237">
        <v>4864</v>
      </c>
      <c r="E16237" s="1">
        <v>1.4239999999999999</v>
      </c>
      <c r="F16237">
        <v>2.1619999999999999</v>
      </c>
      <c r="G16237">
        <v>0.2</v>
      </c>
      <c r="H16237">
        <v>30</v>
      </c>
      <c r="I16237" t="s">
        <v>18288</v>
      </c>
      <c r="J16237">
        <v>4.8999999999999998E-3</v>
      </c>
      <c r="K16237">
        <v>1.56</v>
      </c>
      <c r="L16237">
        <v>1.0890085470085469</v>
      </c>
      <c r="M16237" s="2">
        <f t="shared" si="508"/>
        <v>22.222222222222221</v>
      </c>
      <c r="N16237" t="s">
        <v>15</v>
      </c>
    </row>
    <row r="16238" spans="1:14">
      <c r="A16238">
        <v>27</v>
      </c>
      <c r="B16238" t="s">
        <v>20987</v>
      </c>
      <c r="C16238" t="s">
        <v>20988</v>
      </c>
      <c r="D16238">
        <v>15497</v>
      </c>
      <c r="E16238" s="1">
        <v>1.4119999999999999</v>
      </c>
      <c r="F16238">
        <v>2.0070000000000001</v>
      </c>
      <c r="G16238">
        <v>0.21099999999999999</v>
      </c>
      <c r="H16238">
        <v>142</v>
      </c>
      <c r="I16238" t="s">
        <v>18288</v>
      </c>
      <c r="J16238">
        <v>1.9380000000000001E-2</v>
      </c>
      <c r="K16238">
        <v>1.55</v>
      </c>
      <c r="L16238">
        <v>1.0890085470085469</v>
      </c>
      <c r="M16238" s="2">
        <f t="shared" si="508"/>
        <v>23.076923076923077</v>
      </c>
      <c r="N16238" t="s">
        <v>15</v>
      </c>
    </row>
    <row r="16239" spans="1:14">
      <c r="A16239">
        <v>28</v>
      </c>
      <c r="B16239" t="s">
        <v>14257</v>
      </c>
      <c r="C16239" t="s">
        <v>14258</v>
      </c>
      <c r="D16239">
        <v>430</v>
      </c>
      <c r="E16239" s="1">
        <v>1.395</v>
      </c>
      <c r="G16239">
        <v>0.17399999999999999</v>
      </c>
      <c r="H16239">
        <v>23</v>
      </c>
      <c r="I16239">
        <v>8.9</v>
      </c>
      <c r="J16239">
        <v>1.4400000000000001E-3</v>
      </c>
      <c r="L16239">
        <v>1.0890085470085469</v>
      </c>
      <c r="M16239" s="2">
        <f t="shared" si="508"/>
        <v>23.931623931623932</v>
      </c>
      <c r="N16239" t="s">
        <v>15</v>
      </c>
    </row>
    <row r="16240" spans="1:14">
      <c r="A16240">
        <v>29</v>
      </c>
      <c r="B16240" t="s">
        <v>3702</v>
      </c>
      <c r="C16240" t="s">
        <v>3703</v>
      </c>
      <c r="D16240">
        <v>2055</v>
      </c>
      <c r="E16240" s="1">
        <v>1.3939999999999999</v>
      </c>
      <c r="F16240">
        <v>1.544</v>
      </c>
      <c r="G16240">
        <v>0.34699999999999998</v>
      </c>
      <c r="H16240">
        <v>75</v>
      </c>
      <c r="I16240" t="s">
        <v>18288</v>
      </c>
      <c r="J16240">
        <v>1.0800000000000001E-2</v>
      </c>
      <c r="K16240">
        <v>2.0049999999999999</v>
      </c>
      <c r="L16240">
        <v>1.0890085470085469</v>
      </c>
      <c r="M16240" s="2">
        <f t="shared" si="508"/>
        <v>24.786324786324787</v>
      </c>
      <c r="N16240" t="s">
        <v>15</v>
      </c>
    </row>
    <row r="16241" spans="1:14">
      <c r="A16241">
        <v>30</v>
      </c>
      <c r="B16241" t="s">
        <v>3620</v>
      </c>
      <c r="C16241" t="s">
        <v>3621</v>
      </c>
      <c r="D16241">
        <v>93</v>
      </c>
      <c r="E16241" s="1">
        <v>1.3819999999999999</v>
      </c>
      <c r="F16241">
        <v>1.139</v>
      </c>
      <c r="G16241">
        <v>0.158</v>
      </c>
      <c r="H16241">
        <v>19</v>
      </c>
      <c r="J16241">
        <v>8.5999999999999998E-4</v>
      </c>
      <c r="K16241">
        <v>0.61799999999999999</v>
      </c>
      <c r="L16241">
        <v>1.0890085470085469</v>
      </c>
      <c r="M16241" s="2">
        <f t="shared" si="508"/>
        <v>25.641025641025639</v>
      </c>
      <c r="N16241" t="s">
        <v>15</v>
      </c>
    </row>
    <row r="16242" spans="1:14">
      <c r="A16242">
        <v>31</v>
      </c>
      <c r="B16242" t="s">
        <v>3634</v>
      </c>
      <c r="C16242" t="s">
        <v>3635</v>
      </c>
      <c r="D16242">
        <v>3666</v>
      </c>
      <c r="E16242" s="1">
        <v>1.38</v>
      </c>
      <c r="F16242">
        <v>1.704</v>
      </c>
      <c r="G16242">
        <v>0.56200000000000006</v>
      </c>
      <c r="H16242">
        <v>73</v>
      </c>
      <c r="I16242" t="s">
        <v>18288</v>
      </c>
      <c r="J16242">
        <v>1.282E-2</v>
      </c>
      <c r="K16242">
        <v>1.986</v>
      </c>
      <c r="L16242">
        <v>1.0890085470085469</v>
      </c>
      <c r="M16242" s="2">
        <f t="shared" si="508"/>
        <v>26.495726495726498</v>
      </c>
      <c r="N16242" t="s">
        <v>15</v>
      </c>
    </row>
    <row r="16243" spans="1:14">
      <c r="A16243">
        <v>32</v>
      </c>
      <c r="B16243" t="s">
        <v>3626</v>
      </c>
      <c r="C16243" t="s">
        <v>3627</v>
      </c>
      <c r="D16243">
        <v>1850</v>
      </c>
      <c r="E16243" s="1">
        <v>1.3720000000000001</v>
      </c>
      <c r="F16243">
        <v>1.4610000000000001</v>
      </c>
      <c r="G16243">
        <v>0.29299999999999998</v>
      </c>
      <c r="H16243">
        <v>75</v>
      </c>
      <c r="I16243">
        <v>8.6999999999999993</v>
      </c>
      <c r="J16243">
        <v>1.081E-2</v>
      </c>
      <c r="K16243">
        <v>1.6619999999999999</v>
      </c>
      <c r="L16243">
        <v>1.0890085470085469</v>
      </c>
      <c r="M16243" s="2">
        <f t="shared" si="508"/>
        <v>27.350427350427353</v>
      </c>
      <c r="N16243" t="s">
        <v>15</v>
      </c>
    </row>
    <row r="16244" spans="1:14">
      <c r="A16244">
        <v>33</v>
      </c>
      <c r="B16244" t="s">
        <v>3682</v>
      </c>
      <c r="C16244" t="s">
        <v>3683</v>
      </c>
      <c r="D16244">
        <v>1951</v>
      </c>
      <c r="E16244" s="1">
        <v>1.361</v>
      </c>
      <c r="F16244">
        <v>2.2919999999999998</v>
      </c>
      <c r="G16244">
        <v>0.5</v>
      </c>
      <c r="H16244">
        <v>40</v>
      </c>
      <c r="I16244" t="s">
        <v>18288</v>
      </c>
      <c r="J16244">
        <v>6.28E-3</v>
      </c>
      <c r="K16244">
        <v>1.7130000000000001</v>
      </c>
      <c r="L16244">
        <v>1.0890085470085469</v>
      </c>
      <c r="M16244" s="2">
        <f t="shared" ref="M16244:M16275" si="509">A16244/117*100</f>
        <v>28.205128205128204</v>
      </c>
      <c r="N16244" t="s">
        <v>15</v>
      </c>
    </row>
    <row r="16245" spans="1:14">
      <c r="A16245">
        <v>34</v>
      </c>
      <c r="B16245" t="s">
        <v>3726</v>
      </c>
      <c r="C16245" t="s">
        <v>3727</v>
      </c>
      <c r="D16245">
        <v>1629</v>
      </c>
      <c r="E16245" s="1">
        <v>1.31</v>
      </c>
      <c r="F16245">
        <v>3.6360000000000001</v>
      </c>
      <c r="G16245">
        <v>0.156</v>
      </c>
      <c r="H16245">
        <v>45</v>
      </c>
      <c r="I16245">
        <v>6.9</v>
      </c>
      <c r="J16245">
        <v>6.4999999999999997E-3</v>
      </c>
      <c r="K16245">
        <v>2.1419999999999999</v>
      </c>
      <c r="L16245">
        <v>1.0890085470085469</v>
      </c>
      <c r="M16245" s="2">
        <f t="shared" si="509"/>
        <v>29.059829059829063</v>
      </c>
      <c r="N16245" t="s">
        <v>15</v>
      </c>
    </row>
    <row r="16246" spans="1:14">
      <c r="A16246">
        <v>35</v>
      </c>
      <c r="B16246" t="s">
        <v>15272</v>
      </c>
      <c r="C16246" t="s">
        <v>15273</v>
      </c>
      <c r="D16246">
        <v>4718</v>
      </c>
      <c r="E16246" s="1">
        <v>1.304</v>
      </c>
      <c r="F16246">
        <v>1.4490000000000001</v>
      </c>
      <c r="G16246">
        <v>0.41499999999999998</v>
      </c>
      <c r="H16246">
        <v>325</v>
      </c>
      <c r="I16246">
        <v>5.8</v>
      </c>
      <c r="J16246">
        <v>2.6009999999999998E-2</v>
      </c>
      <c r="K16246">
        <v>0.91800000000000004</v>
      </c>
      <c r="L16246">
        <v>1.0890085470085469</v>
      </c>
      <c r="M16246" s="2">
        <f t="shared" si="509"/>
        <v>29.914529914529915</v>
      </c>
      <c r="N16246" t="s">
        <v>15</v>
      </c>
    </row>
    <row r="16247" spans="1:14">
      <c r="A16247">
        <v>36</v>
      </c>
      <c r="B16247" t="s">
        <v>3740</v>
      </c>
      <c r="C16247" t="s">
        <v>3741</v>
      </c>
      <c r="D16247">
        <v>416</v>
      </c>
      <c r="E16247" s="1">
        <v>1.2709999999999999</v>
      </c>
      <c r="F16247">
        <v>1.3620000000000001</v>
      </c>
      <c r="G16247">
        <v>5.8999999999999997E-2</v>
      </c>
      <c r="H16247">
        <v>34</v>
      </c>
      <c r="I16247">
        <v>7.4</v>
      </c>
      <c r="J16247">
        <v>3.0100000000000001E-3</v>
      </c>
      <c r="K16247">
        <v>1.351</v>
      </c>
      <c r="L16247">
        <v>1.0890085470085469</v>
      </c>
      <c r="M16247" s="2">
        <f t="shared" si="509"/>
        <v>30.76923076923077</v>
      </c>
      <c r="N16247" t="s">
        <v>15</v>
      </c>
    </row>
    <row r="16248" spans="1:14">
      <c r="A16248">
        <v>37</v>
      </c>
      <c r="B16248" t="s">
        <v>3672</v>
      </c>
      <c r="C16248" t="s">
        <v>3673</v>
      </c>
      <c r="D16248">
        <v>2246</v>
      </c>
      <c r="E16248" s="1">
        <v>1.2689999999999999</v>
      </c>
      <c r="F16248">
        <v>1.661</v>
      </c>
      <c r="G16248">
        <v>0.184</v>
      </c>
      <c r="H16248">
        <v>49</v>
      </c>
      <c r="I16248" t="s">
        <v>18288</v>
      </c>
      <c r="J16248">
        <v>7.0899999999999999E-3</v>
      </c>
      <c r="K16248">
        <v>1.591</v>
      </c>
      <c r="L16248">
        <v>1.0890085470085469</v>
      </c>
      <c r="M16248" s="2">
        <f t="shared" si="509"/>
        <v>31.623931623931622</v>
      </c>
      <c r="N16248" t="s">
        <v>15</v>
      </c>
    </row>
    <row r="16249" spans="1:14">
      <c r="A16249">
        <v>38</v>
      </c>
      <c r="B16249" t="s">
        <v>14233</v>
      </c>
      <c r="C16249" t="s">
        <v>14234</v>
      </c>
      <c r="D16249">
        <v>945</v>
      </c>
      <c r="E16249" s="1">
        <v>1.258</v>
      </c>
      <c r="F16249">
        <v>1.4970000000000001</v>
      </c>
      <c r="G16249">
        <v>0.33300000000000002</v>
      </c>
      <c r="H16249">
        <v>27</v>
      </c>
      <c r="I16249" t="s">
        <v>18288</v>
      </c>
      <c r="J16249">
        <v>2.8500000000000001E-3</v>
      </c>
      <c r="K16249">
        <v>1.119</v>
      </c>
      <c r="L16249">
        <v>1.0890085470085469</v>
      </c>
      <c r="M16249" s="2">
        <f t="shared" si="509"/>
        <v>32.478632478632477</v>
      </c>
      <c r="N16249" t="s">
        <v>15</v>
      </c>
    </row>
    <row r="16250" spans="1:14">
      <c r="A16250">
        <v>39</v>
      </c>
      <c r="B16250" t="s">
        <v>3728</v>
      </c>
      <c r="C16250" t="s">
        <v>3729</v>
      </c>
      <c r="D16250">
        <v>636</v>
      </c>
      <c r="E16250" s="1">
        <v>1.258</v>
      </c>
      <c r="F16250">
        <v>1.0289999999999999</v>
      </c>
      <c r="G16250">
        <v>0.28999999999999998</v>
      </c>
      <c r="H16250">
        <v>62</v>
      </c>
      <c r="I16250">
        <v>9.3000000000000007</v>
      </c>
      <c r="J16250">
        <v>2.4599999999999999E-3</v>
      </c>
      <c r="K16250">
        <v>0.66700000000000004</v>
      </c>
      <c r="L16250">
        <v>1.0890085470085469</v>
      </c>
      <c r="M16250" s="2">
        <f t="shared" si="509"/>
        <v>33.333333333333329</v>
      </c>
      <c r="N16250" t="s">
        <v>15</v>
      </c>
    </row>
    <row r="16251" spans="1:14">
      <c r="A16251">
        <v>40</v>
      </c>
      <c r="B16251" t="s">
        <v>3686</v>
      </c>
      <c r="C16251" t="s">
        <v>3687</v>
      </c>
      <c r="D16251">
        <v>2515</v>
      </c>
      <c r="E16251" s="1">
        <v>1.2529999999999999</v>
      </c>
      <c r="F16251">
        <v>1.4690000000000001</v>
      </c>
      <c r="G16251">
        <v>0.35899999999999999</v>
      </c>
      <c r="H16251">
        <v>39</v>
      </c>
      <c r="I16251" t="s">
        <v>18288</v>
      </c>
      <c r="J16251">
        <v>3.62E-3</v>
      </c>
      <c r="K16251">
        <v>1.0649999999999999</v>
      </c>
      <c r="L16251">
        <v>1.0890085470085469</v>
      </c>
      <c r="M16251" s="2">
        <f t="shared" si="509"/>
        <v>34.188034188034187</v>
      </c>
      <c r="N16251" t="s">
        <v>15</v>
      </c>
    </row>
    <row r="16252" spans="1:14">
      <c r="A16252">
        <v>41</v>
      </c>
      <c r="B16252" t="s">
        <v>20993</v>
      </c>
      <c r="C16252" t="s">
        <v>20994</v>
      </c>
      <c r="D16252">
        <v>595</v>
      </c>
      <c r="E16252" s="1">
        <v>1.2350000000000001</v>
      </c>
      <c r="F16252">
        <v>1.137</v>
      </c>
      <c r="G16252">
        <v>0.2</v>
      </c>
      <c r="H16252">
        <v>35</v>
      </c>
      <c r="I16252">
        <v>8.4</v>
      </c>
      <c r="J16252">
        <v>1.64E-3</v>
      </c>
      <c r="K16252">
        <v>0.61099999999999999</v>
      </c>
      <c r="L16252">
        <v>1.0890085470085469</v>
      </c>
      <c r="M16252" s="2">
        <f t="shared" si="509"/>
        <v>35.042735042735039</v>
      </c>
      <c r="N16252" t="s">
        <v>15</v>
      </c>
    </row>
    <row r="16253" spans="1:14">
      <c r="A16253">
        <v>42</v>
      </c>
      <c r="B16253" t="s">
        <v>14259</v>
      </c>
      <c r="C16253" t="s">
        <v>14260</v>
      </c>
      <c r="D16253">
        <v>701</v>
      </c>
      <c r="E16253" s="1">
        <v>1.212</v>
      </c>
      <c r="F16253">
        <v>1.597</v>
      </c>
      <c r="G16253">
        <v>0.26700000000000002</v>
      </c>
      <c r="H16253">
        <v>30</v>
      </c>
      <c r="I16253">
        <v>9</v>
      </c>
      <c r="J16253">
        <v>3.8800000000000002E-3</v>
      </c>
      <c r="K16253">
        <v>1.782</v>
      </c>
      <c r="L16253">
        <v>1.0890085470085469</v>
      </c>
      <c r="M16253" s="2">
        <f t="shared" si="509"/>
        <v>35.897435897435898</v>
      </c>
      <c r="N16253" t="s">
        <v>15</v>
      </c>
    </row>
    <row r="16254" spans="1:14">
      <c r="A16254">
        <v>43</v>
      </c>
      <c r="B16254" t="s">
        <v>3710</v>
      </c>
      <c r="C16254" t="s">
        <v>3711</v>
      </c>
      <c r="D16254">
        <v>2171</v>
      </c>
      <c r="E16254" s="1">
        <v>1.169</v>
      </c>
      <c r="F16254">
        <v>1.4019999999999999</v>
      </c>
      <c r="G16254">
        <v>0.13700000000000001</v>
      </c>
      <c r="H16254">
        <v>51</v>
      </c>
      <c r="I16254" t="s">
        <v>18288</v>
      </c>
      <c r="J16254">
        <v>5.79E-3</v>
      </c>
      <c r="K16254">
        <v>1.5069999999999999</v>
      </c>
      <c r="L16254">
        <v>1.0890085470085469</v>
      </c>
      <c r="M16254" s="2">
        <f t="shared" si="509"/>
        <v>36.752136752136757</v>
      </c>
      <c r="N16254" t="s">
        <v>15</v>
      </c>
    </row>
    <row r="16255" spans="1:14">
      <c r="A16255">
        <v>44</v>
      </c>
      <c r="B16255" t="s">
        <v>9637</v>
      </c>
      <c r="C16255" t="s">
        <v>9638</v>
      </c>
      <c r="D16255">
        <v>1285</v>
      </c>
      <c r="E16255" s="1">
        <v>1.1519999999999999</v>
      </c>
      <c r="F16255">
        <v>1.663</v>
      </c>
      <c r="G16255">
        <v>0.13700000000000001</v>
      </c>
      <c r="H16255">
        <v>51</v>
      </c>
      <c r="I16255">
        <v>6.8</v>
      </c>
      <c r="J16255">
        <v>5.9300000000000004E-3</v>
      </c>
      <c r="K16255">
        <v>1.0369999999999999</v>
      </c>
      <c r="L16255">
        <v>1.0890085470085469</v>
      </c>
      <c r="M16255" s="2">
        <f t="shared" si="509"/>
        <v>37.606837606837608</v>
      </c>
      <c r="N16255" t="s">
        <v>15</v>
      </c>
    </row>
    <row r="16256" spans="1:14">
      <c r="A16256">
        <v>45</v>
      </c>
      <c r="B16256" t="s">
        <v>10722</v>
      </c>
      <c r="C16256" t="s">
        <v>10723</v>
      </c>
      <c r="D16256">
        <v>1074</v>
      </c>
      <c r="E16256" s="1">
        <v>1.0960000000000001</v>
      </c>
      <c r="F16256">
        <v>1.127</v>
      </c>
      <c r="G16256">
        <v>8.2000000000000003E-2</v>
      </c>
      <c r="H16256">
        <v>61</v>
      </c>
      <c r="I16256">
        <v>8.8000000000000007</v>
      </c>
      <c r="J16256">
        <v>3.2399999999999998E-3</v>
      </c>
      <c r="K16256">
        <v>0.59899999999999998</v>
      </c>
      <c r="L16256">
        <v>1.0890085470085469</v>
      </c>
      <c r="M16256" s="2">
        <f t="shared" si="509"/>
        <v>38.461538461538467</v>
      </c>
      <c r="N16256" t="s">
        <v>15</v>
      </c>
    </row>
    <row r="16257" spans="1:14">
      <c r="A16257">
        <v>46</v>
      </c>
      <c r="B16257" t="s">
        <v>14267</v>
      </c>
      <c r="C16257" t="s">
        <v>14268</v>
      </c>
      <c r="D16257">
        <v>1682</v>
      </c>
      <c r="E16257" s="1">
        <v>1.095</v>
      </c>
      <c r="F16257">
        <v>1.37</v>
      </c>
      <c r="G16257">
        <v>0.20899999999999999</v>
      </c>
      <c r="H16257">
        <v>115</v>
      </c>
      <c r="I16257">
        <v>6.9</v>
      </c>
      <c r="J16257">
        <v>6.3400000000000001E-3</v>
      </c>
      <c r="K16257">
        <v>0.68700000000000006</v>
      </c>
      <c r="L16257">
        <v>1.0890085470085469</v>
      </c>
      <c r="M16257" s="2">
        <f t="shared" si="509"/>
        <v>39.316239316239319</v>
      </c>
      <c r="N16257" t="s">
        <v>15</v>
      </c>
    </row>
    <row r="16258" spans="1:14">
      <c r="A16258">
        <v>47</v>
      </c>
      <c r="B16258" t="s">
        <v>17849</v>
      </c>
      <c r="C16258" t="s">
        <v>17850</v>
      </c>
      <c r="D16258">
        <v>1095</v>
      </c>
      <c r="E16258" s="1">
        <v>1.0860000000000001</v>
      </c>
      <c r="F16258">
        <v>1.44</v>
      </c>
      <c r="G16258">
        <v>0.35899999999999999</v>
      </c>
      <c r="H16258">
        <v>64</v>
      </c>
      <c r="I16258">
        <v>8.5</v>
      </c>
      <c r="J16258">
        <v>3.4499999999999999E-3</v>
      </c>
      <c r="K16258">
        <v>0.78600000000000003</v>
      </c>
      <c r="L16258">
        <v>1.0890085470085469</v>
      </c>
      <c r="M16258" s="2">
        <f t="shared" si="509"/>
        <v>40.17094017094017</v>
      </c>
      <c r="N16258" t="s">
        <v>15</v>
      </c>
    </row>
    <row r="16259" spans="1:14">
      <c r="A16259">
        <v>48</v>
      </c>
      <c r="B16259" t="s">
        <v>3676</v>
      </c>
      <c r="C16259" t="s">
        <v>3677</v>
      </c>
      <c r="D16259">
        <v>2673</v>
      </c>
      <c r="E16259" s="1">
        <v>1.0629999999999999</v>
      </c>
      <c r="F16259">
        <v>1.252</v>
      </c>
      <c r="G16259">
        <v>0.20200000000000001</v>
      </c>
      <c r="H16259">
        <v>168</v>
      </c>
      <c r="I16259">
        <v>8.6</v>
      </c>
      <c r="J16259">
        <v>1.37E-2</v>
      </c>
      <c r="K16259">
        <v>1.0960000000000001</v>
      </c>
      <c r="L16259">
        <v>1.0890085470085469</v>
      </c>
      <c r="M16259" s="2">
        <f t="shared" si="509"/>
        <v>41.025641025641022</v>
      </c>
      <c r="N16259" t="s">
        <v>15</v>
      </c>
    </row>
    <row r="16260" spans="1:14">
      <c r="A16260">
        <v>49</v>
      </c>
      <c r="B16260" t="s">
        <v>14247</v>
      </c>
      <c r="C16260" t="s">
        <v>14248</v>
      </c>
      <c r="D16260">
        <v>573</v>
      </c>
      <c r="E16260" s="1">
        <v>1</v>
      </c>
      <c r="F16260">
        <v>1.252</v>
      </c>
      <c r="G16260">
        <v>0.22700000000000001</v>
      </c>
      <c r="H16260">
        <v>22</v>
      </c>
      <c r="I16260">
        <v>8.4</v>
      </c>
      <c r="J16260">
        <v>4.1999999999999997E-3</v>
      </c>
      <c r="K16260">
        <v>1.724</v>
      </c>
      <c r="L16260">
        <v>1.0890085470085469</v>
      </c>
      <c r="M16260" s="2">
        <f t="shared" si="509"/>
        <v>41.880341880341881</v>
      </c>
      <c r="N16260" t="s">
        <v>15</v>
      </c>
    </row>
    <row r="16261" spans="1:14">
      <c r="A16261">
        <v>50</v>
      </c>
      <c r="B16261" t="s">
        <v>9755</v>
      </c>
      <c r="C16261" t="s">
        <v>9756</v>
      </c>
      <c r="D16261">
        <v>357</v>
      </c>
      <c r="E16261" s="1">
        <v>0.99</v>
      </c>
      <c r="F16261">
        <v>1.333</v>
      </c>
      <c r="G16261">
        <v>8.5999999999999993E-2</v>
      </c>
      <c r="H16261">
        <v>70</v>
      </c>
      <c r="I16261">
        <v>4.5999999999999996</v>
      </c>
      <c r="J16261">
        <v>2.3600000000000001E-3</v>
      </c>
      <c r="K16261">
        <v>0.77200000000000002</v>
      </c>
      <c r="L16261">
        <v>1.0890085470085469</v>
      </c>
      <c r="M16261" s="2">
        <f t="shared" si="509"/>
        <v>42.735042735042732</v>
      </c>
      <c r="N16261" t="s">
        <v>15</v>
      </c>
    </row>
    <row r="16262" spans="1:14">
      <c r="A16262">
        <v>51</v>
      </c>
      <c r="B16262" t="s">
        <v>3624</v>
      </c>
      <c r="C16262" t="s">
        <v>3625</v>
      </c>
      <c r="D16262">
        <v>3244</v>
      </c>
      <c r="E16262" s="1">
        <v>0.97599999999999998</v>
      </c>
      <c r="F16262">
        <v>1.1930000000000001</v>
      </c>
      <c r="G16262">
        <v>0.16700000000000001</v>
      </c>
      <c r="H16262">
        <v>30</v>
      </c>
      <c r="I16262" t="s">
        <v>18288</v>
      </c>
      <c r="J16262">
        <v>3.5300000000000002E-3</v>
      </c>
      <c r="K16262">
        <v>0.84599999999999997</v>
      </c>
      <c r="L16262">
        <v>1.0890085470085469</v>
      </c>
      <c r="M16262" s="2">
        <f t="shared" si="509"/>
        <v>43.589743589743591</v>
      </c>
      <c r="N16262" t="s">
        <v>15</v>
      </c>
    </row>
    <row r="16263" spans="1:14">
      <c r="A16263">
        <v>52</v>
      </c>
      <c r="B16263" t="s">
        <v>14299</v>
      </c>
      <c r="C16263" t="s">
        <v>14300</v>
      </c>
      <c r="D16263">
        <v>164</v>
      </c>
      <c r="E16263" s="1">
        <v>0.95699999999999996</v>
      </c>
      <c r="F16263">
        <v>0.79</v>
      </c>
      <c r="G16263">
        <v>0.308</v>
      </c>
      <c r="H16263">
        <v>13</v>
      </c>
      <c r="I16263">
        <v>9.1999999999999993</v>
      </c>
      <c r="J16263">
        <v>2.7E-4</v>
      </c>
      <c r="K16263">
        <v>0.247</v>
      </c>
      <c r="L16263">
        <v>1.0890085470085469</v>
      </c>
      <c r="M16263" s="2">
        <f t="shared" si="509"/>
        <v>44.444444444444443</v>
      </c>
      <c r="N16263" t="s">
        <v>15</v>
      </c>
    </row>
    <row r="16264" spans="1:14">
      <c r="A16264">
        <v>53</v>
      </c>
      <c r="B16264" t="s">
        <v>3638</v>
      </c>
      <c r="C16264" t="s">
        <v>3639</v>
      </c>
      <c r="D16264">
        <v>124</v>
      </c>
      <c r="E16264" s="1">
        <v>0.95599999999999996</v>
      </c>
      <c r="F16264">
        <v>0.88800000000000001</v>
      </c>
      <c r="G16264">
        <v>0.05</v>
      </c>
      <c r="H16264">
        <v>20</v>
      </c>
      <c r="I16264">
        <v>4.0999999999999996</v>
      </c>
      <c r="J16264">
        <v>1.56E-3</v>
      </c>
      <c r="K16264">
        <v>0.71199999999999997</v>
      </c>
      <c r="L16264">
        <v>1.0890085470085469</v>
      </c>
      <c r="M16264" s="2">
        <f t="shared" si="509"/>
        <v>45.299145299145302</v>
      </c>
      <c r="N16264" t="s">
        <v>15</v>
      </c>
    </row>
    <row r="16265" spans="1:14">
      <c r="A16265">
        <v>54</v>
      </c>
      <c r="B16265" t="s">
        <v>3734</v>
      </c>
      <c r="C16265" t="s">
        <v>3735</v>
      </c>
      <c r="D16265">
        <v>3256</v>
      </c>
      <c r="E16265" s="1">
        <v>0.95299999999999996</v>
      </c>
      <c r="F16265">
        <v>1.4059999999999999</v>
      </c>
      <c r="G16265">
        <v>0.17299999999999999</v>
      </c>
      <c r="H16265">
        <v>156</v>
      </c>
      <c r="I16265" t="s">
        <v>18288</v>
      </c>
      <c r="J16265">
        <v>1.397E-2</v>
      </c>
      <c r="K16265">
        <v>1.3</v>
      </c>
      <c r="L16265">
        <v>1.0890085470085469</v>
      </c>
      <c r="M16265" s="2">
        <f t="shared" si="509"/>
        <v>46.153846153846153</v>
      </c>
      <c r="N16265" t="s">
        <v>15</v>
      </c>
    </row>
    <row r="16266" spans="1:14">
      <c r="A16266">
        <v>55</v>
      </c>
      <c r="B16266" t="s">
        <v>17627</v>
      </c>
      <c r="C16266" t="s">
        <v>17628</v>
      </c>
      <c r="D16266">
        <v>431</v>
      </c>
      <c r="E16266" s="1">
        <v>0.94099999999999995</v>
      </c>
      <c r="G16266">
        <v>0.13300000000000001</v>
      </c>
      <c r="H16266">
        <v>45</v>
      </c>
      <c r="I16266">
        <v>9.3000000000000007</v>
      </c>
      <c r="J16266">
        <v>8.1999999999999998E-4</v>
      </c>
      <c r="L16266">
        <v>1.0890085470085469</v>
      </c>
      <c r="M16266" s="2">
        <f t="shared" si="509"/>
        <v>47.008547008547005</v>
      </c>
      <c r="N16266" t="s">
        <v>15</v>
      </c>
    </row>
    <row r="16267" spans="1:14">
      <c r="A16267">
        <v>56</v>
      </c>
      <c r="B16267" t="s">
        <v>10522</v>
      </c>
      <c r="C16267" t="s">
        <v>10523</v>
      </c>
      <c r="D16267">
        <v>292</v>
      </c>
      <c r="E16267" s="1">
        <v>0.94099999999999995</v>
      </c>
      <c r="G16267">
        <v>0.38500000000000001</v>
      </c>
      <c r="H16267">
        <v>13</v>
      </c>
      <c r="I16267" t="s">
        <v>18288</v>
      </c>
      <c r="J16267">
        <v>8.8999999999999995E-4</v>
      </c>
      <c r="L16267">
        <v>1.0890085470085469</v>
      </c>
      <c r="M16267" s="2">
        <f t="shared" si="509"/>
        <v>47.863247863247864</v>
      </c>
      <c r="N16267" t="s">
        <v>15</v>
      </c>
    </row>
    <row r="16268" spans="1:14">
      <c r="A16268">
        <v>57</v>
      </c>
      <c r="B16268" t="s">
        <v>3642</v>
      </c>
      <c r="C16268" t="s">
        <v>3643</v>
      </c>
      <c r="D16268">
        <v>1123</v>
      </c>
      <c r="E16268" s="1">
        <v>0.93500000000000005</v>
      </c>
      <c r="F16268">
        <v>1.1259999999999999</v>
      </c>
      <c r="G16268">
        <v>0.27900000000000003</v>
      </c>
      <c r="H16268">
        <v>61</v>
      </c>
      <c r="I16268">
        <v>8</v>
      </c>
      <c r="J16268">
        <v>7.28E-3</v>
      </c>
      <c r="K16268">
        <v>1.417</v>
      </c>
      <c r="L16268">
        <v>1.0890085470085469</v>
      </c>
      <c r="M16268" s="2">
        <f t="shared" si="509"/>
        <v>48.717948717948715</v>
      </c>
      <c r="N16268" t="s">
        <v>15</v>
      </c>
    </row>
    <row r="16269" spans="1:14">
      <c r="A16269">
        <v>58</v>
      </c>
      <c r="B16269" t="s">
        <v>3630</v>
      </c>
      <c r="C16269" t="s">
        <v>3631</v>
      </c>
      <c r="D16269">
        <v>623</v>
      </c>
      <c r="E16269" s="1">
        <v>0.93300000000000005</v>
      </c>
      <c r="F16269">
        <v>0.97899999999999998</v>
      </c>
      <c r="G16269">
        <v>0.32</v>
      </c>
      <c r="H16269">
        <v>50</v>
      </c>
      <c r="I16269">
        <v>7.9</v>
      </c>
      <c r="J16269">
        <v>5.3600000000000002E-3</v>
      </c>
      <c r="K16269">
        <v>1.2569999999999999</v>
      </c>
      <c r="L16269">
        <v>1.0890085470085469</v>
      </c>
      <c r="M16269" s="2">
        <f t="shared" si="509"/>
        <v>49.572649572649574</v>
      </c>
      <c r="N16269" t="s">
        <v>15</v>
      </c>
    </row>
    <row r="16270" spans="1:14">
      <c r="A16270">
        <v>59</v>
      </c>
      <c r="B16270" t="s">
        <v>3618</v>
      </c>
      <c r="C16270" t="s">
        <v>3619</v>
      </c>
      <c r="D16270">
        <v>1638</v>
      </c>
      <c r="E16270" s="1">
        <v>0.9</v>
      </c>
      <c r="F16270">
        <v>0.84099999999999997</v>
      </c>
      <c r="G16270">
        <v>0.255</v>
      </c>
      <c r="H16270">
        <v>51</v>
      </c>
      <c r="I16270" t="s">
        <v>18288</v>
      </c>
      <c r="J16270">
        <v>3.8700000000000002E-3</v>
      </c>
      <c r="K16270">
        <v>0.81499999999999995</v>
      </c>
      <c r="L16270">
        <v>1.0890085470085469</v>
      </c>
      <c r="M16270" s="2">
        <f t="shared" si="509"/>
        <v>50.427350427350426</v>
      </c>
      <c r="N16270" t="s">
        <v>15</v>
      </c>
    </row>
    <row r="16271" spans="1:14">
      <c r="A16271">
        <v>60</v>
      </c>
      <c r="B16271" t="s">
        <v>15194</v>
      </c>
      <c r="C16271" t="s">
        <v>15195</v>
      </c>
      <c r="D16271">
        <v>257</v>
      </c>
      <c r="E16271" s="1">
        <v>0.89800000000000002</v>
      </c>
      <c r="F16271">
        <v>0.872</v>
      </c>
      <c r="G16271">
        <v>0.222</v>
      </c>
      <c r="H16271">
        <v>27</v>
      </c>
      <c r="I16271">
        <v>6</v>
      </c>
      <c r="J16271">
        <v>1.1199999999999999E-3</v>
      </c>
      <c r="K16271">
        <v>0.45400000000000001</v>
      </c>
      <c r="L16271">
        <v>1.0890085470085469</v>
      </c>
      <c r="M16271" s="2">
        <f t="shared" si="509"/>
        <v>51.282051282051277</v>
      </c>
      <c r="N16271" t="s">
        <v>15</v>
      </c>
    </row>
    <row r="16272" spans="1:14">
      <c r="A16272">
        <v>61</v>
      </c>
      <c r="B16272" t="s">
        <v>14470</v>
      </c>
      <c r="C16272" t="s">
        <v>14471</v>
      </c>
      <c r="D16272">
        <v>637</v>
      </c>
      <c r="E16272" s="1">
        <v>0.86799999999999999</v>
      </c>
      <c r="F16272">
        <v>1.4690000000000001</v>
      </c>
      <c r="G16272">
        <v>0.161</v>
      </c>
      <c r="H16272">
        <v>31</v>
      </c>
      <c r="I16272">
        <v>7.8</v>
      </c>
      <c r="J16272">
        <v>1.99E-3</v>
      </c>
      <c r="K16272">
        <v>0.71</v>
      </c>
      <c r="L16272">
        <v>1.0890085470085469</v>
      </c>
      <c r="M16272" s="2">
        <f t="shared" si="509"/>
        <v>52.136752136752143</v>
      </c>
      <c r="N16272" t="s">
        <v>15</v>
      </c>
    </row>
    <row r="16273" spans="1:14">
      <c r="A16273">
        <v>62</v>
      </c>
      <c r="B16273" t="s">
        <v>14295</v>
      </c>
      <c r="C16273" t="s">
        <v>14296</v>
      </c>
      <c r="D16273">
        <v>481</v>
      </c>
      <c r="E16273" s="1">
        <v>0.85199999999999998</v>
      </c>
      <c r="F16273">
        <v>1.0069999999999999</v>
      </c>
      <c r="G16273">
        <v>3.7999999999999999E-2</v>
      </c>
      <c r="H16273">
        <v>26</v>
      </c>
      <c r="I16273">
        <v>8.8000000000000007</v>
      </c>
      <c r="J16273">
        <v>2.4499999999999999E-3</v>
      </c>
      <c r="K16273">
        <v>0.93799999999999994</v>
      </c>
      <c r="L16273">
        <v>1.0890085470085469</v>
      </c>
      <c r="M16273" s="2">
        <f t="shared" si="509"/>
        <v>52.991452991452995</v>
      </c>
      <c r="N16273" t="s">
        <v>15</v>
      </c>
    </row>
    <row r="16274" spans="1:14">
      <c r="A16274">
        <v>63</v>
      </c>
      <c r="B16274" t="s">
        <v>19128</v>
      </c>
      <c r="C16274" t="s">
        <v>19129</v>
      </c>
      <c r="D16274">
        <v>58</v>
      </c>
      <c r="E16274" s="1">
        <v>0.82499999999999996</v>
      </c>
      <c r="F16274">
        <v>0.9</v>
      </c>
      <c r="G16274">
        <v>5.8999999999999997E-2</v>
      </c>
      <c r="H16274">
        <v>17</v>
      </c>
      <c r="J16274">
        <v>6.2E-4</v>
      </c>
      <c r="K16274">
        <v>0.58899999999999997</v>
      </c>
      <c r="L16274">
        <v>1.0890085470085469</v>
      </c>
      <c r="M16274" s="2">
        <f t="shared" si="509"/>
        <v>53.846153846153847</v>
      </c>
      <c r="N16274" t="s">
        <v>15</v>
      </c>
    </row>
    <row r="16275" spans="1:14">
      <c r="A16275">
        <v>64</v>
      </c>
      <c r="B16275" t="s">
        <v>14249</v>
      </c>
      <c r="C16275" t="s">
        <v>14250</v>
      </c>
      <c r="D16275">
        <v>701</v>
      </c>
      <c r="E16275" s="1">
        <v>0.81100000000000005</v>
      </c>
      <c r="F16275">
        <v>1.321</v>
      </c>
      <c r="G16275">
        <v>0.25900000000000001</v>
      </c>
      <c r="H16275">
        <v>27</v>
      </c>
      <c r="I16275" t="s">
        <v>18288</v>
      </c>
      <c r="J16275">
        <v>4.2900000000000004E-3</v>
      </c>
      <c r="K16275">
        <v>1.748</v>
      </c>
      <c r="L16275">
        <v>1.0890085470085469</v>
      </c>
      <c r="M16275" s="2">
        <f t="shared" si="509"/>
        <v>54.700854700854705</v>
      </c>
      <c r="N16275" t="s">
        <v>15</v>
      </c>
    </row>
    <row r="16276" spans="1:14">
      <c r="A16276">
        <v>65</v>
      </c>
      <c r="B16276" t="s">
        <v>3658</v>
      </c>
      <c r="C16276" t="s">
        <v>3659</v>
      </c>
      <c r="D16276">
        <v>373</v>
      </c>
      <c r="E16276" s="1">
        <v>0.79400000000000004</v>
      </c>
      <c r="F16276">
        <v>1.319</v>
      </c>
      <c r="G16276">
        <v>0.27800000000000002</v>
      </c>
      <c r="H16276">
        <v>54</v>
      </c>
      <c r="I16276">
        <v>3.7</v>
      </c>
      <c r="J16276">
        <v>8.8800000000000007E-3</v>
      </c>
      <c r="K16276">
        <v>1.875</v>
      </c>
      <c r="L16276">
        <v>1.0890085470085469</v>
      </c>
      <c r="M16276" s="2">
        <f t="shared" ref="M16276:M16307" si="510">A16276/117*100</f>
        <v>55.555555555555557</v>
      </c>
      <c r="N16276" t="s">
        <v>15</v>
      </c>
    </row>
    <row r="16277" spans="1:14">
      <c r="A16277">
        <v>66</v>
      </c>
      <c r="B16277" t="s">
        <v>14293</v>
      </c>
      <c r="C16277" t="s">
        <v>14294</v>
      </c>
      <c r="D16277">
        <v>1180</v>
      </c>
      <c r="E16277" s="1">
        <v>0.78700000000000003</v>
      </c>
      <c r="F16277">
        <v>0.93100000000000005</v>
      </c>
      <c r="G16277">
        <v>0.11799999999999999</v>
      </c>
      <c r="H16277">
        <v>68</v>
      </c>
      <c r="I16277" t="s">
        <v>18288</v>
      </c>
      <c r="J16277">
        <v>2.81E-3</v>
      </c>
      <c r="K16277">
        <v>0.73499999999999999</v>
      </c>
      <c r="L16277">
        <v>1.0890085470085469</v>
      </c>
      <c r="M16277" s="2">
        <f t="shared" si="510"/>
        <v>56.410256410256409</v>
      </c>
      <c r="N16277" t="s">
        <v>15</v>
      </c>
    </row>
    <row r="16278" spans="1:14">
      <c r="A16278">
        <v>67</v>
      </c>
      <c r="B16278" t="s">
        <v>3656</v>
      </c>
      <c r="C16278" t="s">
        <v>3657</v>
      </c>
      <c r="D16278">
        <v>611</v>
      </c>
      <c r="E16278" s="1">
        <v>0.78500000000000003</v>
      </c>
      <c r="F16278">
        <v>0.92200000000000004</v>
      </c>
      <c r="G16278">
        <v>0.113</v>
      </c>
      <c r="H16278">
        <v>106</v>
      </c>
      <c r="I16278">
        <v>4.9000000000000004</v>
      </c>
      <c r="J16278">
        <v>7.4999999999999997E-3</v>
      </c>
      <c r="K16278">
        <v>1.1040000000000001</v>
      </c>
      <c r="L16278">
        <v>1.0890085470085469</v>
      </c>
      <c r="M16278" s="2">
        <f t="shared" si="510"/>
        <v>57.26495726495726</v>
      </c>
      <c r="N16278" t="s">
        <v>15</v>
      </c>
    </row>
    <row r="16279" spans="1:14">
      <c r="A16279">
        <v>68</v>
      </c>
      <c r="B16279" t="s">
        <v>3632</v>
      </c>
      <c r="C16279" t="s">
        <v>3633</v>
      </c>
      <c r="D16279">
        <v>1209</v>
      </c>
      <c r="E16279" s="1">
        <v>0.73599999999999999</v>
      </c>
      <c r="F16279">
        <v>0.83599999999999997</v>
      </c>
      <c r="G16279">
        <v>0.193</v>
      </c>
      <c r="H16279">
        <v>57</v>
      </c>
      <c r="I16279" t="s">
        <v>18288</v>
      </c>
      <c r="J16279">
        <v>3.5699999999999998E-3</v>
      </c>
      <c r="K16279">
        <v>0.85499999999999998</v>
      </c>
      <c r="L16279">
        <v>1.0890085470085469</v>
      </c>
      <c r="M16279" s="2">
        <f t="shared" si="510"/>
        <v>58.119658119658126</v>
      </c>
      <c r="N16279" t="s">
        <v>15</v>
      </c>
    </row>
    <row r="16280" spans="1:14">
      <c r="A16280">
        <v>69</v>
      </c>
      <c r="B16280" t="s">
        <v>9701</v>
      </c>
      <c r="C16280" t="s">
        <v>9702</v>
      </c>
      <c r="D16280">
        <v>833</v>
      </c>
      <c r="E16280" s="1">
        <v>0.72799999999999998</v>
      </c>
      <c r="F16280">
        <v>1.179</v>
      </c>
      <c r="G16280">
        <v>0.247</v>
      </c>
      <c r="H16280">
        <v>77</v>
      </c>
      <c r="I16280">
        <v>5.8</v>
      </c>
      <c r="J16280">
        <v>4.1700000000000001E-3</v>
      </c>
      <c r="K16280">
        <v>0.64500000000000002</v>
      </c>
      <c r="L16280">
        <v>1.0890085470085469</v>
      </c>
      <c r="M16280" s="2">
        <f t="shared" si="510"/>
        <v>58.974358974358978</v>
      </c>
      <c r="N16280" t="s">
        <v>15</v>
      </c>
    </row>
    <row r="16281" spans="1:14">
      <c r="A16281">
        <v>70</v>
      </c>
      <c r="B16281" t="s">
        <v>3704</v>
      </c>
      <c r="C16281" t="s">
        <v>3705</v>
      </c>
      <c r="D16281">
        <v>932</v>
      </c>
      <c r="E16281" s="1">
        <v>0.72799999999999998</v>
      </c>
      <c r="F16281">
        <v>1.242</v>
      </c>
      <c r="G16281">
        <v>7.0999999999999994E-2</v>
      </c>
      <c r="H16281">
        <v>126</v>
      </c>
      <c r="I16281">
        <v>5.9</v>
      </c>
      <c r="J16281">
        <v>3.3999999999999998E-3</v>
      </c>
      <c r="K16281">
        <v>0.51</v>
      </c>
      <c r="L16281">
        <v>1.0890085470085469</v>
      </c>
      <c r="M16281" s="2">
        <f t="shared" si="510"/>
        <v>59.82905982905983</v>
      </c>
      <c r="N16281" t="s">
        <v>15</v>
      </c>
    </row>
    <row r="16282" spans="1:14">
      <c r="A16282">
        <v>71</v>
      </c>
      <c r="B16282" t="s">
        <v>3694</v>
      </c>
      <c r="C16282" t="s">
        <v>3695</v>
      </c>
      <c r="D16282">
        <v>549</v>
      </c>
      <c r="E16282" s="1">
        <v>0.72399999999999998</v>
      </c>
      <c r="F16282">
        <v>0.72799999999999998</v>
      </c>
      <c r="G16282">
        <v>4.9000000000000002E-2</v>
      </c>
      <c r="H16282">
        <v>61</v>
      </c>
      <c r="I16282">
        <v>9</v>
      </c>
      <c r="J16282">
        <v>2.2300000000000002E-3</v>
      </c>
      <c r="K16282">
        <v>0.53200000000000003</v>
      </c>
      <c r="L16282">
        <v>1.0890085470085469</v>
      </c>
      <c r="M16282" s="2">
        <f t="shared" si="510"/>
        <v>60.683760683760681</v>
      </c>
      <c r="N16282" t="s">
        <v>15</v>
      </c>
    </row>
    <row r="16283" spans="1:14">
      <c r="A16283">
        <v>72</v>
      </c>
      <c r="B16283" t="s">
        <v>3662</v>
      </c>
      <c r="C16283" t="s">
        <v>3663</v>
      </c>
      <c r="D16283">
        <v>1001</v>
      </c>
      <c r="E16283" s="1">
        <v>0.71799999999999997</v>
      </c>
      <c r="F16283">
        <v>0.90200000000000002</v>
      </c>
      <c r="G16283">
        <v>0.08</v>
      </c>
      <c r="H16283">
        <v>25</v>
      </c>
      <c r="I16283" t="s">
        <v>18288</v>
      </c>
      <c r="J16283">
        <v>1.3699999999999999E-3</v>
      </c>
      <c r="K16283">
        <v>0.69699999999999995</v>
      </c>
      <c r="L16283">
        <v>1.0890085470085469</v>
      </c>
      <c r="M16283" s="2">
        <f t="shared" si="510"/>
        <v>61.53846153846154</v>
      </c>
      <c r="N16283" t="s">
        <v>15</v>
      </c>
    </row>
    <row r="16284" spans="1:14">
      <c r="A16284">
        <v>73</v>
      </c>
      <c r="B16284" t="s">
        <v>3688</v>
      </c>
      <c r="C16284" t="s">
        <v>3689</v>
      </c>
      <c r="D16284">
        <v>3205</v>
      </c>
      <c r="E16284" s="1">
        <v>0.71299999999999997</v>
      </c>
      <c r="F16284">
        <v>0.78400000000000003</v>
      </c>
      <c r="G16284">
        <v>8.4000000000000005E-2</v>
      </c>
      <c r="H16284">
        <v>285</v>
      </c>
      <c r="I16284">
        <v>7.2</v>
      </c>
      <c r="J16284">
        <v>1.7979999999999999E-2</v>
      </c>
      <c r="K16284">
        <v>0.61799999999999999</v>
      </c>
      <c r="L16284">
        <v>1.0890085470085469</v>
      </c>
      <c r="M16284" s="2">
        <f t="shared" si="510"/>
        <v>62.393162393162392</v>
      </c>
      <c r="N16284" t="s">
        <v>15</v>
      </c>
    </row>
    <row r="16285" spans="1:14">
      <c r="A16285">
        <v>74</v>
      </c>
      <c r="B16285" t="s">
        <v>3696</v>
      </c>
      <c r="C16285" t="s">
        <v>3697</v>
      </c>
      <c r="D16285">
        <v>1677</v>
      </c>
      <c r="E16285" s="1">
        <v>0.70699999999999996</v>
      </c>
      <c r="F16285">
        <v>1.7669999999999999</v>
      </c>
      <c r="G16285">
        <v>0.317</v>
      </c>
      <c r="H16285">
        <v>41</v>
      </c>
      <c r="I16285" t="s">
        <v>18288</v>
      </c>
      <c r="J16285">
        <v>5.0800000000000003E-3</v>
      </c>
      <c r="K16285">
        <v>1.5329999999999999</v>
      </c>
      <c r="L16285">
        <v>1.0890085470085469</v>
      </c>
      <c r="M16285" s="2">
        <f t="shared" si="510"/>
        <v>63.247863247863243</v>
      </c>
      <c r="N16285" t="s">
        <v>15</v>
      </c>
    </row>
    <row r="16286" spans="1:14">
      <c r="A16286">
        <v>75</v>
      </c>
      <c r="B16286" t="s">
        <v>14229</v>
      </c>
      <c r="C16286" t="s">
        <v>14230</v>
      </c>
      <c r="D16286">
        <v>434</v>
      </c>
      <c r="E16286" s="1">
        <v>0.69799999999999995</v>
      </c>
      <c r="F16286">
        <v>0.89800000000000002</v>
      </c>
      <c r="G16286">
        <v>4.2000000000000003E-2</v>
      </c>
      <c r="H16286">
        <v>24</v>
      </c>
      <c r="I16286">
        <v>9.9</v>
      </c>
      <c r="J16286">
        <v>1.58E-3</v>
      </c>
      <c r="K16286">
        <v>0.61199999999999999</v>
      </c>
      <c r="L16286">
        <v>1.0890085470085469</v>
      </c>
      <c r="M16286" s="2">
        <f t="shared" si="510"/>
        <v>64.102564102564102</v>
      </c>
      <c r="N16286" t="s">
        <v>15</v>
      </c>
    </row>
    <row r="16287" spans="1:14">
      <c r="A16287">
        <v>76</v>
      </c>
      <c r="B16287" t="s">
        <v>3718</v>
      </c>
      <c r="C16287" t="s">
        <v>3719</v>
      </c>
      <c r="D16287">
        <v>443</v>
      </c>
      <c r="E16287" s="1">
        <v>0.68300000000000005</v>
      </c>
      <c r="F16287">
        <v>0.79600000000000004</v>
      </c>
      <c r="G16287">
        <v>6.8000000000000005E-2</v>
      </c>
      <c r="H16287">
        <v>73</v>
      </c>
      <c r="I16287">
        <v>5.6</v>
      </c>
      <c r="J16287">
        <v>2.2300000000000002E-3</v>
      </c>
      <c r="K16287">
        <v>0.44900000000000001</v>
      </c>
      <c r="L16287">
        <v>1.0890085470085469</v>
      </c>
      <c r="M16287" s="2">
        <f t="shared" si="510"/>
        <v>64.957264957264954</v>
      </c>
      <c r="N16287" t="s">
        <v>15</v>
      </c>
    </row>
    <row r="16288" spans="1:14">
      <c r="A16288">
        <v>77</v>
      </c>
      <c r="B16288" t="s">
        <v>3714</v>
      </c>
      <c r="C16288" t="s">
        <v>3715</v>
      </c>
      <c r="D16288">
        <v>308</v>
      </c>
      <c r="E16288" s="1">
        <v>0.68</v>
      </c>
      <c r="F16288">
        <v>0.86699999999999999</v>
      </c>
      <c r="G16288">
        <v>8.3000000000000004E-2</v>
      </c>
      <c r="H16288">
        <v>24</v>
      </c>
      <c r="I16288">
        <v>8.1</v>
      </c>
      <c r="J16288">
        <v>1.23E-3</v>
      </c>
      <c r="K16288">
        <v>0.66600000000000004</v>
      </c>
      <c r="L16288">
        <v>1.0890085470085469</v>
      </c>
      <c r="M16288" s="2">
        <f t="shared" si="510"/>
        <v>65.811965811965806</v>
      </c>
      <c r="N16288" t="s">
        <v>15</v>
      </c>
    </row>
    <row r="16289" spans="1:14">
      <c r="A16289">
        <v>78</v>
      </c>
      <c r="B16289" t="s">
        <v>3692</v>
      </c>
      <c r="C16289" t="s">
        <v>3693</v>
      </c>
      <c r="D16289">
        <v>241</v>
      </c>
      <c r="E16289" s="1">
        <v>0.64700000000000002</v>
      </c>
      <c r="F16289">
        <v>0.753</v>
      </c>
      <c r="G16289">
        <v>0.158</v>
      </c>
      <c r="H16289">
        <v>57</v>
      </c>
      <c r="I16289">
        <v>5.0999999999999996</v>
      </c>
      <c r="J16289">
        <v>1.7799999999999999E-3</v>
      </c>
      <c r="K16289">
        <v>0.56899999999999995</v>
      </c>
      <c r="L16289">
        <v>1.0890085470085469</v>
      </c>
      <c r="M16289" s="2">
        <f t="shared" si="510"/>
        <v>66.666666666666657</v>
      </c>
      <c r="N16289" t="s">
        <v>15</v>
      </c>
    </row>
    <row r="16290" spans="1:14">
      <c r="A16290">
        <v>79</v>
      </c>
      <c r="B16290" t="s">
        <v>15322</v>
      </c>
      <c r="C16290" t="s">
        <v>15323</v>
      </c>
      <c r="D16290">
        <v>930</v>
      </c>
      <c r="E16290" s="1">
        <v>0.629</v>
      </c>
      <c r="F16290">
        <v>0.58099999999999996</v>
      </c>
      <c r="G16290">
        <v>8.8999999999999996E-2</v>
      </c>
      <c r="H16290">
        <v>123</v>
      </c>
      <c r="I16290">
        <v>9.6999999999999993</v>
      </c>
      <c r="J16290">
        <v>3.2399999999999998E-3</v>
      </c>
      <c r="K16290">
        <v>0.378</v>
      </c>
      <c r="L16290">
        <v>1.0890085470085469</v>
      </c>
      <c r="M16290" s="2">
        <f t="shared" si="510"/>
        <v>67.521367521367523</v>
      </c>
      <c r="N16290" t="s">
        <v>15</v>
      </c>
    </row>
    <row r="16291" spans="1:14">
      <c r="A16291">
        <v>80</v>
      </c>
      <c r="B16291" t="s">
        <v>19256</v>
      </c>
      <c r="C16291" t="s">
        <v>19257</v>
      </c>
      <c r="D16291">
        <v>587</v>
      </c>
      <c r="E16291" s="1">
        <v>0.60799999999999998</v>
      </c>
      <c r="F16291">
        <v>0.68500000000000005</v>
      </c>
      <c r="G16291">
        <v>0.107</v>
      </c>
      <c r="H16291">
        <v>56</v>
      </c>
      <c r="I16291">
        <v>8.4</v>
      </c>
      <c r="J16291">
        <v>5.6699999999999997E-3</v>
      </c>
      <c r="K16291">
        <v>1.2589999999999999</v>
      </c>
      <c r="L16291">
        <v>1.0890085470085469</v>
      </c>
      <c r="M16291" s="2">
        <f t="shared" si="510"/>
        <v>68.376068376068375</v>
      </c>
      <c r="N16291" t="s">
        <v>15</v>
      </c>
    </row>
    <row r="16292" spans="1:14">
      <c r="A16292">
        <v>81</v>
      </c>
      <c r="B16292" t="s">
        <v>3646</v>
      </c>
      <c r="C16292" t="s">
        <v>3647</v>
      </c>
      <c r="D16292">
        <v>866</v>
      </c>
      <c r="E16292" s="1">
        <v>0.59099999999999997</v>
      </c>
      <c r="F16292">
        <v>0.88200000000000001</v>
      </c>
      <c r="G16292">
        <v>0.15</v>
      </c>
      <c r="H16292">
        <v>40</v>
      </c>
      <c r="I16292" t="s">
        <v>18288</v>
      </c>
      <c r="J16292">
        <v>2.98E-3</v>
      </c>
      <c r="K16292">
        <v>0.83799999999999997</v>
      </c>
      <c r="L16292">
        <v>1.0890085470085469</v>
      </c>
      <c r="M16292" s="2">
        <f t="shared" si="510"/>
        <v>69.230769230769226</v>
      </c>
      <c r="N16292" t="s">
        <v>15</v>
      </c>
    </row>
    <row r="16293" spans="1:14">
      <c r="A16293">
        <v>82</v>
      </c>
      <c r="B16293" t="s">
        <v>3716</v>
      </c>
      <c r="C16293" t="s">
        <v>3717</v>
      </c>
      <c r="D16293">
        <v>433</v>
      </c>
      <c r="E16293" s="1">
        <v>0.58499999999999996</v>
      </c>
      <c r="F16293">
        <v>0.61899999999999999</v>
      </c>
      <c r="G16293">
        <v>0.14799999999999999</v>
      </c>
      <c r="H16293">
        <v>27</v>
      </c>
      <c r="I16293">
        <v>9.9</v>
      </c>
      <c r="J16293">
        <v>1.4E-3</v>
      </c>
      <c r="K16293">
        <v>0.57299999999999995</v>
      </c>
      <c r="L16293">
        <v>1.0890085470085469</v>
      </c>
      <c r="M16293" s="2">
        <f t="shared" si="510"/>
        <v>70.085470085470078</v>
      </c>
      <c r="N16293" t="s">
        <v>15</v>
      </c>
    </row>
    <row r="16294" spans="1:14">
      <c r="A16294">
        <v>83</v>
      </c>
      <c r="B16294" t="s">
        <v>14271</v>
      </c>
      <c r="C16294" t="s">
        <v>14272</v>
      </c>
      <c r="D16294">
        <v>910</v>
      </c>
      <c r="E16294" s="1">
        <v>0.58399999999999996</v>
      </c>
      <c r="F16294">
        <v>0.60899999999999999</v>
      </c>
      <c r="G16294">
        <v>6.8000000000000005E-2</v>
      </c>
      <c r="H16294">
        <v>44</v>
      </c>
      <c r="I16294" t="s">
        <v>18288</v>
      </c>
      <c r="J16294">
        <v>2.66E-3</v>
      </c>
      <c r="K16294">
        <v>0.70599999999999996</v>
      </c>
      <c r="L16294">
        <v>1.0890085470085469</v>
      </c>
      <c r="M16294" s="2">
        <f t="shared" si="510"/>
        <v>70.940170940170944</v>
      </c>
      <c r="N16294" t="s">
        <v>15</v>
      </c>
    </row>
    <row r="16295" spans="1:14">
      <c r="A16295">
        <v>84</v>
      </c>
      <c r="B16295" t="s">
        <v>3622</v>
      </c>
      <c r="C16295" t="s">
        <v>3623</v>
      </c>
      <c r="D16295">
        <v>91</v>
      </c>
      <c r="E16295" s="1">
        <v>0.56399999999999995</v>
      </c>
      <c r="J16295">
        <v>1.6800000000000001E-3</v>
      </c>
      <c r="L16295">
        <v>1.0890085470085469</v>
      </c>
      <c r="M16295" s="2">
        <f t="shared" si="510"/>
        <v>71.794871794871796</v>
      </c>
      <c r="N16295" t="s">
        <v>15</v>
      </c>
    </row>
    <row r="16296" spans="1:14">
      <c r="A16296">
        <v>85</v>
      </c>
      <c r="B16296" t="s">
        <v>3666</v>
      </c>
      <c r="C16296" t="s">
        <v>3667</v>
      </c>
      <c r="D16296">
        <v>2488</v>
      </c>
      <c r="E16296" s="1">
        <v>0.55300000000000005</v>
      </c>
      <c r="F16296">
        <v>0.78200000000000003</v>
      </c>
      <c r="G16296">
        <v>0.06</v>
      </c>
      <c r="H16296">
        <v>83</v>
      </c>
      <c r="I16296" t="s">
        <v>18288</v>
      </c>
      <c r="J16296">
        <v>5.11E-3</v>
      </c>
      <c r="K16296">
        <v>0.64700000000000002</v>
      </c>
      <c r="L16296">
        <v>1.0890085470085469</v>
      </c>
      <c r="M16296" s="2">
        <f t="shared" si="510"/>
        <v>72.649572649572647</v>
      </c>
      <c r="N16296" t="s">
        <v>15</v>
      </c>
    </row>
    <row r="16297" spans="1:14">
      <c r="A16297">
        <v>86</v>
      </c>
      <c r="B16297" t="s">
        <v>3690</v>
      </c>
      <c r="C16297" t="s">
        <v>3691</v>
      </c>
      <c r="D16297">
        <v>517</v>
      </c>
      <c r="E16297" s="1">
        <v>0.55000000000000004</v>
      </c>
      <c r="F16297">
        <v>0.60299999999999998</v>
      </c>
      <c r="G16297">
        <v>7.8E-2</v>
      </c>
      <c r="H16297">
        <v>51</v>
      </c>
      <c r="I16297">
        <v>9.6999999999999993</v>
      </c>
      <c r="J16297">
        <v>3.2200000000000002E-3</v>
      </c>
      <c r="K16297">
        <v>0.68700000000000006</v>
      </c>
      <c r="L16297">
        <v>1.0890085470085469</v>
      </c>
      <c r="M16297" s="2">
        <f t="shared" si="510"/>
        <v>73.504273504273513</v>
      </c>
      <c r="N16297" t="s">
        <v>15</v>
      </c>
    </row>
    <row r="16298" spans="1:14">
      <c r="A16298">
        <v>87</v>
      </c>
      <c r="B16298" t="s">
        <v>14225</v>
      </c>
      <c r="C16298" t="s">
        <v>14226</v>
      </c>
      <c r="D16298">
        <v>355</v>
      </c>
      <c r="E16298" s="1">
        <v>0.54400000000000004</v>
      </c>
      <c r="F16298">
        <v>0.78600000000000003</v>
      </c>
      <c r="G16298">
        <v>0.111</v>
      </c>
      <c r="H16298">
        <v>45</v>
      </c>
      <c r="I16298">
        <v>6.6</v>
      </c>
      <c r="J16298">
        <v>1.99E-3</v>
      </c>
      <c r="K16298">
        <v>0.55000000000000004</v>
      </c>
      <c r="L16298">
        <v>1.0890085470085469</v>
      </c>
      <c r="M16298" s="2">
        <f t="shared" si="510"/>
        <v>74.358974358974365</v>
      </c>
      <c r="N16298" t="s">
        <v>15</v>
      </c>
    </row>
    <row r="16299" spans="1:14">
      <c r="A16299">
        <v>88</v>
      </c>
      <c r="B16299" t="s">
        <v>3736</v>
      </c>
      <c r="C16299" t="s">
        <v>3737</v>
      </c>
      <c r="D16299">
        <v>493</v>
      </c>
      <c r="E16299" s="1">
        <v>0.54100000000000004</v>
      </c>
      <c r="F16299">
        <v>1.06</v>
      </c>
      <c r="G16299">
        <v>0</v>
      </c>
      <c r="H16299">
        <v>11</v>
      </c>
      <c r="I16299">
        <v>10</v>
      </c>
      <c r="J16299">
        <v>1.3600000000000001E-3</v>
      </c>
      <c r="K16299">
        <v>0.77700000000000002</v>
      </c>
      <c r="L16299">
        <v>1.0890085470085469</v>
      </c>
      <c r="M16299" s="2">
        <f t="shared" si="510"/>
        <v>75.213675213675216</v>
      </c>
      <c r="N16299" t="s">
        <v>15</v>
      </c>
    </row>
    <row r="16300" spans="1:14">
      <c r="A16300">
        <v>89</v>
      </c>
      <c r="B16300" t="s">
        <v>3678</v>
      </c>
      <c r="C16300" t="s">
        <v>3679</v>
      </c>
      <c r="D16300">
        <v>471</v>
      </c>
      <c r="E16300" s="1">
        <v>0.53300000000000003</v>
      </c>
      <c r="F16300">
        <v>0.65200000000000002</v>
      </c>
      <c r="G16300">
        <v>0.14299999999999999</v>
      </c>
      <c r="H16300">
        <v>63</v>
      </c>
      <c r="I16300">
        <v>8.1</v>
      </c>
      <c r="J16300">
        <v>2.9499999999999999E-3</v>
      </c>
      <c r="K16300">
        <v>0.67200000000000004</v>
      </c>
      <c r="L16300">
        <v>1.0890085470085469</v>
      </c>
      <c r="M16300" s="2">
        <f t="shared" si="510"/>
        <v>76.068376068376068</v>
      </c>
      <c r="N16300" t="s">
        <v>15</v>
      </c>
    </row>
    <row r="16301" spans="1:14">
      <c r="A16301">
        <v>90</v>
      </c>
      <c r="B16301" t="s">
        <v>3720</v>
      </c>
      <c r="C16301" t="s">
        <v>3721</v>
      </c>
      <c r="D16301">
        <v>2838</v>
      </c>
      <c r="E16301" s="1">
        <v>0.53100000000000003</v>
      </c>
      <c r="F16301">
        <v>0.61499999999999999</v>
      </c>
      <c r="G16301">
        <v>9.0999999999999998E-2</v>
      </c>
      <c r="H16301">
        <v>308</v>
      </c>
      <c r="I16301">
        <v>9.1</v>
      </c>
      <c r="J16301">
        <v>1.256E-2</v>
      </c>
      <c r="K16301">
        <v>0.44500000000000001</v>
      </c>
      <c r="L16301">
        <v>1.0890085470085469</v>
      </c>
      <c r="M16301" s="2">
        <f t="shared" si="510"/>
        <v>76.923076923076934</v>
      </c>
      <c r="N16301" t="s">
        <v>15</v>
      </c>
    </row>
    <row r="16302" spans="1:14">
      <c r="A16302">
        <v>91</v>
      </c>
      <c r="B16302" t="s">
        <v>3640</v>
      </c>
      <c r="C16302" t="s">
        <v>3641</v>
      </c>
      <c r="D16302">
        <v>397</v>
      </c>
      <c r="E16302" s="1">
        <v>0.52900000000000003</v>
      </c>
      <c r="F16302">
        <v>0.80700000000000005</v>
      </c>
      <c r="G16302">
        <v>0</v>
      </c>
      <c r="H16302">
        <v>26</v>
      </c>
      <c r="I16302">
        <v>9.1</v>
      </c>
      <c r="J16302">
        <v>1.56E-3</v>
      </c>
      <c r="K16302">
        <v>0.66100000000000003</v>
      </c>
      <c r="L16302">
        <v>1.0890085470085469</v>
      </c>
      <c r="M16302" s="2">
        <f t="shared" si="510"/>
        <v>77.777777777777786</v>
      </c>
      <c r="N16302" t="s">
        <v>15</v>
      </c>
    </row>
    <row r="16303" spans="1:14">
      <c r="A16303">
        <v>92</v>
      </c>
      <c r="B16303" t="s">
        <v>13467</v>
      </c>
      <c r="C16303" t="s">
        <v>13468</v>
      </c>
      <c r="D16303">
        <v>77</v>
      </c>
      <c r="E16303" s="1">
        <v>0.51100000000000001</v>
      </c>
      <c r="F16303">
        <v>0.52900000000000003</v>
      </c>
      <c r="G16303">
        <v>0.114</v>
      </c>
      <c r="H16303">
        <v>35</v>
      </c>
      <c r="J16303">
        <v>9.2000000000000003E-4</v>
      </c>
      <c r="K16303">
        <v>0.379</v>
      </c>
      <c r="L16303">
        <v>1.0890085470085469</v>
      </c>
      <c r="M16303" s="2">
        <f t="shared" si="510"/>
        <v>78.632478632478637</v>
      </c>
      <c r="N16303" t="s">
        <v>15</v>
      </c>
    </row>
    <row r="16304" spans="1:14">
      <c r="A16304">
        <v>93</v>
      </c>
      <c r="B16304" t="s">
        <v>14209</v>
      </c>
      <c r="C16304" t="s">
        <v>14210</v>
      </c>
      <c r="D16304">
        <v>301</v>
      </c>
      <c r="E16304" s="1">
        <v>0.50800000000000001</v>
      </c>
      <c r="G16304">
        <v>9.2999999999999999E-2</v>
      </c>
      <c r="H16304">
        <v>43</v>
      </c>
      <c r="I16304" t="s">
        <v>18288</v>
      </c>
      <c r="J16304">
        <v>1.64E-3</v>
      </c>
      <c r="L16304">
        <v>1.0890085470085469</v>
      </c>
      <c r="M16304" s="2">
        <f t="shared" si="510"/>
        <v>79.487179487179489</v>
      </c>
      <c r="N16304" t="s">
        <v>15</v>
      </c>
    </row>
    <row r="16305" spans="1:14">
      <c r="A16305">
        <v>94</v>
      </c>
      <c r="B16305" t="s">
        <v>3674</v>
      </c>
      <c r="C16305" t="s">
        <v>3675</v>
      </c>
      <c r="D16305">
        <v>113</v>
      </c>
      <c r="E16305" s="1">
        <v>0.505</v>
      </c>
      <c r="F16305">
        <v>0.442</v>
      </c>
      <c r="G16305">
        <v>6.0999999999999999E-2</v>
      </c>
      <c r="H16305">
        <v>49</v>
      </c>
      <c r="I16305">
        <v>3.3</v>
      </c>
      <c r="J16305">
        <v>1.1299999999999999E-3</v>
      </c>
      <c r="K16305">
        <v>0.309</v>
      </c>
      <c r="L16305">
        <v>1.0890085470085469</v>
      </c>
      <c r="M16305" s="2">
        <f t="shared" si="510"/>
        <v>80.341880341880341</v>
      </c>
      <c r="N16305" t="s">
        <v>15</v>
      </c>
    </row>
    <row r="16306" spans="1:14">
      <c r="A16306">
        <v>95</v>
      </c>
      <c r="B16306" t="s">
        <v>3654</v>
      </c>
      <c r="C16306" t="s">
        <v>3655</v>
      </c>
      <c r="D16306">
        <v>321</v>
      </c>
      <c r="E16306" s="1">
        <v>0.49199999999999999</v>
      </c>
      <c r="F16306">
        <v>0.629</v>
      </c>
      <c r="G16306">
        <v>0.10199999999999999</v>
      </c>
      <c r="H16306">
        <v>59</v>
      </c>
      <c r="I16306">
        <v>5.5</v>
      </c>
      <c r="J16306">
        <v>3.8899999999999998E-3</v>
      </c>
      <c r="K16306">
        <v>0.78400000000000003</v>
      </c>
      <c r="L16306">
        <v>1.0890085470085469</v>
      </c>
      <c r="M16306" s="2">
        <f t="shared" si="510"/>
        <v>81.196581196581192</v>
      </c>
      <c r="N16306" t="s">
        <v>15</v>
      </c>
    </row>
    <row r="16307" spans="1:14">
      <c r="A16307">
        <v>96</v>
      </c>
      <c r="B16307" t="s">
        <v>3652</v>
      </c>
      <c r="C16307" t="s">
        <v>3653</v>
      </c>
      <c r="D16307">
        <v>345</v>
      </c>
      <c r="E16307" s="1">
        <v>0.48199999999999998</v>
      </c>
      <c r="F16307">
        <v>0.77100000000000002</v>
      </c>
      <c r="G16307">
        <v>2.3E-2</v>
      </c>
      <c r="H16307">
        <v>44</v>
      </c>
      <c r="I16307">
        <v>6.5</v>
      </c>
      <c r="J16307">
        <v>2.1199999999999999E-3</v>
      </c>
      <c r="K16307">
        <v>0.58899999999999997</v>
      </c>
      <c r="L16307">
        <v>1.0890085470085469</v>
      </c>
      <c r="M16307" s="2">
        <f t="shared" si="510"/>
        <v>82.051282051282044</v>
      </c>
      <c r="N16307" t="s">
        <v>15</v>
      </c>
    </row>
    <row r="16308" spans="1:14">
      <c r="A16308">
        <v>97</v>
      </c>
      <c r="B16308" t="s">
        <v>3732</v>
      </c>
      <c r="C16308" t="s">
        <v>3733</v>
      </c>
      <c r="D16308">
        <v>301</v>
      </c>
      <c r="E16308" s="1">
        <v>0.46600000000000003</v>
      </c>
      <c r="F16308">
        <v>0.56000000000000005</v>
      </c>
      <c r="G16308">
        <v>0.16700000000000001</v>
      </c>
      <c r="H16308">
        <v>30</v>
      </c>
      <c r="I16308">
        <v>8.3000000000000007</v>
      </c>
      <c r="J16308">
        <v>1.1299999999999999E-3</v>
      </c>
      <c r="K16308">
        <v>0.40500000000000003</v>
      </c>
      <c r="L16308">
        <v>1.0890085470085469</v>
      </c>
      <c r="M16308" s="2">
        <f t="shared" ref="M16308:M16328" si="511">A16308/117*100</f>
        <v>82.90598290598291</v>
      </c>
      <c r="N16308" t="s">
        <v>15</v>
      </c>
    </row>
    <row r="16309" spans="1:14">
      <c r="A16309">
        <v>98</v>
      </c>
      <c r="B16309" t="s">
        <v>8742</v>
      </c>
      <c r="C16309" t="s">
        <v>8743</v>
      </c>
      <c r="D16309">
        <v>36</v>
      </c>
      <c r="E16309" s="1">
        <v>0.46200000000000002</v>
      </c>
      <c r="F16309">
        <v>0.47299999999999998</v>
      </c>
      <c r="G16309">
        <v>9.0999999999999998E-2</v>
      </c>
      <c r="H16309">
        <v>11</v>
      </c>
      <c r="J16309">
        <v>3.4000000000000002E-4</v>
      </c>
      <c r="K16309">
        <v>0.34899999999999998</v>
      </c>
      <c r="L16309">
        <v>1.0890085470085469</v>
      </c>
      <c r="M16309" s="2">
        <f t="shared" si="511"/>
        <v>83.760683760683762</v>
      </c>
      <c r="N16309" t="s">
        <v>15</v>
      </c>
    </row>
    <row r="16310" spans="1:14">
      <c r="A16310">
        <v>99</v>
      </c>
      <c r="B16310" t="s">
        <v>17623</v>
      </c>
      <c r="C16310" t="s">
        <v>17624</v>
      </c>
      <c r="D16310">
        <v>399</v>
      </c>
      <c r="E16310" s="1">
        <v>0.45300000000000001</v>
      </c>
      <c r="F16310">
        <v>0.63900000000000001</v>
      </c>
      <c r="G16310">
        <v>0.21199999999999999</v>
      </c>
      <c r="H16310">
        <v>33</v>
      </c>
      <c r="I16310">
        <v>8.8000000000000007</v>
      </c>
      <c r="J16310">
        <v>1.33E-3</v>
      </c>
      <c r="K16310">
        <v>0.44700000000000001</v>
      </c>
      <c r="L16310">
        <v>1.0890085470085469</v>
      </c>
      <c r="M16310" s="2">
        <f t="shared" si="511"/>
        <v>84.615384615384613</v>
      </c>
      <c r="N16310" t="s">
        <v>15</v>
      </c>
    </row>
    <row r="16311" spans="1:14">
      <c r="A16311">
        <v>100</v>
      </c>
      <c r="B16311" t="s">
        <v>3700</v>
      </c>
      <c r="C16311" t="s">
        <v>3701</v>
      </c>
      <c r="D16311">
        <v>152</v>
      </c>
      <c r="E16311" s="1">
        <v>0.45200000000000001</v>
      </c>
      <c r="G16311">
        <v>0</v>
      </c>
      <c r="H16311">
        <v>11</v>
      </c>
      <c r="I16311" t="s">
        <v>18288</v>
      </c>
      <c r="J16311">
        <v>6.8000000000000005E-4</v>
      </c>
      <c r="L16311">
        <v>1.0890085470085469</v>
      </c>
      <c r="M16311" s="2">
        <f t="shared" si="511"/>
        <v>85.470085470085465</v>
      </c>
      <c r="N16311" t="s">
        <v>15</v>
      </c>
    </row>
    <row r="16312" spans="1:14">
      <c r="A16312">
        <v>101</v>
      </c>
      <c r="B16312" t="s">
        <v>3668</v>
      </c>
      <c r="C16312" t="s">
        <v>3669</v>
      </c>
      <c r="D16312">
        <v>1156</v>
      </c>
      <c r="E16312" s="1">
        <v>0.44900000000000001</v>
      </c>
      <c r="F16312">
        <v>0.53100000000000003</v>
      </c>
      <c r="G16312">
        <v>6.7000000000000004E-2</v>
      </c>
      <c r="H16312">
        <v>179</v>
      </c>
      <c r="I16312" t="s">
        <v>18288</v>
      </c>
      <c r="J16312">
        <v>3.5100000000000001E-3</v>
      </c>
      <c r="K16312">
        <v>0.32300000000000001</v>
      </c>
      <c r="L16312">
        <v>1.0890085470085469</v>
      </c>
      <c r="M16312" s="2">
        <f t="shared" si="511"/>
        <v>86.324786324786331</v>
      </c>
      <c r="N16312" t="s">
        <v>15</v>
      </c>
    </row>
    <row r="16313" spans="1:14">
      <c r="A16313">
        <v>102</v>
      </c>
      <c r="B16313" t="s">
        <v>13709</v>
      </c>
      <c r="C16313" t="s">
        <v>13710</v>
      </c>
      <c r="D16313">
        <v>102</v>
      </c>
      <c r="E16313" s="1">
        <v>0.443</v>
      </c>
      <c r="F16313">
        <v>0.38600000000000001</v>
      </c>
      <c r="G16313">
        <v>5.2999999999999999E-2</v>
      </c>
      <c r="H16313">
        <v>57</v>
      </c>
      <c r="I16313">
        <v>2.4</v>
      </c>
      <c r="J16313">
        <v>5.9000000000000003E-4</v>
      </c>
      <c r="K16313">
        <v>0.152</v>
      </c>
      <c r="L16313">
        <v>1.0890085470085469</v>
      </c>
      <c r="M16313" s="2">
        <f t="shared" si="511"/>
        <v>87.179487179487182</v>
      </c>
      <c r="N16313" t="s">
        <v>15</v>
      </c>
    </row>
    <row r="16314" spans="1:14">
      <c r="A16314">
        <v>103</v>
      </c>
      <c r="B16314" t="s">
        <v>3644</v>
      </c>
      <c r="C16314" t="s">
        <v>3645</v>
      </c>
      <c r="D16314">
        <v>71</v>
      </c>
      <c r="E16314" s="1">
        <v>0.442</v>
      </c>
      <c r="G16314">
        <v>0.12</v>
      </c>
      <c r="H16314">
        <v>25</v>
      </c>
      <c r="J16314">
        <v>5.2999999999999998E-4</v>
      </c>
      <c r="L16314">
        <v>1.0890085470085469</v>
      </c>
      <c r="M16314" s="2">
        <f t="shared" si="511"/>
        <v>88.034188034188034</v>
      </c>
      <c r="N16314" t="s">
        <v>15</v>
      </c>
    </row>
    <row r="16315" spans="1:14">
      <c r="A16315">
        <v>104</v>
      </c>
      <c r="B16315" t="s">
        <v>3742</v>
      </c>
      <c r="C16315" t="s">
        <v>3743</v>
      </c>
      <c r="D16315">
        <v>1048</v>
      </c>
      <c r="E16315" s="1">
        <v>0.41699999999999998</v>
      </c>
      <c r="F16315">
        <v>0.495</v>
      </c>
      <c r="G16315">
        <v>7.8E-2</v>
      </c>
      <c r="H16315">
        <v>51</v>
      </c>
      <c r="I16315" t="s">
        <v>18288</v>
      </c>
      <c r="J16315">
        <v>2.0600000000000002E-3</v>
      </c>
      <c r="K16315">
        <v>0.52800000000000002</v>
      </c>
      <c r="L16315">
        <v>1.0890085470085469</v>
      </c>
      <c r="M16315" s="2">
        <f t="shared" si="511"/>
        <v>88.888888888888886</v>
      </c>
      <c r="N16315" t="s">
        <v>15</v>
      </c>
    </row>
    <row r="16316" spans="1:14">
      <c r="A16316">
        <v>105</v>
      </c>
      <c r="B16316" t="s">
        <v>3660</v>
      </c>
      <c r="C16316" t="s">
        <v>3661</v>
      </c>
      <c r="D16316">
        <v>146</v>
      </c>
      <c r="E16316" s="1">
        <v>0.40799999999999997</v>
      </c>
      <c r="G16316">
        <v>0</v>
      </c>
      <c r="H16316">
        <v>19</v>
      </c>
      <c r="I16316">
        <v>6.8</v>
      </c>
      <c r="J16316">
        <v>1.17E-3</v>
      </c>
      <c r="L16316">
        <v>1.0890085470085469</v>
      </c>
      <c r="M16316" s="2">
        <f t="shared" si="511"/>
        <v>89.743589743589752</v>
      </c>
      <c r="N16316" t="s">
        <v>15</v>
      </c>
    </row>
    <row r="16317" spans="1:14">
      <c r="A16317">
        <v>106</v>
      </c>
      <c r="B16317" t="s">
        <v>14107</v>
      </c>
      <c r="C16317" t="s">
        <v>14108</v>
      </c>
      <c r="D16317">
        <v>588</v>
      </c>
      <c r="E16317" s="1">
        <v>0.39100000000000001</v>
      </c>
      <c r="F16317">
        <v>0.47399999999999998</v>
      </c>
      <c r="G16317">
        <v>9.5000000000000001E-2</v>
      </c>
      <c r="H16317">
        <v>21</v>
      </c>
      <c r="I16317" t="s">
        <v>18288</v>
      </c>
      <c r="J16317">
        <v>1.5100000000000001E-3</v>
      </c>
      <c r="K16317">
        <v>0.504</v>
      </c>
      <c r="L16317">
        <v>1.0890085470085469</v>
      </c>
      <c r="M16317" s="2">
        <f t="shared" si="511"/>
        <v>90.598290598290603</v>
      </c>
      <c r="N16317" t="s">
        <v>15</v>
      </c>
    </row>
    <row r="16318" spans="1:14">
      <c r="A16318">
        <v>107</v>
      </c>
      <c r="B16318" t="s">
        <v>3730</v>
      </c>
      <c r="C16318" t="s">
        <v>3731</v>
      </c>
      <c r="D16318">
        <v>239</v>
      </c>
      <c r="E16318" s="1">
        <v>0.35799999999999998</v>
      </c>
      <c r="F16318">
        <v>0.58399999999999996</v>
      </c>
      <c r="G16318">
        <v>9.0999999999999998E-2</v>
      </c>
      <c r="H16318">
        <v>33</v>
      </c>
      <c r="I16318">
        <v>6.7</v>
      </c>
      <c r="J16318">
        <v>1.4400000000000001E-3</v>
      </c>
      <c r="K16318">
        <v>0.53200000000000003</v>
      </c>
      <c r="L16318">
        <v>1.0890085470085469</v>
      </c>
      <c r="M16318" s="2">
        <f t="shared" si="511"/>
        <v>91.452991452991455</v>
      </c>
      <c r="N16318" t="s">
        <v>15</v>
      </c>
    </row>
    <row r="16319" spans="1:14">
      <c r="A16319">
        <v>108</v>
      </c>
      <c r="B16319" t="s">
        <v>3712</v>
      </c>
      <c r="C16319" t="s">
        <v>3713</v>
      </c>
      <c r="D16319">
        <v>142</v>
      </c>
      <c r="E16319" s="1">
        <v>0.35099999999999998</v>
      </c>
      <c r="F16319">
        <v>0.60099999999999998</v>
      </c>
      <c r="G16319">
        <v>0.20799999999999999</v>
      </c>
      <c r="H16319">
        <v>24</v>
      </c>
      <c r="I16319">
        <v>4.7</v>
      </c>
      <c r="J16319">
        <v>9.2000000000000003E-4</v>
      </c>
      <c r="K16319">
        <v>0.38100000000000001</v>
      </c>
      <c r="L16319">
        <v>1.0890085470085469</v>
      </c>
      <c r="M16319" s="2">
        <f t="shared" si="511"/>
        <v>92.307692307692307</v>
      </c>
      <c r="N16319" t="s">
        <v>15</v>
      </c>
    </row>
    <row r="16320" spans="1:14">
      <c r="A16320">
        <v>109</v>
      </c>
      <c r="B16320" t="s">
        <v>3680</v>
      </c>
      <c r="C16320" t="s">
        <v>3681</v>
      </c>
      <c r="D16320">
        <v>525</v>
      </c>
      <c r="E16320" s="1">
        <v>0.34300000000000003</v>
      </c>
      <c r="G16320">
        <v>4.2999999999999997E-2</v>
      </c>
      <c r="H16320">
        <v>23</v>
      </c>
      <c r="I16320" t="s">
        <v>18288</v>
      </c>
      <c r="J16320">
        <v>1.1900000000000001E-3</v>
      </c>
      <c r="L16320">
        <v>1.0890085470085469</v>
      </c>
      <c r="M16320" s="2">
        <f t="shared" si="511"/>
        <v>93.162393162393158</v>
      </c>
      <c r="N16320" t="s">
        <v>15</v>
      </c>
    </row>
    <row r="16321" spans="1:14">
      <c r="A16321">
        <v>110</v>
      </c>
      <c r="B16321" t="s">
        <v>14207</v>
      </c>
      <c r="C16321" t="s">
        <v>14208</v>
      </c>
      <c r="D16321">
        <v>543</v>
      </c>
      <c r="E16321" s="1">
        <v>0.30299999999999999</v>
      </c>
      <c r="F16321">
        <v>0.58099999999999996</v>
      </c>
      <c r="G16321">
        <v>0.111</v>
      </c>
      <c r="H16321">
        <v>54</v>
      </c>
      <c r="I16321">
        <v>8.4</v>
      </c>
      <c r="J16321">
        <v>2.1800000000000001E-3</v>
      </c>
      <c r="K16321">
        <v>0.40300000000000002</v>
      </c>
      <c r="L16321">
        <v>1.0890085470085469</v>
      </c>
      <c r="M16321" s="2">
        <f t="shared" si="511"/>
        <v>94.01709401709401</v>
      </c>
      <c r="N16321" t="s">
        <v>15</v>
      </c>
    </row>
    <row r="16322" spans="1:14">
      <c r="A16322">
        <v>111</v>
      </c>
      <c r="B16322" t="s">
        <v>3650</v>
      </c>
      <c r="C16322" t="s">
        <v>3651</v>
      </c>
      <c r="D16322">
        <v>2043</v>
      </c>
      <c r="E16322" s="1">
        <v>0.29799999999999999</v>
      </c>
      <c r="F16322">
        <v>0.42599999999999999</v>
      </c>
      <c r="G16322">
        <v>5.0999999999999997E-2</v>
      </c>
      <c r="H16322">
        <v>295</v>
      </c>
      <c r="I16322" t="s">
        <v>18288</v>
      </c>
      <c r="J16322">
        <v>6.6499999999999997E-3</v>
      </c>
      <c r="K16322">
        <v>0.29299999999999998</v>
      </c>
      <c r="L16322">
        <v>1.0890085470085469</v>
      </c>
      <c r="M16322" s="2">
        <f t="shared" si="511"/>
        <v>94.871794871794862</v>
      </c>
      <c r="N16322" t="s">
        <v>15</v>
      </c>
    </row>
    <row r="16323" spans="1:14">
      <c r="A16323">
        <v>112</v>
      </c>
      <c r="B16323" t="s">
        <v>3648</v>
      </c>
      <c r="C16323" t="s">
        <v>3649</v>
      </c>
      <c r="D16323">
        <v>838</v>
      </c>
      <c r="E16323" s="1">
        <v>0.29499999999999998</v>
      </c>
      <c r="F16323">
        <v>0.51500000000000001</v>
      </c>
      <c r="G16323">
        <v>6.5000000000000002E-2</v>
      </c>
      <c r="H16323">
        <v>139</v>
      </c>
      <c r="I16323">
        <v>9.1</v>
      </c>
      <c r="J16323">
        <v>3.5899999999999999E-3</v>
      </c>
      <c r="K16323">
        <v>0.33100000000000002</v>
      </c>
      <c r="L16323">
        <v>1.0890085470085469</v>
      </c>
      <c r="M16323" s="2">
        <f t="shared" si="511"/>
        <v>95.726495726495727</v>
      </c>
      <c r="N16323" t="s">
        <v>15</v>
      </c>
    </row>
    <row r="16324" spans="1:14">
      <c r="A16324">
        <v>113</v>
      </c>
      <c r="B16324" t="s">
        <v>14217</v>
      </c>
      <c r="C16324" t="s">
        <v>14218</v>
      </c>
      <c r="D16324">
        <v>326</v>
      </c>
      <c r="E16324" s="1">
        <v>0.28000000000000003</v>
      </c>
      <c r="F16324">
        <v>0.32600000000000001</v>
      </c>
      <c r="G16324">
        <v>5.6000000000000001E-2</v>
      </c>
      <c r="H16324">
        <v>90</v>
      </c>
      <c r="I16324">
        <v>8.1999999999999993</v>
      </c>
      <c r="J16324">
        <v>1.1900000000000001E-3</v>
      </c>
      <c r="K16324">
        <v>0.187</v>
      </c>
      <c r="L16324">
        <v>1.0890085470085469</v>
      </c>
      <c r="M16324" s="2">
        <f t="shared" si="511"/>
        <v>96.581196581196579</v>
      </c>
      <c r="N16324" t="s">
        <v>15</v>
      </c>
    </row>
    <row r="16325" spans="1:14">
      <c r="A16325">
        <v>114</v>
      </c>
      <c r="B16325" t="s">
        <v>3708</v>
      </c>
      <c r="C16325" t="s">
        <v>3709</v>
      </c>
      <c r="D16325">
        <v>87</v>
      </c>
      <c r="E16325" s="1">
        <v>0.27300000000000002</v>
      </c>
      <c r="G16325">
        <v>0.64300000000000002</v>
      </c>
      <c r="H16325">
        <v>14</v>
      </c>
      <c r="J16325">
        <v>4.8000000000000001E-4</v>
      </c>
      <c r="L16325">
        <v>1.0890085470085469</v>
      </c>
      <c r="M16325" s="2">
        <f t="shared" si="511"/>
        <v>97.435897435897431</v>
      </c>
      <c r="N16325" t="s">
        <v>15</v>
      </c>
    </row>
    <row r="16326" spans="1:14">
      <c r="A16326">
        <v>115</v>
      </c>
      <c r="B16326" t="s">
        <v>3698</v>
      </c>
      <c r="C16326" t="s">
        <v>3699</v>
      </c>
      <c r="D16326">
        <v>81</v>
      </c>
      <c r="E16326" s="1">
        <v>0.252</v>
      </c>
      <c r="G16326">
        <v>3.1E-2</v>
      </c>
      <c r="H16326">
        <v>65</v>
      </c>
      <c r="J16326">
        <v>3.8999999999999999E-4</v>
      </c>
      <c r="L16326">
        <v>1.0890085470085469</v>
      </c>
      <c r="M16326" s="2">
        <f t="shared" si="511"/>
        <v>98.290598290598282</v>
      </c>
      <c r="N16326" t="s">
        <v>15</v>
      </c>
    </row>
    <row r="16327" spans="1:14">
      <c r="A16327">
        <v>116</v>
      </c>
      <c r="B16327" t="s">
        <v>17631</v>
      </c>
      <c r="C16327" t="s">
        <v>17632</v>
      </c>
      <c r="D16327">
        <v>35</v>
      </c>
      <c r="E16327" s="1">
        <v>0.193</v>
      </c>
      <c r="G16327">
        <v>7.0999999999999994E-2</v>
      </c>
      <c r="H16327">
        <v>28</v>
      </c>
      <c r="J16327">
        <v>2.3000000000000001E-4</v>
      </c>
      <c r="L16327">
        <v>1.0890085470085469</v>
      </c>
      <c r="M16327" s="2">
        <f t="shared" si="511"/>
        <v>99.145299145299148</v>
      </c>
      <c r="N16327" t="s">
        <v>15</v>
      </c>
    </row>
    <row r="16328" spans="1:14">
      <c r="A16328">
        <v>117</v>
      </c>
      <c r="B16328" t="s">
        <v>3706</v>
      </c>
      <c r="C16328" t="s">
        <v>3707</v>
      </c>
      <c r="D16328">
        <v>20</v>
      </c>
      <c r="E16328" s="1">
        <v>0.109</v>
      </c>
      <c r="G16328">
        <v>0</v>
      </c>
      <c r="H16328">
        <v>28</v>
      </c>
      <c r="J16328">
        <v>9.0000000000000006E-5</v>
      </c>
      <c r="L16328">
        <v>1.0890085470085469</v>
      </c>
      <c r="M16328" s="2">
        <f t="shared" si="511"/>
        <v>100</v>
      </c>
      <c r="N16328" t="s">
        <v>15</v>
      </c>
    </row>
    <row r="16329" spans="1:14" s="3" customFormat="1">
      <c r="E16329" s="4"/>
      <c r="M16329" s="5"/>
    </row>
    <row r="16330" spans="1:14">
      <c r="A16330">
        <v>1</v>
      </c>
      <c r="B16330" t="s">
        <v>20754</v>
      </c>
      <c r="C16330" t="s">
        <v>20753</v>
      </c>
      <c r="D16330">
        <v>1977</v>
      </c>
      <c r="E16330" s="1">
        <v>5.9139999999999997</v>
      </c>
      <c r="F16330">
        <v>5.3220000000000001</v>
      </c>
      <c r="G16330">
        <v>1.0109999999999999</v>
      </c>
      <c r="H16330">
        <v>93</v>
      </c>
      <c r="I16330">
        <v>4.0999999999999996</v>
      </c>
      <c r="J16330">
        <v>6.3600000000000002E-3</v>
      </c>
      <c r="K16330">
        <v>1.5169999999999999</v>
      </c>
      <c r="L16330">
        <f>AVERAGE(E16330:E16337)</f>
        <v>2.8649999999999998</v>
      </c>
      <c r="M16330" s="2">
        <f>A16330/16*100</f>
        <v>6.25</v>
      </c>
      <c r="N16330" t="s">
        <v>16</v>
      </c>
    </row>
    <row r="16331" spans="1:14">
      <c r="A16331">
        <v>2</v>
      </c>
      <c r="B16331" t="s">
        <v>3145</v>
      </c>
      <c r="C16331" t="s">
        <v>3146</v>
      </c>
      <c r="D16331">
        <v>4805</v>
      </c>
      <c r="E16331" s="1">
        <v>2.4769999999999999</v>
      </c>
      <c r="F16331">
        <v>3.1339999999999999</v>
      </c>
      <c r="G16331">
        <v>0.50800000000000001</v>
      </c>
      <c r="H16331">
        <v>177</v>
      </c>
      <c r="I16331">
        <v>5.2</v>
      </c>
      <c r="J16331">
        <v>1.6420000000000001E-2</v>
      </c>
      <c r="K16331">
        <v>1.0780000000000001</v>
      </c>
      <c r="L16331">
        <v>1.4897999999999998</v>
      </c>
      <c r="M16331" s="2">
        <f>A16331/30*100</f>
        <v>6.666666666666667</v>
      </c>
      <c r="N16331" t="s">
        <v>104</v>
      </c>
    </row>
    <row r="16332" spans="1:14">
      <c r="A16332">
        <v>3</v>
      </c>
      <c r="B16332" t="s">
        <v>3750</v>
      </c>
      <c r="C16332" t="s">
        <v>3751</v>
      </c>
      <c r="D16332">
        <v>12589</v>
      </c>
      <c r="E16332" s="1">
        <v>3.4209999999999998</v>
      </c>
      <c r="F16332">
        <v>3.621</v>
      </c>
      <c r="G16332">
        <v>0.63500000000000001</v>
      </c>
      <c r="H16332">
        <v>249</v>
      </c>
      <c r="I16332">
        <v>8.1999999999999993</v>
      </c>
      <c r="J16332">
        <v>2.179E-2</v>
      </c>
      <c r="K16332">
        <v>1.0309999999999999</v>
      </c>
      <c r="L16332">
        <v>2.2538749999999999</v>
      </c>
      <c r="M16332" s="2">
        <f>A16332/16*100</f>
        <v>18.75</v>
      </c>
      <c r="N16332" t="s">
        <v>16</v>
      </c>
    </row>
    <row r="16333" spans="1:14">
      <c r="A16333">
        <v>4</v>
      </c>
      <c r="B16333" t="s">
        <v>1172</v>
      </c>
      <c r="C16333" t="s">
        <v>1171</v>
      </c>
      <c r="D16333">
        <v>2836</v>
      </c>
      <c r="E16333" s="1">
        <v>2.3210000000000002</v>
      </c>
      <c r="F16333">
        <v>3.0630000000000002</v>
      </c>
      <c r="G16333">
        <v>0.22800000000000001</v>
      </c>
      <c r="H16333">
        <v>114</v>
      </c>
      <c r="I16333">
        <v>7</v>
      </c>
      <c r="J16333">
        <v>7.0800000000000004E-3</v>
      </c>
      <c r="K16333">
        <v>1.06</v>
      </c>
      <c r="L16333">
        <v>1.4897999999999998</v>
      </c>
      <c r="M16333" s="2">
        <f>A16333/30*100</f>
        <v>13.333333333333334</v>
      </c>
      <c r="N16333" t="s">
        <v>104</v>
      </c>
    </row>
    <row r="16334" spans="1:14">
      <c r="A16334">
        <v>5</v>
      </c>
      <c r="B16334" t="s">
        <v>3145</v>
      </c>
      <c r="C16334" t="s">
        <v>3146</v>
      </c>
      <c r="D16334">
        <v>4805</v>
      </c>
      <c r="E16334" s="1">
        <v>2.4769999999999999</v>
      </c>
      <c r="F16334">
        <v>3.1339999999999999</v>
      </c>
      <c r="G16334">
        <v>0.50800000000000001</v>
      </c>
      <c r="H16334">
        <v>177</v>
      </c>
      <c r="I16334">
        <v>5.2</v>
      </c>
      <c r="J16334">
        <v>1.6420000000000001E-2</v>
      </c>
      <c r="K16334">
        <v>1.0780000000000001</v>
      </c>
      <c r="L16334">
        <v>2.2538749999999999</v>
      </c>
      <c r="M16334" s="2">
        <f>A16334/16*100</f>
        <v>31.25</v>
      </c>
      <c r="N16334" t="s">
        <v>16</v>
      </c>
    </row>
    <row r="16335" spans="1:14">
      <c r="A16335">
        <v>6</v>
      </c>
      <c r="B16335" t="s">
        <v>2639</v>
      </c>
      <c r="C16335" t="s">
        <v>2638</v>
      </c>
      <c r="D16335">
        <v>873</v>
      </c>
      <c r="E16335" s="1">
        <v>2.0379999999999998</v>
      </c>
      <c r="F16335">
        <v>1.742</v>
      </c>
      <c r="G16335">
        <v>0.28899999999999998</v>
      </c>
      <c r="H16335">
        <v>38</v>
      </c>
      <c r="I16335">
        <v>7.3</v>
      </c>
      <c r="J16335">
        <v>1.8699999999999999E-3</v>
      </c>
      <c r="K16335">
        <v>0.53800000000000003</v>
      </c>
      <c r="L16335">
        <v>1.4897999999999998</v>
      </c>
      <c r="M16335" s="2">
        <f>A16335/30*100</f>
        <v>20</v>
      </c>
      <c r="N16335" t="s">
        <v>104</v>
      </c>
    </row>
    <row r="16336" spans="1:14">
      <c r="A16336">
        <v>7</v>
      </c>
      <c r="B16336" t="s">
        <v>5664</v>
      </c>
      <c r="C16336" t="s">
        <v>5665</v>
      </c>
      <c r="D16336">
        <v>2619</v>
      </c>
      <c r="E16336" s="1">
        <v>2.2549999999999999</v>
      </c>
      <c r="F16336">
        <v>2.5219999999999998</v>
      </c>
      <c r="G16336">
        <v>0.30099999999999999</v>
      </c>
      <c r="H16336">
        <v>83</v>
      </c>
      <c r="I16336">
        <v>8.6</v>
      </c>
      <c r="J16336">
        <v>4.1200000000000004E-3</v>
      </c>
      <c r="K16336">
        <v>0.70099999999999996</v>
      </c>
      <c r="L16336">
        <v>2.2538749999999999</v>
      </c>
      <c r="M16336" s="2">
        <f>A16336/16*100</f>
        <v>43.75</v>
      </c>
      <c r="N16336" t="s">
        <v>16</v>
      </c>
    </row>
    <row r="16337" spans="1:14">
      <c r="A16337">
        <v>8</v>
      </c>
      <c r="B16337" t="s">
        <v>2637</v>
      </c>
      <c r="C16337" t="s">
        <v>2636</v>
      </c>
      <c r="D16337">
        <v>1796</v>
      </c>
      <c r="E16337" s="1">
        <v>2.0169999999999999</v>
      </c>
      <c r="F16337">
        <v>2.1669999999999998</v>
      </c>
      <c r="G16337">
        <v>0.76</v>
      </c>
      <c r="H16337">
        <v>121</v>
      </c>
      <c r="I16337">
        <v>5.5</v>
      </c>
      <c r="J16337">
        <v>4.9699999999999996E-3</v>
      </c>
      <c r="K16337">
        <v>0.68500000000000005</v>
      </c>
      <c r="L16337">
        <v>1.4897999999999998</v>
      </c>
      <c r="M16337" s="2">
        <f>A16337/30*100</f>
        <v>26.666666666666668</v>
      </c>
      <c r="N16337" t="s">
        <v>104</v>
      </c>
    </row>
    <row r="16338" spans="1:14">
      <c r="A16338">
        <v>9</v>
      </c>
      <c r="B16338" t="s">
        <v>3748</v>
      </c>
      <c r="C16338" t="s">
        <v>3749</v>
      </c>
      <c r="D16338">
        <v>3602</v>
      </c>
      <c r="E16338" s="1">
        <v>1.956</v>
      </c>
      <c r="F16338">
        <v>2.6819999999999999</v>
      </c>
      <c r="G16338">
        <v>0.34599999999999997</v>
      </c>
      <c r="H16338">
        <v>104</v>
      </c>
      <c r="I16338">
        <v>8</v>
      </c>
      <c r="J16338">
        <v>6.7999999999999996E-3</v>
      </c>
      <c r="K16338">
        <v>0.83299999999999996</v>
      </c>
      <c r="L16338">
        <v>2.2538749999999999</v>
      </c>
      <c r="M16338" s="2">
        <f>A16338/16*100</f>
        <v>56.25</v>
      </c>
      <c r="N16338" t="s">
        <v>16</v>
      </c>
    </row>
    <row r="16339" spans="1:14">
      <c r="A16339">
        <v>10</v>
      </c>
      <c r="B16339" t="s">
        <v>3748</v>
      </c>
      <c r="C16339" t="s">
        <v>3749</v>
      </c>
      <c r="D16339">
        <v>3602</v>
      </c>
      <c r="E16339" s="1">
        <v>1.956</v>
      </c>
      <c r="F16339">
        <v>2.6819999999999999</v>
      </c>
      <c r="G16339">
        <v>0.34599999999999997</v>
      </c>
      <c r="H16339">
        <v>104</v>
      </c>
      <c r="I16339">
        <v>8</v>
      </c>
      <c r="J16339">
        <v>6.7999999999999996E-3</v>
      </c>
      <c r="K16339">
        <v>0.83299999999999996</v>
      </c>
      <c r="L16339">
        <v>1.4897999999999998</v>
      </c>
      <c r="M16339" s="2">
        <f>A16339/30*100</f>
        <v>33.333333333333329</v>
      </c>
      <c r="N16339" t="s">
        <v>104</v>
      </c>
    </row>
    <row r="16340" spans="1:14">
      <c r="A16340">
        <v>11</v>
      </c>
      <c r="B16340" t="s">
        <v>6818</v>
      </c>
      <c r="C16340" t="s">
        <v>6819</v>
      </c>
      <c r="D16340">
        <v>5922</v>
      </c>
      <c r="E16340" s="1">
        <v>1.6759999999999999</v>
      </c>
      <c r="F16340">
        <v>2.5310000000000001</v>
      </c>
      <c r="G16340">
        <v>0.27500000000000002</v>
      </c>
      <c r="H16340">
        <v>109</v>
      </c>
      <c r="I16340" t="s">
        <v>18288</v>
      </c>
      <c r="J16340">
        <v>8.6700000000000006E-3</v>
      </c>
      <c r="K16340">
        <v>0.88400000000000001</v>
      </c>
      <c r="L16340">
        <v>2.2538749999999999</v>
      </c>
      <c r="M16340" s="2">
        <f>A16340/16*100</f>
        <v>68.75</v>
      </c>
      <c r="N16340" t="s">
        <v>16</v>
      </c>
    </row>
    <row r="16341" spans="1:14">
      <c r="A16341">
        <v>12</v>
      </c>
      <c r="B16341" t="s">
        <v>6818</v>
      </c>
      <c r="C16341" t="s">
        <v>6819</v>
      </c>
      <c r="D16341">
        <v>5922</v>
      </c>
      <c r="E16341" s="1">
        <v>1.6759999999999999</v>
      </c>
      <c r="F16341">
        <v>2.5310000000000001</v>
      </c>
      <c r="G16341">
        <v>0.27500000000000002</v>
      </c>
      <c r="H16341">
        <v>109</v>
      </c>
      <c r="I16341" t="s">
        <v>18288</v>
      </c>
      <c r="J16341">
        <v>8.6700000000000006E-3</v>
      </c>
      <c r="K16341">
        <v>0.88400000000000001</v>
      </c>
      <c r="L16341">
        <v>1.4897999999999998</v>
      </c>
      <c r="M16341" s="2">
        <f>A16341/30*100</f>
        <v>40</v>
      </c>
      <c r="N16341" t="s">
        <v>104</v>
      </c>
    </row>
    <row r="16342" spans="1:14">
      <c r="A16342">
        <v>13</v>
      </c>
      <c r="B16342" t="s">
        <v>6770</v>
      </c>
      <c r="C16342" t="s">
        <v>6771</v>
      </c>
      <c r="D16342">
        <v>2181</v>
      </c>
      <c r="E16342" s="1">
        <v>1.109</v>
      </c>
      <c r="F16342">
        <v>1.2709999999999999</v>
      </c>
      <c r="G16342">
        <v>0.217</v>
      </c>
      <c r="H16342">
        <v>138</v>
      </c>
      <c r="I16342">
        <v>7</v>
      </c>
      <c r="J16342">
        <v>4.8700000000000002E-3</v>
      </c>
      <c r="K16342">
        <v>0.39300000000000002</v>
      </c>
      <c r="L16342">
        <v>2.2538749999999999</v>
      </c>
      <c r="M16342" s="2">
        <f>A16342/16*100</f>
        <v>81.25</v>
      </c>
      <c r="N16342" t="s">
        <v>16</v>
      </c>
    </row>
    <row r="16343" spans="1:14">
      <c r="A16343">
        <v>14</v>
      </c>
      <c r="B16343" t="s">
        <v>2635</v>
      </c>
      <c r="C16343" t="s">
        <v>2634</v>
      </c>
      <c r="D16343">
        <v>339</v>
      </c>
      <c r="E16343" s="1">
        <v>1.5609999999999999</v>
      </c>
      <c r="F16343">
        <v>1.9039999999999999</v>
      </c>
      <c r="G16343">
        <v>0.159</v>
      </c>
      <c r="H16343">
        <v>44</v>
      </c>
      <c r="I16343">
        <v>4.3</v>
      </c>
      <c r="J16343">
        <v>1.5299999999999999E-3</v>
      </c>
      <c r="K16343">
        <v>0.59599999999999997</v>
      </c>
      <c r="L16343">
        <v>1.4897999999999998</v>
      </c>
      <c r="M16343" s="2">
        <f>A16343/30*100</f>
        <v>46.666666666666664</v>
      </c>
      <c r="N16343" t="s">
        <v>104</v>
      </c>
    </row>
    <row r="16344" spans="1:14">
      <c r="A16344">
        <v>15</v>
      </c>
      <c r="B16344" t="s">
        <v>6698</v>
      </c>
      <c r="C16344" t="s">
        <v>6699</v>
      </c>
      <c r="D16344">
        <v>305</v>
      </c>
      <c r="E16344" s="1">
        <v>0.86299999999999999</v>
      </c>
      <c r="G16344">
        <v>0.123</v>
      </c>
      <c r="H16344">
        <v>73</v>
      </c>
      <c r="I16344">
        <v>3.9</v>
      </c>
      <c r="J16344">
        <v>1E-3</v>
      </c>
      <c r="L16344">
        <v>2.2538749999999999</v>
      </c>
      <c r="M16344" s="2">
        <f>A16344/16*100</f>
        <v>93.75</v>
      </c>
      <c r="N16344" t="s">
        <v>16</v>
      </c>
    </row>
    <row r="16345" spans="1:14">
      <c r="A16345">
        <v>16</v>
      </c>
      <c r="B16345" t="s">
        <v>1156</v>
      </c>
      <c r="C16345" t="s">
        <v>1155</v>
      </c>
      <c r="D16345">
        <v>1195</v>
      </c>
      <c r="E16345" s="1">
        <v>1.4730000000000001</v>
      </c>
      <c r="F16345">
        <v>2.0640000000000001</v>
      </c>
      <c r="G16345">
        <v>0.25</v>
      </c>
      <c r="H16345">
        <v>48</v>
      </c>
      <c r="I16345">
        <v>7.9</v>
      </c>
      <c r="J16345">
        <v>1.9300000000000001E-3</v>
      </c>
      <c r="K16345">
        <v>0.54</v>
      </c>
      <c r="L16345">
        <v>1.4897999999999998</v>
      </c>
      <c r="M16345" s="2">
        <f t="shared" ref="M16345:M16359" si="512">A16345/30*100</f>
        <v>53.333333333333336</v>
      </c>
      <c r="N16345" t="s">
        <v>104</v>
      </c>
    </row>
    <row r="16346" spans="1:14">
      <c r="A16346">
        <v>17</v>
      </c>
      <c r="B16346" t="s">
        <v>3752</v>
      </c>
      <c r="C16346" t="s">
        <v>3753</v>
      </c>
      <c r="D16346">
        <v>468</v>
      </c>
      <c r="E16346" s="1">
        <v>1.2450000000000001</v>
      </c>
      <c r="G16346">
        <v>0.255</v>
      </c>
      <c r="H16346">
        <v>47</v>
      </c>
      <c r="I16346">
        <v>5.5</v>
      </c>
      <c r="J16346">
        <v>1.41E-3</v>
      </c>
      <c r="L16346">
        <v>1.4897999999999998</v>
      </c>
      <c r="M16346" s="2">
        <f t="shared" si="512"/>
        <v>56.666666666666664</v>
      </c>
      <c r="N16346" t="s">
        <v>104</v>
      </c>
    </row>
    <row r="16347" spans="1:14">
      <c r="A16347">
        <v>18</v>
      </c>
      <c r="B16347" t="s">
        <v>2633</v>
      </c>
      <c r="C16347" t="s">
        <v>2632</v>
      </c>
      <c r="D16347">
        <v>1047</v>
      </c>
      <c r="E16347" s="1">
        <v>1.194</v>
      </c>
      <c r="F16347">
        <v>1.454</v>
      </c>
      <c r="G16347">
        <v>0</v>
      </c>
      <c r="H16347">
        <v>26</v>
      </c>
      <c r="I16347">
        <v>9.6999999999999993</v>
      </c>
      <c r="J16347">
        <v>9.8999999999999999E-4</v>
      </c>
      <c r="K16347">
        <v>0.47399999999999998</v>
      </c>
      <c r="L16347">
        <v>1.4897999999999998</v>
      </c>
      <c r="M16347" s="2">
        <f t="shared" si="512"/>
        <v>60</v>
      </c>
      <c r="N16347" t="s">
        <v>104</v>
      </c>
    </row>
    <row r="16348" spans="1:14">
      <c r="A16348">
        <v>19</v>
      </c>
      <c r="B16348" t="s">
        <v>4473</v>
      </c>
      <c r="C16348" t="s">
        <v>4472</v>
      </c>
      <c r="D16348">
        <v>997</v>
      </c>
      <c r="E16348" s="1">
        <v>1.1759999999999999</v>
      </c>
      <c r="F16348">
        <v>1.333</v>
      </c>
      <c r="G16348">
        <v>7.4999999999999997E-2</v>
      </c>
      <c r="H16348">
        <v>53</v>
      </c>
      <c r="I16348">
        <v>8.3000000000000007</v>
      </c>
      <c r="J16348">
        <v>1.66E-3</v>
      </c>
      <c r="K16348">
        <v>0.372</v>
      </c>
      <c r="L16348">
        <v>1.4897999999999998</v>
      </c>
      <c r="M16348" s="2">
        <f t="shared" si="512"/>
        <v>63.333333333333329</v>
      </c>
      <c r="N16348" t="s">
        <v>104</v>
      </c>
    </row>
    <row r="16349" spans="1:14">
      <c r="A16349">
        <v>20</v>
      </c>
      <c r="B16349" t="s">
        <v>6770</v>
      </c>
      <c r="C16349" t="s">
        <v>6771</v>
      </c>
      <c r="D16349">
        <v>2181</v>
      </c>
      <c r="E16349" s="1">
        <v>1.109</v>
      </c>
      <c r="F16349">
        <v>1.2709999999999999</v>
      </c>
      <c r="G16349">
        <v>0.217</v>
      </c>
      <c r="H16349">
        <v>138</v>
      </c>
      <c r="I16349">
        <v>7</v>
      </c>
      <c r="J16349">
        <v>4.8700000000000002E-3</v>
      </c>
      <c r="K16349">
        <v>0.39300000000000002</v>
      </c>
      <c r="L16349">
        <v>1.4897999999999998</v>
      </c>
      <c r="M16349" s="2">
        <f t="shared" si="512"/>
        <v>66.666666666666657</v>
      </c>
      <c r="N16349" t="s">
        <v>104</v>
      </c>
    </row>
    <row r="16350" spans="1:14">
      <c r="A16350">
        <v>21</v>
      </c>
      <c r="B16350" t="s">
        <v>3746</v>
      </c>
      <c r="C16350" t="s">
        <v>3747</v>
      </c>
      <c r="D16350">
        <v>284</v>
      </c>
      <c r="E16350" s="1">
        <v>1.0149999999999999</v>
      </c>
      <c r="G16350">
        <v>8.7999999999999995E-2</v>
      </c>
      <c r="H16350">
        <v>34</v>
      </c>
      <c r="I16350">
        <v>4.7</v>
      </c>
      <c r="J16350">
        <v>4.4999999999999999E-4</v>
      </c>
      <c r="L16350">
        <v>1.4897999999999998</v>
      </c>
      <c r="M16350" s="2">
        <f t="shared" si="512"/>
        <v>70</v>
      </c>
      <c r="N16350" t="s">
        <v>104</v>
      </c>
    </row>
    <row r="16351" spans="1:14">
      <c r="A16351">
        <v>22</v>
      </c>
      <c r="B16351" t="s">
        <v>2337</v>
      </c>
      <c r="C16351" t="s">
        <v>2336</v>
      </c>
      <c r="D16351">
        <v>627</v>
      </c>
      <c r="E16351" s="1">
        <v>0.92200000000000004</v>
      </c>
      <c r="F16351">
        <v>1.008</v>
      </c>
      <c r="G16351">
        <v>0.41199999999999998</v>
      </c>
      <c r="H16351">
        <v>51</v>
      </c>
      <c r="I16351">
        <v>7.2</v>
      </c>
      <c r="J16351">
        <v>1.3600000000000001E-3</v>
      </c>
      <c r="K16351">
        <v>0.32100000000000001</v>
      </c>
      <c r="L16351">
        <v>1.4897999999999998</v>
      </c>
      <c r="M16351" s="2">
        <f t="shared" si="512"/>
        <v>73.333333333333329</v>
      </c>
      <c r="N16351" t="s">
        <v>104</v>
      </c>
    </row>
    <row r="16352" spans="1:14">
      <c r="A16352">
        <v>23</v>
      </c>
      <c r="B16352" t="s">
        <v>6698</v>
      </c>
      <c r="C16352" t="s">
        <v>6699</v>
      </c>
      <c r="D16352">
        <v>305</v>
      </c>
      <c r="E16352" s="1">
        <v>0.86299999999999999</v>
      </c>
      <c r="G16352">
        <v>0.123</v>
      </c>
      <c r="H16352">
        <v>73</v>
      </c>
      <c r="I16352">
        <v>3.9</v>
      </c>
      <c r="J16352">
        <v>1E-3</v>
      </c>
      <c r="L16352">
        <v>1.4897999999999998</v>
      </c>
      <c r="M16352" s="2">
        <f t="shared" si="512"/>
        <v>76.666666666666671</v>
      </c>
      <c r="N16352" t="s">
        <v>104</v>
      </c>
    </row>
    <row r="16353" spans="1:14">
      <c r="A16353">
        <v>24</v>
      </c>
      <c r="B16353" t="s">
        <v>4293</v>
      </c>
      <c r="C16353" t="s">
        <v>4292</v>
      </c>
      <c r="D16353">
        <v>148</v>
      </c>
      <c r="E16353" s="1">
        <v>0.73</v>
      </c>
      <c r="G16353">
        <v>1</v>
      </c>
      <c r="H16353">
        <v>34</v>
      </c>
      <c r="I16353">
        <v>3.4</v>
      </c>
      <c r="J16353">
        <v>4.2000000000000002E-4</v>
      </c>
      <c r="L16353">
        <v>1.4897999999999998</v>
      </c>
      <c r="M16353" s="2">
        <f t="shared" si="512"/>
        <v>80</v>
      </c>
      <c r="N16353" t="s">
        <v>104</v>
      </c>
    </row>
    <row r="16354" spans="1:14">
      <c r="A16354">
        <v>25</v>
      </c>
      <c r="B16354" t="s">
        <v>2631</v>
      </c>
      <c r="C16354" t="s">
        <v>2630</v>
      </c>
      <c r="D16354">
        <v>248</v>
      </c>
      <c r="E16354" s="1">
        <v>0.64100000000000001</v>
      </c>
      <c r="G16354">
        <v>0.14299999999999999</v>
      </c>
      <c r="H16354">
        <v>42</v>
      </c>
      <c r="I16354">
        <v>6.1</v>
      </c>
      <c r="J16354">
        <v>6.2E-4</v>
      </c>
      <c r="L16354">
        <v>1.4897999999999998</v>
      </c>
      <c r="M16354" s="2">
        <f t="shared" si="512"/>
        <v>83.333333333333343</v>
      </c>
      <c r="N16354" t="s">
        <v>104</v>
      </c>
    </row>
    <row r="16355" spans="1:14">
      <c r="A16355">
        <v>26</v>
      </c>
      <c r="B16355" t="s">
        <v>2629</v>
      </c>
      <c r="C16355" t="s">
        <v>2628</v>
      </c>
      <c r="D16355">
        <v>343</v>
      </c>
      <c r="E16355" s="1">
        <v>0.59399999999999997</v>
      </c>
      <c r="F16355">
        <v>0.64800000000000002</v>
      </c>
      <c r="G16355">
        <v>3.7999999999999999E-2</v>
      </c>
      <c r="H16355">
        <v>52</v>
      </c>
      <c r="I16355">
        <v>6.3</v>
      </c>
      <c r="J16355">
        <v>7.3999999999999999E-4</v>
      </c>
      <c r="K16355">
        <v>0.17199999999999999</v>
      </c>
      <c r="L16355">
        <v>1.4897999999999998</v>
      </c>
      <c r="M16355" s="2">
        <f t="shared" si="512"/>
        <v>86.666666666666671</v>
      </c>
      <c r="N16355" t="s">
        <v>104</v>
      </c>
    </row>
    <row r="16356" spans="1:14">
      <c r="A16356">
        <v>27</v>
      </c>
      <c r="B16356" t="s">
        <v>2627</v>
      </c>
      <c r="C16356" t="s">
        <v>2626</v>
      </c>
      <c r="D16356">
        <v>367</v>
      </c>
      <c r="E16356" s="1">
        <v>0.51100000000000001</v>
      </c>
      <c r="F16356">
        <v>0.754</v>
      </c>
      <c r="G16356">
        <v>7.6999999999999999E-2</v>
      </c>
      <c r="H16356">
        <v>13</v>
      </c>
      <c r="I16356">
        <v>9.3000000000000007</v>
      </c>
      <c r="J16356">
        <v>6.4000000000000005E-4</v>
      </c>
      <c r="K16356">
        <v>0.29099999999999998</v>
      </c>
      <c r="L16356">
        <v>1.4897999999999998</v>
      </c>
      <c r="M16356" s="2">
        <f t="shared" si="512"/>
        <v>90</v>
      </c>
      <c r="N16356" t="s">
        <v>104</v>
      </c>
    </row>
    <row r="16357" spans="1:14">
      <c r="A16357">
        <v>28</v>
      </c>
      <c r="B16357" t="s">
        <v>2625</v>
      </c>
      <c r="C16357" t="s">
        <v>2624</v>
      </c>
      <c r="D16357">
        <v>254</v>
      </c>
      <c r="E16357" s="1">
        <v>0.48199999999999998</v>
      </c>
      <c r="F16357">
        <v>0.76</v>
      </c>
      <c r="G16357">
        <v>0</v>
      </c>
      <c r="H16357">
        <v>28</v>
      </c>
      <c r="I16357">
        <v>7.9</v>
      </c>
      <c r="J16357">
        <v>5.1999999999999995E-4</v>
      </c>
      <c r="K16357">
        <v>0.23599999999999999</v>
      </c>
      <c r="L16357">
        <v>1.4897999999999998</v>
      </c>
      <c r="M16357" s="2">
        <f t="shared" si="512"/>
        <v>93.333333333333329</v>
      </c>
      <c r="N16357" t="s">
        <v>104</v>
      </c>
    </row>
    <row r="16358" spans="1:14">
      <c r="A16358">
        <v>29</v>
      </c>
      <c r="B16358" t="s">
        <v>2623</v>
      </c>
      <c r="C16358" t="s">
        <v>2622</v>
      </c>
      <c r="D16358">
        <v>73</v>
      </c>
      <c r="E16358" s="1">
        <v>0.33300000000000002</v>
      </c>
      <c r="G16358">
        <v>0</v>
      </c>
      <c r="H16358">
        <v>13</v>
      </c>
      <c r="J16358">
        <v>1.2999999999999999E-4</v>
      </c>
      <c r="L16358">
        <v>1.4897999999999998</v>
      </c>
      <c r="M16358" s="2">
        <f t="shared" si="512"/>
        <v>96.666666666666671</v>
      </c>
      <c r="N16358" t="s">
        <v>104</v>
      </c>
    </row>
    <row r="16359" spans="1:14">
      <c r="A16359">
        <v>30</v>
      </c>
      <c r="B16359" t="s">
        <v>11903</v>
      </c>
      <c r="C16359" t="s">
        <v>11904</v>
      </c>
      <c r="D16359">
        <v>89</v>
      </c>
      <c r="E16359" s="1">
        <v>0.31</v>
      </c>
      <c r="F16359">
        <v>0.38500000000000001</v>
      </c>
      <c r="G16359">
        <v>0</v>
      </c>
      <c r="H16359">
        <v>14</v>
      </c>
      <c r="J16359">
        <v>1.7000000000000001E-4</v>
      </c>
      <c r="K16359">
        <v>9.4E-2</v>
      </c>
      <c r="L16359">
        <v>1.4897999999999998</v>
      </c>
      <c r="M16359" s="2">
        <f t="shared" si="512"/>
        <v>100</v>
      </c>
      <c r="N16359" t="s">
        <v>104</v>
      </c>
    </row>
    <row r="16360" spans="1:14" s="3" customFormat="1">
      <c r="E16360" s="4"/>
      <c r="M16360" s="5"/>
    </row>
    <row r="16361" spans="1:14">
      <c r="A16361">
        <v>1</v>
      </c>
      <c r="B16361" t="s">
        <v>3778</v>
      </c>
      <c r="C16361" t="s">
        <v>3779</v>
      </c>
      <c r="D16361">
        <v>36761</v>
      </c>
      <c r="E16361" s="1">
        <v>6.3289999999999997</v>
      </c>
      <c r="F16361">
        <v>8.2639999999999993</v>
      </c>
      <c r="G16361">
        <v>1.1499999999999999</v>
      </c>
      <c r="H16361">
        <v>301</v>
      </c>
      <c r="I16361">
        <v>8.9</v>
      </c>
      <c r="J16361">
        <v>6.8610000000000004E-2</v>
      </c>
      <c r="K16361">
        <v>2.8660000000000001</v>
      </c>
      <c r="L16361">
        <f>AVERAGE(E16361:E16557)</f>
        <v>1.6222639593908617</v>
      </c>
      <c r="M16361" s="2">
        <f t="shared" ref="M16361:M16392" si="513">A16361/197*100</f>
        <v>0.50761421319796951</v>
      </c>
      <c r="N16361" t="s">
        <v>7744</v>
      </c>
    </row>
    <row r="16362" spans="1:14">
      <c r="A16362">
        <v>2</v>
      </c>
      <c r="B16362" t="s">
        <v>3766</v>
      </c>
      <c r="C16362" t="s">
        <v>3767</v>
      </c>
      <c r="D16362">
        <v>16088</v>
      </c>
      <c r="E16362" s="1">
        <v>6.1920000000000002</v>
      </c>
      <c r="F16362">
        <v>6.0140000000000002</v>
      </c>
      <c r="G16362">
        <v>1.506</v>
      </c>
      <c r="H16362">
        <v>348</v>
      </c>
      <c r="I16362">
        <v>4.9000000000000004</v>
      </c>
      <c r="J16362">
        <v>5.5010000000000003E-2</v>
      </c>
      <c r="K16362">
        <v>1.97</v>
      </c>
      <c r="L16362">
        <v>1.6222639593908617</v>
      </c>
      <c r="M16362" s="2">
        <f t="shared" si="513"/>
        <v>1.015228426395939</v>
      </c>
      <c r="N16362" t="s">
        <v>7744</v>
      </c>
    </row>
    <row r="16363" spans="1:14">
      <c r="A16363">
        <v>3</v>
      </c>
      <c r="B16363" t="s">
        <v>11328</v>
      </c>
      <c r="C16363" t="s">
        <v>11329</v>
      </c>
      <c r="D16363">
        <v>8401</v>
      </c>
      <c r="E16363" s="1">
        <v>5.7350000000000003</v>
      </c>
      <c r="F16363">
        <v>5.3550000000000004</v>
      </c>
      <c r="G16363">
        <v>1.514</v>
      </c>
      <c r="H16363">
        <v>144</v>
      </c>
      <c r="I16363">
        <v>5.8</v>
      </c>
      <c r="J16363">
        <v>1.925E-2</v>
      </c>
      <c r="K16363">
        <v>1.407</v>
      </c>
      <c r="L16363">
        <v>1.6222639593908617</v>
      </c>
      <c r="M16363" s="2">
        <f t="shared" si="513"/>
        <v>1.5228426395939088</v>
      </c>
      <c r="N16363" t="s">
        <v>7744</v>
      </c>
    </row>
    <row r="16364" spans="1:14">
      <c r="A16364">
        <v>4</v>
      </c>
      <c r="B16364" t="s">
        <v>18262</v>
      </c>
      <c r="C16364" t="s">
        <v>18263</v>
      </c>
      <c r="D16364">
        <v>23923</v>
      </c>
      <c r="E16364" s="1">
        <v>4.9240000000000004</v>
      </c>
      <c r="F16364">
        <v>5.1440000000000001</v>
      </c>
      <c r="G16364">
        <v>1.69</v>
      </c>
      <c r="H16364">
        <v>187</v>
      </c>
      <c r="I16364" t="s">
        <v>18288</v>
      </c>
      <c r="J16364">
        <v>3.8809999999999997E-2</v>
      </c>
      <c r="K16364">
        <v>1.82</v>
      </c>
      <c r="L16364">
        <v>1.6222639593908617</v>
      </c>
      <c r="M16364" s="2">
        <f t="shared" si="513"/>
        <v>2.030456852791878</v>
      </c>
      <c r="N16364" t="s">
        <v>7744</v>
      </c>
    </row>
    <row r="16365" spans="1:14">
      <c r="A16365">
        <v>5</v>
      </c>
      <c r="B16365" t="s">
        <v>5372</v>
      </c>
      <c r="C16365" t="s">
        <v>5373</v>
      </c>
      <c r="D16365">
        <v>16422</v>
      </c>
      <c r="E16365" s="1">
        <v>4.8680000000000003</v>
      </c>
      <c r="F16365">
        <v>4.8570000000000002</v>
      </c>
      <c r="G16365">
        <v>0.79800000000000004</v>
      </c>
      <c r="H16365">
        <v>223</v>
      </c>
      <c r="I16365">
        <v>8.6</v>
      </c>
      <c r="J16365">
        <v>3.0679999999999999E-2</v>
      </c>
      <c r="K16365">
        <v>1.5389999999999999</v>
      </c>
      <c r="L16365">
        <v>1.6222639593908617</v>
      </c>
      <c r="M16365" s="2">
        <f t="shared" si="513"/>
        <v>2.5380710659898478</v>
      </c>
      <c r="N16365" t="s">
        <v>7744</v>
      </c>
    </row>
    <row r="16366" spans="1:14">
      <c r="A16366">
        <v>6</v>
      </c>
      <c r="B16366" t="s">
        <v>3794</v>
      </c>
      <c r="C16366" t="s">
        <v>3795</v>
      </c>
      <c r="D16366">
        <v>18864</v>
      </c>
      <c r="E16366" s="1">
        <v>4.8390000000000004</v>
      </c>
      <c r="F16366">
        <v>4.9560000000000004</v>
      </c>
      <c r="G16366">
        <v>0.93200000000000005</v>
      </c>
      <c r="H16366">
        <v>221</v>
      </c>
      <c r="I16366" t="s">
        <v>18288</v>
      </c>
      <c r="J16366">
        <v>3.0329999999999999E-2</v>
      </c>
      <c r="K16366">
        <v>1.6839999999999999</v>
      </c>
      <c r="L16366">
        <v>1.6222639593908617</v>
      </c>
      <c r="M16366" s="2">
        <f t="shared" si="513"/>
        <v>3.0456852791878175</v>
      </c>
      <c r="N16366" t="s">
        <v>7744</v>
      </c>
    </row>
    <row r="16367" spans="1:14">
      <c r="A16367">
        <v>7</v>
      </c>
      <c r="B16367" t="s">
        <v>3836</v>
      </c>
      <c r="C16367" t="s">
        <v>3837</v>
      </c>
      <c r="D16367">
        <v>11320</v>
      </c>
      <c r="E16367" s="1">
        <v>4.5</v>
      </c>
      <c r="F16367">
        <v>4.4969999999999999</v>
      </c>
      <c r="G16367">
        <v>0.81100000000000005</v>
      </c>
      <c r="H16367">
        <v>201</v>
      </c>
      <c r="I16367">
        <v>6.3</v>
      </c>
      <c r="J16367">
        <v>3.3309999999999999E-2</v>
      </c>
      <c r="K16367">
        <v>1.615</v>
      </c>
      <c r="L16367">
        <v>1.6222639593908617</v>
      </c>
      <c r="M16367" s="2">
        <f t="shared" si="513"/>
        <v>3.5532994923857872</v>
      </c>
      <c r="N16367" t="s">
        <v>7744</v>
      </c>
    </row>
    <row r="16368" spans="1:14">
      <c r="A16368">
        <v>8</v>
      </c>
      <c r="B16368" t="s">
        <v>7736</v>
      </c>
      <c r="C16368" t="s">
        <v>7737</v>
      </c>
      <c r="D16368">
        <v>2126</v>
      </c>
      <c r="E16368" s="1">
        <v>4.1210000000000004</v>
      </c>
      <c r="F16368">
        <v>4.0140000000000002</v>
      </c>
      <c r="G16368">
        <v>0.505</v>
      </c>
      <c r="H16368">
        <v>105</v>
      </c>
      <c r="I16368">
        <v>3.8</v>
      </c>
      <c r="J16368">
        <v>9.7800000000000005E-3</v>
      </c>
      <c r="K16368">
        <v>1.2969999999999999</v>
      </c>
      <c r="L16368">
        <v>1.6222639593908617</v>
      </c>
      <c r="M16368" s="2">
        <f t="shared" si="513"/>
        <v>4.0609137055837561</v>
      </c>
      <c r="N16368" t="s">
        <v>7744</v>
      </c>
    </row>
    <row r="16369" spans="1:14">
      <c r="A16369">
        <v>9</v>
      </c>
      <c r="B16369" t="s">
        <v>12276</v>
      </c>
      <c r="C16369" t="s">
        <v>12277</v>
      </c>
      <c r="D16369">
        <v>14447</v>
      </c>
      <c r="E16369" s="1">
        <v>4.12</v>
      </c>
      <c r="F16369">
        <v>4.3079999999999998</v>
      </c>
      <c r="G16369">
        <v>0.73099999999999998</v>
      </c>
      <c r="H16369">
        <v>599</v>
      </c>
      <c r="I16369">
        <v>4.5999999999999996</v>
      </c>
      <c r="J16369">
        <v>5.2209999999999999E-2</v>
      </c>
      <c r="K16369">
        <v>1.367</v>
      </c>
      <c r="L16369">
        <v>1.6222639593908617</v>
      </c>
      <c r="M16369" s="2">
        <f t="shared" si="513"/>
        <v>4.5685279187817258</v>
      </c>
      <c r="N16369" t="s">
        <v>7744</v>
      </c>
    </row>
    <row r="16370" spans="1:14">
      <c r="A16370">
        <v>10</v>
      </c>
      <c r="B16370" t="s">
        <v>3786</v>
      </c>
      <c r="C16370" t="s">
        <v>3787</v>
      </c>
      <c r="D16370">
        <v>14207</v>
      </c>
      <c r="E16370" s="1">
        <v>4.0999999999999996</v>
      </c>
      <c r="F16370">
        <v>4.75</v>
      </c>
      <c r="G16370">
        <v>1.375</v>
      </c>
      <c r="H16370">
        <v>136</v>
      </c>
      <c r="I16370" t="s">
        <v>18288</v>
      </c>
      <c r="J16370">
        <v>2.4199999999999999E-2</v>
      </c>
      <c r="K16370">
        <v>1.772</v>
      </c>
      <c r="L16370">
        <v>1.6222639593908617</v>
      </c>
      <c r="M16370" s="2">
        <f t="shared" si="513"/>
        <v>5.0761421319796955</v>
      </c>
      <c r="N16370" t="s">
        <v>7744</v>
      </c>
    </row>
    <row r="16371" spans="1:14">
      <c r="A16371">
        <v>11</v>
      </c>
      <c r="B16371" t="s">
        <v>11404</v>
      </c>
      <c r="C16371" t="s">
        <v>11405</v>
      </c>
      <c r="D16371">
        <v>8889</v>
      </c>
      <c r="E16371" s="1">
        <v>3.944</v>
      </c>
      <c r="F16371">
        <v>3.8519999999999999</v>
      </c>
      <c r="G16371">
        <v>1.2290000000000001</v>
      </c>
      <c r="H16371">
        <v>170</v>
      </c>
      <c r="I16371">
        <v>6.2</v>
      </c>
      <c r="J16371">
        <v>2.146E-2</v>
      </c>
      <c r="K16371">
        <v>1.1579999999999999</v>
      </c>
      <c r="L16371">
        <v>1.6222639593908617</v>
      </c>
      <c r="M16371" s="2">
        <f t="shared" si="513"/>
        <v>5.5837563451776653</v>
      </c>
      <c r="N16371" t="s">
        <v>7744</v>
      </c>
    </row>
    <row r="16372" spans="1:14">
      <c r="A16372">
        <v>12</v>
      </c>
      <c r="B16372" t="s">
        <v>8847</v>
      </c>
      <c r="C16372" t="s">
        <v>8848</v>
      </c>
      <c r="D16372">
        <v>25429</v>
      </c>
      <c r="E16372" s="1">
        <v>3.7810000000000001</v>
      </c>
      <c r="F16372">
        <v>3.548</v>
      </c>
      <c r="G16372">
        <v>0.76</v>
      </c>
      <c r="H16372">
        <v>358</v>
      </c>
      <c r="I16372">
        <v>8.6</v>
      </c>
      <c r="J16372">
        <v>4.5999999999999999E-2</v>
      </c>
      <c r="K16372">
        <v>1.113</v>
      </c>
      <c r="L16372">
        <v>1.6222639593908617</v>
      </c>
      <c r="M16372" s="2">
        <f t="shared" si="513"/>
        <v>6.091370558375635</v>
      </c>
      <c r="N16372" t="s">
        <v>7744</v>
      </c>
    </row>
    <row r="16373" spans="1:14">
      <c r="A16373">
        <v>13</v>
      </c>
      <c r="B16373" t="s">
        <v>7718</v>
      </c>
      <c r="C16373" t="s">
        <v>7719</v>
      </c>
      <c r="D16373">
        <v>28240</v>
      </c>
      <c r="E16373" s="1">
        <v>3.5350000000000001</v>
      </c>
      <c r="F16373">
        <v>3.5910000000000002</v>
      </c>
      <c r="G16373">
        <v>0.66900000000000004</v>
      </c>
      <c r="H16373">
        <v>435</v>
      </c>
      <c r="I16373">
        <v>10</v>
      </c>
      <c r="J16373">
        <v>3.6150000000000002E-2</v>
      </c>
      <c r="K16373">
        <v>0.90400000000000003</v>
      </c>
      <c r="L16373">
        <v>1.6222639593908617</v>
      </c>
      <c r="M16373" s="2">
        <f t="shared" si="513"/>
        <v>6.5989847715736047</v>
      </c>
      <c r="N16373" t="s">
        <v>7744</v>
      </c>
    </row>
    <row r="16374" spans="1:14">
      <c r="A16374">
        <v>14</v>
      </c>
      <c r="B16374" t="s">
        <v>16912</v>
      </c>
      <c r="C16374" t="s">
        <v>16913</v>
      </c>
      <c r="D16374">
        <v>20004</v>
      </c>
      <c r="E16374" s="1">
        <v>3.5259999999999998</v>
      </c>
      <c r="F16374">
        <v>3.5390000000000001</v>
      </c>
      <c r="G16374">
        <v>0.85899999999999999</v>
      </c>
      <c r="H16374">
        <v>419</v>
      </c>
      <c r="I16374">
        <v>8</v>
      </c>
      <c r="J16374">
        <v>4.895E-2</v>
      </c>
      <c r="K16374">
        <v>1.3580000000000001</v>
      </c>
      <c r="L16374">
        <v>1.6222639593908617</v>
      </c>
      <c r="M16374" s="2">
        <f t="shared" si="513"/>
        <v>7.1065989847715745</v>
      </c>
      <c r="N16374" t="s">
        <v>7744</v>
      </c>
    </row>
    <row r="16375" spans="1:14">
      <c r="A16375">
        <v>15</v>
      </c>
      <c r="B16375" t="s">
        <v>16740</v>
      </c>
      <c r="C16375" t="s">
        <v>16741</v>
      </c>
      <c r="D16375">
        <v>28097</v>
      </c>
      <c r="E16375" s="1">
        <v>3.4540000000000002</v>
      </c>
      <c r="F16375">
        <v>3.6640000000000001</v>
      </c>
      <c r="G16375">
        <v>0.96299999999999997</v>
      </c>
      <c r="H16375">
        <v>510</v>
      </c>
      <c r="I16375">
        <v>8.1999999999999993</v>
      </c>
      <c r="J16375">
        <v>6.2269999999999999E-2</v>
      </c>
      <c r="K16375">
        <v>1.35</v>
      </c>
      <c r="L16375">
        <v>1.6222639593908617</v>
      </c>
      <c r="M16375" s="2">
        <f t="shared" si="513"/>
        <v>7.6142131979695442</v>
      </c>
      <c r="N16375" t="s">
        <v>7744</v>
      </c>
    </row>
    <row r="16376" spans="1:14">
      <c r="A16376">
        <v>16</v>
      </c>
      <c r="B16376" t="s">
        <v>7730</v>
      </c>
      <c r="C16376" t="s">
        <v>7731</v>
      </c>
      <c r="D16376">
        <v>14664</v>
      </c>
      <c r="E16376" s="1">
        <v>3.427</v>
      </c>
      <c r="F16376">
        <v>3.2989999999999999</v>
      </c>
      <c r="G16376">
        <v>0.57299999999999995</v>
      </c>
      <c r="H16376">
        <v>506</v>
      </c>
      <c r="I16376">
        <v>5.4</v>
      </c>
      <c r="J16376">
        <v>3.6040000000000003E-2</v>
      </c>
      <c r="K16376">
        <v>0.875</v>
      </c>
      <c r="L16376">
        <v>1.6222639593908617</v>
      </c>
      <c r="M16376" s="2">
        <f t="shared" si="513"/>
        <v>8.1218274111675122</v>
      </c>
      <c r="N16376" t="s">
        <v>7744</v>
      </c>
    </row>
    <row r="16377" spans="1:14">
      <c r="A16377">
        <v>17</v>
      </c>
      <c r="B16377" t="s">
        <v>7744</v>
      </c>
      <c r="C16377" t="s">
        <v>7745</v>
      </c>
      <c r="D16377">
        <v>15431</v>
      </c>
      <c r="E16377" s="1">
        <v>3.3730000000000002</v>
      </c>
      <c r="F16377">
        <v>3.851</v>
      </c>
      <c r="G16377">
        <v>0.432</v>
      </c>
      <c r="H16377">
        <v>271</v>
      </c>
      <c r="I16377" t="s">
        <v>18288</v>
      </c>
      <c r="J16377">
        <v>2.649E-2</v>
      </c>
      <c r="K16377">
        <v>1.284</v>
      </c>
      <c r="L16377">
        <v>1.6222639593908617</v>
      </c>
      <c r="M16377" s="2">
        <f t="shared" si="513"/>
        <v>8.6294416243654819</v>
      </c>
      <c r="N16377" t="s">
        <v>7744</v>
      </c>
    </row>
    <row r="16378" spans="1:14">
      <c r="A16378">
        <v>18</v>
      </c>
      <c r="B16378" t="s">
        <v>11324</v>
      </c>
      <c r="C16378" t="s">
        <v>11325</v>
      </c>
      <c r="D16378">
        <v>12462</v>
      </c>
      <c r="E16378" s="1">
        <v>3.3359999999999999</v>
      </c>
      <c r="F16378">
        <v>3.2730000000000001</v>
      </c>
      <c r="G16378">
        <v>0.51500000000000001</v>
      </c>
      <c r="H16378">
        <v>171</v>
      </c>
      <c r="I16378">
        <v>9</v>
      </c>
      <c r="J16378">
        <v>2.0160000000000001E-2</v>
      </c>
      <c r="K16378">
        <v>0.97599999999999998</v>
      </c>
      <c r="L16378">
        <v>1.6222639593908617</v>
      </c>
      <c r="M16378" s="2">
        <f t="shared" si="513"/>
        <v>9.1370558375634516</v>
      </c>
      <c r="N16378" t="s">
        <v>7744</v>
      </c>
    </row>
    <row r="16379" spans="1:14">
      <c r="A16379">
        <v>19</v>
      </c>
      <c r="B16379" t="s">
        <v>5122</v>
      </c>
      <c r="C16379" t="s">
        <v>5123</v>
      </c>
      <c r="D16379">
        <v>34843</v>
      </c>
      <c r="E16379" s="1">
        <v>3.234</v>
      </c>
      <c r="F16379">
        <v>4.1760000000000002</v>
      </c>
      <c r="G16379">
        <v>0.38200000000000001</v>
      </c>
      <c r="H16379">
        <v>272</v>
      </c>
      <c r="I16379" t="s">
        <v>18288</v>
      </c>
      <c r="J16379">
        <v>2.104E-2</v>
      </c>
      <c r="K16379">
        <v>0.63100000000000001</v>
      </c>
      <c r="L16379">
        <v>1.6222639593908617</v>
      </c>
      <c r="M16379" s="2">
        <f t="shared" si="513"/>
        <v>9.6446700507614214</v>
      </c>
      <c r="N16379" t="s">
        <v>7744</v>
      </c>
    </row>
    <row r="16380" spans="1:14">
      <c r="A16380">
        <v>20</v>
      </c>
      <c r="B16380" t="s">
        <v>7746</v>
      </c>
      <c r="C16380" t="s">
        <v>7747</v>
      </c>
      <c r="D16380">
        <v>3526</v>
      </c>
      <c r="E16380" s="1">
        <v>3.1549999999999998</v>
      </c>
      <c r="F16380">
        <v>2.9430000000000001</v>
      </c>
      <c r="G16380">
        <v>0.54700000000000004</v>
      </c>
      <c r="H16380">
        <v>159</v>
      </c>
      <c r="I16380">
        <v>4.9000000000000004</v>
      </c>
      <c r="J16380">
        <v>1.129E-2</v>
      </c>
      <c r="K16380">
        <v>0.96399999999999997</v>
      </c>
      <c r="L16380">
        <v>1.6222639593908617</v>
      </c>
      <c r="M16380" s="2">
        <f t="shared" si="513"/>
        <v>10.152284263959391</v>
      </c>
      <c r="N16380" t="s">
        <v>7744</v>
      </c>
    </row>
    <row r="16381" spans="1:14">
      <c r="A16381">
        <v>21</v>
      </c>
      <c r="B16381" t="s">
        <v>14510</v>
      </c>
      <c r="C16381" t="s">
        <v>14511</v>
      </c>
      <c r="D16381">
        <v>28432</v>
      </c>
      <c r="E16381" s="1">
        <v>3.1480000000000001</v>
      </c>
      <c r="F16381">
        <v>3.133</v>
      </c>
      <c r="G16381">
        <v>0.753</v>
      </c>
      <c r="H16381">
        <v>324</v>
      </c>
      <c r="I16381" t="s">
        <v>18288</v>
      </c>
      <c r="J16381">
        <v>3.3189999999999997E-2</v>
      </c>
      <c r="K16381">
        <v>0.96</v>
      </c>
      <c r="L16381">
        <v>1.6222639593908617</v>
      </c>
      <c r="M16381" s="2">
        <f t="shared" si="513"/>
        <v>10.659898477157361</v>
      </c>
      <c r="N16381" t="s">
        <v>7744</v>
      </c>
    </row>
    <row r="16382" spans="1:14">
      <c r="A16382">
        <v>22</v>
      </c>
      <c r="B16382" t="s">
        <v>5092</v>
      </c>
      <c r="C16382" t="s">
        <v>5093</v>
      </c>
      <c r="D16382">
        <v>10247</v>
      </c>
      <c r="E16382" s="1">
        <v>3.1030000000000002</v>
      </c>
      <c r="F16382">
        <v>3.5110000000000001</v>
      </c>
      <c r="G16382">
        <v>0.67100000000000004</v>
      </c>
      <c r="H16382">
        <v>222</v>
      </c>
      <c r="I16382">
        <v>7.2</v>
      </c>
      <c r="J16382">
        <v>2.1600000000000001E-2</v>
      </c>
      <c r="K16382">
        <v>1.099</v>
      </c>
      <c r="L16382">
        <v>1.6222639593908617</v>
      </c>
      <c r="M16382" s="2">
        <f t="shared" si="513"/>
        <v>11.167512690355331</v>
      </c>
      <c r="N16382" t="s">
        <v>7744</v>
      </c>
    </row>
    <row r="16383" spans="1:14">
      <c r="A16383">
        <v>23</v>
      </c>
      <c r="B16383" t="s">
        <v>7712</v>
      </c>
      <c r="C16383" t="s">
        <v>7713</v>
      </c>
      <c r="D16383">
        <v>7415</v>
      </c>
      <c r="E16383" s="1">
        <v>3.1019999999999999</v>
      </c>
      <c r="F16383">
        <v>3.073</v>
      </c>
      <c r="G16383">
        <v>0.53300000000000003</v>
      </c>
      <c r="H16383">
        <v>244</v>
      </c>
      <c r="I16383">
        <v>5.4</v>
      </c>
      <c r="J16383">
        <v>1.6910000000000001E-2</v>
      </c>
      <c r="K16383">
        <v>0.745</v>
      </c>
      <c r="L16383">
        <v>1.6222639593908617</v>
      </c>
      <c r="M16383" s="2">
        <f t="shared" si="513"/>
        <v>11.6751269035533</v>
      </c>
      <c r="N16383" t="s">
        <v>7744</v>
      </c>
    </row>
    <row r="16384" spans="1:14">
      <c r="A16384">
        <v>24</v>
      </c>
      <c r="B16384" t="s">
        <v>5632</v>
      </c>
      <c r="C16384" t="s">
        <v>5633</v>
      </c>
      <c r="D16384">
        <v>19152</v>
      </c>
      <c r="E16384" s="1">
        <v>2.879</v>
      </c>
      <c r="F16384">
        <v>3.3149999999999999</v>
      </c>
      <c r="G16384">
        <v>0.60399999999999998</v>
      </c>
      <c r="H16384">
        <v>502</v>
      </c>
      <c r="I16384">
        <v>7.1</v>
      </c>
      <c r="J16384">
        <v>3.8789999999999998E-2</v>
      </c>
      <c r="K16384">
        <v>0.92400000000000004</v>
      </c>
      <c r="L16384">
        <v>1.6222639593908617</v>
      </c>
      <c r="M16384" s="2">
        <f t="shared" si="513"/>
        <v>12.18274111675127</v>
      </c>
      <c r="N16384" t="s">
        <v>7744</v>
      </c>
    </row>
    <row r="16385" spans="1:14">
      <c r="A16385">
        <v>25</v>
      </c>
      <c r="B16385" t="s">
        <v>5218</v>
      </c>
      <c r="C16385" t="s">
        <v>5219</v>
      </c>
      <c r="D16385">
        <v>6976</v>
      </c>
      <c r="E16385" s="1">
        <v>2.8330000000000002</v>
      </c>
      <c r="F16385">
        <v>2.806</v>
      </c>
      <c r="G16385">
        <v>0.61199999999999999</v>
      </c>
      <c r="H16385">
        <v>263</v>
      </c>
      <c r="I16385">
        <v>7.1</v>
      </c>
      <c r="J16385">
        <v>1.5630000000000002E-2</v>
      </c>
      <c r="K16385">
        <v>0.85399999999999998</v>
      </c>
      <c r="L16385">
        <v>1.6222639593908617</v>
      </c>
      <c r="M16385" s="2">
        <f t="shared" si="513"/>
        <v>12.690355329949238</v>
      </c>
      <c r="N16385" t="s">
        <v>7744</v>
      </c>
    </row>
    <row r="16386" spans="1:14">
      <c r="A16386">
        <v>26</v>
      </c>
      <c r="B16386" t="s">
        <v>5596</v>
      </c>
      <c r="C16386" t="s">
        <v>5597</v>
      </c>
      <c r="D16386">
        <v>6117</v>
      </c>
      <c r="E16386" s="1">
        <v>2.82</v>
      </c>
      <c r="F16386">
        <v>2.9359999999999999</v>
      </c>
      <c r="G16386">
        <v>0.75</v>
      </c>
      <c r="H16386">
        <v>188</v>
      </c>
      <c r="I16386">
        <v>5.6</v>
      </c>
      <c r="J16386">
        <v>1.7649999999999999E-2</v>
      </c>
      <c r="K16386">
        <v>0.92500000000000004</v>
      </c>
      <c r="L16386">
        <v>1.6222639593908617</v>
      </c>
      <c r="M16386" s="2">
        <f t="shared" si="513"/>
        <v>13.197969543147209</v>
      </c>
      <c r="N16386" t="s">
        <v>7744</v>
      </c>
    </row>
    <row r="16387" spans="1:14">
      <c r="A16387">
        <v>27</v>
      </c>
      <c r="B16387" t="s">
        <v>5098</v>
      </c>
      <c r="C16387" t="s">
        <v>5099</v>
      </c>
      <c r="D16387">
        <v>30998</v>
      </c>
      <c r="E16387" s="1">
        <v>2.7869999999999999</v>
      </c>
      <c r="F16387">
        <v>2.9169999999999998</v>
      </c>
      <c r="G16387">
        <v>0.41499999999999998</v>
      </c>
      <c r="H16387">
        <v>422</v>
      </c>
      <c r="I16387" t="s">
        <v>18288</v>
      </c>
      <c r="J16387">
        <v>3.6499999999999998E-2</v>
      </c>
      <c r="K16387">
        <v>0.998</v>
      </c>
      <c r="L16387">
        <v>1.6222639593908617</v>
      </c>
      <c r="M16387" s="2">
        <f t="shared" si="513"/>
        <v>13.705583756345177</v>
      </c>
      <c r="N16387" t="s">
        <v>7744</v>
      </c>
    </row>
    <row r="16388" spans="1:14">
      <c r="A16388">
        <v>28</v>
      </c>
      <c r="B16388" t="s">
        <v>17208</v>
      </c>
      <c r="C16388" t="s">
        <v>17209</v>
      </c>
      <c r="D16388">
        <v>3730</v>
      </c>
      <c r="E16388" s="1">
        <v>2.7570000000000001</v>
      </c>
      <c r="F16388">
        <v>3.8069999999999999</v>
      </c>
      <c r="G16388">
        <v>0.38</v>
      </c>
      <c r="H16388">
        <v>92</v>
      </c>
      <c r="I16388">
        <v>5.9</v>
      </c>
      <c r="J16388">
        <v>8.8900000000000003E-3</v>
      </c>
      <c r="K16388">
        <v>1.0389999999999999</v>
      </c>
      <c r="L16388">
        <v>1.6222639593908617</v>
      </c>
      <c r="M16388" s="2">
        <f t="shared" si="513"/>
        <v>14.213197969543149</v>
      </c>
      <c r="N16388" t="s">
        <v>7744</v>
      </c>
    </row>
    <row r="16389" spans="1:14">
      <c r="A16389">
        <v>29</v>
      </c>
      <c r="B16389" t="s">
        <v>19538</v>
      </c>
      <c r="C16389" t="s">
        <v>19539</v>
      </c>
      <c r="D16389">
        <v>3404</v>
      </c>
      <c r="E16389" s="1">
        <v>2.7170000000000001</v>
      </c>
      <c r="F16389">
        <v>1.764</v>
      </c>
      <c r="G16389">
        <v>0.20100000000000001</v>
      </c>
      <c r="H16389">
        <v>154</v>
      </c>
      <c r="I16389">
        <v>7.6</v>
      </c>
      <c r="J16389">
        <v>4.8700000000000002E-3</v>
      </c>
      <c r="K16389">
        <v>0.34</v>
      </c>
      <c r="L16389">
        <v>1.6222639593908617</v>
      </c>
      <c r="M16389" s="2">
        <f t="shared" si="513"/>
        <v>14.720812182741117</v>
      </c>
      <c r="N16389" t="s">
        <v>7744</v>
      </c>
    </row>
    <row r="16390" spans="1:14">
      <c r="A16390">
        <v>30</v>
      </c>
      <c r="B16390" t="s">
        <v>5616</v>
      </c>
      <c r="C16390" t="s">
        <v>5617</v>
      </c>
      <c r="D16390">
        <v>2594</v>
      </c>
      <c r="E16390" s="1">
        <v>2.6989999999999998</v>
      </c>
      <c r="F16390">
        <v>2.8010000000000002</v>
      </c>
      <c r="G16390">
        <v>1.1930000000000001</v>
      </c>
      <c r="H16390">
        <v>88</v>
      </c>
      <c r="I16390">
        <v>5.5</v>
      </c>
      <c r="J16390">
        <v>6.79E-3</v>
      </c>
      <c r="K16390">
        <v>0.81899999999999995</v>
      </c>
      <c r="L16390">
        <v>1.6222639593908617</v>
      </c>
      <c r="M16390" s="2">
        <f t="shared" si="513"/>
        <v>15.228426395939088</v>
      </c>
      <c r="N16390" t="s">
        <v>7744</v>
      </c>
    </row>
    <row r="16391" spans="1:14">
      <c r="A16391">
        <v>31</v>
      </c>
      <c r="B16391" t="s">
        <v>5124</v>
      </c>
      <c r="C16391" t="s">
        <v>5125</v>
      </c>
      <c r="D16391">
        <v>18505</v>
      </c>
      <c r="E16391" s="1">
        <v>2.6890000000000001</v>
      </c>
      <c r="F16391">
        <v>3.3530000000000002</v>
      </c>
      <c r="G16391">
        <v>0.29599999999999999</v>
      </c>
      <c r="H16391">
        <v>311</v>
      </c>
      <c r="I16391" t="s">
        <v>18288</v>
      </c>
      <c r="J16391">
        <v>9.7599999999999996E-3</v>
      </c>
      <c r="K16391">
        <v>0.38300000000000001</v>
      </c>
      <c r="L16391">
        <v>1.6222639593908617</v>
      </c>
      <c r="M16391" s="2">
        <f t="shared" si="513"/>
        <v>15.736040609137056</v>
      </c>
      <c r="N16391" t="s">
        <v>7744</v>
      </c>
    </row>
    <row r="16392" spans="1:14">
      <c r="A16392">
        <v>32</v>
      </c>
      <c r="B16392" t="s">
        <v>5158</v>
      </c>
      <c r="C16392" t="s">
        <v>5159</v>
      </c>
      <c r="D16392">
        <v>5580</v>
      </c>
      <c r="E16392" s="1">
        <v>2.6760000000000002</v>
      </c>
      <c r="F16392">
        <v>2.569</v>
      </c>
      <c r="G16392">
        <v>0.36699999999999999</v>
      </c>
      <c r="H16392">
        <v>354</v>
      </c>
      <c r="I16392">
        <v>4.9000000000000004</v>
      </c>
      <c r="J16392">
        <v>1.6910000000000001E-2</v>
      </c>
      <c r="K16392">
        <v>0.75800000000000001</v>
      </c>
      <c r="L16392">
        <v>1.6222639593908617</v>
      </c>
      <c r="M16392" s="2">
        <f t="shared" si="513"/>
        <v>16.243654822335024</v>
      </c>
      <c r="N16392" t="s">
        <v>7744</v>
      </c>
    </row>
    <row r="16393" spans="1:14">
      <c r="A16393">
        <v>33</v>
      </c>
      <c r="B16393" t="s">
        <v>16824</v>
      </c>
      <c r="C16393" t="s">
        <v>16825</v>
      </c>
      <c r="D16393">
        <v>11143</v>
      </c>
      <c r="E16393" s="1">
        <v>2.6739999999999999</v>
      </c>
      <c r="F16393">
        <v>2.5790000000000002</v>
      </c>
      <c r="G16393">
        <v>1.01</v>
      </c>
      <c r="H16393">
        <v>420</v>
      </c>
      <c r="I16393">
        <v>6.3</v>
      </c>
      <c r="J16393">
        <v>2.869E-2</v>
      </c>
      <c r="K16393">
        <v>0.85099999999999998</v>
      </c>
      <c r="L16393">
        <v>1.6222639593908617</v>
      </c>
      <c r="M16393" s="2">
        <f t="shared" ref="M16393:M16424" si="514">A16393/197*100</f>
        <v>16.751269035532996</v>
      </c>
      <c r="N16393" t="s">
        <v>7744</v>
      </c>
    </row>
    <row r="16394" spans="1:14">
      <c r="A16394">
        <v>34</v>
      </c>
      <c r="B16394" t="s">
        <v>8606</v>
      </c>
      <c r="C16394" t="s">
        <v>8607</v>
      </c>
      <c r="D16394">
        <v>6793</v>
      </c>
      <c r="E16394" s="1">
        <v>2.6440000000000001</v>
      </c>
      <c r="F16394">
        <v>2.71</v>
      </c>
      <c r="G16394">
        <v>0.497</v>
      </c>
      <c r="H16394">
        <v>296</v>
      </c>
      <c r="I16394">
        <v>6.2</v>
      </c>
      <c r="J16394">
        <v>1.711E-2</v>
      </c>
      <c r="K16394">
        <v>0.83499999999999996</v>
      </c>
      <c r="L16394">
        <v>1.6222639593908617</v>
      </c>
      <c r="M16394" s="2">
        <f t="shared" si="514"/>
        <v>17.258883248730964</v>
      </c>
      <c r="N16394" t="s">
        <v>7744</v>
      </c>
    </row>
    <row r="16395" spans="1:14">
      <c r="A16395">
        <v>35</v>
      </c>
      <c r="B16395" t="s">
        <v>12380</v>
      </c>
      <c r="C16395" t="s">
        <v>12381</v>
      </c>
      <c r="D16395">
        <v>5179</v>
      </c>
      <c r="E16395" s="1">
        <v>2.6139999999999999</v>
      </c>
      <c r="F16395">
        <v>2.7080000000000002</v>
      </c>
      <c r="G16395">
        <v>0.497</v>
      </c>
      <c r="H16395">
        <v>143</v>
      </c>
      <c r="I16395">
        <v>6</v>
      </c>
      <c r="J16395">
        <v>1.359E-2</v>
      </c>
      <c r="K16395">
        <v>0.83</v>
      </c>
      <c r="L16395">
        <v>1.6222639593908617</v>
      </c>
      <c r="M16395" s="2">
        <f t="shared" si="514"/>
        <v>17.766497461928935</v>
      </c>
      <c r="N16395" t="s">
        <v>7744</v>
      </c>
    </row>
    <row r="16396" spans="1:14">
      <c r="A16396">
        <v>36</v>
      </c>
      <c r="B16396" t="s">
        <v>19486</v>
      </c>
      <c r="C16396" t="s">
        <v>19487</v>
      </c>
      <c r="D16396">
        <v>6161</v>
      </c>
      <c r="E16396" s="1">
        <v>2.6120000000000001</v>
      </c>
      <c r="F16396">
        <v>2.7770000000000001</v>
      </c>
      <c r="G16396">
        <v>0.98899999999999999</v>
      </c>
      <c r="H16396">
        <v>184</v>
      </c>
      <c r="I16396">
        <v>6.4</v>
      </c>
      <c r="J16396">
        <v>1.2529999999999999E-2</v>
      </c>
      <c r="K16396">
        <v>0.74399999999999999</v>
      </c>
      <c r="L16396">
        <v>1.6222639593908617</v>
      </c>
      <c r="M16396" s="2">
        <f t="shared" si="514"/>
        <v>18.274111675126903</v>
      </c>
      <c r="N16396" t="s">
        <v>7744</v>
      </c>
    </row>
    <row r="16397" spans="1:14">
      <c r="A16397">
        <v>37</v>
      </c>
      <c r="B16397" t="s">
        <v>14620</v>
      </c>
      <c r="C16397" t="s">
        <v>14621</v>
      </c>
      <c r="D16397">
        <v>26753</v>
      </c>
      <c r="E16397" s="1">
        <v>2.532</v>
      </c>
      <c r="F16397">
        <v>3.5680000000000001</v>
      </c>
      <c r="G16397">
        <v>0.59099999999999997</v>
      </c>
      <c r="H16397">
        <v>406</v>
      </c>
      <c r="I16397">
        <v>9.1999999999999993</v>
      </c>
      <c r="J16397">
        <v>4.4659999999999998E-2</v>
      </c>
      <c r="K16397">
        <v>1.0740000000000001</v>
      </c>
      <c r="L16397">
        <v>1.6222639593908617</v>
      </c>
      <c r="M16397" s="2">
        <f t="shared" si="514"/>
        <v>18.781725888324875</v>
      </c>
      <c r="N16397" t="s">
        <v>7744</v>
      </c>
    </row>
    <row r="16398" spans="1:14">
      <c r="A16398">
        <v>38</v>
      </c>
      <c r="B16398" t="s">
        <v>4912</v>
      </c>
      <c r="C16398" t="s">
        <v>4913</v>
      </c>
      <c r="D16398">
        <v>10108</v>
      </c>
      <c r="E16398" s="1">
        <v>2.5270000000000001</v>
      </c>
      <c r="F16398">
        <v>2.6680000000000001</v>
      </c>
      <c r="G16398">
        <v>0.44800000000000001</v>
      </c>
      <c r="H16398">
        <v>297</v>
      </c>
      <c r="I16398">
        <v>6.6</v>
      </c>
      <c r="J16398">
        <v>2.2700000000000001E-2</v>
      </c>
      <c r="K16398">
        <v>0.78300000000000003</v>
      </c>
      <c r="L16398">
        <v>1.6222639593908617</v>
      </c>
      <c r="M16398" s="2">
        <f t="shared" si="514"/>
        <v>19.289340101522843</v>
      </c>
      <c r="N16398" t="s">
        <v>7744</v>
      </c>
    </row>
    <row r="16399" spans="1:14">
      <c r="A16399">
        <v>39</v>
      </c>
      <c r="B16399" t="s">
        <v>3764</v>
      </c>
      <c r="C16399" t="s">
        <v>3765</v>
      </c>
      <c r="D16399">
        <v>15093</v>
      </c>
      <c r="E16399" s="1">
        <v>2.516</v>
      </c>
      <c r="F16399">
        <v>2.7269999999999999</v>
      </c>
      <c r="G16399">
        <v>0.31900000000000001</v>
      </c>
      <c r="H16399">
        <v>285</v>
      </c>
      <c r="I16399" t="s">
        <v>18288</v>
      </c>
      <c r="J16399">
        <v>2.3310000000000001E-2</v>
      </c>
      <c r="K16399">
        <v>0.90400000000000003</v>
      </c>
      <c r="L16399">
        <v>1.6222639593908617</v>
      </c>
      <c r="M16399" s="2">
        <f t="shared" si="514"/>
        <v>19.796954314720814</v>
      </c>
      <c r="N16399" t="s">
        <v>7744</v>
      </c>
    </row>
    <row r="16400" spans="1:14">
      <c r="A16400">
        <v>40</v>
      </c>
      <c r="B16400" t="s">
        <v>3790</v>
      </c>
      <c r="C16400" t="s">
        <v>3791</v>
      </c>
      <c r="D16400">
        <v>1241</v>
      </c>
      <c r="E16400" s="1">
        <v>2.516</v>
      </c>
      <c r="G16400">
        <v>0.13500000000000001</v>
      </c>
      <c r="H16400">
        <v>163</v>
      </c>
      <c r="I16400">
        <v>3.4</v>
      </c>
      <c r="J16400">
        <v>5.6800000000000002E-3</v>
      </c>
      <c r="L16400">
        <v>1.6222639593908617</v>
      </c>
      <c r="M16400" s="2">
        <f t="shared" si="514"/>
        <v>20.304568527918782</v>
      </c>
      <c r="N16400" t="s">
        <v>7744</v>
      </c>
    </row>
    <row r="16401" spans="1:14">
      <c r="A16401">
        <v>41</v>
      </c>
      <c r="B16401" t="s">
        <v>14616</v>
      </c>
      <c r="C16401" t="s">
        <v>14617</v>
      </c>
      <c r="D16401">
        <v>4029</v>
      </c>
      <c r="E16401" s="1">
        <v>2.4870000000000001</v>
      </c>
      <c r="G16401">
        <v>0.29599999999999999</v>
      </c>
      <c r="H16401">
        <v>135</v>
      </c>
      <c r="I16401">
        <v>5.6</v>
      </c>
      <c r="J16401">
        <v>1.244E-2</v>
      </c>
      <c r="L16401">
        <v>1.6222639593908617</v>
      </c>
      <c r="M16401" s="2">
        <f t="shared" si="514"/>
        <v>20.812182741116754</v>
      </c>
      <c r="N16401" t="s">
        <v>7744</v>
      </c>
    </row>
    <row r="16402" spans="1:14">
      <c r="A16402">
        <v>42</v>
      </c>
      <c r="B16402" t="s">
        <v>4922</v>
      </c>
      <c r="C16402" t="s">
        <v>4923</v>
      </c>
      <c r="D16402">
        <v>3223</v>
      </c>
      <c r="E16402" s="1">
        <v>2.4740000000000002</v>
      </c>
      <c r="F16402">
        <v>2.6059999999999999</v>
      </c>
      <c r="G16402">
        <v>0.66900000000000004</v>
      </c>
      <c r="H16402">
        <v>118</v>
      </c>
      <c r="I16402">
        <v>5.4</v>
      </c>
      <c r="J16402">
        <v>1.025E-2</v>
      </c>
      <c r="K16402">
        <v>0.88800000000000001</v>
      </c>
      <c r="L16402">
        <v>1.6222639593908617</v>
      </c>
      <c r="M16402" s="2">
        <f t="shared" si="514"/>
        <v>21.319796954314722</v>
      </c>
      <c r="N16402" t="s">
        <v>7744</v>
      </c>
    </row>
    <row r="16403" spans="1:14">
      <c r="A16403">
        <v>43</v>
      </c>
      <c r="B16403" t="s">
        <v>5114</v>
      </c>
      <c r="C16403" t="s">
        <v>5115</v>
      </c>
      <c r="D16403">
        <v>2804</v>
      </c>
      <c r="E16403" s="1">
        <v>2.4550000000000001</v>
      </c>
      <c r="F16403">
        <v>2.8809999999999998</v>
      </c>
      <c r="G16403">
        <v>0.186</v>
      </c>
      <c r="H16403">
        <v>102</v>
      </c>
      <c r="I16403">
        <v>6.6</v>
      </c>
      <c r="J16403">
        <v>8.3899999999999999E-3</v>
      </c>
      <c r="K16403">
        <v>1.117</v>
      </c>
      <c r="L16403">
        <v>1.6222639593908617</v>
      </c>
      <c r="M16403" s="2">
        <f t="shared" si="514"/>
        <v>21.82741116751269</v>
      </c>
      <c r="N16403" t="s">
        <v>7744</v>
      </c>
    </row>
    <row r="16404" spans="1:14">
      <c r="A16404">
        <v>44</v>
      </c>
      <c r="B16404" t="s">
        <v>3862</v>
      </c>
      <c r="C16404" t="s">
        <v>7705</v>
      </c>
      <c r="D16404">
        <v>4546</v>
      </c>
      <c r="E16404" s="1">
        <v>2.4550000000000001</v>
      </c>
      <c r="F16404">
        <v>2.9279999999999999</v>
      </c>
      <c r="G16404">
        <v>0.32400000000000001</v>
      </c>
      <c r="H16404">
        <v>102</v>
      </c>
      <c r="I16404">
        <v>7.8</v>
      </c>
      <c r="J16404">
        <v>6.3499999999999997E-3</v>
      </c>
      <c r="K16404">
        <v>0.68100000000000005</v>
      </c>
      <c r="L16404">
        <v>1.6222639593908617</v>
      </c>
      <c r="M16404" s="2">
        <f t="shared" si="514"/>
        <v>22.335025380710661</v>
      </c>
      <c r="N16404" t="s">
        <v>7744</v>
      </c>
    </row>
    <row r="16405" spans="1:14">
      <c r="A16405">
        <v>45</v>
      </c>
      <c r="B16405" t="s">
        <v>13069</v>
      </c>
      <c r="C16405" t="s">
        <v>13070</v>
      </c>
      <c r="D16405">
        <v>1802</v>
      </c>
      <c r="E16405" s="1">
        <v>2.4020000000000001</v>
      </c>
      <c r="F16405">
        <v>2.6339999999999999</v>
      </c>
      <c r="G16405">
        <v>0.32100000000000001</v>
      </c>
      <c r="H16405">
        <v>162</v>
      </c>
      <c r="I16405">
        <v>3.9</v>
      </c>
      <c r="J16405">
        <v>4.5900000000000003E-3</v>
      </c>
      <c r="K16405">
        <v>0.56999999999999995</v>
      </c>
      <c r="L16405">
        <v>1.6222639593908617</v>
      </c>
      <c r="M16405" s="2">
        <f t="shared" si="514"/>
        <v>22.842639593908629</v>
      </c>
      <c r="N16405" t="s">
        <v>7744</v>
      </c>
    </row>
    <row r="16406" spans="1:14">
      <c r="A16406">
        <v>46</v>
      </c>
      <c r="B16406" t="s">
        <v>5560</v>
      </c>
      <c r="C16406" t="s">
        <v>5561</v>
      </c>
      <c r="D16406">
        <v>905</v>
      </c>
      <c r="E16406" s="1">
        <v>2.395</v>
      </c>
      <c r="G16406">
        <v>0.22500000000000001</v>
      </c>
      <c r="H16406">
        <v>40</v>
      </c>
      <c r="I16406">
        <v>5.8</v>
      </c>
      <c r="J16406">
        <v>2.5699999999999998E-3</v>
      </c>
      <c r="L16406">
        <v>1.6222639593908617</v>
      </c>
      <c r="M16406" s="2">
        <f t="shared" si="514"/>
        <v>23.350253807106601</v>
      </c>
      <c r="N16406" t="s">
        <v>7744</v>
      </c>
    </row>
    <row r="16407" spans="1:14">
      <c r="A16407">
        <v>47</v>
      </c>
      <c r="B16407" t="s">
        <v>19778</v>
      </c>
      <c r="C16407" t="s">
        <v>19779</v>
      </c>
      <c r="D16407">
        <v>882</v>
      </c>
      <c r="E16407" s="1">
        <v>2.3620000000000001</v>
      </c>
      <c r="F16407">
        <v>2.5049999999999999</v>
      </c>
      <c r="G16407">
        <v>0.29299999999999998</v>
      </c>
      <c r="H16407">
        <v>41</v>
      </c>
      <c r="I16407">
        <v>5.2</v>
      </c>
      <c r="J16407">
        <v>2.8600000000000001E-3</v>
      </c>
      <c r="K16407">
        <v>0.84899999999999998</v>
      </c>
      <c r="L16407">
        <v>1.6222639593908617</v>
      </c>
      <c r="M16407" s="2">
        <f t="shared" si="514"/>
        <v>23.857868020304569</v>
      </c>
      <c r="N16407" t="s">
        <v>7744</v>
      </c>
    </row>
    <row r="16408" spans="1:14">
      <c r="A16408">
        <v>48</v>
      </c>
      <c r="B16408" t="s">
        <v>11392</v>
      </c>
      <c r="C16408" t="s">
        <v>11393</v>
      </c>
      <c r="D16408">
        <v>7171</v>
      </c>
      <c r="E16408" s="1">
        <v>2.3610000000000002</v>
      </c>
      <c r="F16408">
        <v>2.766</v>
      </c>
      <c r="G16408">
        <v>0.498</v>
      </c>
      <c r="H16408">
        <v>307</v>
      </c>
      <c r="I16408">
        <v>4.9000000000000004</v>
      </c>
      <c r="J16408">
        <v>2.3630000000000002E-2</v>
      </c>
      <c r="K16408">
        <v>0.88300000000000001</v>
      </c>
      <c r="L16408">
        <v>1.6222639593908617</v>
      </c>
      <c r="M16408" s="2">
        <f t="shared" si="514"/>
        <v>24.36548223350254</v>
      </c>
      <c r="N16408" t="s">
        <v>7744</v>
      </c>
    </row>
    <row r="16409" spans="1:14">
      <c r="A16409">
        <v>49</v>
      </c>
      <c r="B16409" t="s">
        <v>19472</v>
      </c>
      <c r="C16409" t="s">
        <v>19473</v>
      </c>
      <c r="D16409">
        <v>23277</v>
      </c>
      <c r="E16409" s="1">
        <v>2.3479999999999999</v>
      </c>
      <c r="F16409">
        <v>2.9420000000000002</v>
      </c>
      <c r="H16409">
        <v>0</v>
      </c>
      <c r="I16409">
        <v>8.5</v>
      </c>
      <c r="J16409">
        <v>4.4429999999999997E-2</v>
      </c>
      <c r="K16409">
        <v>0.88</v>
      </c>
      <c r="L16409">
        <v>1.6222639593908617</v>
      </c>
      <c r="M16409" s="2">
        <f t="shared" si="514"/>
        <v>24.873096446700508</v>
      </c>
      <c r="N16409" t="s">
        <v>7744</v>
      </c>
    </row>
    <row r="16410" spans="1:14">
      <c r="A16410">
        <v>50</v>
      </c>
      <c r="B16410" t="s">
        <v>5154</v>
      </c>
      <c r="C16410" t="s">
        <v>5155</v>
      </c>
      <c r="D16410">
        <v>5817</v>
      </c>
      <c r="E16410" s="1">
        <v>2.319</v>
      </c>
      <c r="F16410">
        <v>2.746</v>
      </c>
      <c r="G16410">
        <v>0.30199999999999999</v>
      </c>
      <c r="H16410">
        <v>285</v>
      </c>
      <c r="I16410">
        <v>6.8</v>
      </c>
      <c r="J16410">
        <v>1.3010000000000001E-2</v>
      </c>
      <c r="K16410">
        <v>0.80400000000000005</v>
      </c>
      <c r="L16410">
        <v>1.6222639593908617</v>
      </c>
      <c r="M16410" s="2">
        <f t="shared" si="514"/>
        <v>25.380710659898476</v>
      </c>
      <c r="N16410" t="s">
        <v>7744</v>
      </c>
    </row>
    <row r="16411" spans="1:14">
      <c r="A16411">
        <v>51</v>
      </c>
      <c r="B16411" t="s">
        <v>11378</v>
      </c>
      <c r="C16411" t="s">
        <v>11379</v>
      </c>
      <c r="D16411">
        <v>3698</v>
      </c>
      <c r="E16411" s="1">
        <v>2.238</v>
      </c>
      <c r="F16411">
        <v>2.4990000000000001</v>
      </c>
      <c r="G16411">
        <v>0.38100000000000001</v>
      </c>
      <c r="H16411">
        <v>197</v>
      </c>
      <c r="I16411">
        <v>4.9000000000000004</v>
      </c>
      <c r="J16411">
        <v>1.1390000000000001E-2</v>
      </c>
      <c r="K16411">
        <v>0.73299999999999998</v>
      </c>
      <c r="L16411">
        <v>1.6222639593908617</v>
      </c>
      <c r="M16411" s="2">
        <f t="shared" si="514"/>
        <v>25.888324873096447</v>
      </c>
      <c r="N16411" t="s">
        <v>7744</v>
      </c>
    </row>
    <row r="16412" spans="1:14">
      <c r="A16412">
        <v>52</v>
      </c>
      <c r="B16412" t="s">
        <v>7752</v>
      </c>
      <c r="C16412" t="s">
        <v>7753</v>
      </c>
      <c r="D16412">
        <v>11824</v>
      </c>
      <c r="E16412" s="1">
        <v>2.2280000000000002</v>
      </c>
      <c r="F16412">
        <v>2.7509999999999999</v>
      </c>
      <c r="G16412">
        <v>0.48</v>
      </c>
      <c r="H16412">
        <v>381</v>
      </c>
      <c r="I16412">
        <v>6.8</v>
      </c>
      <c r="J16412">
        <v>2.691E-2</v>
      </c>
      <c r="K16412">
        <v>0.83699999999999997</v>
      </c>
      <c r="L16412">
        <v>1.6222639593908617</v>
      </c>
      <c r="M16412" s="2">
        <f t="shared" si="514"/>
        <v>26.395939086294419</v>
      </c>
      <c r="N16412" t="s">
        <v>7744</v>
      </c>
    </row>
    <row r="16413" spans="1:14">
      <c r="A16413">
        <v>53</v>
      </c>
      <c r="B16413" t="s">
        <v>8678</v>
      </c>
      <c r="C16413" t="s">
        <v>8679</v>
      </c>
      <c r="D16413">
        <v>1126</v>
      </c>
      <c r="E16413" s="1">
        <v>2.1360000000000001</v>
      </c>
      <c r="F16413">
        <v>2.0939999999999999</v>
      </c>
      <c r="G16413">
        <v>0.36399999999999999</v>
      </c>
      <c r="H16413">
        <v>66</v>
      </c>
      <c r="I16413">
        <v>5.9</v>
      </c>
      <c r="J16413">
        <v>2.7699999999999999E-3</v>
      </c>
      <c r="K16413">
        <v>0.59499999999999997</v>
      </c>
      <c r="L16413">
        <v>1.6222639593908617</v>
      </c>
      <c r="M16413" s="2">
        <f t="shared" si="514"/>
        <v>26.903553299492383</v>
      </c>
      <c r="N16413" t="s">
        <v>7744</v>
      </c>
    </row>
    <row r="16414" spans="1:14">
      <c r="A16414">
        <v>54</v>
      </c>
      <c r="B16414" t="s">
        <v>3816</v>
      </c>
      <c r="C16414" t="s">
        <v>3817</v>
      </c>
      <c r="D16414">
        <v>428</v>
      </c>
      <c r="E16414" s="1">
        <v>2.0830000000000002</v>
      </c>
      <c r="F16414">
        <v>2.2669999999999999</v>
      </c>
      <c r="G16414">
        <v>0.25</v>
      </c>
      <c r="H16414">
        <v>12</v>
      </c>
      <c r="I16414" t="s">
        <v>18288</v>
      </c>
      <c r="J16414">
        <v>8.0000000000000004E-4</v>
      </c>
      <c r="K16414">
        <v>0.76200000000000001</v>
      </c>
      <c r="L16414">
        <v>1.6222639593908617</v>
      </c>
      <c r="M16414" s="2">
        <f t="shared" si="514"/>
        <v>27.411167512690355</v>
      </c>
      <c r="N16414" t="s">
        <v>7744</v>
      </c>
    </row>
    <row r="16415" spans="1:14">
      <c r="A16415">
        <v>55</v>
      </c>
      <c r="B16415" t="s">
        <v>7728</v>
      </c>
      <c r="C16415" t="s">
        <v>7729</v>
      </c>
      <c r="D16415">
        <v>2811</v>
      </c>
      <c r="E16415" s="1">
        <v>2.0190000000000001</v>
      </c>
      <c r="F16415">
        <v>2.0019999999999998</v>
      </c>
      <c r="G16415">
        <v>0.14000000000000001</v>
      </c>
      <c r="H16415">
        <v>93</v>
      </c>
      <c r="I16415" t="s">
        <v>18288</v>
      </c>
      <c r="J16415">
        <v>4.3299999999999996E-3</v>
      </c>
      <c r="K16415">
        <v>0.61199999999999999</v>
      </c>
      <c r="L16415">
        <v>1.6222639593908617</v>
      </c>
      <c r="M16415" s="2">
        <f t="shared" si="514"/>
        <v>27.918781725888326</v>
      </c>
      <c r="N16415" t="s">
        <v>7744</v>
      </c>
    </row>
    <row r="16416" spans="1:14">
      <c r="A16416">
        <v>56</v>
      </c>
      <c r="B16416" t="s">
        <v>3852</v>
      </c>
      <c r="C16416" t="s">
        <v>3853</v>
      </c>
      <c r="D16416">
        <v>8531</v>
      </c>
      <c r="E16416" s="1">
        <v>2.0179999999999998</v>
      </c>
      <c r="F16416">
        <v>2.1230000000000002</v>
      </c>
      <c r="G16416">
        <v>0.32800000000000001</v>
      </c>
      <c r="H16416">
        <v>518</v>
      </c>
      <c r="I16416">
        <v>6.4</v>
      </c>
      <c r="J16416">
        <v>1.9769999999999999E-2</v>
      </c>
      <c r="K16416">
        <v>0.61399999999999999</v>
      </c>
      <c r="L16416">
        <v>1.6222639593908617</v>
      </c>
      <c r="M16416" s="2">
        <f t="shared" si="514"/>
        <v>28.426395939086298</v>
      </c>
      <c r="N16416" t="s">
        <v>7744</v>
      </c>
    </row>
    <row r="16417" spans="1:14">
      <c r="A16417">
        <v>57</v>
      </c>
      <c r="B16417" t="s">
        <v>5156</v>
      </c>
      <c r="C16417" t="s">
        <v>5157</v>
      </c>
      <c r="D16417">
        <v>2117</v>
      </c>
      <c r="E16417" s="1">
        <v>2.0099999999999998</v>
      </c>
      <c r="F16417">
        <v>2.1579999999999999</v>
      </c>
      <c r="G16417">
        <v>0.27600000000000002</v>
      </c>
      <c r="H16417">
        <v>185</v>
      </c>
      <c r="I16417">
        <v>5.8</v>
      </c>
      <c r="J16417">
        <v>6.2399999999999999E-3</v>
      </c>
      <c r="K16417">
        <v>0.73</v>
      </c>
      <c r="L16417">
        <v>1.6222639593908617</v>
      </c>
      <c r="M16417" s="2">
        <f t="shared" si="514"/>
        <v>28.934010152284262</v>
      </c>
      <c r="N16417" t="s">
        <v>7744</v>
      </c>
    </row>
    <row r="16418" spans="1:14">
      <c r="A16418">
        <v>58</v>
      </c>
      <c r="B16418" t="s">
        <v>14516</v>
      </c>
      <c r="C16418" t="s">
        <v>14517</v>
      </c>
      <c r="D16418">
        <v>3156</v>
      </c>
      <c r="E16418" s="1">
        <v>1.978</v>
      </c>
      <c r="F16418">
        <v>2.1539999999999999</v>
      </c>
      <c r="G16418">
        <v>0.38200000000000001</v>
      </c>
      <c r="H16418">
        <v>186</v>
      </c>
      <c r="I16418">
        <v>4.8</v>
      </c>
      <c r="J16418">
        <v>1.35E-2</v>
      </c>
      <c r="K16418">
        <v>0.78600000000000003</v>
      </c>
      <c r="L16418">
        <v>1.6222639593908617</v>
      </c>
      <c r="M16418" s="2">
        <f t="shared" si="514"/>
        <v>29.441624365482234</v>
      </c>
      <c r="N16418" t="s">
        <v>7744</v>
      </c>
    </row>
    <row r="16419" spans="1:14">
      <c r="A16419">
        <v>59</v>
      </c>
      <c r="B16419" t="s">
        <v>3792</v>
      </c>
      <c r="C16419" t="s">
        <v>3793</v>
      </c>
      <c r="D16419">
        <v>389</v>
      </c>
      <c r="E16419" s="1">
        <v>1.9730000000000001</v>
      </c>
      <c r="G16419">
        <v>3.3000000000000002E-2</v>
      </c>
      <c r="H16419">
        <v>61</v>
      </c>
      <c r="I16419">
        <v>4.2</v>
      </c>
      <c r="J16419">
        <v>1.5E-3</v>
      </c>
      <c r="L16419">
        <v>1.6222639593908617</v>
      </c>
      <c r="M16419" s="2">
        <f t="shared" si="514"/>
        <v>29.949238578680205</v>
      </c>
      <c r="N16419" t="s">
        <v>7744</v>
      </c>
    </row>
    <row r="16420" spans="1:14">
      <c r="A16420">
        <v>60</v>
      </c>
      <c r="B16420" t="s">
        <v>7742</v>
      </c>
      <c r="C16420" t="s">
        <v>7743</v>
      </c>
      <c r="D16420">
        <v>635</v>
      </c>
      <c r="E16420" s="1">
        <v>1.9730000000000001</v>
      </c>
      <c r="F16420">
        <v>1.4630000000000001</v>
      </c>
      <c r="G16420">
        <v>0.28100000000000003</v>
      </c>
      <c r="H16420">
        <v>57</v>
      </c>
      <c r="I16420">
        <v>4.2</v>
      </c>
      <c r="J16420">
        <v>2.2699999999999999E-3</v>
      </c>
      <c r="K16420">
        <v>0.46</v>
      </c>
      <c r="L16420">
        <v>1.6222639593908617</v>
      </c>
      <c r="M16420" s="2">
        <f t="shared" si="514"/>
        <v>30.456852791878177</v>
      </c>
      <c r="N16420" t="s">
        <v>7744</v>
      </c>
    </row>
    <row r="16421" spans="1:14">
      <c r="A16421">
        <v>61</v>
      </c>
      <c r="B16421" t="s">
        <v>14618</v>
      </c>
      <c r="C16421" t="s">
        <v>14619</v>
      </c>
      <c r="D16421">
        <v>1352</v>
      </c>
      <c r="E16421" s="1">
        <v>1.972</v>
      </c>
      <c r="F16421">
        <v>2.0350000000000001</v>
      </c>
      <c r="G16421">
        <v>0.33300000000000002</v>
      </c>
      <c r="H16421">
        <v>63</v>
      </c>
      <c r="I16421">
        <v>7.2</v>
      </c>
      <c r="J16421">
        <v>2.8999999999999998E-3</v>
      </c>
      <c r="K16421">
        <v>0.63600000000000001</v>
      </c>
      <c r="L16421">
        <v>1.6222639593908617</v>
      </c>
      <c r="M16421" s="2">
        <f t="shared" si="514"/>
        <v>30.964467005076141</v>
      </c>
      <c r="N16421" t="s">
        <v>7744</v>
      </c>
    </row>
    <row r="16422" spans="1:14">
      <c r="A16422">
        <v>62</v>
      </c>
      <c r="B16422" t="s">
        <v>11374</v>
      </c>
      <c r="C16422" t="s">
        <v>11375</v>
      </c>
      <c r="D16422">
        <v>1346</v>
      </c>
      <c r="E16422" s="1">
        <v>1.9390000000000001</v>
      </c>
      <c r="G16422">
        <v>0.28799999999999998</v>
      </c>
      <c r="H16422">
        <v>118</v>
      </c>
      <c r="I16422">
        <v>4</v>
      </c>
      <c r="J16422">
        <v>5.5599999999999998E-3</v>
      </c>
      <c r="L16422">
        <v>1.6222639593908617</v>
      </c>
      <c r="M16422" s="2">
        <f t="shared" si="514"/>
        <v>31.472081218274113</v>
      </c>
      <c r="N16422" t="s">
        <v>7744</v>
      </c>
    </row>
    <row r="16423" spans="1:14">
      <c r="A16423">
        <v>63</v>
      </c>
      <c r="B16423" t="s">
        <v>19466</v>
      </c>
      <c r="C16423" t="s">
        <v>19467</v>
      </c>
      <c r="D16423">
        <v>7389</v>
      </c>
      <c r="E16423" s="1">
        <v>1.931</v>
      </c>
      <c r="F16423">
        <v>2.3479999999999999</v>
      </c>
      <c r="G16423">
        <v>0.33200000000000002</v>
      </c>
      <c r="H16423">
        <v>367</v>
      </c>
      <c r="I16423">
        <v>6.7</v>
      </c>
      <c r="J16423">
        <v>1.6369999999999999E-2</v>
      </c>
      <c r="K16423">
        <v>0.67600000000000005</v>
      </c>
      <c r="L16423">
        <v>1.6222639593908617</v>
      </c>
      <c r="M16423" s="2">
        <f t="shared" si="514"/>
        <v>31.979695431472084</v>
      </c>
      <c r="N16423" t="s">
        <v>7744</v>
      </c>
    </row>
    <row r="16424" spans="1:14">
      <c r="A16424">
        <v>64</v>
      </c>
      <c r="B16424" t="s">
        <v>14614</v>
      </c>
      <c r="C16424" t="s">
        <v>14615</v>
      </c>
      <c r="D16424">
        <v>1048</v>
      </c>
      <c r="E16424" s="1">
        <v>1.9039999999999999</v>
      </c>
      <c r="F16424">
        <v>1.774</v>
      </c>
      <c r="G16424">
        <v>0.155</v>
      </c>
      <c r="H16424">
        <v>58</v>
      </c>
      <c r="I16424">
        <v>8.4</v>
      </c>
      <c r="J16424">
        <v>2.2599999999999999E-3</v>
      </c>
      <c r="K16424">
        <v>0.57099999999999995</v>
      </c>
      <c r="L16424">
        <v>1.6222639593908617</v>
      </c>
      <c r="M16424" s="2">
        <f t="shared" si="514"/>
        <v>32.487309644670049</v>
      </c>
      <c r="N16424" t="s">
        <v>7744</v>
      </c>
    </row>
    <row r="16425" spans="1:14">
      <c r="A16425">
        <v>65</v>
      </c>
      <c r="B16425" t="s">
        <v>3860</v>
      </c>
      <c r="C16425" t="s">
        <v>3861</v>
      </c>
      <c r="D16425">
        <v>2623</v>
      </c>
      <c r="E16425" s="1">
        <v>1.891</v>
      </c>
      <c r="F16425">
        <v>1.97</v>
      </c>
      <c r="G16425">
        <v>0.45900000000000002</v>
      </c>
      <c r="H16425">
        <v>148</v>
      </c>
      <c r="I16425">
        <v>5.6</v>
      </c>
      <c r="J16425">
        <v>6.7000000000000002E-3</v>
      </c>
      <c r="K16425">
        <v>0.57499999999999996</v>
      </c>
      <c r="L16425">
        <v>1.6222639593908617</v>
      </c>
      <c r="M16425" s="2">
        <f t="shared" ref="M16425:M16456" si="515">A16425/197*100</f>
        <v>32.994923857868017</v>
      </c>
      <c r="N16425" t="s">
        <v>7744</v>
      </c>
    </row>
    <row r="16426" spans="1:14">
      <c r="A16426">
        <v>66</v>
      </c>
      <c r="B16426" t="s">
        <v>8945</v>
      </c>
      <c r="C16426" t="s">
        <v>8946</v>
      </c>
      <c r="D16426">
        <v>1044</v>
      </c>
      <c r="E16426" s="1">
        <v>1.871</v>
      </c>
      <c r="G16426">
        <v>0.44400000000000001</v>
      </c>
      <c r="H16426">
        <v>63</v>
      </c>
      <c r="I16426">
        <v>4.7</v>
      </c>
      <c r="J16426">
        <v>3.29E-3</v>
      </c>
      <c r="L16426">
        <v>1.6222639593908617</v>
      </c>
      <c r="M16426" s="2">
        <f t="shared" si="515"/>
        <v>33.502538071065992</v>
      </c>
      <c r="N16426" t="s">
        <v>7744</v>
      </c>
    </row>
    <row r="16427" spans="1:14">
      <c r="A16427">
        <v>67</v>
      </c>
      <c r="B16427" t="s">
        <v>19718</v>
      </c>
      <c r="C16427" t="s">
        <v>19719</v>
      </c>
      <c r="D16427">
        <v>6680</v>
      </c>
      <c r="E16427" s="1">
        <v>1.8660000000000001</v>
      </c>
      <c r="F16427">
        <v>2.3719999999999999</v>
      </c>
      <c r="G16427">
        <v>0.38400000000000001</v>
      </c>
      <c r="H16427">
        <v>307</v>
      </c>
      <c r="I16427">
        <v>7</v>
      </c>
      <c r="J16427">
        <v>1.2290000000000001E-2</v>
      </c>
      <c r="K16427">
        <v>0.59299999999999997</v>
      </c>
      <c r="L16427">
        <v>1.6222639593908617</v>
      </c>
      <c r="M16427" s="2">
        <f t="shared" si="515"/>
        <v>34.01015228426396</v>
      </c>
      <c r="N16427" t="s">
        <v>7744</v>
      </c>
    </row>
    <row r="16428" spans="1:14">
      <c r="A16428">
        <v>68</v>
      </c>
      <c r="B16428" t="s">
        <v>19450</v>
      </c>
      <c r="C16428" t="s">
        <v>19451</v>
      </c>
      <c r="D16428">
        <v>4417</v>
      </c>
      <c r="E16428" s="1">
        <v>1.7989999999999999</v>
      </c>
      <c r="F16428">
        <v>1.946</v>
      </c>
      <c r="G16428">
        <v>0.26400000000000001</v>
      </c>
      <c r="H16428">
        <v>163</v>
      </c>
      <c r="I16428">
        <v>7.5</v>
      </c>
      <c r="J16428">
        <v>6.5900000000000004E-3</v>
      </c>
      <c r="K16428">
        <v>0.42699999999999999</v>
      </c>
      <c r="L16428">
        <v>1.6222639593908617</v>
      </c>
      <c r="M16428" s="2">
        <f t="shared" si="515"/>
        <v>34.517766497461928</v>
      </c>
      <c r="N16428" t="s">
        <v>7744</v>
      </c>
    </row>
    <row r="16429" spans="1:14">
      <c r="A16429">
        <v>69</v>
      </c>
      <c r="B16429" t="s">
        <v>5198</v>
      </c>
      <c r="C16429" t="s">
        <v>5199</v>
      </c>
      <c r="D16429">
        <v>9208</v>
      </c>
      <c r="E16429" s="1">
        <v>1.7789999999999999</v>
      </c>
      <c r="F16429">
        <v>2.1859999999999999</v>
      </c>
      <c r="G16429">
        <v>0.19</v>
      </c>
      <c r="H16429">
        <v>153</v>
      </c>
      <c r="I16429" t="s">
        <v>18288</v>
      </c>
      <c r="J16429">
        <v>1.1140000000000001E-2</v>
      </c>
      <c r="K16429">
        <v>0.71099999999999997</v>
      </c>
      <c r="L16429">
        <v>1.6222639593908617</v>
      </c>
      <c r="M16429" s="2">
        <f t="shared" si="515"/>
        <v>35.025380710659896</v>
      </c>
      <c r="N16429" t="s">
        <v>7744</v>
      </c>
    </row>
    <row r="16430" spans="1:14">
      <c r="A16430">
        <v>70</v>
      </c>
      <c r="B16430" t="s">
        <v>14676</v>
      </c>
      <c r="C16430" t="s">
        <v>14677</v>
      </c>
      <c r="D16430">
        <v>634</v>
      </c>
      <c r="E16430" s="1">
        <v>1.7649999999999999</v>
      </c>
      <c r="F16430">
        <v>1.7649999999999999</v>
      </c>
      <c r="G16430">
        <v>0.51200000000000001</v>
      </c>
      <c r="H16430">
        <v>168</v>
      </c>
      <c r="I16430">
        <v>1.9</v>
      </c>
      <c r="J16430">
        <v>2.8999999999999998E-3</v>
      </c>
      <c r="K16430">
        <v>0.54100000000000004</v>
      </c>
      <c r="L16430">
        <v>1.6222639593908617</v>
      </c>
      <c r="M16430" s="2">
        <f t="shared" si="515"/>
        <v>35.532994923857871</v>
      </c>
      <c r="N16430" t="s">
        <v>7744</v>
      </c>
    </row>
    <row r="16431" spans="1:14">
      <c r="A16431">
        <v>71</v>
      </c>
      <c r="B16431" t="s">
        <v>3826</v>
      </c>
      <c r="C16431" t="s">
        <v>3827</v>
      </c>
      <c r="D16431">
        <v>1904</v>
      </c>
      <c r="E16431" s="1">
        <v>1.6930000000000001</v>
      </c>
      <c r="G16431">
        <v>0.32100000000000001</v>
      </c>
      <c r="H16431">
        <v>106</v>
      </c>
      <c r="I16431">
        <v>5.5</v>
      </c>
      <c r="J16431">
        <v>4.5500000000000002E-3</v>
      </c>
      <c r="L16431">
        <v>1.6222639593908617</v>
      </c>
      <c r="M16431" s="2">
        <f t="shared" si="515"/>
        <v>36.040609137055839</v>
      </c>
      <c r="N16431" t="s">
        <v>7744</v>
      </c>
    </row>
    <row r="16432" spans="1:14">
      <c r="A16432">
        <v>72</v>
      </c>
      <c r="B16432" t="s">
        <v>18886</v>
      </c>
      <c r="C16432" t="s">
        <v>18887</v>
      </c>
      <c r="D16432">
        <v>914</v>
      </c>
      <c r="E16432" s="1">
        <v>1.667</v>
      </c>
      <c r="F16432">
        <v>1.76</v>
      </c>
      <c r="G16432">
        <v>0.77600000000000002</v>
      </c>
      <c r="H16432">
        <v>49</v>
      </c>
      <c r="I16432">
        <v>7.4</v>
      </c>
      <c r="J16432">
        <v>1.7700000000000001E-3</v>
      </c>
      <c r="K16432">
        <v>0.505</v>
      </c>
      <c r="L16432">
        <v>1.6222639593908617</v>
      </c>
      <c r="M16432" s="2">
        <f t="shared" si="515"/>
        <v>36.548223350253807</v>
      </c>
      <c r="N16432" t="s">
        <v>7744</v>
      </c>
    </row>
    <row r="16433" spans="1:14">
      <c r="A16433">
        <v>73</v>
      </c>
      <c r="B16433" t="s">
        <v>3812</v>
      </c>
      <c r="C16433" t="s">
        <v>3813</v>
      </c>
      <c r="D16433">
        <v>3435</v>
      </c>
      <c r="E16433" s="1">
        <v>1.6339999999999999</v>
      </c>
      <c r="F16433">
        <v>1.8839999999999999</v>
      </c>
      <c r="G16433">
        <v>0.17899999999999999</v>
      </c>
      <c r="H16433">
        <v>224</v>
      </c>
      <c r="I16433">
        <v>6.3</v>
      </c>
      <c r="J16433">
        <v>9.2399999999999999E-3</v>
      </c>
      <c r="K16433">
        <v>0.626</v>
      </c>
      <c r="L16433">
        <v>1.6222639593908617</v>
      </c>
      <c r="M16433" s="2">
        <f t="shared" si="515"/>
        <v>37.055837563451774</v>
      </c>
      <c r="N16433" t="s">
        <v>7744</v>
      </c>
    </row>
    <row r="16434" spans="1:14">
      <c r="A16434">
        <v>74</v>
      </c>
      <c r="B16434" t="s">
        <v>16310</v>
      </c>
      <c r="C16434" t="s">
        <v>16311</v>
      </c>
      <c r="D16434">
        <v>611</v>
      </c>
      <c r="E16434" s="1">
        <v>1.6339999999999999</v>
      </c>
      <c r="G16434">
        <v>0.26</v>
      </c>
      <c r="H16434">
        <v>127</v>
      </c>
      <c r="I16434">
        <v>3.2</v>
      </c>
      <c r="J16434">
        <v>3.49E-3</v>
      </c>
      <c r="L16434">
        <v>1.6222639593908617</v>
      </c>
      <c r="M16434" s="2">
        <f t="shared" si="515"/>
        <v>37.56345177664975</v>
      </c>
      <c r="N16434" t="s">
        <v>7744</v>
      </c>
    </row>
    <row r="16435" spans="1:14">
      <c r="A16435">
        <v>75</v>
      </c>
      <c r="B16435" t="s">
        <v>7716</v>
      </c>
      <c r="C16435" t="s">
        <v>7717</v>
      </c>
      <c r="D16435">
        <v>1580</v>
      </c>
      <c r="E16435" s="1">
        <v>1.6339999999999999</v>
      </c>
      <c r="F16435">
        <v>1.88</v>
      </c>
      <c r="G16435">
        <v>0.155</v>
      </c>
      <c r="H16435">
        <v>97</v>
      </c>
      <c r="I16435">
        <v>4.5999999999999996</v>
      </c>
      <c r="J16435">
        <v>3.5200000000000001E-3</v>
      </c>
      <c r="K16435">
        <v>0.36399999999999999</v>
      </c>
      <c r="L16435">
        <v>1.6222639593908617</v>
      </c>
      <c r="M16435" s="2">
        <f t="shared" si="515"/>
        <v>38.07106598984771</v>
      </c>
      <c r="N16435" t="s">
        <v>7744</v>
      </c>
    </row>
    <row r="16436" spans="1:14">
      <c r="A16436">
        <v>76</v>
      </c>
      <c r="B16436" t="s">
        <v>3798</v>
      </c>
      <c r="C16436" t="s">
        <v>3799</v>
      </c>
      <c r="D16436">
        <v>1726</v>
      </c>
      <c r="E16436" s="1">
        <v>1.631</v>
      </c>
      <c r="F16436">
        <v>1.3140000000000001</v>
      </c>
      <c r="G16436">
        <v>0.42</v>
      </c>
      <c r="H16436">
        <v>69</v>
      </c>
      <c r="I16436">
        <v>7.8</v>
      </c>
      <c r="J16436">
        <v>3.9699999999999996E-3</v>
      </c>
      <c r="K16436">
        <v>0.43099999999999999</v>
      </c>
      <c r="L16436">
        <v>1.6222639593908617</v>
      </c>
      <c r="M16436" s="2">
        <f t="shared" si="515"/>
        <v>38.578680203045685</v>
      </c>
      <c r="N16436" t="s">
        <v>7744</v>
      </c>
    </row>
    <row r="16437" spans="1:14">
      <c r="A16437">
        <v>77</v>
      </c>
      <c r="B16437" t="s">
        <v>14514</v>
      </c>
      <c r="C16437" t="s">
        <v>14515</v>
      </c>
      <c r="D16437">
        <v>1357</v>
      </c>
      <c r="E16437" s="1">
        <v>1.6279999999999999</v>
      </c>
      <c r="F16437">
        <v>1.722</v>
      </c>
      <c r="G16437">
        <v>0.24</v>
      </c>
      <c r="H16437">
        <v>208</v>
      </c>
      <c r="I16437">
        <v>3</v>
      </c>
      <c r="J16437">
        <v>6.5599999999999999E-3</v>
      </c>
      <c r="K16437">
        <v>0.501</v>
      </c>
      <c r="L16437">
        <v>1.6222639593908617</v>
      </c>
      <c r="M16437" s="2">
        <f t="shared" si="515"/>
        <v>39.086294416243653</v>
      </c>
      <c r="N16437" t="s">
        <v>7744</v>
      </c>
    </row>
    <row r="16438" spans="1:14">
      <c r="A16438">
        <v>78</v>
      </c>
      <c r="B16438" t="s">
        <v>5240</v>
      </c>
      <c r="C16438" t="s">
        <v>5241</v>
      </c>
      <c r="D16438">
        <v>9550</v>
      </c>
      <c r="E16438" s="1">
        <v>1.625</v>
      </c>
      <c r="F16438">
        <v>1.8080000000000001</v>
      </c>
      <c r="G16438">
        <v>0.30099999999999999</v>
      </c>
      <c r="H16438">
        <v>365</v>
      </c>
      <c r="I16438">
        <v>8.5</v>
      </c>
      <c r="J16438">
        <v>1.7100000000000001E-2</v>
      </c>
      <c r="K16438">
        <v>0.56599999999999995</v>
      </c>
      <c r="L16438">
        <v>1.6222639593908617</v>
      </c>
      <c r="M16438" s="2">
        <f t="shared" si="515"/>
        <v>39.593908629441628</v>
      </c>
      <c r="N16438" t="s">
        <v>7744</v>
      </c>
    </row>
    <row r="16439" spans="1:14">
      <c r="A16439">
        <v>79</v>
      </c>
      <c r="B16439" t="s">
        <v>7706</v>
      </c>
      <c r="C16439" t="s">
        <v>7707</v>
      </c>
      <c r="D16439">
        <v>1991</v>
      </c>
      <c r="E16439" s="1">
        <v>1.623</v>
      </c>
      <c r="F16439">
        <v>1.48</v>
      </c>
      <c r="G16439">
        <v>0.23799999999999999</v>
      </c>
      <c r="H16439">
        <v>101</v>
      </c>
      <c r="I16439">
        <v>7.5</v>
      </c>
      <c r="J16439">
        <v>3.7799999999999999E-3</v>
      </c>
      <c r="K16439">
        <v>0.40600000000000003</v>
      </c>
      <c r="L16439">
        <v>1.6222639593908617</v>
      </c>
      <c r="M16439" s="2">
        <f t="shared" si="515"/>
        <v>40.101522842639589</v>
      </c>
      <c r="N16439" t="s">
        <v>7744</v>
      </c>
    </row>
    <row r="16440" spans="1:14">
      <c r="A16440">
        <v>80</v>
      </c>
      <c r="B16440" t="s">
        <v>11316</v>
      </c>
      <c r="C16440" t="s">
        <v>11317</v>
      </c>
      <c r="D16440">
        <v>729</v>
      </c>
      <c r="E16440" s="1">
        <v>1.61</v>
      </c>
      <c r="F16440">
        <v>1.262</v>
      </c>
      <c r="G16440">
        <v>0.155</v>
      </c>
      <c r="H16440">
        <v>97</v>
      </c>
      <c r="I16440">
        <v>3.3</v>
      </c>
      <c r="J16440">
        <v>2.2000000000000001E-3</v>
      </c>
      <c r="K16440">
        <v>0.32200000000000001</v>
      </c>
      <c r="L16440">
        <v>1.6222639593908617</v>
      </c>
      <c r="M16440" s="2">
        <f t="shared" si="515"/>
        <v>40.609137055837564</v>
      </c>
      <c r="N16440" t="s">
        <v>7744</v>
      </c>
    </row>
    <row r="16441" spans="1:14">
      <c r="A16441">
        <v>81</v>
      </c>
      <c r="B16441" t="s">
        <v>19612</v>
      </c>
      <c r="C16441" t="s">
        <v>19613</v>
      </c>
      <c r="D16441">
        <v>2310</v>
      </c>
      <c r="E16441" s="1">
        <v>1.61</v>
      </c>
      <c r="F16441">
        <v>1.895</v>
      </c>
      <c r="G16441">
        <v>0.38</v>
      </c>
      <c r="H16441">
        <v>137</v>
      </c>
      <c r="I16441">
        <v>7.9</v>
      </c>
      <c r="J16441">
        <v>3.3899999999999998E-3</v>
      </c>
      <c r="K16441">
        <v>0.47099999999999997</v>
      </c>
      <c r="L16441">
        <v>1.6222639593908617</v>
      </c>
      <c r="M16441" s="2">
        <f t="shared" si="515"/>
        <v>41.116751269035532</v>
      </c>
      <c r="N16441" t="s">
        <v>7744</v>
      </c>
    </row>
    <row r="16442" spans="1:14">
      <c r="A16442">
        <v>82</v>
      </c>
      <c r="B16442" t="s">
        <v>19740</v>
      </c>
      <c r="C16442" t="s">
        <v>19741</v>
      </c>
      <c r="D16442">
        <v>850</v>
      </c>
      <c r="E16442" s="1">
        <v>1.6</v>
      </c>
      <c r="G16442">
        <v>0.35599999999999998</v>
      </c>
      <c r="H16442">
        <v>87</v>
      </c>
      <c r="I16442">
        <v>4.2</v>
      </c>
      <c r="J16442">
        <v>2.8400000000000001E-3</v>
      </c>
      <c r="L16442">
        <v>1.6222639593908617</v>
      </c>
      <c r="M16442" s="2">
        <f t="shared" si="515"/>
        <v>41.624365482233507</v>
      </c>
      <c r="N16442" t="s">
        <v>7744</v>
      </c>
    </row>
    <row r="16443" spans="1:14">
      <c r="A16443">
        <v>83</v>
      </c>
      <c r="B16443" t="s">
        <v>5130</v>
      </c>
      <c r="C16443" t="s">
        <v>5131</v>
      </c>
      <c r="D16443">
        <v>8159</v>
      </c>
      <c r="E16443" s="1">
        <v>1.5720000000000001</v>
      </c>
      <c r="F16443">
        <v>1.7330000000000001</v>
      </c>
      <c r="G16443">
        <v>0.25</v>
      </c>
      <c r="H16443">
        <v>316</v>
      </c>
      <c r="I16443" t="s">
        <v>18288</v>
      </c>
      <c r="J16443">
        <v>1.1560000000000001E-2</v>
      </c>
      <c r="K16443">
        <v>0.501</v>
      </c>
      <c r="L16443">
        <v>1.6222639593908617</v>
      </c>
      <c r="M16443" s="2">
        <f t="shared" si="515"/>
        <v>42.131979695431468</v>
      </c>
      <c r="N16443" t="s">
        <v>7744</v>
      </c>
    </row>
    <row r="16444" spans="1:14">
      <c r="A16444">
        <v>84</v>
      </c>
      <c r="B16444" t="s">
        <v>3762</v>
      </c>
      <c r="C16444" t="s">
        <v>3763</v>
      </c>
      <c r="D16444">
        <v>1113</v>
      </c>
      <c r="E16444" s="1">
        <v>1.5640000000000001</v>
      </c>
      <c r="G16444">
        <v>0.48799999999999999</v>
      </c>
      <c r="H16444">
        <v>84</v>
      </c>
      <c r="I16444">
        <v>4.2</v>
      </c>
      <c r="J16444">
        <v>3.8700000000000002E-3</v>
      </c>
      <c r="L16444">
        <v>1.6222639593908617</v>
      </c>
      <c r="M16444" s="2">
        <f t="shared" si="515"/>
        <v>42.639593908629443</v>
      </c>
      <c r="N16444" t="s">
        <v>7744</v>
      </c>
    </row>
    <row r="16445" spans="1:14">
      <c r="A16445">
        <v>85</v>
      </c>
      <c r="B16445" t="s">
        <v>18085</v>
      </c>
      <c r="C16445" t="s">
        <v>18086</v>
      </c>
      <c r="D16445">
        <v>6326</v>
      </c>
      <c r="E16445" s="1">
        <v>1.546</v>
      </c>
      <c r="F16445">
        <v>1.6879999999999999</v>
      </c>
      <c r="G16445">
        <v>0.28799999999999998</v>
      </c>
      <c r="H16445">
        <v>260</v>
      </c>
      <c r="I16445">
        <v>9.6999999999999993</v>
      </c>
      <c r="J16445">
        <v>9.8700000000000003E-3</v>
      </c>
      <c r="K16445">
        <v>0.503</v>
      </c>
      <c r="L16445">
        <v>1.6222639593908617</v>
      </c>
      <c r="M16445" s="2">
        <f t="shared" si="515"/>
        <v>43.147208121827411</v>
      </c>
      <c r="N16445" t="s">
        <v>7744</v>
      </c>
    </row>
    <row r="16446" spans="1:14">
      <c r="A16446">
        <v>86</v>
      </c>
      <c r="B16446" t="s">
        <v>3838</v>
      </c>
      <c r="C16446" t="s">
        <v>3839</v>
      </c>
      <c r="D16446">
        <v>1308</v>
      </c>
      <c r="E16446" s="1">
        <v>1.542</v>
      </c>
      <c r="F16446">
        <v>1.5129999999999999</v>
      </c>
      <c r="G16446">
        <v>0.312</v>
      </c>
      <c r="H16446">
        <v>144</v>
      </c>
      <c r="I16446">
        <v>4.0999999999999996</v>
      </c>
      <c r="J16446">
        <v>4.2100000000000002E-3</v>
      </c>
      <c r="K16446">
        <v>0.34499999999999997</v>
      </c>
      <c r="L16446">
        <v>1.6222639593908617</v>
      </c>
      <c r="M16446" s="2">
        <f t="shared" si="515"/>
        <v>43.654822335025379</v>
      </c>
      <c r="N16446" t="s">
        <v>7744</v>
      </c>
    </row>
    <row r="16447" spans="1:14">
      <c r="A16447">
        <v>87</v>
      </c>
      <c r="B16447" t="s">
        <v>11420</v>
      </c>
      <c r="C16447" t="s">
        <v>11421</v>
      </c>
      <c r="D16447">
        <v>774</v>
      </c>
      <c r="E16447" s="1">
        <v>1.538</v>
      </c>
      <c r="G16447">
        <v>0.29499999999999998</v>
      </c>
      <c r="H16447">
        <v>95</v>
      </c>
      <c r="I16447">
        <v>5.0999999999999996</v>
      </c>
      <c r="J16447">
        <v>1.8699999999999999E-3</v>
      </c>
      <c r="L16447">
        <v>1.6222639593908617</v>
      </c>
      <c r="M16447" s="2">
        <f t="shared" si="515"/>
        <v>44.162436548223347</v>
      </c>
      <c r="N16447" t="s">
        <v>7744</v>
      </c>
    </row>
    <row r="16448" spans="1:14">
      <c r="A16448">
        <v>88</v>
      </c>
      <c r="B16448" t="s">
        <v>7732</v>
      </c>
      <c r="C16448" t="s">
        <v>7733</v>
      </c>
      <c r="D16448">
        <v>695</v>
      </c>
      <c r="E16448" s="1">
        <v>1.5369999999999999</v>
      </c>
      <c r="F16448">
        <v>2.0710000000000002</v>
      </c>
      <c r="G16448">
        <v>0.185</v>
      </c>
      <c r="H16448">
        <v>65</v>
      </c>
      <c r="I16448">
        <v>4.0999999999999996</v>
      </c>
      <c r="J16448">
        <v>3.0200000000000001E-3</v>
      </c>
      <c r="K16448">
        <v>0.67600000000000005</v>
      </c>
      <c r="L16448">
        <v>1.6222639593908617</v>
      </c>
      <c r="M16448" s="2">
        <f t="shared" si="515"/>
        <v>44.670050761421322</v>
      </c>
      <c r="N16448" t="s">
        <v>7744</v>
      </c>
    </row>
    <row r="16449" spans="1:14">
      <c r="A16449">
        <v>89</v>
      </c>
      <c r="B16449" t="s">
        <v>19590</v>
      </c>
      <c r="C16449" t="s">
        <v>19591</v>
      </c>
      <c r="D16449">
        <v>5326</v>
      </c>
      <c r="E16449" s="1">
        <v>1.5209999999999999</v>
      </c>
      <c r="F16449">
        <v>1.823</v>
      </c>
      <c r="G16449">
        <v>0.14799999999999999</v>
      </c>
      <c r="H16449">
        <v>256</v>
      </c>
      <c r="I16449">
        <v>8.3000000000000007</v>
      </c>
      <c r="J16449">
        <v>9.4800000000000006E-3</v>
      </c>
      <c r="K16449">
        <v>0.53900000000000003</v>
      </c>
      <c r="L16449">
        <v>1.6222639593908617</v>
      </c>
      <c r="M16449" s="2">
        <f t="shared" si="515"/>
        <v>45.17766497461929</v>
      </c>
      <c r="N16449" t="s">
        <v>7744</v>
      </c>
    </row>
    <row r="16450" spans="1:14">
      <c r="A16450">
        <v>90</v>
      </c>
      <c r="B16450" t="s">
        <v>16892</v>
      </c>
      <c r="C16450" t="s">
        <v>16893</v>
      </c>
      <c r="D16450">
        <v>1726</v>
      </c>
      <c r="E16450" s="1">
        <v>1.51</v>
      </c>
      <c r="F16450">
        <v>1.296</v>
      </c>
      <c r="G16450">
        <v>0.22500000000000001</v>
      </c>
      <c r="H16450">
        <v>120</v>
      </c>
      <c r="I16450">
        <v>9.4</v>
      </c>
      <c r="J16450">
        <v>3.79E-3</v>
      </c>
      <c r="K16450">
        <v>0.436</v>
      </c>
      <c r="L16450">
        <v>1.6222639593908617</v>
      </c>
      <c r="M16450" s="2">
        <f t="shared" si="515"/>
        <v>45.685279187817258</v>
      </c>
      <c r="N16450" t="s">
        <v>7744</v>
      </c>
    </row>
    <row r="16451" spans="1:14">
      <c r="A16451">
        <v>91</v>
      </c>
      <c r="B16451" t="s">
        <v>19686</v>
      </c>
      <c r="C16451" t="s">
        <v>19687</v>
      </c>
      <c r="D16451">
        <v>702</v>
      </c>
      <c r="E16451" s="1">
        <v>1.5</v>
      </c>
      <c r="G16451">
        <v>0.186</v>
      </c>
      <c r="H16451">
        <v>43</v>
      </c>
      <c r="I16451">
        <v>5.8</v>
      </c>
      <c r="J16451">
        <v>1.57E-3</v>
      </c>
      <c r="L16451">
        <v>1.6222639593908617</v>
      </c>
      <c r="M16451" s="2">
        <f t="shared" si="515"/>
        <v>46.192893401015226</v>
      </c>
      <c r="N16451" t="s">
        <v>7744</v>
      </c>
    </row>
    <row r="16452" spans="1:14">
      <c r="A16452">
        <v>92</v>
      </c>
      <c r="B16452" t="s">
        <v>3782</v>
      </c>
      <c r="C16452" t="s">
        <v>3783</v>
      </c>
      <c r="D16452">
        <v>2391</v>
      </c>
      <c r="E16452" s="1">
        <v>1.5</v>
      </c>
      <c r="F16452">
        <v>1.4710000000000001</v>
      </c>
      <c r="G16452">
        <v>0.308</v>
      </c>
      <c r="H16452">
        <v>159</v>
      </c>
      <c r="I16452">
        <v>6.1</v>
      </c>
      <c r="J16452">
        <v>6.2100000000000002E-3</v>
      </c>
      <c r="K16452">
        <v>0.46899999999999997</v>
      </c>
      <c r="L16452">
        <v>1.6222639593908617</v>
      </c>
      <c r="M16452" s="2">
        <f t="shared" si="515"/>
        <v>46.700507614213201</v>
      </c>
      <c r="N16452" t="s">
        <v>7744</v>
      </c>
    </row>
    <row r="16453" spans="1:14">
      <c r="A16453">
        <v>93</v>
      </c>
      <c r="B16453" t="s">
        <v>3830</v>
      </c>
      <c r="C16453" t="s">
        <v>3831</v>
      </c>
      <c r="D16453">
        <v>586</v>
      </c>
      <c r="E16453" s="1">
        <v>1.488</v>
      </c>
      <c r="F16453">
        <v>1.621</v>
      </c>
      <c r="G16453">
        <v>0.17699999999999999</v>
      </c>
      <c r="H16453">
        <v>62</v>
      </c>
      <c r="I16453">
        <v>3.9</v>
      </c>
      <c r="J16453">
        <v>1.82E-3</v>
      </c>
      <c r="K16453">
        <v>0.38600000000000001</v>
      </c>
      <c r="L16453">
        <v>1.6222639593908617</v>
      </c>
      <c r="M16453" s="2">
        <f t="shared" si="515"/>
        <v>47.208121827411169</v>
      </c>
      <c r="N16453" t="s">
        <v>7744</v>
      </c>
    </row>
    <row r="16454" spans="1:14">
      <c r="A16454">
        <v>94</v>
      </c>
      <c r="B16454" t="s">
        <v>11320</v>
      </c>
      <c r="C16454" t="s">
        <v>11321</v>
      </c>
      <c r="D16454">
        <v>1503</v>
      </c>
      <c r="E16454" s="1">
        <v>1.472</v>
      </c>
      <c r="F16454">
        <v>1.7190000000000001</v>
      </c>
      <c r="G16454">
        <v>0.17</v>
      </c>
      <c r="H16454">
        <v>53</v>
      </c>
      <c r="I16454">
        <v>7.4</v>
      </c>
      <c r="J16454">
        <v>3.3400000000000001E-3</v>
      </c>
      <c r="K16454">
        <v>0.52900000000000003</v>
      </c>
      <c r="L16454">
        <v>1.6222639593908617</v>
      </c>
      <c r="M16454" s="2">
        <f t="shared" si="515"/>
        <v>47.715736040609137</v>
      </c>
      <c r="N16454" t="s">
        <v>7744</v>
      </c>
    </row>
    <row r="16455" spans="1:14">
      <c r="A16455">
        <v>95</v>
      </c>
      <c r="B16455" t="s">
        <v>4940</v>
      </c>
      <c r="C16455" t="s">
        <v>4941</v>
      </c>
      <c r="D16455">
        <v>1787</v>
      </c>
      <c r="E16455" s="1">
        <v>1.464</v>
      </c>
      <c r="F16455">
        <v>0.92200000000000004</v>
      </c>
      <c r="G16455">
        <v>0.184</v>
      </c>
      <c r="H16455">
        <v>76</v>
      </c>
      <c r="I16455" t="s">
        <v>18288</v>
      </c>
      <c r="J16455">
        <v>3.3E-3</v>
      </c>
      <c r="K16455">
        <v>0.34799999999999998</v>
      </c>
      <c r="L16455">
        <v>1.6222639593908617</v>
      </c>
      <c r="M16455" s="2">
        <f t="shared" si="515"/>
        <v>48.223350253807105</v>
      </c>
      <c r="N16455" t="s">
        <v>7744</v>
      </c>
    </row>
    <row r="16456" spans="1:14">
      <c r="A16456">
        <v>96</v>
      </c>
      <c r="B16456" t="s">
        <v>3784</v>
      </c>
      <c r="C16456" t="s">
        <v>3785</v>
      </c>
      <c r="D16456">
        <v>1095</v>
      </c>
      <c r="E16456" s="1">
        <v>1.4630000000000001</v>
      </c>
      <c r="F16456">
        <v>1.6579999999999999</v>
      </c>
      <c r="G16456">
        <v>0.311</v>
      </c>
      <c r="H16456">
        <v>61</v>
      </c>
      <c r="I16456">
        <v>6.7</v>
      </c>
      <c r="J16456">
        <v>2.2899999999999999E-3</v>
      </c>
      <c r="K16456">
        <v>0.47</v>
      </c>
      <c r="L16456">
        <v>1.6222639593908617</v>
      </c>
      <c r="M16456" s="2">
        <f t="shared" si="515"/>
        <v>48.73096446700508</v>
      </c>
      <c r="N16456" t="s">
        <v>7744</v>
      </c>
    </row>
    <row r="16457" spans="1:14">
      <c r="A16457">
        <v>97</v>
      </c>
      <c r="B16457" t="s">
        <v>7701</v>
      </c>
      <c r="C16457" t="s">
        <v>7702</v>
      </c>
      <c r="D16457">
        <v>1205</v>
      </c>
      <c r="E16457" s="1">
        <v>1.458</v>
      </c>
      <c r="F16457">
        <v>1.661</v>
      </c>
      <c r="G16457">
        <v>0.23200000000000001</v>
      </c>
      <c r="H16457">
        <v>56</v>
      </c>
      <c r="I16457">
        <v>9.4</v>
      </c>
      <c r="J16457">
        <v>2.3500000000000001E-3</v>
      </c>
      <c r="K16457">
        <v>0.54</v>
      </c>
      <c r="L16457">
        <v>1.6222639593908617</v>
      </c>
      <c r="M16457" s="2">
        <f t="shared" ref="M16457:M16488" si="516">A16457/197*100</f>
        <v>49.238578680203041</v>
      </c>
      <c r="N16457" t="s">
        <v>7744</v>
      </c>
    </row>
    <row r="16458" spans="1:14">
      <c r="A16458">
        <v>98</v>
      </c>
      <c r="B16458" t="s">
        <v>3848</v>
      </c>
      <c r="C16458" t="s">
        <v>3849</v>
      </c>
      <c r="D16458">
        <v>2978</v>
      </c>
      <c r="E16458" s="1">
        <v>1.4390000000000001</v>
      </c>
      <c r="F16458">
        <v>1.6719999999999999</v>
      </c>
      <c r="G16458">
        <v>0.32800000000000001</v>
      </c>
      <c r="H16458">
        <v>320</v>
      </c>
      <c r="I16458">
        <v>3.5</v>
      </c>
      <c r="J16458">
        <v>1.3599999999999999E-2</v>
      </c>
      <c r="K16458">
        <v>0.51900000000000002</v>
      </c>
      <c r="L16458">
        <v>1.6222639593908617</v>
      </c>
      <c r="M16458" s="2">
        <f t="shared" si="516"/>
        <v>49.746192893401016</v>
      </c>
      <c r="N16458" t="s">
        <v>7744</v>
      </c>
    </row>
    <row r="16459" spans="1:14">
      <c r="A16459">
        <v>99</v>
      </c>
      <c r="B16459" t="s">
        <v>3832</v>
      </c>
      <c r="C16459" t="s">
        <v>3833</v>
      </c>
      <c r="D16459">
        <v>847</v>
      </c>
      <c r="E16459" s="1">
        <v>1.4359999999999999</v>
      </c>
      <c r="G16459">
        <v>0.58299999999999996</v>
      </c>
      <c r="H16459">
        <v>60</v>
      </c>
      <c r="I16459">
        <v>3.4</v>
      </c>
      <c r="J16459">
        <v>3.8400000000000001E-3</v>
      </c>
      <c r="L16459">
        <v>1.6222639593908617</v>
      </c>
      <c r="M16459" s="2">
        <f t="shared" si="516"/>
        <v>50.253807106598977</v>
      </c>
      <c r="N16459" t="s">
        <v>7744</v>
      </c>
    </row>
    <row r="16460" spans="1:14">
      <c r="A16460">
        <v>100</v>
      </c>
      <c r="B16460" t="s">
        <v>3774</v>
      </c>
      <c r="C16460" t="s">
        <v>3775</v>
      </c>
      <c r="D16460">
        <v>6312</v>
      </c>
      <c r="E16460" s="1">
        <v>1.3839999999999999</v>
      </c>
      <c r="F16460">
        <v>1.542</v>
      </c>
      <c r="G16460">
        <v>0.20300000000000001</v>
      </c>
      <c r="H16460">
        <v>251</v>
      </c>
      <c r="I16460">
        <v>8.9</v>
      </c>
      <c r="J16460">
        <v>1.077E-2</v>
      </c>
      <c r="K16460">
        <v>0.47899999999999998</v>
      </c>
      <c r="L16460">
        <v>1.6222639593908617</v>
      </c>
      <c r="M16460" s="2">
        <f t="shared" si="516"/>
        <v>50.761421319796952</v>
      </c>
      <c r="N16460" t="s">
        <v>7744</v>
      </c>
    </row>
    <row r="16461" spans="1:14">
      <c r="A16461">
        <v>101</v>
      </c>
      <c r="B16461" t="s">
        <v>5498</v>
      </c>
      <c r="C16461" t="s">
        <v>5499</v>
      </c>
      <c r="D16461">
        <v>13833</v>
      </c>
      <c r="E16461" s="1">
        <v>1.383</v>
      </c>
      <c r="F16461">
        <v>1.6359999999999999</v>
      </c>
      <c r="G16461">
        <v>0.18</v>
      </c>
      <c r="H16461">
        <v>527</v>
      </c>
      <c r="I16461">
        <v>9.3000000000000007</v>
      </c>
      <c r="J16461">
        <v>2.0080000000000001E-2</v>
      </c>
      <c r="K16461">
        <v>0.437</v>
      </c>
      <c r="L16461">
        <v>1.6222639593908617</v>
      </c>
      <c r="M16461" s="2">
        <f t="shared" si="516"/>
        <v>51.26903553299492</v>
      </c>
      <c r="N16461" t="s">
        <v>7744</v>
      </c>
    </row>
    <row r="16462" spans="1:14">
      <c r="A16462">
        <v>102</v>
      </c>
      <c r="B16462" t="s">
        <v>7695</v>
      </c>
      <c r="C16462" t="s">
        <v>7696</v>
      </c>
      <c r="D16462">
        <v>353</v>
      </c>
      <c r="E16462" s="1">
        <v>1.3779999999999999</v>
      </c>
      <c r="F16462">
        <v>1.448</v>
      </c>
      <c r="G16462">
        <v>0.874</v>
      </c>
      <c r="H16462">
        <v>103</v>
      </c>
      <c r="I16462">
        <v>1.7</v>
      </c>
      <c r="J16462">
        <v>1.25E-3</v>
      </c>
      <c r="K16462">
        <v>0.41599999999999998</v>
      </c>
      <c r="L16462">
        <v>1.6222639593908617</v>
      </c>
      <c r="M16462" s="2">
        <f t="shared" si="516"/>
        <v>51.776649746192895</v>
      </c>
      <c r="N16462" t="s">
        <v>7744</v>
      </c>
    </row>
    <row r="16463" spans="1:14">
      <c r="A16463">
        <v>103</v>
      </c>
      <c r="B16463" t="s">
        <v>13033</v>
      </c>
      <c r="C16463" t="s">
        <v>13034</v>
      </c>
      <c r="D16463">
        <v>559</v>
      </c>
      <c r="E16463" s="1">
        <v>1.3640000000000001</v>
      </c>
      <c r="G16463">
        <v>0.39800000000000002</v>
      </c>
      <c r="H16463">
        <v>88</v>
      </c>
      <c r="I16463">
        <v>3.4</v>
      </c>
      <c r="J16463">
        <v>2.1199999999999999E-3</v>
      </c>
      <c r="L16463">
        <v>1.6222639593908617</v>
      </c>
      <c r="M16463" s="2">
        <f t="shared" si="516"/>
        <v>52.284263959390863</v>
      </c>
      <c r="N16463" t="s">
        <v>7744</v>
      </c>
    </row>
    <row r="16464" spans="1:14">
      <c r="A16464">
        <v>104</v>
      </c>
      <c r="B16464" t="s">
        <v>5090</v>
      </c>
      <c r="C16464" t="s">
        <v>5091</v>
      </c>
      <c r="D16464">
        <v>3686</v>
      </c>
      <c r="E16464" s="1">
        <v>1.3580000000000001</v>
      </c>
      <c r="F16464">
        <v>1.444</v>
      </c>
      <c r="G16464">
        <v>0.183</v>
      </c>
      <c r="H16464">
        <v>235</v>
      </c>
      <c r="I16464">
        <v>7.1</v>
      </c>
      <c r="J16464">
        <v>9.5700000000000004E-3</v>
      </c>
      <c r="K16464">
        <v>0.48</v>
      </c>
      <c r="L16464">
        <v>1.6222639593908617</v>
      </c>
      <c r="M16464" s="2">
        <f t="shared" si="516"/>
        <v>52.791878172588838</v>
      </c>
      <c r="N16464" t="s">
        <v>7744</v>
      </c>
    </row>
    <row r="16465" spans="1:14">
      <c r="A16465">
        <v>105</v>
      </c>
      <c r="B16465" t="s">
        <v>16870</v>
      </c>
      <c r="C16465" t="s">
        <v>16871</v>
      </c>
      <c r="D16465">
        <v>1232</v>
      </c>
      <c r="E16465" s="1">
        <v>1.351</v>
      </c>
      <c r="F16465">
        <v>0.94</v>
      </c>
      <c r="G16465">
        <v>5.5E-2</v>
      </c>
      <c r="H16465">
        <v>181</v>
      </c>
      <c r="I16465">
        <v>6.1</v>
      </c>
      <c r="J16465">
        <v>3.9199999999999999E-3</v>
      </c>
      <c r="K16465">
        <v>0.35399999999999998</v>
      </c>
      <c r="L16465">
        <v>1.6222639593908617</v>
      </c>
      <c r="M16465" s="2">
        <f t="shared" si="516"/>
        <v>53.299492385786806</v>
      </c>
      <c r="N16465" t="s">
        <v>7744</v>
      </c>
    </row>
    <row r="16466" spans="1:14">
      <c r="A16466">
        <v>106</v>
      </c>
      <c r="B16466" t="s">
        <v>3776</v>
      </c>
      <c r="C16466" t="s">
        <v>3777</v>
      </c>
      <c r="D16466">
        <v>2469</v>
      </c>
      <c r="E16466" s="1">
        <v>1.329</v>
      </c>
      <c r="F16466">
        <v>1.33</v>
      </c>
      <c r="G16466">
        <v>0.17799999999999999</v>
      </c>
      <c r="H16466">
        <v>101</v>
      </c>
      <c r="I16466">
        <v>9.4</v>
      </c>
      <c r="J16466">
        <v>5.0200000000000002E-3</v>
      </c>
      <c r="K16466">
        <v>0.45800000000000002</v>
      </c>
      <c r="L16466">
        <v>1.6222639593908617</v>
      </c>
      <c r="M16466" s="2">
        <f t="shared" si="516"/>
        <v>53.807106598984767</v>
      </c>
      <c r="N16466" t="s">
        <v>7744</v>
      </c>
    </row>
    <row r="16467" spans="1:14">
      <c r="A16467">
        <v>107</v>
      </c>
      <c r="B16467" t="s">
        <v>3842</v>
      </c>
      <c r="C16467" t="s">
        <v>3843</v>
      </c>
      <c r="D16467">
        <v>674</v>
      </c>
      <c r="E16467" s="1">
        <v>1.3160000000000001</v>
      </c>
      <c r="F16467">
        <v>1.226</v>
      </c>
      <c r="G16467">
        <v>0.115</v>
      </c>
      <c r="H16467">
        <v>52</v>
      </c>
      <c r="I16467">
        <v>7.4</v>
      </c>
      <c r="J16467">
        <v>1.16E-3</v>
      </c>
      <c r="K16467">
        <v>0.3</v>
      </c>
      <c r="L16467">
        <v>1.6222639593908617</v>
      </c>
      <c r="M16467" s="2">
        <f t="shared" si="516"/>
        <v>54.314720812182735</v>
      </c>
      <c r="N16467" t="s">
        <v>7744</v>
      </c>
    </row>
    <row r="16468" spans="1:14">
      <c r="A16468">
        <v>108</v>
      </c>
      <c r="B16468" t="s">
        <v>3760</v>
      </c>
      <c r="C16468" t="s">
        <v>3761</v>
      </c>
      <c r="D16468">
        <v>2490</v>
      </c>
      <c r="E16468" s="1">
        <v>1.264</v>
      </c>
      <c r="F16468">
        <v>1.7250000000000001</v>
      </c>
      <c r="G16468">
        <v>0.13400000000000001</v>
      </c>
      <c r="H16468">
        <v>202</v>
      </c>
      <c r="I16468">
        <v>7</v>
      </c>
      <c r="J16468">
        <v>5.7299999999999999E-3</v>
      </c>
      <c r="K16468">
        <v>0.499</v>
      </c>
      <c r="L16468">
        <v>1.6222639593908617</v>
      </c>
      <c r="M16468" s="2">
        <f t="shared" si="516"/>
        <v>54.82233502538071</v>
      </c>
      <c r="N16468" t="s">
        <v>7744</v>
      </c>
    </row>
    <row r="16469" spans="1:14">
      <c r="A16469">
        <v>109</v>
      </c>
      <c r="B16469" t="s">
        <v>19738</v>
      </c>
      <c r="C16469" t="s">
        <v>19739</v>
      </c>
      <c r="D16469">
        <v>372</v>
      </c>
      <c r="E16469" s="1">
        <v>1.25</v>
      </c>
      <c r="G16469">
        <v>0.125</v>
      </c>
      <c r="H16469">
        <v>48</v>
      </c>
      <c r="I16469">
        <v>5.9</v>
      </c>
      <c r="J16469">
        <v>9.5E-4</v>
      </c>
      <c r="L16469">
        <v>1.6222639593908617</v>
      </c>
      <c r="M16469" s="2">
        <f t="shared" si="516"/>
        <v>55.329949238578678</v>
      </c>
      <c r="N16469" t="s">
        <v>7744</v>
      </c>
    </row>
    <row r="16470" spans="1:14">
      <c r="A16470">
        <v>110</v>
      </c>
      <c r="B16470" t="s">
        <v>18146</v>
      </c>
      <c r="C16470" t="s">
        <v>18147</v>
      </c>
      <c r="D16470">
        <v>3872</v>
      </c>
      <c r="E16470" s="1">
        <v>1.2410000000000001</v>
      </c>
      <c r="F16470">
        <v>1.4019999999999999</v>
      </c>
      <c r="G16470">
        <v>0.13400000000000001</v>
      </c>
      <c r="H16470">
        <v>291</v>
      </c>
      <c r="I16470">
        <v>7.1</v>
      </c>
      <c r="J16470">
        <v>8.3400000000000002E-3</v>
      </c>
      <c r="K16470">
        <v>0.42499999999999999</v>
      </c>
      <c r="L16470">
        <v>1.6222639593908617</v>
      </c>
      <c r="M16470" s="2">
        <f t="shared" si="516"/>
        <v>55.837563451776653</v>
      </c>
      <c r="N16470" t="s">
        <v>7744</v>
      </c>
    </row>
    <row r="16471" spans="1:14">
      <c r="A16471">
        <v>111</v>
      </c>
      <c r="B16471" t="s">
        <v>19542</v>
      </c>
      <c r="C16471" t="s">
        <v>19543</v>
      </c>
      <c r="D16471">
        <v>3367</v>
      </c>
      <c r="E16471" s="1">
        <v>1.238</v>
      </c>
      <c r="F16471">
        <v>1.51</v>
      </c>
      <c r="G16471">
        <v>0.188</v>
      </c>
      <c r="H16471">
        <v>117</v>
      </c>
      <c r="I16471" t="s">
        <v>18288</v>
      </c>
      <c r="J16471">
        <v>3.5799999999999998E-3</v>
      </c>
      <c r="K16471">
        <v>0.42499999999999999</v>
      </c>
      <c r="L16471">
        <v>1.6222639593908617</v>
      </c>
      <c r="M16471" s="2">
        <f t="shared" si="516"/>
        <v>56.345177664974621</v>
      </c>
      <c r="N16471" t="s">
        <v>7744</v>
      </c>
    </row>
    <row r="16472" spans="1:14">
      <c r="A16472">
        <v>112</v>
      </c>
      <c r="B16472" t="s">
        <v>18154</v>
      </c>
      <c r="C16472" t="s">
        <v>18155</v>
      </c>
      <c r="D16472">
        <v>2710</v>
      </c>
      <c r="E16472" s="1">
        <v>1.234</v>
      </c>
      <c r="F16472">
        <v>1.4279999999999999</v>
      </c>
      <c r="G16472">
        <v>0.23599999999999999</v>
      </c>
      <c r="H16472">
        <v>313</v>
      </c>
      <c r="I16472">
        <v>5.6</v>
      </c>
      <c r="J16472">
        <v>7.2300000000000003E-3</v>
      </c>
      <c r="K16472">
        <v>0.42899999999999999</v>
      </c>
      <c r="L16472">
        <v>1.6222639593908617</v>
      </c>
      <c r="M16472" s="2">
        <f t="shared" si="516"/>
        <v>56.852791878172596</v>
      </c>
      <c r="N16472" t="s">
        <v>7744</v>
      </c>
    </row>
    <row r="16473" spans="1:14">
      <c r="A16473">
        <v>113</v>
      </c>
      <c r="B16473" t="s">
        <v>3810</v>
      </c>
      <c r="C16473" t="s">
        <v>3811</v>
      </c>
      <c r="D16473">
        <v>1824</v>
      </c>
      <c r="E16473" s="1">
        <v>1.2230000000000001</v>
      </c>
      <c r="F16473">
        <v>1.4650000000000001</v>
      </c>
      <c r="G16473">
        <v>0.182</v>
      </c>
      <c r="H16473">
        <v>44</v>
      </c>
      <c r="I16473" t="s">
        <v>18288</v>
      </c>
      <c r="J16473">
        <v>2.4299999999999999E-3</v>
      </c>
      <c r="K16473">
        <v>0.50700000000000001</v>
      </c>
      <c r="L16473">
        <v>1.6222639593908617</v>
      </c>
      <c r="M16473" s="2">
        <f t="shared" si="516"/>
        <v>57.360406091370564</v>
      </c>
      <c r="N16473" t="s">
        <v>7744</v>
      </c>
    </row>
    <row r="16474" spans="1:14">
      <c r="A16474">
        <v>114</v>
      </c>
      <c r="B16474" t="s">
        <v>5132</v>
      </c>
      <c r="C16474" t="s">
        <v>5133</v>
      </c>
      <c r="D16474">
        <v>3385</v>
      </c>
      <c r="E16474" s="1">
        <v>1.2230000000000001</v>
      </c>
      <c r="F16474">
        <v>1.2809999999999999</v>
      </c>
      <c r="G16474">
        <v>0.38200000000000001</v>
      </c>
      <c r="H16474">
        <v>102</v>
      </c>
      <c r="I16474" t="s">
        <v>18288</v>
      </c>
      <c r="J16474">
        <v>4.1799999999999997E-3</v>
      </c>
      <c r="K16474">
        <v>0.433</v>
      </c>
      <c r="L16474">
        <v>1.6222639593908617</v>
      </c>
      <c r="M16474" s="2">
        <f t="shared" si="516"/>
        <v>57.868020304568525</v>
      </c>
      <c r="N16474" t="s">
        <v>7744</v>
      </c>
    </row>
    <row r="16475" spans="1:14">
      <c r="A16475">
        <v>115</v>
      </c>
      <c r="B16475" t="s">
        <v>8680</v>
      </c>
      <c r="C16475" t="s">
        <v>8681</v>
      </c>
      <c r="D16475">
        <v>827</v>
      </c>
      <c r="E16475" s="1">
        <v>1.222</v>
      </c>
      <c r="F16475">
        <v>1.1619999999999999</v>
      </c>
      <c r="G16475">
        <v>0.34799999999999998</v>
      </c>
      <c r="H16475">
        <v>46</v>
      </c>
      <c r="I16475">
        <v>8.6</v>
      </c>
      <c r="J16475">
        <v>1.4599999999999999E-3</v>
      </c>
      <c r="K16475">
        <v>0.33700000000000002</v>
      </c>
      <c r="L16475">
        <v>1.6222639593908617</v>
      </c>
      <c r="M16475" s="2">
        <f t="shared" si="516"/>
        <v>58.375634517766493</v>
      </c>
      <c r="N16475" t="s">
        <v>7744</v>
      </c>
    </row>
    <row r="16476" spans="1:14">
      <c r="A16476">
        <v>116</v>
      </c>
      <c r="B16476" t="s">
        <v>5550</v>
      </c>
      <c r="C16476" t="s">
        <v>5551</v>
      </c>
      <c r="D16476">
        <v>3009</v>
      </c>
      <c r="E16476" s="1">
        <v>1.216</v>
      </c>
      <c r="F16476">
        <v>1.262</v>
      </c>
      <c r="G16476">
        <v>0.14899999999999999</v>
      </c>
      <c r="H16476">
        <v>208</v>
      </c>
      <c r="I16476">
        <v>6.5</v>
      </c>
      <c r="J16476">
        <v>7.2700000000000004E-3</v>
      </c>
      <c r="K16476">
        <v>0.38200000000000001</v>
      </c>
      <c r="L16476">
        <v>1.6222639593908617</v>
      </c>
      <c r="M16476" s="2">
        <f t="shared" si="516"/>
        <v>58.883248730964468</v>
      </c>
      <c r="N16476" t="s">
        <v>7744</v>
      </c>
    </row>
    <row r="16477" spans="1:14">
      <c r="A16477">
        <v>117</v>
      </c>
      <c r="B16477" t="s">
        <v>7710</v>
      </c>
      <c r="C16477" t="s">
        <v>7711</v>
      </c>
      <c r="D16477">
        <v>631</v>
      </c>
      <c r="E16477" s="1">
        <v>1.1859999999999999</v>
      </c>
      <c r="F16477">
        <v>1.2370000000000001</v>
      </c>
      <c r="G16477">
        <v>0.161</v>
      </c>
      <c r="H16477">
        <v>62</v>
      </c>
      <c r="I16477">
        <v>5.9</v>
      </c>
      <c r="J16477">
        <v>1.5200000000000001E-3</v>
      </c>
      <c r="K16477">
        <v>0.34300000000000003</v>
      </c>
      <c r="L16477">
        <v>1.6222639593908617</v>
      </c>
      <c r="M16477" s="2">
        <f t="shared" si="516"/>
        <v>59.390862944162436</v>
      </c>
      <c r="N16477" t="s">
        <v>7744</v>
      </c>
    </row>
    <row r="16478" spans="1:14">
      <c r="A16478">
        <v>118</v>
      </c>
      <c r="B16478" t="s">
        <v>5134</v>
      </c>
      <c r="C16478" t="s">
        <v>5135</v>
      </c>
      <c r="D16478">
        <v>899</v>
      </c>
      <c r="E16478" s="1">
        <v>1.169</v>
      </c>
      <c r="F16478">
        <v>1.5720000000000001</v>
      </c>
      <c r="G16478">
        <v>0.222</v>
      </c>
      <c r="H16478">
        <v>27</v>
      </c>
      <c r="I16478">
        <v>8.3000000000000007</v>
      </c>
      <c r="J16478">
        <v>1.2099999999999999E-3</v>
      </c>
      <c r="K16478">
        <v>0.41599999999999998</v>
      </c>
      <c r="L16478">
        <v>1.6222639593908617</v>
      </c>
      <c r="M16478" s="2">
        <f t="shared" si="516"/>
        <v>59.898477157360411</v>
      </c>
      <c r="N16478" t="s">
        <v>7744</v>
      </c>
    </row>
    <row r="16479" spans="1:14">
      <c r="A16479">
        <v>119</v>
      </c>
      <c r="B16479" t="s">
        <v>7726</v>
      </c>
      <c r="C16479" t="s">
        <v>7727</v>
      </c>
      <c r="D16479">
        <v>549</v>
      </c>
      <c r="E16479" s="1">
        <v>1.169</v>
      </c>
      <c r="F16479">
        <v>1.333</v>
      </c>
      <c r="G16479">
        <v>0.1</v>
      </c>
      <c r="H16479">
        <v>50</v>
      </c>
      <c r="I16479">
        <v>5.5</v>
      </c>
      <c r="J16479">
        <v>1.66E-3</v>
      </c>
      <c r="K16479">
        <v>0.42199999999999999</v>
      </c>
      <c r="L16479">
        <v>1.6222639593908617</v>
      </c>
      <c r="M16479" s="2">
        <f t="shared" si="516"/>
        <v>60.406091370558379</v>
      </c>
      <c r="N16479" t="s">
        <v>7744</v>
      </c>
    </row>
    <row r="16480" spans="1:14">
      <c r="A16480">
        <v>120</v>
      </c>
      <c r="B16480" t="s">
        <v>3854</v>
      </c>
      <c r="C16480" t="s">
        <v>3855</v>
      </c>
      <c r="D16480">
        <v>107</v>
      </c>
      <c r="E16480" s="1">
        <v>1.167</v>
      </c>
      <c r="F16480">
        <v>1.167</v>
      </c>
      <c r="G16480">
        <v>0.14299999999999999</v>
      </c>
      <c r="H16480">
        <v>49</v>
      </c>
      <c r="I16480">
        <v>2</v>
      </c>
      <c r="J16480">
        <v>3.8999999999999999E-4</v>
      </c>
      <c r="K16480">
        <v>0.26400000000000001</v>
      </c>
      <c r="L16480">
        <v>1.6222639593908617</v>
      </c>
      <c r="M16480" s="2">
        <f t="shared" si="516"/>
        <v>60.913705583756354</v>
      </c>
      <c r="N16480" t="s">
        <v>7744</v>
      </c>
    </row>
    <row r="16481" spans="1:14">
      <c r="A16481">
        <v>121</v>
      </c>
      <c r="B16481" t="s">
        <v>18830</v>
      </c>
      <c r="C16481" t="s">
        <v>18831</v>
      </c>
      <c r="D16481">
        <v>1843</v>
      </c>
      <c r="E16481" s="1">
        <v>1.1299999999999999</v>
      </c>
      <c r="F16481">
        <v>1.214</v>
      </c>
      <c r="G16481">
        <v>0.113</v>
      </c>
      <c r="H16481">
        <v>141</v>
      </c>
      <c r="I16481">
        <v>7.5</v>
      </c>
      <c r="J16481">
        <v>3.3999999999999998E-3</v>
      </c>
      <c r="K16481">
        <v>0.32700000000000001</v>
      </c>
      <c r="L16481">
        <v>1.6222639593908617</v>
      </c>
      <c r="M16481" s="2">
        <f t="shared" si="516"/>
        <v>61.421319796954307</v>
      </c>
      <c r="N16481" t="s">
        <v>7744</v>
      </c>
    </row>
    <row r="16482" spans="1:14">
      <c r="A16482">
        <v>122</v>
      </c>
      <c r="B16482" t="s">
        <v>8698</v>
      </c>
      <c r="C16482" t="s">
        <v>8699</v>
      </c>
      <c r="D16482">
        <v>1131</v>
      </c>
      <c r="E16482" s="1">
        <v>1.0920000000000001</v>
      </c>
      <c r="G16482">
        <v>8.6999999999999994E-2</v>
      </c>
      <c r="H16482">
        <v>275</v>
      </c>
      <c r="I16482">
        <v>4.4000000000000004</v>
      </c>
      <c r="J16482">
        <v>3.9399999999999999E-3</v>
      </c>
      <c r="L16482">
        <v>1.6222639593908617</v>
      </c>
      <c r="M16482" s="2">
        <f t="shared" si="516"/>
        <v>61.928934010152282</v>
      </c>
      <c r="N16482" t="s">
        <v>7744</v>
      </c>
    </row>
    <row r="16483" spans="1:14">
      <c r="A16483">
        <v>123</v>
      </c>
      <c r="B16483" t="s">
        <v>3846</v>
      </c>
      <c r="C16483" t="s">
        <v>3847</v>
      </c>
      <c r="D16483">
        <v>1807</v>
      </c>
      <c r="E16483" s="1">
        <v>1.0660000000000001</v>
      </c>
      <c r="F16483">
        <v>1.179</v>
      </c>
      <c r="G16483">
        <v>0.307</v>
      </c>
      <c r="H16483">
        <v>199</v>
      </c>
      <c r="I16483">
        <v>4.4000000000000004</v>
      </c>
      <c r="J16483">
        <v>5.4200000000000003E-3</v>
      </c>
      <c r="K16483">
        <v>0.33100000000000002</v>
      </c>
      <c r="L16483">
        <v>1.6222639593908617</v>
      </c>
      <c r="M16483" s="2">
        <f t="shared" si="516"/>
        <v>62.43654822335025</v>
      </c>
      <c r="N16483" t="s">
        <v>7744</v>
      </c>
    </row>
    <row r="16484" spans="1:14">
      <c r="A16484">
        <v>124</v>
      </c>
      <c r="B16484" t="s">
        <v>5166</v>
      </c>
      <c r="C16484" t="s">
        <v>5167</v>
      </c>
      <c r="D16484">
        <v>561</v>
      </c>
      <c r="E16484" s="1">
        <v>1.0609999999999999</v>
      </c>
      <c r="F16484">
        <v>1.2889999999999999</v>
      </c>
      <c r="G16484">
        <v>0.11799999999999999</v>
      </c>
      <c r="H16484">
        <v>170</v>
      </c>
      <c r="I16484">
        <v>2.7</v>
      </c>
      <c r="J16484">
        <v>3.0500000000000002E-3</v>
      </c>
      <c r="K16484">
        <v>0.41499999999999998</v>
      </c>
      <c r="L16484">
        <v>1.6222639593908617</v>
      </c>
      <c r="M16484" s="2">
        <f t="shared" si="516"/>
        <v>62.944162436548226</v>
      </c>
      <c r="N16484" t="s">
        <v>7744</v>
      </c>
    </row>
    <row r="16485" spans="1:14">
      <c r="A16485">
        <v>125</v>
      </c>
      <c r="B16485" t="s">
        <v>7714</v>
      </c>
      <c r="C16485" t="s">
        <v>7715</v>
      </c>
      <c r="D16485">
        <v>955</v>
      </c>
      <c r="E16485" s="1">
        <v>1.0329999999999999</v>
      </c>
      <c r="F16485">
        <v>1.2809999999999999</v>
      </c>
      <c r="G16485">
        <v>0.22</v>
      </c>
      <c r="H16485">
        <v>41</v>
      </c>
      <c r="I16485">
        <v>7.8</v>
      </c>
      <c r="J16485">
        <v>1.57E-3</v>
      </c>
      <c r="K16485">
        <v>0.33500000000000002</v>
      </c>
      <c r="L16485">
        <v>1.6222639593908617</v>
      </c>
      <c r="M16485" s="2">
        <f t="shared" si="516"/>
        <v>63.451776649746193</v>
      </c>
      <c r="N16485" t="s">
        <v>7744</v>
      </c>
    </row>
    <row r="16486" spans="1:14">
      <c r="A16486">
        <v>126</v>
      </c>
      <c r="B16486" t="s">
        <v>5644</v>
      </c>
      <c r="C16486" t="s">
        <v>5645</v>
      </c>
      <c r="D16486">
        <v>514</v>
      </c>
      <c r="E16486" s="1">
        <v>1.0149999999999999</v>
      </c>
      <c r="F16486">
        <v>1.2749999999999999</v>
      </c>
      <c r="G16486">
        <v>5.3999999999999999E-2</v>
      </c>
      <c r="H16486">
        <v>37</v>
      </c>
      <c r="I16486">
        <v>6.9</v>
      </c>
      <c r="J16486">
        <v>1.65E-3</v>
      </c>
      <c r="K16486">
        <v>0.52700000000000002</v>
      </c>
      <c r="L16486">
        <v>1.6222639593908617</v>
      </c>
      <c r="M16486" s="2">
        <f t="shared" si="516"/>
        <v>63.959390862944169</v>
      </c>
      <c r="N16486" t="s">
        <v>7744</v>
      </c>
    </row>
    <row r="16487" spans="1:14">
      <c r="A16487">
        <v>127</v>
      </c>
      <c r="B16487" t="s">
        <v>3850</v>
      </c>
      <c r="C16487" t="s">
        <v>3851</v>
      </c>
      <c r="D16487">
        <v>1251</v>
      </c>
      <c r="E16487" s="1">
        <v>1</v>
      </c>
      <c r="F16487">
        <v>0.995</v>
      </c>
      <c r="G16487">
        <v>0.13500000000000001</v>
      </c>
      <c r="H16487">
        <v>96</v>
      </c>
      <c r="I16487">
        <v>9.6</v>
      </c>
      <c r="J16487">
        <v>2.2799999999999999E-3</v>
      </c>
      <c r="K16487">
        <v>0.32800000000000001</v>
      </c>
      <c r="L16487">
        <v>1.6222639593908617</v>
      </c>
      <c r="M16487" s="2">
        <f t="shared" si="516"/>
        <v>64.467005076142129</v>
      </c>
      <c r="N16487" t="s">
        <v>7744</v>
      </c>
    </row>
    <row r="16488" spans="1:14">
      <c r="A16488">
        <v>128</v>
      </c>
      <c r="B16488" t="s">
        <v>5574</v>
      </c>
      <c r="C16488" t="s">
        <v>5575</v>
      </c>
      <c r="D16488">
        <v>2693</v>
      </c>
      <c r="E16488" s="1">
        <v>0.98499999999999999</v>
      </c>
      <c r="F16488">
        <v>1.0820000000000001</v>
      </c>
      <c r="G16488">
        <v>0.20399999999999999</v>
      </c>
      <c r="H16488">
        <v>226</v>
      </c>
      <c r="I16488">
        <v>7.3</v>
      </c>
      <c r="J16488">
        <v>5.9899999999999997E-3</v>
      </c>
      <c r="K16488">
        <v>0.34599999999999997</v>
      </c>
      <c r="L16488">
        <v>1.6222639593908617</v>
      </c>
      <c r="M16488" s="2">
        <f t="shared" si="516"/>
        <v>64.974619289340097</v>
      </c>
      <c r="N16488" t="s">
        <v>7744</v>
      </c>
    </row>
    <row r="16489" spans="1:14">
      <c r="A16489">
        <v>129</v>
      </c>
      <c r="B16489" t="s">
        <v>7740</v>
      </c>
      <c r="C16489" t="s">
        <v>7741</v>
      </c>
      <c r="D16489">
        <v>2841</v>
      </c>
      <c r="E16489" s="1">
        <v>0.96299999999999997</v>
      </c>
      <c r="F16489">
        <v>1.0249999999999999</v>
      </c>
      <c r="G16489">
        <v>0.14599999999999999</v>
      </c>
      <c r="H16489">
        <v>213</v>
      </c>
      <c r="I16489">
        <v>6.9</v>
      </c>
      <c r="J16489">
        <v>5.3600000000000002E-3</v>
      </c>
      <c r="K16489">
        <v>0.254</v>
      </c>
      <c r="L16489">
        <v>1.6222639593908617</v>
      </c>
      <c r="M16489" s="2">
        <f t="shared" ref="M16489:M16520" si="517">A16489/197*100</f>
        <v>65.482233502538065</v>
      </c>
      <c r="N16489" t="s">
        <v>7744</v>
      </c>
    </row>
    <row r="16490" spans="1:14">
      <c r="A16490">
        <v>130</v>
      </c>
      <c r="B16490" t="s">
        <v>8843</v>
      </c>
      <c r="C16490" t="s">
        <v>8844</v>
      </c>
      <c r="D16490">
        <v>11600</v>
      </c>
      <c r="E16490" s="1">
        <v>0.95199999999999996</v>
      </c>
      <c r="F16490">
        <v>1.0129999999999999</v>
      </c>
      <c r="G16490">
        <v>6.0999999999999999E-2</v>
      </c>
      <c r="H16490">
        <v>783</v>
      </c>
      <c r="I16490">
        <v>7</v>
      </c>
      <c r="J16490">
        <v>2.2679999999999999E-2</v>
      </c>
      <c r="K16490">
        <v>0.26800000000000002</v>
      </c>
      <c r="L16490">
        <v>1.6222639593908617</v>
      </c>
      <c r="M16490" s="2">
        <f t="shared" si="517"/>
        <v>65.989847715736033</v>
      </c>
      <c r="N16490" t="s">
        <v>7744</v>
      </c>
    </row>
    <row r="16491" spans="1:14">
      <c r="A16491">
        <v>131</v>
      </c>
      <c r="B16491" t="s">
        <v>16956</v>
      </c>
      <c r="C16491" t="s">
        <v>16957</v>
      </c>
      <c r="D16491">
        <v>1351</v>
      </c>
      <c r="E16491" s="1">
        <v>0.92500000000000004</v>
      </c>
      <c r="F16491">
        <v>0.80500000000000005</v>
      </c>
      <c r="G16491">
        <v>0.25700000000000001</v>
      </c>
      <c r="H16491">
        <v>101</v>
      </c>
      <c r="I16491">
        <v>7.4</v>
      </c>
      <c r="J16491">
        <v>3.13E-3</v>
      </c>
      <c r="K16491">
        <v>0.26100000000000001</v>
      </c>
      <c r="L16491">
        <v>1.6222639593908617</v>
      </c>
      <c r="M16491" s="2">
        <f t="shared" si="517"/>
        <v>66.497461928934015</v>
      </c>
      <c r="N16491" t="s">
        <v>7744</v>
      </c>
    </row>
    <row r="16492" spans="1:14">
      <c r="A16492">
        <v>132</v>
      </c>
      <c r="B16492" t="s">
        <v>3822</v>
      </c>
      <c r="C16492" t="s">
        <v>3823</v>
      </c>
      <c r="D16492">
        <v>635</v>
      </c>
      <c r="E16492" s="1">
        <v>0.92400000000000004</v>
      </c>
      <c r="F16492">
        <v>1.1579999999999999</v>
      </c>
      <c r="G16492">
        <v>2.8000000000000001E-2</v>
      </c>
      <c r="H16492">
        <v>71</v>
      </c>
      <c r="I16492">
        <v>7.1</v>
      </c>
      <c r="J16492">
        <v>1.47E-3</v>
      </c>
      <c r="K16492">
        <v>0.34899999999999998</v>
      </c>
      <c r="L16492">
        <v>1.6222639593908617</v>
      </c>
      <c r="M16492" s="2">
        <f t="shared" si="517"/>
        <v>67.005076142131983</v>
      </c>
      <c r="N16492" t="s">
        <v>7744</v>
      </c>
    </row>
    <row r="16493" spans="1:14">
      <c r="A16493">
        <v>133</v>
      </c>
      <c r="B16493" t="s">
        <v>3768</v>
      </c>
      <c r="C16493" t="s">
        <v>3769</v>
      </c>
      <c r="D16493">
        <v>5464</v>
      </c>
      <c r="E16493" s="1">
        <v>0.91800000000000004</v>
      </c>
      <c r="F16493">
        <v>1.165</v>
      </c>
      <c r="I16493">
        <v>9.6999999999999993</v>
      </c>
      <c r="J16493">
        <v>9.4999999999999998E-3</v>
      </c>
      <c r="K16493">
        <v>0.40100000000000002</v>
      </c>
      <c r="L16493">
        <v>1.6222639593908617</v>
      </c>
      <c r="M16493" s="2">
        <f t="shared" si="517"/>
        <v>67.512690355329951</v>
      </c>
      <c r="N16493" t="s">
        <v>7744</v>
      </c>
    </row>
    <row r="16494" spans="1:14">
      <c r="A16494">
        <v>134</v>
      </c>
      <c r="B16494" t="s">
        <v>5648</v>
      </c>
      <c r="C16494" t="s">
        <v>5649</v>
      </c>
      <c r="D16494">
        <v>775</v>
      </c>
      <c r="E16494" s="1">
        <v>0.88</v>
      </c>
      <c r="G16494">
        <v>5.8999999999999997E-2</v>
      </c>
      <c r="H16494">
        <v>119</v>
      </c>
      <c r="I16494">
        <v>4.5999999999999996</v>
      </c>
      <c r="J16494">
        <v>2.8500000000000001E-3</v>
      </c>
      <c r="L16494">
        <v>1.6222639593908617</v>
      </c>
      <c r="M16494" s="2">
        <f t="shared" si="517"/>
        <v>68.020304568527919</v>
      </c>
      <c r="N16494" t="s">
        <v>7744</v>
      </c>
    </row>
    <row r="16495" spans="1:14">
      <c r="A16495">
        <v>135</v>
      </c>
      <c r="B16495" t="s">
        <v>7734</v>
      </c>
      <c r="C16495" t="s">
        <v>7735</v>
      </c>
      <c r="D16495">
        <v>1883</v>
      </c>
      <c r="E16495" s="1">
        <v>0.876</v>
      </c>
      <c r="F16495">
        <v>1.0660000000000001</v>
      </c>
      <c r="G16495">
        <v>9.6000000000000002E-2</v>
      </c>
      <c r="H16495">
        <v>197</v>
      </c>
      <c r="I16495">
        <v>7.4</v>
      </c>
      <c r="J16495">
        <v>4.2300000000000003E-3</v>
      </c>
      <c r="K16495">
        <v>0.32400000000000001</v>
      </c>
      <c r="L16495">
        <v>1.6222639593908617</v>
      </c>
      <c r="M16495" s="2">
        <f t="shared" si="517"/>
        <v>68.527918781725887</v>
      </c>
      <c r="N16495" t="s">
        <v>7744</v>
      </c>
    </row>
    <row r="16496" spans="1:14">
      <c r="A16496">
        <v>136</v>
      </c>
      <c r="B16496" t="s">
        <v>3808</v>
      </c>
      <c r="C16496" t="s">
        <v>3809</v>
      </c>
      <c r="D16496">
        <v>493</v>
      </c>
      <c r="E16496" s="1">
        <v>0.871</v>
      </c>
      <c r="G16496">
        <v>0.17599999999999999</v>
      </c>
      <c r="H16496">
        <v>74</v>
      </c>
      <c r="I16496">
        <v>4.4000000000000004</v>
      </c>
      <c r="J16496">
        <v>1.1000000000000001E-3</v>
      </c>
      <c r="L16496">
        <v>1.6222639593908617</v>
      </c>
      <c r="M16496" s="2">
        <f t="shared" si="517"/>
        <v>69.035532994923855</v>
      </c>
      <c r="N16496" t="s">
        <v>7744</v>
      </c>
    </row>
    <row r="16497" spans="1:14">
      <c r="A16497">
        <v>137</v>
      </c>
      <c r="B16497" t="s">
        <v>5128</v>
      </c>
      <c r="C16497" t="s">
        <v>5129</v>
      </c>
      <c r="D16497">
        <v>1467</v>
      </c>
      <c r="E16497" s="1">
        <v>0.86</v>
      </c>
      <c r="G16497">
        <v>0.17199999999999999</v>
      </c>
      <c r="H16497">
        <v>174</v>
      </c>
      <c r="I16497">
        <v>7.3</v>
      </c>
      <c r="J16497">
        <v>2.5999999999999999E-3</v>
      </c>
      <c r="L16497">
        <v>1.6222639593908617</v>
      </c>
      <c r="M16497" s="2">
        <f t="shared" si="517"/>
        <v>69.543147208121823</v>
      </c>
      <c r="N16497" t="s">
        <v>7744</v>
      </c>
    </row>
    <row r="16498" spans="1:14">
      <c r="A16498">
        <v>138</v>
      </c>
      <c r="B16498" t="s">
        <v>18136</v>
      </c>
      <c r="C16498" t="s">
        <v>18137</v>
      </c>
      <c r="D16498">
        <v>2024</v>
      </c>
      <c r="E16498" s="1">
        <v>0.85799999999999998</v>
      </c>
      <c r="F16498">
        <v>1.161</v>
      </c>
      <c r="G16498">
        <v>0.22800000000000001</v>
      </c>
      <c r="H16498">
        <v>197</v>
      </c>
      <c r="I16498">
        <v>9.3000000000000007</v>
      </c>
      <c r="J16498">
        <v>3.8500000000000001E-3</v>
      </c>
      <c r="K16498">
        <v>0.36499999999999999</v>
      </c>
      <c r="L16498">
        <v>1.6222639593908617</v>
      </c>
      <c r="M16498" s="2">
        <f t="shared" si="517"/>
        <v>70.050761421319791</v>
      </c>
      <c r="N16498" t="s">
        <v>7744</v>
      </c>
    </row>
    <row r="16499" spans="1:14">
      <c r="A16499">
        <v>139</v>
      </c>
      <c r="B16499" t="s">
        <v>19746</v>
      </c>
      <c r="C16499" t="s">
        <v>19747</v>
      </c>
      <c r="D16499">
        <v>445</v>
      </c>
      <c r="E16499" s="1">
        <v>0.85699999999999998</v>
      </c>
      <c r="G16499">
        <v>6.0999999999999999E-2</v>
      </c>
      <c r="H16499">
        <v>49</v>
      </c>
      <c r="I16499">
        <v>5.2</v>
      </c>
      <c r="J16499">
        <v>1.2099999999999999E-3</v>
      </c>
      <c r="L16499">
        <v>1.6222639593908617</v>
      </c>
      <c r="M16499" s="2">
        <f t="shared" si="517"/>
        <v>70.558375634517773</v>
      </c>
      <c r="N16499" t="s">
        <v>7744</v>
      </c>
    </row>
    <row r="16500" spans="1:14">
      <c r="A16500">
        <v>140</v>
      </c>
      <c r="B16500" t="s">
        <v>3824</v>
      </c>
      <c r="C16500" t="s">
        <v>3825</v>
      </c>
      <c r="D16500">
        <v>486</v>
      </c>
      <c r="E16500" s="1">
        <v>0.85499999999999998</v>
      </c>
      <c r="F16500">
        <v>0.66100000000000003</v>
      </c>
      <c r="G16500">
        <v>0.111</v>
      </c>
      <c r="H16500">
        <v>63</v>
      </c>
      <c r="I16500">
        <v>7.4</v>
      </c>
      <c r="J16500">
        <v>1.0499999999999999E-3</v>
      </c>
      <c r="K16500">
        <v>0.19700000000000001</v>
      </c>
      <c r="L16500">
        <v>1.6222639593908617</v>
      </c>
      <c r="M16500" s="2">
        <f t="shared" si="517"/>
        <v>71.065989847715741</v>
      </c>
      <c r="N16500" t="s">
        <v>7744</v>
      </c>
    </row>
    <row r="16501" spans="1:14">
      <c r="A16501">
        <v>141</v>
      </c>
      <c r="B16501" t="s">
        <v>5474</v>
      </c>
      <c r="C16501" t="s">
        <v>5475</v>
      </c>
      <c r="D16501">
        <v>1178</v>
      </c>
      <c r="E16501" s="1">
        <v>0.83899999999999997</v>
      </c>
      <c r="F16501">
        <v>0.83</v>
      </c>
      <c r="G16501">
        <v>7.2999999999999995E-2</v>
      </c>
      <c r="H16501">
        <v>82</v>
      </c>
      <c r="I16501">
        <v>8.9</v>
      </c>
      <c r="J16501">
        <v>2.1099999999999999E-3</v>
      </c>
      <c r="K16501">
        <v>0.251</v>
      </c>
      <c r="L16501">
        <v>1.6222639593908617</v>
      </c>
      <c r="M16501" s="2">
        <f t="shared" si="517"/>
        <v>71.573604060913709</v>
      </c>
      <c r="N16501" t="s">
        <v>7744</v>
      </c>
    </row>
    <row r="16502" spans="1:14">
      <c r="A16502">
        <v>142</v>
      </c>
      <c r="B16502" t="s">
        <v>3780</v>
      </c>
      <c r="C16502" t="s">
        <v>3781</v>
      </c>
      <c r="D16502">
        <v>451</v>
      </c>
      <c r="E16502" s="1">
        <v>0.81499999999999995</v>
      </c>
      <c r="F16502">
        <v>0.879</v>
      </c>
      <c r="G16502">
        <v>0.316</v>
      </c>
      <c r="H16502">
        <v>19</v>
      </c>
      <c r="I16502">
        <v>6.7</v>
      </c>
      <c r="J16502">
        <v>1.1100000000000001E-3</v>
      </c>
      <c r="K16502">
        <v>0.26600000000000001</v>
      </c>
      <c r="L16502">
        <v>1.6222639593908617</v>
      </c>
      <c r="M16502" s="2">
        <f t="shared" si="517"/>
        <v>72.081218274111677</v>
      </c>
      <c r="N16502" t="s">
        <v>7744</v>
      </c>
    </row>
    <row r="16503" spans="1:14">
      <c r="A16503">
        <v>143</v>
      </c>
      <c r="B16503" t="s">
        <v>3856</v>
      </c>
      <c r="C16503" t="s">
        <v>3857</v>
      </c>
      <c r="D16503">
        <v>1149</v>
      </c>
      <c r="E16503" s="1">
        <v>0.81399999999999995</v>
      </c>
      <c r="G16503">
        <v>1.7000000000000001E-2</v>
      </c>
      <c r="H16503">
        <v>121</v>
      </c>
      <c r="I16503">
        <v>5.6</v>
      </c>
      <c r="J16503">
        <v>3.2200000000000002E-3</v>
      </c>
      <c r="L16503">
        <v>1.6222639593908617</v>
      </c>
      <c r="M16503" s="2">
        <f t="shared" si="517"/>
        <v>72.588832487309645</v>
      </c>
      <c r="N16503" t="s">
        <v>7744</v>
      </c>
    </row>
    <row r="16504" spans="1:14">
      <c r="A16504">
        <v>144</v>
      </c>
      <c r="B16504" t="s">
        <v>16942</v>
      </c>
      <c r="C16504" t="s">
        <v>16943</v>
      </c>
      <c r="D16504">
        <v>409</v>
      </c>
      <c r="E16504" s="1">
        <v>0.80900000000000005</v>
      </c>
      <c r="G16504">
        <v>0.24199999999999999</v>
      </c>
      <c r="H16504">
        <v>62</v>
      </c>
      <c r="I16504">
        <v>3.6</v>
      </c>
      <c r="J16504">
        <v>6.8999999999999997E-4</v>
      </c>
      <c r="L16504">
        <v>1.6222639593908617</v>
      </c>
      <c r="M16504" s="2">
        <f t="shared" si="517"/>
        <v>73.096446700507613</v>
      </c>
      <c r="N16504" t="s">
        <v>7744</v>
      </c>
    </row>
    <row r="16505" spans="1:14">
      <c r="A16505">
        <v>145</v>
      </c>
      <c r="B16505" t="s">
        <v>7720</v>
      </c>
      <c r="C16505" t="s">
        <v>7721</v>
      </c>
      <c r="D16505">
        <v>465</v>
      </c>
      <c r="E16505" s="1">
        <v>0.80600000000000005</v>
      </c>
      <c r="G16505">
        <v>7.0999999999999994E-2</v>
      </c>
      <c r="H16505">
        <v>56</v>
      </c>
      <c r="I16505">
        <v>5.9</v>
      </c>
      <c r="J16505">
        <v>1.39E-3</v>
      </c>
      <c r="L16505">
        <v>1.6222639593908617</v>
      </c>
      <c r="M16505" s="2">
        <f t="shared" si="517"/>
        <v>73.604060913705581</v>
      </c>
      <c r="N16505" t="s">
        <v>7744</v>
      </c>
    </row>
    <row r="16506" spans="1:14">
      <c r="A16506">
        <v>146</v>
      </c>
      <c r="B16506" t="s">
        <v>3814</v>
      </c>
      <c r="C16506" t="s">
        <v>3815</v>
      </c>
      <c r="D16506">
        <v>648</v>
      </c>
      <c r="E16506" s="1">
        <v>0.78300000000000003</v>
      </c>
      <c r="F16506">
        <v>1.331</v>
      </c>
      <c r="G16506">
        <v>0.182</v>
      </c>
      <c r="H16506">
        <v>33</v>
      </c>
      <c r="I16506">
        <v>9.1</v>
      </c>
      <c r="J16506">
        <v>9.3999999999999997E-4</v>
      </c>
      <c r="K16506">
        <v>0.39400000000000002</v>
      </c>
      <c r="L16506">
        <v>1.6222639593908617</v>
      </c>
      <c r="M16506" s="2">
        <f t="shared" si="517"/>
        <v>74.111675126903549</v>
      </c>
      <c r="N16506" t="s">
        <v>7744</v>
      </c>
    </row>
    <row r="16507" spans="1:14">
      <c r="A16507">
        <v>147</v>
      </c>
      <c r="B16507" t="s">
        <v>3804</v>
      </c>
      <c r="C16507" t="s">
        <v>3805</v>
      </c>
      <c r="D16507">
        <v>391</v>
      </c>
      <c r="E16507" s="1">
        <v>0.77700000000000002</v>
      </c>
      <c r="G16507">
        <v>0.378</v>
      </c>
      <c r="H16507">
        <v>119</v>
      </c>
      <c r="I16507">
        <v>2.7</v>
      </c>
      <c r="J16507">
        <v>3.6000000000000002E-4</v>
      </c>
      <c r="L16507">
        <v>1.6222639593908617</v>
      </c>
      <c r="M16507" s="2">
        <f t="shared" si="517"/>
        <v>74.619289340101531</v>
      </c>
      <c r="N16507" t="s">
        <v>7744</v>
      </c>
    </row>
    <row r="16508" spans="1:14">
      <c r="A16508">
        <v>148</v>
      </c>
      <c r="B16508" t="s">
        <v>11364</v>
      </c>
      <c r="C16508" t="s">
        <v>11365</v>
      </c>
      <c r="D16508">
        <v>5271</v>
      </c>
      <c r="E16508" s="1">
        <v>0.77400000000000002</v>
      </c>
      <c r="F16508">
        <v>0.89</v>
      </c>
      <c r="G16508">
        <v>0.155</v>
      </c>
      <c r="H16508">
        <v>588</v>
      </c>
      <c r="I16508">
        <v>8.6</v>
      </c>
      <c r="J16508">
        <v>8.5900000000000004E-3</v>
      </c>
      <c r="K16508">
        <v>0.23</v>
      </c>
      <c r="L16508">
        <v>1.6222639593908617</v>
      </c>
      <c r="M16508" s="2">
        <f t="shared" si="517"/>
        <v>75.126903553299499</v>
      </c>
      <c r="N16508" t="s">
        <v>7744</v>
      </c>
    </row>
    <row r="16509" spans="1:14">
      <c r="A16509">
        <v>149</v>
      </c>
      <c r="B16509" t="s">
        <v>7750</v>
      </c>
      <c r="C16509" t="s">
        <v>7751</v>
      </c>
      <c r="D16509">
        <v>124</v>
      </c>
      <c r="E16509" s="1">
        <v>0.75700000000000001</v>
      </c>
      <c r="F16509">
        <v>0.69799999999999995</v>
      </c>
      <c r="G16509">
        <v>3.5999999999999997E-2</v>
      </c>
      <c r="H16509">
        <v>55</v>
      </c>
      <c r="I16509">
        <v>3.1</v>
      </c>
      <c r="J16509">
        <v>6.0000000000000002E-5</v>
      </c>
      <c r="K16509">
        <v>2.1000000000000001E-2</v>
      </c>
      <c r="L16509">
        <v>1.6222639593908617</v>
      </c>
      <c r="M16509" s="2">
        <f t="shared" si="517"/>
        <v>75.634517766497467</v>
      </c>
      <c r="N16509" t="s">
        <v>7744</v>
      </c>
    </row>
    <row r="16510" spans="1:14">
      <c r="A16510">
        <v>150</v>
      </c>
      <c r="B16510" t="s">
        <v>5398</v>
      </c>
      <c r="C16510" t="s">
        <v>5399</v>
      </c>
      <c r="D16510">
        <v>916</v>
      </c>
      <c r="E16510" s="1">
        <v>0.75600000000000001</v>
      </c>
      <c r="F16510">
        <v>0.90900000000000003</v>
      </c>
      <c r="G16510">
        <v>0.17899999999999999</v>
      </c>
      <c r="H16510">
        <v>95</v>
      </c>
      <c r="I16510">
        <v>6</v>
      </c>
      <c r="J16510">
        <v>2.3700000000000001E-3</v>
      </c>
      <c r="K16510">
        <v>0.28000000000000003</v>
      </c>
      <c r="L16510">
        <v>1.6222639593908617</v>
      </c>
      <c r="M16510" s="2">
        <f t="shared" si="517"/>
        <v>76.142131979695421</v>
      </c>
      <c r="N16510" t="s">
        <v>7744</v>
      </c>
    </row>
    <row r="16511" spans="1:14">
      <c r="A16511">
        <v>151</v>
      </c>
      <c r="B16511" t="s">
        <v>3820</v>
      </c>
      <c r="C16511" t="s">
        <v>3821</v>
      </c>
      <c r="D16511">
        <v>958</v>
      </c>
      <c r="E16511" s="1">
        <v>0.75</v>
      </c>
      <c r="F16511">
        <v>1.238</v>
      </c>
      <c r="G16511">
        <v>0.159</v>
      </c>
      <c r="H16511">
        <v>44</v>
      </c>
      <c r="I16511">
        <v>7.8</v>
      </c>
      <c r="J16511">
        <v>1.9599999999999999E-3</v>
      </c>
      <c r="K16511">
        <v>0.34599999999999997</v>
      </c>
      <c r="L16511">
        <v>1.6222639593908617</v>
      </c>
      <c r="M16511" s="2">
        <f t="shared" si="517"/>
        <v>76.649746192893403</v>
      </c>
      <c r="N16511" t="s">
        <v>7744</v>
      </c>
    </row>
    <row r="16512" spans="1:14">
      <c r="A16512">
        <v>152</v>
      </c>
      <c r="B16512" t="s">
        <v>18140</v>
      </c>
      <c r="C16512" t="s">
        <v>18141</v>
      </c>
      <c r="D16512">
        <v>112</v>
      </c>
      <c r="E16512" s="1">
        <v>0.71899999999999997</v>
      </c>
      <c r="F16512">
        <v>0.89600000000000002</v>
      </c>
      <c r="H16512">
        <v>0</v>
      </c>
      <c r="I16512">
        <v>2.8</v>
      </c>
      <c r="J16512">
        <v>6.7000000000000002E-4</v>
      </c>
      <c r="K16512">
        <v>0.30399999999999999</v>
      </c>
      <c r="L16512">
        <v>1.6222639593908617</v>
      </c>
      <c r="M16512" s="2">
        <f t="shared" si="517"/>
        <v>77.157360406091371</v>
      </c>
      <c r="N16512" t="s">
        <v>7744</v>
      </c>
    </row>
    <row r="16513" spans="1:14">
      <c r="A16513">
        <v>153</v>
      </c>
      <c r="B16513" t="s">
        <v>14652</v>
      </c>
      <c r="C16513" t="s">
        <v>14653</v>
      </c>
      <c r="D16513">
        <v>473</v>
      </c>
      <c r="E16513" s="1">
        <v>0.71899999999999997</v>
      </c>
      <c r="F16513">
        <v>1.024</v>
      </c>
      <c r="H16513">
        <v>0</v>
      </c>
      <c r="I16513">
        <v>5.2</v>
      </c>
      <c r="J16513">
        <v>1.7899999999999999E-3</v>
      </c>
      <c r="K16513">
        <v>0.34499999999999997</v>
      </c>
      <c r="L16513">
        <v>1.6222639593908617</v>
      </c>
      <c r="M16513" s="2">
        <f t="shared" si="517"/>
        <v>77.664974619289339</v>
      </c>
      <c r="N16513" t="s">
        <v>7744</v>
      </c>
    </row>
    <row r="16514" spans="1:14">
      <c r="A16514">
        <v>154</v>
      </c>
      <c r="B16514" t="s">
        <v>7754</v>
      </c>
      <c r="C16514" t="s">
        <v>7755</v>
      </c>
      <c r="D16514">
        <v>801</v>
      </c>
      <c r="E16514" s="1">
        <v>0.69099999999999995</v>
      </c>
      <c r="F16514">
        <v>0.59399999999999997</v>
      </c>
      <c r="G16514">
        <v>0.25700000000000001</v>
      </c>
      <c r="H16514">
        <v>70</v>
      </c>
      <c r="I16514">
        <v>8.8000000000000007</v>
      </c>
      <c r="J16514">
        <v>8.0000000000000004E-4</v>
      </c>
      <c r="K16514">
        <v>0.104</v>
      </c>
      <c r="L16514">
        <v>1.6222639593908617</v>
      </c>
      <c r="M16514" s="2">
        <f t="shared" si="517"/>
        <v>78.172588832487307</v>
      </c>
      <c r="N16514" t="s">
        <v>7744</v>
      </c>
    </row>
    <row r="16515" spans="1:14">
      <c r="A16515">
        <v>155</v>
      </c>
      <c r="B16515" t="s">
        <v>3840</v>
      </c>
      <c r="C16515" t="s">
        <v>3841</v>
      </c>
      <c r="D16515">
        <v>3721</v>
      </c>
      <c r="E16515" s="1">
        <v>0.68600000000000005</v>
      </c>
      <c r="F16515">
        <v>0.95799999999999996</v>
      </c>
      <c r="G16515">
        <v>8.1000000000000003E-2</v>
      </c>
      <c r="H16515">
        <v>716</v>
      </c>
      <c r="I16515">
        <v>5.2</v>
      </c>
      <c r="J16515">
        <v>9.2499999999999995E-3</v>
      </c>
      <c r="K16515">
        <v>0.251</v>
      </c>
      <c r="L16515">
        <v>1.6222639593908617</v>
      </c>
      <c r="M16515" s="2">
        <f t="shared" si="517"/>
        <v>78.680203045685289</v>
      </c>
      <c r="N16515" t="s">
        <v>7744</v>
      </c>
    </row>
    <row r="16516" spans="1:14">
      <c r="A16516">
        <v>156</v>
      </c>
      <c r="B16516" t="s">
        <v>4938</v>
      </c>
      <c r="C16516" t="s">
        <v>4939</v>
      </c>
      <c r="D16516">
        <v>1696</v>
      </c>
      <c r="E16516" s="1">
        <v>0.67100000000000004</v>
      </c>
      <c r="F16516">
        <v>0.79100000000000004</v>
      </c>
      <c r="G16516">
        <v>0.28499999999999998</v>
      </c>
      <c r="H16516">
        <v>158</v>
      </c>
      <c r="I16516">
        <v>7.1</v>
      </c>
      <c r="J16516">
        <v>3.15E-3</v>
      </c>
      <c r="K16516">
        <v>0.219</v>
      </c>
      <c r="L16516">
        <v>1.6222639593908617</v>
      </c>
      <c r="M16516" s="2">
        <f t="shared" si="517"/>
        <v>79.187817258883257</v>
      </c>
      <c r="N16516" t="s">
        <v>7744</v>
      </c>
    </row>
    <row r="16517" spans="1:14">
      <c r="A16517">
        <v>157</v>
      </c>
      <c r="B16517" t="s">
        <v>5100</v>
      </c>
      <c r="C16517" t="s">
        <v>5101</v>
      </c>
      <c r="D16517">
        <v>134</v>
      </c>
      <c r="E16517" s="1">
        <v>0.65600000000000003</v>
      </c>
      <c r="F16517">
        <v>0.59699999999999998</v>
      </c>
      <c r="G16517">
        <v>5.6000000000000001E-2</v>
      </c>
      <c r="H16517">
        <v>36</v>
      </c>
      <c r="I16517">
        <v>4.3</v>
      </c>
      <c r="J16517">
        <v>2.4000000000000001E-4</v>
      </c>
      <c r="K16517">
        <v>9.7000000000000003E-2</v>
      </c>
      <c r="L16517">
        <v>1.6222639593908617</v>
      </c>
      <c r="M16517" s="2">
        <f t="shared" si="517"/>
        <v>79.695431472081211</v>
      </c>
      <c r="N16517" t="s">
        <v>7744</v>
      </c>
    </row>
    <row r="16518" spans="1:14">
      <c r="A16518">
        <v>158</v>
      </c>
      <c r="B16518" t="s">
        <v>16394</v>
      </c>
      <c r="C16518" t="s">
        <v>16395</v>
      </c>
      <c r="D16518">
        <v>1453</v>
      </c>
      <c r="E16518" s="1">
        <v>0.64</v>
      </c>
      <c r="F16518">
        <v>0.70099999999999996</v>
      </c>
      <c r="G16518">
        <v>0.11899999999999999</v>
      </c>
      <c r="H16518">
        <v>135</v>
      </c>
      <c r="I16518">
        <v>8.6999999999999993</v>
      </c>
      <c r="J16518">
        <v>1.5900000000000001E-3</v>
      </c>
      <c r="K16518">
        <v>0.14799999999999999</v>
      </c>
      <c r="L16518">
        <v>1.6222639593908617</v>
      </c>
      <c r="M16518" s="2">
        <f t="shared" si="517"/>
        <v>80.203045685279179</v>
      </c>
      <c r="N16518" t="s">
        <v>7744</v>
      </c>
    </row>
    <row r="16519" spans="1:14">
      <c r="A16519">
        <v>159</v>
      </c>
      <c r="B16519" t="s">
        <v>3756</v>
      </c>
      <c r="C16519" t="s">
        <v>3757</v>
      </c>
      <c r="D16519">
        <v>693</v>
      </c>
      <c r="E16519" s="1">
        <v>0.626</v>
      </c>
      <c r="F16519">
        <v>0.69499999999999995</v>
      </c>
      <c r="G16519">
        <v>7.4999999999999997E-2</v>
      </c>
      <c r="H16519">
        <v>159</v>
      </c>
      <c r="I16519">
        <v>6.1</v>
      </c>
      <c r="J16519">
        <v>1.1100000000000001E-3</v>
      </c>
      <c r="K16519">
        <v>0.13400000000000001</v>
      </c>
      <c r="L16519">
        <v>1.6222639593908617</v>
      </c>
      <c r="M16519" s="2">
        <f t="shared" si="517"/>
        <v>80.710659898477161</v>
      </c>
      <c r="N16519" t="s">
        <v>7744</v>
      </c>
    </row>
    <row r="16520" spans="1:14">
      <c r="A16520">
        <v>160</v>
      </c>
      <c r="B16520" t="s">
        <v>14538</v>
      </c>
      <c r="C16520" t="s">
        <v>14539</v>
      </c>
      <c r="D16520">
        <v>808</v>
      </c>
      <c r="E16520" s="1">
        <v>0.622</v>
      </c>
      <c r="F16520">
        <v>0.85599999999999998</v>
      </c>
      <c r="H16520">
        <v>0</v>
      </c>
      <c r="I16520">
        <v>8</v>
      </c>
      <c r="J16520">
        <v>1.7099999999999999E-3</v>
      </c>
      <c r="K16520">
        <v>0.29299999999999998</v>
      </c>
      <c r="L16520">
        <v>1.6222639593908617</v>
      </c>
      <c r="M16520" s="2">
        <f t="shared" si="517"/>
        <v>81.218274111675129</v>
      </c>
      <c r="N16520" t="s">
        <v>7744</v>
      </c>
    </row>
    <row r="16521" spans="1:14">
      <c r="A16521">
        <v>161</v>
      </c>
      <c r="B16521" t="s">
        <v>14674</v>
      </c>
      <c r="C16521" t="s">
        <v>14675</v>
      </c>
      <c r="D16521">
        <v>325</v>
      </c>
      <c r="E16521" s="1">
        <v>0.57699999999999996</v>
      </c>
      <c r="F16521">
        <v>0.64400000000000002</v>
      </c>
      <c r="G16521">
        <v>5.2999999999999999E-2</v>
      </c>
      <c r="H16521">
        <v>152</v>
      </c>
      <c r="I16521">
        <v>3.5</v>
      </c>
      <c r="J16521">
        <v>1.3600000000000001E-3</v>
      </c>
      <c r="K16521">
        <v>0.17699999999999999</v>
      </c>
      <c r="L16521">
        <v>1.6222639593908617</v>
      </c>
      <c r="M16521" s="2">
        <f t="shared" ref="M16521:M16557" si="518">A16521/197*100</f>
        <v>81.725888324873097</v>
      </c>
      <c r="N16521" t="s">
        <v>7744</v>
      </c>
    </row>
    <row r="16522" spans="1:14">
      <c r="A16522">
        <v>162</v>
      </c>
      <c r="B16522" t="s">
        <v>18246</v>
      </c>
      <c r="C16522" t="s">
        <v>18247</v>
      </c>
      <c r="D16522">
        <v>678</v>
      </c>
      <c r="E16522" s="1">
        <v>0.55600000000000005</v>
      </c>
      <c r="F16522">
        <v>0.62</v>
      </c>
      <c r="G16522">
        <v>2.5999999999999999E-2</v>
      </c>
      <c r="H16522">
        <v>195</v>
      </c>
      <c r="I16522">
        <v>3.7</v>
      </c>
      <c r="J16522">
        <v>2.8E-3</v>
      </c>
      <c r="K16522">
        <v>0.17399999999999999</v>
      </c>
      <c r="L16522">
        <v>1.6222639593908617</v>
      </c>
      <c r="M16522" s="2">
        <f t="shared" si="518"/>
        <v>82.233502538071065</v>
      </c>
      <c r="N16522" t="s">
        <v>7744</v>
      </c>
    </row>
    <row r="16523" spans="1:14">
      <c r="A16523">
        <v>163</v>
      </c>
      <c r="B16523" t="s">
        <v>3788</v>
      </c>
      <c r="C16523" t="s">
        <v>3789</v>
      </c>
      <c r="D16523">
        <v>375</v>
      </c>
      <c r="E16523" s="1">
        <v>0.54300000000000004</v>
      </c>
      <c r="F16523">
        <v>0.80400000000000005</v>
      </c>
      <c r="G16523">
        <v>3.1E-2</v>
      </c>
      <c r="H16523">
        <v>32</v>
      </c>
      <c r="I16523">
        <v>6.3</v>
      </c>
      <c r="J16523">
        <v>9.3999999999999997E-4</v>
      </c>
      <c r="K16523">
        <v>0.24399999999999999</v>
      </c>
      <c r="L16523">
        <v>1.6222639593908617</v>
      </c>
      <c r="M16523" s="2">
        <f t="shared" si="518"/>
        <v>82.741116751269033</v>
      </c>
      <c r="N16523" t="s">
        <v>7744</v>
      </c>
    </row>
    <row r="16524" spans="1:14">
      <c r="A16524">
        <v>164</v>
      </c>
      <c r="B16524" t="s">
        <v>14512</v>
      </c>
      <c r="C16524" t="s">
        <v>14513</v>
      </c>
      <c r="D16524">
        <v>473</v>
      </c>
      <c r="E16524" s="1">
        <v>0.53</v>
      </c>
      <c r="G16524">
        <v>0.19400000000000001</v>
      </c>
      <c r="H16524">
        <v>31</v>
      </c>
      <c r="I16524" t="s">
        <v>18288</v>
      </c>
      <c r="J16524">
        <v>5.5999999999999995E-4</v>
      </c>
      <c r="L16524">
        <v>1.6222639593908617</v>
      </c>
      <c r="M16524" s="2">
        <f t="shared" si="518"/>
        <v>83.248730964467015</v>
      </c>
      <c r="N16524" t="s">
        <v>7744</v>
      </c>
    </row>
    <row r="16525" spans="1:14">
      <c r="A16525">
        <v>165</v>
      </c>
      <c r="B16525" t="s">
        <v>3802</v>
      </c>
      <c r="C16525" t="s">
        <v>3803</v>
      </c>
      <c r="D16525">
        <v>1202</v>
      </c>
      <c r="E16525" s="1">
        <v>0.51700000000000002</v>
      </c>
      <c r="F16525">
        <v>0.496</v>
      </c>
      <c r="G16525">
        <v>0.153</v>
      </c>
      <c r="H16525">
        <v>111</v>
      </c>
      <c r="I16525" t="s">
        <v>18288</v>
      </c>
      <c r="J16525">
        <v>1.1900000000000001E-3</v>
      </c>
      <c r="K16525">
        <v>0.1</v>
      </c>
      <c r="L16525">
        <v>1.6222639593908617</v>
      </c>
      <c r="M16525" s="2">
        <f t="shared" si="518"/>
        <v>83.756345177664969</v>
      </c>
      <c r="N16525" t="s">
        <v>7744</v>
      </c>
    </row>
    <row r="16526" spans="1:14">
      <c r="A16526">
        <v>166</v>
      </c>
      <c r="B16526" t="s">
        <v>14576</v>
      </c>
      <c r="C16526" t="s">
        <v>14577</v>
      </c>
      <c r="D16526">
        <v>1853</v>
      </c>
      <c r="E16526" s="1">
        <v>0.49299999999999999</v>
      </c>
      <c r="F16526">
        <v>0.71799999999999997</v>
      </c>
      <c r="G16526">
        <v>6.7000000000000004E-2</v>
      </c>
      <c r="H16526">
        <v>150</v>
      </c>
      <c r="I16526">
        <v>9.6</v>
      </c>
      <c r="J16526">
        <v>2.9399999999999999E-3</v>
      </c>
      <c r="K16526">
        <v>0.20499999999999999</v>
      </c>
      <c r="L16526">
        <v>1.6222639593908617</v>
      </c>
      <c r="M16526" s="2">
        <f t="shared" si="518"/>
        <v>84.263959390862937</v>
      </c>
      <c r="N16526" t="s">
        <v>7744</v>
      </c>
    </row>
    <row r="16527" spans="1:14">
      <c r="A16527">
        <v>167</v>
      </c>
      <c r="B16527" t="s">
        <v>16736</v>
      </c>
      <c r="C16527" t="s">
        <v>16737</v>
      </c>
      <c r="D16527">
        <v>680</v>
      </c>
      <c r="E16527" s="1">
        <v>0.46600000000000003</v>
      </c>
      <c r="G16527">
        <v>6.9000000000000006E-2</v>
      </c>
      <c r="H16527">
        <v>116</v>
      </c>
      <c r="I16527">
        <v>6.2</v>
      </c>
      <c r="J16527">
        <v>1.57E-3</v>
      </c>
      <c r="L16527">
        <v>1.6222639593908617</v>
      </c>
      <c r="M16527" s="2">
        <f t="shared" si="518"/>
        <v>84.771573604060919</v>
      </c>
      <c r="N16527" t="s">
        <v>7744</v>
      </c>
    </row>
    <row r="16528" spans="1:14">
      <c r="A16528">
        <v>168</v>
      </c>
      <c r="B16528" t="s">
        <v>16848</v>
      </c>
      <c r="C16528" t="s">
        <v>16849</v>
      </c>
      <c r="D16528">
        <v>487</v>
      </c>
      <c r="E16528" s="1">
        <v>0.45800000000000002</v>
      </c>
      <c r="F16528">
        <v>0.45400000000000001</v>
      </c>
      <c r="G16528">
        <v>0</v>
      </c>
      <c r="H16528">
        <v>84</v>
      </c>
      <c r="I16528">
        <v>7.1</v>
      </c>
      <c r="J16528">
        <v>1.1999999999999999E-3</v>
      </c>
      <c r="K16528">
        <v>0.15</v>
      </c>
      <c r="L16528">
        <v>1.6222639593908617</v>
      </c>
      <c r="M16528" s="2">
        <f t="shared" si="518"/>
        <v>85.279187817258887</v>
      </c>
      <c r="N16528" t="s">
        <v>7744</v>
      </c>
    </row>
    <row r="16529" spans="1:14">
      <c r="A16529">
        <v>169</v>
      </c>
      <c r="B16529" t="s">
        <v>5638</v>
      </c>
      <c r="C16529" t="s">
        <v>5639</v>
      </c>
      <c r="D16529">
        <v>177</v>
      </c>
      <c r="E16529" s="1">
        <v>0.45600000000000002</v>
      </c>
      <c r="F16529">
        <v>0.38800000000000001</v>
      </c>
      <c r="G16529">
        <v>0.222</v>
      </c>
      <c r="H16529">
        <v>27</v>
      </c>
      <c r="I16529">
        <v>8</v>
      </c>
      <c r="J16529">
        <v>2.3000000000000001E-4</v>
      </c>
      <c r="K16529">
        <v>7.9000000000000001E-2</v>
      </c>
      <c r="L16529">
        <v>1.6222639593908617</v>
      </c>
      <c r="M16529" s="2">
        <f t="shared" si="518"/>
        <v>85.786802030456855</v>
      </c>
      <c r="N16529" t="s">
        <v>7744</v>
      </c>
    </row>
    <row r="16530" spans="1:14">
      <c r="A16530">
        <v>170</v>
      </c>
      <c r="B16530" t="s">
        <v>14634</v>
      </c>
      <c r="C16530" t="s">
        <v>14635</v>
      </c>
      <c r="D16530">
        <v>1957</v>
      </c>
      <c r="E16530" s="1">
        <v>0.42299999999999999</v>
      </c>
      <c r="F16530">
        <v>0.877</v>
      </c>
      <c r="G16530">
        <v>4.4999999999999998E-2</v>
      </c>
      <c r="H16530">
        <v>22</v>
      </c>
      <c r="I16530" t="s">
        <v>18288</v>
      </c>
      <c r="J16530">
        <v>1.9499999999999999E-3</v>
      </c>
      <c r="K16530">
        <v>0.26900000000000002</v>
      </c>
      <c r="L16530">
        <v>1.6222639593908617</v>
      </c>
      <c r="M16530" s="2">
        <f t="shared" si="518"/>
        <v>86.294416243654823</v>
      </c>
      <c r="N16530" t="s">
        <v>7744</v>
      </c>
    </row>
    <row r="16531" spans="1:14">
      <c r="A16531">
        <v>171</v>
      </c>
      <c r="B16531" t="s">
        <v>19786</v>
      </c>
      <c r="C16531" t="s">
        <v>19787</v>
      </c>
      <c r="D16531">
        <v>481</v>
      </c>
      <c r="E16531" s="1">
        <v>0.41299999999999998</v>
      </c>
      <c r="F16531">
        <v>0.45100000000000001</v>
      </c>
      <c r="G16531">
        <v>0.29299999999999998</v>
      </c>
      <c r="H16531">
        <v>58</v>
      </c>
      <c r="I16531">
        <v>8.6999999999999993</v>
      </c>
      <c r="J16531">
        <v>5.5000000000000003E-4</v>
      </c>
      <c r="K16531">
        <v>0.113</v>
      </c>
      <c r="L16531">
        <v>1.6222639593908617</v>
      </c>
      <c r="M16531" s="2">
        <f t="shared" si="518"/>
        <v>86.802030456852791</v>
      </c>
      <c r="N16531" t="s">
        <v>7744</v>
      </c>
    </row>
    <row r="16532" spans="1:14">
      <c r="A16532">
        <v>172</v>
      </c>
      <c r="B16532" t="s">
        <v>7708</v>
      </c>
      <c r="C16532" t="s">
        <v>7709</v>
      </c>
      <c r="D16532">
        <v>394</v>
      </c>
      <c r="E16532" s="1">
        <v>0.39400000000000002</v>
      </c>
      <c r="F16532">
        <v>0.55100000000000005</v>
      </c>
      <c r="G16532">
        <v>8.2000000000000003E-2</v>
      </c>
      <c r="H16532">
        <v>49</v>
      </c>
      <c r="I16532">
        <v>6.6</v>
      </c>
      <c r="J16532">
        <v>1.0200000000000001E-3</v>
      </c>
      <c r="K16532">
        <v>0.18</v>
      </c>
      <c r="L16532">
        <v>1.6222639593908617</v>
      </c>
      <c r="M16532" s="2">
        <f t="shared" si="518"/>
        <v>87.309644670050758</v>
      </c>
      <c r="N16532" t="s">
        <v>7744</v>
      </c>
    </row>
    <row r="16533" spans="1:14">
      <c r="A16533">
        <v>173</v>
      </c>
      <c r="B16533" t="s">
        <v>11603</v>
      </c>
      <c r="C16533" t="s">
        <v>11604</v>
      </c>
      <c r="D16533">
        <v>153</v>
      </c>
      <c r="E16533" s="1">
        <v>0.36599999999999999</v>
      </c>
      <c r="F16533">
        <v>0.24199999999999999</v>
      </c>
      <c r="G16533">
        <v>9.2999999999999999E-2</v>
      </c>
      <c r="H16533">
        <v>107</v>
      </c>
      <c r="I16533">
        <v>3</v>
      </c>
      <c r="J16533">
        <v>1.9000000000000001E-4</v>
      </c>
      <c r="K16533">
        <v>2.4E-2</v>
      </c>
      <c r="L16533">
        <v>1.6222639593908617</v>
      </c>
      <c r="M16533" s="2">
        <f t="shared" si="518"/>
        <v>87.817258883248726</v>
      </c>
      <c r="N16533" t="s">
        <v>7744</v>
      </c>
    </row>
    <row r="16534" spans="1:14">
      <c r="A16534">
        <v>174</v>
      </c>
      <c r="B16534" t="s">
        <v>7724</v>
      </c>
      <c r="C16534" t="s">
        <v>7725</v>
      </c>
      <c r="D16534">
        <v>193</v>
      </c>
      <c r="E16534" s="1">
        <v>0.36199999999999999</v>
      </c>
      <c r="F16534">
        <v>0.50800000000000001</v>
      </c>
      <c r="G16534">
        <v>0</v>
      </c>
      <c r="H16534">
        <v>29</v>
      </c>
      <c r="I16534">
        <v>8.3000000000000007</v>
      </c>
      <c r="J16534">
        <v>3.6000000000000002E-4</v>
      </c>
      <c r="K16534">
        <v>0.161</v>
      </c>
      <c r="L16534">
        <v>1.6222639593908617</v>
      </c>
      <c r="M16534" s="2">
        <f t="shared" si="518"/>
        <v>88.324873096446694</v>
      </c>
      <c r="N16534" t="s">
        <v>7744</v>
      </c>
    </row>
    <row r="16535" spans="1:14">
      <c r="A16535">
        <v>175</v>
      </c>
      <c r="B16535" t="s">
        <v>3754</v>
      </c>
      <c r="C16535" t="s">
        <v>3755</v>
      </c>
      <c r="D16535">
        <v>846</v>
      </c>
      <c r="E16535" s="1">
        <v>0.35899999999999999</v>
      </c>
      <c r="F16535">
        <v>0.499</v>
      </c>
      <c r="G16535">
        <v>7.0999999999999994E-2</v>
      </c>
      <c r="H16535">
        <v>85</v>
      </c>
      <c r="I16535">
        <v>6.7</v>
      </c>
      <c r="J16535">
        <v>1.8E-3</v>
      </c>
      <c r="K16535">
        <v>0.14199999999999999</v>
      </c>
      <c r="L16535">
        <v>1.6222639593908617</v>
      </c>
      <c r="M16535" s="2">
        <f t="shared" si="518"/>
        <v>88.832487309644677</v>
      </c>
      <c r="N16535" t="s">
        <v>7744</v>
      </c>
    </row>
    <row r="16536" spans="1:14">
      <c r="A16536">
        <v>176</v>
      </c>
      <c r="B16536" t="s">
        <v>11723</v>
      </c>
      <c r="C16536" t="s">
        <v>11724</v>
      </c>
      <c r="D16536">
        <v>206</v>
      </c>
      <c r="E16536" s="1">
        <v>0.34300000000000003</v>
      </c>
      <c r="F16536">
        <v>0.432</v>
      </c>
      <c r="G16536">
        <v>2.7E-2</v>
      </c>
      <c r="H16536">
        <v>37</v>
      </c>
      <c r="I16536">
        <v>5.6</v>
      </c>
      <c r="J16536">
        <v>5.5999999999999995E-4</v>
      </c>
      <c r="K16536">
        <v>0.129</v>
      </c>
      <c r="L16536">
        <v>1.6222639593908617</v>
      </c>
      <c r="M16536" s="2">
        <f t="shared" si="518"/>
        <v>89.340101522842644</v>
      </c>
      <c r="N16536" t="s">
        <v>7744</v>
      </c>
    </row>
    <row r="16537" spans="1:14">
      <c r="A16537">
        <v>177</v>
      </c>
      <c r="B16537" t="s">
        <v>3770</v>
      </c>
      <c r="C16537" t="s">
        <v>3771</v>
      </c>
      <c r="D16537">
        <v>527</v>
      </c>
      <c r="E16537" s="1">
        <v>0.32200000000000001</v>
      </c>
      <c r="F16537">
        <v>0.42599999999999999</v>
      </c>
      <c r="G16537">
        <v>4.7E-2</v>
      </c>
      <c r="H16537">
        <v>86</v>
      </c>
      <c r="I16537">
        <v>10</v>
      </c>
      <c r="J16537">
        <v>6.6E-4</v>
      </c>
      <c r="K16537">
        <v>0.106</v>
      </c>
      <c r="L16537">
        <v>1.6222639593908617</v>
      </c>
      <c r="M16537" s="2">
        <f t="shared" si="518"/>
        <v>89.847715736040612</v>
      </c>
      <c r="N16537" t="s">
        <v>7744</v>
      </c>
    </row>
    <row r="16538" spans="1:14">
      <c r="A16538">
        <v>178</v>
      </c>
      <c r="B16538" t="s">
        <v>14558</v>
      </c>
      <c r="C16538" t="s">
        <v>14559</v>
      </c>
      <c r="D16538">
        <v>557</v>
      </c>
      <c r="E16538" s="1">
        <v>0.31900000000000001</v>
      </c>
      <c r="F16538">
        <v>0.32400000000000001</v>
      </c>
      <c r="G16538">
        <v>9.7000000000000003E-2</v>
      </c>
      <c r="H16538">
        <v>62</v>
      </c>
      <c r="I16538" t="s">
        <v>18288</v>
      </c>
      <c r="J16538">
        <v>6.4000000000000005E-4</v>
      </c>
      <c r="K16538">
        <v>9.1999999999999998E-2</v>
      </c>
      <c r="L16538">
        <v>1.6222639593908617</v>
      </c>
      <c r="M16538" s="2">
        <f t="shared" si="518"/>
        <v>90.35532994923858</v>
      </c>
      <c r="N16538" t="s">
        <v>7744</v>
      </c>
    </row>
    <row r="16539" spans="1:14">
      <c r="A16539">
        <v>179</v>
      </c>
      <c r="B16539" t="s">
        <v>3806</v>
      </c>
      <c r="C16539" t="s">
        <v>3807</v>
      </c>
      <c r="D16539">
        <v>157</v>
      </c>
      <c r="E16539" s="1">
        <v>0.316</v>
      </c>
      <c r="F16539">
        <v>0.23799999999999999</v>
      </c>
      <c r="G16539">
        <v>3.3000000000000002E-2</v>
      </c>
      <c r="H16539">
        <v>92</v>
      </c>
      <c r="I16539">
        <v>4.3</v>
      </c>
      <c r="J16539">
        <v>3.8999999999999999E-4</v>
      </c>
      <c r="K16539">
        <v>5.5E-2</v>
      </c>
      <c r="L16539">
        <v>1.6222639593908617</v>
      </c>
      <c r="M16539" s="2">
        <f t="shared" si="518"/>
        <v>90.862944162436548</v>
      </c>
      <c r="N16539" t="s">
        <v>7744</v>
      </c>
    </row>
    <row r="16540" spans="1:14">
      <c r="A16540">
        <v>180</v>
      </c>
      <c r="B16540" t="s">
        <v>3834</v>
      </c>
      <c r="C16540" t="s">
        <v>3835</v>
      </c>
      <c r="D16540">
        <v>701</v>
      </c>
      <c r="E16540" s="1">
        <v>0.30499999999999999</v>
      </c>
      <c r="F16540">
        <v>0.28199999999999997</v>
      </c>
      <c r="G16540">
        <v>0</v>
      </c>
      <c r="H16540">
        <v>63</v>
      </c>
      <c r="I16540" t="s">
        <v>18288</v>
      </c>
      <c r="J16540">
        <v>5.1999999999999995E-4</v>
      </c>
      <c r="K16540">
        <v>8.7999999999999995E-2</v>
      </c>
      <c r="L16540">
        <v>1.6222639593908617</v>
      </c>
      <c r="M16540" s="2">
        <f t="shared" si="518"/>
        <v>91.370558375634516</v>
      </c>
      <c r="N16540" t="s">
        <v>7744</v>
      </c>
    </row>
    <row r="16541" spans="1:14">
      <c r="A16541">
        <v>181</v>
      </c>
      <c r="B16541" t="s">
        <v>3800</v>
      </c>
      <c r="C16541" t="s">
        <v>3801</v>
      </c>
      <c r="D16541">
        <v>370</v>
      </c>
      <c r="E16541" s="1">
        <v>0.30099999999999999</v>
      </c>
      <c r="F16541">
        <v>0.39600000000000002</v>
      </c>
      <c r="G16541">
        <v>1.4999999999999999E-2</v>
      </c>
      <c r="H16541">
        <v>67</v>
      </c>
      <c r="I16541">
        <v>7.2</v>
      </c>
      <c r="J16541">
        <v>6.3000000000000003E-4</v>
      </c>
      <c r="K16541">
        <v>9.2999999999999999E-2</v>
      </c>
      <c r="L16541">
        <v>1.6222639593908617</v>
      </c>
      <c r="M16541" s="2">
        <f t="shared" si="518"/>
        <v>91.878172588832484</v>
      </c>
      <c r="N16541" t="s">
        <v>7744</v>
      </c>
    </row>
    <row r="16542" spans="1:14">
      <c r="A16542">
        <v>182</v>
      </c>
      <c r="B16542" t="s">
        <v>3772</v>
      </c>
      <c r="C16542" t="s">
        <v>3773</v>
      </c>
      <c r="D16542">
        <v>259</v>
      </c>
      <c r="E16542" s="1">
        <v>0.28999999999999998</v>
      </c>
      <c r="F16542">
        <v>0.28599999999999998</v>
      </c>
      <c r="G16542">
        <v>9.0999999999999998E-2</v>
      </c>
      <c r="H16542">
        <v>33</v>
      </c>
      <c r="I16542">
        <v>7.7</v>
      </c>
      <c r="J16542">
        <v>4.6999999999999999E-4</v>
      </c>
      <c r="K16542">
        <v>7.4999999999999997E-2</v>
      </c>
      <c r="L16542">
        <v>1.6222639593908617</v>
      </c>
      <c r="M16542" s="2">
        <f t="shared" si="518"/>
        <v>92.385786802030452</v>
      </c>
      <c r="N16542" t="s">
        <v>7744</v>
      </c>
    </row>
    <row r="16543" spans="1:14">
      <c r="A16543">
        <v>183</v>
      </c>
      <c r="B16543" t="s">
        <v>3844</v>
      </c>
      <c r="C16543" t="s">
        <v>3845</v>
      </c>
      <c r="D16543">
        <v>152</v>
      </c>
      <c r="E16543" s="1">
        <v>0.21199999999999999</v>
      </c>
      <c r="G16543">
        <v>8.3000000000000004E-2</v>
      </c>
      <c r="H16543">
        <v>132</v>
      </c>
      <c r="I16543">
        <v>2.7</v>
      </c>
      <c r="J16543">
        <v>1.8000000000000001E-4</v>
      </c>
      <c r="L16543">
        <v>1.6222639593908617</v>
      </c>
      <c r="M16543" s="2">
        <f t="shared" si="518"/>
        <v>92.89340101522842</v>
      </c>
      <c r="N16543" t="s">
        <v>7744</v>
      </c>
    </row>
    <row r="16544" spans="1:14">
      <c r="A16544">
        <v>184</v>
      </c>
      <c r="B16544" t="s">
        <v>3796</v>
      </c>
      <c r="C16544" t="s">
        <v>3797</v>
      </c>
      <c r="D16544">
        <v>92</v>
      </c>
      <c r="E16544" s="1">
        <v>0.20599999999999999</v>
      </c>
      <c r="G16544">
        <v>7.4999999999999997E-2</v>
      </c>
      <c r="H16544">
        <v>53</v>
      </c>
      <c r="J16544">
        <v>3.1E-4</v>
      </c>
      <c r="L16544">
        <v>1.6222639593908617</v>
      </c>
      <c r="M16544" s="2">
        <f t="shared" si="518"/>
        <v>93.401015228426402</v>
      </c>
      <c r="N16544" t="s">
        <v>7744</v>
      </c>
    </row>
    <row r="16545" spans="1:14">
      <c r="A16545">
        <v>185</v>
      </c>
      <c r="B16545" t="s">
        <v>3858</v>
      </c>
      <c r="C16545" t="s">
        <v>3859</v>
      </c>
      <c r="D16545">
        <v>57</v>
      </c>
      <c r="E16545" s="1">
        <v>0.20499999999999999</v>
      </c>
      <c r="F16545">
        <v>0.13200000000000001</v>
      </c>
      <c r="G16545">
        <v>1.0999999999999999E-2</v>
      </c>
      <c r="H16545">
        <v>87</v>
      </c>
      <c r="J16545">
        <v>4.0000000000000003E-5</v>
      </c>
      <c r="K16545">
        <v>6.0000000000000001E-3</v>
      </c>
      <c r="L16545">
        <v>1.6222639593908617</v>
      </c>
      <c r="M16545" s="2">
        <f t="shared" si="518"/>
        <v>93.90862944162437</v>
      </c>
      <c r="N16545" t="s">
        <v>7744</v>
      </c>
    </row>
    <row r="16546" spans="1:14">
      <c r="A16546">
        <v>186</v>
      </c>
      <c r="B16546" t="s">
        <v>3596</v>
      </c>
      <c r="C16546" t="s">
        <v>3597</v>
      </c>
      <c r="D16546">
        <v>184</v>
      </c>
      <c r="E16546" s="1">
        <v>0.182</v>
      </c>
      <c r="F16546">
        <v>0.32900000000000001</v>
      </c>
      <c r="G16546">
        <v>2.5999999999999999E-2</v>
      </c>
      <c r="H16546">
        <v>39</v>
      </c>
      <c r="I16546">
        <v>8.6999999999999993</v>
      </c>
      <c r="J16546">
        <v>2.9999999999999997E-4</v>
      </c>
      <c r="K16546">
        <v>0.107</v>
      </c>
      <c r="L16546">
        <v>1.6222639593908617</v>
      </c>
      <c r="M16546" s="2">
        <f t="shared" si="518"/>
        <v>94.416243654822338</v>
      </c>
      <c r="N16546" t="s">
        <v>7744</v>
      </c>
    </row>
    <row r="16547" spans="1:14">
      <c r="A16547">
        <v>187</v>
      </c>
      <c r="B16547" t="s">
        <v>5102</v>
      </c>
      <c r="C16547" t="s">
        <v>5103</v>
      </c>
      <c r="D16547">
        <v>145</v>
      </c>
      <c r="E16547" s="1">
        <v>0.18099999999999999</v>
      </c>
      <c r="F16547">
        <v>0.154</v>
      </c>
      <c r="G16547">
        <v>4.8000000000000001E-2</v>
      </c>
      <c r="H16547">
        <v>166</v>
      </c>
      <c r="I16547">
        <v>4.9000000000000004</v>
      </c>
      <c r="J16547">
        <v>5.1000000000000004E-4</v>
      </c>
      <c r="K16547">
        <v>5.3999999999999999E-2</v>
      </c>
      <c r="L16547">
        <v>1.6222639593908617</v>
      </c>
      <c r="M16547" s="2">
        <f t="shared" si="518"/>
        <v>94.923857868020306</v>
      </c>
      <c r="N16547" t="s">
        <v>7744</v>
      </c>
    </row>
    <row r="16548" spans="1:14">
      <c r="A16548">
        <v>188</v>
      </c>
      <c r="B16548" t="s">
        <v>3758</v>
      </c>
      <c r="C16548" t="s">
        <v>3759</v>
      </c>
      <c r="D16548">
        <v>56</v>
      </c>
      <c r="E16548" s="1">
        <v>0.161</v>
      </c>
      <c r="F16548">
        <v>8.7999999999999995E-2</v>
      </c>
      <c r="G16548">
        <v>7.2999999999999995E-2</v>
      </c>
      <c r="H16548">
        <v>41</v>
      </c>
      <c r="J16548">
        <v>5.0000000000000002E-5</v>
      </c>
      <c r="K16548">
        <v>1.0999999999999999E-2</v>
      </c>
      <c r="L16548">
        <v>1.6222639593908617</v>
      </c>
      <c r="M16548" s="2">
        <f t="shared" si="518"/>
        <v>95.431472081218274</v>
      </c>
      <c r="N16548" t="s">
        <v>7744</v>
      </c>
    </row>
    <row r="16549" spans="1:14">
      <c r="A16549">
        <v>189</v>
      </c>
      <c r="B16549" t="s">
        <v>3818</v>
      </c>
      <c r="C16549" t="s">
        <v>3819</v>
      </c>
      <c r="D16549">
        <v>127</v>
      </c>
      <c r="E16549" s="1">
        <v>0.14799999999999999</v>
      </c>
      <c r="F16549">
        <v>0.26700000000000002</v>
      </c>
      <c r="G16549">
        <v>4.2999999999999997E-2</v>
      </c>
      <c r="H16549">
        <v>69</v>
      </c>
      <c r="I16549">
        <v>4.9000000000000004</v>
      </c>
      <c r="J16549">
        <v>2.7999999999999998E-4</v>
      </c>
      <c r="K16549">
        <v>0.06</v>
      </c>
      <c r="L16549">
        <v>1.6222639593908617</v>
      </c>
      <c r="M16549" s="2">
        <f t="shared" si="518"/>
        <v>95.939086294416242</v>
      </c>
      <c r="N16549" t="s">
        <v>7744</v>
      </c>
    </row>
    <row r="16550" spans="1:14">
      <c r="A16550">
        <v>190</v>
      </c>
      <c r="B16550" t="s">
        <v>11330</v>
      </c>
      <c r="C16550" t="s">
        <v>11331</v>
      </c>
      <c r="D16550">
        <v>26</v>
      </c>
      <c r="E16550" s="1">
        <v>0.13300000000000001</v>
      </c>
      <c r="G16550">
        <v>8.1000000000000003E-2</v>
      </c>
      <c r="H16550">
        <v>37</v>
      </c>
      <c r="J16550">
        <v>6.0000000000000002E-5</v>
      </c>
      <c r="L16550">
        <v>1.6222639593908617</v>
      </c>
      <c r="M16550" s="2">
        <f t="shared" si="518"/>
        <v>96.44670050761421</v>
      </c>
      <c r="N16550" t="s">
        <v>7744</v>
      </c>
    </row>
    <row r="16551" spans="1:14">
      <c r="A16551">
        <v>191</v>
      </c>
      <c r="B16551" t="s">
        <v>7748</v>
      </c>
      <c r="C16551" t="s">
        <v>7749</v>
      </c>
      <c r="D16551">
        <v>115</v>
      </c>
      <c r="E16551" s="1">
        <v>0.126</v>
      </c>
      <c r="G16551">
        <v>3.7999999999999999E-2</v>
      </c>
      <c r="H16551">
        <v>182</v>
      </c>
      <c r="I16551">
        <v>7.1</v>
      </c>
      <c r="J16551">
        <v>1.1E-4</v>
      </c>
      <c r="L16551">
        <v>1.6222639593908617</v>
      </c>
      <c r="M16551" s="2">
        <f t="shared" si="518"/>
        <v>96.954314720812178</v>
      </c>
      <c r="N16551" t="s">
        <v>7744</v>
      </c>
    </row>
    <row r="16552" spans="1:14">
      <c r="A16552">
        <v>192</v>
      </c>
      <c r="B16552" t="s">
        <v>7738</v>
      </c>
      <c r="C16552" t="s">
        <v>7739</v>
      </c>
      <c r="D16552">
        <v>25</v>
      </c>
      <c r="E16552" s="1">
        <v>0.111</v>
      </c>
      <c r="F16552">
        <v>8.4000000000000005E-2</v>
      </c>
      <c r="G16552">
        <v>8.3000000000000004E-2</v>
      </c>
      <c r="H16552">
        <v>36</v>
      </c>
      <c r="J16552">
        <v>8.0000000000000007E-5</v>
      </c>
      <c r="K16552">
        <v>2.5999999999999999E-2</v>
      </c>
      <c r="L16552">
        <v>1.6222639593908617</v>
      </c>
      <c r="M16552" s="2">
        <f t="shared" si="518"/>
        <v>97.46192893401016</v>
      </c>
      <c r="N16552" t="s">
        <v>7744</v>
      </c>
    </row>
    <row r="16553" spans="1:14">
      <c r="A16553">
        <v>193</v>
      </c>
      <c r="B16553" t="s">
        <v>3828</v>
      </c>
      <c r="C16553" t="s">
        <v>3829</v>
      </c>
      <c r="D16553">
        <v>94</v>
      </c>
      <c r="E16553" s="1">
        <v>9.1999999999999998E-2</v>
      </c>
      <c r="G16553">
        <v>0</v>
      </c>
      <c r="H16553">
        <v>99</v>
      </c>
      <c r="J16553">
        <v>1.2999999999999999E-4</v>
      </c>
      <c r="L16553">
        <v>1.6222639593908617</v>
      </c>
      <c r="M16553" s="2">
        <f t="shared" si="518"/>
        <v>97.969543147208128</v>
      </c>
      <c r="N16553" t="s">
        <v>7744</v>
      </c>
    </row>
    <row r="16554" spans="1:14">
      <c r="A16554">
        <v>194</v>
      </c>
      <c r="B16554" t="s">
        <v>11759</v>
      </c>
      <c r="C16554" t="s">
        <v>11760</v>
      </c>
      <c r="D16554">
        <v>95</v>
      </c>
      <c r="E16554" s="1">
        <v>8.8999999999999996E-2</v>
      </c>
      <c r="F16554">
        <v>0.11899999999999999</v>
      </c>
      <c r="G16554">
        <v>0</v>
      </c>
      <c r="H16554">
        <v>61</v>
      </c>
      <c r="J16554">
        <v>2.0000000000000001E-4</v>
      </c>
      <c r="K16554">
        <v>3.9E-2</v>
      </c>
      <c r="L16554">
        <v>1.6222639593908617</v>
      </c>
      <c r="M16554" s="2">
        <f t="shared" si="518"/>
        <v>98.477157360406082</v>
      </c>
      <c r="N16554" t="s">
        <v>7744</v>
      </c>
    </row>
    <row r="16555" spans="1:14">
      <c r="A16555">
        <v>195</v>
      </c>
      <c r="B16555" t="s">
        <v>5152</v>
      </c>
      <c r="C16555" t="s">
        <v>5153</v>
      </c>
      <c r="D16555">
        <v>10</v>
      </c>
      <c r="E16555" s="1">
        <v>7.8E-2</v>
      </c>
      <c r="F16555">
        <v>7.8E-2</v>
      </c>
      <c r="G16555">
        <v>1.0999999999999999E-2</v>
      </c>
      <c r="H16555">
        <v>91</v>
      </c>
      <c r="J16555">
        <v>5.0000000000000002E-5</v>
      </c>
      <c r="K16555">
        <v>2.1999999999999999E-2</v>
      </c>
      <c r="L16555">
        <v>1.6222639593908617</v>
      </c>
      <c r="M16555" s="2">
        <f t="shared" si="518"/>
        <v>98.984771573604064</v>
      </c>
      <c r="N16555" t="s">
        <v>7744</v>
      </c>
    </row>
    <row r="16556" spans="1:14">
      <c r="A16556">
        <v>196</v>
      </c>
      <c r="B16556" t="s">
        <v>7722</v>
      </c>
      <c r="C16556" t="s">
        <v>7723</v>
      </c>
      <c r="D16556">
        <v>133</v>
      </c>
      <c r="E16556" s="1">
        <v>7.4999999999999997E-2</v>
      </c>
      <c r="G16556">
        <v>8.2000000000000003E-2</v>
      </c>
      <c r="H16556">
        <v>61</v>
      </c>
      <c r="I16556">
        <v>6.4</v>
      </c>
      <c r="J16556">
        <v>8.0000000000000007E-5</v>
      </c>
      <c r="L16556">
        <v>1.6222639593908617</v>
      </c>
      <c r="M16556" s="2">
        <f t="shared" si="518"/>
        <v>99.492385786802032</v>
      </c>
      <c r="N16556" t="s">
        <v>7744</v>
      </c>
    </row>
    <row r="16557" spans="1:14">
      <c r="A16557">
        <v>197</v>
      </c>
      <c r="B16557" t="s">
        <v>11424</v>
      </c>
      <c r="C16557" t="s">
        <v>11425</v>
      </c>
      <c r="D16557">
        <v>44</v>
      </c>
      <c r="E16557" s="1">
        <v>7.3999999999999996E-2</v>
      </c>
      <c r="F16557">
        <v>5.5E-2</v>
      </c>
      <c r="G16557">
        <v>0.97399999999999998</v>
      </c>
      <c r="H16557">
        <v>39</v>
      </c>
      <c r="J16557">
        <v>1.0000000000000001E-5</v>
      </c>
      <c r="K16557">
        <v>6.0000000000000001E-3</v>
      </c>
      <c r="L16557">
        <v>1.6222639593908617</v>
      </c>
      <c r="M16557" s="2">
        <f t="shared" si="518"/>
        <v>100</v>
      </c>
      <c r="N16557" t="s">
        <v>7744</v>
      </c>
    </row>
    <row r="16558" spans="1:14" s="3" customFormat="1">
      <c r="E16558" s="4"/>
      <c r="M16558" s="5"/>
    </row>
    <row r="16559" spans="1:14">
      <c r="A16559">
        <v>1</v>
      </c>
      <c r="B16559" t="s">
        <v>15070</v>
      </c>
      <c r="C16559" t="s">
        <v>15071</v>
      </c>
      <c r="D16559">
        <v>1276</v>
      </c>
      <c r="E16559" s="1">
        <v>4.8179999999999996</v>
      </c>
      <c r="F16559">
        <v>6.3479999999999999</v>
      </c>
      <c r="G16559">
        <v>0.63300000000000001</v>
      </c>
      <c r="H16559">
        <v>60</v>
      </c>
      <c r="I16559">
        <v>3.8</v>
      </c>
      <c r="J16559">
        <v>6.0299999999999998E-3</v>
      </c>
      <c r="K16559">
        <v>2.492</v>
      </c>
      <c r="L16559">
        <f>AVERAGE(E16559:E16634)</f>
        <v>1.169434210526316</v>
      </c>
      <c r="M16559" s="2">
        <f t="shared" ref="M16559:M16590" si="519">A16559/76*100</f>
        <v>1.3157894736842104</v>
      </c>
      <c r="N16559" t="s">
        <v>17</v>
      </c>
    </row>
    <row r="16560" spans="1:14">
      <c r="A16560">
        <v>2</v>
      </c>
      <c r="B16560" t="s">
        <v>14978</v>
      </c>
      <c r="C16560" t="s">
        <v>14979</v>
      </c>
      <c r="D16560">
        <v>1898</v>
      </c>
      <c r="E16560" s="1">
        <v>3.74</v>
      </c>
      <c r="F16560">
        <v>3.2480000000000002</v>
      </c>
      <c r="G16560">
        <v>0.42599999999999999</v>
      </c>
      <c r="H16560">
        <v>68</v>
      </c>
      <c r="I16560">
        <v>5.7</v>
      </c>
      <c r="J16560">
        <v>7.6299999999999996E-3</v>
      </c>
      <c r="K16560">
        <v>1.4039999999999999</v>
      </c>
      <c r="L16560">
        <v>1.169434210526316</v>
      </c>
      <c r="M16560" s="2">
        <f t="shared" si="519"/>
        <v>2.6315789473684208</v>
      </c>
      <c r="N16560" t="s">
        <v>17</v>
      </c>
    </row>
    <row r="16561" spans="1:14">
      <c r="A16561">
        <v>3</v>
      </c>
      <c r="B16561" t="s">
        <v>13425</v>
      </c>
      <c r="C16561" t="s">
        <v>13426</v>
      </c>
      <c r="D16561">
        <v>6790</v>
      </c>
      <c r="E16561" s="1">
        <v>3.661</v>
      </c>
      <c r="F16561">
        <v>3.7970000000000002</v>
      </c>
      <c r="G16561">
        <v>0.54800000000000004</v>
      </c>
      <c r="H16561">
        <v>217</v>
      </c>
      <c r="I16561">
        <v>5.4</v>
      </c>
      <c r="J16561">
        <v>2.7210000000000002E-2</v>
      </c>
      <c r="K16561">
        <v>1.6719999999999999</v>
      </c>
      <c r="L16561">
        <v>1.169434210526316</v>
      </c>
      <c r="M16561" s="2">
        <f t="shared" si="519"/>
        <v>3.9473684210526314</v>
      </c>
      <c r="N16561" t="s">
        <v>17</v>
      </c>
    </row>
    <row r="16562" spans="1:14">
      <c r="A16562">
        <v>4</v>
      </c>
      <c r="B16562" t="s">
        <v>13441</v>
      </c>
      <c r="C16562" t="s">
        <v>13442</v>
      </c>
      <c r="D16562">
        <v>9754</v>
      </c>
      <c r="E16562" s="1">
        <v>3.121</v>
      </c>
      <c r="F16562">
        <v>4.3949999999999996</v>
      </c>
      <c r="G16562">
        <v>0.48499999999999999</v>
      </c>
      <c r="H16562">
        <v>200</v>
      </c>
      <c r="I16562">
        <v>7.4</v>
      </c>
      <c r="J16562">
        <v>3.3660000000000002E-2</v>
      </c>
      <c r="K16562">
        <v>2.4929999999999999</v>
      </c>
      <c r="L16562">
        <v>1.169434210526316</v>
      </c>
      <c r="M16562" s="2">
        <f t="shared" si="519"/>
        <v>5.2631578947368416</v>
      </c>
      <c r="N16562" t="s">
        <v>17</v>
      </c>
    </row>
    <row r="16563" spans="1:14">
      <c r="A16563">
        <v>5</v>
      </c>
      <c r="B16563" t="s">
        <v>14966</v>
      </c>
      <c r="C16563" t="s">
        <v>14967</v>
      </c>
      <c r="D16563">
        <v>1305</v>
      </c>
      <c r="E16563" s="1">
        <v>2.8530000000000002</v>
      </c>
      <c r="F16563">
        <v>2.6419999999999999</v>
      </c>
      <c r="G16563">
        <v>0.27300000000000002</v>
      </c>
      <c r="H16563">
        <v>44</v>
      </c>
      <c r="I16563">
        <v>7.1</v>
      </c>
      <c r="J16563">
        <v>3.8300000000000001E-3</v>
      </c>
      <c r="K16563">
        <v>1.149</v>
      </c>
      <c r="L16563">
        <v>1.169434210526316</v>
      </c>
      <c r="M16563" s="2">
        <f t="shared" si="519"/>
        <v>6.5789473684210522</v>
      </c>
      <c r="N16563" t="s">
        <v>17</v>
      </c>
    </row>
    <row r="16564" spans="1:14">
      <c r="A16564">
        <v>6</v>
      </c>
      <c r="B16564" t="s">
        <v>17407</v>
      </c>
      <c r="C16564" t="s">
        <v>17408</v>
      </c>
      <c r="D16564">
        <v>14008</v>
      </c>
      <c r="E16564" s="1">
        <v>2.5550000000000002</v>
      </c>
      <c r="F16564">
        <v>2.319</v>
      </c>
      <c r="G16564">
        <v>0.78800000000000003</v>
      </c>
      <c r="H16564">
        <v>452</v>
      </c>
      <c r="I16564">
        <v>6.8</v>
      </c>
      <c r="J16564">
        <v>3.4979999999999997E-2</v>
      </c>
      <c r="K16564">
        <v>0.82799999999999996</v>
      </c>
      <c r="L16564">
        <v>1.169434210526316</v>
      </c>
      <c r="M16564" s="2">
        <f t="shared" si="519"/>
        <v>7.8947368421052628</v>
      </c>
      <c r="N16564" t="s">
        <v>17</v>
      </c>
    </row>
    <row r="16565" spans="1:14">
      <c r="A16565">
        <v>7</v>
      </c>
      <c r="B16565" t="s">
        <v>17319</v>
      </c>
      <c r="C16565" t="s">
        <v>17320</v>
      </c>
      <c r="D16565">
        <v>10702</v>
      </c>
      <c r="E16565" s="1">
        <v>2.4180000000000001</v>
      </c>
      <c r="F16565">
        <v>2.7440000000000002</v>
      </c>
      <c r="G16565">
        <v>0.21199999999999999</v>
      </c>
      <c r="H16565">
        <v>448</v>
      </c>
      <c r="I16565">
        <v>4.5</v>
      </c>
      <c r="J16565">
        <v>5.7169999999999999E-2</v>
      </c>
      <c r="K16565">
        <v>1.1910000000000001</v>
      </c>
      <c r="L16565">
        <v>1.169434210526316</v>
      </c>
      <c r="M16565" s="2">
        <f t="shared" si="519"/>
        <v>9.2105263157894726</v>
      </c>
      <c r="N16565" t="s">
        <v>17</v>
      </c>
    </row>
    <row r="16566" spans="1:14">
      <c r="A16566">
        <v>8</v>
      </c>
      <c r="B16566" t="s">
        <v>15084</v>
      </c>
      <c r="C16566" t="s">
        <v>15085</v>
      </c>
      <c r="D16566">
        <v>2844</v>
      </c>
      <c r="E16566" s="1">
        <v>2.395</v>
      </c>
      <c r="F16566">
        <v>3.0710000000000002</v>
      </c>
      <c r="G16566">
        <v>0.27400000000000002</v>
      </c>
      <c r="H16566">
        <v>157</v>
      </c>
      <c r="I16566">
        <v>5</v>
      </c>
      <c r="J16566">
        <v>1.427E-2</v>
      </c>
      <c r="K16566">
        <v>1.403</v>
      </c>
      <c r="L16566">
        <v>1.169434210526316</v>
      </c>
      <c r="M16566" s="2">
        <f t="shared" si="519"/>
        <v>10.526315789473683</v>
      </c>
      <c r="N16566" t="s">
        <v>17</v>
      </c>
    </row>
    <row r="16567" spans="1:14">
      <c r="A16567">
        <v>9</v>
      </c>
      <c r="B16567" t="s">
        <v>17267</v>
      </c>
      <c r="C16567" t="s">
        <v>17268</v>
      </c>
      <c r="D16567">
        <v>19135</v>
      </c>
      <c r="E16567" s="1">
        <v>2.3319999999999999</v>
      </c>
      <c r="F16567">
        <v>2.6480000000000001</v>
      </c>
      <c r="G16567">
        <v>0.41599999999999998</v>
      </c>
      <c r="H16567">
        <v>738</v>
      </c>
      <c r="I16567">
        <v>8</v>
      </c>
      <c r="J16567">
        <v>3.6459999999999999E-2</v>
      </c>
      <c r="K16567">
        <v>0.80100000000000005</v>
      </c>
      <c r="L16567">
        <v>1.169434210526316</v>
      </c>
      <c r="M16567" s="2">
        <f t="shared" si="519"/>
        <v>11.842105263157894</v>
      </c>
      <c r="N16567" t="s">
        <v>17</v>
      </c>
    </row>
    <row r="16568" spans="1:14">
      <c r="A16568">
        <v>10</v>
      </c>
      <c r="B16568" t="s">
        <v>17271</v>
      </c>
      <c r="C16568" t="s">
        <v>17272</v>
      </c>
      <c r="D16568">
        <v>1458</v>
      </c>
      <c r="E16568" s="1">
        <v>2.0870000000000002</v>
      </c>
      <c r="F16568">
        <v>2.0270000000000001</v>
      </c>
      <c r="G16568">
        <v>0.25</v>
      </c>
      <c r="H16568">
        <v>72</v>
      </c>
      <c r="I16568">
        <v>5.2</v>
      </c>
      <c r="J16568">
        <v>5.5100000000000001E-3</v>
      </c>
      <c r="K16568">
        <v>0.75700000000000001</v>
      </c>
      <c r="L16568">
        <v>1.169434210526316</v>
      </c>
      <c r="M16568" s="2">
        <f t="shared" si="519"/>
        <v>13.157894736842104</v>
      </c>
      <c r="N16568" t="s">
        <v>17</v>
      </c>
    </row>
    <row r="16569" spans="1:14">
      <c r="A16569">
        <v>11</v>
      </c>
      <c r="B16569" t="s">
        <v>17317</v>
      </c>
      <c r="C16569" t="s">
        <v>17318</v>
      </c>
      <c r="D16569">
        <v>7393</v>
      </c>
      <c r="E16569" s="1">
        <v>2.0630000000000002</v>
      </c>
      <c r="F16569">
        <v>2.0190000000000001</v>
      </c>
      <c r="G16569">
        <v>0.249</v>
      </c>
      <c r="H16569">
        <v>393</v>
      </c>
      <c r="I16569">
        <v>4.9000000000000004</v>
      </c>
      <c r="J16569">
        <v>2.9600000000000001E-2</v>
      </c>
      <c r="K16569">
        <v>0.79500000000000004</v>
      </c>
      <c r="L16569">
        <v>1.169434210526316</v>
      </c>
      <c r="M16569" s="2">
        <f t="shared" si="519"/>
        <v>14.473684210526317</v>
      </c>
      <c r="N16569" t="s">
        <v>17</v>
      </c>
    </row>
    <row r="16570" spans="1:14">
      <c r="A16570">
        <v>12</v>
      </c>
      <c r="B16570" t="s">
        <v>15074</v>
      </c>
      <c r="C16570" t="s">
        <v>15075</v>
      </c>
      <c r="D16570">
        <v>1219</v>
      </c>
      <c r="E16570" s="1">
        <v>2.0550000000000002</v>
      </c>
      <c r="F16570">
        <v>2.5659999999999998</v>
      </c>
      <c r="G16570">
        <v>0.19400000000000001</v>
      </c>
      <c r="H16570">
        <v>36</v>
      </c>
      <c r="I16570">
        <v>7</v>
      </c>
      <c r="J16570">
        <v>3.5599999999999998E-3</v>
      </c>
      <c r="K16570">
        <v>1.1140000000000001</v>
      </c>
      <c r="L16570">
        <v>1.169434210526316</v>
      </c>
      <c r="M16570" s="2">
        <f t="shared" si="519"/>
        <v>15.789473684210526</v>
      </c>
      <c r="N16570" t="s">
        <v>17</v>
      </c>
    </row>
    <row r="16571" spans="1:14">
      <c r="A16571">
        <v>13</v>
      </c>
      <c r="B16571" t="s">
        <v>14956</v>
      </c>
      <c r="C16571" t="s">
        <v>14957</v>
      </c>
      <c r="D16571">
        <v>4754</v>
      </c>
      <c r="E16571" s="1">
        <v>2.0139999999999998</v>
      </c>
      <c r="F16571">
        <v>2.7330000000000001</v>
      </c>
      <c r="G16571">
        <v>0.18099999999999999</v>
      </c>
      <c r="H16571">
        <v>149</v>
      </c>
      <c r="I16571">
        <v>7.5</v>
      </c>
      <c r="J16571">
        <v>1.5219999999999999E-2</v>
      </c>
      <c r="K16571">
        <v>1.278</v>
      </c>
      <c r="L16571">
        <v>1.169434210526316</v>
      </c>
      <c r="M16571" s="2">
        <f t="shared" si="519"/>
        <v>17.105263157894736</v>
      </c>
      <c r="N16571" t="s">
        <v>17</v>
      </c>
    </row>
    <row r="16572" spans="1:14">
      <c r="A16572">
        <v>14</v>
      </c>
      <c r="B16572" t="s">
        <v>15086</v>
      </c>
      <c r="C16572" t="s">
        <v>15087</v>
      </c>
      <c r="D16572">
        <v>2217</v>
      </c>
      <c r="E16572" s="1">
        <v>1.754</v>
      </c>
      <c r="F16572">
        <v>2.1579999999999999</v>
      </c>
      <c r="G16572">
        <v>0.17299999999999999</v>
      </c>
      <c r="H16572">
        <v>139</v>
      </c>
      <c r="I16572">
        <v>5.4</v>
      </c>
      <c r="J16572">
        <v>1.042E-2</v>
      </c>
      <c r="K16572">
        <v>0.98699999999999999</v>
      </c>
      <c r="L16572">
        <v>1.169434210526316</v>
      </c>
      <c r="M16572" s="2">
        <f t="shared" si="519"/>
        <v>18.421052631578945</v>
      </c>
      <c r="N16572" t="s">
        <v>17</v>
      </c>
    </row>
    <row r="16573" spans="1:14">
      <c r="A16573">
        <v>15</v>
      </c>
      <c r="B16573" t="s">
        <v>17279</v>
      </c>
      <c r="C16573" t="s">
        <v>17280</v>
      </c>
      <c r="D16573">
        <v>11280</v>
      </c>
      <c r="E16573" s="1">
        <v>1.75</v>
      </c>
      <c r="F16573">
        <v>1.7430000000000001</v>
      </c>
      <c r="G16573">
        <v>0.23699999999999999</v>
      </c>
      <c r="H16573">
        <v>396</v>
      </c>
      <c r="I16573" t="s">
        <v>18288</v>
      </c>
      <c r="J16573">
        <v>2.828E-2</v>
      </c>
      <c r="K16573">
        <v>0.91300000000000003</v>
      </c>
      <c r="L16573">
        <v>1.169434210526316</v>
      </c>
      <c r="M16573" s="2">
        <f t="shared" si="519"/>
        <v>19.736842105263158</v>
      </c>
      <c r="N16573" t="s">
        <v>17</v>
      </c>
    </row>
    <row r="16574" spans="1:14">
      <c r="A16574">
        <v>16</v>
      </c>
      <c r="B16574" t="s">
        <v>13421</v>
      </c>
      <c r="C16574" t="s">
        <v>13422</v>
      </c>
      <c r="D16574">
        <v>3524</v>
      </c>
      <c r="E16574" s="1">
        <v>1.667</v>
      </c>
      <c r="F16574">
        <v>1.744</v>
      </c>
      <c r="G16574">
        <v>0.184</v>
      </c>
      <c r="H16574">
        <v>418</v>
      </c>
      <c r="I16574">
        <v>3.7</v>
      </c>
      <c r="J16574">
        <v>1.6650000000000002E-2</v>
      </c>
      <c r="K16574">
        <v>0.64900000000000002</v>
      </c>
      <c r="L16574">
        <v>1.169434210526316</v>
      </c>
      <c r="M16574" s="2">
        <f t="shared" si="519"/>
        <v>21.052631578947366</v>
      </c>
      <c r="N16574" t="s">
        <v>17</v>
      </c>
    </row>
    <row r="16575" spans="1:14">
      <c r="A16575">
        <v>17</v>
      </c>
      <c r="B16575" t="s">
        <v>15202</v>
      </c>
      <c r="C16575" t="s">
        <v>15203</v>
      </c>
      <c r="D16575">
        <v>427</v>
      </c>
      <c r="E16575" s="1">
        <v>1.629</v>
      </c>
      <c r="G16575">
        <v>0.16400000000000001</v>
      </c>
      <c r="H16575">
        <v>55</v>
      </c>
      <c r="I16575">
        <v>3.6</v>
      </c>
      <c r="J16575">
        <v>1.82E-3</v>
      </c>
      <c r="L16575">
        <v>1.169434210526316</v>
      </c>
      <c r="M16575" s="2">
        <f t="shared" si="519"/>
        <v>22.368421052631579</v>
      </c>
      <c r="N16575" t="s">
        <v>17</v>
      </c>
    </row>
    <row r="16576" spans="1:14">
      <c r="A16576">
        <v>18</v>
      </c>
      <c r="B16576" t="s">
        <v>7767</v>
      </c>
      <c r="C16576" t="s">
        <v>7768</v>
      </c>
      <c r="D16576">
        <v>961</v>
      </c>
      <c r="E16576" s="1">
        <v>1.5940000000000001</v>
      </c>
      <c r="F16576">
        <v>1.6719999999999999</v>
      </c>
      <c r="G16576">
        <v>0.46600000000000003</v>
      </c>
      <c r="H16576">
        <v>73</v>
      </c>
      <c r="I16576">
        <v>5.5</v>
      </c>
      <c r="J16576">
        <v>1.7899999999999999E-3</v>
      </c>
      <c r="K16576">
        <v>0.35499999999999998</v>
      </c>
      <c r="L16576">
        <v>1.169434210526316</v>
      </c>
      <c r="M16576" s="2">
        <f t="shared" si="519"/>
        <v>23.684210526315788</v>
      </c>
      <c r="N16576" t="s">
        <v>17</v>
      </c>
    </row>
    <row r="16577" spans="1:14">
      <c r="A16577">
        <v>19</v>
      </c>
      <c r="B16577" t="s">
        <v>15138</v>
      </c>
      <c r="C16577" t="s">
        <v>15139</v>
      </c>
      <c r="D16577">
        <v>577</v>
      </c>
      <c r="E16577" s="1">
        <v>1.5</v>
      </c>
      <c r="F16577">
        <v>1.5449999999999999</v>
      </c>
      <c r="G16577">
        <v>6.9000000000000006E-2</v>
      </c>
      <c r="H16577">
        <v>29</v>
      </c>
      <c r="I16577">
        <v>7.1</v>
      </c>
      <c r="J16577">
        <v>1.0399999999999999E-3</v>
      </c>
      <c r="K16577">
        <v>0.38400000000000001</v>
      </c>
      <c r="L16577">
        <v>1.169434210526316</v>
      </c>
      <c r="M16577" s="2">
        <f t="shared" si="519"/>
        <v>25</v>
      </c>
      <c r="N16577" t="s">
        <v>17</v>
      </c>
    </row>
    <row r="16578" spans="1:14">
      <c r="A16578">
        <v>20</v>
      </c>
      <c r="B16578" t="s">
        <v>13449</v>
      </c>
      <c r="C16578" t="s">
        <v>13450</v>
      </c>
      <c r="D16578">
        <v>838</v>
      </c>
      <c r="E16578" s="1">
        <v>1.4950000000000001</v>
      </c>
      <c r="F16578">
        <v>1.68</v>
      </c>
      <c r="G16578">
        <v>0.16200000000000001</v>
      </c>
      <c r="H16578">
        <v>74</v>
      </c>
      <c r="I16578">
        <v>5.2</v>
      </c>
      <c r="J16578">
        <v>4.47E-3</v>
      </c>
      <c r="K16578">
        <v>0.94799999999999995</v>
      </c>
      <c r="L16578">
        <v>1.169434210526316</v>
      </c>
      <c r="M16578" s="2">
        <f t="shared" si="519"/>
        <v>26.315789473684209</v>
      </c>
      <c r="N16578" t="s">
        <v>17</v>
      </c>
    </row>
    <row r="16579" spans="1:14">
      <c r="A16579">
        <v>21</v>
      </c>
      <c r="B16579" t="s">
        <v>15034</v>
      </c>
      <c r="C16579" t="s">
        <v>15035</v>
      </c>
      <c r="D16579">
        <v>1312</v>
      </c>
      <c r="E16579" s="1">
        <v>1.456</v>
      </c>
      <c r="F16579">
        <v>1.9570000000000001</v>
      </c>
      <c r="G16579">
        <v>0.23899999999999999</v>
      </c>
      <c r="H16579">
        <v>109</v>
      </c>
      <c r="I16579">
        <v>4.5999999999999996</v>
      </c>
      <c r="J16579">
        <v>5.0000000000000001E-3</v>
      </c>
      <c r="K16579">
        <v>0.68899999999999995</v>
      </c>
      <c r="L16579">
        <v>1.169434210526316</v>
      </c>
      <c r="M16579" s="2">
        <f t="shared" si="519"/>
        <v>27.631578947368425</v>
      </c>
      <c r="N16579" t="s">
        <v>17</v>
      </c>
    </row>
    <row r="16580" spans="1:14">
      <c r="A16580">
        <v>22</v>
      </c>
      <c r="B16580" t="s">
        <v>15028</v>
      </c>
      <c r="C16580" t="s">
        <v>15029</v>
      </c>
      <c r="D16580">
        <v>638</v>
      </c>
      <c r="E16580" s="1">
        <v>1.444</v>
      </c>
      <c r="F16580">
        <v>2.4849999999999999</v>
      </c>
      <c r="G16580">
        <v>0.111</v>
      </c>
      <c r="H16580">
        <v>27</v>
      </c>
      <c r="I16580">
        <v>4.8</v>
      </c>
      <c r="J16580">
        <v>3.1700000000000001E-3</v>
      </c>
      <c r="K16580">
        <v>1.0960000000000001</v>
      </c>
      <c r="L16580">
        <v>1.169434210526316</v>
      </c>
      <c r="M16580" s="2">
        <f t="shared" si="519"/>
        <v>28.947368421052634</v>
      </c>
      <c r="N16580" t="s">
        <v>17</v>
      </c>
    </row>
    <row r="16581" spans="1:14">
      <c r="A16581">
        <v>23</v>
      </c>
      <c r="B16581" t="s">
        <v>14998</v>
      </c>
      <c r="C16581" t="s">
        <v>14999</v>
      </c>
      <c r="D16581">
        <v>530</v>
      </c>
      <c r="E16581" s="1">
        <v>1.4330000000000001</v>
      </c>
      <c r="F16581">
        <v>1.6879999999999999</v>
      </c>
      <c r="G16581">
        <v>0.224</v>
      </c>
      <c r="H16581">
        <v>134</v>
      </c>
      <c r="I16581">
        <v>2.7</v>
      </c>
      <c r="J16581">
        <v>3.5300000000000002E-3</v>
      </c>
      <c r="K16581">
        <v>0.68300000000000005</v>
      </c>
      <c r="L16581">
        <v>1.169434210526316</v>
      </c>
      <c r="M16581" s="2">
        <f t="shared" si="519"/>
        <v>30.263157894736842</v>
      </c>
      <c r="N16581" t="s">
        <v>17</v>
      </c>
    </row>
    <row r="16582" spans="1:14">
      <c r="A16582">
        <v>24</v>
      </c>
      <c r="B16582" t="s">
        <v>17289</v>
      </c>
      <c r="C16582" t="s">
        <v>17290</v>
      </c>
      <c r="D16582">
        <v>2350</v>
      </c>
      <c r="E16582" s="1">
        <v>1.327</v>
      </c>
      <c r="F16582">
        <v>1.329</v>
      </c>
      <c r="G16582">
        <v>0.191</v>
      </c>
      <c r="H16582">
        <v>152</v>
      </c>
      <c r="I16582">
        <v>8.3000000000000007</v>
      </c>
      <c r="J16582">
        <v>4.3499999999999997E-3</v>
      </c>
      <c r="K16582">
        <v>0.41099999999999998</v>
      </c>
      <c r="L16582">
        <v>1.169434210526316</v>
      </c>
      <c r="M16582" s="2">
        <f t="shared" si="519"/>
        <v>31.578947368421051</v>
      </c>
      <c r="N16582" t="s">
        <v>17</v>
      </c>
    </row>
    <row r="16583" spans="1:14">
      <c r="A16583">
        <v>25</v>
      </c>
      <c r="B16583" t="s">
        <v>12948</v>
      </c>
      <c r="C16583" t="s">
        <v>12949</v>
      </c>
      <c r="D16583">
        <v>5915</v>
      </c>
      <c r="E16583" s="1">
        <v>1.2989999999999999</v>
      </c>
      <c r="F16583">
        <v>1.7669999999999999</v>
      </c>
      <c r="G16583">
        <v>0.214</v>
      </c>
      <c r="H16583">
        <v>257</v>
      </c>
      <c r="I16583" t="s">
        <v>18288</v>
      </c>
      <c r="J16583">
        <v>8.0199999999999994E-3</v>
      </c>
      <c r="K16583">
        <v>0.61699999999999999</v>
      </c>
      <c r="L16583">
        <v>1.169434210526316</v>
      </c>
      <c r="M16583" s="2">
        <f t="shared" si="519"/>
        <v>32.894736842105267</v>
      </c>
      <c r="N16583" t="s">
        <v>17</v>
      </c>
    </row>
    <row r="16584" spans="1:14">
      <c r="A16584">
        <v>26</v>
      </c>
      <c r="B16584" t="s">
        <v>14806</v>
      </c>
      <c r="C16584" t="s">
        <v>14807</v>
      </c>
      <c r="D16584">
        <v>128</v>
      </c>
      <c r="E16584" s="1">
        <v>1.298</v>
      </c>
      <c r="F16584">
        <v>1.64</v>
      </c>
      <c r="G16584">
        <v>0.17899999999999999</v>
      </c>
      <c r="H16584">
        <v>28</v>
      </c>
      <c r="I16584">
        <v>2.9</v>
      </c>
      <c r="J16584">
        <v>3.8000000000000002E-4</v>
      </c>
      <c r="K16584">
        <v>0.28999999999999998</v>
      </c>
      <c r="L16584">
        <v>1.169434210526316</v>
      </c>
      <c r="M16584" s="2">
        <f t="shared" si="519"/>
        <v>34.210526315789473</v>
      </c>
      <c r="N16584" t="s">
        <v>17</v>
      </c>
    </row>
    <row r="16585" spans="1:14">
      <c r="A16585">
        <v>27</v>
      </c>
      <c r="B16585" t="s">
        <v>15078</v>
      </c>
      <c r="C16585" t="s">
        <v>15079</v>
      </c>
      <c r="D16585">
        <v>285</v>
      </c>
      <c r="E16585" s="1">
        <v>1.27</v>
      </c>
      <c r="F16585">
        <v>1.234</v>
      </c>
      <c r="G16585">
        <v>0.13400000000000001</v>
      </c>
      <c r="H16585">
        <v>67</v>
      </c>
      <c r="I16585">
        <v>2.9</v>
      </c>
      <c r="J16585">
        <v>1.73E-3</v>
      </c>
      <c r="K16585">
        <v>0.44500000000000001</v>
      </c>
      <c r="L16585">
        <v>1.169434210526316</v>
      </c>
      <c r="M16585" s="2">
        <f t="shared" si="519"/>
        <v>35.526315789473685</v>
      </c>
      <c r="N16585" t="s">
        <v>17</v>
      </c>
    </row>
    <row r="16586" spans="1:14">
      <c r="A16586">
        <v>28</v>
      </c>
      <c r="B16586" t="s">
        <v>14942</v>
      </c>
      <c r="C16586" t="s">
        <v>14943</v>
      </c>
      <c r="D16586">
        <v>4109</v>
      </c>
      <c r="E16586" s="1">
        <v>1.2310000000000001</v>
      </c>
      <c r="F16586">
        <v>1.52</v>
      </c>
      <c r="G16586">
        <v>0.307</v>
      </c>
      <c r="H16586">
        <v>254</v>
      </c>
      <c r="I16586">
        <v>6.4</v>
      </c>
      <c r="J16586">
        <v>1.1310000000000001E-2</v>
      </c>
      <c r="K16586">
        <v>0.54300000000000004</v>
      </c>
      <c r="L16586">
        <v>1.169434210526316</v>
      </c>
      <c r="M16586" s="2">
        <f t="shared" si="519"/>
        <v>36.84210526315789</v>
      </c>
      <c r="N16586" t="s">
        <v>17</v>
      </c>
    </row>
    <row r="16587" spans="1:14">
      <c r="A16587">
        <v>29</v>
      </c>
      <c r="B16587" t="s">
        <v>17447</v>
      </c>
      <c r="C16587" t="s">
        <v>17448</v>
      </c>
      <c r="D16587">
        <v>781</v>
      </c>
      <c r="E16587" s="1">
        <v>1.1870000000000001</v>
      </c>
      <c r="F16587">
        <v>1.1459999999999999</v>
      </c>
      <c r="G16587">
        <v>0.17899999999999999</v>
      </c>
      <c r="H16587">
        <v>78</v>
      </c>
      <c r="I16587">
        <v>6</v>
      </c>
      <c r="J16587">
        <v>2E-3</v>
      </c>
      <c r="K16587">
        <v>0.34699999999999998</v>
      </c>
      <c r="L16587">
        <v>1.169434210526316</v>
      </c>
      <c r="M16587" s="2">
        <f t="shared" si="519"/>
        <v>38.15789473684211</v>
      </c>
      <c r="N16587" t="s">
        <v>17</v>
      </c>
    </row>
    <row r="16588" spans="1:14">
      <c r="A16588">
        <v>30</v>
      </c>
      <c r="B16588" t="s">
        <v>7762</v>
      </c>
      <c r="C16588" t="s">
        <v>7763</v>
      </c>
      <c r="D16588">
        <v>4220</v>
      </c>
      <c r="E16588" s="1">
        <v>1.1599999999999999</v>
      </c>
      <c r="F16588">
        <v>1.222</v>
      </c>
      <c r="G16588">
        <v>0.115</v>
      </c>
      <c r="H16588">
        <v>538</v>
      </c>
      <c r="I16588">
        <v>5.7</v>
      </c>
      <c r="J16588">
        <v>1.7090000000000001E-2</v>
      </c>
      <c r="K16588">
        <v>0.54900000000000004</v>
      </c>
      <c r="L16588">
        <v>1.169434210526316</v>
      </c>
      <c r="M16588" s="2">
        <f t="shared" si="519"/>
        <v>39.473684210526315</v>
      </c>
      <c r="N16588" t="s">
        <v>17</v>
      </c>
    </row>
    <row r="16589" spans="1:14">
      <c r="A16589">
        <v>31</v>
      </c>
      <c r="B16589" t="s">
        <v>15200</v>
      </c>
      <c r="C16589" t="s">
        <v>15201</v>
      </c>
      <c r="D16589">
        <v>702</v>
      </c>
      <c r="E16589" s="1">
        <v>1.133</v>
      </c>
      <c r="F16589">
        <v>1.169</v>
      </c>
      <c r="G16589">
        <v>0.17100000000000001</v>
      </c>
      <c r="H16589">
        <v>76</v>
      </c>
      <c r="I16589">
        <v>6.1</v>
      </c>
      <c r="J16589">
        <v>1.9499999999999999E-3</v>
      </c>
      <c r="K16589">
        <v>0.39200000000000002</v>
      </c>
      <c r="L16589">
        <v>1.169434210526316</v>
      </c>
      <c r="M16589" s="2">
        <f t="shared" si="519"/>
        <v>40.789473684210527</v>
      </c>
      <c r="N16589" t="s">
        <v>17</v>
      </c>
    </row>
    <row r="16590" spans="1:14">
      <c r="A16590">
        <v>32</v>
      </c>
      <c r="B16590" t="s">
        <v>15006</v>
      </c>
      <c r="C16590" t="s">
        <v>15007</v>
      </c>
      <c r="D16590">
        <v>823</v>
      </c>
      <c r="E16590" s="1">
        <v>1.109</v>
      </c>
      <c r="F16590">
        <v>1.2010000000000001</v>
      </c>
      <c r="G16590">
        <v>3.1E-2</v>
      </c>
      <c r="H16590">
        <v>65</v>
      </c>
      <c r="I16590">
        <v>6.7</v>
      </c>
      <c r="J16590">
        <v>2.2499999999999998E-3</v>
      </c>
      <c r="K16590">
        <v>0.505</v>
      </c>
      <c r="L16590">
        <v>1.169434210526316</v>
      </c>
      <c r="M16590" s="2">
        <f t="shared" si="519"/>
        <v>42.105263157894733</v>
      </c>
      <c r="N16590" t="s">
        <v>17</v>
      </c>
    </row>
    <row r="16591" spans="1:14">
      <c r="A16591">
        <v>33</v>
      </c>
      <c r="B16591" t="s">
        <v>17323</v>
      </c>
      <c r="C16591" t="s">
        <v>17324</v>
      </c>
      <c r="D16591">
        <v>273</v>
      </c>
      <c r="E16591" s="1">
        <v>1.105</v>
      </c>
      <c r="F16591">
        <v>1.429</v>
      </c>
      <c r="G16591">
        <v>0.16200000000000001</v>
      </c>
      <c r="H16591">
        <v>37</v>
      </c>
      <c r="I16591">
        <v>5.0999999999999996</v>
      </c>
      <c r="J16591">
        <v>1.5100000000000001E-3</v>
      </c>
      <c r="K16591">
        <v>0.68100000000000005</v>
      </c>
      <c r="L16591">
        <v>1.169434210526316</v>
      </c>
      <c r="M16591" s="2">
        <f t="shared" ref="M16591:M16622" si="520">A16591/76*100</f>
        <v>43.421052631578952</v>
      </c>
      <c r="N16591" t="s">
        <v>17</v>
      </c>
    </row>
    <row r="16592" spans="1:14">
      <c r="A16592">
        <v>34</v>
      </c>
      <c r="B16592" t="s">
        <v>17283</v>
      </c>
      <c r="C16592" t="s">
        <v>17284</v>
      </c>
      <c r="D16592">
        <v>3050</v>
      </c>
      <c r="E16592" s="1">
        <v>1.087</v>
      </c>
      <c r="F16592">
        <v>1.0920000000000001</v>
      </c>
      <c r="G16592">
        <v>6.8000000000000005E-2</v>
      </c>
      <c r="H16592">
        <v>191</v>
      </c>
      <c r="I16592">
        <v>5.3</v>
      </c>
      <c r="J16592">
        <v>8.3300000000000006E-3</v>
      </c>
      <c r="K16592">
        <v>0.307</v>
      </c>
      <c r="L16592">
        <v>1.169434210526316</v>
      </c>
      <c r="M16592" s="2">
        <f t="shared" si="520"/>
        <v>44.736842105263158</v>
      </c>
      <c r="N16592" t="s">
        <v>17</v>
      </c>
    </row>
    <row r="16593" spans="1:14">
      <c r="A16593">
        <v>35</v>
      </c>
      <c r="B16593" t="s">
        <v>15048</v>
      </c>
      <c r="C16593" t="s">
        <v>15049</v>
      </c>
      <c r="D16593">
        <v>2594</v>
      </c>
      <c r="E16593" s="1">
        <v>1.079</v>
      </c>
      <c r="F16593">
        <v>1.2270000000000001</v>
      </c>
      <c r="G16593">
        <v>8.2000000000000003E-2</v>
      </c>
      <c r="H16593">
        <v>208</v>
      </c>
      <c r="I16593">
        <v>5.2</v>
      </c>
      <c r="J16593">
        <v>9.8200000000000006E-3</v>
      </c>
      <c r="K16593">
        <v>0.42499999999999999</v>
      </c>
      <c r="L16593">
        <v>1.169434210526316</v>
      </c>
      <c r="M16593" s="2">
        <f t="shared" si="520"/>
        <v>46.05263157894737</v>
      </c>
      <c r="N16593" t="s">
        <v>17</v>
      </c>
    </row>
    <row r="16594" spans="1:14">
      <c r="A16594">
        <v>36</v>
      </c>
      <c r="B16594" t="s">
        <v>7760</v>
      </c>
      <c r="C16594" t="s">
        <v>7761</v>
      </c>
      <c r="D16594">
        <v>875</v>
      </c>
      <c r="E16594" s="1">
        <v>1.0489999999999999</v>
      </c>
      <c r="F16594">
        <v>0.89100000000000001</v>
      </c>
      <c r="H16594">
        <v>0</v>
      </c>
      <c r="I16594" t="s">
        <v>18288</v>
      </c>
      <c r="J16594">
        <v>1.82E-3</v>
      </c>
      <c r="K16594">
        <v>0.29799999999999999</v>
      </c>
      <c r="L16594">
        <v>1.169434210526316</v>
      </c>
      <c r="M16594" s="2">
        <f t="shared" si="520"/>
        <v>47.368421052631575</v>
      </c>
      <c r="N16594" t="s">
        <v>17</v>
      </c>
    </row>
    <row r="16595" spans="1:14">
      <c r="A16595">
        <v>37</v>
      </c>
      <c r="B16595" t="s">
        <v>7769</v>
      </c>
      <c r="C16595" t="s">
        <v>7770</v>
      </c>
      <c r="D16595">
        <v>490</v>
      </c>
      <c r="E16595" s="1">
        <v>1.0269999999999999</v>
      </c>
      <c r="F16595">
        <v>0.76700000000000002</v>
      </c>
      <c r="G16595">
        <v>4.9000000000000002E-2</v>
      </c>
      <c r="H16595">
        <v>82</v>
      </c>
      <c r="I16595">
        <v>6.5</v>
      </c>
      <c r="J16595">
        <v>1.2999999999999999E-3</v>
      </c>
      <c r="K16595">
        <v>0.246</v>
      </c>
      <c r="L16595">
        <v>1.169434210526316</v>
      </c>
      <c r="M16595" s="2">
        <f t="shared" si="520"/>
        <v>48.684210526315788</v>
      </c>
      <c r="N16595" t="s">
        <v>17</v>
      </c>
    </row>
    <row r="16596" spans="1:14">
      <c r="A16596">
        <v>38</v>
      </c>
      <c r="B16596" t="s">
        <v>13373</v>
      </c>
      <c r="C16596" t="s">
        <v>13374</v>
      </c>
      <c r="D16596">
        <v>484</v>
      </c>
      <c r="E16596" s="1">
        <v>1.012</v>
      </c>
      <c r="F16596">
        <v>0.89900000000000002</v>
      </c>
      <c r="G16596">
        <v>7.5999999999999998E-2</v>
      </c>
      <c r="H16596">
        <v>105</v>
      </c>
      <c r="I16596">
        <v>2.9</v>
      </c>
      <c r="J16596">
        <v>8.9999999999999998E-4</v>
      </c>
      <c r="K16596">
        <v>0.123</v>
      </c>
      <c r="L16596">
        <v>1.169434210526316</v>
      </c>
      <c r="M16596" s="2">
        <f t="shared" si="520"/>
        <v>50</v>
      </c>
      <c r="N16596" t="s">
        <v>17</v>
      </c>
    </row>
    <row r="16597" spans="1:14">
      <c r="A16597">
        <v>39</v>
      </c>
      <c r="B16597" t="s">
        <v>18990</v>
      </c>
      <c r="C16597" t="s">
        <v>18991</v>
      </c>
      <c r="D16597">
        <v>3254</v>
      </c>
      <c r="E16597" s="1">
        <v>1</v>
      </c>
      <c r="F16597">
        <v>1.026</v>
      </c>
      <c r="G16597">
        <v>0.40699999999999997</v>
      </c>
      <c r="H16597">
        <v>113</v>
      </c>
      <c r="I16597" t="s">
        <v>18288</v>
      </c>
      <c r="J16597">
        <v>4.4400000000000004E-3</v>
      </c>
      <c r="K16597">
        <v>0.43099999999999999</v>
      </c>
      <c r="L16597">
        <v>1.169434210526316</v>
      </c>
      <c r="M16597" s="2">
        <f t="shared" si="520"/>
        <v>51.315789473684212</v>
      </c>
      <c r="N16597" t="s">
        <v>17</v>
      </c>
    </row>
    <row r="16598" spans="1:14">
      <c r="A16598">
        <v>40</v>
      </c>
      <c r="B16598" t="s">
        <v>7764</v>
      </c>
      <c r="C16598" t="s">
        <v>7765</v>
      </c>
      <c r="D16598">
        <v>442</v>
      </c>
      <c r="E16598" s="1">
        <v>0.92400000000000004</v>
      </c>
      <c r="F16598">
        <v>1.1870000000000001</v>
      </c>
      <c r="G16598">
        <v>0.26200000000000001</v>
      </c>
      <c r="H16598">
        <v>84</v>
      </c>
      <c r="I16598">
        <v>3.3</v>
      </c>
      <c r="J16598">
        <v>2.4599999999999999E-3</v>
      </c>
      <c r="K16598">
        <v>0.40400000000000003</v>
      </c>
      <c r="L16598">
        <v>1.169434210526316</v>
      </c>
      <c r="M16598" s="2">
        <f t="shared" si="520"/>
        <v>52.631578947368418</v>
      </c>
      <c r="N16598" t="s">
        <v>17</v>
      </c>
    </row>
    <row r="16599" spans="1:14">
      <c r="A16599">
        <v>41</v>
      </c>
      <c r="B16599" t="s">
        <v>15218</v>
      </c>
      <c r="C16599" t="s">
        <v>15219</v>
      </c>
      <c r="D16599">
        <v>1903</v>
      </c>
      <c r="E16599" s="1">
        <v>0.86299999999999999</v>
      </c>
      <c r="F16599">
        <v>1.137</v>
      </c>
      <c r="G16599">
        <v>4.4999999999999998E-2</v>
      </c>
      <c r="H16599">
        <v>133</v>
      </c>
      <c r="I16599">
        <v>7.5</v>
      </c>
      <c r="J16599">
        <v>4.0200000000000001E-3</v>
      </c>
      <c r="K16599">
        <v>0.41399999999999998</v>
      </c>
      <c r="L16599">
        <v>1.169434210526316</v>
      </c>
      <c r="M16599" s="2">
        <f t="shared" si="520"/>
        <v>53.94736842105263</v>
      </c>
      <c r="N16599" t="s">
        <v>17</v>
      </c>
    </row>
    <row r="16600" spans="1:14">
      <c r="A16600">
        <v>42</v>
      </c>
      <c r="B16600" t="s">
        <v>17345</v>
      </c>
      <c r="C16600" t="s">
        <v>17346</v>
      </c>
      <c r="D16600">
        <v>168</v>
      </c>
      <c r="E16600" s="1">
        <v>0.84899999999999998</v>
      </c>
      <c r="F16600">
        <v>0.81499999999999995</v>
      </c>
      <c r="G16600">
        <v>0.114</v>
      </c>
      <c r="H16600">
        <v>44</v>
      </c>
      <c r="I16600">
        <v>3.3</v>
      </c>
      <c r="J16600">
        <v>1.0200000000000001E-3</v>
      </c>
      <c r="K16600">
        <v>0.28999999999999998</v>
      </c>
      <c r="L16600">
        <v>1.169434210526316</v>
      </c>
      <c r="M16600" s="2">
        <f t="shared" si="520"/>
        <v>55.26315789473685</v>
      </c>
      <c r="N16600" t="s">
        <v>17</v>
      </c>
    </row>
    <row r="16601" spans="1:14">
      <c r="A16601">
        <v>43</v>
      </c>
      <c r="B16601" t="s">
        <v>17343</v>
      </c>
      <c r="C16601" t="s">
        <v>17344</v>
      </c>
      <c r="D16601">
        <v>950</v>
      </c>
      <c r="E16601" s="1">
        <v>0.83599999999999997</v>
      </c>
      <c r="F16601">
        <v>0.95199999999999996</v>
      </c>
      <c r="G16601">
        <v>0.08</v>
      </c>
      <c r="H16601">
        <v>187</v>
      </c>
      <c r="I16601">
        <v>3.2</v>
      </c>
      <c r="J16601">
        <v>7.3400000000000002E-3</v>
      </c>
      <c r="K16601">
        <v>0.42699999999999999</v>
      </c>
      <c r="L16601">
        <v>1.169434210526316</v>
      </c>
      <c r="M16601" s="2">
        <f t="shared" si="520"/>
        <v>56.578947368421048</v>
      </c>
      <c r="N16601" t="s">
        <v>17</v>
      </c>
    </row>
    <row r="16602" spans="1:14">
      <c r="A16602">
        <v>44</v>
      </c>
      <c r="B16602" t="s">
        <v>13405</v>
      </c>
      <c r="C16602" t="s">
        <v>13406</v>
      </c>
      <c r="D16602">
        <v>715</v>
      </c>
      <c r="E16602" s="1">
        <v>0.74199999999999999</v>
      </c>
      <c r="F16602">
        <v>0.78900000000000003</v>
      </c>
      <c r="G16602">
        <v>0.193</v>
      </c>
      <c r="H16602">
        <v>140</v>
      </c>
      <c r="I16602">
        <v>4</v>
      </c>
      <c r="J16602">
        <v>2.6900000000000001E-3</v>
      </c>
      <c r="K16602">
        <v>0.252</v>
      </c>
      <c r="L16602">
        <v>1.169434210526316</v>
      </c>
      <c r="M16602" s="2">
        <f t="shared" si="520"/>
        <v>57.894736842105267</v>
      </c>
      <c r="N16602" t="s">
        <v>17</v>
      </c>
    </row>
    <row r="16603" spans="1:14">
      <c r="A16603">
        <v>45</v>
      </c>
      <c r="B16603" t="s">
        <v>15220</v>
      </c>
      <c r="C16603" t="s">
        <v>15221</v>
      </c>
      <c r="D16603">
        <v>1345</v>
      </c>
      <c r="E16603" s="1">
        <v>0.73599999999999999</v>
      </c>
      <c r="F16603">
        <v>1.002</v>
      </c>
      <c r="G16603">
        <v>0.121</v>
      </c>
      <c r="H16603">
        <v>66</v>
      </c>
      <c r="I16603">
        <v>7.8</v>
      </c>
      <c r="J16603">
        <v>3.5300000000000002E-3</v>
      </c>
      <c r="K16603">
        <v>0.439</v>
      </c>
      <c r="L16603">
        <v>1.169434210526316</v>
      </c>
      <c r="M16603" s="2">
        <f t="shared" si="520"/>
        <v>59.210526315789465</v>
      </c>
      <c r="N16603" t="s">
        <v>17</v>
      </c>
    </row>
    <row r="16604" spans="1:14">
      <c r="A16604">
        <v>46</v>
      </c>
      <c r="B16604" t="s">
        <v>15124</v>
      </c>
      <c r="C16604" t="s">
        <v>15125</v>
      </c>
      <c r="D16604">
        <v>197</v>
      </c>
      <c r="E16604" s="1">
        <v>0.72699999999999998</v>
      </c>
      <c r="F16604">
        <v>0.43</v>
      </c>
      <c r="G16604">
        <v>0.11899999999999999</v>
      </c>
      <c r="H16604">
        <v>286</v>
      </c>
      <c r="I16604">
        <v>3.5</v>
      </c>
      <c r="J16604">
        <v>2.4000000000000001E-4</v>
      </c>
      <c r="K16604">
        <v>5.8999999999999997E-2</v>
      </c>
      <c r="L16604">
        <v>1.169434210526316</v>
      </c>
      <c r="M16604" s="2">
        <f t="shared" si="520"/>
        <v>60.526315789473685</v>
      </c>
      <c r="N16604" t="s">
        <v>17</v>
      </c>
    </row>
    <row r="16605" spans="1:14">
      <c r="A16605">
        <v>47</v>
      </c>
      <c r="B16605" t="s">
        <v>15196</v>
      </c>
      <c r="C16605" t="s">
        <v>15197</v>
      </c>
      <c r="D16605">
        <v>113</v>
      </c>
      <c r="E16605" s="1">
        <v>0.71699999999999997</v>
      </c>
      <c r="G16605">
        <v>6.9000000000000006E-2</v>
      </c>
      <c r="H16605">
        <v>29</v>
      </c>
      <c r="I16605">
        <v>3.6</v>
      </c>
      <c r="J16605">
        <v>7.9000000000000001E-4</v>
      </c>
      <c r="L16605">
        <v>1.169434210526316</v>
      </c>
      <c r="M16605" s="2">
        <f t="shared" si="520"/>
        <v>61.842105263157897</v>
      </c>
      <c r="N16605" t="s">
        <v>17</v>
      </c>
    </row>
    <row r="16606" spans="1:14">
      <c r="A16606">
        <v>48</v>
      </c>
      <c r="B16606" t="s">
        <v>17365</v>
      </c>
      <c r="C16606" t="s">
        <v>17366</v>
      </c>
      <c r="D16606">
        <v>324</v>
      </c>
      <c r="E16606" s="1">
        <v>0.71199999999999997</v>
      </c>
      <c r="F16606">
        <v>0.56100000000000005</v>
      </c>
      <c r="G16606">
        <v>6.7000000000000004E-2</v>
      </c>
      <c r="H16606">
        <v>105</v>
      </c>
      <c r="I16606">
        <v>3.5</v>
      </c>
      <c r="J16606">
        <v>1.1800000000000001E-3</v>
      </c>
      <c r="K16606">
        <v>0.16200000000000001</v>
      </c>
      <c r="L16606">
        <v>1.169434210526316</v>
      </c>
      <c r="M16606" s="2">
        <f t="shared" si="520"/>
        <v>63.157894736842103</v>
      </c>
      <c r="N16606" t="s">
        <v>17</v>
      </c>
    </row>
    <row r="16607" spans="1:14">
      <c r="A16607">
        <v>49</v>
      </c>
      <c r="B16607" t="s">
        <v>17353</v>
      </c>
      <c r="C16607" t="s">
        <v>17354</v>
      </c>
      <c r="D16607">
        <v>128</v>
      </c>
      <c r="E16607" s="1">
        <v>0.70499999999999996</v>
      </c>
      <c r="F16607">
        <v>0.46400000000000002</v>
      </c>
      <c r="G16607">
        <v>7.4999999999999997E-2</v>
      </c>
      <c r="H16607">
        <v>40</v>
      </c>
      <c r="I16607">
        <v>3</v>
      </c>
      <c r="J16607">
        <v>3.6999999999999999E-4</v>
      </c>
      <c r="K16607">
        <v>8.7999999999999995E-2</v>
      </c>
      <c r="L16607">
        <v>1.169434210526316</v>
      </c>
      <c r="M16607" s="2">
        <f t="shared" si="520"/>
        <v>64.473684210526315</v>
      </c>
      <c r="N16607" t="s">
        <v>17</v>
      </c>
    </row>
    <row r="16608" spans="1:14">
      <c r="A16608">
        <v>50</v>
      </c>
      <c r="B16608" t="s">
        <v>15042</v>
      </c>
      <c r="C16608" t="s">
        <v>15043</v>
      </c>
      <c r="D16608">
        <v>398</v>
      </c>
      <c r="E16608" s="1">
        <v>0.69</v>
      </c>
      <c r="F16608">
        <v>0.61099999999999999</v>
      </c>
      <c r="G16608">
        <v>0.08</v>
      </c>
      <c r="H16608">
        <v>50</v>
      </c>
      <c r="I16608">
        <v>7</v>
      </c>
      <c r="J16608">
        <v>1.6299999999999999E-3</v>
      </c>
      <c r="K16608">
        <v>0.314</v>
      </c>
      <c r="L16608">
        <v>1.169434210526316</v>
      </c>
      <c r="M16608" s="2">
        <f t="shared" si="520"/>
        <v>65.789473684210535</v>
      </c>
      <c r="N16608" t="s">
        <v>17</v>
      </c>
    </row>
    <row r="16609" spans="1:14">
      <c r="A16609">
        <v>51</v>
      </c>
      <c r="B16609" t="s">
        <v>17359</v>
      </c>
      <c r="C16609" t="s">
        <v>17360</v>
      </c>
      <c r="D16609">
        <v>161</v>
      </c>
      <c r="E16609" s="1">
        <v>0.68300000000000005</v>
      </c>
      <c r="F16609">
        <v>0.79100000000000004</v>
      </c>
      <c r="G16609">
        <v>0.13400000000000001</v>
      </c>
      <c r="H16609">
        <v>298</v>
      </c>
      <c r="I16609">
        <v>3</v>
      </c>
      <c r="J16609">
        <v>6.6E-4</v>
      </c>
      <c r="K16609">
        <v>0.255</v>
      </c>
      <c r="L16609">
        <v>1.169434210526316</v>
      </c>
      <c r="M16609" s="2">
        <f t="shared" si="520"/>
        <v>67.10526315789474</v>
      </c>
      <c r="N16609" t="s">
        <v>17</v>
      </c>
    </row>
    <row r="16610" spans="1:14">
      <c r="A16610">
        <v>52</v>
      </c>
      <c r="B16610" t="s">
        <v>17373</v>
      </c>
      <c r="C16610" t="s">
        <v>17374</v>
      </c>
      <c r="D16610">
        <v>111</v>
      </c>
      <c r="E16610" s="1">
        <v>0.57299999999999995</v>
      </c>
      <c r="F16610">
        <v>0.64800000000000002</v>
      </c>
      <c r="G16610">
        <v>5.3999999999999999E-2</v>
      </c>
      <c r="H16610">
        <v>74</v>
      </c>
      <c r="I16610">
        <v>2.4</v>
      </c>
      <c r="J16610">
        <v>1.01E-3</v>
      </c>
      <c r="K16610">
        <v>0.35499999999999998</v>
      </c>
      <c r="L16610">
        <v>1.169434210526316</v>
      </c>
      <c r="M16610" s="2">
        <f t="shared" si="520"/>
        <v>68.421052631578945</v>
      </c>
      <c r="N16610" t="s">
        <v>17</v>
      </c>
    </row>
    <row r="16611" spans="1:14">
      <c r="A16611">
        <v>53</v>
      </c>
      <c r="B16611" t="s">
        <v>7756</v>
      </c>
      <c r="C16611" t="s">
        <v>7757</v>
      </c>
      <c r="D16611">
        <v>276</v>
      </c>
      <c r="E16611" s="1">
        <v>0.56699999999999995</v>
      </c>
      <c r="F16611">
        <v>0.56699999999999995</v>
      </c>
      <c r="G16611">
        <v>0</v>
      </c>
      <c r="H16611">
        <v>48</v>
      </c>
      <c r="I16611">
        <v>4.5</v>
      </c>
      <c r="J16611">
        <v>1.42E-3</v>
      </c>
      <c r="K16611">
        <v>0.27100000000000002</v>
      </c>
      <c r="L16611">
        <v>1.169434210526316</v>
      </c>
      <c r="M16611" s="2">
        <f t="shared" si="520"/>
        <v>69.73684210526315</v>
      </c>
      <c r="N16611" t="s">
        <v>17</v>
      </c>
    </row>
    <row r="16612" spans="1:14">
      <c r="A16612">
        <v>54</v>
      </c>
      <c r="B16612" t="s">
        <v>15180</v>
      </c>
      <c r="C16612" t="s">
        <v>15181</v>
      </c>
      <c r="D16612">
        <v>184</v>
      </c>
      <c r="E16612" s="1">
        <v>0.56000000000000005</v>
      </c>
      <c r="F16612">
        <v>0.60499999999999998</v>
      </c>
      <c r="G16612">
        <v>9.8000000000000004E-2</v>
      </c>
      <c r="H16612">
        <v>173</v>
      </c>
      <c r="I16612">
        <v>2.2000000000000002</v>
      </c>
      <c r="J16612">
        <v>4.4000000000000002E-4</v>
      </c>
      <c r="K16612">
        <v>9.1999999999999998E-2</v>
      </c>
      <c r="L16612">
        <v>1.169434210526316</v>
      </c>
      <c r="M16612" s="2">
        <f t="shared" si="520"/>
        <v>71.05263157894737</v>
      </c>
      <c r="N16612" t="s">
        <v>17</v>
      </c>
    </row>
    <row r="16613" spans="1:14">
      <c r="A16613">
        <v>55</v>
      </c>
      <c r="B16613" t="s">
        <v>13371</v>
      </c>
      <c r="C16613" t="s">
        <v>13372</v>
      </c>
      <c r="D16613">
        <v>697</v>
      </c>
      <c r="E16613" s="1">
        <v>0.55100000000000005</v>
      </c>
      <c r="F16613">
        <v>0.64</v>
      </c>
      <c r="G16613">
        <v>0.128</v>
      </c>
      <c r="H16613">
        <v>156</v>
      </c>
      <c r="I16613">
        <v>4.5999999999999996</v>
      </c>
      <c r="J16613">
        <v>1.7899999999999999E-3</v>
      </c>
      <c r="K16613">
        <v>0.157</v>
      </c>
      <c r="L16613">
        <v>1.169434210526316</v>
      </c>
      <c r="M16613" s="2">
        <f t="shared" si="520"/>
        <v>72.368421052631575</v>
      </c>
      <c r="N16613" t="s">
        <v>17</v>
      </c>
    </row>
    <row r="16614" spans="1:14">
      <c r="A16614">
        <v>56</v>
      </c>
      <c r="B16614" t="s">
        <v>13413</v>
      </c>
      <c r="C16614" t="s">
        <v>13414</v>
      </c>
      <c r="D16614">
        <v>950</v>
      </c>
      <c r="E16614" s="1">
        <v>0.54</v>
      </c>
      <c r="F16614">
        <v>0.69699999999999995</v>
      </c>
      <c r="G16614">
        <v>0.187</v>
      </c>
      <c r="H16614">
        <v>267</v>
      </c>
      <c r="I16614">
        <v>3.6</v>
      </c>
      <c r="J16614">
        <v>5.6299999999999996E-3</v>
      </c>
      <c r="K16614">
        <v>0.309</v>
      </c>
      <c r="L16614">
        <v>1.169434210526316</v>
      </c>
      <c r="M16614" s="2">
        <f t="shared" si="520"/>
        <v>73.68421052631578</v>
      </c>
      <c r="N16614" t="s">
        <v>17</v>
      </c>
    </row>
    <row r="16615" spans="1:14">
      <c r="A16615">
        <v>57</v>
      </c>
      <c r="B16615" t="s">
        <v>12952</v>
      </c>
      <c r="C16615" t="s">
        <v>12953</v>
      </c>
      <c r="D16615">
        <v>181</v>
      </c>
      <c r="E16615" s="1">
        <v>0.53500000000000003</v>
      </c>
      <c r="F16615">
        <v>0.63500000000000001</v>
      </c>
      <c r="G16615">
        <v>0.19</v>
      </c>
      <c r="H16615">
        <v>21</v>
      </c>
      <c r="I16615">
        <v>8.1</v>
      </c>
      <c r="J16615">
        <v>3.2000000000000003E-4</v>
      </c>
      <c r="K16615">
        <v>0.157</v>
      </c>
      <c r="L16615">
        <v>1.169434210526316</v>
      </c>
      <c r="M16615" s="2">
        <f t="shared" si="520"/>
        <v>75</v>
      </c>
      <c r="N16615" t="s">
        <v>17</v>
      </c>
    </row>
    <row r="16616" spans="1:14">
      <c r="A16616">
        <v>58</v>
      </c>
      <c r="B16616" t="s">
        <v>15118</v>
      </c>
      <c r="C16616" t="s">
        <v>15119</v>
      </c>
      <c r="D16616">
        <v>113</v>
      </c>
      <c r="E16616" s="1">
        <v>0.51100000000000001</v>
      </c>
      <c r="F16616">
        <v>0.53900000000000003</v>
      </c>
      <c r="G16616">
        <v>4.9000000000000002E-2</v>
      </c>
      <c r="H16616">
        <v>61</v>
      </c>
      <c r="I16616">
        <v>3.7</v>
      </c>
      <c r="J16616">
        <v>4.6999999999999999E-4</v>
      </c>
      <c r="K16616">
        <v>0.14899999999999999</v>
      </c>
      <c r="L16616">
        <v>1.169434210526316</v>
      </c>
      <c r="M16616" s="2">
        <f t="shared" si="520"/>
        <v>76.31578947368422</v>
      </c>
      <c r="N16616" t="s">
        <v>17</v>
      </c>
    </row>
    <row r="16617" spans="1:14">
      <c r="A16617">
        <v>59</v>
      </c>
      <c r="B16617" t="s">
        <v>15132</v>
      </c>
      <c r="C16617" t="s">
        <v>15133</v>
      </c>
      <c r="D16617">
        <v>146</v>
      </c>
      <c r="E16617" s="1">
        <v>0.51</v>
      </c>
      <c r="G16617">
        <v>0</v>
      </c>
      <c r="H16617">
        <v>31</v>
      </c>
      <c r="I16617">
        <v>6.6</v>
      </c>
      <c r="J16617">
        <v>3.8999999999999999E-4</v>
      </c>
      <c r="L16617">
        <v>1.169434210526316</v>
      </c>
      <c r="M16617" s="2">
        <f t="shared" si="520"/>
        <v>77.631578947368425</v>
      </c>
      <c r="N16617" t="s">
        <v>17</v>
      </c>
    </row>
    <row r="16618" spans="1:14">
      <c r="A16618">
        <v>60</v>
      </c>
      <c r="B16618" t="s">
        <v>15140</v>
      </c>
      <c r="C16618" t="s">
        <v>15141</v>
      </c>
      <c r="D16618">
        <v>255</v>
      </c>
      <c r="E16618" s="1">
        <v>0.48199999999999998</v>
      </c>
      <c r="G16618">
        <v>0.159</v>
      </c>
      <c r="H16618">
        <v>44</v>
      </c>
      <c r="I16618">
        <v>4.5</v>
      </c>
      <c r="J16618">
        <v>1.24E-3</v>
      </c>
      <c r="L16618">
        <v>1.169434210526316</v>
      </c>
      <c r="M16618" s="2">
        <f t="shared" si="520"/>
        <v>78.94736842105263</v>
      </c>
      <c r="N16618" t="s">
        <v>17</v>
      </c>
    </row>
    <row r="16619" spans="1:14">
      <c r="A16619">
        <v>61</v>
      </c>
      <c r="B16619" t="s">
        <v>15160</v>
      </c>
      <c r="C16619" t="s">
        <v>15161</v>
      </c>
      <c r="D16619">
        <v>190</v>
      </c>
      <c r="E16619" s="1">
        <v>0.48099999999999998</v>
      </c>
      <c r="G16619">
        <v>0.14899999999999999</v>
      </c>
      <c r="H16619">
        <v>94</v>
      </c>
      <c r="I16619">
        <v>2.7</v>
      </c>
      <c r="J16619">
        <v>5.1000000000000004E-4</v>
      </c>
      <c r="L16619">
        <v>1.169434210526316</v>
      </c>
      <c r="M16619" s="2">
        <f t="shared" si="520"/>
        <v>80.26315789473685</v>
      </c>
      <c r="N16619" t="s">
        <v>17</v>
      </c>
    </row>
    <row r="16620" spans="1:14">
      <c r="A16620">
        <v>62</v>
      </c>
      <c r="B16620" t="s">
        <v>7758</v>
      </c>
      <c r="C16620" t="s">
        <v>7759</v>
      </c>
      <c r="D16620">
        <v>173</v>
      </c>
      <c r="E16620" s="1">
        <v>0.46400000000000002</v>
      </c>
      <c r="F16620">
        <v>0.33200000000000002</v>
      </c>
      <c r="G16620">
        <v>9.4E-2</v>
      </c>
      <c r="H16620">
        <v>170</v>
      </c>
      <c r="I16620">
        <v>1.9</v>
      </c>
      <c r="J16620">
        <v>6.9999999999999994E-5</v>
      </c>
      <c r="K16620">
        <v>8.9999999999999993E-3</v>
      </c>
      <c r="L16620">
        <v>1.169434210526316</v>
      </c>
      <c r="M16620" s="2">
        <f t="shared" si="520"/>
        <v>81.578947368421055</v>
      </c>
      <c r="N16620" t="s">
        <v>17</v>
      </c>
    </row>
    <row r="16621" spans="1:14">
      <c r="A16621">
        <v>63</v>
      </c>
      <c r="B16621" t="s">
        <v>15204</v>
      </c>
      <c r="C16621" t="s">
        <v>15205</v>
      </c>
      <c r="D16621">
        <v>246</v>
      </c>
      <c r="E16621" s="1">
        <v>0.44800000000000001</v>
      </c>
      <c r="F16621">
        <v>0.43</v>
      </c>
      <c r="G16621">
        <v>5.6000000000000001E-2</v>
      </c>
      <c r="H16621">
        <v>54</v>
      </c>
      <c r="I16621">
        <v>5.2</v>
      </c>
      <c r="J16621">
        <v>7.6999999999999996E-4</v>
      </c>
      <c r="K16621">
        <v>0.14199999999999999</v>
      </c>
      <c r="L16621">
        <v>1.169434210526316</v>
      </c>
      <c r="M16621" s="2">
        <f t="shared" si="520"/>
        <v>82.89473684210526</v>
      </c>
      <c r="N16621" t="s">
        <v>17</v>
      </c>
    </row>
    <row r="16622" spans="1:14">
      <c r="A16622">
        <v>64</v>
      </c>
      <c r="B16622" t="s">
        <v>15164</v>
      </c>
      <c r="C16622" t="s">
        <v>15165</v>
      </c>
      <c r="D16622">
        <v>186</v>
      </c>
      <c r="E16622" s="1">
        <v>0.432</v>
      </c>
      <c r="F16622">
        <v>0.8</v>
      </c>
      <c r="G16622">
        <v>0.08</v>
      </c>
      <c r="H16622">
        <v>25</v>
      </c>
      <c r="I16622">
        <v>6.2</v>
      </c>
      <c r="J16622">
        <v>2.9999999999999997E-4</v>
      </c>
      <c r="K16622">
        <v>0.153</v>
      </c>
      <c r="L16622">
        <v>1.169434210526316</v>
      </c>
      <c r="M16622" s="2">
        <f t="shared" si="520"/>
        <v>84.210526315789465</v>
      </c>
      <c r="N16622" t="s">
        <v>17</v>
      </c>
    </row>
    <row r="16623" spans="1:14">
      <c r="A16623">
        <v>65</v>
      </c>
      <c r="B16623" t="s">
        <v>7771</v>
      </c>
      <c r="C16623" t="s">
        <v>7772</v>
      </c>
      <c r="D16623">
        <v>975</v>
      </c>
      <c r="E16623" s="1">
        <v>0.42799999999999999</v>
      </c>
      <c r="F16623">
        <v>0.497</v>
      </c>
      <c r="G16623">
        <v>8.2000000000000003E-2</v>
      </c>
      <c r="H16623">
        <v>328</v>
      </c>
      <c r="I16623">
        <v>5.6</v>
      </c>
      <c r="J16623">
        <v>2.48E-3</v>
      </c>
      <c r="K16623">
        <v>0.14199999999999999</v>
      </c>
      <c r="L16623">
        <v>1.169434210526316</v>
      </c>
      <c r="M16623" s="2">
        <f t="shared" ref="M16623:M16634" si="521">A16623/76*100</f>
        <v>85.526315789473685</v>
      </c>
      <c r="N16623" t="s">
        <v>17</v>
      </c>
    </row>
    <row r="16624" spans="1:14">
      <c r="A16624">
        <v>66</v>
      </c>
      <c r="B16624" t="s">
        <v>15036</v>
      </c>
      <c r="C16624" t="s">
        <v>15037</v>
      </c>
      <c r="D16624">
        <v>123</v>
      </c>
      <c r="E16624" s="1">
        <v>0.41</v>
      </c>
      <c r="F16624">
        <v>0.38700000000000001</v>
      </c>
      <c r="G16624">
        <v>0</v>
      </c>
      <c r="H16624">
        <v>45</v>
      </c>
      <c r="I16624">
        <v>5.9</v>
      </c>
      <c r="J16624">
        <v>3.8999999999999999E-4</v>
      </c>
      <c r="K16624">
        <v>0.14000000000000001</v>
      </c>
      <c r="L16624">
        <v>1.169434210526316</v>
      </c>
      <c r="M16624" s="2">
        <f t="shared" si="521"/>
        <v>86.842105263157904</v>
      </c>
      <c r="N16624" t="s">
        <v>17</v>
      </c>
    </row>
    <row r="16625" spans="1:14">
      <c r="A16625">
        <v>67</v>
      </c>
      <c r="B16625" t="s">
        <v>15198</v>
      </c>
      <c r="C16625" t="s">
        <v>15199</v>
      </c>
      <c r="D16625">
        <v>56</v>
      </c>
      <c r="E16625" s="1">
        <v>0.36499999999999999</v>
      </c>
      <c r="F16625">
        <v>0.59099999999999997</v>
      </c>
      <c r="G16625">
        <v>0.13800000000000001</v>
      </c>
      <c r="H16625">
        <v>29</v>
      </c>
      <c r="J16625">
        <v>3.4000000000000002E-4</v>
      </c>
      <c r="K16625">
        <v>0.222</v>
      </c>
      <c r="L16625">
        <v>1.169434210526316</v>
      </c>
      <c r="M16625" s="2">
        <f t="shared" si="521"/>
        <v>88.157894736842096</v>
      </c>
      <c r="N16625" t="s">
        <v>17</v>
      </c>
    </row>
    <row r="16626" spans="1:14">
      <c r="A16626">
        <v>68</v>
      </c>
      <c r="B16626" t="s">
        <v>17383</v>
      </c>
      <c r="C16626" t="s">
        <v>17384</v>
      </c>
      <c r="D16626">
        <v>732</v>
      </c>
      <c r="E16626" s="1">
        <v>0.33</v>
      </c>
      <c r="F16626">
        <v>0.30199999999999999</v>
      </c>
      <c r="G16626">
        <v>9.6000000000000002E-2</v>
      </c>
      <c r="H16626">
        <v>166</v>
      </c>
      <c r="I16626">
        <v>9.6</v>
      </c>
      <c r="J16626">
        <v>1.06E-3</v>
      </c>
      <c r="K16626">
        <v>6.7000000000000004E-2</v>
      </c>
      <c r="L16626">
        <v>1.169434210526316</v>
      </c>
      <c r="M16626" s="2">
        <f t="shared" si="521"/>
        <v>89.473684210526315</v>
      </c>
      <c r="N16626" t="s">
        <v>17</v>
      </c>
    </row>
    <row r="16627" spans="1:14">
      <c r="A16627">
        <v>69</v>
      </c>
      <c r="B16627" t="s">
        <v>17329</v>
      </c>
      <c r="C16627" t="s">
        <v>17330</v>
      </c>
      <c r="D16627">
        <v>1510</v>
      </c>
      <c r="E16627" s="1">
        <v>0.314</v>
      </c>
      <c r="F16627">
        <v>0.30199999999999999</v>
      </c>
      <c r="G16627">
        <v>7.4999999999999997E-2</v>
      </c>
      <c r="H16627">
        <v>558</v>
      </c>
      <c r="I16627">
        <v>5.3</v>
      </c>
      <c r="J16627">
        <v>4.1200000000000004E-3</v>
      </c>
      <c r="K16627">
        <v>8.6999999999999994E-2</v>
      </c>
      <c r="L16627">
        <v>1.169434210526316</v>
      </c>
      <c r="M16627" s="2">
        <f t="shared" si="521"/>
        <v>90.789473684210535</v>
      </c>
      <c r="N16627" t="s">
        <v>17</v>
      </c>
    </row>
    <row r="16628" spans="1:14">
      <c r="A16628">
        <v>70</v>
      </c>
      <c r="B16628" t="s">
        <v>15214</v>
      </c>
      <c r="C16628" t="s">
        <v>15215</v>
      </c>
      <c r="D16628">
        <v>97</v>
      </c>
      <c r="E16628" s="1">
        <v>0.311</v>
      </c>
      <c r="F16628">
        <v>0.39500000000000002</v>
      </c>
      <c r="G16628">
        <v>2.4E-2</v>
      </c>
      <c r="H16628">
        <v>125</v>
      </c>
      <c r="J16628">
        <v>8.5999999999999998E-4</v>
      </c>
      <c r="K16628">
        <v>0.20499999999999999</v>
      </c>
      <c r="L16628">
        <v>1.169434210526316</v>
      </c>
      <c r="M16628" s="2">
        <f t="shared" si="521"/>
        <v>92.10526315789474</v>
      </c>
      <c r="N16628" t="s">
        <v>17</v>
      </c>
    </row>
    <row r="16629" spans="1:14">
      <c r="A16629">
        <v>71</v>
      </c>
      <c r="B16629" t="s">
        <v>15148</v>
      </c>
      <c r="C16629" t="s">
        <v>15149</v>
      </c>
      <c r="D16629">
        <v>171</v>
      </c>
      <c r="E16629" s="1">
        <v>0.309</v>
      </c>
      <c r="F16629">
        <v>0.29599999999999999</v>
      </c>
      <c r="G16629">
        <v>7.8E-2</v>
      </c>
      <c r="H16629">
        <v>77</v>
      </c>
      <c r="I16629">
        <v>5</v>
      </c>
      <c r="J16629">
        <v>7.2999999999999996E-4</v>
      </c>
      <c r="K16629">
        <v>0.13600000000000001</v>
      </c>
      <c r="L16629">
        <v>1.169434210526316</v>
      </c>
      <c r="M16629" s="2">
        <f t="shared" si="521"/>
        <v>93.421052631578945</v>
      </c>
      <c r="N16629" t="s">
        <v>17</v>
      </c>
    </row>
    <row r="16630" spans="1:14">
      <c r="A16630">
        <v>72</v>
      </c>
      <c r="B16630" t="s">
        <v>17443</v>
      </c>
      <c r="C16630" t="s">
        <v>17444</v>
      </c>
      <c r="D16630">
        <v>293</v>
      </c>
      <c r="E16630" s="1">
        <v>0.16700000000000001</v>
      </c>
      <c r="F16630">
        <v>0.21</v>
      </c>
      <c r="G16630">
        <v>0.154</v>
      </c>
      <c r="H16630">
        <v>13</v>
      </c>
      <c r="I16630" t="s">
        <v>18288</v>
      </c>
      <c r="J16630">
        <v>8.8999999999999995E-4</v>
      </c>
      <c r="K16630">
        <v>0.105</v>
      </c>
      <c r="L16630">
        <v>1.169434210526316</v>
      </c>
      <c r="M16630" s="2">
        <f t="shared" si="521"/>
        <v>94.73684210526315</v>
      </c>
      <c r="N16630" t="s">
        <v>17</v>
      </c>
    </row>
    <row r="16631" spans="1:14">
      <c r="A16631">
        <v>73</v>
      </c>
      <c r="B16631" t="s">
        <v>17403</v>
      </c>
      <c r="C16631" t="s">
        <v>17404</v>
      </c>
      <c r="D16631">
        <v>13</v>
      </c>
      <c r="E16631" s="1">
        <v>7.4999999999999997E-2</v>
      </c>
      <c r="F16631">
        <v>5.2999999999999999E-2</v>
      </c>
      <c r="G16631">
        <v>0.214</v>
      </c>
      <c r="H16631">
        <v>28</v>
      </c>
      <c r="J16631">
        <v>2.0000000000000002E-5</v>
      </c>
      <c r="K16631">
        <v>8.9999999999999993E-3</v>
      </c>
      <c r="L16631">
        <v>1.169434210526316</v>
      </c>
      <c r="M16631" s="2">
        <f t="shared" si="521"/>
        <v>96.05263157894737</v>
      </c>
      <c r="N16631" t="s">
        <v>17</v>
      </c>
    </row>
    <row r="16632" spans="1:14">
      <c r="A16632">
        <v>74</v>
      </c>
      <c r="B16632" t="s">
        <v>17477</v>
      </c>
      <c r="C16632" t="s">
        <v>17478</v>
      </c>
      <c r="D16632">
        <v>25</v>
      </c>
      <c r="E16632" s="1">
        <v>6.6000000000000003E-2</v>
      </c>
      <c r="F16632">
        <v>7.3999999999999996E-2</v>
      </c>
      <c r="G16632">
        <v>0</v>
      </c>
      <c r="H16632">
        <v>15</v>
      </c>
      <c r="J16632">
        <v>1.3999999999999999E-4</v>
      </c>
      <c r="K16632">
        <v>4.3999999999999997E-2</v>
      </c>
      <c r="L16632">
        <v>1.169434210526316</v>
      </c>
      <c r="M16632" s="2">
        <f t="shared" si="521"/>
        <v>97.368421052631575</v>
      </c>
      <c r="N16632" t="s">
        <v>17</v>
      </c>
    </row>
    <row r="16633" spans="1:14">
      <c r="A16633">
        <v>75</v>
      </c>
      <c r="B16633" t="s">
        <v>17445</v>
      </c>
      <c r="C16633" t="s">
        <v>17446</v>
      </c>
      <c r="D16633">
        <v>69</v>
      </c>
      <c r="E16633" s="1">
        <v>4.3999999999999997E-2</v>
      </c>
      <c r="F16633">
        <v>3.5999999999999997E-2</v>
      </c>
      <c r="G16633">
        <v>4.4999999999999998E-2</v>
      </c>
      <c r="H16633">
        <v>112</v>
      </c>
      <c r="J16633">
        <v>6.0000000000000002E-5</v>
      </c>
      <c r="K16633">
        <v>5.0000000000000001E-3</v>
      </c>
      <c r="L16633">
        <v>1.169434210526316</v>
      </c>
      <c r="M16633" s="2">
        <f t="shared" si="521"/>
        <v>98.68421052631578</v>
      </c>
      <c r="N16633" t="s">
        <v>17</v>
      </c>
    </row>
    <row r="16634" spans="1:14">
      <c r="A16634">
        <v>76</v>
      </c>
      <c r="B16634" t="s">
        <v>13399</v>
      </c>
      <c r="C16634" t="s">
        <v>13400</v>
      </c>
      <c r="D16634">
        <v>44</v>
      </c>
      <c r="E16634" s="1">
        <v>1.2999999999999999E-2</v>
      </c>
      <c r="F16634">
        <v>1.0999999999999999E-2</v>
      </c>
      <c r="G16634">
        <v>0</v>
      </c>
      <c r="H16634">
        <v>76</v>
      </c>
      <c r="J16634">
        <v>1.0000000000000001E-5</v>
      </c>
      <c r="K16634">
        <v>2E-3</v>
      </c>
      <c r="L16634">
        <v>1.169434210526316</v>
      </c>
      <c r="M16634" s="2">
        <f t="shared" si="521"/>
        <v>100</v>
      </c>
      <c r="N16634" t="s">
        <v>17</v>
      </c>
    </row>
    <row r="16635" spans="1:14" s="3" customFormat="1">
      <c r="E16635" s="4"/>
      <c r="M16635" s="5"/>
    </row>
    <row r="16636" spans="1:14">
      <c r="A16636">
        <v>1</v>
      </c>
      <c r="B16636" t="s">
        <v>12912</v>
      </c>
      <c r="C16636" t="s">
        <v>12913</v>
      </c>
      <c r="D16636">
        <v>4767</v>
      </c>
      <c r="E16636" s="1">
        <v>15.089</v>
      </c>
      <c r="F16636">
        <v>17.777999999999999</v>
      </c>
      <c r="G16636">
        <v>3</v>
      </c>
      <c r="H16636">
        <v>30</v>
      </c>
      <c r="I16636">
        <v>7.7</v>
      </c>
      <c r="J16636">
        <v>1.0359999999999999E-2</v>
      </c>
      <c r="K16636">
        <v>5.4690000000000003</v>
      </c>
      <c r="L16636">
        <f>AVERAGE(E16636:E16689)</f>
        <v>1.4683148148148153</v>
      </c>
      <c r="M16636" s="2">
        <f t="shared" ref="M16636:M16667" si="522">A16636/54*100</f>
        <v>1.8518518518518516</v>
      </c>
      <c r="N16636" t="s">
        <v>18</v>
      </c>
    </row>
    <row r="16637" spans="1:14">
      <c r="A16637">
        <v>2</v>
      </c>
      <c r="B16637" t="s">
        <v>12848</v>
      </c>
      <c r="C16637" t="s">
        <v>12849</v>
      </c>
      <c r="D16637">
        <v>13276</v>
      </c>
      <c r="E16637" s="1">
        <v>3.6509999999999998</v>
      </c>
      <c r="F16637">
        <v>4.1070000000000002</v>
      </c>
      <c r="G16637">
        <v>0.69299999999999995</v>
      </c>
      <c r="H16637">
        <v>775</v>
      </c>
      <c r="I16637">
        <v>4.0999999999999996</v>
      </c>
      <c r="J16637">
        <v>2.9780000000000001E-2</v>
      </c>
      <c r="K16637">
        <v>0.85899999999999999</v>
      </c>
      <c r="L16637">
        <v>1.4683148148148153</v>
      </c>
      <c r="M16637" s="2">
        <f t="shared" si="522"/>
        <v>3.7037037037037033</v>
      </c>
      <c r="N16637" t="s">
        <v>18</v>
      </c>
    </row>
    <row r="16638" spans="1:14">
      <c r="A16638">
        <v>3</v>
      </c>
      <c r="B16638" t="s">
        <v>12824</v>
      </c>
      <c r="C16638" t="s">
        <v>12825</v>
      </c>
      <c r="D16638">
        <v>10929</v>
      </c>
      <c r="E16638" s="1">
        <v>3.5990000000000002</v>
      </c>
      <c r="F16638">
        <v>3.6429999999999998</v>
      </c>
      <c r="G16638">
        <v>0.64700000000000002</v>
      </c>
      <c r="H16638">
        <v>309</v>
      </c>
      <c r="I16638">
        <v>9.1</v>
      </c>
      <c r="J16638">
        <v>1.6480000000000002E-2</v>
      </c>
      <c r="K16638">
        <v>0.96599999999999997</v>
      </c>
      <c r="L16638">
        <v>1.4683148148148153</v>
      </c>
      <c r="M16638" s="2">
        <f t="shared" si="522"/>
        <v>5.5555555555555554</v>
      </c>
      <c r="N16638" t="s">
        <v>18</v>
      </c>
    </row>
    <row r="16639" spans="1:14">
      <c r="A16639">
        <v>4</v>
      </c>
      <c r="B16639" t="s">
        <v>12832</v>
      </c>
      <c r="C16639" t="s">
        <v>12833</v>
      </c>
      <c r="D16639">
        <v>12017</v>
      </c>
      <c r="E16639" s="1">
        <v>2.7749999999999999</v>
      </c>
      <c r="F16639">
        <v>3.0750000000000002</v>
      </c>
      <c r="G16639">
        <v>0.442</v>
      </c>
      <c r="H16639">
        <v>317</v>
      </c>
      <c r="I16639">
        <v>6</v>
      </c>
      <c r="J16639">
        <v>2.606E-2</v>
      </c>
      <c r="K16639">
        <v>0.78</v>
      </c>
      <c r="L16639">
        <v>1.4683148148148153</v>
      </c>
      <c r="M16639" s="2">
        <f t="shared" si="522"/>
        <v>7.4074074074074066</v>
      </c>
      <c r="N16639" t="s">
        <v>18</v>
      </c>
    </row>
    <row r="16640" spans="1:14">
      <c r="A16640">
        <v>5</v>
      </c>
      <c r="B16640" t="s">
        <v>17767</v>
      </c>
      <c r="C16640" t="s">
        <v>17768</v>
      </c>
      <c r="D16640">
        <v>4319</v>
      </c>
      <c r="E16640" s="1">
        <v>2.4700000000000002</v>
      </c>
      <c r="F16640">
        <v>2.742</v>
      </c>
      <c r="G16640">
        <v>0.38500000000000001</v>
      </c>
      <c r="H16640">
        <v>234</v>
      </c>
      <c r="I16640">
        <v>4.4000000000000004</v>
      </c>
      <c r="J16640">
        <v>1.503E-2</v>
      </c>
      <c r="K16640">
        <v>0.82699999999999996</v>
      </c>
      <c r="L16640">
        <v>1.4683148148148153</v>
      </c>
      <c r="M16640" s="2">
        <f t="shared" si="522"/>
        <v>9.2592592592592595</v>
      </c>
      <c r="N16640" t="s">
        <v>18</v>
      </c>
    </row>
    <row r="16641" spans="1:14">
      <c r="A16641">
        <v>6</v>
      </c>
      <c r="B16641" t="s">
        <v>21803</v>
      </c>
      <c r="C16641" t="s">
        <v>21804</v>
      </c>
      <c r="D16641">
        <v>9569</v>
      </c>
      <c r="E16641" s="1">
        <v>2.379</v>
      </c>
      <c r="F16641">
        <v>2.3380000000000001</v>
      </c>
      <c r="G16641">
        <v>0.54400000000000004</v>
      </c>
      <c r="H16641">
        <v>342</v>
      </c>
      <c r="I16641">
        <v>7.8</v>
      </c>
      <c r="J16641">
        <v>1.5630000000000002E-2</v>
      </c>
      <c r="K16641">
        <v>0.58699999999999997</v>
      </c>
      <c r="L16641">
        <v>1.4683148148148153</v>
      </c>
      <c r="M16641" s="2">
        <f t="shared" si="522"/>
        <v>11.111111111111111</v>
      </c>
      <c r="N16641" t="s">
        <v>18</v>
      </c>
    </row>
    <row r="16642" spans="1:14">
      <c r="A16642">
        <v>7</v>
      </c>
      <c r="B16642" t="s">
        <v>12904</v>
      </c>
      <c r="C16642" t="s">
        <v>12905</v>
      </c>
      <c r="D16642">
        <v>6582</v>
      </c>
      <c r="E16642" s="1">
        <v>2.3740000000000001</v>
      </c>
      <c r="F16642">
        <v>2.625</v>
      </c>
      <c r="H16642">
        <v>0</v>
      </c>
      <c r="I16642">
        <v>7.3</v>
      </c>
      <c r="J16642">
        <v>1.9800000000000002E-2</v>
      </c>
      <c r="K16642">
        <v>0.97499999999999998</v>
      </c>
      <c r="L16642">
        <v>1.4683148148148153</v>
      </c>
      <c r="M16642" s="2">
        <f t="shared" si="522"/>
        <v>12.962962962962962</v>
      </c>
      <c r="N16642" t="s">
        <v>18</v>
      </c>
    </row>
    <row r="16643" spans="1:14">
      <c r="A16643">
        <v>8</v>
      </c>
      <c r="B16643" t="s">
        <v>17747</v>
      </c>
      <c r="C16643" t="s">
        <v>17748</v>
      </c>
      <c r="D16643">
        <v>23091</v>
      </c>
      <c r="E16643" s="1">
        <v>2.3149999999999999</v>
      </c>
      <c r="F16643">
        <v>2.5979999999999999</v>
      </c>
      <c r="G16643">
        <v>0.39300000000000002</v>
      </c>
      <c r="H16643">
        <v>807</v>
      </c>
      <c r="I16643">
        <v>8.9</v>
      </c>
      <c r="J16643">
        <v>3.943E-2</v>
      </c>
      <c r="K16643">
        <v>0.78</v>
      </c>
      <c r="L16643">
        <v>1.4683148148148153</v>
      </c>
      <c r="M16643" s="2">
        <f t="shared" si="522"/>
        <v>14.814814814814813</v>
      </c>
      <c r="N16643" t="s">
        <v>18</v>
      </c>
    </row>
    <row r="16644" spans="1:14">
      <c r="A16644">
        <v>9</v>
      </c>
      <c r="B16644" t="s">
        <v>21833</v>
      </c>
      <c r="C16644" t="s">
        <v>21834</v>
      </c>
      <c r="D16644">
        <v>5905</v>
      </c>
      <c r="E16644" s="1">
        <v>2.2970000000000002</v>
      </c>
      <c r="F16644">
        <v>2.2559999999999998</v>
      </c>
      <c r="G16644">
        <v>0.73499999999999999</v>
      </c>
      <c r="H16644">
        <v>351</v>
      </c>
      <c r="I16644">
        <v>6.6</v>
      </c>
      <c r="J16644">
        <v>1.111E-2</v>
      </c>
      <c r="K16644">
        <v>0.56999999999999995</v>
      </c>
      <c r="L16644">
        <v>1.4683148148148153</v>
      </c>
      <c r="M16644" s="2">
        <f t="shared" si="522"/>
        <v>16.666666666666664</v>
      </c>
      <c r="N16644" t="s">
        <v>18</v>
      </c>
    </row>
    <row r="16645" spans="1:14">
      <c r="A16645">
        <v>10</v>
      </c>
      <c r="B16645" t="s">
        <v>10556</v>
      </c>
      <c r="C16645" t="s">
        <v>10557</v>
      </c>
      <c r="D16645">
        <v>3887</v>
      </c>
      <c r="E16645" s="1">
        <v>2.2080000000000002</v>
      </c>
      <c r="F16645">
        <v>2.3159999999999998</v>
      </c>
      <c r="G16645">
        <v>0.28299999999999997</v>
      </c>
      <c r="H16645">
        <v>233</v>
      </c>
      <c r="I16645">
        <v>5</v>
      </c>
      <c r="J16645">
        <v>1.0449999999999999E-2</v>
      </c>
      <c r="K16645">
        <v>0.64900000000000002</v>
      </c>
      <c r="L16645">
        <v>1.4683148148148153</v>
      </c>
      <c r="M16645" s="2">
        <f t="shared" si="522"/>
        <v>18.518518518518519</v>
      </c>
      <c r="N16645" t="s">
        <v>18</v>
      </c>
    </row>
    <row r="16646" spans="1:14">
      <c r="A16646">
        <v>11</v>
      </c>
      <c r="B16646" t="s">
        <v>12810</v>
      </c>
      <c r="C16646" t="s">
        <v>12811</v>
      </c>
      <c r="D16646">
        <v>8522</v>
      </c>
      <c r="E16646" s="1">
        <v>2.1269999999999998</v>
      </c>
      <c r="F16646">
        <v>2.488</v>
      </c>
      <c r="G16646">
        <v>0.51200000000000001</v>
      </c>
      <c r="H16646">
        <v>434</v>
      </c>
      <c r="I16646">
        <v>5.4</v>
      </c>
      <c r="J16646">
        <v>2.2360000000000001E-2</v>
      </c>
      <c r="K16646">
        <v>0.68899999999999995</v>
      </c>
      <c r="L16646">
        <v>1.4683148148148153</v>
      </c>
      <c r="M16646" s="2">
        <f t="shared" si="522"/>
        <v>20.37037037037037</v>
      </c>
      <c r="N16646" t="s">
        <v>18</v>
      </c>
    </row>
    <row r="16647" spans="1:14">
      <c r="A16647">
        <v>12</v>
      </c>
      <c r="B16647" t="s">
        <v>12872</v>
      </c>
      <c r="C16647" t="s">
        <v>12873</v>
      </c>
      <c r="D16647">
        <v>551</v>
      </c>
      <c r="E16647" s="1">
        <v>2.069</v>
      </c>
      <c r="F16647">
        <v>1.9610000000000001</v>
      </c>
      <c r="G16647">
        <v>0.05</v>
      </c>
      <c r="H16647">
        <v>60</v>
      </c>
      <c r="I16647">
        <v>3.7</v>
      </c>
      <c r="J16647">
        <v>9.7999999999999997E-4</v>
      </c>
      <c r="K16647">
        <v>0.24199999999999999</v>
      </c>
      <c r="L16647">
        <v>1.4683148148148153</v>
      </c>
      <c r="M16647" s="2">
        <f t="shared" si="522"/>
        <v>22.222222222222221</v>
      </c>
      <c r="N16647" t="s">
        <v>18</v>
      </c>
    </row>
    <row r="16648" spans="1:14">
      <c r="A16648">
        <v>13</v>
      </c>
      <c r="B16648" t="s">
        <v>10610</v>
      </c>
      <c r="C16648" t="s">
        <v>10611</v>
      </c>
      <c r="D16648">
        <v>1118</v>
      </c>
      <c r="E16648" s="1">
        <v>1.9550000000000001</v>
      </c>
      <c r="F16648">
        <v>1.504</v>
      </c>
      <c r="G16648">
        <v>0.111</v>
      </c>
      <c r="H16648">
        <v>45</v>
      </c>
      <c r="I16648">
        <v>9.3000000000000007</v>
      </c>
      <c r="J16648">
        <v>2.14E-3</v>
      </c>
      <c r="K16648">
        <v>0.496</v>
      </c>
      <c r="L16648">
        <v>1.4683148148148153</v>
      </c>
      <c r="M16648" s="2">
        <f t="shared" si="522"/>
        <v>24.074074074074073</v>
      </c>
      <c r="N16648" t="s">
        <v>18</v>
      </c>
    </row>
    <row r="16649" spans="1:14">
      <c r="A16649">
        <v>14</v>
      </c>
      <c r="B16649" t="s">
        <v>10608</v>
      </c>
      <c r="C16649" t="s">
        <v>10609</v>
      </c>
      <c r="D16649">
        <v>2061</v>
      </c>
      <c r="E16649" s="1">
        <v>1.8029999999999999</v>
      </c>
      <c r="F16649">
        <v>1.5049999999999999</v>
      </c>
      <c r="G16649">
        <v>0.3</v>
      </c>
      <c r="H16649">
        <v>100</v>
      </c>
      <c r="I16649">
        <v>7.8</v>
      </c>
      <c r="J16649">
        <v>4.3499999999999997E-3</v>
      </c>
      <c r="K16649">
        <v>0.46500000000000002</v>
      </c>
      <c r="L16649">
        <v>1.4683148148148153</v>
      </c>
      <c r="M16649" s="2">
        <f t="shared" si="522"/>
        <v>25.925925925925924</v>
      </c>
      <c r="N16649" t="s">
        <v>18</v>
      </c>
    </row>
    <row r="16650" spans="1:14">
      <c r="A16650">
        <v>15</v>
      </c>
      <c r="B16650" t="s">
        <v>17761</v>
      </c>
      <c r="C16650" t="s">
        <v>17762</v>
      </c>
      <c r="D16650">
        <v>4281</v>
      </c>
      <c r="E16650" s="1">
        <v>1.7929999999999999</v>
      </c>
      <c r="F16650">
        <v>2.1160000000000001</v>
      </c>
      <c r="G16650">
        <v>0.249</v>
      </c>
      <c r="H16650">
        <v>221</v>
      </c>
      <c r="I16650">
        <v>6.8</v>
      </c>
      <c r="J16650">
        <v>8.2400000000000008E-3</v>
      </c>
      <c r="K16650">
        <v>0.55300000000000005</v>
      </c>
      <c r="L16650">
        <v>1.4683148148148153</v>
      </c>
      <c r="M16650" s="2">
        <f t="shared" si="522"/>
        <v>27.777777777777779</v>
      </c>
      <c r="N16650" t="s">
        <v>18</v>
      </c>
    </row>
    <row r="16651" spans="1:14">
      <c r="A16651">
        <v>16</v>
      </c>
      <c r="B16651" t="s">
        <v>17797</v>
      </c>
      <c r="C16651" t="s">
        <v>17798</v>
      </c>
      <c r="D16651">
        <v>8387</v>
      </c>
      <c r="E16651" s="1">
        <v>1.718</v>
      </c>
      <c r="F16651">
        <v>1.762</v>
      </c>
      <c r="G16651">
        <v>0.3</v>
      </c>
      <c r="H16651">
        <v>250</v>
      </c>
      <c r="I16651" t="s">
        <v>18288</v>
      </c>
      <c r="J16651">
        <v>1.1979999999999999E-2</v>
      </c>
      <c r="K16651">
        <v>0.64</v>
      </c>
      <c r="L16651">
        <v>1.4683148148148153</v>
      </c>
      <c r="M16651" s="2">
        <f t="shared" si="522"/>
        <v>29.629629629629626</v>
      </c>
      <c r="N16651" t="s">
        <v>18</v>
      </c>
    </row>
    <row r="16652" spans="1:14">
      <c r="A16652">
        <v>17</v>
      </c>
      <c r="B16652" t="s">
        <v>17725</v>
      </c>
      <c r="C16652" t="s">
        <v>17726</v>
      </c>
      <c r="D16652">
        <v>3316</v>
      </c>
      <c r="E16652" s="1">
        <v>1.595</v>
      </c>
      <c r="F16652">
        <v>1.7769999999999999</v>
      </c>
      <c r="G16652">
        <v>0.33200000000000002</v>
      </c>
      <c r="H16652">
        <v>187</v>
      </c>
      <c r="I16652">
        <v>7.9</v>
      </c>
      <c r="J16652">
        <v>8.1799999999999998E-3</v>
      </c>
      <c r="K16652">
        <v>0.63300000000000001</v>
      </c>
      <c r="L16652">
        <v>1.4683148148148153</v>
      </c>
      <c r="M16652" s="2">
        <f t="shared" si="522"/>
        <v>31.481481481481481</v>
      </c>
      <c r="N16652" t="s">
        <v>18</v>
      </c>
    </row>
    <row r="16653" spans="1:14">
      <c r="A16653">
        <v>18</v>
      </c>
      <c r="B16653" t="s">
        <v>17745</v>
      </c>
      <c r="C16653" t="s">
        <v>17746</v>
      </c>
      <c r="D16653">
        <v>3692</v>
      </c>
      <c r="E16653" s="1">
        <v>1.581</v>
      </c>
      <c r="F16653">
        <v>2.4729999999999999</v>
      </c>
      <c r="G16653">
        <v>0.19400000000000001</v>
      </c>
      <c r="H16653">
        <v>103</v>
      </c>
      <c r="I16653">
        <v>7.8</v>
      </c>
      <c r="J16653">
        <v>1.04E-2</v>
      </c>
      <c r="K16653">
        <v>0.998</v>
      </c>
      <c r="L16653">
        <v>1.4683148148148153</v>
      </c>
      <c r="M16653" s="2">
        <f t="shared" si="522"/>
        <v>33.333333333333329</v>
      </c>
      <c r="N16653" t="s">
        <v>18</v>
      </c>
    </row>
    <row r="16654" spans="1:14">
      <c r="A16654">
        <v>19</v>
      </c>
      <c r="B16654" t="s">
        <v>12828</v>
      </c>
      <c r="C16654" t="s">
        <v>12829</v>
      </c>
      <c r="D16654">
        <v>787</v>
      </c>
      <c r="E16654" s="1">
        <v>1.462</v>
      </c>
      <c r="F16654">
        <v>1.552</v>
      </c>
      <c r="G16654">
        <v>0.22900000000000001</v>
      </c>
      <c r="H16654">
        <v>48</v>
      </c>
      <c r="I16654">
        <v>6.6</v>
      </c>
      <c r="J16654">
        <v>2.2699999999999999E-3</v>
      </c>
      <c r="K16654">
        <v>0.57999999999999996</v>
      </c>
      <c r="L16654">
        <v>1.4683148148148153</v>
      </c>
      <c r="M16654" s="2">
        <f t="shared" si="522"/>
        <v>35.185185185185183</v>
      </c>
      <c r="N16654" t="s">
        <v>18</v>
      </c>
    </row>
    <row r="16655" spans="1:14">
      <c r="A16655">
        <v>20</v>
      </c>
      <c r="B16655" t="s">
        <v>21751</v>
      </c>
      <c r="C16655" t="s">
        <v>21752</v>
      </c>
      <c r="D16655">
        <v>1862</v>
      </c>
      <c r="E16655" s="1">
        <v>1.4330000000000001</v>
      </c>
      <c r="F16655">
        <v>1.7749999999999999</v>
      </c>
      <c r="G16655">
        <v>0.17100000000000001</v>
      </c>
      <c r="H16655">
        <v>82</v>
      </c>
      <c r="I16655">
        <v>9.6999999999999993</v>
      </c>
      <c r="J16655">
        <v>4.4099999999999999E-3</v>
      </c>
      <c r="K16655">
        <v>0.67300000000000004</v>
      </c>
      <c r="L16655">
        <v>1.4683148148148153</v>
      </c>
      <c r="M16655" s="2">
        <f t="shared" si="522"/>
        <v>37.037037037037038</v>
      </c>
      <c r="N16655" t="s">
        <v>18</v>
      </c>
    </row>
    <row r="16656" spans="1:14">
      <c r="A16656">
        <v>21</v>
      </c>
      <c r="B16656" t="s">
        <v>17831</v>
      </c>
      <c r="C16656" t="s">
        <v>17832</v>
      </c>
      <c r="D16656">
        <v>170</v>
      </c>
      <c r="E16656" s="1">
        <v>1.333</v>
      </c>
      <c r="F16656">
        <v>1.5509999999999999</v>
      </c>
      <c r="G16656">
        <v>0.16700000000000001</v>
      </c>
      <c r="H16656">
        <v>18</v>
      </c>
      <c r="I16656">
        <v>4.5999999999999996</v>
      </c>
      <c r="J16656">
        <v>8.4999999999999995E-4</v>
      </c>
      <c r="K16656">
        <v>0.54700000000000004</v>
      </c>
      <c r="L16656">
        <v>1.4683148148148153</v>
      </c>
      <c r="M16656" s="2">
        <f t="shared" si="522"/>
        <v>38.888888888888893</v>
      </c>
      <c r="N16656" t="s">
        <v>18</v>
      </c>
    </row>
    <row r="16657" spans="1:14">
      <c r="A16657">
        <v>22</v>
      </c>
      <c r="B16657" t="s">
        <v>10548</v>
      </c>
      <c r="C16657" t="s">
        <v>10549</v>
      </c>
      <c r="D16657">
        <v>792</v>
      </c>
      <c r="E16657" s="1">
        <v>1.274</v>
      </c>
      <c r="F16657">
        <v>1.204</v>
      </c>
      <c r="G16657">
        <v>0.2</v>
      </c>
      <c r="H16657">
        <v>60</v>
      </c>
      <c r="I16657">
        <v>7.1</v>
      </c>
      <c r="J16657">
        <v>2.7299999999999998E-3</v>
      </c>
      <c r="K16657">
        <v>0.56499999999999995</v>
      </c>
      <c r="L16657">
        <v>1.4683148148148153</v>
      </c>
      <c r="M16657" s="2">
        <f t="shared" si="522"/>
        <v>40.74074074074074</v>
      </c>
      <c r="N16657" t="s">
        <v>18</v>
      </c>
    </row>
    <row r="16658" spans="1:14">
      <c r="A16658">
        <v>23</v>
      </c>
      <c r="B16658" t="s">
        <v>9805</v>
      </c>
      <c r="C16658" t="s">
        <v>9806</v>
      </c>
      <c r="D16658">
        <v>2048</v>
      </c>
      <c r="E16658" s="1">
        <v>1.17</v>
      </c>
      <c r="F16658">
        <v>1.052</v>
      </c>
      <c r="G16658">
        <v>0.14000000000000001</v>
      </c>
      <c r="H16658">
        <v>129</v>
      </c>
      <c r="I16658" t="s">
        <v>18288</v>
      </c>
      <c r="J16658">
        <v>3.1099999999999999E-3</v>
      </c>
      <c r="K16658">
        <v>0.35699999999999998</v>
      </c>
      <c r="L16658">
        <v>1.4683148148148153</v>
      </c>
      <c r="M16658" s="2">
        <f t="shared" si="522"/>
        <v>42.592592592592595</v>
      </c>
      <c r="N16658" t="s">
        <v>18</v>
      </c>
    </row>
    <row r="16659" spans="1:14">
      <c r="A16659">
        <v>24</v>
      </c>
      <c r="B16659" t="s">
        <v>14273</v>
      </c>
      <c r="C16659" t="s">
        <v>14274</v>
      </c>
      <c r="D16659">
        <v>599</v>
      </c>
      <c r="E16659" s="1">
        <v>1.093</v>
      </c>
      <c r="F16659">
        <v>0.84</v>
      </c>
      <c r="G16659">
        <v>9.0999999999999998E-2</v>
      </c>
      <c r="H16659">
        <v>66</v>
      </c>
      <c r="I16659">
        <v>7.5</v>
      </c>
      <c r="J16659">
        <v>1.1900000000000001E-3</v>
      </c>
      <c r="K16659">
        <v>0.25800000000000001</v>
      </c>
      <c r="L16659">
        <v>1.4683148148148153</v>
      </c>
      <c r="M16659" s="2">
        <f t="shared" si="522"/>
        <v>44.444444444444443</v>
      </c>
      <c r="N16659" t="s">
        <v>18</v>
      </c>
    </row>
    <row r="16660" spans="1:14">
      <c r="A16660">
        <v>25</v>
      </c>
      <c r="B16660" t="s">
        <v>10536</v>
      </c>
      <c r="C16660" t="s">
        <v>10537</v>
      </c>
      <c r="D16660">
        <v>573</v>
      </c>
      <c r="E16660" s="1">
        <v>1.091</v>
      </c>
      <c r="F16660">
        <v>1.21</v>
      </c>
      <c r="G16660">
        <v>0.182</v>
      </c>
      <c r="H16660">
        <v>44</v>
      </c>
      <c r="I16660">
        <v>9.1</v>
      </c>
      <c r="J16660">
        <v>1.99E-3</v>
      </c>
      <c r="K16660">
        <v>0.72099999999999997</v>
      </c>
      <c r="L16660">
        <v>1.4683148148148153</v>
      </c>
      <c r="M16660" s="2">
        <f t="shared" si="522"/>
        <v>46.296296296296298</v>
      </c>
      <c r="N16660" t="s">
        <v>18</v>
      </c>
    </row>
    <row r="16661" spans="1:14">
      <c r="A16661">
        <v>26</v>
      </c>
      <c r="B16661" t="s">
        <v>17709</v>
      </c>
      <c r="C16661" t="s">
        <v>17710</v>
      </c>
      <c r="D16661">
        <v>83</v>
      </c>
      <c r="E16661" s="1">
        <v>1.0620000000000001</v>
      </c>
      <c r="F16661">
        <v>0.97299999999999998</v>
      </c>
      <c r="G16661">
        <v>0.16700000000000001</v>
      </c>
      <c r="H16661">
        <v>60</v>
      </c>
      <c r="J16661">
        <v>3.6999999999999999E-4</v>
      </c>
      <c r="K16661">
        <v>0.28299999999999997</v>
      </c>
      <c r="L16661">
        <v>1.4683148148148153</v>
      </c>
      <c r="M16661" s="2">
        <f t="shared" si="522"/>
        <v>48.148148148148145</v>
      </c>
      <c r="N16661" t="s">
        <v>18</v>
      </c>
    </row>
    <row r="16662" spans="1:14">
      <c r="A16662">
        <v>27</v>
      </c>
      <c r="B16662" t="s">
        <v>12826</v>
      </c>
      <c r="C16662" t="s">
        <v>12827</v>
      </c>
      <c r="D16662">
        <v>2909</v>
      </c>
      <c r="E16662" s="1">
        <v>1.0109999999999999</v>
      </c>
      <c r="F16662">
        <v>1.2090000000000001</v>
      </c>
      <c r="G16662">
        <v>0.10199999999999999</v>
      </c>
      <c r="H16662">
        <v>127</v>
      </c>
      <c r="I16662" t="s">
        <v>18288</v>
      </c>
      <c r="J16662">
        <v>3.4199999999999999E-3</v>
      </c>
      <c r="K16662">
        <v>0.4</v>
      </c>
      <c r="L16662">
        <v>1.4683148148148153</v>
      </c>
      <c r="M16662" s="2">
        <f t="shared" si="522"/>
        <v>50</v>
      </c>
      <c r="N16662" t="s">
        <v>18</v>
      </c>
    </row>
    <row r="16663" spans="1:14">
      <c r="A16663">
        <v>28</v>
      </c>
      <c r="B16663" t="s">
        <v>10578</v>
      </c>
      <c r="C16663" t="s">
        <v>10579</v>
      </c>
      <c r="D16663">
        <v>352</v>
      </c>
      <c r="E16663" s="1">
        <v>1</v>
      </c>
      <c r="F16663">
        <v>0.99099999999999999</v>
      </c>
      <c r="G16663">
        <v>0.35</v>
      </c>
      <c r="H16663">
        <v>20</v>
      </c>
      <c r="I16663" t="s">
        <v>18288</v>
      </c>
      <c r="J16663">
        <v>7.3999999999999999E-4</v>
      </c>
      <c r="K16663">
        <v>0.39600000000000002</v>
      </c>
      <c r="L16663">
        <v>1.4683148148148153</v>
      </c>
      <c r="M16663" s="2">
        <f t="shared" si="522"/>
        <v>51.851851851851848</v>
      </c>
      <c r="N16663" t="s">
        <v>18</v>
      </c>
    </row>
    <row r="16664" spans="1:14">
      <c r="A16664">
        <v>29</v>
      </c>
      <c r="B16664" t="s">
        <v>17721</v>
      </c>
      <c r="C16664" t="s">
        <v>17722</v>
      </c>
      <c r="D16664">
        <v>368</v>
      </c>
      <c r="E16664" s="1">
        <v>0.92700000000000005</v>
      </c>
      <c r="F16664">
        <v>0.74</v>
      </c>
      <c r="G16664">
        <v>0.04</v>
      </c>
      <c r="H16664">
        <v>25</v>
      </c>
      <c r="I16664" t="s">
        <v>18288</v>
      </c>
      <c r="J16664">
        <v>4.4999999999999999E-4</v>
      </c>
      <c r="K16664">
        <v>0.248</v>
      </c>
      <c r="L16664">
        <v>1.4683148148148153</v>
      </c>
      <c r="M16664" s="2">
        <f t="shared" si="522"/>
        <v>53.703703703703709</v>
      </c>
      <c r="N16664" t="s">
        <v>18</v>
      </c>
    </row>
    <row r="16665" spans="1:14">
      <c r="A16665">
        <v>30</v>
      </c>
      <c r="B16665" t="s">
        <v>12870</v>
      </c>
      <c r="C16665" t="s">
        <v>12871</v>
      </c>
      <c r="D16665">
        <v>345</v>
      </c>
      <c r="E16665" s="1">
        <v>0.92100000000000004</v>
      </c>
      <c r="F16665">
        <v>1.0780000000000001</v>
      </c>
      <c r="G16665">
        <v>6.6000000000000003E-2</v>
      </c>
      <c r="H16665">
        <v>61</v>
      </c>
      <c r="I16665">
        <v>4.2</v>
      </c>
      <c r="J16665">
        <v>8.4000000000000003E-4</v>
      </c>
      <c r="K16665">
        <v>0.221</v>
      </c>
      <c r="L16665">
        <v>1.4683148148148153</v>
      </c>
      <c r="M16665" s="2">
        <f t="shared" si="522"/>
        <v>55.555555555555557</v>
      </c>
      <c r="N16665" t="s">
        <v>18</v>
      </c>
    </row>
    <row r="16666" spans="1:14">
      <c r="A16666">
        <v>31</v>
      </c>
      <c r="B16666" t="s">
        <v>15194</v>
      </c>
      <c r="C16666" t="s">
        <v>15195</v>
      </c>
      <c r="D16666">
        <v>257</v>
      </c>
      <c r="E16666" s="1">
        <v>0.89800000000000002</v>
      </c>
      <c r="F16666">
        <v>0.872</v>
      </c>
      <c r="G16666">
        <v>0.222</v>
      </c>
      <c r="H16666">
        <v>27</v>
      </c>
      <c r="I16666">
        <v>6</v>
      </c>
      <c r="J16666">
        <v>1.1199999999999999E-3</v>
      </c>
      <c r="K16666">
        <v>0.45400000000000001</v>
      </c>
      <c r="L16666">
        <v>1.4683148148148153</v>
      </c>
      <c r="M16666" s="2">
        <f t="shared" si="522"/>
        <v>57.407407407407405</v>
      </c>
      <c r="N16666" t="s">
        <v>18</v>
      </c>
    </row>
    <row r="16667" spans="1:14">
      <c r="A16667">
        <v>32</v>
      </c>
      <c r="B16667" t="s">
        <v>17817</v>
      </c>
      <c r="C16667" t="s">
        <v>17818</v>
      </c>
      <c r="D16667">
        <v>1613</v>
      </c>
      <c r="E16667" s="1">
        <v>0.88100000000000001</v>
      </c>
      <c r="F16667">
        <v>0.876</v>
      </c>
      <c r="G16667">
        <v>0.18099999999999999</v>
      </c>
      <c r="H16667">
        <v>83</v>
      </c>
      <c r="I16667" t="s">
        <v>18288</v>
      </c>
      <c r="J16667">
        <v>2.7399999999999998E-3</v>
      </c>
      <c r="K16667">
        <v>0.32800000000000001</v>
      </c>
      <c r="L16667">
        <v>1.4683148148148153</v>
      </c>
      <c r="M16667" s="2">
        <f t="shared" si="522"/>
        <v>59.259259259259252</v>
      </c>
      <c r="N16667" t="s">
        <v>18</v>
      </c>
    </row>
    <row r="16668" spans="1:14">
      <c r="A16668">
        <v>33</v>
      </c>
      <c r="B16668" t="s">
        <v>10554</v>
      </c>
      <c r="C16668" t="s">
        <v>10555</v>
      </c>
      <c r="D16668">
        <v>1972</v>
      </c>
      <c r="E16668" s="1">
        <v>0.84</v>
      </c>
      <c r="F16668">
        <v>1.0820000000000001</v>
      </c>
      <c r="G16668">
        <v>0.11799999999999999</v>
      </c>
      <c r="H16668">
        <v>195</v>
      </c>
      <c r="I16668">
        <v>7.5</v>
      </c>
      <c r="J16668">
        <v>4.5100000000000001E-3</v>
      </c>
      <c r="K16668">
        <v>0.35899999999999999</v>
      </c>
      <c r="L16668">
        <v>1.4683148148148153</v>
      </c>
      <c r="M16668" s="2">
        <f t="shared" ref="M16668:M16689" si="523">A16668/54*100</f>
        <v>61.111111111111114</v>
      </c>
      <c r="N16668" t="s">
        <v>18</v>
      </c>
    </row>
    <row r="16669" spans="1:14">
      <c r="A16669">
        <v>34</v>
      </c>
      <c r="B16669" t="s">
        <v>7777</v>
      </c>
      <c r="C16669" t="s">
        <v>7778</v>
      </c>
      <c r="D16669">
        <v>541</v>
      </c>
      <c r="E16669" s="1">
        <v>0.83799999999999997</v>
      </c>
      <c r="F16669">
        <v>0.872</v>
      </c>
      <c r="G16669">
        <v>0.17100000000000001</v>
      </c>
      <c r="H16669">
        <v>217</v>
      </c>
      <c r="I16669">
        <v>3.1</v>
      </c>
      <c r="J16669">
        <v>1.5E-3</v>
      </c>
      <c r="K16669">
        <v>0.186</v>
      </c>
      <c r="L16669">
        <v>1.4683148148148153</v>
      </c>
      <c r="M16669" s="2">
        <f t="shared" si="523"/>
        <v>62.962962962962962</v>
      </c>
      <c r="N16669" t="s">
        <v>18</v>
      </c>
    </row>
    <row r="16670" spans="1:14">
      <c r="A16670">
        <v>35</v>
      </c>
      <c r="B16670" t="s">
        <v>10588</v>
      </c>
      <c r="C16670" t="s">
        <v>10589</v>
      </c>
      <c r="D16670">
        <v>1102</v>
      </c>
      <c r="E16670" s="1">
        <v>0.73399999999999999</v>
      </c>
      <c r="F16670">
        <v>0.88900000000000001</v>
      </c>
      <c r="G16670">
        <v>1.7000000000000001E-2</v>
      </c>
      <c r="H16670">
        <v>60</v>
      </c>
      <c r="I16670" t="s">
        <v>18288</v>
      </c>
      <c r="J16670">
        <v>1.6800000000000001E-3</v>
      </c>
      <c r="K16670">
        <v>0.29599999999999999</v>
      </c>
      <c r="L16670">
        <v>1.4683148148148153</v>
      </c>
      <c r="M16670" s="2">
        <f t="shared" si="523"/>
        <v>64.81481481481481</v>
      </c>
      <c r="N16670" t="s">
        <v>18</v>
      </c>
    </row>
    <row r="16671" spans="1:14">
      <c r="A16671">
        <v>36</v>
      </c>
      <c r="B16671" t="s">
        <v>17733</v>
      </c>
      <c r="C16671" t="s">
        <v>17734</v>
      </c>
      <c r="D16671">
        <v>1174</v>
      </c>
      <c r="E16671" s="1">
        <v>0.69399999999999995</v>
      </c>
      <c r="F16671">
        <v>1.024</v>
      </c>
      <c r="G16671">
        <v>0.23300000000000001</v>
      </c>
      <c r="H16671">
        <v>103</v>
      </c>
      <c r="I16671">
        <v>6.1</v>
      </c>
      <c r="J16671">
        <v>3.3400000000000001E-3</v>
      </c>
      <c r="K16671">
        <v>0.35399999999999998</v>
      </c>
      <c r="L16671">
        <v>1.4683148148148153</v>
      </c>
      <c r="M16671" s="2">
        <f t="shared" si="523"/>
        <v>66.666666666666657</v>
      </c>
      <c r="N16671" t="s">
        <v>18</v>
      </c>
    </row>
    <row r="16672" spans="1:14">
      <c r="A16672">
        <v>37</v>
      </c>
      <c r="B16672" t="s">
        <v>19362</v>
      </c>
      <c r="C16672" t="s">
        <v>19363</v>
      </c>
      <c r="D16672">
        <v>90</v>
      </c>
      <c r="E16672" s="1">
        <v>0.64900000000000002</v>
      </c>
      <c r="F16672">
        <v>0.76500000000000001</v>
      </c>
      <c r="G16672">
        <v>5.7000000000000002E-2</v>
      </c>
      <c r="H16672">
        <v>35</v>
      </c>
      <c r="J16672">
        <v>5.2999999999999998E-4</v>
      </c>
      <c r="K16672">
        <v>0.26500000000000001</v>
      </c>
      <c r="L16672">
        <v>1.4683148148148153</v>
      </c>
      <c r="M16672" s="2">
        <f t="shared" si="523"/>
        <v>68.518518518518519</v>
      </c>
      <c r="N16672" t="s">
        <v>18</v>
      </c>
    </row>
    <row r="16673" spans="1:14">
      <c r="A16673">
        <v>38</v>
      </c>
      <c r="B16673" t="s">
        <v>17763</v>
      </c>
      <c r="C16673" t="s">
        <v>17764</v>
      </c>
      <c r="D16673">
        <v>34</v>
      </c>
      <c r="E16673" s="1">
        <v>0.63600000000000001</v>
      </c>
      <c r="F16673">
        <v>0.66</v>
      </c>
      <c r="G16673">
        <v>6.2E-2</v>
      </c>
      <c r="H16673">
        <v>16</v>
      </c>
      <c r="J16673">
        <v>2.7E-4</v>
      </c>
      <c r="K16673">
        <v>0.30299999999999999</v>
      </c>
      <c r="L16673">
        <v>1.4683148148148153</v>
      </c>
      <c r="M16673" s="2">
        <f t="shared" si="523"/>
        <v>70.370370370370367</v>
      </c>
      <c r="N16673" t="s">
        <v>18</v>
      </c>
    </row>
    <row r="16674" spans="1:14">
      <c r="A16674">
        <v>39</v>
      </c>
      <c r="B16674" t="s">
        <v>19376</v>
      </c>
      <c r="C16674" t="s">
        <v>19377</v>
      </c>
      <c r="D16674">
        <v>592</v>
      </c>
      <c r="E16674" s="1">
        <v>0.58499999999999996</v>
      </c>
      <c r="F16674">
        <v>1.103</v>
      </c>
      <c r="G16674">
        <v>0.108</v>
      </c>
      <c r="H16674">
        <v>83</v>
      </c>
      <c r="I16674">
        <v>5.8</v>
      </c>
      <c r="J16674">
        <v>1.67E-3</v>
      </c>
      <c r="K16674">
        <v>0.33900000000000002</v>
      </c>
      <c r="L16674">
        <v>1.4683148148148153</v>
      </c>
      <c r="M16674" s="2">
        <f t="shared" si="523"/>
        <v>72.222222222222214</v>
      </c>
      <c r="N16674" t="s">
        <v>18</v>
      </c>
    </row>
    <row r="16675" spans="1:14">
      <c r="A16675">
        <v>40</v>
      </c>
      <c r="B16675" t="s">
        <v>21817</v>
      </c>
      <c r="C16675" t="s">
        <v>21818</v>
      </c>
      <c r="D16675">
        <v>2438</v>
      </c>
      <c r="E16675" s="1">
        <v>0.56799999999999995</v>
      </c>
      <c r="F16675">
        <v>0.76</v>
      </c>
      <c r="G16675">
        <v>0.123</v>
      </c>
      <c r="H16675">
        <v>203</v>
      </c>
      <c r="I16675">
        <v>9.4</v>
      </c>
      <c r="J16675">
        <v>4.4900000000000001E-3</v>
      </c>
      <c r="K16675">
        <v>0.27200000000000002</v>
      </c>
      <c r="L16675">
        <v>1.4683148148148153</v>
      </c>
      <c r="M16675" s="2">
        <f t="shared" si="523"/>
        <v>74.074074074074076</v>
      </c>
      <c r="N16675" t="s">
        <v>18</v>
      </c>
    </row>
    <row r="16676" spans="1:14">
      <c r="A16676">
        <v>41</v>
      </c>
      <c r="B16676" t="s">
        <v>17807</v>
      </c>
      <c r="C16676" t="s">
        <v>17808</v>
      </c>
      <c r="D16676">
        <v>420</v>
      </c>
      <c r="E16676" s="1">
        <v>0.53</v>
      </c>
      <c r="F16676">
        <v>0.68500000000000005</v>
      </c>
      <c r="G16676">
        <v>0.09</v>
      </c>
      <c r="H16676">
        <v>89</v>
      </c>
      <c r="I16676">
        <v>4.5999999999999996</v>
      </c>
      <c r="J16676">
        <v>1.1999999999999999E-3</v>
      </c>
      <c r="K16676">
        <v>0.17499999999999999</v>
      </c>
      <c r="L16676">
        <v>1.4683148148148153</v>
      </c>
      <c r="M16676" s="2">
        <f t="shared" si="523"/>
        <v>75.925925925925924</v>
      </c>
      <c r="N16676" t="s">
        <v>18</v>
      </c>
    </row>
    <row r="16677" spans="1:14">
      <c r="A16677">
        <v>42</v>
      </c>
      <c r="B16677" t="s">
        <v>17741</v>
      </c>
      <c r="C16677" t="s">
        <v>17742</v>
      </c>
      <c r="D16677">
        <v>324</v>
      </c>
      <c r="E16677" s="1">
        <v>0.52</v>
      </c>
      <c r="F16677">
        <v>0.86099999999999999</v>
      </c>
      <c r="G16677">
        <v>4.9000000000000002E-2</v>
      </c>
      <c r="H16677">
        <v>41</v>
      </c>
      <c r="I16677">
        <v>6.4</v>
      </c>
      <c r="J16677">
        <v>8.1999999999999998E-4</v>
      </c>
      <c r="K16677">
        <v>0.28199999999999997</v>
      </c>
      <c r="L16677">
        <v>1.4683148148148153</v>
      </c>
      <c r="M16677" s="2">
        <f t="shared" si="523"/>
        <v>77.777777777777786</v>
      </c>
      <c r="N16677" t="s">
        <v>18</v>
      </c>
    </row>
    <row r="16678" spans="1:14">
      <c r="A16678">
        <v>43</v>
      </c>
      <c r="B16678" t="s">
        <v>17789</v>
      </c>
      <c r="C16678" t="s">
        <v>17790</v>
      </c>
      <c r="D16678">
        <v>254</v>
      </c>
      <c r="E16678" s="1">
        <v>0.45600000000000002</v>
      </c>
      <c r="F16678">
        <v>0.51400000000000001</v>
      </c>
      <c r="G16678">
        <v>0.114</v>
      </c>
      <c r="H16678">
        <v>44</v>
      </c>
      <c r="I16678">
        <v>8.4</v>
      </c>
      <c r="J16678">
        <v>4.6000000000000001E-4</v>
      </c>
      <c r="K16678">
        <v>0.18099999999999999</v>
      </c>
      <c r="L16678">
        <v>1.4683148148148153</v>
      </c>
      <c r="M16678" s="2">
        <f t="shared" si="523"/>
        <v>79.629629629629633</v>
      </c>
      <c r="N16678" t="s">
        <v>18</v>
      </c>
    </row>
    <row r="16679" spans="1:14">
      <c r="A16679">
        <v>44</v>
      </c>
      <c r="B16679" t="s">
        <v>12822</v>
      </c>
      <c r="C16679" t="s">
        <v>12823</v>
      </c>
      <c r="D16679">
        <v>1034</v>
      </c>
      <c r="E16679" s="1">
        <v>0.39900000000000002</v>
      </c>
      <c r="F16679">
        <v>0.49299999999999999</v>
      </c>
      <c r="G16679">
        <v>4.3999999999999997E-2</v>
      </c>
      <c r="H16679">
        <v>91</v>
      </c>
      <c r="I16679" t="s">
        <v>18288</v>
      </c>
      <c r="J16679">
        <v>1.1100000000000001E-3</v>
      </c>
      <c r="K16679">
        <v>0.13500000000000001</v>
      </c>
      <c r="L16679">
        <v>1.4683148148148153</v>
      </c>
      <c r="M16679" s="2">
        <f t="shared" si="523"/>
        <v>81.481481481481481</v>
      </c>
      <c r="N16679" t="s">
        <v>18</v>
      </c>
    </row>
    <row r="16680" spans="1:14">
      <c r="A16680">
        <v>45</v>
      </c>
      <c r="B16680" t="s">
        <v>17787</v>
      </c>
      <c r="C16680" t="s">
        <v>17788</v>
      </c>
      <c r="D16680">
        <v>55</v>
      </c>
      <c r="E16680" s="1">
        <v>0.35699999999999998</v>
      </c>
      <c r="G16680">
        <v>0</v>
      </c>
      <c r="H16680">
        <v>24</v>
      </c>
      <c r="J16680">
        <v>3.4000000000000002E-4</v>
      </c>
      <c r="L16680">
        <v>1.4683148148148153</v>
      </c>
      <c r="M16680" s="2">
        <f t="shared" si="523"/>
        <v>83.333333333333343</v>
      </c>
      <c r="N16680" t="s">
        <v>18</v>
      </c>
    </row>
    <row r="16681" spans="1:14">
      <c r="A16681">
        <v>46</v>
      </c>
      <c r="B16681" t="s">
        <v>10622</v>
      </c>
      <c r="C16681" t="s">
        <v>10623</v>
      </c>
      <c r="D16681">
        <v>122</v>
      </c>
      <c r="E16681" s="1">
        <v>0.30399999999999999</v>
      </c>
      <c r="G16681">
        <v>6.0999999999999999E-2</v>
      </c>
      <c r="H16681">
        <v>49</v>
      </c>
      <c r="I16681">
        <v>4.2</v>
      </c>
      <c r="J16681">
        <v>6.3000000000000003E-4</v>
      </c>
      <c r="L16681">
        <v>1.4683148148148153</v>
      </c>
      <c r="M16681" s="2">
        <f t="shared" si="523"/>
        <v>85.18518518518519</v>
      </c>
      <c r="N16681" t="s">
        <v>18</v>
      </c>
    </row>
    <row r="16682" spans="1:14">
      <c r="A16682">
        <v>47</v>
      </c>
      <c r="B16682" t="s">
        <v>17815</v>
      </c>
      <c r="C16682" t="s">
        <v>17816</v>
      </c>
      <c r="D16682">
        <v>255</v>
      </c>
      <c r="E16682" s="1">
        <v>0.30199999999999999</v>
      </c>
      <c r="F16682">
        <v>0.32200000000000001</v>
      </c>
      <c r="G16682">
        <v>7.0000000000000007E-2</v>
      </c>
      <c r="H16682">
        <v>71</v>
      </c>
      <c r="I16682">
        <v>7</v>
      </c>
      <c r="J16682">
        <v>5.9000000000000003E-4</v>
      </c>
      <c r="K16682">
        <v>9.9000000000000005E-2</v>
      </c>
      <c r="L16682">
        <v>1.4683148148148153</v>
      </c>
      <c r="M16682" s="2">
        <f t="shared" si="523"/>
        <v>87.037037037037038</v>
      </c>
      <c r="N16682" t="s">
        <v>18</v>
      </c>
    </row>
    <row r="16683" spans="1:14">
      <c r="A16683">
        <v>48</v>
      </c>
      <c r="B16683" t="s">
        <v>7773</v>
      </c>
      <c r="C16683" t="s">
        <v>7774</v>
      </c>
      <c r="D16683">
        <v>74</v>
      </c>
      <c r="E16683" s="1">
        <v>0.27700000000000002</v>
      </c>
      <c r="F16683">
        <v>0.189</v>
      </c>
      <c r="G16683">
        <v>2.3E-2</v>
      </c>
      <c r="H16683">
        <v>43</v>
      </c>
      <c r="J16683">
        <v>2.7999999999999998E-4</v>
      </c>
      <c r="K16683">
        <v>5.8999999999999997E-2</v>
      </c>
      <c r="L16683">
        <v>1.4683148148148153</v>
      </c>
      <c r="M16683" s="2">
        <f t="shared" si="523"/>
        <v>88.888888888888886</v>
      </c>
      <c r="N16683" t="s">
        <v>18</v>
      </c>
    </row>
    <row r="16684" spans="1:14">
      <c r="A16684">
        <v>49</v>
      </c>
      <c r="B16684" t="s">
        <v>17771</v>
      </c>
      <c r="C16684" t="s">
        <v>17772</v>
      </c>
      <c r="D16684">
        <v>40</v>
      </c>
      <c r="E16684" s="1">
        <v>0.26500000000000001</v>
      </c>
      <c r="F16684">
        <v>0.41199999999999998</v>
      </c>
      <c r="G16684">
        <v>0</v>
      </c>
      <c r="H16684">
        <v>13</v>
      </c>
      <c r="J16684">
        <v>2.4000000000000001E-4</v>
      </c>
      <c r="K16684">
        <v>0.14199999999999999</v>
      </c>
      <c r="L16684">
        <v>1.4683148148148153</v>
      </c>
      <c r="M16684" s="2">
        <f t="shared" si="523"/>
        <v>90.740740740740748</v>
      </c>
      <c r="N16684" t="s">
        <v>18</v>
      </c>
    </row>
    <row r="16685" spans="1:14">
      <c r="A16685">
        <v>50</v>
      </c>
      <c r="B16685" t="s">
        <v>10568</v>
      </c>
      <c r="C16685" t="s">
        <v>10569</v>
      </c>
      <c r="D16685">
        <v>56</v>
      </c>
      <c r="E16685" s="1">
        <v>0.26300000000000001</v>
      </c>
      <c r="G16685">
        <v>0.128</v>
      </c>
      <c r="H16685">
        <v>39</v>
      </c>
      <c r="J16685">
        <v>2.2000000000000001E-4</v>
      </c>
      <c r="L16685">
        <v>1.4683148148148153</v>
      </c>
      <c r="M16685" s="2">
        <f t="shared" si="523"/>
        <v>92.592592592592595</v>
      </c>
      <c r="N16685" t="s">
        <v>18</v>
      </c>
    </row>
    <row r="16686" spans="1:14">
      <c r="A16686">
        <v>51</v>
      </c>
      <c r="B16686" t="s">
        <v>19346</v>
      </c>
      <c r="C16686" t="s">
        <v>19347</v>
      </c>
      <c r="D16686">
        <v>544</v>
      </c>
      <c r="E16686" s="1">
        <v>0.26</v>
      </c>
      <c r="F16686">
        <v>0.41199999999999998</v>
      </c>
      <c r="G16686">
        <v>4.8000000000000001E-2</v>
      </c>
      <c r="H16686">
        <v>84</v>
      </c>
      <c r="I16686">
        <v>8.6999999999999993</v>
      </c>
      <c r="J16686">
        <v>6.8999999999999997E-4</v>
      </c>
      <c r="K16686">
        <v>9.6000000000000002E-2</v>
      </c>
      <c r="L16686">
        <v>1.4683148148148153</v>
      </c>
      <c r="M16686" s="2">
        <f t="shared" si="523"/>
        <v>94.444444444444443</v>
      </c>
      <c r="N16686" t="s">
        <v>18</v>
      </c>
    </row>
    <row r="16687" spans="1:14">
      <c r="A16687">
        <v>52</v>
      </c>
      <c r="B16687" t="s">
        <v>7775</v>
      </c>
      <c r="C16687" t="s">
        <v>7776</v>
      </c>
      <c r="D16687">
        <v>80</v>
      </c>
      <c r="E16687" s="1">
        <v>0.23899999999999999</v>
      </c>
      <c r="F16687">
        <v>0.33200000000000002</v>
      </c>
      <c r="G16687">
        <v>7.6999999999999999E-2</v>
      </c>
      <c r="H16687">
        <v>39</v>
      </c>
      <c r="J16687">
        <v>3.6999999999999999E-4</v>
      </c>
      <c r="K16687">
        <v>0.11</v>
      </c>
      <c r="L16687">
        <v>1.4683148148148153</v>
      </c>
      <c r="M16687" s="2">
        <f t="shared" si="523"/>
        <v>96.296296296296291</v>
      </c>
      <c r="N16687" t="s">
        <v>18</v>
      </c>
    </row>
    <row r="16688" spans="1:14">
      <c r="A16688">
        <v>53</v>
      </c>
      <c r="B16688" t="s">
        <v>10614</v>
      </c>
      <c r="C16688" t="s">
        <v>10615</v>
      </c>
      <c r="D16688">
        <v>152</v>
      </c>
      <c r="E16688" s="1">
        <v>0.156</v>
      </c>
      <c r="F16688">
        <v>0.35899999999999999</v>
      </c>
      <c r="G16688">
        <v>7.0000000000000007E-2</v>
      </c>
      <c r="H16688">
        <v>43</v>
      </c>
      <c r="I16688">
        <v>5.5</v>
      </c>
      <c r="J16688">
        <v>5.9000000000000003E-4</v>
      </c>
      <c r="K16688">
        <v>0.14199999999999999</v>
      </c>
      <c r="L16688">
        <v>1.4683148148148153</v>
      </c>
      <c r="M16688" s="2">
        <f t="shared" si="523"/>
        <v>98.148148148148152</v>
      </c>
      <c r="N16688" t="s">
        <v>18</v>
      </c>
    </row>
    <row r="16689" spans="1:14">
      <c r="A16689">
        <v>54</v>
      </c>
      <c r="B16689" t="s">
        <v>12814</v>
      </c>
      <c r="C16689" t="s">
        <v>12815</v>
      </c>
      <c r="D16689">
        <v>61</v>
      </c>
      <c r="E16689" s="1">
        <v>6.3E-2</v>
      </c>
      <c r="F16689">
        <v>3.6999999999999998E-2</v>
      </c>
      <c r="G16689">
        <v>1.2999999999999999E-2</v>
      </c>
      <c r="H16689">
        <v>76</v>
      </c>
      <c r="J16689">
        <v>4.0000000000000003E-5</v>
      </c>
      <c r="K16689">
        <v>7.0000000000000001E-3</v>
      </c>
      <c r="L16689">
        <v>1.4683148148148153</v>
      </c>
      <c r="M16689" s="2">
        <f t="shared" si="523"/>
        <v>100</v>
      </c>
      <c r="N16689" t="s">
        <v>18</v>
      </c>
    </row>
    <row r="16690" spans="1:14" s="3" customFormat="1">
      <c r="E16690" s="4"/>
      <c r="M16690" s="5"/>
    </row>
    <row r="16691" spans="1:14">
      <c r="A16691">
        <v>1</v>
      </c>
      <c r="B16691" t="s">
        <v>5672</v>
      </c>
      <c r="C16691" t="s">
        <v>5673</v>
      </c>
      <c r="D16691">
        <v>7205</v>
      </c>
      <c r="E16691" s="1">
        <v>21.542999999999999</v>
      </c>
      <c r="F16691">
        <v>21.643999999999998</v>
      </c>
      <c r="G16691">
        <v>7.2690000000000001</v>
      </c>
      <c r="H16691">
        <v>26</v>
      </c>
      <c r="I16691">
        <v>8.8000000000000007</v>
      </c>
      <c r="J16691">
        <v>1.426E-2</v>
      </c>
      <c r="K16691">
        <v>8.0500000000000007</v>
      </c>
      <c r="L16691">
        <f>AVERAGE(E16691:E16775)</f>
        <v>2.7675294117647056</v>
      </c>
      <c r="M16691" s="2">
        <f t="shared" ref="M16691:M16722" si="524">A16691/85*100</f>
        <v>1.1764705882352942</v>
      </c>
      <c r="N16691" t="s">
        <v>9783</v>
      </c>
    </row>
    <row r="16692" spans="1:14">
      <c r="A16692">
        <v>2</v>
      </c>
      <c r="B16692" t="s">
        <v>7805</v>
      </c>
      <c r="C16692" t="s">
        <v>7806</v>
      </c>
      <c r="D16692">
        <v>1471</v>
      </c>
      <c r="E16692" s="1">
        <v>9.1780000000000008</v>
      </c>
      <c r="G16692">
        <v>0.45500000000000002</v>
      </c>
      <c r="H16692">
        <v>44</v>
      </c>
      <c r="I16692">
        <v>3.2</v>
      </c>
      <c r="J16692">
        <v>5.5900000000000004E-3</v>
      </c>
      <c r="L16692">
        <v>2.7675294117647056</v>
      </c>
      <c r="M16692" s="2">
        <f t="shared" si="524"/>
        <v>2.3529411764705883</v>
      </c>
      <c r="N16692" t="s">
        <v>9783</v>
      </c>
    </row>
    <row r="16693" spans="1:14">
      <c r="A16693">
        <v>3</v>
      </c>
      <c r="B16693" t="s">
        <v>7687</v>
      </c>
      <c r="C16693" t="s">
        <v>7688</v>
      </c>
      <c r="D16693">
        <v>1387</v>
      </c>
      <c r="E16693" s="1">
        <v>7.8440000000000003</v>
      </c>
      <c r="F16693">
        <v>7.758</v>
      </c>
      <c r="G16693">
        <v>1.2430000000000001</v>
      </c>
      <c r="H16693">
        <v>74</v>
      </c>
      <c r="I16693">
        <v>2.7</v>
      </c>
      <c r="J16693">
        <v>5.9199999999999999E-3</v>
      </c>
      <c r="K16693">
        <v>2.0459999999999998</v>
      </c>
      <c r="L16693">
        <v>2.7675294117647056</v>
      </c>
      <c r="M16693" s="2">
        <f t="shared" si="524"/>
        <v>3.5294117647058822</v>
      </c>
      <c r="N16693" t="s">
        <v>9783</v>
      </c>
    </row>
    <row r="16694" spans="1:14">
      <c r="A16694">
        <v>4</v>
      </c>
      <c r="B16694" t="s">
        <v>16676</v>
      </c>
      <c r="C16694" t="s">
        <v>16677</v>
      </c>
      <c r="D16694">
        <v>2736</v>
      </c>
      <c r="E16694" s="1">
        <v>6.4260000000000002</v>
      </c>
      <c r="F16694">
        <v>8.202</v>
      </c>
      <c r="G16694">
        <v>1</v>
      </c>
      <c r="H16694">
        <v>22</v>
      </c>
      <c r="I16694">
        <v>6.1</v>
      </c>
      <c r="J16694">
        <v>7.3400000000000002E-3</v>
      </c>
      <c r="K16694">
        <v>2.5670000000000002</v>
      </c>
      <c r="L16694">
        <v>2.7675294117647056</v>
      </c>
      <c r="M16694" s="2">
        <f t="shared" si="524"/>
        <v>4.7058823529411766</v>
      </c>
      <c r="N16694" t="s">
        <v>9783</v>
      </c>
    </row>
    <row r="16695" spans="1:14">
      <c r="A16695">
        <v>5</v>
      </c>
      <c r="B16695" t="s">
        <v>7783</v>
      </c>
      <c r="C16695" t="s">
        <v>7784</v>
      </c>
      <c r="D16695">
        <v>2955</v>
      </c>
      <c r="E16695" s="1">
        <v>6.2530000000000001</v>
      </c>
      <c r="F16695">
        <v>5.9720000000000004</v>
      </c>
      <c r="G16695">
        <v>0.94299999999999995</v>
      </c>
      <c r="H16695">
        <v>35</v>
      </c>
      <c r="I16695">
        <v>7.5</v>
      </c>
      <c r="J16695">
        <v>5.3400000000000001E-3</v>
      </c>
      <c r="K16695">
        <v>1.7010000000000001</v>
      </c>
      <c r="L16695">
        <v>2.7675294117647056</v>
      </c>
      <c r="M16695" s="2">
        <f t="shared" si="524"/>
        <v>5.8823529411764701</v>
      </c>
      <c r="N16695" t="s">
        <v>9783</v>
      </c>
    </row>
    <row r="16696" spans="1:14">
      <c r="A16696">
        <v>6</v>
      </c>
      <c r="B16696" t="s">
        <v>7779</v>
      </c>
      <c r="C16696" t="s">
        <v>7780</v>
      </c>
      <c r="D16696">
        <v>4824</v>
      </c>
      <c r="E16696" s="1">
        <v>5.2149999999999999</v>
      </c>
      <c r="F16696">
        <v>3.99</v>
      </c>
      <c r="G16696">
        <v>0.94</v>
      </c>
      <c r="H16696">
        <v>149</v>
      </c>
      <c r="I16696">
        <v>7</v>
      </c>
      <c r="J16696">
        <v>7.6800000000000002E-3</v>
      </c>
      <c r="K16696">
        <v>0.86499999999999999</v>
      </c>
      <c r="L16696">
        <v>2.7675294117647056</v>
      </c>
      <c r="M16696" s="2">
        <f t="shared" si="524"/>
        <v>7.0588235294117645</v>
      </c>
      <c r="N16696" t="s">
        <v>9783</v>
      </c>
    </row>
    <row r="16697" spans="1:14">
      <c r="A16697">
        <v>7</v>
      </c>
      <c r="B16697" t="s">
        <v>5756</v>
      </c>
      <c r="C16697" t="s">
        <v>5757</v>
      </c>
      <c r="D16697">
        <v>8483</v>
      </c>
      <c r="E16697" s="1">
        <v>4.633</v>
      </c>
      <c r="F16697">
        <v>4.0519999999999996</v>
      </c>
      <c r="G16697">
        <v>0.71899999999999997</v>
      </c>
      <c r="H16697">
        <v>153</v>
      </c>
      <c r="I16697">
        <v>8.5</v>
      </c>
      <c r="J16697">
        <v>1.6119999999999999E-2</v>
      </c>
      <c r="K16697">
        <v>1.1859999999999999</v>
      </c>
      <c r="L16697">
        <v>2.7675294117647056</v>
      </c>
      <c r="M16697" s="2">
        <f t="shared" si="524"/>
        <v>8.235294117647058</v>
      </c>
      <c r="N16697" t="s">
        <v>9783</v>
      </c>
    </row>
    <row r="16698" spans="1:14">
      <c r="A16698">
        <v>8</v>
      </c>
      <c r="B16698" t="s">
        <v>7813</v>
      </c>
      <c r="C16698" t="s">
        <v>7814</v>
      </c>
      <c r="D16698">
        <v>13883</v>
      </c>
      <c r="E16698" s="1">
        <v>4.3280000000000003</v>
      </c>
      <c r="F16698">
        <v>4.8360000000000003</v>
      </c>
      <c r="G16698">
        <v>0.90100000000000002</v>
      </c>
      <c r="H16698">
        <v>283</v>
      </c>
      <c r="I16698">
        <v>6.1</v>
      </c>
      <c r="J16698">
        <v>3.124E-2</v>
      </c>
      <c r="K16698">
        <v>1.3109999999999999</v>
      </c>
      <c r="L16698">
        <v>2.7675294117647056</v>
      </c>
      <c r="M16698" s="2">
        <f t="shared" si="524"/>
        <v>9.4117647058823533</v>
      </c>
      <c r="N16698" t="s">
        <v>9783</v>
      </c>
    </row>
    <row r="16699" spans="1:14">
      <c r="A16699">
        <v>9</v>
      </c>
      <c r="B16699" t="s">
        <v>11474</v>
      </c>
      <c r="C16699" t="s">
        <v>11475</v>
      </c>
      <c r="D16699">
        <v>5101</v>
      </c>
      <c r="E16699" s="1">
        <v>4.274</v>
      </c>
      <c r="F16699">
        <v>4.0209999999999999</v>
      </c>
      <c r="G16699">
        <v>0.59799999999999998</v>
      </c>
      <c r="H16699">
        <v>97</v>
      </c>
      <c r="I16699">
        <v>5.0999999999999996</v>
      </c>
      <c r="J16699">
        <v>2.5819999999999999E-2</v>
      </c>
      <c r="K16699">
        <v>1.9039999999999999</v>
      </c>
      <c r="L16699">
        <v>2.7675294117647056</v>
      </c>
      <c r="M16699" s="2">
        <f t="shared" si="524"/>
        <v>10.588235294117647</v>
      </c>
      <c r="N16699" t="s">
        <v>9783</v>
      </c>
    </row>
    <row r="16700" spans="1:14">
      <c r="A16700">
        <v>10</v>
      </c>
      <c r="B16700" t="s">
        <v>10862</v>
      </c>
      <c r="C16700" t="s">
        <v>10863</v>
      </c>
      <c r="D16700">
        <v>1188</v>
      </c>
      <c r="E16700" s="1">
        <v>4.125</v>
      </c>
      <c r="F16700">
        <v>4.3979999999999997</v>
      </c>
      <c r="G16700">
        <v>5</v>
      </c>
      <c r="H16700">
        <v>2</v>
      </c>
      <c r="I16700">
        <v>8.4</v>
      </c>
      <c r="J16700">
        <v>2.5000000000000001E-3</v>
      </c>
      <c r="K16700">
        <v>1.319</v>
      </c>
      <c r="L16700">
        <v>2.7675294117647056</v>
      </c>
      <c r="M16700" s="2">
        <f t="shared" si="524"/>
        <v>11.76470588235294</v>
      </c>
      <c r="N16700" t="s">
        <v>9783</v>
      </c>
    </row>
    <row r="16701" spans="1:14">
      <c r="A16701">
        <v>11</v>
      </c>
      <c r="B16701" t="s">
        <v>9783</v>
      </c>
      <c r="C16701" t="s">
        <v>9784</v>
      </c>
      <c r="D16701">
        <v>12069</v>
      </c>
      <c r="E16701" s="1">
        <v>4.0170000000000003</v>
      </c>
      <c r="F16701">
        <v>3.7629999999999999</v>
      </c>
      <c r="G16701">
        <v>0.63500000000000001</v>
      </c>
      <c r="H16701">
        <v>181</v>
      </c>
      <c r="I16701">
        <v>7.4</v>
      </c>
      <c r="J16701">
        <v>2.0049999999999998E-2</v>
      </c>
      <c r="K16701">
        <v>0.93</v>
      </c>
      <c r="L16701">
        <v>2.7675294117647056</v>
      </c>
      <c r="M16701" s="2">
        <f t="shared" si="524"/>
        <v>12.941176470588237</v>
      </c>
      <c r="N16701" t="s">
        <v>9783</v>
      </c>
    </row>
    <row r="16702" spans="1:14">
      <c r="A16702">
        <v>12</v>
      </c>
      <c r="B16702" t="s">
        <v>9781</v>
      </c>
      <c r="C16702" t="s">
        <v>9782</v>
      </c>
      <c r="D16702">
        <v>15852</v>
      </c>
      <c r="E16702" s="1">
        <v>3.9750000000000001</v>
      </c>
      <c r="F16702">
        <v>4.1159999999999997</v>
      </c>
      <c r="G16702">
        <v>0.64700000000000002</v>
      </c>
      <c r="H16702">
        <v>326</v>
      </c>
      <c r="I16702">
        <v>7.5</v>
      </c>
      <c r="J16702">
        <v>2.8209999999999999E-2</v>
      </c>
      <c r="K16702">
        <v>1.054</v>
      </c>
      <c r="L16702">
        <v>2.7675294117647056</v>
      </c>
      <c r="M16702" s="2">
        <f t="shared" si="524"/>
        <v>14.117647058823529</v>
      </c>
      <c r="N16702" t="s">
        <v>9783</v>
      </c>
    </row>
    <row r="16703" spans="1:14">
      <c r="A16703">
        <v>13</v>
      </c>
      <c r="B16703" t="s">
        <v>16672</v>
      </c>
      <c r="C16703" t="s">
        <v>16673</v>
      </c>
      <c r="D16703">
        <v>8743</v>
      </c>
      <c r="E16703" s="1">
        <v>3.9020000000000001</v>
      </c>
      <c r="F16703">
        <v>3.6030000000000002</v>
      </c>
      <c r="G16703">
        <v>1.369</v>
      </c>
      <c r="H16703">
        <v>111</v>
      </c>
      <c r="I16703">
        <v>7.9</v>
      </c>
      <c r="J16703">
        <v>1.524E-2</v>
      </c>
      <c r="K16703">
        <v>1.1459999999999999</v>
      </c>
      <c r="L16703">
        <v>2.7675294117647056</v>
      </c>
      <c r="M16703" s="2">
        <f t="shared" si="524"/>
        <v>15.294117647058824</v>
      </c>
      <c r="N16703" t="s">
        <v>9783</v>
      </c>
    </row>
    <row r="16704" spans="1:14">
      <c r="A16704">
        <v>14</v>
      </c>
      <c r="B16704" t="s">
        <v>10830</v>
      </c>
      <c r="C16704" t="s">
        <v>10831</v>
      </c>
      <c r="D16704">
        <v>1101</v>
      </c>
      <c r="E16704" s="1">
        <v>3.8959999999999999</v>
      </c>
      <c r="F16704">
        <v>5.0579999999999998</v>
      </c>
      <c r="G16704">
        <v>1.0529999999999999</v>
      </c>
      <c r="H16704">
        <v>19</v>
      </c>
      <c r="I16704">
        <v>5.4</v>
      </c>
      <c r="J16704">
        <v>3.0000000000000001E-3</v>
      </c>
      <c r="K16704">
        <v>1.423</v>
      </c>
      <c r="L16704">
        <v>2.7675294117647056</v>
      </c>
      <c r="M16704" s="2">
        <f t="shared" si="524"/>
        <v>16.470588235294116</v>
      </c>
      <c r="N16704" t="s">
        <v>9783</v>
      </c>
    </row>
    <row r="16705" spans="1:14">
      <c r="A16705">
        <v>15</v>
      </c>
      <c r="B16705" t="s">
        <v>9097</v>
      </c>
      <c r="C16705" t="s">
        <v>9098</v>
      </c>
      <c r="D16705">
        <v>9502</v>
      </c>
      <c r="E16705" s="1">
        <v>3.73</v>
      </c>
      <c r="F16705">
        <v>4.0069999999999997</v>
      </c>
      <c r="G16705">
        <v>0.55100000000000005</v>
      </c>
      <c r="H16705">
        <v>227</v>
      </c>
      <c r="I16705">
        <v>6.6</v>
      </c>
      <c r="J16705">
        <v>1.755E-2</v>
      </c>
      <c r="K16705">
        <v>0.99</v>
      </c>
      <c r="L16705">
        <v>2.7675294117647056</v>
      </c>
      <c r="M16705" s="2">
        <f t="shared" si="524"/>
        <v>17.647058823529413</v>
      </c>
      <c r="N16705" t="s">
        <v>9783</v>
      </c>
    </row>
    <row r="16706" spans="1:14">
      <c r="A16706">
        <v>16</v>
      </c>
      <c r="B16706" t="s">
        <v>14490</v>
      </c>
      <c r="C16706" t="s">
        <v>14491</v>
      </c>
      <c r="D16706">
        <v>3175</v>
      </c>
      <c r="E16706" s="1">
        <v>3.7080000000000002</v>
      </c>
      <c r="F16706">
        <v>3.38</v>
      </c>
      <c r="G16706">
        <v>0.38700000000000001</v>
      </c>
      <c r="H16706">
        <v>75</v>
      </c>
      <c r="I16706">
        <v>8.5</v>
      </c>
      <c r="J16706">
        <v>6.1799999999999997E-3</v>
      </c>
      <c r="K16706">
        <v>0.97699999999999998</v>
      </c>
      <c r="L16706">
        <v>2.7675294117647056</v>
      </c>
      <c r="M16706" s="2">
        <f t="shared" si="524"/>
        <v>18.823529411764707</v>
      </c>
      <c r="N16706" t="s">
        <v>9783</v>
      </c>
    </row>
    <row r="16707" spans="1:14">
      <c r="A16707">
        <v>17</v>
      </c>
      <c r="B16707" t="s">
        <v>21327</v>
      </c>
      <c r="C16707" t="s">
        <v>21328</v>
      </c>
      <c r="D16707">
        <v>10785</v>
      </c>
      <c r="E16707" s="1">
        <v>3.6669999999999998</v>
      </c>
      <c r="F16707">
        <v>4.0129999999999999</v>
      </c>
      <c r="G16707">
        <v>0.80700000000000005</v>
      </c>
      <c r="H16707">
        <v>259</v>
      </c>
      <c r="I16707">
        <v>7.1</v>
      </c>
      <c r="J16707">
        <v>2.1190000000000001E-2</v>
      </c>
      <c r="K16707">
        <v>1.0780000000000001</v>
      </c>
      <c r="L16707">
        <v>2.7675294117647056</v>
      </c>
      <c r="M16707" s="2">
        <f t="shared" si="524"/>
        <v>20</v>
      </c>
      <c r="N16707" t="s">
        <v>9783</v>
      </c>
    </row>
    <row r="16708" spans="1:14">
      <c r="A16708">
        <v>18</v>
      </c>
      <c r="B16708" t="s">
        <v>10798</v>
      </c>
      <c r="C16708" t="s">
        <v>10799</v>
      </c>
      <c r="D16708">
        <v>457</v>
      </c>
      <c r="E16708" s="1">
        <v>3.5649999999999999</v>
      </c>
      <c r="F16708">
        <v>5.6609999999999996</v>
      </c>
      <c r="G16708">
        <v>0.16700000000000001</v>
      </c>
      <c r="H16708">
        <v>12</v>
      </c>
      <c r="I16708">
        <v>4.5</v>
      </c>
      <c r="J16708">
        <v>1.5200000000000001E-3</v>
      </c>
      <c r="K16708">
        <v>1.464</v>
      </c>
      <c r="L16708">
        <v>2.7675294117647056</v>
      </c>
      <c r="M16708" s="2">
        <f t="shared" si="524"/>
        <v>21.176470588235293</v>
      </c>
      <c r="N16708" t="s">
        <v>9783</v>
      </c>
    </row>
    <row r="16709" spans="1:14">
      <c r="A16709">
        <v>19</v>
      </c>
      <c r="B16709" t="s">
        <v>11558</v>
      </c>
      <c r="C16709" t="s">
        <v>11559</v>
      </c>
      <c r="D16709">
        <v>3063</v>
      </c>
      <c r="E16709" s="1">
        <v>3.5</v>
      </c>
      <c r="F16709">
        <v>3.714</v>
      </c>
      <c r="G16709">
        <v>0.86899999999999999</v>
      </c>
      <c r="H16709">
        <v>84</v>
      </c>
      <c r="I16709">
        <v>7.1</v>
      </c>
      <c r="J16709">
        <v>5.7400000000000003E-3</v>
      </c>
      <c r="K16709">
        <v>0.96599999999999997</v>
      </c>
      <c r="L16709">
        <v>2.7675294117647056</v>
      </c>
      <c r="M16709" s="2">
        <f t="shared" si="524"/>
        <v>22.352941176470591</v>
      </c>
      <c r="N16709" t="s">
        <v>9783</v>
      </c>
    </row>
    <row r="16710" spans="1:14">
      <c r="A16710">
        <v>20</v>
      </c>
      <c r="B16710" t="s">
        <v>5750</v>
      </c>
      <c r="C16710" t="s">
        <v>5751</v>
      </c>
      <c r="D16710">
        <v>3619</v>
      </c>
      <c r="E16710" s="1">
        <v>3.4079999999999999</v>
      </c>
      <c r="F16710">
        <v>3.6890000000000001</v>
      </c>
      <c r="G16710">
        <v>0.65600000000000003</v>
      </c>
      <c r="H16710">
        <v>93</v>
      </c>
      <c r="I16710">
        <v>6.8</v>
      </c>
      <c r="J16710">
        <v>7.92E-3</v>
      </c>
      <c r="K16710">
        <v>1.095</v>
      </c>
      <c r="L16710">
        <v>2.7675294117647056</v>
      </c>
      <c r="M16710" s="2">
        <f t="shared" si="524"/>
        <v>23.52941176470588</v>
      </c>
      <c r="N16710" t="s">
        <v>9783</v>
      </c>
    </row>
    <row r="16711" spans="1:14">
      <c r="A16711">
        <v>21</v>
      </c>
      <c r="B16711" t="s">
        <v>7785</v>
      </c>
      <c r="C16711" t="s">
        <v>7786</v>
      </c>
      <c r="D16711">
        <v>208</v>
      </c>
      <c r="E16711" s="1">
        <v>3.194</v>
      </c>
      <c r="G16711">
        <v>0.59299999999999997</v>
      </c>
      <c r="H16711">
        <v>27</v>
      </c>
      <c r="I16711">
        <v>2.4</v>
      </c>
      <c r="J16711">
        <v>7.3999999999999999E-4</v>
      </c>
      <c r="L16711">
        <v>2.7675294117647056</v>
      </c>
      <c r="M16711" s="2">
        <f t="shared" si="524"/>
        <v>24.705882352941178</v>
      </c>
      <c r="N16711" t="s">
        <v>9783</v>
      </c>
    </row>
    <row r="16712" spans="1:14">
      <c r="A16712">
        <v>22</v>
      </c>
      <c r="B16712" t="s">
        <v>10804</v>
      </c>
      <c r="C16712" t="s">
        <v>10805</v>
      </c>
      <c r="D16712">
        <v>2222</v>
      </c>
      <c r="E16712" s="1">
        <v>3.1869999999999998</v>
      </c>
      <c r="F16712">
        <v>2.9510000000000001</v>
      </c>
      <c r="G16712">
        <v>0.41599999999999998</v>
      </c>
      <c r="H16712">
        <v>77</v>
      </c>
      <c r="I16712">
        <v>6.7</v>
      </c>
      <c r="J16712">
        <v>5.6899999999999997E-3</v>
      </c>
      <c r="K16712">
        <v>0.98899999999999999</v>
      </c>
      <c r="L16712">
        <v>2.7675294117647056</v>
      </c>
      <c r="M16712" s="2">
        <f t="shared" si="524"/>
        <v>25.882352941176475</v>
      </c>
      <c r="N16712" t="s">
        <v>9783</v>
      </c>
    </row>
    <row r="16713" spans="1:14">
      <c r="A16713">
        <v>23</v>
      </c>
      <c r="B16713" t="s">
        <v>11763</v>
      </c>
      <c r="C16713" t="s">
        <v>11764</v>
      </c>
      <c r="D16713">
        <v>3056</v>
      </c>
      <c r="E16713" s="1">
        <v>3.181</v>
      </c>
      <c r="F16713">
        <v>3.0819999999999999</v>
      </c>
      <c r="G16713">
        <v>0.53800000000000003</v>
      </c>
      <c r="H16713">
        <v>65</v>
      </c>
      <c r="I16713">
        <v>8.8000000000000007</v>
      </c>
      <c r="J16713">
        <v>4.4600000000000004E-3</v>
      </c>
      <c r="K16713">
        <v>0.83099999999999996</v>
      </c>
      <c r="L16713">
        <v>2.7675294117647056</v>
      </c>
      <c r="M16713" s="2">
        <f t="shared" si="524"/>
        <v>27.058823529411764</v>
      </c>
      <c r="N16713" t="s">
        <v>9783</v>
      </c>
    </row>
    <row r="16714" spans="1:14">
      <c r="A16714">
        <v>24</v>
      </c>
      <c r="B16714" t="s">
        <v>19788</v>
      </c>
      <c r="C16714" t="s">
        <v>19789</v>
      </c>
      <c r="D16714">
        <v>2025</v>
      </c>
      <c r="E16714" s="1">
        <v>3.1459999999999999</v>
      </c>
      <c r="F16714">
        <v>2.78</v>
      </c>
      <c r="G16714">
        <v>0.27400000000000002</v>
      </c>
      <c r="H16714">
        <v>106</v>
      </c>
      <c r="I16714">
        <v>4.5999999999999996</v>
      </c>
      <c r="J16714">
        <v>7.0600000000000003E-3</v>
      </c>
      <c r="K16714">
        <v>0.89300000000000002</v>
      </c>
      <c r="L16714">
        <v>2.7675294117647056</v>
      </c>
      <c r="M16714" s="2">
        <f t="shared" si="524"/>
        <v>28.235294117647058</v>
      </c>
      <c r="N16714" t="s">
        <v>9783</v>
      </c>
    </row>
    <row r="16715" spans="1:14">
      <c r="A16715">
        <v>25</v>
      </c>
      <c r="B16715" t="s">
        <v>7809</v>
      </c>
      <c r="C16715" t="s">
        <v>7810</v>
      </c>
      <c r="D16715">
        <v>10541</v>
      </c>
      <c r="E16715" s="1">
        <v>3.145</v>
      </c>
      <c r="F16715">
        <v>3.6659999999999999</v>
      </c>
      <c r="G16715">
        <v>0.48299999999999998</v>
      </c>
      <c r="H16715">
        <v>325</v>
      </c>
      <c r="I16715">
        <v>6.8</v>
      </c>
      <c r="J16715">
        <v>1.9429999999999999E-2</v>
      </c>
      <c r="K16715">
        <v>0.90400000000000003</v>
      </c>
      <c r="L16715">
        <v>2.7675294117647056</v>
      </c>
      <c r="M16715" s="2">
        <f t="shared" si="524"/>
        <v>29.411764705882355</v>
      </c>
      <c r="N16715" t="s">
        <v>9783</v>
      </c>
    </row>
    <row r="16716" spans="1:14">
      <c r="A16716">
        <v>26</v>
      </c>
      <c r="B16716" t="s">
        <v>3378</v>
      </c>
      <c r="C16716" t="s">
        <v>3379</v>
      </c>
      <c r="D16716">
        <v>4264</v>
      </c>
      <c r="E16716" s="1">
        <v>3.141</v>
      </c>
      <c r="F16716">
        <v>3.94</v>
      </c>
      <c r="G16716">
        <v>0.44800000000000001</v>
      </c>
      <c r="H16716">
        <v>143</v>
      </c>
      <c r="I16716">
        <v>5.6</v>
      </c>
      <c r="J16716">
        <v>1.076E-2</v>
      </c>
      <c r="K16716">
        <v>1.044</v>
      </c>
      <c r="L16716">
        <v>2.7675294117647056</v>
      </c>
      <c r="M16716" s="2">
        <f t="shared" si="524"/>
        <v>30.588235294117649</v>
      </c>
      <c r="N16716" t="s">
        <v>9783</v>
      </c>
    </row>
    <row r="16717" spans="1:14">
      <c r="A16717">
        <v>27</v>
      </c>
      <c r="B16717" t="s">
        <v>11066</v>
      </c>
      <c r="C16717" t="s">
        <v>11067</v>
      </c>
      <c r="D16717">
        <v>14526</v>
      </c>
      <c r="E16717" s="1">
        <v>3.01</v>
      </c>
      <c r="F16717">
        <v>3.2149999999999999</v>
      </c>
      <c r="G16717">
        <v>0.59099999999999997</v>
      </c>
      <c r="H16717">
        <v>690</v>
      </c>
      <c r="I16717">
        <v>5</v>
      </c>
      <c r="J16717">
        <v>2.8719999999999999E-2</v>
      </c>
      <c r="K16717">
        <v>0.67100000000000004</v>
      </c>
      <c r="L16717">
        <v>2.7675294117647056</v>
      </c>
      <c r="M16717" s="2">
        <f t="shared" si="524"/>
        <v>31.764705882352938</v>
      </c>
      <c r="N16717" t="s">
        <v>9783</v>
      </c>
    </row>
    <row r="16718" spans="1:14">
      <c r="A16718">
        <v>28</v>
      </c>
      <c r="B16718" t="s">
        <v>20584</v>
      </c>
      <c r="C16718" t="s">
        <v>20583</v>
      </c>
      <c r="D16718">
        <v>7402</v>
      </c>
      <c r="E16718" s="1">
        <v>2.9670000000000001</v>
      </c>
      <c r="F16718">
        <v>2.9689999999999999</v>
      </c>
      <c r="G16718">
        <v>0.68400000000000005</v>
      </c>
      <c r="H16718">
        <v>95</v>
      </c>
      <c r="I16718">
        <v>6.1</v>
      </c>
      <c r="J16718">
        <v>1.528E-2</v>
      </c>
      <c r="K16718">
        <v>0.73199999999999998</v>
      </c>
      <c r="L16718">
        <v>2.7675294117647056</v>
      </c>
      <c r="M16718" s="2">
        <f t="shared" si="524"/>
        <v>32.941176470588232</v>
      </c>
      <c r="N16718" t="s">
        <v>9783</v>
      </c>
    </row>
    <row r="16719" spans="1:14">
      <c r="A16719">
        <v>29</v>
      </c>
      <c r="B16719" t="s">
        <v>9785</v>
      </c>
      <c r="C16719" t="s">
        <v>9786</v>
      </c>
      <c r="D16719">
        <v>9971</v>
      </c>
      <c r="E16719" s="1">
        <v>2.9239999999999999</v>
      </c>
      <c r="F16719">
        <v>2.7919999999999998</v>
      </c>
      <c r="G16719">
        <v>0.66500000000000004</v>
      </c>
      <c r="H16719">
        <v>224</v>
      </c>
      <c r="I16719">
        <v>8</v>
      </c>
      <c r="J16719">
        <v>1.523E-2</v>
      </c>
      <c r="K16719">
        <v>0.66</v>
      </c>
      <c r="L16719">
        <v>2.7675294117647056</v>
      </c>
      <c r="M16719" s="2">
        <f t="shared" si="524"/>
        <v>34.117647058823529</v>
      </c>
      <c r="N16719" t="s">
        <v>9783</v>
      </c>
    </row>
    <row r="16720" spans="1:14">
      <c r="A16720">
        <v>30</v>
      </c>
      <c r="B16720" t="s">
        <v>19908</v>
      </c>
      <c r="C16720" t="s">
        <v>19909</v>
      </c>
      <c r="D16720">
        <v>3233</v>
      </c>
      <c r="E16720" s="1">
        <v>2.7730000000000001</v>
      </c>
      <c r="F16720">
        <v>3.294</v>
      </c>
      <c r="G16720">
        <v>0.438</v>
      </c>
      <c r="H16720">
        <v>224</v>
      </c>
      <c r="I16720">
        <v>4.3</v>
      </c>
      <c r="J16720">
        <v>1.031E-2</v>
      </c>
      <c r="K16720">
        <v>0.92400000000000004</v>
      </c>
      <c r="L16720">
        <v>2.7675294117647056</v>
      </c>
      <c r="M16720" s="2">
        <f t="shared" si="524"/>
        <v>35.294117647058826</v>
      </c>
      <c r="N16720" t="s">
        <v>9783</v>
      </c>
    </row>
    <row r="16721" spans="1:14">
      <c r="A16721">
        <v>31</v>
      </c>
      <c r="B16721" t="s">
        <v>10714</v>
      </c>
      <c r="C16721" t="s">
        <v>10715</v>
      </c>
      <c r="D16721">
        <v>2409</v>
      </c>
      <c r="E16721" s="1">
        <v>2.7080000000000002</v>
      </c>
      <c r="F16721">
        <v>2.387</v>
      </c>
      <c r="G16721">
        <v>0.49399999999999999</v>
      </c>
      <c r="H16721">
        <v>79</v>
      </c>
      <c r="I16721">
        <v>7.3</v>
      </c>
      <c r="J16721">
        <v>4.1099999999999999E-3</v>
      </c>
      <c r="K16721">
        <v>0.61599999999999999</v>
      </c>
      <c r="L16721">
        <v>2.7675294117647056</v>
      </c>
      <c r="M16721" s="2">
        <f t="shared" si="524"/>
        <v>36.470588235294116</v>
      </c>
      <c r="N16721" t="s">
        <v>9783</v>
      </c>
    </row>
    <row r="16722" spans="1:14">
      <c r="A16722">
        <v>32</v>
      </c>
      <c r="B16722" t="s">
        <v>20534</v>
      </c>
      <c r="C16722" t="s">
        <v>20533</v>
      </c>
      <c r="D16722">
        <v>5781</v>
      </c>
      <c r="E16722" s="1">
        <v>2.7069999999999999</v>
      </c>
      <c r="F16722">
        <v>2.9609999999999999</v>
      </c>
      <c r="G16722">
        <v>0.59</v>
      </c>
      <c r="H16722">
        <v>100</v>
      </c>
      <c r="I16722">
        <v>8.9</v>
      </c>
      <c r="J16722">
        <v>8.0199999999999994E-3</v>
      </c>
      <c r="K16722">
        <v>0.71899999999999997</v>
      </c>
      <c r="L16722">
        <v>2.7675294117647056</v>
      </c>
      <c r="M16722" s="2">
        <f t="shared" si="524"/>
        <v>37.647058823529413</v>
      </c>
      <c r="N16722" t="s">
        <v>9783</v>
      </c>
    </row>
    <row r="16723" spans="1:14">
      <c r="A16723">
        <v>33</v>
      </c>
      <c r="B16723" t="s">
        <v>11765</v>
      </c>
      <c r="C16723" t="s">
        <v>11766</v>
      </c>
      <c r="D16723">
        <v>4838</v>
      </c>
      <c r="E16723" s="1">
        <v>2.6520000000000001</v>
      </c>
      <c r="F16723">
        <v>3.2690000000000001</v>
      </c>
      <c r="G16723">
        <v>0.64800000000000002</v>
      </c>
      <c r="H16723">
        <v>165</v>
      </c>
      <c r="I16723">
        <v>6.6</v>
      </c>
      <c r="J16723">
        <v>8.7600000000000004E-3</v>
      </c>
      <c r="K16723">
        <v>0.79200000000000004</v>
      </c>
      <c r="L16723">
        <v>2.7675294117647056</v>
      </c>
      <c r="M16723" s="2">
        <f t="shared" ref="M16723:M16754" si="525">A16723/85*100</f>
        <v>38.82352941176471</v>
      </c>
      <c r="N16723" t="s">
        <v>9783</v>
      </c>
    </row>
    <row r="16724" spans="1:14">
      <c r="A16724">
        <v>34</v>
      </c>
      <c r="B16724" t="s">
        <v>7807</v>
      </c>
      <c r="C16724" t="s">
        <v>7808</v>
      </c>
      <c r="D16724">
        <v>5564</v>
      </c>
      <c r="E16724" s="1">
        <v>2.65</v>
      </c>
      <c r="F16724">
        <v>2.7160000000000002</v>
      </c>
      <c r="G16724">
        <v>0.57699999999999996</v>
      </c>
      <c r="H16724">
        <v>163</v>
      </c>
      <c r="I16724">
        <v>4.9000000000000004</v>
      </c>
      <c r="J16724">
        <v>1.345E-2</v>
      </c>
      <c r="K16724">
        <v>0.64300000000000002</v>
      </c>
      <c r="L16724">
        <v>2.7675294117647056</v>
      </c>
      <c r="M16724" s="2">
        <f t="shared" si="525"/>
        <v>40</v>
      </c>
      <c r="N16724" t="s">
        <v>9783</v>
      </c>
    </row>
    <row r="16725" spans="1:14">
      <c r="A16725">
        <v>35</v>
      </c>
      <c r="B16725" t="s">
        <v>5386</v>
      </c>
      <c r="C16725" t="s">
        <v>5387</v>
      </c>
      <c r="D16725">
        <v>1511</v>
      </c>
      <c r="E16725" s="1">
        <v>2.6219999999999999</v>
      </c>
      <c r="F16725">
        <v>2.31</v>
      </c>
      <c r="G16725">
        <v>0.48399999999999999</v>
      </c>
      <c r="H16725">
        <v>128</v>
      </c>
      <c r="I16725">
        <v>4.4000000000000004</v>
      </c>
      <c r="J16725">
        <v>3.3999999999999998E-3</v>
      </c>
      <c r="K16725">
        <v>0.52700000000000002</v>
      </c>
      <c r="L16725">
        <v>2.7675294117647056</v>
      </c>
      <c r="M16725" s="2">
        <f t="shared" si="525"/>
        <v>41.17647058823529</v>
      </c>
      <c r="N16725" t="s">
        <v>9783</v>
      </c>
    </row>
    <row r="16726" spans="1:14">
      <c r="A16726">
        <v>36</v>
      </c>
      <c r="B16726" t="s">
        <v>10716</v>
      </c>
      <c r="C16726" t="s">
        <v>10717</v>
      </c>
      <c r="D16726">
        <v>15165</v>
      </c>
      <c r="E16726" s="1">
        <v>2.6179999999999999</v>
      </c>
      <c r="F16726">
        <v>2.9910000000000001</v>
      </c>
      <c r="G16726">
        <v>0.60799999999999998</v>
      </c>
      <c r="H16726">
        <v>339</v>
      </c>
      <c r="I16726">
        <v>8.5</v>
      </c>
      <c r="J16726">
        <v>2.4250000000000001E-2</v>
      </c>
      <c r="K16726">
        <v>0.84799999999999998</v>
      </c>
      <c r="L16726">
        <v>2.7675294117647056</v>
      </c>
      <c r="M16726" s="2">
        <f t="shared" si="525"/>
        <v>42.352941176470587</v>
      </c>
      <c r="N16726" t="s">
        <v>9783</v>
      </c>
    </row>
    <row r="16727" spans="1:14">
      <c r="A16727">
        <v>37</v>
      </c>
      <c r="B16727" t="s">
        <v>7791</v>
      </c>
      <c r="C16727" t="s">
        <v>7792</v>
      </c>
      <c r="D16727">
        <v>2526</v>
      </c>
      <c r="E16727" s="1">
        <v>2.597</v>
      </c>
      <c r="F16727">
        <v>2.3140000000000001</v>
      </c>
      <c r="G16727">
        <v>0.60399999999999998</v>
      </c>
      <c r="H16727">
        <v>106</v>
      </c>
      <c r="I16727">
        <v>7.2</v>
      </c>
      <c r="J16727">
        <v>4.5900000000000003E-3</v>
      </c>
      <c r="K16727">
        <v>0.56599999999999995</v>
      </c>
      <c r="L16727">
        <v>2.7675294117647056</v>
      </c>
      <c r="M16727" s="2">
        <f t="shared" si="525"/>
        <v>43.529411764705884</v>
      </c>
      <c r="N16727" t="s">
        <v>9783</v>
      </c>
    </row>
    <row r="16728" spans="1:14">
      <c r="A16728">
        <v>38</v>
      </c>
      <c r="B16728" t="s">
        <v>7781</v>
      </c>
      <c r="C16728" t="s">
        <v>7782</v>
      </c>
      <c r="D16728">
        <v>1850</v>
      </c>
      <c r="E16728" s="1">
        <v>2.5920000000000001</v>
      </c>
      <c r="F16728">
        <v>2.157</v>
      </c>
      <c r="G16728">
        <v>0.58799999999999997</v>
      </c>
      <c r="H16728">
        <v>102</v>
      </c>
      <c r="I16728">
        <v>3.8</v>
      </c>
      <c r="J16728">
        <v>6.1399999999999996E-3</v>
      </c>
      <c r="K16728">
        <v>0.56499999999999995</v>
      </c>
      <c r="L16728">
        <v>2.7675294117647056</v>
      </c>
      <c r="M16728" s="2">
        <f t="shared" si="525"/>
        <v>44.705882352941181</v>
      </c>
      <c r="N16728" t="s">
        <v>9783</v>
      </c>
    </row>
    <row r="16729" spans="1:14">
      <c r="A16729">
        <v>39</v>
      </c>
      <c r="B16729" t="s">
        <v>16782</v>
      </c>
      <c r="C16729" t="s">
        <v>16783</v>
      </c>
      <c r="D16729">
        <v>647</v>
      </c>
      <c r="E16729" s="1">
        <v>2.351</v>
      </c>
      <c r="F16729">
        <v>2.4140000000000001</v>
      </c>
      <c r="G16729">
        <v>0.30199999999999999</v>
      </c>
      <c r="H16729">
        <v>43</v>
      </c>
      <c r="I16729">
        <v>5.4</v>
      </c>
      <c r="J16729">
        <v>1.7099999999999999E-3</v>
      </c>
      <c r="K16729">
        <v>0.621</v>
      </c>
      <c r="L16729">
        <v>2.7675294117647056</v>
      </c>
      <c r="M16729" s="2">
        <f t="shared" si="525"/>
        <v>45.882352941176471</v>
      </c>
      <c r="N16729" t="s">
        <v>9783</v>
      </c>
    </row>
    <row r="16730" spans="1:14">
      <c r="A16730">
        <v>40</v>
      </c>
      <c r="B16730" t="s">
        <v>17024</v>
      </c>
      <c r="C16730" t="s">
        <v>17025</v>
      </c>
      <c r="D16730">
        <v>1253</v>
      </c>
      <c r="E16730" s="1">
        <v>2.3380000000000001</v>
      </c>
      <c r="F16730">
        <v>2.1589999999999998</v>
      </c>
      <c r="G16730">
        <v>0.47099999999999997</v>
      </c>
      <c r="H16730">
        <v>34</v>
      </c>
      <c r="I16730">
        <v>6.9</v>
      </c>
      <c r="J16730">
        <v>2.3600000000000001E-3</v>
      </c>
      <c r="K16730">
        <v>0.54700000000000004</v>
      </c>
      <c r="L16730">
        <v>2.7675294117647056</v>
      </c>
      <c r="M16730" s="2">
        <f t="shared" si="525"/>
        <v>47.058823529411761</v>
      </c>
      <c r="N16730" t="s">
        <v>9783</v>
      </c>
    </row>
    <row r="16731" spans="1:14">
      <c r="A16731">
        <v>41</v>
      </c>
      <c r="B16731" t="s">
        <v>10836</v>
      </c>
      <c r="C16731" t="s">
        <v>10837</v>
      </c>
      <c r="D16731">
        <v>3595</v>
      </c>
      <c r="E16731" s="1">
        <v>2.3370000000000002</v>
      </c>
      <c r="F16731">
        <v>2.488</v>
      </c>
      <c r="G16731">
        <v>0.5</v>
      </c>
      <c r="H16731">
        <v>116</v>
      </c>
      <c r="I16731">
        <v>8.9</v>
      </c>
      <c r="J16731">
        <v>5.6899999999999997E-3</v>
      </c>
      <c r="K16731">
        <v>0.71299999999999997</v>
      </c>
      <c r="L16731">
        <v>2.7675294117647056</v>
      </c>
      <c r="M16731" s="2">
        <f t="shared" si="525"/>
        <v>48.235294117647058</v>
      </c>
      <c r="N16731" t="s">
        <v>9783</v>
      </c>
    </row>
    <row r="16732" spans="1:14">
      <c r="A16732">
        <v>42</v>
      </c>
      <c r="B16732" t="s">
        <v>5664</v>
      </c>
      <c r="C16732" t="s">
        <v>5665</v>
      </c>
      <c r="D16732">
        <v>2619</v>
      </c>
      <c r="E16732" s="1">
        <v>2.2549999999999999</v>
      </c>
      <c r="F16732">
        <v>2.5219999999999998</v>
      </c>
      <c r="G16732">
        <v>0.30099999999999999</v>
      </c>
      <c r="H16732">
        <v>83</v>
      </c>
      <c r="I16732">
        <v>8.6</v>
      </c>
      <c r="J16732">
        <v>4.1200000000000004E-3</v>
      </c>
      <c r="K16732">
        <v>0.70099999999999996</v>
      </c>
      <c r="L16732">
        <v>2.7675294117647056</v>
      </c>
      <c r="M16732" s="2">
        <f t="shared" si="525"/>
        <v>49.411764705882355</v>
      </c>
      <c r="N16732" t="s">
        <v>9783</v>
      </c>
    </row>
    <row r="16733" spans="1:14">
      <c r="A16733">
        <v>43</v>
      </c>
      <c r="B16733" t="s">
        <v>10708</v>
      </c>
      <c r="C16733" t="s">
        <v>10709</v>
      </c>
      <c r="D16733">
        <v>3557</v>
      </c>
      <c r="E16733" s="1">
        <v>2.234</v>
      </c>
      <c r="F16733">
        <v>2.5649999999999999</v>
      </c>
      <c r="G16733">
        <v>0.42699999999999999</v>
      </c>
      <c r="H16733">
        <v>103</v>
      </c>
      <c r="I16733">
        <v>7.4</v>
      </c>
      <c r="J16733">
        <v>6.96E-3</v>
      </c>
      <c r="K16733">
        <v>0.73199999999999998</v>
      </c>
      <c r="L16733">
        <v>2.7675294117647056</v>
      </c>
      <c r="M16733" s="2">
        <f t="shared" si="525"/>
        <v>50.588235294117645</v>
      </c>
      <c r="N16733" t="s">
        <v>9783</v>
      </c>
    </row>
    <row r="16734" spans="1:14">
      <c r="A16734">
        <v>44</v>
      </c>
      <c r="B16734" t="s">
        <v>21145</v>
      </c>
      <c r="C16734" t="s">
        <v>21146</v>
      </c>
      <c r="D16734">
        <v>5142</v>
      </c>
      <c r="E16734" s="1">
        <v>2.2200000000000002</v>
      </c>
      <c r="F16734">
        <v>2.4420000000000002</v>
      </c>
      <c r="G16734">
        <v>0.50800000000000001</v>
      </c>
      <c r="H16734">
        <v>197</v>
      </c>
      <c r="I16734">
        <v>7.1</v>
      </c>
      <c r="J16734">
        <v>8.7299999999999999E-3</v>
      </c>
      <c r="K16734">
        <v>0.58499999999999996</v>
      </c>
      <c r="L16734">
        <v>2.7675294117647056</v>
      </c>
      <c r="M16734" s="2">
        <f t="shared" si="525"/>
        <v>51.764705882352949</v>
      </c>
      <c r="N16734" t="s">
        <v>9783</v>
      </c>
    </row>
    <row r="16735" spans="1:14">
      <c r="A16735">
        <v>45</v>
      </c>
      <c r="B16735" t="s">
        <v>16674</v>
      </c>
      <c r="C16735" t="s">
        <v>16675</v>
      </c>
      <c r="D16735">
        <v>6043</v>
      </c>
      <c r="E16735" s="1">
        <v>2.2200000000000002</v>
      </c>
      <c r="F16735">
        <v>2.843</v>
      </c>
      <c r="G16735">
        <v>0.86499999999999999</v>
      </c>
      <c r="H16735">
        <v>156</v>
      </c>
      <c r="I16735">
        <v>7.6</v>
      </c>
      <c r="J16735">
        <v>9.58E-3</v>
      </c>
      <c r="K16735">
        <v>0.67700000000000005</v>
      </c>
      <c r="L16735">
        <v>2.7675294117647056</v>
      </c>
      <c r="M16735" s="2">
        <f t="shared" si="525"/>
        <v>52.941176470588239</v>
      </c>
      <c r="N16735" t="s">
        <v>9783</v>
      </c>
    </row>
    <row r="16736" spans="1:14">
      <c r="A16736">
        <v>46</v>
      </c>
      <c r="B16736" t="s">
        <v>14464</v>
      </c>
      <c r="C16736" t="s">
        <v>14465</v>
      </c>
      <c r="D16736">
        <v>7388</v>
      </c>
      <c r="E16736" s="1">
        <v>2.2029999999999998</v>
      </c>
      <c r="F16736">
        <v>2.5720000000000001</v>
      </c>
      <c r="G16736">
        <v>0.39500000000000002</v>
      </c>
      <c r="H16736">
        <v>382</v>
      </c>
      <c r="I16736">
        <v>6.4</v>
      </c>
      <c r="J16736">
        <v>1.388E-2</v>
      </c>
      <c r="K16736">
        <v>0.61199999999999999</v>
      </c>
      <c r="L16736">
        <v>2.7675294117647056</v>
      </c>
      <c r="M16736" s="2">
        <f t="shared" si="525"/>
        <v>54.117647058823529</v>
      </c>
      <c r="N16736" t="s">
        <v>9783</v>
      </c>
    </row>
    <row r="16737" spans="1:14">
      <c r="A16737">
        <v>47</v>
      </c>
      <c r="B16737" t="s">
        <v>3041</v>
      </c>
      <c r="C16737" t="s">
        <v>3042</v>
      </c>
      <c r="D16737">
        <v>2423</v>
      </c>
      <c r="E16737" s="1">
        <v>2.157</v>
      </c>
      <c r="F16737">
        <v>2.246</v>
      </c>
      <c r="G16737">
        <v>0.45700000000000002</v>
      </c>
      <c r="H16737">
        <v>92</v>
      </c>
      <c r="I16737">
        <v>8.3000000000000007</v>
      </c>
      <c r="J16737">
        <v>4.3800000000000002E-3</v>
      </c>
      <c r="K16737">
        <v>0.65400000000000003</v>
      </c>
      <c r="L16737">
        <v>2.7675294117647056</v>
      </c>
      <c r="M16737" s="2">
        <f t="shared" si="525"/>
        <v>55.294117647058826</v>
      </c>
      <c r="N16737" t="s">
        <v>9783</v>
      </c>
    </row>
    <row r="16738" spans="1:14">
      <c r="A16738">
        <v>48</v>
      </c>
      <c r="B16738" t="s">
        <v>9729</v>
      </c>
      <c r="C16738" t="s">
        <v>9730</v>
      </c>
      <c r="D16738">
        <v>1153</v>
      </c>
      <c r="E16738" s="1">
        <v>2.15</v>
      </c>
      <c r="G16738">
        <v>0.39200000000000002</v>
      </c>
      <c r="H16738">
        <v>51</v>
      </c>
      <c r="I16738">
        <v>5</v>
      </c>
      <c r="J16738">
        <v>3.5400000000000002E-3</v>
      </c>
      <c r="L16738">
        <v>2.7675294117647056</v>
      </c>
      <c r="M16738" s="2">
        <f t="shared" si="525"/>
        <v>56.470588235294116</v>
      </c>
      <c r="N16738" t="s">
        <v>9783</v>
      </c>
    </row>
    <row r="16739" spans="1:14">
      <c r="A16739">
        <v>49</v>
      </c>
      <c r="B16739" t="s">
        <v>7127</v>
      </c>
      <c r="C16739" t="s">
        <v>7128</v>
      </c>
      <c r="D16739">
        <v>3410</v>
      </c>
      <c r="E16739" s="1">
        <v>2.1320000000000001</v>
      </c>
      <c r="F16739">
        <v>2.39</v>
      </c>
      <c r="G16739">
        <v>0.67500000000000004</v>
      </c>
      <c r="H16739">
        <v>163</v>
      </c>
      <c r="I16739">
        <v>6.4</v>
      </c>
      <c r="J16739">
        <v>6.5300000000000002E-3</v>
      </c>
      <c r="K16739">
        <v>0.59</v>
      </c>
      <c r="L16739">
        <v>2.7675294117647056</v>
      </c>
      <c r="M16739" s="2">
        <f t="shared" si="525"/>
        <v>57.647058823529406</v>
      </c>
      <c r="N16739" t="s">
        <v>9783</v>
      </c>
    </row>
    <row r="16740" spans="1:14">
      <c r="A16740">
        <v>50</v>
      </c>
      <c r="B16740" t="s">
        <v>7817</v>
      </c>
      <c r="C16740" t="s">
        <v>7818</v>
      </c>
      <c r="D16740">
        <v>569</v>
      </c>
      <c r="E16740" s="1">
        <v>2.129</v>
      </c>
      <c r="F16740">
        <v>2.109</v>
      </c>
      <c r="G16740">
        <v>0.26100000000000001</v>
      </c>
      <c r="H16740">
        <v>88</v>
      </c>
      <c r="I16740">
        <v>2.2999999999999998</v>
      </c>
      <c r="J16740">
        <v>2.5400000000000002E-3</v>
      </c>
      <c r="K16740">
        <v>0.56599999999999995</v>
      </c>
      <c r="L16740">
        <v>2.7675294117647056</v>
      </c>
      <c r="M16740" s="2">
        <f t="shared" si="525"/>
        <v>58.82352941176471</v>
      </c>
      <c r="N16740" t="s">
        <v>9783</v>
      </c>
    </row>
    <row r="16741" spans="1:14">
      <c r="A16741">
        <v>51</v>
      </c>
      <c r="B16741" t="s">
        <v>5684</v>
      </c>
      <c r="C16741" t="s">
        <v>5685</v>
      </c>
      <c r="D16741">
        <v>2570</v>
      </c>
      <c r="E16741" s="1">
        <v>2.1240000000000001</v>
      </c>
      <c r="F16741">
        <v>2.415</v>
      </c>
      <c r="G16741">
        <v>0.55100000000000005</v>
      </c>
      <c r="H16741">
        <v>136</v>
      </c>
      <c r="I16741">
        <v>4.7</v>
      </c>
      <c r="J16741">
        <v>7.5799999999999999E-3</v>
      </c>
      <c r="K16741">
        <v>0.627</v>
      </c>
      <c r="L16741">
        <v>2.7675294117647056</v>
      </c>
      <c r="M16741" s="2">
        <f t="shared" si="525"/>
        <v>60</v>
      </c>
      <c r="N16741" t="s">
        <v>9783</v>
      </c>
    </row>
    <row r="16742" spans="1:14">
      <c r="A16742">
        <v>52</v>
      </c>
      <c r="B16742" t="s">
        <v>21057</v>
      </c>
      <c r="C16742" t="s">
        <v>21058</v>
      </c>
      <c r="D16742">
        <v>2660</v>
      </c>
      <c r="E16742" s="1">
        <v>2.1070000000000002</v>
      </c>
      <c r="F16742">
        <v>1.758</v>
      </c>
      <c r="G16742">
        <v>0.42899999999999999</v>
      </c>
      <c r="H16742">
        <v>91</v>
      </c>
      <c r="I16742">
        <v>8.6</v>
      </c>
      <c r="J16742">
        <v>3.9199999999999999E-3</v>
      </c>
      <c r="K16742">
        <v>0.47099999999999997</v>
      </c>
      <c r="L16742">
        <v>2.7675294117647056</v>
      </c>
      <c r="M16742" s="2">
        <f t="shared" si="525"/>
        <v>61.176470588235297</v>
      </c>
      <c r="N16742" t="s">
        <v>9783</v>
      </c>
    </row>
    <row r="16743" spans="1:14">
      <c r="A16743">
        <v>53</v>
      </c>
      <c r="B16743" t="s">
        <v>5430</v>
      </c>
      <c r="C16743" t="s">
        <v>5431</v>
      </c>
      <c r="D16743">
        <v>3643</v>
      </c>
      <c r="E16743" s="1">
        <v>2.0630000000000002</v>
      </c>
      <c r="F16743">
        <v>2.7909999999999999</v>
      </c>
      <c r="G16743">
        <v>0.62</v>
      </c>
      <c r="H16743">
        <v>71</v>
      </c>
      <c r="I16743">
        <v>7.5</v>
      </c>
      <c r="J16743">
        <v>6.4700000000000001E-3</v>
      </c>
      <c r="K16743">
        <v>0.73399999999999999</v>
      </c>
      <c r="L16743">
        <v>2.7675294117647056</v>
      </c>
      <c r="M16743" s="2">
        <f t="shared" si="525"/>
        <v>62.352941176470587</v>
      </c>
      <c r="N16743" t="s">
        <v>9783</v>
      </c>
    </row>
    <row r="16744" spans="1:14">
      <c r="A16744">
        <v>54</v>
      </c>
      <c r="B16744" t="s">
        <v>14412</v>
      </c>
      <c r="C16744" t="s">
        <v>14413</v>
      </c>
      <c r="D16744">
        <v>5917</v>
      </c>
      <c r="E16744" s="1">
        <v>2.012</v>
      </c>
      <c r="F16744">
        <v>2.145</v>
      </c>
      <c r="G16744">
        <v>0.34599999999999997</v>
      </c>
      <c r="H16744">
        <v>133</v>
      </c>
      <c r="I16744">
        <v>9.9</v>
      </c>
      <c r="J16744">
        <v>8.0499999999999999E-3</v>
      </c>
      <c r="K16744">
        <v>0.56999999999999995</v>
      </c>
      <c r="L16744">
        <v>2.7675294117647056</v>
      </c>
      <c r="M16744" s="2">
        <f t="shared" si="525"/>
        <v>63.529411764705877</v>
      </c>
      <c r="N16744" t="s">
        <v>9783</v>
      </c>
    </row>
    <row r="16745" spans="1:14">
      <c r="A16745">
        <v>55</v>
      </c>
      <c r="B16745" t="s">
        <v>10718</v>
      </c>
      <c r="C16745" t="s">
        <v>10719</v>
      </c>
      <c r="D16745">
        <v>2244</v>
      </c>
      <c r="E16745" s="1">
        <v>2.0049999999999999</v>
      </c>
      <c r="F16745">
        <v>1.9750000000000001</v>
      </c>
      <c r="G16745">
        <v>0.21299999999999999</v>
      </c>
      <c r="H16745">
        <v>169</v>
      </c>
      <c r="I16745">
        <v>5.8</v>
      </c>
      <c r="J16745">
        <v>4.6299999999999996E-3</v>
      </c>
      <c r="K16745">
        <v>0.46500000000000002</v>
      </c>
      <c r="L16745">
        <v>2.7675294117647056</v>
      </c>
      <c r="M16745" s="2">
        <f t="shared" si="525"/>
        <v>64.705882352941174</v>
      </c>
      <c r="N16745" t="s">
        <v>9783</v>
      </c>
    </row>
    <row r="16746" spans="1:14">
      <c r="A16746">
        <v>56</v>
      </c>
      <c r="B16746" t="s">
        <v>9795</v>
      </c>
      <c r="C16746" t="s">
        <v>9796</v>
      </c>
      <c r="D16746">
        <v>3289</v>
      </c>
      <c r="E16746" s="1">
        <v>1.984</v>
      </c>
      <c r="F16746">
        <v>2.302</v>
      </c>
      <c r="G16746">
        <v>0.66100000000000003</v>
      </c>
      <c r="H16746">
        <v>121</v>
      </c>
      <c r="I16746" t="s">
        <v>18288</v>
      </c>
      <c r="J16746">
        <v>5.0699999999999999E-3</v>
      </c>
      <c r="K16746">
        <v>0.61899999999999999</v>
      </c>
      <c r="L16746">
        <v>2.7675294117647056</v>
      </c>
      <c r="M16746" s="2">
        <f t="shared" si="525"/>
        <v>65.882352941176464</v>
      </c>
      <c r="N16746" t="s">
        <v>9783</v>
      </c>
    </row>
    <row r="16747" spans="1:14">
      <c r="A16747">
        <v>57</v>
      </c>
      <c r="B16747" t="s">
        <v>11448</v>
      </c>
      <c r="C16747" t="s">
        <v>11449</v>
      </c>
      <c r="D16747">
        <v>717</v>
      </c>
      <c r="E16747" s="1">
        <v>1.9710000000000001</v>
      </c>
      <c r="F16747">
        <v>2.464</v>
      </c>
      <c r="G16747">
        <v>0.122</v>
      </c>
      <c r="H16747">
        <v>49</v>
      </c>
      <c r="I16747">
        <v>4.4000000000000004</v>
      </c>
      <c r="J16747">
        <v>2.5300000000000001E-3</v>
      </c>
      <c r="K16747">
        <v>0.69699999999999995</v>
      </c>
      <c r="L16747">
        <v>2.7675294117647056</v>
      </c>
      <c r="M16747" s="2">
        <f t="shared" si="525"/>
        <v>67.058823529411754</v>
      </c>
      <c r="N16747" t="s">
        <v>9783</v>
      </c>
    </row>
    <row r="16748" spans="1:14">
      <c r="A16748">
        <v>58</v>
      </c>
      <c r="B16748" t="s">
        <v>7789</v>
      </c>
      <c r="C16748" t="s">
        <v>7790</v>
      </c>
      <c r="D16748">
        <v>3135</v>
      </c>
      <c r="E16748" s="1">
        <v>1.8939999999999999</v>
      </c>
      <c r="F16748">
        <v>2.9079999999999999</v>
      </c>
      <c r="G16748">
        <v>0.46100000000000002</v>
      </c>
      <c r="H16748">
        <v>89</v>
      </c>
      <c r="I16748">
        <v>5.6</v>
      </c>
      <c r="J16748">
        <v>8.4799999999999997E-3</v>
      </c>
      <c r="K16748">
        <v>0.80700000000000005</v>
      </c>
      <c r="L16748">
        <v>2.7675294117647056</v>
      </c>
      <c r="M16748" s="2">
        <f t="shared" si="525"/>
        <v>68.235294117647058</v>
      </c>
      <c r="N16748" t="s">
        <v>9783</v>
      </c>
    </row>
    <row r="16749" spans="1:14">
      <c r="A16749">
        <v>59</v>
      </c>
      <c r="B16749" t="s">
        <v>16510</v>
      </c>
      <c r="C16749" t="s">
        <v>16511</v>
      </c>
      <c r="D16749">
        <v>1446</v>
      </c>
      <c r="E16749" s="1">
        <v>1.879</v>
      </c>
      <c r="F16749">
        <v>2.23</v>
      </c>
      <c r="G16749">
        <v>0.4</v>
      </c>
      <c r="H16749">
        <v>95</v>
      </c>
      <c r="I16749">
        <v>4.7</v>
      </c>
      <c r="J16749">
        <v>3.9199999999999999E-3</v>
      </c>
      <c r="K16749">
        <v>0.61299999999999999</v>
      </c>
      <c r="L16749">
        <v>2.7675294117647056</v>
      </c>
      <c r="M16749" s="2">
        <f t="shared" si="525"/>
        <v>69.411764705882348</v>
      </c>
      <c r="N16749" t="s">
        <v>9783</v>
      </c>
    </row>
    <row r="16750" spans="1:14">
      <c r="A16750">
        <v>60</v>
      </c>
      <c r="B16750" t="s">
        <v>10828</v>
      </c>
      <c r="C16750" t="s">
        <v>10829</v>
      </c>
      <c r="D16750">
        <v>3238</v>
      </c>
      <c r="E16750" s="1">
        <v>1.7330000000000001</v>
      </c>
      <c r="F16750">
        <v>1.829</v>
      </c>
      <c r="G16750">
        <v>0.34399999999999997</v>
      </c>
      <c r="H16750">
        <v>131</v>
      </c>
      <c r="I16750">
        <v>6.1</v>
      </c>
      <c r="J16750">
        <v>7.2899999999999996E-3</v>
      </c>
      <c r="K16750">
        <v>0.48899999999999999</v>
      </c>
      <c r="L16750">
        <v>2.7675294117647056</v>
      </c>
      <c r="M16750" s="2">
        <f t="shared" si="525"/>
        <v>70.588235294117652</v>
      </c>
      <c r="N16750" t="s">
        <v>9783</v>
      </c>
    </row>
    <row r="16751" spans="1:14">
      <c r="A16751">
        <v>61</v>
      </c>
      <c r="B16751" t="s">
        <v>21637</v>
      </c>
      <c r="C16751" t="s">
        <v>21638</v>
      </c>
      <c r="D16751">
        <v>734</v>
      </c>
      <c r="E16751" s="1">
        <v>1.667</v>
      </c>
      <c r="F16751">
        <v>1.702</v>
      </c>
      <c r="G16751">
        <v>0.47499999999999998</v>
      </c>
      <c r="H16751">
        <v>40</v>
      </c>
      <c r="I16751">
        <v>5.9</v>
      </c>
      <c r="J16751">
        <v>1.1900000000000001E-3</v>
      </c>
      <c r="K16751">
        <v>0.32700000000000001</v>
      </c>
      <c r="L16751">
        <v>2.7675294117647056</v>
      </c>
      <c r="M16751" s="2">
        <f t="shared" si="525"/>
        <v>71.764705882352942</v>
      </c>
      <c r="N16751" t="s">
        <v>9783</v>
      </c>
    </row>
    <row r="16752" spans="1:14">
      <c r="A16752">
        <v>62</v>
      </c>
      <c r="B16752" t="s">
        <v>20394</v>
      </c>
      <c r="C16752" t="s">
        <v>20393</v>
      </c>
      <c r="D16752">
        <v>1016</v>
      </c>
      <c r="E16752" s="1">
        <v>1.5960000000000001</v>
      </c>
      <c r="F16752">
        <v>1.7609999999999999</v>
      </c>
      <c r="G16752">
        <v>0.16900000000000001</v>
      </c>
      <c r="H16752">
        <v>71</v>
      </c>
      <c r="I16752">
        <v>7.5</v>
      </c>
      <c r="J16752">
        <v>1.7099999999999999E-3</v>
      </c>
      <c r="K16752">
        <v>0.41599999999999998</v>
      </c>
      <c r="L16752">
        <v>2.7675294117647056</v>
      </c>
      <c r="M16752" s="2">
        <f t="shared" si="525"/>
        <v>72.941176470588232</v>
      </c>
      <c r="N16752" t="s">
        <v>9783</v>
      </c>
    </row>
    <row r="16753" spans="1:14">
      <c r="A16753">
        <v>63</v>
      </c>
      <c r="B16753" t="s">
        <v>7797</v>
      </c>
      <c r="C16753" t="s">
        <v>7798</v>
      </c>
      <c r="D16753">
        <v>377</v>
      </c>
      <c r="E16753" s="1">
        <v>1.571</v>
      </c>
      <c r="F16753">
        <v>1.72</v>
      </c>
      <c r="G16753">
        <v>0.17399999999999999</v>
      </c>
      <c r="H16753">
        <v>46</v>
      </c>
      <c r="I16753">
        <v>4</v>
      </c>
      <c r="J16753">
        <v>1.47E-3</v>
      </c>
      <c r="K16753">
        <v>0.48099999999999998</v>
      </c>
      <c r="L16753">
        <v>2.7675294117647056</v>
      </c>
      <c r="M16753" s="2">
        <f t="shared" si="525"/>
        <v>74.117647058823536</v>
      </c>
      <c r="N16753" t="s">
        <v>9783</v>
      </c>
    </row>
    <row r="16754" spans="1:14">
      <c r="A16754">
        <v>64</v>
      </c>
      <c r="B16754" t="s">
        <v>3179</v>
      </c>
      <c r="C16754" t="s">
        <v>3180</v>
      </c>
      <c r="D16754">
        <v>1179</v>
      </c>
      <c r="E16754" s="1">
        <v>1.5549999999999999</v>
      </c>
      <c r="F16754">
        <v>1.4179999999999999</v>
      </c>
      <c r="G16754">
        <v>0.26400000000000001</v>
      </c>
      <c r="H16754">
        <v>110</v>
      </c>
      <c r="I16754">
        <v>6.6</v>
      </c>
      <c r="J16754">
        <v>1.7799999999999999E-3</v>
      </c>
      <c r="K16754">
        <v>0.27200000000000002</v>
      </c>
      <c r="L16754">
        <v>2.7675294117647056</v>
      </c>
      <c r="M16754" s="2">
        <f t="shared" si="525"/>
        <v>75.294117647058826</v>
      </c>
      <c r="N16754" t="s">
        <v>9783</v>
      </c>
    </row>
    <row r="16755" spans="1:14">
      <c r="A16755">
        <v>65</v>
      </c>
      <c r="B16755" t="s">
        <v>7787</v>
      </c>
      <c r="C16755" t="s">
        <v>7788</v>
      </c>
      <c r="D16755">
        <v>2506</v>
      </c>
      <c r="E16755" s="1">
        <v>1.4530000000000001</v>
      </c>
      <c r="F16755">
        <v>1.571</v>
      </c>
      <c r="G16755">
        <v>0.22500000000000001</v>
      </c>
      <c r="H16755">
        <v>138</v>
      </c>
      <c r="I16755">
        <v>7.4</v>
      </c>
      <c r="J16755">
        <v>4.2700000000000004E-3</v>
      </c>
      <c r="K16755">
        <v>0.38</v>
      </c>
      <c r="L16755">
        <v>2.7675294117647056</v>
      </c>
      <c r="M16755" s="2">
        <f t="shared" ref="M16755:M16775" si="526">A16755/85*100</f>
        <v>76.470588235294116</v>
      </c>
      <c r="N16755" t="s">
        <v>9783</v>
      </c>
    </row>
    <row r="16756" spans="1:14">
      <c r="A16756">
        <v>66</v>
      </c>
      <c r="B16756" t="s">
        <v>7799</v>
      </c>
      <c r="C16756" t="s">
        <v>7800</v>
      </c>
      <c r="D16756">
        <v>1201</v>
      </c>
      <c r="E16756" s="1">
        <v>1.38</v>
      </c>
      <c r="G16756">
        <v>0.26700000000000002</v>
      </c>
      <c r="H16756">
        <v>131</v>
      </c>
      <c r="I16756">
        <v>4.2</v>
      </c>
      <c r="J16756">
        <v>3.1099999999999999E-3</v>
      </c>
      <c r="L16756">
        <v>2.7675294117647056</v>
      </c>
      <c r="M16756" s="2">
        <f t="shared" si="526"/>
        <v>77.64705882352942</v>
      </c>
      <c r="N16756" t="s">
        <v>9783</v>
      </c>
    </row>
    <row r="16757" spans="1:14">
      <c r="A16757">
        <v>67</v>
      </c>
      <c r="B16757" t="s">
        <v>7811</v>
      </c>
      <c r="C16757" t="s">
        <v>7812</v>
      </c>
      <c r="D16757">
        <v>623</v>
      </c>
      <c r="E16757" s="1">
        <v>1.367</v>
      </c>
      <c r="F16757">
        <v>1.2050000000000001</v>
      </c>
      <c r="G16757">
        <v>0.27800000000000002</v>
      </c>
      <c r="H16757">
        <v>90</v>
      </c>
      <c r="I16757">
        <v>4</v>
      </c>
      <c r="J16757">
        <v>1.7600000000000001E-3</v>
      </c>
      <c r="K16757">
        <v>0.26400000000000001</v>
      </c>
      <c r="L16757">
        <v>2.7675294117647056</v>
      </c>
      <c r="M16757" s="2">
        <f t="shared" si="526"/>
        <v>78.82352941176471</v>
      </c>
      <c r="N16757" t="s">
        <v>9783</v>
      </c>
    </row>
    <row r="16758" spans="1:14">
      <c r="A16758">
        <v>68</v>
      </c>
      <c r="B16758" t="s">
        <v>12589</v>
      </c>
      <c r="C16758" t="s">
        <v>12590</v>
      </c>
      <c r="D16758">
        <v>1051</v>
      </c>
      <c r="E16758" s="1">
        <v>1.3560000000000001</v>
      </c>
      <c r="F16758">
        <v>1.359</v>
      </c>
      <c r="G16758">
        <v>0.29499999999999998</v>
      </c>
      <c r="H16758">
        <v>149</v>
      </c>
      <c r="I16758">
        <v>5.2</v>
      </c>
      <c r="J16758">
        <v>1.8400000000000001E-3</v>
      </c>
      <c r="K16758">
        <v>0.27700000000000002</v>
      </c>
      <c r="L16758">
        <v>2.7675294117647056</v>
      </c>
      <c r="M16758" s="2">
        <f t="shared" si="526"/>
        <v>80</v>
      </c>
      <c r="N16758" t="s">
        <v>9783</v>
      </c>
    </row>
    <row r="16759" spans="1:14">
      <c r="A16759">
        <v>69</v>
      </c>
      <c r="B16759" t="s">
        <v>9691</v>
      </c>
      <c r="C16759" t="s">
        <v>9692</v>
      </c>
      <c r="D16759">
        <v>973</v>
      </c>
      <c r="E16759" s="1">
        <v>1.3460000000000001</v>
      </c>
      <c r="F16759">
        <v>1.3580000000000001</v>
      </c>
      <c r="G16759">
        <v>0.33300000000000002</v>
      </c>
      <c r="H16759">
        <v>54</v>
      </c>
      <c r="I16759">
        <v>6.3</v>
      </c>
      <c r="J16759">
        <v>1.8600000000000001E-3</v>
      </c>
      <c r="K16759">
        <v>0.33300000000000002</v>
      </c>
      <c r="L16759">
        <v>2.7675294117647056</v>
      </c>
      <c r="M16759" s="2">
        <f t="shared" si="526"/>
        <v>81.17647058823529</v>
      </c>
      <c r="N16759" t="s">
        <v>9783</v>
      </c>
    </row>
    <row r="16760" spans="1:14">
      <c r="A16760">
        <v>70</v>
      </c>
      <c r="B16760" t="s">
        <v>21487</v>
      </c>
      <c r="C16760" t="s">
        <v>21488</v>
      </c>
      <c r="D16760">
        <v>660</v>
      </c>
      <c r="E16760" s="1">
        <v>1.2929999999999999</v>
      </c>
      <c r="F16760">
        <v>1.0660000000000001</v>
      </c>
      <c r="G16760">
        <v>0.41399999999999998</v>
      </c>
      <c r="H16760">
        <v>70</v>
      </c>
      <c r="I16760">
        <v>7</v>
      </c>
      <c r="J16760">
        <v>1.1299999999999999E-3</v>
      </c>
      <c r="K16760">
        <v>0.26600000000000001</v>
      </c>
      <c r="L16760">
        <v>2.7675294117647056</v>
      </c>
      <c r="M16760" s="2">
        <f t="shared" si="526"/>
        <v>82.35294117647058</v>
      </c>
      <c r="N16760" t="s">
        <v>9783</v>
      </c>
    </row>
    <row r="16761" spans="1:14">
      <c r="A16761">
        <v>71</v>
      </c>
      <c r="B16761" t="s">
        <v>14428</v>
      </c>
      <c r="C16761" t="s">
        <v>14429</v>
      </c>
      <c r="D16761">
        <v>5574</v>
      </c>
      <c r="E16761" s="1">
        <v>1.105</v>
      </c>
      <c r="F16761">
        <v>1.3160000000000001</v>
      </c>
      <c r="G16761">
        <v>0.19900000000000001</v>
      </c>
      <c r="H16761">
        <v>438</v>
      </c>
      <c r="I16761" t="s">
        <v>18288</v>
      </c>
      <c r="J16761">
        <v>7.28E-3</v>
      </c>
      <c r="K16761">
        <v>0.30599999999999999</v>
      </c>
      <c r="L16761">
        <v>2.7675294117647056</v>
      </c>
      <c r="M16761" s="2">
        <f t="shared" si="526"/>
        <v>83.529411764705884</v>
      </c>
      <c r="N16761" t="s">
        <v>9783</v>
      </c>
    </row>
    <row r="16762" spans="1:14">
      <c r="A16762">
        <v>72</v>
      </c>
      <c r="B16762" t="s">
        <v>8774</v>
      </c>
      <c r="C16762" t="s">
        <v>8775</v>
      </c>
      <c r="D16762">
        <v>247</v>
      </c>
      <c r="E16762" s="1">
        <v>1.044</v>
      </c>
      <c r="F16762">
        <v>1.024</v>
      </c>
      <c r="G16762">
        <v>8.3000000000000004E-2</v>
      </c>
      <c r="H16762">
        <v>60</v>
      </c>
      <c r="I16762">
        <v>3</v>
      </c>
      <c r="J16762">
        <v>9.3000000000000005E-4</v>
      </c>
      <c r="K16762">
        <v>0.251</v>
      </c>
      <c r="L16762">
        <v>2.7675294117647056</v>
      </c>
      <c r="M16762" s="2">
        <f t="shared" si="526"/>
        <v>84.705882352941174</v>
      </c>
      <c r="N16762" t="s">
        <v>9783</v>
      </c>
    </row>
    <row r="16763" spans="1:14">
      <c r="A16763">
        <v>73</v>
      </c>
      <c r="B16763" t="s">
        <v>7793</v>
      </c>
      <c r="C16763" t="s">
        <v>7794</v>
      </c>
      <c r="D16763">
        <v>659</v>
      </c>
      <c r="E16763" s="1">
        <v>0.91900000000000004</v>
      </c>
      <c r="F16763">
        <v>1.071</v>
      </c>
      <c r="G16763">
        <v>3.7999999999999999E-2</v>
      </c>
      <c r="H16763">
        <v>26</v>
      </c>
      <c r="I16763" t="s">
        <v>18288</v>
      </c>
      <c r="J16763">
        <v>6.4999999999999997E-4</v>
      </c>
      <c r="K16763">
        <v>0.23899999999999999</v>
      </c>
      <c r="L16763">
        <v>2.7675294117647056</v>
      </c>
      <c r="M16763" s="2">
        <f t="shared" si="526"/>
        <v>85.882352941176464</v>
      </c>
      <c r="N16763" t="s">
        <v>9783</v>
      </c>
    </row>
    <row r="16764" spans="1:14">
      <c r="A16764">
        <v>74</v>
      </c>
      <c r="B16764" t="s">
        <v>7815</v>
      </c>
      <c r="C16764" t="s">
        <v>7816</v>
      </c>
      <c r="D16764">
        <v>118</v>
      </c>
      <c r="E16764" s="1">
        <v>0.91300000000000003</v>
      </c>
      <c r="F16764">
        <v>1.141</v>
      </c>
      <c r="G16764">
        <v>0</v>
      </c>
      <c r="H16764">
        <v>7</v>
      </c>
      <c r="I16764">
        <v>4</v>
      </c>
      <c r="J16764">
        <v>4.4999999999999999E-4</v>
      </c>
      <c r="K16764">
        <v>0.30099999999999999</v>
      </c>
      <c r="L16764">
        <v>2.7675294117647056</v>
      </c>
      <c r="M16764" s="2">
        <f t="shared" si="526"/>
        <v>87.058823529411768</v>
      </c>
      <c r="N16764" t="s">
        <v>9783</v>
      </c>
    </row>
    <row r="16765" spans="1:14">
      <c r="A16765">
        <v>75</v>
      </c>
      <c r="B16765" t="s">
        <v>10748</v>
      </c>
      <c r="C16765" t="s">
        <v>10749</v>
      </c>
      <c r="D16765">
        <v>1207</v>
      </c>
      <c r="E16765" s="1">
        <v>0.87</v>
      </c>
      <c r="F16765">
        <v>1.103</v>
      </c>
      <c r="G16765">
        <v>0.14099999999999999</v>
      </c>
      <c r="H16765">
        <v>64</v>
      </c>
      <c r="I16765">
        <v>6.9</v>
      </c>
      <c r="J16765">
        <v>2.5300000000000001E-3</v>
      </c>
      <c r="K16765">
        <v>0.315</v>
      </c>
      <c r="L16765">
        <v>2.7675294117647056</v>
      </c>
      <c r="M16765" s="2">
        <f t="shared" si="526"/>
        <v>88.235294117647058</v>
      </c>
      <c r="N16765" t="s">
        <v>9783</v>
      </c>
    </row>
    <row r="16766" spans="1:14">
      <c r="A16766">
        <v>76</v>
      </c>
      <c r="B16766" t="s">
        <v>21147</v>
      </c>
      <c r="C16766" t="s">
        <v>21148</v>
      </c>
      <c r="D16766">
        <v>146</v>
      </c>
      <c r="E16766" s="1">
        <v>0.83099999999999996</v>
      </c>
      <c r="F16766">
        <v>1.1160000000000001</v>
      </c>
      <c r="G16766">
        <v>4.1000000000000002E-2</v>
      </c>
      <c r="H16766">
        <v>49</v>
      </c>
      <c r="I16766">
        <v>3</v>
      </c>
      <c r="J16766">
        <v>5.6999999999999998E-4</v>
      </c>
      <c r="K16766">
        <v>0.253</v>
      </c>
      <c r="L16766">
        <v>2.7675294117647056</v>
      </c>
      <c r="M16766" s="2">
        <f t="shared" si="526"/>
        <v>89.411764705882362</v>
      </c>
      <c r="N16766" t="s">
        <v>9783</v>
      </c>
    </row>
    <row r="16767" spans="1:14">
      <c r="A16767">
        <v>77</v>
      </c>
      <c r="B16767" t="s">
        <v>7795</v>
      </c>
      <c r="C16767" t="s">
        <v>7796</v>
      </c>
      <c r="D16767">
        <v>1077</v>
      </c>
      <c r="E16767" s="1">
        <v>0.79600000000000004</v>
      </c>
      <c r="F16767">
        <v>0.94499999999999995</v>
      </c>
      <c r="I16767">
        <v>6.5</v>
      </c>
      <c r="J16767">
        <v>2.1099999999999999E-3</v>
      </c>
      <c r="K16767">
        <v>0.23499999999999999</v>
      </c>
      <c r="L16767">
        <v>2.7675294117647056</v>
      </c>
      <c r="M16767" s="2">
        <f t="shared" si="526"/>
        <v>90.588235294117652</v>
      </c>
      <c r="N16767" t="s">
        <v>9783</v>
      </c>
    </row>
    <row r="16768" spans="1:14">
      <c r="A16768">
        <v>78</v>
      </c>
      <c r="B16768" t="s">
        <v>3087</v>
      </c>
      <c r="C16768" t="s">
        <v>3088</v>
      </c>
      <c r="D16768">
        <v>705</v>
      </c>
      <c r="E16768" s="1">
        <v>0.75800000000000001</v>
      </c>
      <c r="F16768">
        <v>1.022</v>
      </c>
      <c r="G16768">
        <v>0.31</v>
      </c>
      <c r="H16768">
        <v>29</v>
      </c>
      <c r="I16768" t="s">
        <v>18288</v>
      </c>
      <c r="J16768">
        <v>4.8000000000000001E-4</v>
      </c>
      <c r="K16768">
        <v>0.15</v>
      </c>
      <c r="L16768">
        <v>2.7675294117647056</v>
      </c>
      <c r="M16768" s="2">
        <f t="shared" si="526"/>
        <v>91.764705882352942</v>
      </c>
      <c r="N16768" t="s">
        <v>9783</v>
      </c>
    </row>
    <row r="16769" spans="1:14">
      <c r="A16769">
        <v>79</v>
      </c>
      <c r="B16769" t="s">
        <v>21149</v>
      </c>
      <c r="C16769" t="s">
        <v>21150</v>
      </c>
      <c r="D16769">
        <v>312</v>
      </c>
      <c r="E16769" s="1">
        <v>0.73</v>
      </c>
      <c r="F16769">
        <v>0.82599999999999996</v>
      </c>
      <c r="G16769">
        <v>6.9000000000000006E-2</v>
      </c>
      <c r="H16769">
        <v>29</v>
      </c>
      <c r="I16769">
        <v>9.3000000000000007</v>
      </c>
      <c r="J16769">
        <v>4.8999999999999998E-4</v>
      </c>
      <c r="K16769">
        <v>0.193</v>
      </c>
      <c r="L16769">
        <v>2.7675294117647056</v>
      </c>
      <c r="M16769" s="2">
        <f t="shared" si="526"/>
        <v>92.941176470588232</v>
      </c>
      <c r="N16769" t="s">
        <v>9783</v>
      </c>
    </row>
    <row r="16770" spans="1:14">
      <c r="A16770">
        <v>80</v>
      </c>
      <c r="B16770" t="s">
        <v>7803</v>
      </c>
      <c r="C16770" t="s">
        <v>7804</v>
      </c>
      <c r="D16770">
        <v>133</v>
      </c>
      <c r="E16770" s="1">
        <v>0.72</v>
      </c>
      <c r="F16770">
        <v>0.49199999999999999</v>
      </c>
      <c r="G16770">
        <v>0.08</v>
      </c>
      <c r="H16770">
        <v>50</v>
      </c>
      <c r="I16770">
        <v>2.8</v>
      </c>
      <c r="J16770">
        <v>3.8000000000000002E-4</v>
      </c>
      <c r="K16770">
        <v>8.7999999999999995E-2</v>
      </c>
      <c r="L16770">
        <v>2.7675294117647056</v>
      </c>
      <c r="M16770" s="2">
        <f t="shared" si="526"/>
        <v>94.117647058823522</v>
      </c>
      <c r="N16770" t="s">
        <v>9783</v>
      </c>
    </row>
    <row r="16771" spans="1:14">
      <c r="A16771">
        <v>81</v>
      </c>
      <c r="B16771" t="s">
        <v>3047</v>
      </c>
      <c r="C16771" t="s">
        <v>3048</v>
      </c>
      <c r="D16771">
        <v>296</v>
      </c>
      <c r="E16771" s="1">
        <v>0.66700000000000004</v>
      </c>
      <c r="G16771">
        <v>7.1999999999999995E-2</v>
      </c>
      <c r="H16771">
        <v>69</v>
      </c>
      <c r="I16771">
        <v>3.9</v>
      </c>
      <c r="J16771">
        <v>6.8999999999999997E-4</v>
      </c>
      <c r="L16771">
        <v>2.7675294117647056</v>
      </c>
      <c r="M16771" s="2">
        <f t="shared" si="526"/>
        <v>95.294117647058812</v>
      </c>
      <c r="N16771" t="s">
        <v>9783</v>
      </c>
    </row>
    <row r="16772" spans="1:14">
      <c r="A16772">
        <v>82</v>
      </c>
      <c r="B16772" t="s">
        <v>20316</v>
      </c>
      <c r="C16772" t="s">
        <v>20315</v>
      </c>
      <c r="D16772">
        <v>208</v>
      </c>
      <c r="E16772" s="1">
        <v>0.65</v>
      </c>
      <c r="F16772">
        <v>0.58599999999999997</v>
      </c>
      <c r="G16772">
        <v>9.7000000000000003E-2</v>
      </c>
      <c r="H16772">
        <v>31</v>
      </c>
      <c r="I16772">
        <v>9</v>
      </c>
      <c r="J16772">
        <v>3.1E-4</v>
      </c>
      <c r="K16772">
        <v>0.14000000000000001</v>
      </c>
      <c r="L16772">
        <v>2.7675294117647056</v>
      </c>
      <c r="M16772" s="2">
        <f t="shared" si="526"/>
        <v>96.470588235294116</v>
      </c>
      <c r="N16772" t="s">
        <v>9783</v>
      </c>
    </row>
    <row r="16773" spans="1:14">
      <c r="A16773">
        <v>83</v>
      </c>
      <c r="B16773" t="s">
        <v>7801</v>
      </c>
      <c r="C16773" t="s">
        <v>7802</v>
      </c>
      <c r="D16773">
        <v>298</v>
      </c>
      <c r="E16773" s="1">
        <v>0.54500000000000004</v>
      </c>
      <c r="F16773">
        <v>0.442</v>
      </c>
      <c r="G16773">
        <v>0.21</v>
      </c>
      <c r="H16773">
        <v>62</v>
      </c>
      <c r="I16773">
        <v>5.9</v>
      </c>
      <c r="J16773">
        <v>4.6999999999999999E-4</v>
      </c>
      <c r="K16773">
        <v>8.5000000000000006E-2</v>
      </c>
      <c r="L16773">
        <v>2.7675294117647056</v>
      </c>
      <c r="M16773" s="2">
        <f t="shared" si="526"/>
        <v>97.647058823529406</v>
      </c>
      <c r="N16773" t="s">
        <v>9783</v>
      </c>
    </row>
    <row r="16774" spans="1:14">
      <c r="A16774">
        <v>84</v>
      </c>
      <c r="B16774" t="s">
        <v>5406</v>
      </c>
      <c r="C16774" t="s">
        <v>5407</v>
      </c>
      <c r="D16774">
        <v>155</v>
      </c>
      <c r="E16774" s="1">
        <v>0.34200000000000003</v>
      </c>
      <c r="G16774">
        <v>0</v>
      </c>
      <c r="H16774">
        <v>35</v>
      </c>
      <c r="I16774">
        <v>5.8</v>
      </c>
      <c r="J16774">
        <v>2.9E-4</v>
      </c>
      <c r="L16774">
        <v>2.7675294117647056</v>
      </c>
      <c r="M16774" s="2">
        <f t="shared" si="526"/>
        <v>98.82352941176471</v>
      </c>
      <c r="N16774" t="s">
        <v>9783</v>
      </c>
    </row>
    <row r="16775" spans="1:14">
      <c r="A16775">
        <v>85</v>
      </c>
      <c r="B16775" t="s">
        <v>21123</v>
      </c>
      <c r="C16775" t="s">
        <v>21124</v>
      </c>
      <c r="D16775">
        <v>167</v>
      </c>
      <c r="E16775" s="1">
        <v>0.26700000000000002</v>
      </c>
      <c r="F16775">
        <v>0.19</v>
      </c>
      <c r="G16775">
        <v>0</v>
      </c>
      <c r="H16775">
        <v>28</v>
      </c>
      <c r="I16775" t="s">
        <v>18288</v>
      </c>
      <c r="J16775">
        <v>1.2999999999999999E-4</v>
      </c>
      <c r="K16775">
        <v>4.7E-2</v>
      </c>
      <c r="L16775">
        <v>2.7675294117647056</v>
      </c>
      <c r="M16775" s="2">
        <f t="shared" si="526"/>
        <v>100</v>
      </c>
      <c r="N16775" t="s">
        <v>9783</v>
      </c>
    </row>
    <row r="16776" spans="1:14" s="3" customFormat="1">
      <c r="E16776" s="4"/>
      <c r="M16776" s="5"/>
    </row>
    <row r="16777" spans="1:14">
      <c r="A16777">
        <v>1</v>
      </c>
      <c r="B16777" t="s">
        <v>3766</v>
      </c>
      <c r="C16777" t="s">
        <v>3767</v>
      </c>
      <c r="D16777">
        <v>16088</v>
      </c>
      <c r="E16777" s="1">
        <v>6.1920000000000002</v>
      </c>
      <c r="F16777">
        <v>6.0140000000000002</v>
      </c>
      <c r="G16777">
        <v>1.506</v>
      </c>
      <c r="H16777">
        <v>348</v>
      </c>
      <c r="I16777">
        <v>4.9000000000000004</v>
      </c>
      <c r="J16777">
        <v>5.5010000000000003E-2</v>
      </c>
      <c r="K16777">
        <v>1.97</v>
      </c>
      <c r="L16777">
        <f>AVERAGE(E16777:E16789)</f>
        <v>2.9853076923076922</v>
      </c>
      <c r="M16777" s="2">
        <f t="shared" ref="M16777:M16802" si="527">A16777/26*100</f>
        <v>3.8461538461538463</v>
      </c>
      <c r="N16777" t="s">
        <v>8847</v>
      </c>
    </row>
    <row r="16778" spans="1:14">
      <c r="A16778">
        <v>2</v>
      </c>
      <c r="B16778" t="s">
        <v>7833</v>
      </c>
      <c r="C16778" t="s">
        <v>7834</v>
      </c>
      <c r="D16778">
        <v>3062</v>
      </c>
      <c r="E16778" s="1">
        <v>2.7250000000000001</v>
      </c>
      <c r="F16778">
        <v>3</v>
      </c>
      <c r="G16778">
        <v>0.34599999999999997</v>
      </c>
      <c r="H16778">
        <v>127</v>
      </c>
      <c r="I16778">
        <v>8</v>
      </c>
      <c r="J16778">
        <v>7.0299999999999998E-3</v>
      </c>
      <c r="K16778">
        <v>1.0860000000000001</v>
      </c>
      <c r="L16778">
        <v>1.3223076923076924</v>
      </c>
      <c r="M16778" s="2">
        <f t="shared" si="527"/>
        <v>7.6923076923076925</v>
      </c>
      <c r="N16778" t="s">
        <v>13365</v>
      </c>
    </row>
    <row r="16779" spans="1:14">
      <c r="A16779">
        <v>3</v>
      </c>
      <c r="B16779" t="s">
        <v>16976</v>
      </c>
      <c r="C16779" t="s">
        <v>16977</v>
      </c>
      <c r="D16779">
        <v>4295</v>
      </c>
      <c r="E16779" s="1">
        <v>4.67</v>
      </c>
      <c r="F16779">
        <v>4.7</v>
      </c>
      <c r="G16779">
        <v>0.84899999999999998</v>
      </c>
      <c r="H16779">
        <v>304</v>
      </c>
      <c r="I16779">
        <v>3.2</v>
      </c>
      <c r="J16779">
        <v>1.668E-2</v>
      </c>
      <c r="K16779">
        <v>1.327</v>
      </c>
      <c r="L16779">
        <v>2.5900384615384615</v>
      </c>
      <c r="M16779" s="2">
        <f t="shared" si="527"/>
        <v>11.538461538461538</v>
      </c>
      <c r="N16779" t="s">
        <v>8847</v>
      </c>
    </row>
    <row r="16780" spans="1:14">
      <c r="A16780">
        <v>4</v>
      </c>
      <c r="B16780" t="s">
        <v>6570</v>
      </c>
      <c r="C16780" t="s">
        <v>6569</v>
      </c>
      <c r="D16780">
        <v>6386</v>
      </c>
      <c r="E16780" s="1">
        <v>1.964</v>
      </c>
      <c r="F16780">
        <v>2.391</v>
      </c>
      <c r="G16780">
        <v>0.36699999999999999</v>
      </c>
      <c r="H16780">
        <v>286</v>
      </c>
      <c r="I16780">
        <v>7</v>
      </c>
      <c r="J16780">
        <v>1.4970000000000001E-2</v>
      </c>
      <c r="K16780">
        <v>0.77900000000000003</v>
      </c>
      <c r="L16780">
        <v>1.3223076923076924</v>
      </c>
      <c r="M16780" s="2">
        <f t="shared" si="527"/>
        <v>15.384615384615385</v>
      </c>
      <c r="N16780" t="s">
        <v>13365</v>
      </c>
    </row>
    <row r="16781" spans="1:14">
      <c r="A16781">
        <v>5</v>
      </c>
      <c r="B16781" t="s">
        <v>11404</v>
      </c>
      <c r="C16781" t="s">
        <v>11405</v>
      </c>
      <c r="D16781">
        <v>8889</v>
      </c>
      <c r="E16781" s="1">
        <v>3.944</v>
      </c>
      <c r="F16781">
        <v>3.8519999999999999</v>
      </c>
      <c r="G16781">
        <v>1.2290000000000001</v>
      </c>
      <c r="H16781">
        <v>170</v>
      </c>
      <c r="I16781">
        <v>6.2</v>
      </c>
      <c r="J16781">
        <v>2.146E-2</v>
      </c>
      <c r="K16781">
        <v>1.1579999999999999</v>
      </c>
      <c r="L16781">
        <v>2.5900384615384615</v>
      </c>
      <c r="M16781" s="2">
        <f t="shared" si="527"/>
        <v>19.230769230769234</v>
      </c>
      <c r="N16781" t="s">
        <v>8847</v>
      </c>
    </row>
    <row r="16782" spans="1:14">
      <c r="A16782">
        <v>6</v>
      </c>
      <c r="B16782" t="s">
        <v>2647</v>
      </c>
      <c r="C16782" t="s">
        <v>2646</v>
      </c>
      <c r="D16782">
        <v>918</v>
      </c>
      <c r="E16782" s="1">
        <v>1.887</v>
      </c>
      <c r="F16782">
        <v>2.2610000000000001</v>
      </c>
      <c r="G16782">
        <v>0.314</v>
      </c>
      <c r="H16782">
        <v>35</v>
      </c>
      <c r="I16782">
        <v>6.7</v>
      </c>
      <c r="J16782">
        <v>2.8300000000000001E-3</v>
      </c>
      <c r="K16782">
        <v>0.91600000000000004</v>
      </c>
      <c r="L16782">
        <v>1.3223076923076924</v>
      </c>
      <c r="M16782" s="2">
        <f t="shared" si="527"/>
        <v>23.076923076923077</v>
      </c>
      <c r="N16782" t="s">
        <v>13365</v>
      </c>
    </row>
    <row r="16783" spans="1:14">
      <c r="A16783">
        <v>7</v>
      </c>
      <c r="B16783" t="s">
        <v>8847</v>
      </c>
      <c r="C16783" t="s">
        <v>8848</v>
      </c>
      <c r="D16783">
        <v>25429</v>
      </c>
      <c r="E16783" s="1">
        <v>3.7810000000000001</v>
      </c>
      <c r="F16783">
        <v>3.548</v>
      </c>
      <c r="G16783">
        <v>0.76</v>
      </c>
      <c r="H16783">
        <v>358</v>
      </c>
      <c r="I16783">
        <v>8.6</v>
      </c>
      <c r="J16783">
        <v>4.5999999999999999E-2</v>
      </c>
      <c r="K16783">
        <v>1.113</v>
      </c>
      <c r="L16783">
        <v>2.5900384615384615</v>
      </c>
      <c r="M16783" s="2">
        <f t="shared" si="527"/>
        <v>26.923076923076923</v>
      </c>
      <c r="N16783" t="s">
        <v>8847</v>
      </c>
    </row>
    <row r="16784" spans="1:14">
      <c r="A16784">
        <v>8</v>
      </c>
      <c r="B16784" t="s">
        <v>13365</v>
      </c>
      <c r="C16784" t="s">
        <v>13366</v>
      </c>
      <c r="D16784">
        <v>1358</v>
      </c>
      <c r="E16784" s="1">
        <v>1.657</v>
      </c>
      <c r="F16784">
        <v>2.1309999999999998</v>
      </c>
      <c r="G16784">
        <v>0.34399999999999997</v>
      </c>
      <c r="H16784">
        <v>64</v>
      </c>
      <c r="I16784">
        <v>8.6</v>
      </c>
      <c r="J16784">
        <v>3.3E-3</v>
      </c>
      <c r="K16784">
        <v>0.85099999999999998</v>
      </c>
      <c r="L16784">
        <v>1.3223076923076924</v>
      </c>
      <c r="M16784" s="2">
        <f t="shared" si="527"/>
        <v>30.76923076923077</v>
      </c>
      <c r="N16784" t="s">
        <v>13365</v>
      </c>
    </row>
    <row r="16785" spans="1:14">
      <c r="A16785">
        <v>9</v>
      </c>
      <c r="B16785" t="s">
        <v>7821</v>
      </c>
      <c r="C16785" t="s">
        <v>7822</v>
      </c>
      <c r="D16785">
        <v>21264</v>
      </c>
      <c r="E16785" s="1">
        <v>3.371</v>
      </c>
      <c r="F16785">
        <v>3.4159999999999999</v>
      </c>
      <c r="G16785">
        <v>0.85199999999999998</v>
      </c>
      <c r="H16785">
        <v>649</v>
      </c>
      <c r="I16785">
        <v>6.1</v>
      </c>
      <c r="J16785">
        <v>5.287E-2</v>
      </c>
      <c r="K16785">
        <v>1.0389999999999999</v>
      </c>
      <c r="L16785">
        <v>2.5900384615384615</v>
      </c>
      <c r="M16785" s="2">
        <f t="shared" si="527"/>
        <v>34.615384615384613</v>
      </c>
      <c r="N16785" t="s">
        <v>8847</v>
      </c>
    </row>
    <row r="16786" spans="1:14">
      <c r="A16786">
        <v>10</v>
      </c>
      <c r="B16786" t="s">
        <v>5902</v>
      </c>
      <c r="C16786" t="s">
        <v>5901</v>
      </c>
      <c r="D16786">
        <v>1366</v>
      </c>
      <c r="E16786" s="1">
        <v>1.5409999999999999</v>
      </c>
      <c r="F16786">
        <v>2.161</v>
      </c>
      <c r="G16786">
        <v>0.23200000000000001</v>
      </c>
      <c r="H16786">
        <v>112</v>
      </c>
      <c r="I16786">
        <v>6.5</v>
      </c>
      <c r="J16786">
        <v>3.1900000000000001E-3</v>
      </c>
      <c r="K16786">
        <v>0.68200000000000005</v>
      </c>
      <c r="L16786">
        <v>1.3223076923076924</v>
      </c>
      <c r="M16786" s="2">
        <f t="shared" si="527"/>
        <v>38.461538461538467</v>
      </c>
      <c r="N16786" t="s">
        <v>13365</v>
      </c>
    </row>
    <row r="16787" spans="1:14">
      <c r="A16787">
        <v>11</v>
      </c>
      <c r="B16787" t="s">
        <v>7746</v>
      </c>
      <c r="C16787" t="s">
        <v>7747</v>
      </c>
      <c r="D16787">
        <v>3526</v>
      </c>
      <c r="E16787" s="1">
        <v>3.1549999999999998</v>
      </c>
      <c r="F16787">
        <v>2.9430000000000001</v>
      </c>
      <c r="G16787">
        <v>0.54700000000000004</v>
      </c>
      <c r="H16787">
        <v>159</v>
      </c>
      <c r="I16787">
        <v>4.9000000000000004</v>
      </c>
      <c r="J16787">
        <v>1.129E-2</v>
      </c>
      <c r="K16787">
        <v>0.96399999999999997</v>
      </c>
      <c r="L16787">
        <v>2.5900384615384615</v>
      </c>
      <c r="M16787" s="2">
        <f t="shared" si="527"/>
        <v>42.307692307692307</v>
      </c>
      <c r="N16787" t="s">
        <v>8847</v>
      </c>
    </row>
    <row r="16788" spans="1:14">
      <c r="A16788">
        <v>12</v>
      </c>
      <c r="B16788" t="s">
        <v>7841</v>
      </c>
      <c r="C16788" t="s">
        <v>7842</v>
      </c>
      <c r="D16788">
        <v>182</v>
      </c>
      <c r="E16788" s="1">
        <v>1.357</v>
      </c>
      <c r="F16788">
        <v>1.575</v>
      </c>
      <c r="G16788">
        <v>0.59099999999999997</v>
      </c>
      <c r="H16788">
        <v>22</v>
      </c>
      <c r="I16788">
        <v>3.8</v>
      </c>
      <c r="J16788">
        <v>8.8999999999999995E-4</v>
      </c>
      <c r="K16788">
        <v>0.63100000000000001</v>
      </c>
      <c r="L16788">
        <v>1.3223076923076924</v>
      </c>
      <c r="M16788" s="2">
        <f t="shared" si="527"/>
        <v>46.153846153846153</v>
      </c>
      <c r="N16788" t="s">
        <v>13365</v>
      </c>
    </row>
    <row r="16789" spans="1:14">
      <c r="A16789">
        <v>13</v>
      </c>
      <c r="B16789" t="s">
        <v>7259</v>
      </c>
      <c r="C16789" t="s">
        <v>7260</v>
      </c>
      <c r="D16789">
        <v>947</v>
      </c>
      <c r="E16789" s="1">
        <v>2.5649999999999999</v>
      </c>
      <c r="F16789">
        <v>2.177</v>
      </c>
      <c r="G16789">
        <v>1.07</v>
      </c>
      <c r="H16789">
        <v>43</v>
      </c>
      <c r="I16789">
        <v>5.2</v>
      </c>
      <c r="J16789">
        <v>2.66E-3</v>
      </c>
      <c r="K16789">
        <v>0.69099999999999995</v>
      </c>
      <c r="L16789">
        <v>2.5900384615384615</v>
      </c>
      <c r="M16789" s="2">
        <f t="shared" si="527"/>
        <v>50</v>
      </c>
      <c r="N16789" t="s">
        <v>8847</v>
      </c>
    </row>
    <row r="16790" spans="1:14">
      <c r="A16790">
        <v>14</v>
      </c>
      <c r="B16790" t="s">
        <v>7837</v>
      </c>
      <c r="C16790" t="s">
        <v>7838</v>
      </c>
      <c r="D16790">
        <v>1303</v>
      </c>
      <c r="E16790" s="1">
        <v>1.2909999999999999</v>
      </c>
      <c r="F16790">
        <v>1.8009999999999999</v>
      </c>
      <c r="G16790">
        <v>0.19</v>
      </c>
      <c r="H16790">
        <v>84</v>
      </c>
      <c r="I16790">
        <v>6.6</v>
      </c>
      <c r="J16790">
        <v>3.7100000000000002E-3</v>
      </c>
      <c r="K16790">
        <v>0.65700000000000003</v>
      </c>
      <c r="L16790">
        <v>1.3223076923076924</v>
      </c>
      <c r="M16790" s="2">
        <f t="shared" si="527"/>
        <v>53.846153846153847</v>
      </c>
      <c r="N16790" t="s">
        <v>13365</v>
      </c>
    </row>
    <row r="16791" spans="1:14">
      <c r="A16791">
        <v>15</v>
      </c>
      <c r="B16791" t="s">
        <v>12988</v>
      </c>
      <c r="C16791" t="s">
        <v>12989</v>
      </c>
      <c r="D16791">
        <v>3163</v>
      </c>
      <c r="E16791" s="1">
        <v>1.964</v>
      </c>
      <c r="F16791">
        <v>1.8029999999999999</v>
      </c>
      <c r="G16791">
        <v>0.41299999999999998</v>
      </c>
      <c r="H16791">
        <v>143</v>
      </c>
      <c r="I16791">
        <v>6.8</v>
      </c>
      <c r="J16791">
        <v>5.3899999999999998E-3</v>
      </c>
      <c r="K16791">
        <v>0.40600000000000003</v>
      </c>
      <c r="L16791">
        <v>2.5900384615384615</v>
      </c>
      <c r="M16791" s="2">
        <f t="shared" si="527"/>
        <v>57.692307692307686</v>
      </c>
      <c r="N16791" t="s">
        <v>8847</v>
      </c>
    </row>
    <row r="16792" spans="1:14">
      <c r="A16792">
        <v>16</v>
      </c>
      <c r="B16792" t="s">
        <v>3181</v>
      </c>
      <c r="C16792" t="s">
        <v>3182</v>
      </c>
      <c r="D16792">
        <v>829</v>
      </c>
      <c r="E16792" s="1">
        <v>1.042</v>
      </c>
      <c r="G16792">
        <v>0.33300000000000002</v>
      </c>
      <c r="H16792">
        <v>93</v>
      </c>
      <c r="I16792">
        <v>4.8</v>
      </c>
      <c r="J16792">
        <v>3.2100000000000002E-3</v>
      </c>
      <c r="L16792">
        <v>1.3223076923076924</v>
      </c>
      <c r="M16792" s="2">
        <f t="shared" si="527"/>
        <v>61.53846153846154</v>
      </c>
      <c r="N16792" t="s">
        <v>13365</v>
      </c>
    </row>
    <row r="16793" spans="1:14">
      <c r="A16793">
        <v>17</v>
      </c>
      <c r="B16793" t="s">
        <v>3812</v>
      </c>
      <c r="C16793" t="s">
        <v>3813</v>
      </c>
      <c r="D16793">
        <v>3435</v>
      </c>
      <c r="E16793" s="1">
        <v>1.6339999999999999</v>
      </c>
      <c r="F16793">
        <v>1.8839999999999999</v>
      </c>
      <c r="G16793">
        <v>0.17899999999999999</v>
      </c>
      <c r="H16793">
        <v>224</v>
      </c>
      <c r="I16793">
        <v>6.3</v>
      </c>
      <c r="J16793">
        <v>9.2399999999999999E-3</v>
      </c>
      <c r="K16793">
        <v>0.626</v>
      </c>
      <c r="L16793">
        <v>2.5900384615384615</v>
      </c>
      <c r="M16793" s="2">
        <f t="shared" si="527"/>
        <v>65.384615384615387</v>
      </c>
      <c r="N16793" t="s">
        <v>8847</v>
      </c>
    </row>
    <row r="16794" spans="1:14">
      <c r="A16794">
        <v>18</v>
      </c>
      <c r="B16794" t="s">
        <v>2928</v>
      </c>
      <c r="C16794" t="s">
        <v>2927</v>
      </c>
      <c r="D16794">
        <v>311</v>
      </c>
      <c r="E16794" s="1">
        <v>0.92200000000000004</v>
      </c>
      <c r="G16794">
        <v>0.379</v>
      </c>
      <c r="H16794">
        <v>29</v>
      </c>
      <c r="I16794">
        <v>4.9000000000000004</v>
      </c>
      <c r="J16794">
        <v>1.49E-3</v>
      </c>
      <c r="L16794">
        <v>1.3223076923076924</v>
      </c>
      <c r="M16794" s="2">
        <f t="shared" si="527"/>
        <v>69.230769230769226</v>
      </c>
      <c r="N16794" t="s">
        <v>13365</v>
      </c>
    </row>
    <row r="16795" spans="1:14">
      <c r="A16795">
        <v>19</v>
      </c>
      <c r="B16795" t="s">
        <v>5552</v>
      </c>
      <c r="C16795" t="s">
        <v>5553</v>
      </c>
      <c r="D16795">
        <v>2115</v>
      </c>
      <c r="E16795" s="1">
        <v>1.5</v>
      </c>
      <c r="F16795">
        <v>1.462</v>
      </c>
      <c r="G16795">
        <v>0.33700000000000002</v>
      </c>
      <c r="H16795">
        <v>193</v>
      </c>
      <c r="I16795">
        <v>5.4</v>
      </c>
      <c r="J16795">
        <v>5.7299999999999999E-3</v>
      </c>
      <c r="K16795">
        <v>0.42499999999999999</v>
      </c>
      <c r="L16795">
        <v>2.5900384615384615</v>
      </c>
      <c r="M16795" s="2">
        <f t="shared" si="527"/>
        <v>73.076923076923066</v>
      </c>
      <c r="N16795" t="s">
        <v>8847</v>
      </c>
    </row>
    <row r="16796" spans="1:14">
      <c r="A16796">
        <v>20</v>
      </c>
      <c r="B16796" t="s">
        <v>2645</v>
      </c>
      <c r="C16796" t="s">
        <v>2644</v>
      </c>
      <c r="D16796">
        <v>327</v>
      </c>
      <c r="E16796" s="1">
        <v>0.83299999999999996</v>
      </c>
      <c r="G16796">
        <v>0.22700000000000001</v>
      </c>
      <c r="H16796">
        <v>22</v>
      </c>
      <c r="I16796">
        <v>6.4</v>
      </c>
      <c r="J16796">
        <v>1.1100000000000001E-3</v>
      </c>
      <c r="L16796">
        <v>1.3223076923076924</v>
      </c>
      <c r="M16796" s="2">
        <f t="shared" si="527"/>
        <v>76.923076923076934</v>
      </c>
      <c r="N16796" t="s">
        <v>13365</v>
      </c>
    </row>
    <row r="16797" spans="1:14">
      <c r="A16797">
        <v>21</v>
      </c>
      <c r="B16797" t="s">
        <v>13043</v>
      </c>
      <c r="C16797" t="s">
        <v>13044</v>
      </c>
      <c r="D16797">
        <v>536</v>
      </c>
      <c r="E16797" s="1">
        <v>1.4139999999999999</v>
      </c>
      <c r="F16797">
        <v>1.4159999999999999</v>
      </c>
      <c r="G16797">
        <v>7.0999999999999994E-2</v>
      </c>
      <c r="H16797">
        <v>56</v>
      </c>
      <c r="I16797">
        <v>5.2</v>
      </c>
      <c r="J16797">
        <v>1.0399999999999999E-3</v>
      </c>
      <c r="K16797">
        <v>0.26900000000000002</v>
      </c>
      <c r="L16797">
        <v>2.5900384615384615</v>
      </c>
      <c r="M16797" s="2">
        <f t="shared" si="527"/>
        <v>80.769230769230774</v>
      </c>
      <c r="N16797" t="s">
        <v>8847</v>
      </c>
    </row>
    <row r="16798" spans="1:14">
      <c r="A16798">
        <v>22</v>
      </c>
      <c r="B16798" t="s">
        <v>2643</v>
      </c>
      <c r="C16798" t="s">
        <v>2642</v>
      </c>
      <c r="D16798">
        <v>829</v>
      </c>
      <c r="E16798" s="1">
        <v>0.8</v>
      </c>
      <c r="F16798">
        <v>1.204</v>
      </c>
      <c r="G16798">
        <v>7.6999999999999999E-2</v>
      </c>
      <c r="H16798">
        <v>104</v>
      </c>
      <c r="I16798">
        <v>7</v>
      </c>
      <c r="J16798">
        <v>2.4199999999999998E-3</v>
      </c>
      <c r="K16798">
        <v>0.48299999999999998</v>
      </c>
      <c r="L16798">
        <v>1.3223076923076924</v>
      </c>
      <c r="M16798" s="2">
        <f t="shared" si="527"/>
        <v>84.615384615384613</v>
      </c>
      <c r="N16798" t="s">
        <v>13365</v>
      </c>
    </row>
    <row r="16799" spans="1:14">
      <c r="A16799">
        <v>23</v>
      </c>
      <c r="B16799" t="s">
        <v>3780</v>
      </c>
      <c r="C16799" t="s">
        <v>3781</v>
      </c>
      <c r="D16799">
        <v>451</v>
      </c>
      <c r="E16799" s="1">
        <v>0.81499999999999995</v>
      </c>
      <c r="F16799">
        <v>0.879</v>
      </c>
      <c r="G16799">
        <v>0.316</v>
      </c>
      <c r="H16799">
        <v>19</v>
      </c>
      <c r="I16799">
        <v>6.7</v>
      </c>
      <c r="J16799">
        <v>1.1100000000000001E-3</v>
      </c>
      <c r="K16799">
        <v>0.26600000000000001</v>
      </c>
      <c r="L16799">
        <v>2.5900384615384615</v>
      </c>
      <c r="M16799" s="2">
        <f t="shared" si="527"/>
        <v>88.461538461538453</v>
      </c>
      <c r="N16799" t="s">
        <v>8847</v>
      </c>
    </row>
    <row r="16800" spans="1:14">
      <c r="A16800">
        <v>24</v>
      </c>
      <c r="B16800" t="s">
        <v>1931</v>
      </c>
      <c r="C16800" t="s">
        <v>1930</v>
      </c>
      <c r="D16800">
        <v>143</v>
      </c>
      <c r="E16800" s="1">
        <v>0.39300000000000002</v>
      </c>
      <c r="F16800">
        <v>0.33300000000000002</v>
      </c>
      <c r="G16800">
        <v>0</v>
      </c>
      <c r="H16800">
        <v>15</v>
      </c>
      <c r="I16800" t="s">
        <v>18288</v>
      </c>
      <c r="J16800">
        <v>1.9000000000000001E-4</v>
      </c>
      <c r="K16800">
        <v>0.129</v>
      </c>
      <c r="L16800">
        <v>1.3223076923076924</v>
      </c>
      <c r="M16800" s="2">
        <f t="shared" si="527"/>
        <v>92.307692307692307</v>
      </c>
      <c r="N16800" t="s">
        <v>13365</v>
      </c>
    </row>
    <row r="16801" spans="1:14">
      <c r="A16801">
        <v>25</v>
      </c>
      <c r="B16801" t="s">
        <v>7819</v>
      </c>
      <c r="C16801" t="s">
        <v>7820</v>
      </c>
      <c r="D16801">
        <v>282</v>
      </c>
      <c r="E16801" s="1">
        <v>0.58799999999999997</v>
      </c>
      <c r="F16801">
        <v>0.72599999999999998</v>
      </c>
      <c r="G16801">
        <v>0.114</v>
      </c>
      <c r="H16801">
        <v>88</v>
      </c>
      <c r="I16801">
        <v>3.9</v>
      </c>
      <c r="J16801">
        <v>8.9999999999999998E-4</v>
      </c>
      <c r="K16801">
        <v>0.19</v>
      </c>
      <c r="L16801">
        <v>2.5900384615384615</v>
      </c>
      <c r="M16801" s="2">
        <f t="shared" si="527"/>
        <v>96.15384615384616</v>
      </c>
      <c r="N16801" t="s">
        <v>8847</v>
      </c>
    </row>
    <row r="16802" spans="1:14">
      <c r="A16802">
        <v>26</v>
      </c>
      <c r="B16802" t="s">
        <v>2641</v>
      </c>
      <c r="C16802" t="s">
        <v>2640</v>
      </c>
      <c r="D16802">
        <v>50</v>
      </c>
      <c r="E16802" s="1">
        <v>0.127</v>
      </c>
      <c r="F16802">
        <v>0.16800000000000001</v>
      </c>
      <c r="G16802">
        <v>0</v>
      </c>
      <c r="H16802">
        <v>17</v>
      </c>
      <c r="J16802">
        <v>1E-4</v>
      </c>
      <c r="K16802">
        <v>4.2999999999999997E-2</v>
      </c>
      <c r="L16802">
        <v>1.3223076923076924</v>
      </c>
      <c r="M16802" s="2">
        <f t="shared" si="527"/>
        <v>100</v>
      </c>
      <c r="N16802" t="s">
        <v>13365</v>
      </c>
    </row>
    <row r="16803" spans="1:14" s="3" customFormat="1">
      <c r="E16803" s="4"/>
      <c r="M16803" s="5"/>
    </row>
    <row r="16804" spans="1:14">
      <c r="A16804">
        <v>1</v>
      </c>
      <c r="B16804" t="s">
        <v>15278</v>
      </c>
      <c r="C16804" t="s">
        <v>15279</v>
      </c>
      <c r="D16804">
        <v>1315</v>
      </c>
      <c r="E16804" s="1">
        <v>4.46</v>
      </c>
      <c r="F16804">
        <v>3.3260000000000001</v>
      </c>
      <c r="G16804">
        <v>0.623</v>
      </c>
      <c r="H16804">
        <v>53</v>
      </c>
      <c r="I16804">
        <v>5</v>
      </c>
      <c r="J16804">
        <v>2.6700000000000001E-3</v>
      </c>
      <c r="K16804">
        <v>0.68899999999999995</v>
      </c>
      <c r="L16804">
        <f>AVERAGE(E16804:E16833)</f>
        <v>1.2553999999999996</v>
      </c>
      <c r="M16804" s="2">
        <f t="shared" ref="M16804:M16833" si="528">A16804/30*100</f>
        <v>3.3333333333333335</v>
      </c>
      <c r="N16804" t="s">
        <v>19</v>
      </c>
    </row>
    <row r="16805" spans="1:14">
      <c r="A16805">
        <v>2</v>
      </c>
      <c r="B16805" t="s">
        <v>13247</v>
      </c>
      <c r="C16805" t="s">
        <v>13248</v>
      </c>
      <c r="D16805">
        <v>2203</v>
      </c>
      <c r="E16805" s="1">
        <v>3.0640000000000001</v>
      </c>
      <c r="F16805">
        <v>3.2629999999999999</v>
      </c>
      <c r="G16805">
        <v>0.35399999999999998</v>
      </c>
      <c r="H16805">
        <v>164</v>
      </c>
      <c r="I16805">
        <v>4.5</v>
      </c>
      <c r="J16805">
        <v>5.0899999999999999E-3</v>
      </c>
      <c r="K16805">
        <v>0.69499999999999995</v>
      </c>
      <c r="L16805">
        <v>1.2553999999999996</v>
      </c>
      <c r="M16805" s="2">
        <f t="shared" si="528"/>
        <v>6.666666666666667</v>
      </c>
      <c r="N16805" t="s">
        <v>19</v>
      </c>
    </row>
    <row r="16806" spans="1:14">
      <c r="A16806">
        <v>3</v>
      </c>
      <c r="B16806" t="s">
        <v>13359</v>
      </c>
      <c r="C16806" t="s">
        <v>13360</v>
      </c>
      <c r="D16806">
        <v>4064</v>
      </c>
      <c r="E16806" s="1">
        <v>2.944</v>
      </c>
      <c r="F16806">
        <v>3.52</v>
      </c>
      <c r="G16806">
        <v>0.34699999999999998</v>
      </c>
      <c r="H16806">
        <v>101</v>
      </c>
      <c r="I16806">
        <v>9.4</v>
      </c>
      <c r="J16806">
        <v>9.58E-3</v>
      </c>
      <c r="K16806">
        <v>1.488</v>
      </c>
      <c r="L16806">
        <v>1.2553999999999996</v>
      </c>
      <c r="M16806" s="2">
        <f t="shared" si="528"/>
        <v>10</v>
      </c>
      <c r="N16806" t="s">
        <v>19</v>
      </c>
    </row>
    <row r="16807" spans="1:14">
      <c r="A16807">
        <v>4</v>
      </c>
      <c r="B16807" t="s">
        <v>7833</v>
      </c>
      <c r="C16807" t="s">
        <v>7834</v>
      </c>
      <c r="D16807">
        <v>3062</v>
      </c>
      <c r="E16807" s="1">
        <v>2.7250000000000001</v>
      </c>
      <c r="F16807">
        <v>3</v>
      </c>
      <c r="G16807">
        <v>0.34599999999999997</v>
      </c>
      <c r="H16807">
        <v>127</v>
      </c>
      <c r="I16807">
        <v>8</v>
      </c>
      <c r="J16807">
        <v>7.0299999999999998E-3</v>
      </c>
      <c r="K16807">
        <v>1.0860000000000001</v>
      </c>
      <c r="L16807">
        <v>1.2553999999999996</v>
      </c>
      <c r="M16807" s="2">
        <f t="shared" si="528"/>
        <v>13.333333333333334</v>
      </c>
      <c r="N16807" t="s">
        <v>19</v>
      </c>
    </row>
    <row r="16808" spans="1:14">
      <c r="A16808">
        <v>5</v>
      </c>
      <c r="B16808" t="s">
        <v>13361</v>
      </c>
      <c r="C16808" t="s">
        <v>13362</v>
      </c>
      <c r="D16808">
        <v>1751</v>
      </c>
      <c r="E16808" s="1">
        <v>2.2719999999999998</v>
      </c>
      <c r="F16808">
        <v>2.7639999999999998</v>
      </c>
      <c r="G16808">
        <v>0.41899999999999998</v>
      </c>
      <c r="H16808">
        <v>86</v>
      </c>
      <c r="I16808">
        <v>5.0999999999999996</v>
      </c>
      <c r="J16808">
        <v>6.96E-3</v>
      </c>
      <c r="K16808">
        <v>1.0780000000000001</v>
      </c>
      <c r="L16808">
        <v>1.2553999999999996</v>
      </c>
      <c r="M16808" s="2">
        <f t="shared" si="528"/>
        <v>16.666666666666664</v>
      </c>
      <c r="N16808" t="s">
        <v>19</v>
      </c>
    </row>
    <row r="16809" spans="1:14">
      <c r="A16809">
        <v>6</v>
      </c>
      <c r="B16809" t="s">
        <v>17317</v>
      </c>
      <c r="C16809" t="s">
        <v>17318</v>
      </c>
      <c r="D16809">
        <v>7393</v>
      </c>
      <c r="E16809" s="1">
        <v>2.0630000000000002</v>
      </c>
      <c r="F16809">
        <v>2.0190000000000001</v>
      </c>
      <c r="G16809">
        <v>0.249</v>
      </c>
      <c r="H16809">
        <v>393</v>
      </c>
      <c r="I16809">
        <v>4.9000000000000004</v>
      </c>
      <c r="J16809">
        <v>2.9600000000000001E-2</v>
      </c>
      <c r="K16809">
        <v>0.79500000000000004</v>
      </c>
      <c r="L16809">
        <v>1.2553999999999996</v>
      </c>
      <c r="M16809" s="2">
        <f t="shared" si="528"/>
        <v>20</v>
      </c>
      <c r="N16809" t="s">
        <v>19</v>
      </c>
    </row>
    <row r="16810" spans="1:14">
      <c r="A16810">
        <v>7</v>
      </c>
      <c r="B16810" t="s">
        <v>7835</v>
      </c>
      <c r="C16810" t="s">
        <v>7836</v>
      </c>
      <c r="D16810">
        <v>1585</v>
      </c>
      <c r="E16810" s="1">
        <v>2.0059999999999998</v>
      </c>
      <c r="F16810">
        <v>2.4329999999999998</v>
      </c>
      <c r="G16810">
        <v>0.51100000000000001</v>
      </c>
      <c r="H16810">
        <v>90</v>
      </c>
      <c r="I16810">
        <v>7</v>
      </c>
      <c r="J16810">
        <v>4.62E-3</v>
      </c>
      <c r="K16810">
        <v>0.93500000000000005</v>
      </c>
      <c r="L16810">
        <v>1.2553999999999996</v>
      </c>
      <c r="M16810" s="2">
        <f t="shared" si="528"/>
        <v>23.333333333333332</v>
      </c>
      <c r="N16810" t="s">
        <v>19</v>
      </c>
    </row>
    <row r="16811" spans="1:14">
      <c r="A16811">
        <v>8</v>
      </c>
      <c r="B16811" t="s">
        <v>8746</v>
      </c>
      <c r="C16811" t="s">
        <v>8747</v>
      </c>
      <c r="D16811">
        <v>2642</v>
      </c>
      <c r="E16811" s="1">
        <v>1.8140000000000001</v>
      </c>
      <c r="F16811">
        <v>2.6230000000000002</v>
      </c>
      <c r="G16811">
        <v>0.182</v>
      </c>
      <c r="H16811">
        <v>33</v>
      </c>
      <c r="I16811" t="s">
        <v>18288</v>
      </c>
      <c r="J16811">
        <v>4.79E-3</v>
      </c>
      <c r="K16811">
        <v>1.56</v>
      </c>
      <c r="L16811">
        <v>1.2553999999999996</v>
      </c>
      <c r="M16811" s="2">
        <f t="shared" si="528"/>
        <v>26.666666666666668</v>
      </c>
      <c r="N16811" t="s">
        <v>19</v>
      </c>
    </row>
    <row r="16812" spans="1:14">
      <c r="A16812">
        <v>9</v>
      </c>
      <c r="B16812" t="s">
        <v>13365</v>
      </c>
      <c r="C16812" t="s">
        <v>13366</v>
      </c>
      <c r="D16812">
        <v>1358</v>
      </c>
      <c r="E16812" s="1">
        <v>1.657</v>
      </c>
      <c r="F16812">
        <v>2.1309999999999998</v>
      </c>
      <c r="G16812">
        <v>0.34399999999999997</v>
      </c>
      <c r="H16812">
        <v>64</v>
      </c>
      <c r="I16812">
        <v>8.6</v>
      </c>
      <c r="J16812">
        <v>3.3E-3</v>
      </c>
      <c r="K16812">
        <v>0.85099999999999998</v>
      </c>
      <c r="L16812">
        <v>1.2553999999999996</v>
      </c>
      <c r="M16812" s="2">
        <f t="shared" si="528"/>
        <v>30</v>
      </c>
      <c r="N16812" t="s">
        <v>19</v>
      </c>
    </row>
    <row r="16813" spans="1:14">
      <c r="A16813">
        <v>10</v>
      </c>
      <c r="B16813" t="s">
        <v>7841</v>
      </c>
      <c r="C16813" t="s">
        <v>7842</v>
      </c>
      <c r="D16813">
        <v>182</v>
      </c>
      <c r="E16813" s="1">
        <v>1.357</v>
      </c>
      <c r="F16813">
        <v>1.575</v>
      </c>
      <c r="G16813">
        <v>0.59099999999999997</v>
      </c>
      <c r="H16813">
        <v>22</v>
      </c>
      <c r="I16813">
        <v>3.8</v>
      </c>
      <c r="J16813">
        <v>8.8999999999999995E-4</v>
      </c>
      <c r="K16813">
        <v>0.63100000000000001</v>
      </c>
      <c r="L16813">
        <v>1.2553999999999996</v>
      </c>
      <c r="M16813" s="2">
        <f t="shared" si="528"/>
        <v>33.333333333333329</v>
      </c>
      <c r="N16813" t="s">
        <v>19</v>
      </c>
    </row>
    <row r="16814" spans="1:14">
      <c r="A16814">
        <v>11</v>
      </c>
      <c r="B16814" t="s">
        <v>7837</v>
      </c>
      <c r="C16814" t="s">
        <v>7838</v>
      </c>
      <c r="D16814">
        <v>1303</v>
      </c>
      <c r="E16814" s="1">
        <v>1.2909999999999999</v>
      </c>
      <c r="F16814">
        <v>1.8009999999999999</v>
      </c>
      <c r="G16814">
        <v>0.19</v>
      </c>
      <c r="H16814">
        <v>84</v>
      </c>
      <c r="I16814">
        <v>6.6</v>
      </c>
      <c r="J16814">
        <v>3.7100000000000002E-3</v>
      </c>
      <c r="K16814">
        <v>0.65700000000000003</v>
      </c>
      <c r="L16814">
        <v>1.2553999999999996</v>
      </c>
      <c r="M16814" s="2">
        <f t="shared" si="528"/>
        <v>36.666666666666664</v>
      </c>
      <c r="N16814" t="s">
        <v>19</v>
      </c>
    </row>
    <row r="16815" spans="1:14">
      <c r="A16815">
        <v>12</v>
      </c>
      <c r="B16815" t="s">
        <v>8730</v>
      </c>
      <c r="C16815" t="s">
        <v>8731</v>
      </c>
      <c r="D16815">
        <v>409</v>
      </c>
      <c r="E16815" s="1">
        <v>1.226</v>
      </c>
      <c r="F16815">
        <v>1.5609999999999999</v>
      </c>
      <c r="G16815">
        <v>0</v>
      </c>
      <c r="H16815">
        <v>27</v>
      </c>
      <c r="I16815">
        <v>6</v>
      </c>
      <c r="J16815">
        <v>1.6900000000000001E-3</v>
      </c>
      <c r="K16815">
        <v>0.73</v>
      </c>
      <c r="L16815">
        <v>1.2553999999999996</v>
      </c>
      <c r="M16815" s="2">
        <f t="shared" si="528"/>
        <v>40</v>
      </c>
      <c r="N16815" t="s">
        <v>19</v>
      </c>
    </row>
    <row r="16816" spans="1:14">
      <c r="A16816">
        <v>13</v>
      </c>
      <c r="B16816" t="s">
        <v>17323</v>
      </c>
      <c r="C16816" t="s">
        <v>17324</v>
      </c>
      <c r="D16816">
        <v>273</v>
      </c>
      <c r="E16816" s="1">
        <v>1.105</v>
      </c>
      <c r="F16816">
        <v>1.429</v>
      </c>
      <c r="G16816">
        <v>0.16200000000000001</v>
      </c>
      <c r="H16816">
        <v>37</v>
      </c>
      <c r="I16816">
        <v>5.0999999999999996</v>
      </c>
      <c r="J16816">
        <v>1.5100000000000001E-3</v>
      </c>
      <c r="K16816">
        <v>0.68100000000000005</v>
      </c>
      <c r="L16816">
        <v>1.2553999999999996</v>
      </c>
      <c r="M16816" s="2">
        <f t="shared" si="528"/>
        <v>43.333333333333336</v>
      </c>
      <c r="N16816" t="s">
        <v>19</v>
      </c>
    </row>
    <row r="16817" spans="1:14">
      <c r="A16817">
        <v>14</v>
      </c>
      <c r="B16817" t="s">
        <v>7839</v>
      </c>
      <c r="C16817" t="s">
        <v>7840</v>
      </c>
      <c r="D16817">
        <v>224</v>
      </c>
      <c r="E16817" s="1">
        <v>1.081</v>
      </c>
      <c r="F16817">
        <v>0.751</v>
      </c>
      <c r="G16817">
        <v>0.122</v>
      </c>
      <c r="H16817">
        <v>49</v>
      </c>
      <c r="I16817">
        <v>2.8</v>
      </c>
      <c r="J16817">
        <v>7.2999999999999996E-4</v>
      </c>
      <c r="K16817">
        <v>0.152</v>
      </c>
      <c r="L16817">
        <v>1.2553999999999996</v>
      </c>
      <c r="M16817" s="2">
        <f t="shared" si="528"/>
        <v>46.666666666666664</v>
      </c>
      <c r="N16817" t="s">
        <v>19</v>
      </c>
    </row>
    <row r="16818" spans="1:14">
      <c r="A16818">
        <v>15</v>
      </c>
      <c r="B16818" t="s">
        <v>7823</v>
      </c>
      <c r="C16818" t="s">
        <v>7824</v>
      </c>
      <c r="D16818">
        <v>182</v>
      </c>
      <c r="E16818" s="1">
        <v>0.95899999999999996</v>
      </c>
      <c r="F16818">
        <v>1</v>
      </c>
      <c r="G16818">
        <v>1.9E-2</v>
      </c>
      <c r="H16818">
        <v>53</v>
      </c>
      <c r="I16818">
        <v>3.5</v>
      </c>
      <c r="J16818">
        <v>1.01E-3</v>
      </c>
      <c r="K16818">
        <v>0.32500000000000001</v>
      </c>
      <c r="L16818">
        <v>1.2553999999999996</v>
      </c>
      <c r="M16818" s="2">
        <f t="shared" si="528"/>
        <v>50</v>
      </c>
      <c r="N16818" t="s">
        <v>19</v>
      </c>
    </row>
    <row r="16819" spans="1:14">
      <c r="A16819">
        <v>16</v>
      </c>
      <c r="B16819" t="s">
        <v>13299</v>
      </c>
      <c r="C16819" t="s">
        <v>13300</v>
      </c>
      <c r="D16819">
        <v>1803</v>
      </c>
      <c r="E16819" s="1">
        <v>0.86299999999999999</v>
      </c>
      <c r="F16819">
        <v>0.89500000000000002</v>
      </c>
      <c r="G16819">
        <v>7.2999999999999995E-2</v>
      </c>
      <c r="H16819">
        <v>164</v>
      </c>
      <c r="I16819">
        <v>9.3000000000000007</v>
      </c>
      <c r="J16819">
        <v>2.7699999999999999E-3</v>
      </c>
      <c r="K16819">
        <v>0.33200000000000002</v>
      </c>
      <c r="L16819">
        <v>1.2553999999999996</v>
      </c>
      <c r="M16819" s="2">
        <f t="shared" si="528"/>
        <v>53.333333333333336</v>
      </c>
      <c r="N16819" t="s">
        <v>19</v>
      </c>
    </row>
    <row r="16820" spans="1:14">
      <c r="A16820">
        <v>17</v>
      </c>
      <c r="B16820" t="s">
        <v>7825</v>
      </c>
      <c r="C16820" t="s">
        <v>7826</v>
      </c>
      <c r="D16820">
        <v>177</v>
      </c>
      <c r="E16820" s="1">
        <v>0.80600000000000005</v>
      </c>
      <c r="F16820">
        <v>1.4</v>
      </c>
      <c r="G16820">
        <v>0.158</v>
      </c>
      <c r="H16820">
        <v>19</v>
      </c>
      <c r="I16820">
        <v>4.9000000000000004</v>
      </c>
      <c r="J16820">
        <v>6.4999999999999997E-4</v>
      </c>
      <c r="K16820">
        <v>0.434</v>
      </c>
      <c r="L16820">
        <v>1.2553999999999996</v>
      </c>
      <c r="M16820" s="2">
        <f t="shared" si="528"/>
        <v>56.666666666666664</v>
      </c>
      <c r="N16820" t="s">
        <v>19</v>
      </c>
    </row>
    <row r="16821" spans="1:14">
      <c r="A16821">
        <v>18</v>
      </c>
      <c r="B16821" t="s">
        <v>13257</v>
      </c>
      <c r="C16821" t="s">
        <v>13258</v>
      </c>
      <c r="D16821">
        <v>289</v>
      </c>
      <c r="E16821" s="1">
        <v>0.73299999999999998</v>
      </c>
      <c r="F16821">
        <v>1.0820000000000001</v>
      </c>
      <c r="G16821">
        <v>0.23100000000000001</v>
      </c>
      <c r="H16821">
        <v>26</v>
      </c>
      <c r="I16821">
        <v>8.6999999999999993</v>
      </c>
      <c r="J16821">
        <v>6.9999999999999999E-4</v>
      </c>
      <c r="K16821">
        <v>0.40799999999999997</v>
      </c>
      <c r="L16821">
        <v>1.2553999999999996</v>
      </c>
      <c r="M16821" s="2">
        <f t="shared" si="528"/>
        <v>60</v>
      </c>
      <c r="N16821" t="s">
        <v>19</v>
      </c>
    </row>
    <row r="16822" spans="1:14">
      <c r="A16822">
        <v>19</v>
      </c>
      <c r="B16822" t="s">
        <v>17739</v>
      </c>
      <c r="C16822" t="s">
        <v>17740</v>
      </c>
      <c r="D16822">
        <v>467</v>
      </c>
      <c r="E16822" s="1">
        <v>0.69</v>
      </c>
      <c r="F16822">
        <v>0.71599999999999997</v>
      </c>
      <c r="G16822">
        <v>0.16500000000000001</v>
      </c>
      <c r="H16822">
        <v>121</v>
      </c>
      <c r="I16822">
        <v>3.7</v>
      </c>
      <c r="J16822">
        <v>1.42E-3</v>
      </c>
      <c r="K16822">
        <v>0.16600000000000001</v>
      </c>
      <c r="L16822">
        <v>1.2553999999999996</v>
      </c>
      <c r="M16822" s="2">
        <f t="shared" si="528"/>
        <v>63.333333333333329</v>
      </c>
      <c r="N16822" t="s">
        <v>19</v>
      </c>
    </row>
    <row r="16823" spans="1:14">
      <c r="A16823">
        <v>20</v>
      </c>
      <c r="B16823" t="s">
        <v>17839</v>
      </c>
      <c r="C16823" t="s">
        <v>17840</v>
      </c>
      <c r="D16823">
        <v>1200</v>
      </c>
      <c r="E16823" s="1">
        <v>0.58299999999999996</v>
      </c>
      <c r="F16823">
        <v>0.72099999999999997</v>
      </c>
      <c r="G16823">
        <v>0.128</v>
      </c>
      <c r="H16823">
        <v>133</v>
      </c>
      <c r="I16823">
        <v>7.2</v>
      </c>
      <c r="J16823">
        <v>2.97E-3</v>
      </c>
      <c r="K16823">
        <v>0.26100000000000001</v>
      </c>
      <c r="L16823">
        <v>1.2553999999999996</v>
      </c>
      <c r="M16823" s="2">
        <f t="shared" si="528"/>
        <v>66.666666666666657</v>
      </c>
      <c r="N16823" t="s">
        <v>19</v>
      </c>
    </row>
    <row r="16824" spans="1:14">
      <c r="A16824">
        <v>21</v>
      </c>
      <c r="B16824" t="s">
        <v>13335</v>
      </c>
      <c r="C16824" t="s">
        <v>13336</v>
      </c>
      <c r="D16824">
        <v>397</v>
      </c>
      <c r="E16824" s="1">
        <v>0.57299999999999995</v>
      </c>
      <c r="F16824">
        <v>0.72</v>
      </c>
      <c r="G16824">
        <v>0.13500000000000001</v>
      </c>
      <c r="H16824">
        <v>52</v>
      </c>
      <c r="I16824">
        <v>6.3</v>
      </c>
      <c r="J16824">
        <v>1.3500000000000001E-3</v>
      </c>
      <c r="K16824">
        <v>0.312</v>
      </c>
      <c r="L16824">
        <v>1.2553999999999996</v>
      </c>
      <c r="M16824" s="2">
        <f t="shared" si="528"/>
        <v>70</v>
      </c>
      <c r="N16824" t="s">
        <v>19</v>
      </c>
    </row>
    <row r="16825" spans="1:14">
      <c r="A16825">
        <v>22</v>
      </c>
      <c r="B16825" t="s">
        <v>17741</v>
      </c>
      <c r="C16825" t="s">
        <v>17742</v>
      </c>
      <c r="D16825">
        <v>324</v>
      </c>
      <c r="E16825" s="1">
        <v>0.52</v>
      </c>
      <c r="F16825">
        <v>0.86099999999999999</v>
      </c>
      <c r="G16825">
        <v>4.9000000000000002E-2</v>
      </c>
      <c r="H16825">
        <v>41</v>
      </c>
      <c r="I16825">
        <v>6.4</v>
      </c>
      <c r="J16825">
        <v>8.1999999999999998E-4</v>
      </c>
      <c r="K16825">
        <v>0.28199999999999997</v>
      </c>
      <c r="L16825">
        <v>1.2553999999999996</v>
      </c>
      <c r="M16825" s="2">
        <f t="shared" si="528"/>
        <v>73.333333333333329</v>
      </c>
      <c r="N16825" t="s">
        <v>19</v>
      </c>
    </row>
    <row r="16826" spans="1:14">
      <c r="A16826">
        <v>23</v>
      </c>
      <c r="B16826" t="s">
        <v>17769</v>
      </c>
      <c r="C16826" t="s">
        <v>17770</v>
      </c>
      <c r="D16826">
        <v>514</v>
      </c>
      <c r="E16826" s="1">
        <v>0.50900000000000001</v>
      </c>
      <c r="F16826">
        <v>0.58699999999999997</v>
      </c>
      <c r="G16826">
        <v>7.9000000000000001E-2</v>
      </c>
      <c r="H16826">
        <v>63</v>
      </c>
      <c r="I16826">
        <v>8.1999999999999993</v>
      </c>
      <c r="J16826">
        <v>1.08E-3</v>
      </c>
      <c r="K16826">
        <v>0.216</v>
      </c>
      <c r="L16826">
        <v>1.2553999999999996</v>
      </c>
      <c r="M16826" s="2">
        <f t="shared" si="528"/>
        <v>76.666666666666671</v>
      </c>
      <c r="N16826" t="s">
        <v>19</v>
      </c>
    </row>
    <row r="16827" spans="1:14">
      <c r="A16827">
        <v>24</v>
      </c>
      <c r="B16827" t="s">
        <v>7829</v>
      </c>
      <c r="C16827" t="s">
        <v>7830</v>
      </c>
      <c r="D16827">
        <v>43</v>
      </c>
      <c r="E16827" s="1">
        <v>0.5</v>
      </c>
      <c r="F16827">
        <v>0.71699999999999997</v>
      </c>
      <c r="G16827">
        <v>0</v>
      </c>
      <c r="H16827">
        <v>19</v>
      </c>
      <c r="J16827">
        <v>3.4000000000000002E-4</v>
      </c>
      <c r="K16827">
        <v>0.32600000000000001</v>
      </c>
      <c r="L16827">
        <v>1.2553999999999996</v>
      </c>
      <c r="M16827" s="2">
        <f t="shared" si="528"/>
        <v>80</v>
      </c>
      <c r="N16827" t="s">
        <v>19</v>
      </c>
    </row>
    <row r="16828" spans="1:14">
      <c r="A16828">
        <v>25</v>
      </c>
      <c r="B16828" t="s">
        <v>13363</v>
      </c>
      <c r="C16828" t="s">
        <v>13364</v>
      </c>
      <c r="D16828">
        <v>8671</v>
      </c>
      <c r="E16828" s="1">
        <v>0.442</v>
      </c>
      <c r="F16828">
        <v>0.63600000000000001</v>
      </c>
      <c r="G16828">
        <v>0.03</v>
      </c>
      <c r="H16828">
        <v>643</v>
      </c>
      <c r="I16828">
        <v>9</v>
      </c>
      <c r="J16828">
        <v>1.528E-2</v>
      </c>
      <c r="K16828">
        <v>0.20499999999999999</v>
      </c>
      <c r="L16828">
        <v>1.2553999999999996</v>
      </c>
      <c r="M16828" s="2">
        <f t="shared" si="528"/>
        <v>83.333333333333343</v>
      </c>
      <c r="N16828" t="s">
        <v>19</v>
      </c>
    </row>
    <row r="16829" spans="1:14">
      <c r="A16829">
        <v>26</v>
      </c>
      <c r="B16829" t="s">
        <v>7831</v>
      </c>
      <c r="C16829" t="s">
        <v>7832</v>
      </c>
      <c r="D16829">
        <v>272</v>
      </c>
      <c r="E16829" s="1">
        <v>0.42699999999999999</v>
      </c>
      <c r="F16829">
        <v>0.65200000000000002</v>
      </c>
      <c r="G16829">
        <v>9.2999999999999999E-2</v>
      </c>
      <c r="H16829">
        <v>43</v>
      </c>
      <c r="I16829">
        <v>6.3</v>
      </c>
      <c r="J16829">
        <v>8.7000000000000001E-4</v>
      </c>
      <c r="K16829">
        <v>0.27100000000000002</v>
      </c>
      <c r="L16829">
        <v>1.2553999999999996</v>
      </c>
      <c r="M16829" s="2">
        <f t="shared" si="528"/>
        <v>86.666666666666671</v>
      </c>
      <c r="N16829" t="s">
        <v>19</v>
      </c>
    </row>
    <row r="16830" spans="1:14">
      <c r="A16830">
        <v>27</v>
      </c>
      <c r="B16830" t="s">
        <v>17749</v>
      </c>
      <c r="C16830" t="s">
        <v>17750</v>
      </c>
      <c r="D16830">
        <v>88</v>
      </c>
      <c r="E16830" s="1">
        <v>0.30199999999999999</v>
      </c>
      <c r="F16830">
        <v>0.52200000000000002</v>
      </c>
      <c r="G16830">
        <v>8.6999999999999994E-2</v>
      </c>
      <c r="H16830">
        <v>23</v>
      </c>
      <c r="J16830">
        <v>3.8999999999999999E-4</v>
      </c>
      <c r="K16830">
        <v>0.19700000000000001</v>
      </c>
      <c r="L16830">
        <v>1.2553999999999996</v>
      </c>
      <c r="M16830" s="2">
        <f t="shared" si="528"/>
        <v>90</v>
      </c>
      <c r="N16830" t="s">
        <v>19</v>
      </c>
    </row>
    <row r="16831" spans="1:14">
      <c r="A16831">
        <v>28</v>
      </c>
      <c r="B16831" t="s">
        <v>7827</v>
      </c>
      <c r="C16831" t="s">
        <v>7828</v>
      </c>
      <c r="D16831">
        <v>83</v>
      </c>
      <c r="E16831" s="1">
        <v>0.3</v>
      </c>
      <c r="F16831">
        <v>0.27300000000000002</v>
      </c>
      <c r="G16831">
        <v>5.6000000000000001E-2</v>
      </c>
      <c r="H16831">
        <v>54</v>
      </c>
      <c r="J16831">
        <v>8.0000000000000007E-5</v>
      </c>
      <c r="K16831">
        <v>1.7999999999999999E-2</v>
      </c>
      <c r="L16831">
        <v>1.2553999999999996</v>
      </c>
      <c r="M16831" s="2">
        <f t="shared" si="528"/>
        <v>93.333333333333329</v>
      </c>
      <c r="N16831" t="s">
        <v>19</v>
      </c>
    </row>
    <row r="16832" spans="1:14">
      <c r="A16832">
        <v>29</v>
      </c>
      <c r="B16832" t="s">
        <v>13331</v>
      </c>
      <c r="C16832" t="s">
        <v>13332</v>
      </c>
      <c r="D16832">
        <v>164</v>
      </c>
      <c r="E16832" s="1">
        <v>0.29499999999999998</v>
      </c>
      <c r="F16832">
        <v>0.57999999999999996</v>
      </c>
      <c r="G16832">
        <v>1.2669999999999999</v>
      </c>
      <c r="H16832">
        <v>30</v>
      </c>
      <c r="I16832">
        <v>4.5999999999999996</v>
      </c>
      <c r="J16832">
        <v>4.0000000000000002E-4</v>
      </c>
      <c r="K16832">
        <v>0.20599999999999999</v>
      </c>
      <c r="L16832">
        <v>1.2553999999999996</v>
      </c>
      <c r="M16832" s="2">
        <f t="shared" si="528"/>
        <v>96.666666666666671</v>
      </c>
      <c r="N16832" t="s">
        <v>19</v>
      </c>
    </row>
    <row r="16833" spans="1:14">
      <c r="A16833">
        <v>30</v>
      </c>
      <c r="B16833" t="s">
        <v>13255</v>
      </c>
      <c r="C16833" t="s">
        <v>13256</v>
      </c>
      <c r="D16833">
        <v>164</v>
      </c>
      <c r="E16833" s="1">
        <v>9.5000000000000001E-2</v>
      </c>
      <c r="F16833">
        <v>0.14699999999999999</v>
      </c>
      <c r="G16833">
        <v>0</v>
      </c>
      <c r="H16833">
        <v>50</v>
      </c>
      <c r="I16833" t="s">
        <v>18288</v>
      </c>
      <c r="J16833">
        <v>2.2000000000000001E-4</v>
      </c>
      <c r="K16833">
        <v>4.9000000000000002E-2</v>
      </c>
      <c r="L16833">
        <v>1.2553999999999996</v>
      </c>
      <c r="M16833" s="2">
        <f t="shared" si="528"/>
        <v>100</v>
      </c>
      <c r="N16833" t="s">
        <v>19</v>
      </c>
    </row>
    <row r="16834" spans="1:14" s="3" customFormat="1">
      <c r="E16834" s="4"/>
      <c r="M16834" s="5"/>
    </row>
    <row r="16835" spans="1:14">
      <c r="A16835">
        <v>1</v>
      </c>
      <c r="B16835" t="s">
        <v>5354</v>
      </c>
      <c r="C16835" t="s">
        <v>5355</v>
      </c>
      <c r="D16835">
        <v>6012</v>
      </c>
      <c r="E16835" s="1">
        <v>4.569</v>
      </c>
      <c r="F16835">
        <v>4.9630000000000001</v>
      </c>
      <c r="G16835">
        <v>0.77600000000000002</v>
      </c>
      <c r="H16835">
        <v>500</v>
      </c>
      <c r="I16835">
        <v>2.5</v>
      </c>
      <c r="J16835">
        <v>2.9360000000000001E-2</v>
      </c>
      <c r="K16835">
        <v>1.48</v>
      </c>
      <c r="L16835">
        <f>AVERAGE(E16835:E16855)</f>
        <v>1.428952380952381</v>
      </c>
      <c r="M16835" s="2">
        <f t="shared" ref="M16835:M16855" si="529">A16835/21*100</f>
        <v>4.7619047619047619</v>
      </c>
      <c r="N16835" t="s">
        <v>20</v>
      </c>
    </row>
    <row r="16836" spans="1:14">
      <c r="A16836">
        <v>2</v>
      </c>
      <c r="B16836" t="s">
        <v>5338</v>
      </c>
      <c r="C16836" t="s">
        <v>5339</v>
      </c>
      <c r="D16836">
        <v>6532</v>
      </c>
      <c r="E16836" s="1">
        <v>3.4</v>
      </c>
      <c r="F16836">
        <v>3.476</v>
      </c>
      <c r="G16836">
        <v>0.55800000000000005</v>
      </c>
      <c r="H16836">
        <v>430</v>
      </c>
      <c r="I16836">
        <v>3.3</v>
      </c>
      <c r="J16836">
        <v>2.435E-2</v>
      </c>
      <c r="K16836">
        <v>0.89900000000000002</v>
      </c>
      <c r="L16836">
        <v>1.428952380952381</v>
      </c>
      <c r="M16836" s="2">
        <f t="shared" si="529"/>
        <v>9.5238095238095237</v>
      </c>
      <c r="N16836" t="s">
        <v>20</v>
      </c>
    </row>
    <row r="16837" spans="1:14">
      <c r="A16837">
        <v>3</v>
      </c>
      <c r="B16837" t="s">
        <v>3185</v>
      </c>
      <c r="C16837" t="s">
        <v>3186</v>
      </c>
      <c r="D16837">
        <v>6119</v>
      </c>
      <c r="E16837" s="1">
        <v>2.9380000000000002</v>
      </c>
      <c r="F16837">
        <v>2.988</v>
      </c>
      <c r="G16837">
        <v>0.44900000000000001</v>
      </c>
      <c r="H16837">
        <v>196</v>
      </c>
      <c r="I16837">
        <v>6.3</v>
      </c>
      <c r="J16837">
        <v>1.7430000000000001E-2</v>
      </c>
      <c r="K16837">
        <v>1.0620000000000001</v>
      </c>
      <c r="L16837">
        <v>1.428952380952381</v>
      </c>
      <c r="M16837" s="2">
        <f t="shared" si="529"/>
        <v>14.285714285714285</v>
      </c>
      <c r="N16837" t="s">
        <v>20</v>
      </c>
    </row>
    <row r="16838" spans="1:14">
      <c r="A16838">
        <v>4</v>
      </c>
      <c r="B16838" t="s">
        <v>5312</v>
      </c>
      <c r="C16838" t="s">
        <v>5313</v>
      </c>
      <c r="D16838">
        <v>5090</v>
      </c>
      <c r="E16838" s="1">
        <v>2.7869999999999999</v>
      </c>
      <c r="F16838">
        <v>2.5110000000000001</v>
      </c>
      <c r="G16838">
        <v>0.64500000000000002</v>
      </c>
      <c r="H16838">
        <v>166</v>
      </c>
      <c r="I16838">
        <v>7.5</v>
      </c>
      <c r="J16838">
        <v>8.6499999999999997E-3</v>
      </c>
      <c r="K16838">
        <v>0.64</v>
      </c>
      <c r="L16838">
        <v>1.428952380952381</v>
      </c>
      <c r="M16838" s="2">
        <f t="shared" si="529"/>
        <v>19.047619047619047</v>
      </c>
      <c r="N16838" t="s">
        <v>20</v>
      </c>
    </row>
    <row r="16839" spans="1:14">
      <c r="A16839">
        <v>5</v>
      </c>
      <c r="B16839" t="s">
        <v>3033</v>
      </c>
      <c r="C16839" t="s">
        <v>3034</v>
      </c>
      <c r="D16839">
        <v>18365</v>
      </c>
      <c r="E16839" s="1">
        <v>2.5339999999999998</v>
      </c>
      <c r="F16839">
        <v>2.8959999999999999</v>
      </c>
      <c r="G16839">
        <v>0.68400000000000005</v>
      </c>
      <c r="H16839">
        <v>364</v>
      </c>
      <c r="I16839">
        <v>9.1999999999999993</v>
      </c>
      <c r="J16839">
        <v>3.0929999999999999E-2</v>
      </c>
      <c r="K16839">
        <v>0.9</v>
      </c>
      <c r="L16839">
        <v>1.428952380952381</v>
      </c>
      <c r="M16839" s="2">
        <f t="shared" si="529"/>
        <v>23.809523809523807</v>
      </c>
      <c r="N16839" t="s">
        <v>20</v>
      </c>
    </row>
    <row r="16840" spans="1:14">
      <c r="A16840">
        <v>6</v>
      </c>
      <c r="B16840" t="s">
        <v>3175</v>
      </c>
      <c r="C16840" t="s">
        <v>3176</v>
      </c>
      <c r="D16840">
        <v>8152</v>
      </c>
      <c r="E16840" s="1">
        <v>1.823</v>
      </c>
      <c r="F16840">
        <v>2.4590000000000001</v>
      </c>
      <c r="G16840">
        <v>0.46500000000000002</v>
      </c>
      <c r="H16840">
        <v>129</v>
      </c>
      <c r="I16840" t="s">
        <v>18288</v>
      </c>
      <c r="J16840">
        <v>1.193E-2</v>
      </c>
      <c r="K16840">
        <v>0.75700000000000001</v>
      </c>
      <c r="L16840">
        <v>1.428952380952381</v>
      </c>
      <c r="M16840" s="2">
        <f t="shared" si="529"/>
        <v>28.571428571428569</v>
      </c>
      <c r="N16840" t="s">
        <v>20</v>
      </c>
    </row>
    <row r="16841" spans="1:14">
      <c r="A16841">
        <v>7</v>
      </c>
      <c r="B16841" t="s">
        <v>5340</v>
      </c>
      <c r="C16841" t="s">
        <v>5341</v>
      </c>
      <c r="D16841">
        <v>5144</v>
      </c>
      <c r="E16841" s="1">
        <v>1.363</v>
      </c>
      <c r="F16841">
        <v>1.962</v>
      </c>
      <c r="G16841">
        <v>0.14099999999999999</v>
      </c>
      <c r="H16841">
        <v>177</v>
      </c>
      <c r="I16841">
        <v>8.4</v>
      </c>
      <c r="J16841">
        <v>8.26E-3</v>
      </c>
      <c r="K16841">
        <v>0.50600000000000001</v>
      </c>
      <c r="L16841">
        <v>1.428952380952381</v>
      </c>
      <c r="M16841" s="2">
        <f t="shared" si="529"/>
        <v>33.333333333333329</v>
      </c>
      <c r="N16841" t="s">
        <v>20</v>
      </c>
    </row>
    <row r="16842" spans="1:14">
      <c r="A16842">
        <v>8</v>
      </c>
      <c r="B16842" t="s">
        <v>5316</v>
      </c>
      <c r="C16842" t="s">
        <v>5317</v>
      </c>
      <c r="D16842">
        <v>2821</v>
      </c>
      <c r="E16842" s="1">
        <v>1.3129999999999999</v>
      </c>
      <c r="F16842">
        <v>1.417</v>
      </c>
      <c r="H16842">
        <v>0</v>
      </c>
      <c r="I16842" t="s">
        <v>18288</v>
      </c>
      <c r="J16842">
        <v>3.0899999999999999E-3</v>
      </c>
      <c r="K16842">
        <v>0.42299999999999999</v>
      </c>
      <c r="L16842">
        <v>1.428952380952381</v>
      </c>
      <c r="M16842" s="2">
        <f t="shared" si="529"/>
        <v>38.095238095238095</v>
      </c>
      <c r="N16842" t="s">
        <v>20</v>
      </c>
    </row>
    <row r="16843" spans="1:14">
      <c r="A16843">
        <v>9</v>
      </c>
      <c r="B16843" t="s">
        <v>8921</v>
      </c>
      <c r="C16843" t="s">
        <v>8922</v>
      </c>
      <c r="D16843">
        <v>460</v>
      </c>
      <c r="E16843" s="1">
        <v>1.0409999999999999</v>
      </c>
      <c r="G16843">
        <v>5.0999999999999997E-2</v>
      </c>
      <c r="H16843">
        <v>39</v>
      </c>
      <c r="I16843">
        <v>4.5999999999999996</v>
      </c>
      <c r="J16843">
        <v>1.64E-3</v>
      </c>
      <c r="L16843">
        <v>1.428952380952381</v>
      </c>
      <c r="M16843" s="2">
        <f t="shared" si="529"/>
        <v>42.857142857142854</v>
      </c>
      <c r="N16843" t="s">
        <v>20</v>
      </c>
    </row>
    <row r="16844" spans="1:14">
      <c r="A16844">
        <v>10</v>
      </c>
      <c r="B16844" t="s">
        <v>5504</v>
      </c>
      <c r="C16844" t="s">
        <v>5505</v>
      </c>
      <c r="D16844">
        <v>1404</v>
      </c>
      <c r="E16844" s="1">
        <v>1.006</v>
      </c>
      <c r="F16844">
        <v>1.153</v>
      </c>
      <c r="G16844">
        <v>0.27100000000000002</v>
      </c>
      <c r="H16844">
        <v>85</v>
      </c>
      <c r="I16844">
        <v>8.3000000000000007</v>
      </c>
      <c r="J16844">
        <v>2.66E-3</v>
      </c>
      <c r="K16844">
        <v>0.374</v>
      </c>
      <c r="L16844">
        <v>1.428952380952381</v>
      </c>
      <c r="M16844" s="2">
        <f t="shared" si="529"/>
        <v>47.619047619047613</v>
      </c>
      <c r="N16844" t="s">
        <v>20</v>
      </c>
    </row>
    <row r="16845" spans="1:14">
      <c r="A16845">
        <v>11</v>
      </c>
      <c r="B16845" t="s">
        <v>7847</v>
      </c>
      <c r="C16845" t="s">
        <v>7848</v>
      </c>
      <c r="D16845">
        <v>1541</v>
      </c>
      <c r="E16845" s="1">
        <v>0.95899999999999996</v>
      </c>
      <c r="G16845">
        <v>7.0999999999999994E-2</v>
      </c>
      <c r="H16845">
        <v>70</v>
      </c>
      <c r="I16845" t="s">
        <v>18288</v>
      </c>
      <c r="J16845">
        <v>1.83E-3</v>
      </c>
      <c r="L16845">
        <v>1.428952380952381</v>
      </c>
      <c r="M16845" s="2">
        <f t="shared" si="529"/>
        <v>52.380952380952387</v>
      </c>
      <c r="N16845" t="s">
        <v>20</v>
      </c>
    </row>
    <row r="16846" spans="1:14">
      <c r="A16846">
        <v>12</v>
      </c>
      <c r="B16846" t="s">
        <v>7849</v>
      </c>
      <c r="C16846" t="s">
        <v>7850</v>
      </c>
      <c r="D16846">
        <v>1983</v>
      </c>
      <c r="E16846" s="1">
        <v>0.92600000000000005</v>
      </c>
      <c r="F16846">
        <v>0.97099999999999997</v>
      </c>
      <c r="G16846">
        <v>0.14599999999999999</v>
      </c>
      <c r="H16846">
        <v>157</v>
      </c>
      <c r="I16846">
        <v>6.9</v>
      </c>
      <c r="J16846">
        <v>3.31E-3</v>
      </c>
      <c r="K16846">
        <v>0.222</v>
      </c>
      <c r="L16846">
        <v>1.428952380952381</v>
      </c>
      <c r="M16846" s="2">
        <f t="shared" si="529"/>
        <v>57.142857142857139</v>
      </c>
      <c r="N16846" t="s">
        <v>20</v>
      </c>
    </row>
    <row r="16847" spans="1:14">
      <c r="A16847">
        <v>13</v>
      </c>
      <c r="B16847" t="s">
        <v>5362</v>
      </c>
      <c r="C16847" t="s">
        <v>5363</v>
      </c>
      <c r="D16847">
        <v>486</v>
      </c>
      <c r="E16847" s="1">
        <v>0.92100000000000004</v>
      </c>
      <c r="F16847">
        <v>1.0389999999999999</v>
      </c>
      <c r="G16847">
        <v>4.9000000000000002E-2</v>
      </c>
      <c r="H16847">
        <v>82</v>
      </c>
      <c r="I16847">
        <v>4.8</v>
      </c>
      <c r="J16847">
        <v>1.1999999999999999E-3</v>
      </c>
      <c r="K16847">
        <v>0.24299999999999999</v>
      </c>
      <c r="L16847">
        <v>1.428952380952381</v>
      </c>
      <c r="M16847" s="2">
        <f t="shared" si="529"/>
        <v>61.904761904761905</v>
      </c>
      <c r="N16847" t="s">
        <v>20</v>
      </c>
    </row>
    <row r="16848" spans="1:14">
      <c r="A16848">
        <v>14</v>
      </c>
      <c r="B16848" t="s">
        <v>5442</v>
      </c>
      <c r="C16848" t="s">
        <v>5443</v>
      </c>
      <c r="D16848">
        <v>789</v>
      </c>
      <c r="E16848" s="1">
        <v>0.92</v>
      </c>
      <c r="F16848">
        <v>0.97899999999999998</v>
      </c>
      <c r="H16848">
        <v>0</v>
      </c>
      <c r="I16848">
        <v>9.4</v>
      </c>
      <c r="J16848">
        <v>1.4300000000000001E-3</v>
      </c>
      <c r="K16848">
        <v>0.35</v>
      </c>
      <c r="L16848">
        <v>1.428952380952381</v>
      </c>
      <c r="M16848" s="2">
        <f t="shared" si="529"/>
        <v>66.666666666666657</v>
      </c>
      <c r="N16848" t="s">
        <v>20</v>
      </c>
    </row>
    <row r="16849" spans="1:14">
      <c r="A16849">
        <v>15</v>
      </c>
      <c r="B16849" t="s">
        <v>19768</v>
      </c>
      <c r="C16849" t="s">
        <v>19769</v>
      </c>
      <c r="D16849">
        <v>754</v>
      </c>
      <c r="E16849" s="1">
        <v>0.85699999999999998</v>
      </c>
      <c r="F16849">
        <v>1.1879999999999999</v>
      </c>
      <c r="G16849">
        <v>7.0999999999999994E-2</v>
      </c>
      <c r="H16849">
        <v>28</v>
      </c>
      <c r="I16849">
        <v>9.3000000000000007</v>
      </c>
      <c r="J16849">
        <v>1.25E-3</v>
      </c>
      <c r="K16849">
        <v>0.36299999999999999</v>
      </c>
      <c r="L16849">
        <v>1.428952380952381</v>
      </c>
      <c r="M16849" s="2">
        <f t="shared" si="529"/>
        <v>71.428571428571431</v>
      </c>
      <c r="N16849" t="s">
        <v>20</v>
      </c>
    </row>
    <row r="16850" spans="1:14">
      <c r="A16850">
        <v>16</v>
      </c>
      <c r="B16850" t="s">
        <v>3183</v>
      </c>
      <c r="C16850" t="s">
        <v>3184</v>
      </c>
      <c r="D16850">
        <v>749</v>
      </c>
      <c r="E16850" s="1">
        <v>0.61099999999999999</v>
      </c>
      <c r="F16850">
        <v>0.61599999999999999</v>
      </c>
      <c r="G16850">
        <v>0.16500000000000001</v>
      </c>
      <c r="H16850">
        <v>79</v>
      </c>
      <c r="I16850">
        <v>7.1</v>
      </c>
      <c r="J16850">
        <v>1.82E-3</v>
      </c>
      <c r="K16850">
        <v>0.20899999999999999</v>
      </c>
      <c r="L16850">
        <v>1.428952380952381</v>
      </c>
      <c r="M16850" s="2">
        <f t="shared" si="529"/>
        <v>76.19047619047619</v>
      </c>
      <c r="N16850" t="s">
        <v>20</v>
      </c>
    </row>
    <row r="16851" spans="1:14">
      <c r="A16851">
        <v>17</v>
      </c>
      <c r="B16851" t="s">
        <v>8937</v>
      </c>
      <c r="C16851" t="s">
        <v>8938</v>
      </c>
      <c r="D16851">
        <v>2450</v>
      </c>
      <c r="E16851" s="1">
        <v>0.60699999999999998</v>
      </c>
      <c r="G16851">
        <v>5.7000000000000002E-2</v>
      </c>
      <c r="H16851">
        <v>174</v>
      </c>
      <c r="I16851" t="s">
        <v>18288</v>
      </c>
      <c r="J16851">
        <v>3.0799999999999998E-3</v>
      </c>
      <c r="L16851">
        <v>1.428952380952381</v>
      </c>
      <c r="M16851" s="2">
        <f t="shared" si="529"/>
        <v>80.952380952380949</v>
      </c>
      <c r="N16851" t="s">
        <v>20</v>
      </c>
    </row>
    <row r="16852" spans="1:14">
      <c r="A16852">
        <v>18</v>
      </c>
      <c r="B16852" t="s">
        <v>7801</v>
      </c>
      <c r="C16852" t="s">
        <v>7802</v>
      </c>
      <c r="D16852">
        <v>298</v>
      </c>
      <c r="E16852" s="1">
        <v>0.54500000000000004</v>
      </c>
      <c r="F16852">
        <v>0.442</v>
      </c>
      <c r="G16852">
        <v>0.21</v>
      </c>
      <c r="H16852">
        <v>62</v>
      </c>
      <c r="I16852">
        <v>5.9</v>
      </c>
      <c r="J16852">
        <v>4.6999999999999999E-4</v>
      </c>
      <c r="K16852">
        <v>8.5000000000000006E-2</v>
      </c>
      <c r="L16852">
        <v>1.428952380952381</v>
      </c>
      <c r="M16852" s="2">
        <f t="shared" si="529"/>
        <v>85.714285714285708</v>
      </c>
      <c r="N16852" t="s">
        <v>20</v>
      </c>
    </row>
    <row r="16853" spans="1:14">
      <c r="A16853">
        <v>19</v>
      </c>
      <c r="B16853" t="s">
        <v>3051</v>
      </c>
      <c r="C16853" t="s">
        <v>3052</v>
      </c>
      <c r="D16853">
        <v>269</v>
      </c>
      <c r="E16853" s="1">
        <v>0.502</v>
      </c>
      <c r="F16853">
        <v>0.40300000000000002</v>
      </c>
      <c r="G16853">
        <v>0.14599999999999999</v>
      </c>
      <c r="H16853">
        <v>198</v>
      </c>
      <c r="I16853">
        <v>1.9</v>
      </c>
      <c r="J16853">
        <v>8.4000000000000003E-4</v>
      </c>
      <c r="K16853">
        <v>8.1000000000000003E-2</v>
      </c>
      <c r="L16853">
        <v>1.428952380952381</v>
      </c>
      <c r="M16853" s="2">
        <f t="shared" si="529"/>
        <v>90.476190476190482</v>
      </c>
      <c r="N16853" t="s">
        <v>20</v>
      </c>
    </row>
    <row r="16854" spans="1:14">
      <c r="A16854">
        <v>20</v>
      </c>
      <c r="B16854" t="s">
        <v>7843</v>
      </c>
      <c r="C16854" t="s">
        <v>7844</v>
      </c>
      <c r="D16854">
        <v>363</v>
      </c>
      <c r="E16854" s="1">
        <v>0.315</v>
      </c>
      <c r="F16854">
        <v>0.56299999999999994</v>
      </c>
      <c r="G16854">
        <v>0.28899999999999998</v>
      </c>
      <c r="H16854">
        <v>45</v>
      </c>
      <c r="I16854">
        <v>5.8</v>
      </c>
      <c r="J16854">
        <v>8.0000000000000004E-4</v>
      </c>
      <c r="K16854">
        <v>0.14499999999999999</v>
      </c>
      <c r="L16854">
        <v>1.428952380952381</v>
      </c>
      <c r="M16854" s="2">
        <f t="shared" si="529"/>
        <v>95.238095238095227</v>
      </c>
      <c r="N16854" t="s">
        <v>20</v>
      </c>
    </row>
    <row r="16855" spans="1:14">
      <c r="A16855">
        <v>21</v>
      </c>
      <c r="B16855" t="s">
        <v>7845</v>
      </c>
      <c r="C16855" t="s">
        <v>7846</v>
      </c>
      <c r="D16855">
        <v>13</v>
      </c>
      <c r="E16855" s="1">
        <v>7.0999999999999994E-2</v>
      </c>
      <c r="F16855">
        <v>5.6000000000000001E-2</v>
      </c>
      <c r="J16855">
        <v>1.0000000000000001E-5</v>
      </c>
      <c r="K16855">
        <v>1.0999999999999999E-2</v>
      </c>
      <c r="L16855">
        <v>1.428952380952381</v>
      </c>
      <c r="M16855" s="2">
        <f t="shared" si="529"/>
        <v>100</v>
      </c>
      <c r="N16855" t="s">
        <v>20</v>
      </c>
    </row>
    <row r="16856" spans="1:14" s="3" customFormat="1">
      <c r="E16856" s="4"/>
      <c r="M16856" s="5"/>
    </row>
    <row r="16857" spans="1:14">
      <c r="A16857">
        <v>1</v>
      </c>
      <c r="B16857" t="s">
        <v>4085</v>
      </c>
      <c r="C16857" t="s">
        <v>4084</v>
      </c>
      <c r="D16857">
        <v>1490</v>
      </c>
      <c r="E16857" s="1">
        <v>2.319</v>
      </c>
      <c r="F16857">
        <v>2.0590000000000002</v>
      </c>
      <c r="G16857">
        <v>0.36</v>
      </c>
      <c r="H16857">
        <v>25</v>
      </c>
      <c r="I16857" t="s">
        <v>18288</v>
      </c>
      <c r="J16857">
        <v>2.1099999999999999E-3</v>
      </c>
      <c r="K16857">
        <v>0.89</v>
      </c>
      <c r="L16857">
        <f>AVERAGE(E16857:E16893)</f>
        <v>1.0301351351351351</v>
      </c>
      <c r="M16857" s="2">
        <f t="shared" ref="M16857:M16893" si="530">A16857/37*100</f>
        <v>2.7027027027027026</v>
      </c>
      <c r="N16857" t="s">
        <v>105</v>
      </c>
    </row>
    <row r="16858" spans="1:14">
      <c r="A16858">
        <v>2</v>
      </c>
      <c r="B16858" t="s">
        <v>19976</v>
      </c>
      <c r="C16858" t="s">
        <v>19977</v>
      </c>
      <c r="D16858">
        <v>5333</v>
      </c>
      <c r="E16858" s="1">
        <v>2.3140000000000001</v>
      </c>
      <c r="F16858">
        <v>3.137</v>
      </c>
      <c r="G16858">
        <v>0.39100000000000001</v>
      </c>
      <c r="H16858">
        <v>174</v>
      </c>
      <c r="I16858">
        <v>6.8</v>
      </c>
      <c r="J16858">
        <v>9.58E-3</v>
      </c>
      <c r="K16858">
        <v>0.78700000000000003</v>
      </c>
      <c r="L16858">
        <v>1.0301351351351351</v>
      </c>
      <c r="M16858" s="2">
        <f t="shared" si="530"/>
        <v>5.4054054054054053</v>
      </c>
      <c r="N16858" t="s">
        <v>105</v>
      </c>
    </row>
    <row r="16859" spans="1:14">
      <c r="A16859">
        <v>3</v>
      </c>
      <c r="B16859" t="s">
        <v>5928</v>
      </c>
      <c r="C16859" t="s">
        <v>5927</v>
      </c>
      <c r="D16859">
        <v>2759</v>
      </c>
      <c r="E16859" s="1">
        <v>1.91</v>
      </c>
      <c r="F16859">
        <v>2.87</v>
      </c>
      <c r="G16859">
        <v>0.28299999999999997</v>
      </c>
      <c r="H16859">
        <v>46</v>
      </c>
      <c r="I16859" t="s">
        <v>18288</v>
      </c>
      <c r="J16859">
        <v>9.6200000000000001E-3</v>
      </c>
      <c r="K16859">
        <v>1.9870000000000001</v>
      </c>
      <c r="L16859">
        <v>1.0301351351351351</v>
      </c>
      <c r="M16859" s="2">
        <f t="shared" si="530"/>
        <v>8.1081081081081088</v>
      </c>
      <c r="N16859" t="s">
        <v>105</v>
      </c>
    </row>
    <row r="16860" spans="1:14">
      <c r="A16860">
        <v>4</v>
      </c>
      <c r="B16860" t="s">
        <v>2944</v>
      </c>
      <c r="C16860" t="s">
        <v>2943</v>
      </c>
      <c r="D16860">
        <v>932</v>
      </c>
      <c r="E16860" s="1">
        <v>1.6970000000000001</v>
      </c>
      <c r="F16860">
        <v>1.8120000000000001</v>
      </c>
      <c r="G16860">
        <v>0.91100000000000003</v>
      </c>
      <c r="H16860">
        <v>56</v>
      </c>
      <c r="I16860">
        <v>6.3</v>
      </c>
      <c r="J16860">
        <v>2.32E-3</v>
      </c>
      <c r="K16860">
        <v>0.60799999999999998</v>
      </c>
      <c r="L16860">
        <v>1.0301351351351351</v>
      </c>
      <c r="M16860" s="2">
        <f t="shared" si="530"/>
        <v>10.810810810810811</v>
      </c>
      <c r="N16860" t="s">
        <v>105</v>
      </c>
    </row>
    <row r="16861" spans="1:14">
      <c r="A16861">
        <v>5</v>
      </c>
      <c r="B16861" t="s">
        <v>11276</v>
      </c>
      <c r="C16861" t="s">
        <v>11277</v>
      </c>
      <c r="D16861">
        <v>533</v>
      </c>
      <c r="E16861" s="1">
        <v>1.6319999999999999</v>
      </c>
      <c r="G16861">
        <v>0.28000000000000003</v>
      </c>
      <c r="H16861">
        <v>50</v>
      </c>
      <c r="I16861">
        <v>5.2</v>
      </c>
      <c r="J16861">
        <v>1.06E-3</v>
      </c>
      <c r="L16861">
        <v>1.0301351351351351</v>
      </c>
      <c r="M16861" s="2">
        <f t="shared" si="530"/>
        <v>13.513513513513514</v>
      </c>
      <c r="N16861" t="s">
        <v>105</v>
      </c>
    </row>
    <row r="16862" spans="1:14">
      <c r="A16862">
        <v>6</v>
      </c>
      <c r="B16862" t="s">
        <v>2938</v>
      </c>
      <c r="C16862" t="s">
        <v>2937</v>
      </c>
      <c r="D16862">
        <v>1942</v>
      </c>
      <c r="E16862" s="1">
        <v>1.5429999999999999</v>
      </c>
      <c r="F16862">
        <v>2.056</v>
      </c>
      <c r="G16862">
        <v>0.82599999999999996</v>
      </c>
      <c r="H16862">
        <v>69</v>
      </c>
      <c r="I16862">
        <v>7.9</v>
      </c>
      <c r="J16862">
        <v>4.6299999999999996E-3</v>
      </c>
      <c r="K16862">
        <v>0.877</v>
      </c>
      <c r="L16862">
        <v>1.0301351351351351</v>
      </c>
      <c r="M16862" s="2">
        <f t="shared" si="530"/>
        <v>16.216216216216218</v>
      </c>
      <c r="N16862" t="s">
        <v>105</v>
      </c>
    </row>
    <row r="16863" spans="1:14">
      <c r="A16863">
        <v>7</v>
      </c>
      <c r="B16863" t="s">
        <v>6536</v>
      </c>
      <c r="C16863" t="s">
        <v>6535</v>
      </c>
      <c r="D16863">
        <v>569</v>
      </c>
      <c r="E16863" s="1">
        <v>1.5309999999999999</v>
      </c>
      <c r="F16863">
        <v>1.893</v>
      </c>
      <c r="G16863">
        <v>1.833</v>
      </c>
      <c r="H16863">
        <v>24</v>
      </c>
      <c r="I16863">
        <v>6.7</v>
      </c>
      <c r="J16863">
        <v>1.32E-3</v>
      </c>
      <c r="K16863">
        <v>0.67400000000000004</v>
      </c>
      <c r="L16863">
        <v>1.0301351351351351</v>
      </c>
      <c r="M16863" s="2">
        <f t="shared" si="530"/>
        <v>18.918918918918919</v>
      </c>
      <c r="N16863" t="s">
        <v>105</v>
      </c>
    </row>
    <row r="16864" spans="1:14">
      <c r="A16864">
        <v>8</v>
      </c>
      <c r="B16864" t="s">
        <v>4077</v>
      </c>
      <c r="C16864" t="s">
        <v>4076</v>
      </c>
      <c r="D16864">
        <v>765</v>
      </c>
      <c r="E16864" s="1">
        <v>1.5109999999999999</v>
      </c>
      <c r="F16864">
        <v>1.496</v>
      </c>
      <c r="G16864">
        <v>0.111</v>
      </c>
      <c r="H16864">
        <v>27</v>
      </c>
      <c r="I16864">
        <v>8.6999999999999993</v>
      </c>
      <c r="J16864">
        <v>1.4E-3</v>
      </c>
      <c r="K16864">
        <v>0.57499999999999996</v>
      </c>
      <c r="L16864">
        <v>1.0301351351351351</v>
      </c>
      <c r="M16864" s="2">
        <f t="shared" si="530"/>
        <v>21.621621621621621</v>
      </c>
      <c r="N16864" t="s">
        <v>105</v>
      </c>
    </row>
    <row r="16865" spans="1:14">
      <c r="A16865">
        <v>9</v>
      </c>
      <c r="B16865" t="s">
        <v>6534</v>
      </c>
      <c r="C16865" t="s">
        <v>6533</v>
      </c>
      <c r="D16865">
        <v>4707</v>
      </c>
      <c r="E16865" s="1">
        <v>1.4930000000000001</v>
      </c>
      <c r="F16865">
        <v>2.056</v>
      </c>
      <c r="G16865">
        <v>0.31900000000000001</v>
      </c>
      <c r="H16865">
        <v>182</v>
      </c>
      <c r="I16865">
        <v>8.6999999999999993</v>
      </c>
      <c r="J16865">
        <v>9.3299999999999998E-3</v>
      </c>
      <c r="K16865">
        <v>0.80800000000000005</v>
      </c>
      <c r="L16865">
        <v>1.0301351351351351</v>
      </c>
      <c r="M16865" s="2">
        <f t="shared" si="530"/>
        <v>24.324324324324326</v>
      </c>
      <c r="N16865" t="s">
        <v>105</v>
      </c>
    </row>
    <row r="16866" spans="1:14">
      <c r="A16866">
        <v>10</v>
      </c>
      <c r="B16866" t="s">
        <v>6526</v>
      </c>
      <c r="C16866" t="s">
        <v>6525</v>
      </c>
      <c r="D16866">
        <v>870</v>
      </c>
      <c r="E16866" s="1">
        <v>1.4179999999999999</v>
      </c>
      <c r="F16866">
        <v>1.538</v>
      </c>
      <c r="G16866">
        <v>0.28599999999999998</v>
      </c>
      <c r="H16866">
        <v>56</v>
      </c>
      <c r="I16866">
        <v>6.3</v>
      </c>
      <c r="J16866">
        <v>1.8699999999999999E-3</v>
      </c>
      <c r="K16866">
        <v>0.42899999999999999</v>
      </c>
      <c r="L16866">
        <v>1.0301351351351351</v>
      </c>
      <c r="M16866" s="2">
        <f t="shared" si="530"/>
        <v>27.027027027027028</v>
      </c>
      <c r="N16866" t="s">
        <v>105</v>
      </c>
    </row>
    <row r="16867" spans="1:14">
      <c r="A16867">
        <v>11</v>
      </c>
      <c r="B16867" t="s">
        <v>6520</v>
      </c>
      <c r="C16867" t="s">
        <v>6519</v>
      </c>
      <c r="D16867">
        <v>793</v>
      </c>
      <c r="E16867" s="1">
        <v>1.2729999999999999</v>
      </c>
      <c r="F16867">
        <v>2.2919999999999998</v>
      </c>
      <c r="G16867">
        <v>2.8000000000000001E-2</v>
      </c>
      <c r="H16867">
        <v>36</v>
      </c>
      <c r="I16867">
        <v>6.9</v>
      </c>
      <c r="J16867">
        <v>2.16E-3</v>
      </c>
      <c r="K16867">
        <v>0.80100000000000005</v>
      </c>
      <c r="L16867">
        <v>1.0301351351351351</v>
      </c>
      <c r="M16867" s="2">
        <f t="shared" si="530"/>
        <v>29.72972972972973</v>
      </c>
      <c r="N16867" t="s">
        <v>105</v>
      </c>
    </row>
    <row r="16868" spans="1:14">
      <c r="A16868">
        <v>12</v>
      </c>
      <c r="B16868" t="s">
        <v>6518</v>
      </c>
      <c r="C16868" t="s">
        <v>6517</v>
      </c>
      <c r="D16868">
        <v>607</v>
      </c>
      <c r="E16868" s="1">
        <v>1.2569999999999999</v>
      </c>
      <c r="F16868">
        <v>1.407</v>
      </c>
      <c r="G16868">
        <v>0</v>
      </c>
      <c r="H16868">
        <v>18</v>
      </c>
      <c r="I16868">
        <v>9.6</v>
      </c>
      <c r="J16868">
        <v>8.5999999999999998E-4</v>
      </c>
      <c r="K16868">
        <v>0.54</v>
      </c>
      <c r="L16868">
        <v>1.0301351351351351</v>
      </c>
      <c r="M16868" s="2">
        <f t="shared" si="530"/>
        <v>32.432432432432435</v>
      </c>
      <c r="N16868" t="s">
        <v>105</v>
      </c>
    </row>
    <row r="16869" spans="1:14">
      <c r="A16869">
        <v>13</v>
      </c>
      <c r="B16869" t="s">
        <v>4075</v>
      </c>
      <c r="C16869" t="s">
        <v>4074</v>
      </c>
      <c r="D16869">
        <v>371</v>
      </c>
      <c r="E16869" s="1">
        <v>1.238</v>
      </c>
      <c r="F16869">
        <v>2.1459999999999999</v>
      </c>
      <c r="G16869">
        <v>8.3000000000000004E-2</v>
      </c>
      <c r="H16869">
        <v>12</v>
      </c>
      <c r="I16869">
        <v>8.8000000000000007</v>
      </c>
      <c r="J16869">
        <v>7.2999999999999996E-4</v>
      </c>
      <c r="K16869">
        <v>1.016</v>
      </c>
      <c r="L16869">
        <v>1.0301351351351351</v>
      </c>
      <c r="M16869" s="2">
        <f t="shared" si="530"/>
        <v>35.135135135135137</v>
      </c>
      <c r="N16869" t="s">
        <v>105</v>
      </c>
    </row>
    <row r="16870" spans="1:14">
      <c r="A16870">
        <v>14</v>
      </c>
      <c r="B16870" t="s">
        <v>5870</v>
      </c>
      <c r="C16870" t="s">
        <v>5869</v>
      </c>
      <c r="D16870">
        <v>1500</v>
      </c>
      <c r="E16870" s="1">
        <v>1.228</v>
      </c>
      <c r="F16870">
        <v>1.6279999999999999</v>
      </c>
      <c r="G16870">
        <v>0.20200000000000001</v>
      </c>
      <c r="H16870">
        <v>89</v>
      </c>
      <c r="I16870">
        <v>9.8000000000000007</v>
      </c>
      <c r="J16870">
        <v>4.7800000000000004E-3</v>
      </c>
      <c r="K16870">
        <v>1.0900000000000001</v>
      </c>
      <c r="L16870">
        <v>1.0301351351351351</v>
      </c>
      <c r="M16870" s="2">
        <f t="shared" si="530"/>
        <v>37.837837837837839</v>
      </c>
      <c r="N16870" t="s">
        <v>105</v>
      </c>
    </row>
    <row r="16871" spans="1:14">
      <c r="A16871">
        <v>15</v>
      </c>
      <c r="B16871" t="s">
        <v>2659</v>
      </c>
      <c r="C16871" t="s">
        <v>2658</v>
      </c>
      <c r="D16871">
        <v>977</v>
      </c>
      <c r="E16871" s="1">
        <v>1.2110000000000001</v>
      </c>
      <c r="F16871">
        <v>1.83</v>
      </c>
      <c r="G16871">
        <v>3.4000000000000002E-2</v>
      </c>
      <c r="H16871">
        <v>29</v>
      </c>
      <c r="I16871">
        <v>9.4</v>
      </c>
      <c r="J16871">
        <v>2.5400000000000002E-3</v>
      </c>
      <c r="K16871">
        <v>0.94599999999999995</v>
      </c>
      <c r="L16871">
        <v>1.0301351351351351</v>
      </c>
      <c r="M16871" s="2">
        <f t="shared" si="530"/>
        <v>40.54054054054054</v>
      </c>
      <c r="N16871" t="s">
        <v>105</v>
      </c>
    </row>
    <row r="16872" spans="1:14">
      <c r="A16872">
        <v>16</v>
      </c>
      <c r="B16872" t="s">
        <v>2657</v>
      </c>
      <c r="C16872" t="s">
        <v>2656</v>
      </c>
      <c r="D16872">
        <v>884</v>
      </c>
      <c r="E16872" s="1">
        <v>1.127</v>
      </c>
      <c r="F16872">
        <v>1.5449999999999999</v>
      </c>
      <c r="G16872">
        <v>0.50800000000000001</v>
      </c>
      <c r="H16872">
        <v>59</v>
      </c>
      <c r="I16872">
        <v>7.4</v>
      </c>
      <c r="J16872">
        <v>1.97E-3</v>
      </c>
      <c r="K16872">
        <v>0.53800000000000003</v>
      </c>
      <c r="L16872">
        <v>1.0301351351351351</v>
      </c>
      <c r="M16872" s="2">
        <f t="shared" si="530"/>
        <v>43.243243243243242</v>
      </c>
      <c r="N16872" t="s">
        <v>105</v>
      </c>
    </row>
    <row r="16873" spans="1:14">
      <c r="A16873">
        <v>17</v>
      </c>
      <c r="B16873" t="s">
        <v>2655</v>
      </c>
      <c r="C16873" t="s">
        <v>2654</v>
      </c>
      <c r="D16873">
        <v>591</v>
      </c>
      <c r="E16873" s="1">
        <v>1.1200000000000001</v>
      </c>
      <c r="F16873">
        <v>1.5</v>
      </c>
      <c r="G16873">
        <v>0.22700000000000001</v>
      </c>
      <c r="H16873">
        <v>22</v>
      </c>
      <c r="I16873">
        <v>8.3000000000000007</v>
      </c>
      <c r="J16873">
        <v>1.5200000000000001E-3</v>
      </c>
      <c r="K16873">
        <v>0.7</v>
      </c>
      <c r="L16873">
        <v>1.0301351351351351</v>
      </c>
      <c r="M16873" s="2">
        <f t="shared" si="530"/>
        <v>45.945945945945951</v>
      </c>
      <c r="N16873" t="s">
        <v>105</v>
      </c>
    </row>
    <row r="16874" spans="1:14">
      <c r="A16874">
        <v>18</v>
      </c>
      <c r="B16874" t="s">
        <v>1413</v>
      </c>
      <c r="C16874" t="s">
        <v>1412</v>
      </c>
      <c r="D16874">
        <v>680</v>
      </c>
      <c r="E16874" s="1">
        <v>1.02</v>
      </c>
      <c r="F16874">
        <v>1.3069999999999999</v>
      </c>
      <c r="G16874">
        <v>0.11799999999999999</v>
      </c>
      <c r="H16874">
        <v>34</v>
      </c>
      <c r="I16874">
        <v>9.8000000000000007</v>
      </c>
      <c r="J16874">
        <v>1.74E-3</v>
      </c>
      <c r="K16874">
        <v>0.78100000000000003</v>
      </c>
      <c r="L16874">
        <v>1.0301351351351351</v>
      </c>
      <c r="M16874" s="2">
        <f t="shared" si="530"/>
        <v>48.648648648648653</v>
      </c>
      <c r="N16874" t="s">
        <v>105</v>
      </c>
    </row>
    <row r="16875" spans="1:14">
      <c r="A16875">
        <v>19</v>
      </c>
      <c r="B16875" t="s">
        <v>6500</v>
      </c>
      <c r="C16875" t="s">
        <v>6499</v>
      </c>
      <c r="D16875">
        <v>868</v>
      </c>
      <c r="E16875" s="1">
        <v>0.95099999999999996</v>
      </c>
      <c r="F16875">
        <v>1.1759999999999999</v>
      </c>
      <c r="G16875">
        <v>0.182</v>
      </c>
      <c r="H16875">
        <v>55</v>
      </c>
      <c r="I16875">
        <v>8</v>
      </c>
      <c r="J16875">
        <v>1.8E-3</v>
      </c>
      <c r="K16875">
        <v>0.45300000000000001</v>
      </c>
      <c r="L16875">
        <v>1.0301351351351351</v>
      </c>
      <c r="M16875" s="2">
        <f t="shared" si="530"/>
        <v>51.351351351351347</v>
      </c>
      <c r="N16875" t="s">
        <v>105</v>
      </c>
    </row>
    <row r="16876" spans="1:14">
      <c r="A16876">
        <v>20</v>
      </c>
      <c r="B16876" t="s">
        <v>13301</v>
      </c>
      <c r="C16876" t="s">
        <v>13302</v>
      </c>
      <c r="D16876">
        <v>399</v>
      </c>
      <c r="E16876" s="1">
        <v>0.94599999999999995</v>
      </c>
      <c r="F16876">
        <v>1.173</v>
      </c>
      <c r="G16876">
        <v>0.13900000000000001</v>
      </c>
      <c r="H16876">
        <v>36</v>
      </c>
      <c r="I16876">
        <v>6.1</v>
      </c>
      <c r="J16876">
        <v>8.4000000000000003E-4</v>
      </c>
      <c r="K16876">
        <v>0.29699999999999999</v>
      </c>
      <c r="L16876">
        <v>1.0301351351351351</v>
      </c>
      <c r="M16876" s="2">
        <f t="shared" si="530"/>
        <v>54.054054054054056</v>
      </c>
      <c r="N16876" t="s">
        <v>105</v>
      </c>
    </row>
    <row r="16877" spans="1:14">
      <c r="A16877">
        <v>21</v>
      </c>
      <c r="B16877" t="s">
        <v>2575</v>
      </c>
      <c r="C16877" t="s">
        <v>2574</v>
      </c>
      <c r="D16877">
        <v>273</v>
      </c>
      <c r="E16877" s="1">
        <v>0.85</v>
      </c>
      <c r="F16877">
        <v>1.141</v>
      </c>
      <c r="G16877">
        <v>0</v>
      </c>
      <c r="H16877">
        <v>17</v>
      </c>
      <c r="I16877">
        <v>6.8</v>
      </c>
      <c r="J16877">
        <v>9.8999999999999999E-4</v>
      </c>
      <c r="K16877">
        <v>0.57199999999999995</v>
      </c>
      <c r="L16877">
        <v>1.0301351351351351</v>
      </c>
      <c r="M16877" s="2">
        <f t="shared" si="530"/>
        <v>56.756756756756758</v>
      </c>
      <c r="N16877" t="s">
        <v>105</v>
      </c>
    </row>
    <row r="16878" spans="1:14">
      <c r="A16878">
        <v>22</v>
      </c>
      <c r="B16878" t="s">
        <v>2563</v>
      </c>
      <c r="C16878" t="s">
        <v>2562</v>
      </c>
      <c r="D16878">
        <v>555</v>
      </c>
      <c r="E16878" s="1">
        <v>0.77600000000000002</v>
      </c>
      <c r="F16878">
        <v>1.1259999999999999</v>
      </c>
      <c r="G16878">
        <v>8.3000000000000004E-2</v>
      </c>
      <c r="H16878">
        <v>24</v>
      </c>
      <c r="I16878">
        <v>9.1999999999999993</v>
      </c>
      <c r="J16878">
        <v>1.5499999999999999E-3</v>
      </c>
      <c r="K16878">
        <v>0.69399999999999995</v>
      </c>
      <c r="L16878">
        <v>1.0301351351351351</v>
      </c>
      <c r="M16878" s="2">
        <f t="shared" si="530"/>
        <v>59.45945945945946</v>
      </c>
      <c r="N16878" t="s">
        <v>105</v>
      </c>
    </row>
    <row r="16879" spans="1:14">
      <c r="A16879">
        <v>23</v>
      </c>
      <c r="B16879" t="s">
        <v>2653</v>
      </c>
      <c r="C16879" t="s">
        <v>2652</v>
      </c>
      <c r="D16879">
        <v>129</v>
      </c>
      <c r="E16879" s="1">
        <v>0.76700000000000002</v>
      </c>
      <c r="F16879">
        <v>0.7</v>
      </c>
      <c r="G16879">
        <v>0</v>
      </c>
      <c r="H16879">
        <v>21</v>
      </c>
      <c r="I16879">
        <v>6.2</v>
      </c>
      <c r="J16879">
        <v>2.5999999999999998E-4</v>
      </c>
      <c r="K16879">
        <v>0.16300000000000001</v>
      </c>
      <c r="L16879">
        <v>1.0301351351351351</v>
      </c>
      <c r="M16879" s="2">
        <f t="shared" si="530"/>
        <v>62.162162162162161</v>
      </c>
      <c r="N16879" t="s">
        <v>105</v>
      </c>
    </row>
    <row r="16880" spans="1:14">
      <c r="A16880">
        <v>24</v>
      </c>
      <c r="B16880" t="s">
        <v>2047</v>
      </c>
      <c r="C16880" t="s">
        <v>2046</v>
      </c>
      <c r="D16880">
        <v>437</v>
      </c>
      <c r="E16880" s="1">
        <v>0.72299999999999998</v>
      </c>
      <c r="F16880">
        <v>1.292</v>
      </c>
      <c r="G16880">
        <v>0</v>
      </c>
      <c r="H16880">
        <v>26</v>
      </c>
      <c r="I16880">
        <v>9.4</v>
      </c>
      <c r="J16880">
        <v>1.2800000000000001E-3</v>
      </c>
      <c r="K16880">
        <v>0.64800000000000002</v>
      </c>
      <c r="L16880">
        <v>1.0301351351351351</v>
      </c>
      <c r="M16880" s="2">
        <f t="shared" si="530"/>
        <v>64.86486486486487</v>
      </c>
      <c r="N16880" t="s">
        <v>105</v>
      </c>
    </row>
    <row r="16881" spans="1:14">
      <c r="A16881">
        <v>25</v>
      </c>
      <c r="B16881" t="s">
        <v>4055</v>
      </c>
      <c r="C16881" t="s">
        <v>4054</v>
      </c>
      <c r="D16881">
        <v>586</v>
      </c>
      <c r="E16881" s="1">
        <v>0.70599999999999996</v>
      </c>
      <c r="F16881">
        <v>0.90900000000000003</v>
      </c>
      <c r="G16881">
        <v>0.08</v>
      </c>
      <c r="H16881">
        <v>25</v>
      </c>
      <c r="I16881" t="s">
        <v>18288</v>
      </c>
      <c r="J16881">
        <v>8.8999999999999995E-4</v>
      </c>
      <c r="K16881">
        <v>0.51100000000000001</v>
      </c>
      <c r="L16881">
        <v>1.0301351351351351</v>
      </c>
      <c r="M16881" s="2">
        <f t="shared" si="530"/>
        <v>67.567567567567565</v>
      </c>
      <c r="N16881" t="s">
        <v>105</v>
      </c>
    </row>
    <row r="16882" spans="1:14">
      <c r="A16882">
        <v>26</v>
      </c>
      <c r="B16882" t="s">
        <v>6488</v>
      </c>
      <c r="C16882" t="s">
        <v>6487</v>
      </c>
      <c r="D16882">
        <v>238</v>
      </c>
      <c r="E16882" s="1">
        <v>0.69399999999999995</v>
      </c>
      <c r="G16882">
        <v>0</v>
      </c>
      <c r="H16882">
        <v>24</v>
      </c>
      <c r="I16882">
        <v>6.1</v>
      </c>
      <c r="J16882">
        <v>6.8000000000000005E-4</v>
      </c>
      <c r="L16882">
        <v>1.0301351351351351</v>
      </c>
      <c r="M16882" s="2">
        <f t="shared" si="530"/>
        <v>70.270270270270274</v>
      </c>
      <c r="N16882" t="s">
        <v>105</v>
      </c>
    </row>
    <row r="16883" spans="1:14">
      <c r="A16883">
        <v>27</v>
      </c>
      <c r="B16883" t="s">
        <v>1363</v>
      </c>
      <c r="C16883" t="s">
        <v>1362</v>
      </c>
      <c r="D16883">
        <v>1035</v>
      </c>
      <c r="E16883" s="1">
        <v>0.621</v>
      </c>
      <c r="F16883">
        <v>1.2030000000000001</v>
      </c>
      <c r="G16883">
        <v>0.11</v>
      </c>
      <c r="H16883">
        <v>73</v>
      </c>
      <c r="I16883" t="s">
        <v>18288</v>
      </c>
      <c r="J16883">
        <v>2.1900000000000001E-3</v>
      </c>
      <c r="K16883">
        <v>0.53800000000000003</v>
      </c>
      <c r="L16883">
        <v>1.0301351351351351</v>
      </c>
      <c r="M16883" s="2">
        <f t="shared" si="530"/>
        <v>72.972972972972968</v>
      </c>
      <c r="N16883" t="s">
        <v>105</v>
      </c>
    </row>
    <row r="16884" spans="1:14">
      <c r="A16884">
        <v>28</v>
      </c>
      <c r="B16884" t="s">
        <v>2025</v>
      </c>
      <c r="C16884" t="s">
        <v>2024</v>
      </c>
      <c r="D16884">
        <v>465</v>
      </c>
      <c r="E16884" s="1">
        <v>0.61799999999999999</v>
      </c>
      <c r="F16884">
        <v>0.93799999999999994</v>
      </c>
      <c r="G16884">
        <v>0.16</v>
      </c>
      <c r="H16884">
        <v>25</v>
      </c>
      <c r="I16884" t="s">
        <v>18288</v>
      </c>
      <c r="J16884">
        <v>7.7999999999999999E-4</v>
      </c>
      <c r="K16884">
        <v>0.34399999999999997</v>
      </c>
      <c r="L16884">
        <v>1.0301351351351351</v>
      </c>
      <c r="M16884" s="2">
        <f t="shared" si="530"/>
        <v>75.675675675675677</v>
      </c>
      <c r="N16884" t="s">
        <v>105</v>
      </c>
    </row>
    <row r="16885" spans="1:14">
      <c r="A16885">
        <v>29</v>
      </c>
      <c r="B16885" t="s">
        <v>6478</v>
      </c>
      <c r="C16885" t="s">
        <v>6477</v>
      </c>
      <c r="D16885">
        <v>222</v>
      </c>
      <c r="E16885" s="1">
        <v>0.59599999999999997</v>
      </c>
      <c r="G16885">
        <v>3.6999999999999998E-2</v>
      </c>
      <c r="H16885">
        <v>27</v>
      </c>
      <c r="I16885">
        <v>7.4</v>
      </c>
      <c r="J16885">
        <v>5.5000000000000003E-4</v>
      </c>
      <c r="L16885">
        <v>1.0301351351351351</v>
      </c>
      <c r="M16885" s="2">
        <f t="shared" si="530"/>
        <v>78.378378378378372</v>
      </c>
      <c r="N16885" t="s">
        <v>105</v>
      </c>
    </row>
    <row r="16886" spans="1:14">
      <c r="A16886">
        <v>30</v>
      </c>
      <c r="B16886" t="s">
        <v>6472</v>
      </c>
      <c r="C16886" t="s">
        <v>6471</v>
      </c>
      <c r="D16886">
        <v>1077</v>
      </c>
      <c r="E16886" s="1">
        <v>0.56200000000000006</v>
      </c>
      <c r="F16886">
        <v>0.95199999999999996</v>
      </c>
      <c r="G16886">
        <v>0.36</v>
      </c>
      <c r="H16886">
        <v>100</v>
      </c>
      <c r="I16886">
        <v>6.7</v>
      </c>
      <c r="J16886">
        <v>2.15E-3</v>
      </c>
      <c r="K16886">
        <v>0.27700000000000002</v>
      </c>
      <c r="L16886">
        <v>1.0301351351351351</v>
      </c>
      <c r="M16886" s="2">
        <f t="shared" si="530"/>
        <v>81.081081081081081</v>
      </c>
      <c r="N16886" t="s">
        <v>105</v>
      </c>
    </row>
    <row r="16887" spans="1:14">
      <c r="A16887">
        <v>31</v>
      </c>
      <c r="B16887" t="s">
        <v>2651</v>
      </c>
      <c r="C16887" t="s">
        <v>2650</v>
      </c>
      <c r="D16887">
        <v>165</v>
      </c>
      <c r="E16887" s="1">
        <v>0.54100000000000004</v>
      </c>
      <c r="F16887">
        <v>0.60599999999999998</v>
      </c>
      <c r="G16887">
        <v>3.7999999999999999E-2</v>
      </c>
      <c r="H16887">
        <v>26</v>
      </c>
      <c r="I16887">
        <v>8.4</v>
      </c>
      <c r="J16887">
        <v>4.0999999999999999E-4</v>
      </c>
      <c r="K16887">
        <v>0.246</v>
      </c>
      <c r="L16887">
        <v>1.0301351351351351</v>
      </c>
      <c r="M16887" s="2">
        <f t="shared" si="530"/>
        <v>83.78378378378379</v>
      </c>
      <c r="N16887" t="s">
        <v>105</v>
      </c>
    </row>
    <row r="16888" spans="1:14">
      <c r="A16888">
        <v>32</v>
      </c>
      <c r="B16888" t="s">
        <v>2649</v>
      </c>
      <c r="C16888" t="s">
        <v>2648</v>
      </c>
      <c r="D16888">
        <v>92</v>
      </c>
      <c r="E16888" s="1">
        <v>0.45500000000000002</v>
      </c>
      <c r="G16888">
        <v>4.8000000000000001E-2</v>
      </c>
      <c r="H16888">
        <v>21</v>
      </c>
      <c r="J16888">
        <v>2.3000000000000001E-4</v>
      </c>
      <c r="L16888">
        <v>1.0301351351351351</v>
      </c>
      <c r="M16888" s="2">
        <f t="shared" si="530"/>
        <v>86.486486486486484</v>
      </c>
      <c r="N16888" t="s">
        <v>105</v>
      </c>
    </row>
    <row r="16889" spans="1:14">
      <c r="A16889">
        <v>33</v>
      </c>
      <c r="B16889" t="s">
        <v>6100</v>
      </c>
      <c r="C16889" t="s">
        <v>6099</v>
      </c>
      <c r="D16889">
        <v>252</v>
      </c>
      <c r="E16889" s="1">
        <v>0.373</v>
      </c>
      <c r="F16889">
        <v>0.52700000000000002</v>
      </c>
      <c r="G16889">
        <v>0.125</v>
      </c>
      <c r="H16889">
        <v>32</v>
      </c>
      <c r="I16889">
        <v>9.1</v>
      </c>
      <c r="J16889">
        <v>6.8999999999999997E-4</v>
      </c>
      <c r="K16889">
        <v>0.27100000000000002</v>
      </c>
      <c r="L16889">
        <v>1.0301351351351351</v>
      </c>
      <c r="M16889" s="2">
        <f t="shared" si="530"/>
        <v>89.189189189189193</v>
      </c>
      <c r="N16889" t="s">
        <v>105</v>
      </c>
    </row>
    <row r="16890" spans="1:14">
      <c r="A16890">
        <v>34</v>
      </c>
      <c r="B16890" t="s">
        <v>6096</v>
      </c>
      <c r="C16890" t="s">
        <v>6095</v>
      </c>
      <c r="D16890">
        <v>455</v>
      </c>
      <c r="E16890" s="1">
        <v>0.372</v>
      </c>
      <c r="F16890">
        <v>0.91600000000000004</v>
      </c>
      <c r="G16890">
        <v>0.25</v>
      </c>
      <c r="H16890">
        <v>40</v>
      </c>
      <c r="I16890">
        <v>7.9</v>
      </c>
      <c r="J16890">
        <v>9.3000000000000005E-4</v>
      </c>
      <c r="K16890">
        <v>0.29699999999999999</v>
      </c>
      <c r="L16890">
        <v>1.0301351351351351</v>
      </c>
      <c r="M16890" s="2">
        <f t="shared" si="530"/>
        <v>91.891891891891902</v>
      </c>
      <c r="N16890" t="s">
        <v>105</v>
      </c>
    </row>
    <row r="16891" spans="1:14">
      <c r="A16891">
        <v>35</v>
      </c>
      <c r="B16891" t="s">
        <v>622</v>
      </c>
      <c r="C16891" t="s">
        <v>621</v>
      </c>
      <c r="D16891">
        <v>128</v>
      </c>
      <c r="E16891" s="1">
        <v>0.35599999999999998</v>
      </c>
      <c r="F16891">
        <v>0.34399999999999997</v>
      </c>
      <c r="G16891">
        <v>3.7999999999999999E-2</v>
      </c>
      <c r="H16891">
        <v>26</v>
      </c>
      <c r="I16891">
        <v>7.4</v>
      </c>
      <c r="J16891">
        <v>2.0000000000000001E-4</v>
      </c>
      <c r="K16891">
        <v>7.3999999999999996E-2</v>
      </c>
      <c r="L16891">
        <v>1.0301351351351351</v>
      </c>
      <c r="M16891" s="2">
        <f t="shared" si="530"/>
        <v>94.594594594594597</v>
      </c>
      <c r="N16891" t="s">
        <v>105</v>
      </c>
    </row>
    <row r="16892" spans="1:14">
      <c r="A16892">
        <v>36</v>
      </c>
      <c r="B16892" t="s">
        <v>6462</v>
      </c>
      <c r="C16892" t="s">
        <v>6461</v>
      </c>
      <c r="D16892">
        <v>48</v>
      </c>
      <c r="E16892" s="1">
        <v>0.20799999999999999</v>
      </c>
      <c r="F16892">
        <v>0.124</v>
      </c>
      <c r="G16892">
        <v>0.27300000000000002</v>
      </c>
      <c r="H16892">
        <v>33</v>
      </c>
      <c r="J16892">
        <v>1E-4</v>
      </c>
      <c r="K16892">
        <v>3.3000000000000002E-2</v>
      </c>
      <c r="L16892">
        <v>1.0301351351351351</v>
      </c>
      <c r="M16892" s="2">
        <f t="shared" si="530"/>
        <v>97.297297297297305</v>
      </c>
      <c r="N16892" t="s">
        <v>105</v>
      </c>
    </row>
    <row r="16893" spans="1:14">
      <c r="A16893">
        <v>37</v>
      </c>
      <c r="B16893" t="s">
        <v>252</v>
      </c>
      <c r="C16893" t="s">
        <v>251</v>
      </c>
      <c r="D16893">
        <v>202</v>
      </c>
      <c r="E16893" s="1">
        <v>0.158</v>
      </c>
      <c r="F16893">
        <v>0.23300000000000001</v>
      </c>
      <c r="G16893">
        <v>3.1E-2</v>
      </c>
      <c r="H16893">
        <v>65</v>
      </c>
      <c r="I16893">
        <v>8.9</v>
      </c>
      <c r="J16893">
        <v>5.2999999999999998E-4</v>
      </c>
      <c r="K16893">
        <v>0.104</v>
      </c>
      <c r="L16893">
        <v>1.0301351351351351</v>
      </c>
      <c r="M16893" s="2">
        <f t="shared" si="530"/>
        <v>100</v>
      </c>
      <c r="N16893" t="s">
        <v>105</v>
      </c>
    </row>
    <row r="16894" spans="1:14" s="3" customFormat="1">
      <c r="E16894" s="4"/>
      <c r="M16894" s="5"/>
    </row>
    <row r="16895" spans="1:14">
      <c r="A16895">
        <v>1</v>
      </c>
      <c r="B16895" t="s">
        <v>7881</v>
      </c>
      <c r="C16895" t="s">
        <v>7882</v>
      </c>
      <c r="D16895">
        <v>17088</v>
      </c>
      <c r="E16895" s="1">
        <v>10.476000000000001</v>
      </c>
      <c r="F16895">
        <v>8.0830000000000002</v>
      </c>
      <c r="G16895">
        <v>4.0430000000000001</v>
      </c>
      <c r="H16895">
        <v>211</v>
      </c>
      <c r="I16895">
        <v>4.5</v>
      </c>
      <c r="J16895">
        <v>5.5030000000000003E-2</v>
      </c>
      <c r="K16895">
        <v>2.4009999999999998</v>
      </c>
      <c r="L16895">
        <f>AVERAGE(E16895:E16967)</f>
        <v>2.2937534246575342</v>
      </c>
      <c r="M16895" s="2">
        <f t="shared" ref="M16895:M16926" si="531">A16895/73*100</f>
        <v>1.3698630136986301</v>
      </c>
      <c r="N16895" t="s">
        <v>21</v>
      </c>
    </row>
    <row r="16896" spans="1:14">
      <c r="A16896">
        <v>2</v>
      </c>
      <c r="B16896" t="s">
        <v>7897</v>
      </c>
      <c r="C16896" t="s">
        <v>7898</v>
      </c>
      <c r="D16896">
        <v>30132</v>
      </c>
      <c r="E16896" s="1">
        <v>8.9870000000000001</v>
      </c>
      <c r="F16896">
        <v>8.4770000000000003</v>
      </c>
      <c r="G16896">
        <v>2.0510000000000002</v>
      </c>
      <c r="H16896">
        <v>195</v>
      </c>
      <c r="I16896">
        <v>7.2</v>
      </c>
      <c r="J16896">
        <v>6.9769999999999999E-2</v>
      </c>
      <c r="K16896">
        <v>3</v>
      </c>
      <c r="L16896">
        <v>2.2937534246575342</v>
      </c>
      <c r="M16896" s="2">
        <f t="shared" si="531"/>
        <v>2.7397260273972601</v>
      </c>
      <c r="N16896" t="s">
        <v>21</v>
      </c>
    </row>
    <row r="16897" spans="1:14">
      <c r="A16897">
        <v>3</v>
      </c>
      <c r="B16897" t="s">
        <v>7913</v>
      </c>
      <c r="C16897" t="s">
        <v>7914</v>
      </c>
      <c r="D16897">
        <v>1354</v>
      </c>
      <c r="E16897" s="1">
        <v>7.9429999999999996</v>
      </c>
      <c r="F16897">
        <v>7.4089999999999998</v>
      </c>
      <c r="G16897">
        <v>1.206</v>
      </c>
      <c r="H16897">
        <v>63</v>
      </c>
      <c r="I16897">
        <v>2.2999999999999998</v>
      </c>
      <c r="J16897">
        <v>7.8799999999999999E-3</v>
      </c>
      <c r="K16897">
        <v>2.6280000000000001</v>
      </c>
      <c r="L16897">
        <v>2.2937534246575342</v>
      </c>
      <c r="M16897" s="2">
        <f t="shared" si="531"/>
        <v>4.10958904109589</v>
      </c>
      <c r="N16897" t="s">
        <v>21</v>
      </c>
    </row>
    <row r="16898" spans="1:14">
      <c r="A16898">
        <v>4</v>
      </c>
      <c r="B16898" t="s">
        <v>7907</v>
      </c>
      <c r="C16898" t="s">
        <v>7908</v>
      </c>
      <c r="D16898">
        <v>38094</v>
      </c>
      <c r="E16898" s="1">
        <v>7.9160000000000004</v>
      </c>
      <c r="F16898">
        <v>6.968</v>
      </c>
      <c r="G16898">
        <v>2.6030000000000002</v>
      </c>
      <c r="H16898">
        <v>234</v>
      </c>
      <c r="I16898">
        <v>8.6</v>
      </c>
      <c r="J16898">
        <v>6.59E-2</v>
      </c>
      <c r="K16898">
        <v>2.448</v>
      </c>
      <c r="L16898">
        <v>2.2937534246575342</v>
      </c>
      <c r="M16898" s="2">
        <f t="shared" si="531"/>
        <v>5.4794520547945202</v>
      </c>
      <c r="N16898" t="s">
        <v>21</v>
      </c>
    </row>
    <row r="16899" spans="1:14">
      <c r="A16899">
        <v>5</v>
      </c>
      <c r="B16899" t="s">
        <v>7857</v>
      </c>
      <c r="C16899" t="s">
        <v>7858</v>
      </c>
      <c r="D16899">
        <v>19101</v>
      </c>
      <c r="E16899" s="1">
        <v>5.2939999999999996</v>
      </c>
      <c r="F16899">
        <v>5.4169999999999998</v>
      </c>
      <c r="G16899">
        <v>1.724</v>
      </c>
      <c r="H16899">
        <v>199</v>
      </c>
      <c r="I16899">
        <v>8.6</v>
      </c>
      <c r="J16899">
        <v>3.8699999999999998E-2</v>
      </c>
      <c r="K16899">
        <v>1.9330000000000001</v>
      </c>
      <c r="L16899">
        <v>2.2937534246575342</v>
      </c>
      <c r="M16899" s="2">
        <f t="shared" si="531"/>
        <v>6.8493150684931505</v>
      </c>
      <c r="N16899" t="s">
        <v>21</v>
      </c>
    </row>
    <row r="16900" spans="1:14">
      <c r="A16900">
        <v>6</v>
      </c>
      <c r="B16900" t="s">
        <v>7871</v>
      </c>
      <c r="C16900" t="s">
        <v>7872</v>
      </c>
      <c r="D16900">
        <v>8449</v>
      </c>
      <c r="E16900" s="1">
        <v>5.0679999999999996</v>
      </c>
      <c r="F16900">
        <v>5.4450000000000003</v>
      </c>
      <c r="G16900">
        <v>1.1000000000000001</v>
      </c>
      <c r="H16900">
        <v>240</v>
      </c>
      <c r="I16900">
        <v>3.4</v>
      </c>
      <c r="J16900">
        <v>4.5409999999999999E-2</v>
      </c>
      <c r="K16900">
        <v>1.9279999999999999</v>
      </c>
      <c r="L16900">
        <v>2.2937534246575342</v>
      </c>
      <c r="M16900" s="2">
        <f t="shared" si="531"/>
        <v>8.2191780821917799</v>
      </c>
      <c r="N16900" t="s">
        <v>21</v>
      </c>
    </row>
    <row r="16901" spans="1:14">
      <c r="A16901">
        <v>7</v>
      </c>
      <c r="B16901" t="s">
        <v>7915</v>
      </c>
      <c r="C16901" t="s">
        <v>7916</v>
      </c>
      <c r="D16901">
        <v>825</v>
      </c>
      <c r="E16901" s="1">
        <v>4.7930000000000001</v>
      </c>
      <c r="F16901">
        <v>4.6769999999999996</v>
      </c>
      <c r="G16901">
        <v>0.70699999999999996</v>
      </c>
      <c r="H16901">
        <v>58</v>
      </c>
      <c r="I16901">
        <v>2.5</v>
      </c>
      <c r="J16901">
        <v>4.7800000000000004E-3</v>
      </c>
      <c r="K16901">
        <v>1.633</v>
      </c>
      <c r="L16901">
        <v>2.2937534246575342</v>
      </c>
      <c r="M16901" s="2">
        <f t="shared" si="531"/>
        <v>9.5890410958904102</v>
      </c>
      <c r="N16901" t="s">
        <v>21</v>
      </c>
    </row>
    <row r="16902" spans="1:14">
      <c r="A16902">
        <v>8</v>
      </c>
      <c r="B16902" t="s">
        <v>5592</v>
      </c>
      <c r="C16902" t="s">
        <v>5593</v>
      </c>
      <c r="D16902">
        <v>2923</v>
      </c>
      <c r="E16902" s="1">
        <v>3.964</v>
      </c>
      <c r="F16902">
        <v>3.7629999999999999</v>
      </c>
      <c r="G16902">
        <v>0.79500000000000004</v>
      </c>
      <c r="H16902">
        <v>83</v>
      </c>
      <c r="I16902">
        <v>5.6</v>
      </c>
      <c r="J16902">
        <v>9.2800000000000001E-3</v>
      </c>
      <c r="K16902">
        <v>1.3460000000000001</v>
      </c>
      <c r="L16902">
        <v>2.2937534246575342</v>
      </c>
      <c r="M16902" s="2">
        <f t="shared" si="531"/>
        <v>10.95890410958904</v>
      </c>
      <c r="N16902" t="s">
        <v>21</v>
      </c>
    </row>
    <row r="16903" spans="1:14">
      <c r="A16903">
        <v>9</v>
      </c>
      <c r="B16903" t="s">
        <v>12792</v>
      </c>
      <c r="C16903" t="s">
        <v>12793</v>
      </c>
      <c r="D16903">
        <v>7036</v>
      </c>
      <c r="E16903" s="1">
        <v>3.843</v>
      </c>
      <c r="F16903">
        <v>3.41</v>
      </c>
      <c r="G16903">
        <v>0.71299999999999997</v>
      </c>
      <c r="H16903">
        <v>188</v>
      </c>
      <c r="I16903">
        <v>6.6</v>
      </c>
      <c r="J16903">
        <v>1.6240000000000001E-2</v>
      </c>
      <c r="K16903">
        <v>1.014</v>
      </c>
      <c r="L16903">
        <v>2.2937534246575342</v>
      </c>
      <c r="M16903" s="2">
        <f t="shared" si="531"/>
        <v>12.328767123287671</v>
      </c>
      <c r="N16903" t="s">
        <v>21</v>
      </c>
    </row>
    <row r="16904" spans="1:14">
      <c r="A16904">
        <v>10</v>
      </c>
      <c r="B16904" t="s">
        <v>7905</v>
      </c>
      <c r="C16904" t="s">
        <v>7906</v>
      </c>
      <c r="D16904">
        <v>45595</v>
      </c>
      <c r="E16904" s="1">
        <v>3.6960000000000002</v>
      </c>
      <c r="F16904">
        <v>3.9140000000000001</v>
      </c>
      <c r="G16904">
        <v>0.66100000000000003</v>
      </c>
      <c r="H16904">
        <v>598</v>
      </c>
      <c r="I16904">
        <v>8.9</v>
      </c>
      <c r="J16904">
        <v>8.1089999999999995E-2</v>
      </c>
      <c r="K16904">
        <v>1.254</v>
      </c>
      <c r="L16904">
        <v>2.2937534246575342</v>
      </c>
      <c r="M16904" s="2">
        <f t="shared" si="531"/>
        <v>13.698630136986301</v>
      </c>
      <c r="N16904" t="s">
        <v>21</v>
      </c>
    </row>
    <row r="16905" spans="1:14">
      <c r="A16905">
        <v>11</v>
      </c>
      <c r="B16905" t="s">
        <v>8696</v>
      </c>
      <c r="C16905" t="s">
        <v>8697</v>
      </c>
      <c r="D16905">
        <v>2140</v>
      </c>
      <c r="E16905" s="1">
        <v>3.6469999999999998</v>
      </c>
      <c r="F16905">
        <v>3.0819999999999999</v>
      </c>
      <c r="G16905">
        <v>0.49</v>
      </c>
      <c r="H16905">
        <v>143</v>
      </c>
      <c r="I16905">
        <v>3.6</v>
      </c>
      <c r="J16905">
        <v>8.2900000000000005E-3</v>
      </c>
      <c r="K16905">
        <v>0.94899999999999995</v>
      </c>
      <c r="L16905">
        <v>2.2937534246575342</v>
      </c>
      <c r="M16905" s="2">
        <f t="shared" si="531"/>
        <v>15.068493150684931</v>
      </c>
      <c r="N16905" t="s">
        <v>21</v>
      </c>
    </row>
    <row r="16906" spans="1:14">
      <c r="A16906">
        <v>12</v>
      </c>
      <c r="B16906" t="s">
        <v>10121</v>
      </c>
      <c r="C16906" t="s">
        <v>10122</v>
      </c>
      <c r="D16906">
        <v>17281</v>
      </c>
      <c r="E16906" s="1">
        <v>3.6120000000000001</v>
      </c>
      <c r="F16906">
        <v>3.8940000000000001</v>
      </c>
      <c r="G16906">
        <v>0.78900000000000003</v>
      </c>
      <c r="H16906">
        <v>346</v>
      </c>
      <c r="I16906">
        <v>7.2</v>
      </c>
      <c r="J16906">
        <v>3.6970000000000003E-2</v>
      </c>
      <c r="K16906">
        <v>1.194</v>
      </c>
      <c r="L16906">
        <v>2.2937534246575342</v>
      </c>
      <c r="M16906" s="2">
        <f t="shared" si="531"/>
        <v>16.43835616438356</v>
      </c>
      <c r="N16906" t="s">
        <v>21</v>
      </c>
    </row>
    <row r="16907" spans="1:14">
      <c r="A16907">
        <v>13</v>
      </c>
      <c r="B16907" t="s">
        <v>7903</v>
      </c>
      <c r="C16907" t="s">
        <v>7904</v>
      </c>
      <c r="D16907">
        <v>6064</v>
      </c>
      <c r="E16907" s="1">
        <v>3.5129999999999999</v>
      </c>
      <c r="F16907">
        <v>3.077</v>
      </c>
      <c r="G16907">
        <v>0.65600000000000003</v>
      </c>
      <c r="H16907">
        <v>337</v>
      </c>
      <c r="I16907">
        <v>3.2</v>
      </c>
      <c r="J16907">
        <v>1.738E-2</v>
      </c>
      <c r="K16907">
        <v>0.60399999999999998</v>
      </c>
      <c r="L16907">
        <v>2.2937534246575342</v>
      </c>
      <c r="M16907" s="2">
        <f t="shared" si="531"/>
        <v>17.80821917808219</v>
      </c>
      <c r="N16907" t="s">
        <v>21</v>
      </c>
    </row>
    <row r="16908" spans="1:14">
      <c r="A16908">
        <v>14</v>
      </c>
      <c r="B16908" t="s">
        <v>7821</v>
      </c>
      <c r="C16908" t="s">
        <v>7822</v>
      </c>
      <c r="D16908">
        <v>21264</v>
      </c>
      <c r="E16908" s="1">
        <v>3.371</v>
      </c>
      <c r="F16908">
        <v>3.4159999999999999</v>
      </c>
      <c r="G16908">
        <v>0.85199999999999998</v>
      </c>
      <c r="H16908">
        <v>649</v>
      </c>
      <c r="I16908">
        <v>6.1</v>
      </c>
      <c r="J16908">
        <v>5.287E-2</v>
      </c>
      <c r="K16908">
        <v>1.0389999999999999</v>
      </c>
      <c r="L16908">
        <v>2.2937534246575342</v>
      </c>
      <c r="M16908" s="2">
        <f t="shared" si="531"/>
        <v>19.17808219178082</v>
      </c>
      <c r="N16908" t="s">
        <v>21</v>
      </c>
    </row>
    <row r="16909" spans="1:14">
      <c r="A16909">
        <v>15</v>
      </c>
      <c r="B16909" t="s">
        <v>7861</v>
      </c>
      <c r="C16909" t="s">
        <v>7862</v>
      </c>
      <c r="D16909">
        <v>16518</v>
      </c>
      <c r="E16909" s="1">
        <v>3.0459999999999998</v>
      </c>
      <c r="F16909">
        <v>2.907</v>
      </c>
      <c r="G16909">
        <v>0.71299999999999997</v>
      </c>
      <c r="H16909">
        <v>617</v>
      </c>
      <c r="I16909">
        <v>6.2</v>
      </c>
      <c r="J16909">
        <v>4.2479999999999997E-2</v>
      </c>
      <c r="K16909">
        <v>0.92400000000000004</v>
      </c>
      <c r="L16909">
        <v>2.2937534246575342</v>
      </c>
      <c r="M16909" s="2">
        <f t="shared" si="531"/>
        <v>20.547945205479451</v>
      </c>
      <c r="N16909" t="s">
        <v>21</v>
      </c>
    </row>
    <row r="16910" spans="1:14">
      <c r="A16910">
        <v>16</v>
      </c>
      <c r="B16910" t="s">
        <v>5534</v>
      </c>
      <c r="C16910" t="s">
        <v>5535</v>
      </c>
      <c r="D16910">
        <v>6856</v>
      </c>
      <c r="E16910" s="1">
        <v>2.9390000000000001</v>
      </c>
      <c r="F16910">
        <v>2.5030000000000001</v>
      </c>
      <c r="G16910">
        <v>0.56499999999999995</v>
      </c>
      <c r="H16910">
        <v>239</v>
      </c>
      <c r="I16910">
        <v>6.1</v>
      </c>
      <c r="J16910">
        <v>1.6400000000000001E-2</v>
      </c>
      <c r="K16910">
        <v>0.71699999999999997</v>
      </c>
      <c r="L16910">
        <v>2.2937534246575342</v>
      </c>
      <c r="M16910" s="2">
        <f t="shared" si="531"/>
        <v>21.917808219178081</v>
      </c>
      <c r="N16910" t="s">
        <v>21</v>
      </c>
    </row>
    <row r="16911" spans="1:14">
      <c r="A16911">
        <v>17</v>
      </c>
      <c r="B16911" t="s">
        <v>7959</v>
      </c>
      <c r="C16911" t="s">
        <v>7960</v>
      </c>
      <c r="D16911">
        <v>2639</v>
      </c>
      <c r="E16911" s="1">
        <v>2.8879999999999999</v>
      </c>
      <c r="F16911">
        <v>2.827</v>
      </c>
      <c r="G16911">
        <v>0.5</v>
      </c>
      <c r="H16911">
        <v>120</v>
      </c>
      <c r="I16911">
        <v>5</v>
      </c>
      <c r="J16911">
        <v>7.4999999999999997E-3</v>
      </c>
      <c r="K16911">
        <v>0.82299999999999995</v>
      </c>
      <c r="L16911">
        <v>2.2937534246575342</v>
      </c>
      <c r="M16911" s="2">
        <f t="shared" si="531"/>
        <v>23.287671232876711</v>
      </c>
      <c r="N16911" t="s">
        <v>21</v>
      </c>
    </row>
    <row r="16912" spans="1:14">
      <c r="A16912">
        <v>18</v>
      </c>
      <c r="B16912" t="s">
        <v>7945</v>
      </c>
      <c r="C16912" t="s">
        <v>7946</v>
      </c>
      <c r="D16912">
        <v>1962</v>
      </c>
      <c r="E16912" s="1">
        <v>2.8279999999999998</v>
      </c>
      <c r="F16912">
        <v>2.8540000000000001</v>
      </c>
      <c r="G16912">
        <v>0.65200000000000002</v>
      </c>
      <c r="H16912">
        <v>66</v>
      </c>
      <c r="I16912">
        <v>6.9</v>
      </c>
      <c r="J16912">
        <v>5.2100000000000002E-3</v>
      </c>
      <c r="K16912">
        <v>1.0109999999999999</v>
      </c>
      <c r="L16912">
        <v>2.2937534246575342</v>
      </c>
      <c r="M16912" s="2">
        <f t="shared" si="531"/>
        <v>24.657534246575342</v>
      </c>
      <c r="N16912" t="s">
        <v>21</v>
      </c>
    </row>
    <row r="16913" spans="1:14">
      <c r="A16913">
        <v>19</v>
      </c>
      <c r="B16913" t="s">
        <v>8656</v>
      </c>
      <c r="C16913" t="s">
        <v>8657</v>
      </c>
      <c r="D16913">
        <v>1175</v>
      </c>
      <c r="E16913" s="1">
        <v>2.8109999999999999</v>
      </c>
      <c r="F16913">
        <v>2.2589999999999999</v>
      </c>
      <c r="G16913">
        <v>0.48299999999999998</v>
      </c>
      <c r="H16913">
        <v>58</v>
      </c>
      <c r="I16913">
        <v>5.0999999999999996</v>
      </c>
      <c r="J16913">
        <v>3.9699999999999996E-3</v>
      </c>
      <c r="K16913">
        <v>0.77300000000000002</v>
      </c>
      <c r="L16913">
        <v>2.2937534246575342</v>
      </c>
      <c r="M16913" s="2">
        <f t="shared" si="531"/>
        <v>26.027397260273972</v>
      </c>
      <c r="N16913" t="s">
        <v>21</v>
      </c>
    </row>
    <row r="16914" spans="1:14">
      <c r="A16914">
        <v>20</v>
      </c>
      <c r="B16914" t="s">
        <v>7929</v>
      </c>
      <c r="C16914" t="s">
        <v>7930</v>
      </c>
      <c r="D16914">
        <v>3511</v>
      </c>
      <c r="E16914" s="1">
        <v>2.6739999999999999</v>
      </c>
      <c r="F16914">
        <v>2.6030000000000002</v>
      </c>
      <c r="G16914">
        <v>0.29699999999999999</v>
      </c>
      <c r="H16914">
        <v>138</v>
      </c>
      <c r="I16914">
        <v>5.8</v>
      </c>
      <c r="J16914">
        <v>8.9700000000000005E-3</v>
      </c>
      <c r="K16914">
        <v>0.74399999999999999</v>
      </c>
      <c r="L16914">
        <v>2.2937534246575342</v>
      </c>
      <c r="M16914" s="2">
        <f t="shared" si="531"/>
        <v>27.397260273972602</v>
      </c>
      <c r="N16914" t="s">
        <v>21</v>
      </c>
    </row>
    <row r="16915" spans="1:14">
      <c r="A16915">
        <v>21</v>
      </c>
      <c r="B16915" t="s">
        <v>7859</v>
      </c>
      <c r="C16915" t="s">
        <v>7860</v>
      </c>
      <c r="D16915">
        <v>3319</v>
      </c>
      <c r="E16915" s="1">
        <v>2.6230000000000002</v>
      </c>
      <c r="F16915">
        <v>2.6970000000000001</v>
      </c>
      <c r="G16915">
        <v>0.35699999999999998</v>
      </c>
      <c r="H16915">
        <v>140</v>
      </c>
      <c r="I16915">
        <v>5.7</v>
      </c>
      <c r="J16915">
        <v>9.4199999999999996E-3</v>
      </c>
      <c r="K16915">
        <v>0.85599999999999998</v>
      </c>
      <c r="L16915">
        <v>2.2937534246575342</v>
      </c>
      <c r="M16915" s="2">
        <f t="shared" si="531"/>
        <v>28.767123287671232</v>
      </c>
      <c r="N16915" t="s">
        <v>21</v>
      </c>
    </row>
    <row r="16916" spans="1:14">
      <c r="A16916">
        <v>22</v>
      </c>
      <c r="B16916" t="s">
        <v>7957</v>
      </c>
      <c r="C16916" t="s">
        <v>7958</v>
      </c>
      <c r="D16916">
        <v>19460</v>
      </c>
      <c r="E16916" s="1">
        <v>2.4239999999999999</v>
      </c>
      <c r="F16916">
        <v>2.391</v>
      </c>
      <c r="G16916">
        <v>0.39200000000000002</v>
      </c>
      <c r="H16916">
        <v>559</v>
      </c>
      <c r="I16916">
        <v>7.9</v>
      </c>
      <c r="J16916">
        <v>3.8960000000000002E-2</v>
      </c>
      <c r="K16916">
        <v>0.752</v>
      </c>
      <c r="L16916">
        <v>2.2937534246575342</v>
      </c>
      <c r="M16916" s="2">
        <f t="shared" si="531"/>
        <v>30.136986301369863</v>
      </c>
      <c r="N16916" t="s">
        <v>21</v>
      </c>
    </row>
    <row r="16917" spans="1:14">
      <c r="A16917">
        <v>23</v>
      </c>
      <c r="B16917" t="s">
        <v>7943</v>
      </c>
      <c r="C16917" t="s">
        <v>7944</v>
      </c>
      <c r="D16917">
        <v>2053</v>
      </c>
      <c r="E16917" s="1">
        <v>2.2469999999999999</v>
      </c>
      <c r="F16917">
        <v>2.516</v>
      </c>
      <c r="G16917">
        <v>0.22800000000000001</v>
      </c>
      <c r="H16917">
        <v>101</v>
      </c>
      <c r="I16917">
        <v>5.5</v>
      </c>
      <c r="J16917">
        <v>6.5300000000000002E-3</v>
      </c>
      <c r="K16917">
        <v>0.82799999999999996</v>
      </c>
      <c r="L16917">
        <v>2.2937534246575342</v>
      </c>
      <c r="M16917" s="2">
        <f t="shared" si="531"/>
        <v>31.506849315068493</v>
      </c>
      <c r="N16917" t="s">
        <v>21</v>
      </c>
    </row>
    <row r="16918" spans="1:14">
      <c r="A16918">
        <v>24</v>
      </c>
      <c r="B16918" t="s">
        <v>7933</v>
      </c>
      <c r="C16918" t="s">
        <v>7934</v>
      </c>
      <c r="D16918">
        <v>2822</v>
      </c>
      <c r="E16918" s="1">
        <v>2.214</v>
      </c>
      <c r="F16918">
        <v>1.927</v>
      </c>
      <c r="G16918">
        <v>0.49399999999999999</v>
      </c>
      <c r="H16918">
        <v>79</v>
      </c>
      <c r="I16918">
        <v>7.4</v>
      </c>
      <c r="J16918">
        <v>4.79E-3</v>
      </c>
      <c r="K16918">
        <v>0.46400000000000002</v>
      </c>
      <c r="L16918">
        <v>2.2937534246575342</v>
      </c>
      <c r="M16918" s="2">
        <f t="shared" si="531"/>
        <v>32.87671232876712</v>
      </c>
      <c r="N16918" t="s">
        <v>21</v>
      </c>
    </row>
    <row r="16919" spans="1:14">
      <c r="A16919">
        <v>25</v>
      </c>
      <c r="B16919" t="s">
        <v>7879</v>
      </c>
      <c r="C16919" t="s">
        <v>7880</v>
      </c>
      <c r="D16919">
        <v>1472</v>
      </c>
      <c r="E16919" s="1">
        <v>2.1949999999999998</v>
      </c>
      <c r="F16919">
        <v>2.2949999999999999</v>
      </c>
      <c r="G16919">
        <v>0.4</v>
      </c>
      <c r="H16919">
        <v>75</v>
      </c>
      <c r="I16919">
        <v>4.2</v>
      </c>
      <c r="J16919">
        <v>5.2700000000000004E-3</v>
      </c>
      <c r="K16919">
        <v>0.72099999999999997</v>
      </c>
      <c r="L16919">
        <v>2.2937534246575342</v>
      </c>
      <c r="M16919" s="2">
        <f t="shared" si="531"/>
        <v>34.246575342465754</v>
      </c>
      <c r="N16919" t="s">
        <v>21</v>
      </c>
    </row>
    <row r="16920" spans="1:14">
      <c r="A16920">
        <v>26</v>
      </c>
      <c r="B16920" t="s">
        <v>12183</v>
      </c>
      <c r="C16920" t="s">
        <v>12184</v>
      </c>
      <c r="D16920">
        <v>3956</v>
      </c>
      <c r="E16920" s="1">
        <v>2.169</v>
      </c>
      <c r="F16920">
        <v>2.0489999999999999</v>
      </c>
      <c r="G16920">
        <v>0.41</v>
      </c>
      <c r="H16920">
        <v>244</v>
      </c>
      <c r="I16920">
        <v>4.7</v>
      </c>
      <c r="J16920">
        <v>1.174E-2</v>
      </c>
      <c r="K16920">
        <v>0.55900000000000005</v>
      </c>
      <c r="L16920">
        <v>2.2937534246575342</v>
      </c>
      <c r="M16920" s="2">
        <f t="shared" si="531"/>
        <v>35.61643835616438</v>
      </c>
      <c r="N16920" t="s">
        <v>21</v>
      </c>
    </row>
    <row r="16921" spans="1:14">
      <c r="A16921">
        <v>27</v>
      </c>
      <c r="B16921" t="s">
        <v>7883</v>
      </c>
      <c r="C16921" t="s">
        <v>7884</v>
      </c>
      <c r="D16921">
        <v>861</v>
      </c>
      <c r="E16921" s="1">
        <v>2.1619999999999999</v>
      </c>
      <c r="F16921">
        <v>1.59</v>
      </c>
      <c r="G16921">
        <v>7.2220000000000004</v>
      </c>
      <c r="H16921">
        <v>9</v>
      </c>
      <c r="I16921">
        <v>4.9000000000000004</v>
      </c>
      <c r="J16921">
        <v>2.5400000000000002E-3</v>
      </c>
      <c r="K16921">
        <v>0.52100000000000002</v>
      </c>
      <c r="L16921">
        <v>2.2937534246575342</v>
      </c>
      <c r="M16921" s="2">
        <f t="shared" si="531"/>
        <v>36.986301369863014</v>
      </c>
      <c r="N16921" t="s">
        <v>21</v>
      </c>
    </row>
    <row r="16922" spans="1:14">
      <c r="A16922">
        <v>28</v>
      </c>
      <c r="B16922" t="s">
        <v>18846</v>
      </c>
      <c r="C16922" t="s">
        <v>18847</v>
      </c>
      <c r="D16922">
        <v>1739</v>
      </c>
      <c r="E16922" s="1">
        <v>2.14</v>
      </c>
      <c r="F16922">
        <v>1.9850000000000001</v>
      </c>
      <c r="G16922">
        <v>0.748</v>
      </c>
      <c r="H16922">
        <v>123</v>
      </c>
      <c r="I16922">
        <v>4.7</v>
      </c>
      <c r="J16922">
        <v>4.3699999999999998E-3</v>
      </c>
      <c r="K16922">
        <v>0.46700000000000003</v>
      </c>
      <c r="L16922">
        <v>2.2937534246575342</v>
      </c>
      <c r="M16922" s="2">
        <f t="shared" si="531"/>
        <v>38.356164383561641</v>
      </c>
      <c r="N16922" t="s">
        <v>21</v>
      </c>
    </row>
    <row r="16923" spans="1:14">
      <c r="A16923">
        <v>29</v>
      </c>
      <c r="B16923" t="s">
        <v>7899</v>
      </c>
      <c r="C16923" t="s">
        <v>7900</v>
      </c>
      <c r="D16923">
        <v>4903</v>
      </c>
      <c r="E16923" s="1">
        <v>2.0739999999999998</v>
      </c>
      <c r="F16923">
        <v>1.893</v>
      </c>
      <c r="G16923">
        <v>0.32</v>
      </c>
      <c r="H16923">
        <v>266</v>
      </c>
      <c r="I16923">
        <v>4.5999999999999996</v>
      </c>
      <c r="J16923">
        <v>1.5709999999999998E-2</v>
      </c>
      <c r="K16923">
        <v>0.54600000000000004</v>
      </c>
      <c r="L16923">
        <v>2.2937534246575342</v>
      </c>
      <c r="M16923" s="2">
        <f t="shared" si="531"/>
        <v>39.726027397260275</v>
      </c>
      <c r="N16923" t="s">
        <v>21</v>
      </c>
    </row>
    <row r="16924" spans="1:14">
      <c r="A16924">
        <v>30</v>
      </c>
      <c r="B16924" t="s">
        <v>16054</v>
      </c>
      <c r="C16924" t="s">
        <v>16055</v>
      </c>
      <c r="D16924">
        <v>1364</v>
      </c>
      <c r="E16924" s="1">
        <v>2.0619999999999998</v>
      </c>
      <c r="F16924">
        <v>1.758</v>
      </c>
      <c r="G16924">
        <v>0.39800000000000002</v>
      </c>
      <c r="H16924">
        <v>83</v>
      </c>
      <c r="I16924">
        <v>5.0999999999999996</v>
      </c>
      <c r="J16924">
        <v>3.64E-3</v>
      </c>
      <c r="K16924">
        <v>0.503</v>
      </c>
      <c r="L16924">
        <v>2.2937534246575342</v>
      </c>
      <c r="M16924" s="2">
        <f t="shared" si="531"/>
        <v>41.095890410958901</v>
      </c>
      <c r="N16924" t="s">
        <v>21</v>
      </c>
    </row>
    <row r="16925" spans="1:14">
      <c r="A16925">
        <v>31</v>
      </c>
      <c r="B16925" t="s">
        <v>7853</v>
      </c>
      <c r="C16925" t="s">
        <v>7854</v>
      </c>
      <c r="D16925">
        <v>695</v>
      </c>
      <c r="E16925" s="1">
        <v>2.0289999999999999</v>
      </c>
      <c r="F16925">
        <v>2.0819999999999999</v>
      </c>
      <c r="G16925">
        <v>0.28299999999999997</v>
      </c>
      <c r="H16925">
        <v>53</v>
      </c>
      <c r="I16925">
        <v>4.2</v>
      </c>
      <c r="J16925">
        <v>3.31E-3</v>
      </c>
      <c r="K16925">
        <v>0.74099999999999999</v>
      </c>
      <c r="L16925">
        <v>2.2937534246575342</v>
      </c>
      <c r="M16925" s="2">
        <f t="shared" si="531"/>
        <v>42.465753424657535</v>
      </c>
      <c r="N16925" t="s">
        <v>21</v>
      </c>
    </row>
    <row r="16926" spans="1:14">
      <c r="A16926">
        <v>32</v>
      </c>
      <c r="B16926" t="s">
        <v>7901</v>
      </c>
      <c r="C16926" t="s">
        <v>7902</v>
      </c>
      <c r="D16926">
        <v>2045</v>
      </c>
      <c r="E16926" s="1">
        <v>2.0150000000000001</v>
      </c>
      <c r="F16926">
        <v>1.6890000000000001</v>
      </c>
      <c r="G16926">
        <v>0.44400000000000001</v>
      </c>
      <c r="H16926">
        <v>151</v>
      </c>
      <c r="I16926">
        <v>5</v>
      </c>
      <c r="J16926">
        <v>5.1999999999999998E-3</v>
      </c>
      <c r="K16926">
        <v>0.45900000000000002</v>
      </c>
      <c r="L16926">
        <v>2.2937534246575342</v>
      </c>
      <c r="M16926" s="2">
        <f t="shared" si="531"/>
        <v>43.835616438356162</v>
      </c>
      <c r="N16926" t="s">
        <v>21</v>
      </c>
    </row>
    <row r="16927" spans="1:14">
      <c r="A16927">
        <v>33</v>
      </c>
      <c r="B16927" t="s">
        <v>7925</v>
      </c>
      <c r="C16927" t="s">
        <v>7926</v>
      </c>
      <c r="D16927">
        <v>667</v>
      </c>
      <c r="E16927" s="1">
        <v>2.0129999999999999</v>
      </c>
      <c r="F16927">
        <v>2.109</v>
      </c>
      <c r="G16927">
        <v>0.26300000000000001</v>
      </c>
      <c r="H16927">
        <v>19</v>
      </c>
      <c r="I16927">
        <v>4.9000000000000004</v>
      </c>
      <c r="J16927">
        <v>2.0500000000000002E-3</v>
      </c>
      <c r="K16927">
        <v>0.61</v>
      </c>
      <c r="L16927">
        <v>2.2937534246575342</v>
      </c>
      <c r="M16927" s="2">
        <f t="shared" ref="M16927:M16958" si="532">A16927/73*100</f>
        <v>45.205479452054789</v>
      </c>
      <c r="N16927" t="s">
        <v>21</v>
      </c>
    </row>
    <row r="16928" spans="1:14">
      <c r="A16928">
        <v>34</v>
      </c>
      <c r="B16928" t="s">
        <v>12071</v>
      </c>
      <c r="C16928" t="s">
        <v>12072</v>
      </c>
      <c r="D16928">
        <v>1020</v>
      </c>
      <c r="E16928" s="1">
        <v>1.75</v>
      </c>
      <c r="F16928">
        <v>1.62</v>
      </c>
      <c r="G16928">
        <v>0.49399999999999999</v>
      </c>
      <c r="H16928">
        <v>83</v>
      </c>
      <c r="I16928">
        <v>4.9000000000000004</v>
      </c>
      <c r="J16928">
        <v>2.5799999999999998E-3</v>
      </c>
      <c r="K16928">
        <v>0.40699999999999997</v>
      </c>
      <c r="L16928">
        <v>2.2937534246575342</v>
      </c>
      <c r="M16928" s="2">
        <f t="shared" si="532"/>
        <v>46.575342465753423</v>
      </c>
      <c r="N16928" t="s">
        <v>21</v>
      </c>
    </row>
    <row r="16929" spans="1:14">
      <c r="A16929">
        <v>35</v>
      </c>
      <c r="B16929" t="s">
        <v>7891</v>
      </c>
      <c r="C16929" t="s">
        <v>7892</v>
      </c>
      <c r="D16929">
        <v>2572</v>
      </c>
      <c r="E16929" s="1">
        <v>1.734</v>
      </c>
      <c r="F16929">
        <v>1.41</v>
      </c>
      <c r="G16929">
        <v>0.76400000000000001</v>
      </c>
      <c r="H16929">
        <v>157</v>
      </c>
      <c r="I16929">
        <v>5.7</v>
      </c>
      <c r="J16929">
        <v>5.8199999999999997E-3</v>
      </c>
      <c r="K16929">
        <v>0.379</v>
      </c>
      <c r="L16929">
        <v>2.2937534246575342</v>
      </c>
      <c r="M16929" s="2">
        <f t="shared" si="532"/>
        <v>47.945205479452049</v>
      </c>
      <c r="N16929" t="s">
        <v>21</v>
      </c>
    </row>
    <row r="16930" spans="1:14">
      <c r="A16930">
        <v>36</v>
      </c>
      <c r="B16930" t="s">
        <v>16400</v>
      </c>
      <c r="C16930" t="s">
        <v>16401</v>
      </c>
      <c r="D16930">
        <v>463</v>
      </c>
      <c r="E16930" s="1">
        <v>1.7110000000000001</v>
      </c>
      <c r="F16930">
        <v>1.7769999999999999</v>
      </c>
      <c r="G16930">
        <v>0.39</v>
      </c>
      <c r="H16930">
        <v>41</v>
      </c>
      <c r="I16930">
        <v>5.0999999999999996</v>
      </c>
      <c r="J16930">
        <v>8.5999999999999998E-4</v>
      </c>
      <c r="K16930">
        <v>0.35399999999999998</v>
      </c>
      <c r="L16930">
        <v>2.2937534246575342</v>
      </c>
      <c r="M16930" s="2">
        <f t="shared" si="532"/>
        <v>49.315068493150683</v>
      </c>
      <c r="N16930" t="s">
        <v>21</v>
      </c>
    </row>
    <row r="16931" spans="1:14">
      <c r="A16931">
        <v>37</v>
      </c>
      <c r="B16931" t="s">
        <v>7865</v>
      </c>
      <c r="C16931" t="s">
        <v>7866</v>
      </c>
      <c r="D16931">
        <v>305</v>
      </c>
      <c r="E16931" s="1">
        <v>1.694</v>
      </c>
      <c r="G16931">
        <v>0.13500000000000001</v>
      </c>
      <c r="H16931">
        <v>37</v>
      </c>
      <c r="I16931">
        <v>4.5</v>
      </c>
      <c r="J16931">
        <v>1.08E-3</v>
      </c>
      <c r="L16931">
        <v>2.2937534246575342</v>
      </c>
      <c r="M16931" s="2">
        <f t="shared" si="532"/>
        <v>50.684931506849317</v>
      </c>
      <c r="N16931" t="s">
        <v>21</v>
      </c>
    </row>
    <row r="16932" spans="1:14">
      <c r="A16932">
        <v>38</v>
      </c>
      <c r="B16932" t="s">
        <v>7921</v>
      </c>
      <c r="C16932" t="s">
        <v>7922</v>
      </c>
      <c r="D16932">
        <v>1697</v>
      </c>
      <c r="E16932" s="1">
        <v>1.6879999999999999</v>
      </c>
      <c r="F16932">
        <v>1.677</v>
      </c>
      <c r="G16932">
        <v>0.44</v>
      </c>
      <c r="H16932">
        <v>109</v>
      </c>
      <c r="I16932">
        <v>4.5999999999999996</v>
      </c>
      <c r="J16932">
        <v>5.8199999999999997E-3</v>
      </c>
      <c r="K16932">
        <v>0.51200000000000001</v>
      </c>
      <c r="L16932">
        <v>2.2937534246575342</v>
      </c>
      <c r="M16932" s="2">
        <f t="shared" si="532"/>
        <v>52.054794520547944</v>
      </c>
      <c r="N16932" t="s">
        <v>21</v>
      </c>
    </row>
    <row r="16933" spans="1:14">
      <c r="A16933">
        <v>39</v>
      </c>
      <c r="B16933" t="s">
        <v>7877</v>
      </c>
      <c r="C16933" t="s">
        <v>7878</v>
      </c>
      <c r="D16933">
        <v>365</v>
      </c>
      <c r="E16933" s="1">
        <v>1.657</v>
      </c>
      <c r="F16933">
        <v>1.528</v>
      </c>
      <c r="G16933">
        <v>0.64700000000000002</v>
      </c>
      <c r="H16933">
        <v>17</v>
      </c>
      <c r="I16933">
        <v>3</v>
      </c>
      <c r="J16933">
        <v>1.9300000000000001E-3</v>
      </c>
      <c r="K16933">
        <v>0.48199999999999998</v>
      </c>
      <c r="L16933">
        <v>2.2937534246575342</v>
      </c>
      <c r="M16933" s="2">
        <f t="shared" si="532"/>
        <v>53.424657534246577</v>
      </c>
      <c r="N16933" t="s">
        <v>21</v>
      </c>
    </row>
    <row r="16934" spans="1:14">
      <c r="A16934">
        <v>40</v>
      </c>
      <c r="B16934" t="s">
        <v>7923</v>
      </c>
      <c r="C16934" t="s">
        <v>7924</v>
      </c>
      <c r="D16934">
        <v>1565</v>
      </c>
      <c r="E16934" s="1">
        <v>1.6519999999999999</v>
      </c>
      <c r="F16934">
        <v>1.8120000000000001</v>
      </c>
      <c r="G16934">
        <v>6.8000000000000005E-2</v>
      </c>
      <c r="H16934">
        <v>73</v>
      </c>
      <c r="I16934">
        <v>3.9</v>
      </c>
      <c r="J16934">
        <v>6.43E-3</v>
      </c>
      <c r="K16934">
        <v>0.56599999999999995</v>
      </c>
      <c r="L16934">
        <v>2.2937534246575342</v>
      </c>
      <c r="M16934" s="2">
        <f t="shared" si="532"/>
        <v>54.794520547945204</v>
      </c>
      <c r="N16934" t="s">
        <v>21</v>
      </c>
    </row>
    <row r="16935" spans="1:14">
      <c r="A16935">
        <v>41</v>
      </c>
      <c r="B16935" t="s">
        <v>7863</v>
      </c>
      <c r="C16935" t="s">
        <v>7864</v>
      </c>
      <c r="D16935">
        <v>504</v>
      </c>
      <c r="E16935" s="1">
        <v>1.6439999999999999</v>
      </c>
      <c r="G16935">
        <v>9.5000000000000001E-2</v>
      </c>
      <c r="H16935">
        <v>169</v>
      </c>
      <c r="I16935">
        <v>3.6</v>
      </c>
      <c r="J16935">
        <v>2.2899999999999999E-3</v>
      </c>
      <c r="L16935">
        <v>2.2937534246575342</v>
      </c>
      <c r="M16935" s="2">
        <f t="shared" si="532"/>
        <v>56.164383561643838</v>
      </c>
      <c r="N16935" t="s">
        <v>21</v>
      </c>
    </row>
    <row r="16936" spans="1:14">
      <c r="A16936">
        <v>42</v>
      </c>
      <c r="B16936" t="s">
        <v>5634</v>
      </c>
      <c r="C16936" t="s">
        <v>5635</v>
      </c>
      <c r="D16936">
        <v>745</v>
      </c>
      <c r="E16936" s="1">
        <v>1.5960000000000001</v>
      </c>
      <c r="F16936">
        <v>1.623</v>
      </c>
      <c r="G16936">
        <v>0.318</v>
      </c>
      <c r="H16936">
        <v>85</v>
      </c>
      <c r="I16936">
        <v>4.8</v>
      </c>
      <c r="J16936">
        <v>2.1900000000000001E-3</v>
      </c>
      <c r="K16936">
        <v>0.45700000000000002</v>
      </c>
      <c r="L16936">
        <v>2.2937534246575342</v>
      </c>
      <c r="M16936" s="2">
        <f t="shared" si="532"/>
        <v>57.534246575342465</v>
      </c>
      <c r="N16936" t="s">
        <v>21</v>
      </c>
    </row>
    <row r="16937" spans="1:14">
      <c r="A16937">
        <v>43</v>
      </c>
      <c r="B16937" t="s">
        <v>7953</v>
      </c>
      <c r="C16937" t="s">
        <v>7954</v>
      </c>
      <c r="D16937">
        <v>1537</v>
      </c>
      <c r="E16937" s="1">
        <v>1.591</v>
      </c>
      <c r="F16937">
        <v>1.5269999999999999</v>
      </c>
      <c r="G16937">
        <v>0.24199999999999999</v>
      </c>
      <c r="H16937">
        <v>99</v>
      </c>
      <c r="I16937">
        <v>8.6</v>
      </c>
      <c r="J16937">
        <v>2.2499999999999998E-3</v>
      </c>
      <c r="K16937">
        <v>0.433</v>
      </c>
      <c r="L16937">
        <v>2.2937534246575342</v>
      </c>
      <c r="M16937" s="2">
        <f t="shared" si="532"/>
        <v>58.904109589041099</v>
      </c>
      <c r="N16937" t="s">
        <v>21</v>
      </c>
    </row>
    <row r="16938" spans="1:14">
      <c r="A16938">
        <v>44</v>
      </c>
      <c r="B16938" t="s">
        <v>7927</v>
      </c>
      <c r="C16938" t="s">
        <v>7928</v>
      </c>
      <c r="D16938">
        <v>484</v>
      </c>
      <c r="E16938" s="1">
        <v>1.571</v>
      </c>
      <c r="F16938">
        <v>2.028</v>
      </c>
      <c r="G16938">
        <v>0.2</v>
      </c>
      <c r="H16938">
        <v>5</v>
      </c>
      <c r="I16938">
        <v>6.3</v>
      </c>
      <c r="J16938">
        <v>1.4E-3</v>
      </c>
      <c r="K16938">
        <v>0.748</v>
      </c>
      <c r="L16938">
        <v>2.2937534246575342</v>
      </c>
      <c r="M16938" s="2">
        <f t="shared" si="532"/>
        <v>60.273972602739725</v>
      </c>
      <c r="N16938" t="s">
        <v>21</v>
      </c>
    </row>
    <row r="16939" spans="1:14">
      <c r="A16939">
        <v>45</v>
      </c>
      <c r="B16939" t="s">
        <v>16762</v>
      </c>
      <c r="C16939" t="s">
        <v>16763</v>
      </c>
      <c r="D16939">
        <v>50</v>
      </c>
      <c r="E16939" s="1">
        <v>1.556</v>
      </c>
      <c r="F16939">
        <v>1.556</v>
      </c>
      <c r="G16939">
        <v>0.22900000000000001</v>
      </c>
      <c r="H16939">
        <v>35</v>
      </c>
      <c r="J16939">
        <v>1.2999999999999999E-4</v>
      </c>
      <c r="K16939">
        <v>0.28199999999999997</v>
      </c>
      <c r="L16939">
        <v>2.2937534246575342</v>
      </c>
      <c r="M16939" s="2">
        <f t="shared" si="532"/>
        <v>61.643835616438359</v>
      </c>
      <c r="N16939" t="s">
        <v>21</v>
      </c>
    </row>
    <row r="16940" spans="1:14">
      <c r="A16940">
        <v>46</v>
      </c>
      <c r="B16940" t="s">
        <v>16128</v>
      </c>
      <c r="C16940" t="s">
        <v>16129</v>
      </c>
      <c r="D16940">
        <v>1016</v>
      </c>
      <c r="E16940" s="1">
        <v>1.5289999999999999</v>
      </c>
      <c r="F16940">
        <v>1.264</v>
      </c>
      <c r="G16940">
        <v>0.27400000000000002</v>
      </c>
      <c r="H16940">
        <v>62</v>
      </c>
      <c r="I16940">
        <v>5.2</v>
      </c>
      <c r="J16940">
        <v>2.48E-3</v>
      </c>
      <c r="K16940">
        <v>0.33600000000000002</v>
      </c>
      <c r="L16940">
        <v>2.2937534246575342</v>
      </c>
      <c r="M16940" s="2">
        <f t="shared" si="532"/>
        <v>63.013698630136986</v>
      </c>
      <c r="N16940" t="s">
        <v>21</v>
      </c>
    </row>
    <row r="16941" spans="1:14">
      <c r="A16941">
        <v>47</v>
      </c>
      <c r="B16941" t="s">
        <v>7889</v>
      </c>
      <c r="C16941" t="s">
        <v>7890</v>
      </c>
      <c r="D16941">
        <v>1912</v>
      </c>
      <c r="E16941" s="1">
        <v>1.5109999999999999</v>
      </c>
      <c r="F16941">
        <v>1.752</v>
      </c>
      <c r="G16941">
        <v>0.19</v>
      </c>
      <c r="H16941">
        <v>42</v>
      </c>
      <c r="I16941">
        <v>8.1999999999999993</v>
      </c>
      <c r="J16941">
        <v>2.65E-3</v>
      </c>
      <c r="K16941">
        <v>0.46899999999999997</v>
      </c>
      <c r="L16941">
        <v>2.2937534246575342</v>
      </c>
      <c r="M16941" s="2">
        <f t="shared" si="532"/>
        <v>64.38356164383562</v>
      </c>
      <c r="N16941" t="s">
        <v>21</v>
      </c>
    </row>
    <row r="16942" spans="1:14">
      <c r="A16942">
        <v>48</v>
      </c>
      <c r="B16942" t="s">
        <v>7875</v>
      </c>
      <c r="C16942" t="s">
        <v>7876</v>
      </c>
      <c r="D16942">
        <v>1279</v>
      </c>
      <c r="E16942" s="1">
        <v>1.4850000000000001</v>
      </c>
      <c r="F16942">
        <v>1.3779999999999999</v>
      </c>
      <c r="G16942">
        <v>0.192</v>
      </c>
      <c r="H16942">
        <v>78</v>
      </c>
      <c r="I16942">
        <v>5.2</v>
      </c>
      <c r="J16942">
        <v>4.3800000000000002E-3</v>
      </c>
      <c r="K16942">
        <v>0.46</v>
      </c>
      <c r="L16942">
        <v>2.2937534246575342</v>
      </c>
      <c r="M16942" s="2">
        <f t="shared" si="532"/>
        <v>65.753424657534239</v>
      </c>
      <c r="N16942" t="s">
        <v>21</v>
      </c>
    </row>
    <row r="16943" spans="1:14">
      <c r="A16943">
        <v>49</v>
      </c>
      <c r="B16943" t="s">
        <v>7885</v>
      </c>
      <c r="C16943" t="s">
        <v>7886</v>
      </c>
      <c r="D16943">
        <v>829</v>
      </c>
      <c r="E16943" s="1">
        <v>1.44</v>
      </c>
      <c r="G16943">
        <v>0.26800000000000002</v>
      </c>
      <c r="H16943">
        <v>82</v>
      </c>
      <c r="I16943">
        <v>4.7</v>
      </c>
      <c r="J16943">
        <v>2.66E-3</v>
      </c>
      <c r="L16943">
        <v>2.2937534246575342</v>
      </c>
      <c r="M16943" s="2">
        <f t="shared" si="532"/>
        <v>67.123287671232873</v>
      </c>
      <c r="N16943" t="s">
        <v>21</v>
      </c>
    </row>
    <row r="16944" spans="1:14">
      <c r="A16944">
        <v>50</v>
      </c>
      <c r="B16944" t="s">
        <v>12360</v>
      </c>
      <c r="C16944" t="s">
        <v>12361</v>
      </c>
      <c r="D16944">
        <v>338</v>
      </c>
      <c r="E16944" s="1">
        <v>1.429</v>
      </c>
      <c r="F16944">
        <v>2.1850000000000001</v>
      </c>
      <c r="G16944">
        <v>0.25</v>
      </c>
      <c r="H16944">
        <v>52</v>
      </c>
      <c r="I16944">
        <v>4.4000000000000004</v>
      </c>
      <c r="J16944">
        <v>1.72E-3</v>
      </c>
      <c r="K16944">
        <v>0.82599999999999996</v>
      </c>
      <c r="L16944">
        <v>2.2937534246575342</v>
      </c>
      <c r="M16944" s="2">
        <f t="shared" si="532"/>
        <v>68.493150684931507</v>
      </c>
      <c r="N16944" t="s">
        <v>21</v>
      </c>
    </row>
    <row r="16945" spans="1:14">
      <c r="A16945">
        <v>51</v>
      </c>
      <c r="B16945" t="s">
        <v>7947</v>
      </c>
      <c r="C16945" t="s">
        <v>7948</v>
      </c>
      <c r="D16945">
        <v>1725</v>
      </c>
      <c r="E16945" s="1">
        <v>1.385</v>
      </c>
      <c r="F16945">
        <v>1.73</v>
      </c>
      <c r="G16945">
        <v>0.23499999999999999</v>
      </c>
      <c r="H16945">
        <v>51</v>
      </c>
      <c r="I16945" t="s">
        <v>18288</v>
      </c>
      <c r="J16945">
        <v>2.8300000000000001E-3</v>
      </c>
      <c r="K16945">
        <v>0.60299999999999998</v>
      </c>
      <c r="L16945">
        <v>2.2937534246575342</v>
      </c>
      <c r="M16945" s="2">
        <f t="shared" si="532"/>
        <v>69.863013698630141</v>
      </c>
      <c r="N16945" t="s">
        <v>21</v>
      </c>
    </row>
    <row r="16946" spans="1:14">
      <c r="A16946">
        <v>52</v>
      </c>
      <c r="B16946" t="s">
        <v>5500</v>
      </c>
      <c r="C16946" t="s">
        <v>5501</v>
      </c>
      <c r="D16946">
        <v>807</v>
      </c>
      <c r="E16946" s="1">
        <v>1.3680000000000001</v>
      </c>
      <c r="G16946">
        <v>0.308</v>
      </c>
      <c r="H16946">
        <v>117</v>
      </c>
      <c r="I16946">
        <v>3.5</v>
      </c>
      <c r="J16946">
        <v>4.2599999999999999E-3</v>
      </c>
      <c r="L16946">
        <v>2.2937534246575342</v>
      </c>
      <c r="M16946" s="2">
        <f t="shared" si="532"/>
        <v>71.232876712328761</v>
      </c>
      <c r="N16946" t="s">
        <v>21</v>
      </c>
    </row>
    <row r="16947" spans="1:14">
      <c r="A16947">
        <v>53</v>
      </c>
      <c r="B16947" t="s">
        <v>7893</v>
      </c>
      <c r="C16947" t="s">
        <v>7894</v>
      </c>
      <c r="D16947">
        <v>1966</v>
      </c>
      <c r="E16947" s="1">
        <v>1.325</v>
      </c>
      <c r="F16947">
        <v>1.2789999999999999</v>
      </c>
      <c r="G16947">
        <v>0.25</v>
      </c>
      <c r="H16947">
        <v>248</v>
      </c>
      <c r="I16947">
        <v>5.0999999999999996</v>
      </c>
      <c r="J16947">
        <v>5.4200000000000003E-3</v>
      </c>
      <c r="K16947">
        <v>0.35899999999999999</v>
      </c>
      <c r="L16947">
        <v>2.2937534246575342</v>
      </c>
      <c r="M16947" s="2">
        <f t="shared" si="532"/>
        <v>72.602739726027394</v>
      </c>
      <c r="N16947" t="s">
        <v>21</v>
      </c>
    </row>
    <row r="16948" spans="1:14">
      <c r="A16948">
        <v>54</v>
      </c>
      <c r="B16948" t="s">
        <v>7873</v>
      </c>
      <c r="C16948" t="s">
        <v>7874</v>
      </c>
      <c r="D16948">
        <v>3215</v>
      </c>
      <c r="E16948" s="1">
        <v>1.288</v>
      </c>
      <c r="F16948">
        <v>1.1930000000000001</v>
      </c>
      <c r="G16948">
        <v>0.27100000000000002</v>
      </c>
      <c r="H16948">
        <v>133</v>
      </c>
      <c r="I16948">
        <v>9.8000000000000007</v>
      </c>
      <c r="J16948">
        <v>4.7999999999999996E-3</v>
      </c>
      <c r="K16948">
        <v>0.33800000000000002</v>
      </c>
      <c r="L16948">
        <v>2.2937534246575342</v>
      </c>
      <c r="M16948" s="2">
        <f t="shared" si="532"/>
        <v>73.972602739726028</v>
      </c>
      <c r="N16948" t="s">
        <v>21</v>
      </c>
    </row>
    <row r="16949" spans="1:14">
      <c r="A16949">
        <v>55</v>
      </c>
      <c r="B16949" t="s">
        <v>7917</v>
      </c>
      <c r="C16949" t="s">
        <v>7918</v>
      </c>
      <c r="D16949">
        <v>715</v>
      </c>
      <c r="E16949" s="1">
        <v>1.274</v>
      </c>
      <c r="F16949">
        <v>0.78</v>
      </c>
      <c r="G16949">
        <v>0.38500000000000001</v>
      </c>
      <c r="H16949">
        <v>96</v>
      </c>
      <c r="I16949">
        <v>4.4000000000000004</v>
      </c>
      <c r="J16949">
        <v>1.15E-3</v>
      </c>
      <c r="K16949">
        <v>0.122</v>
      </c>
      <c r="L16949">
        <v>2.2937534246575342</v>
      </c>
      <c r="M16949" s="2">
        <f t="shared" si="532"/>
        <v>75.342465753424662</v>
      </c>
      <c r="N16949" t="s">
        <v>21</v>
      </c>
    </row>
    <row r="16950" spans="1:14">
      <c r="A16950">
        <v>56</v>
      </c>
      <c r="B16950" t="s">
        <v>7869</v>
      </c>
      <c r="C16950" t="s">
        <v>7870</v>
      </c>
      <c r="D16950">
        <v>1031</v>
      </c>
      <c r="E16950" s="1">
        <v>1.246</v>
      </c>
      <c r="G16950">
        <v>0.34100000000000003</v>
      </c>
      <c r="H16950">
        <v>129</v>
      </c>
      <c r="I16950">
        <v>3.7</v>
      </c>
      <c r="J16950">
        <v>3.8E-3</v>
      </c>
      <c r="L16950">
        <v>2.2937534246575342</v>
      </c>
      <c r="M16950" s="2">
        <f t="shared" si="532"/>
        <v>76.712328767123282</v>
      </c>
      <c r="N16950" t="s">
        <v>21</v>
      </c>
    </row>
    <row r="16951" spans="1:14">
      <c r="A16951">
        <v>57</v>
      </c>
      <c r="B16951" t="s">
        <v>7851</v>
      </c>
      <c r="C16951" t="s">
        <v>7852</v>
      </c>
      <c r="D16951">
        <v>695</v>
      </c>
      <c r="E16951" s="1">
        <v>1.1439999999999999</v>
      </c>
      <c r="G16951">
        <v>0.47699999999999998</v>
      </c>
      <c r="H16951">
        <v>88</v>
      </c>
      <c r="I16951">
        <v>3.8</v>
      </c>
      <c r="J16951">
        <v>1.2899999999999999E-3</v>
      </c>
      <c r="L16951">
        <v>2.2937534246575342</v>
      </c>
      <c r="M16951" s="2">
        <f t="shared" si="532"/>
        <v>78.082191780821915</v>
      </c>
      <c r="N16951" t="s">
        <v>21</v>
      </c>
    </row>
    <row r="16952" spans="1:14">
      <c r="A16952">
        <v>58</v>
      </c>
      <c r="B16952" t="s">
        <v>7949</v>
      </c>
      <c r="C16952" t="s">
        <v>7950</v>
      </c>
      <c r="D16952">
        <v>1989</v>
      </c>
      <c r="E16952" s="1">
        <v>1.0649999999999999</v>
      </c>
      <c r="F16952">
        <v>1.0189999999999999</v>
      </c>
      <c r="G16952">
        <v>0.17699999999999999</v>
      </c>
      <c r="H16952">
        <v>164</v>
      </c>
      <c r="I16952">
        <v>6.7</v>
      </c>
      <c r="J16952">
        <v>4.45E-3</v>
      </c>
      <c r="K16952">
        <v>0.29499999999999998</v>
      </c>
      <c r="L16952">
        <v>2.2937534246575342</v>
      </c>
      <c r="M16952" s="2">
        <f t="shared" si="532"/>
        <v>79.452054794520549</v>
      </c>
      <c r="N16952" t="s">
        <v>21</v>
      </c>
    </row>
    <row r="16953" spans="1:14">
      <c r="A16953">
        <v>59</v>
      </c>
      <c r="B16953" t="s">
        <v>7941</v>
      </c>
      <c r="C16953" t="s">
        <v>7942</v>
      </c>
      <c r="D16953">
        <v>1774</v>
      </c>
      <c r="E16953" s="1">
        <v>1.0069999999999999</v>
      </c>
      <c r="F16953">
        <v>1.2250000000000001</v>
      </c>
      <c r="G16953">
        <v>0.13500000000000001</v>
      </c>
      <c r="H16953">
        <v>74</v>
      </c>
      <c r="I16953">
        <v>10</v>
      </c>
      <c r="J16953">
        <v>3.15E-3</v>
      </c>
      <c r="K16953">
        <v>0.40400000000000003</v>
      </c>
      <c r="L16953">
        <v>2.2937534246575342</v>
      </c>
      <c r="M16953" s="2">
        <f t="shared" si="532"/>
        <v>80.821917808219183</v>
      </c>
      <c r="N16953" t="s">
        <v>21</v>
      </c>
    </row>
    <row r="16954" spans="1:14">
      <c r="A16954">
        <v>60</v>
      </c>
      <c r="B16954" t="s">
        <v>7937</v>
      </c>
      <c r="C16954" t="s">
        <v>7938</v>
      </c>
      <c r="D16954">
        <v>1669</v>
      </c>
      <c r="E16954" s="1">
        <v>0.94099999999999995</v>
      </c>
      <c r="F16954">
        <v>1.05</v>
      </c>
      <c r="G16954">
        <v>0.158</v>
      </c>
      <c r="H16954">
        <v>241</v>
      </c>
      <c r="I16954">
        <v>5.3</v>
      </c>
      <c r="J16954">
        <v>4.15E-3</v>
      </c>
      <c r="K16954">
        <v>0.27400000000000002</v>
      </c>
      <c r="L16954">
        <v>2.2937534246575342</v>
      </c>
      <c r="M16954" s="2">
        <f t="shared" si="532"/>
        <v>82.191780821917803</v>
      </c>
      <c r="N16954" t="s">
        <v>21</v>
      </c>
    </row>
    <row r="16955" spans="1:14">
      <c r="A16955">
        <v>61</v>
      </c>
      <c r="B16955" t="s">
        <v>7895</v>
      </c>
      <c r="C16955" t="s">
        <v>7896</v>
      </c>
      <c r="D16955">
        <v>251</v>
      </c>
      <c r="E16955" s="1">
        <v>0.94</v>
      </c>
      <c r="G16955">
        <v>0.45700000000000002</v>
      </c>
      <c r="H16955">
        <v>70</v>
      </c>
      <c r="I16955">
        <v>2.5</v>
      </c>
      <c r="J16955">
        <v>8.3000000000000001E-4</v>
      </c>
      <c r="L16955">
        <v>2.2937534246575342</v>
      </c>
      <c r="M16955" s="2">
        <f t="shared" si="532"/>
        <v>83.561643835616437</v>
      </c>
      <c r="N16955" t="s">
        <v>21</v>
      </c>
    </row>
    <row r="16956" spans="1:14">
      <c r="A16956">
        <v>62</v>
      </c>
      <c r="B16956" t="s">
        <v>7935</v>
      </c>
      <c r="C16956" t="s">
        <v>7936</v>
      </c>
      <c r="D16956">
        <v>926</v>
      </c>
      <c r="E16956" s="1">
        <v>0.80100000000000005</v>
      </c>
      <c r="F16956">
        <v>0.54800000000000004</v>
      </c>
      <c r="G16956">
        <v>9.5000000000000001E-2</v>
      </c>
      <c r="H16956">
        <v>190</v>
      </c>
      <c r="I16956">
        <v>4.3</v>
      </c>
      <c r="J16956">
        <v>1.16E-3</v>
      </c>
      <c r="K16956">
        <v>6.4000000000000001E-2</v>
      </c>
      <c r="L16956">
        <v>2.2937534246575342</v>
      </c>
      <c r="M16956" s="2">
        <f t="shared" si="532"/>
        <v>84.93150684931507</v>
      </c>
      <c r="N16956" t="s">
        <v>21</v>
      </c>
    </row>
    <row r="16957" spans="1:14">
      <c r="A16957">
        <v>63</v>
      </c>
      <c r="B16957" t="s">
        <v>7887</v>
      </c>
      <c r="C16957" t="s">
        <v>7888</v>
      </c>
      <c r="D16957">
        <v>705</v>
      </c>
      <c r="E16957" s="1">
        <v>0.74199999999999999</v>
      </c>
      <c r="G16957">
        <v>0.13700000000000001</v>
      </c>
      <c r="H16957">
        <v>95</v>
      </c>
      <c r="I16957">
        <v>4.9000000000000004</v>
      </c>
      <c r="J16957">
        <v>2.2000000000000001E-3</v>
      </c>
      <c r="L16957">
        <v>2.2937534246575342</v>
      </c>
      <c r="M16957" s="2">
        <f t="shared" si="532"/>
        <v>86.301369863013704</v>
      </c>
      <c r="N16957" t="s">
        <v>21</v>
      </c>
    </row>
    <row r="16958" spans="1:14">
      <c r="A16958">
        <v>64</v>
      </c>
      <c r="B16958" t="s">
        <v>7867</v>
      </c>
      <c r="C16958" t="s">
        <v>7868</v>
      </c>
      <c r="D16958">
        <v>607</v>
      </c>
      <c r="E16958" s="1">
        <v>0.74</v>
      </c>
      <c r="G16958">
        <v>0.23499999999999999</v>
      </c>
      <c r="H16958">
        <v>85</v>
      </c>
      <c r="I16958">
        <v>5</v>
      </c>
      <c r="J16958">
        <v>1.8799999999999999E-3</v>
      </c>
      <c r="L16958">
        <v>2.2937534246575342</v>
      </c>
      <c r="M16958" s="2">
        <f t="shared" si="532"/>
        <v>87.671232876712324</v>
      </c>
      <c r="N16958" t="s">
        <v>21</v>
      </c>
    </row>
    <row r="16959" spans="1:14">
      <c r="A16959">
        <v>65</v>
      </c>
      <c r="B16959" t="s">
        <v>7911</v>
      </c>
      <c r="C16959" t="s">
        <v>7912</v>
      </c>
      <c r="D16959">
        <v>212</v>
      </c>
      <c r="E16959" s="1">
        <v>0.63400000000000001</v>
      </c>
      <c r="G16959">
        <v>0.27300000000000002</v>
      </c>
      <c r="H16959">
        <v>22</v>
      </c>
      <c r="I16959">
        <v>5.6</v>
      </c>
      <c r="J16959">
        <v>6.2E-4</v>
      </c>
      <c r="L16959">
        <v>2.2937534246575342</v>
      </c>
      <c r="M16959" s="2">
        <f t="shared" ref="M16959:M16967" si="533">A16959/73*100</f>
        <v>89.041095890410958</v>
      </c>
      <c r="N16959" t="s">
        <v>21</v>
      </c>
    </row>
    <row r="16960" spans="1:14">
      <c r="A16960">
        <v>66</v>
      </c>
      <c r="B16960" t="s">
        <v>7951</v>
      </c>
      <c r="C16960" t="s">
        <v>7952</v>
      </c>
      <c r="D16960">
        <v>277</v>
      </c>
      <c r="E16960" s="1">
        <v>0.55900000000000005</v>
      </c>
      <c r="G16960">
        <v>7.5999999999999998E-2</v>
      </c>
      <c r="H16960">
        <v>66</v>
      </c>
      <c r="I16960">
        <v>4.3</v>
      </c>
      <c r="J16960">
        <v>1.0300000000000001E-3</v>
      </c>
      <c r="L16960">
        <v>2.2937534246575342</v>
      </c>
      <c r="M16960" s="2">
        <f t="shared" si="533"/>
        <v>90.410958904109577</v>
      </c>
      <c r="N16960" t="s">
        <v>21</v>
      </c>
    </row>
    <row r="16961" spans="1:14">
      <c r="A16961">
        <v>67</v>
      </c>
      <c r="B16961" t="s">
        <v>7919</v>
      </c>
      <c r="C16961" t="s">
        <v>7920</v>
      </c>
      <c r="D16961">
        <v>221</v>
      </c>
      <c r="E16961" s="1">
        <v>0.504</v>
      </c>
      <c r="F16961">
        <v>0.46100000000000002</v>
      </c>
      <c r="G16961">
        <v>8.1000000000000003E-2</v>
      </c>
      <c r="H16961">
        <v>74</v>
      </c>
      <c r="I16961">
        <v>3.7</v>
      </c>
      <c r="J16961">
        <v>5.9999999999999995E-4</v>
      </c>
      <c r="K16961">
        <v>8.8999999999999996E-2</v>
      </c>
      <c r="L16961">
        <v>2.2937534246575342</v>
      </c>
      <c r="M16961" s="2">
        <f t="shared" si="533"/>
        <v>91.780821917808225</v>
      </c>
      <c r="N16961" t="s">
        <v>21</v>
      </c>
    </row>
    <row r="16962" spans="1:14">
      <c r="A16962">
        <v>68</v>
      </c>
      <c r="B16962" t="s">
        <v>7855</v>
      </c>
      <c r="C16962" t="s">
        <v>7856</v>
      </c>
      <c r="D16962">
        <v>126</v>
      </c>
      <c r="E16962" s="1">
        <v>0.47399999999999998</v>
      </c>
      <c r="F16962">
        <v>0.3</v>
      </c>
      <c r="G16962">
        <v>8.8999999999999996E-2</v>
      </c>
      <c r="H16962">
        <v>45</v>
      </c>
      <c r="I16962">
        <v>5.4</v>
      </c>
      <c r="J16962">
        <v>2.0000000000000001E-4</v>
      </c>
      <c r="K16962">
        <v>5.3999999999999999E-2</v>
      </c>
      <c r="L16962">
        <v>2.2937534246575342</v>
      </c>
      <c r="M16962" s="2">
        <f t="shared" si="533"/>
        <v>93.150684931506845</v>
      </c>
      <c r="N16962" t="s">
        <v>21</v>
      </c>
    </row>
    <row r="16963" spans="1:14">
      <c r="A16963">
        <v>69</v>
      </c>
      <c r="B16963" t="s">
        <v>7955</v>
      </c>
      <c r="C16963" t="s">
        <v>7956</v>
      </c>
      <c r="D16963">
        <v>594</v>
      </c>
      <c r="E16963" s="1">
        <v>0.45600000000000002</v>
      </c>
      <c r="F16963">
        <v>0.35899999999999999</v>
      </c>
      <c r="G16963">
        <v>0.125</v>
      </c>
      <c r="H16963">
        <v>176</v>
      </c>
      <c r="I16963">
        <v>4.9000000000000004</v>
      </c>
      <c r="J16963">
        <v>1.14E-3</v>
      </c>
      <c r="K16963">
        <v>7.0000000000000007E-2</v>
      </c>
      <c r="L16963">
        <v>2.2937534246575342</v>
      </c>
      <c r="M16963" s="2">
        <f t="shared" si="533"/>
        <v>94.520547945205479</v>
      </c>
      <c r="N16963" t="s">
        <v>21</v>
      </c>
    </row>
    <row r="16964" spans="1:14">
      <c r="A16964">
        <v>70</v>
      </c>
      <c r="B16964" t="s">
        <v>7909</v>
      </c>
      <c r="C16964" t="s">
        <v>7910</v>
      </c>
      <c r="D16964">
        <v>21</v>
      </c>
      <c r="E16964" s="1">
        <v>0.32500000000000001</v>
      </c>
      <c r="F16964">
        <v>0.216</v>
      </c>
      <c r="G16964">
        <v>4.1000000000000002E-2</v>
      </c>
      <c r="H16964">
        <v>49</v>
      </c>
      <c r="J16964">
        <v>6.9999999999999994E-5</v>
      </c>
      <c r="K16964">
        <v>4.5999999999999999E-2</v>
      </c>
      <c r="L16964">
        <v>2.2937534246575342</v>
      </c>
      <c r="M16964" s="2">
        <f t="shared" si="533"/>
        <v>95.890410958904098</v>
      </c>
      <c r="N16964" t="s">
        <v>21</v>
      </c>
    </row>
    <row r="16965" spans="1:14">
      <c r="A16965">
        <v>71</v>
      </c>
      <c r="B16965" t="s">
        <v>13017</v>
      </c>
      <c r="C16965" t="s">
        <v>13018</v>
      </c>
      <c r="D16965">
        <v>152</v>
      </c>
      <c r="E16965" s="1">
        <v>0.27400000000000002</v>
      </c>
      <c r="F16965">
        <v>0.223</v>
      </c>
      <c r="I16965">
        <v>9.6999999999999993</v>
      </c>
      <c r="J16965">
        <v>2.9999999999999997E-4</v>
      </c>
      <c r="K16965">
        <v>6.8000000000000005E-2</v>
      </c>
      <c r="L16965">
        <v>2.2937534246575342</v>
      </c>
      <c r="M16965" s="2">
        <f t="shared" si="533"/>
        <v>97.260273972602747</v>
      </c>
      <c r="N16965" t="s">
        <v>21</v>
      </c>
    </row>
    <row r="16966" spans="1:14">
      <c r="A16966">
        <v>72</v>
      </c>
      <c r="B16966" t="s">
        <v>7931</v>
      </c>
      <c r="C16966" t="s">
        <v>7932</v>
      </c>
      <c r="D16966">
        <v>11</v>
      </c>
      <c r="E16966" s="1">
        <v>3.7999999999999999E-2</v>
      </c>
      <c r="F16966">
        <v>4.2999999999999997E-2</v>
      </c>
      <c r="H16966">
        <v>0</v>
      </c>
      <c r="J16966">
        <v>3.0000000000000001E-5</v>
      </c>
      <c r="K16966">
        <v>8.0000000000000002E-3</v>
      </c>
      <c r="L16966">
        <v>2.2937534246575342</v>
      </c>
      <c r="M16966" s="2">
        <f t="shared" si="533"/>
        <v>98.630136986301366</v>
      </c>
      <c r="N16966" t="s">
        <v>21</v>
      </c>
    </row>
    <row r="16967" spans="1:14">
      <c r="A16967">
        <v>73</v>
      </c>
      <c r="B16967" t="s">
        <v>7939</v>
      </c>
      <c r="C16967" t="s">
        <v>7940</v>
      </c>
      <c r="D16967">
        <v>11</v>
      </c>
      <c r="E16967" s="1">
        <v>0</v>
      </c>
      <c r="F16967">
        <v>6.4000000000000001E-2</v>
      </c>
      <c r="G16967">
        <v>0</v>
      </c>
      <c r="H16967">
        <v>22</v>
      </c>
      <c r="J16967">
        <v>0</v>
      </c>
      <c r="K16967">
        <v>3.0000000000000001E-3</v>
      </c>
      <c r="L16967">
        <v>2.2937534246575342</v>
      </c>
      <c r="M16967" s="2">
        <f t="shared" si="533"/>
        <v>100</v>
      </c>
      <c r="N16967" t="s">
        <v>21</v>
      </c>
    </row>
    <row r="16968" spans="1:14" s="3" customFormat="1">
      <c r="E16968" s="4"/>
      <c r="M16968" s="5"/>
    </row>
    <row r="16969" spans="1:14">
      <c r="A16969">
        <v>1</v>
      </c>
      <c r="B16969" t="s">
        <v>8169</v>
      </c>
      <c r="C16969" t="s">
        <v>8170</v>
      </c>
      <c r="D16969">
        <v>3246</v>
      </c>
      <c r="E16969" s="1">
        <v>3.4260000000000002</v>
      </c>
      <c r="F16969">
        <v>3.8279999999999998</v>
      </c>
      <c r="G16969">
        <v>0.36</v>
      </c>
      <c r="H16969">
        <v>86</v>
      </c>
      <c r="I16969">
        <v>6.7</v>
      </c>
      <c r="J16969">
        <v>7.1000000000000004E-3</v>
      </c>
      <c r="K16969">
        <v>1.0740000000000001</v>
      </c>
      <c r="L16969">
        <f>AVERAGE(E16969:E17110)</f>
        <v>0.98664788732394371</v>
      </c>
      <c r="M16969" s="2">
        <f t="shared" ref="M16969:M17000" si="534">A16969/142*100</f>
        <v>0.70422535211267612</v>
      </c>
      <c r="N16969" t="s">
        <v>22</v>
      </c>
    </row>
    <row r="16970" spans="1:14">
      <c r="A16970">
        <v>2</v>
      </c>
      <c r="B16970" t="s">
        <v>7529</v>
      </c>
      <c r="C16970" t="s">
        <v>7530</v>
      </c>
      <c r="D16970">
        <v>12083</v>
      </c>
      <c r="E16970" s="1">
        <v>3.1269999999999998</v>
      </c>
      <c r="F16970">
        <v>3.2480000000000002</v>
      </c>
      <c r="G16970">
        <v>0.51700000000000002</v>
      </c>
      <c r="H16970">
        <v>441</v>
      </c>
      <c r="I16970">
        <v>5.7</v>
      </c>
      <c r="J16970">
        <v>2.7230000000000001E-2</v>
      </c>
      <c r="K16970">
        <v>0.82599999999999996</v>
      </c>
      <c r="L16970">
        <v>0.98664788732394371</v>
      </c>
      <c r="M16970" s="2">
        <f t="shared" si="534"/>
        <v>1.4084507042253522</v>
      </c>
      <c r="N16970" t="s">
        <v>22</v>
      </c>
    </row>
    <row r="16971" spans="1:14">
      <c r="A16971">
        <v>3</v>
      </c>
      <c r="B16971" t="s">
        <v>10966</v>
      </c>
      <c r="C16971" t="s">
        <v>10967</v>
      </c>
      <c r="D16971">
        <v>6783</v>
      </c>
      <c r="E16971" s="1">
        <v>2.964</v>
      </c>
      <c r="F16971">
        <v>3.3809999999999998</v>
      </c>
      <c r="G16971">
        <v>0.44400000000000001</v>
      </c>
      <c r="H16971">
        <v>306</v>
      </c>
      <c r="I16971">
        <v>4.9000000000000004</v>
      </c>
      <c r="J16971">
        <v>1.2460000000000001E-2</v>
      </c>
      <c r="K16971">
        <v>0.59099999999999997</v>
      </c>
      <c r="L16971">
        <v>0.98664788732394371</v>
      </c>
      <c r="M16971" s="2">
        <f t="shared" si="534"/>
        <v>2.112676056338028</v>
      </c>
      <c r="N16971" t="s">
        <v>22</v>
      </c>
    </row>
    <row r="16972" spans="1:14">
      <c r="A16972">
        <v>4</v>
      </c>
      <c r="B16972" t="s">
        <v>8155</v>
      </c>
      <c r="C16972" t="s">
        <v>8156</v>
      </c>
      <c r="D16972">
        <v>4990</v>
      </c>
      <c r="E16972" s="1">
        <v>2.4239999999999999</v>
      </c>
      <c r="F16972">
        <v>2.6560000000000001</v>
      </c>
      <c r="G16972">
        <v>0.56899999999999995</v>
      </c>
      <c r="H16972">
        <v>357</v>
      </c>
      <c r="I16972">
        <v>4.5999999999999996</v>
      </c>
      <c r="J16972">
        <v>1.366E-2</v>
      </c>
      <c r="K16972">
        <v>0.67700000000000005</v>
      </c>
      <c r="L16972">
        <v>0.98664788732394371</v>
      </c>
      <c r="M16972" s="2">
        <f t="shared" si="534"/>
        <v>2.8169014084507045</v>
      </c>
      <c r="N16972" t="s">
        <v>22</v>
      </c>
    </row>
    <row r="16973" spans="1:14">
      <c r="A16973">
        <v>5</v>
      </c>
      <c r="B16973" t="s">
        <v>8141</v>
      </c>
      <c r="C16973" t="s">
        <v>8142</v>
      </c>
      <c r="D16973">
        <v>1284</v>
      </c>
      <c r="E16973" s="1">
        <v>2.4</v>
      </c>
      <c r="F16973">
        <v>2.0409999999999999</v>
      </c>
      <c r="G16973">
        <v>0.36099999999999999</v>
      </c>
      <c r="H16973">
        <v>36</v>
      </c>
      <c r="I16973">
        <v>9.1999999999999993</v>
      </c>
      <c r="J16973">
        <v>1.8400000000000001E-3</v>
      </c>
      <c r="K16973">
        <v>0.53500000000000003</v>
      </c>
      <c r="L16973">
        <v>0.98664788732394371</v>
      </c>
      <c r="M16973" s="2">
        <f t="shared" si="534"/>
        <v>3.5211267605633805</v>
      </c>
      <c r="N16973" t="s">
        <v>22</v>
      </c>
    </row>
    <row r="16974" spans="1:14">
      <c r="A16974">
        <v>6</v>
      </c>
      <c r="B16974" t="s">
        <v>8103</v>
      </c>
      <c r="C16974" t="s">
        <v>8104</v>
      </c>
      <c r="D16974">
        <v>4589</v>
      </c>
      <c r="E16974" s="1">
        <v>2.3889999999999998</v>
      </c>
      <c r="F16974">
        <v>2.5649999999999999</v>
      </c>
      <c r="G16974">
        <v>0.44800000000000001</v>
      </c>
      <c r="H16974">
        <v>172</v>
      </c>
      <c r="I16974">
        <v>7.1</v>
      </c>
      <c r="J16974">
        <v>8.3899999999999999E-3</v>
      </c>
      <c r="K16974">
        <v>0.63600000000000001</v>
      </c>
      <c r="L16974">
        <v>0.98664788732394371</v>
      </c>
      <c r="M16974" s="2">
        <f t="shared" si="534"/>
        <v>4.225352112676056</v>
      </c>
      <c r="N16974" t="s">
        <v>22</v>
      </c>
    </row>
    <row r="16975" spans="1:14">
      <c r="A16975">
        <v>7</v>
      </c>
      <c r="B16975" t="s">
        <v>5364</v>
      </c>
      <c r="C16975" t="s">
        <v>5365</v>
      </c>
      <c r="D16975">
        <v>12644</v>
      </c>
      <c r="E16975" s="1">
        <v>2.3809999999999998</v>
      </c>
      <c r="F16975">
        <v>2.6110000000000002</v>
      </c>
      <c r="G16975">
        <v>0.46400000000000002</v>
      </c>
      <c r="H16975">
        <v>500</v>
      </c>
      <c r="I16975">
        <v>6.4</v>
      </c>
      <c r="J16975">
        <v>1.907E-2</v>
      </c>
      <c r="K16975">
        <v>0.504</v>
      </c>
      <c r="L16975">
        <v>0.98664788732394371</v>
      </c>
      <c r="M16975" s="2">
        <f t="shared" si="534"/>
        <v>4.929577464788732</v>
      </c>
      <c r="N16975" t="s">
        <v>22</v>
      </c>
    </row>
    <row r="16976" spans="1:14">
      <c r="A16976">
        <v>8</v>
      </c>
      <c r="B16976" t="s">
        <v>8009</v>
      </c>
      <c r="C16976" t="s">
        <v>8010</v>
      </c>
      <c r="D16976">
        <v>5734</v>
      </c>
      <c r="E16976" s="1">
        <v>2.286</v>
      </c>
      <c r="F16976">
        <v>2.1909999999999998</v>
      </c>
      <c r="G16976">
        <v>1.0580000000000001</v>
      </c>
      <c r="H16976">
        <v>156</v>
      </c>
      <c r="I16976" t="s">
        <v>18288</v>
      </c>
      <c r="J16976">
        <v>5.4599999999999996E-3</v>
      </c>
      <c r="K16976">
        <v>0.42899999999999999</v>
      </c>
      <c r="L16976">
        <v>0.98664788732394371</v>
      </c>
      <c r="M16976" s="2">
        <f t="shared" si="534"/>
        <v>5.6338028169014089</v>
      </c>
      <c r="N16976" t="s">
        <v>22</v>
      </c>
    </row>
    <row r="16977" spans="1:14">
      <c r="A16977">
        <v>9</v>
      </c>
      <c r="B16977" t="s">
        <v>14364</v>
      </c>
      <c r="C16977" t="s">
        <v>14365</v>
      </c>
      <c r="D16977">
        <v>2498</v>
      </c>
      <c r="E16977" s="1">
        <v>2.2080000000000002</v>
      </c>
      <c r="F16977">
        <v>2.4119999999999999</v>
      </c>
      <c r="G16977">
        <v>0.56100000000000005</v>
      </c>
      <c r="H16977">
        <v>57</v>
      </c>
      <c r="I16977">
        <v>9</v>
      </c>
      <c r="J16977">
        <v>3.48E-3</v>
      </c>
      <c r="K16977">
        <v>0.68100000000000005</v>
      </c>
      <c r="L16977">
        <v>0.98664788732394371</v>
      </c>
      <c r="M16977" s="2">
        <f t="shared" si="534"/>
        <v>6.3380281690140841</v>
      </c>
      <c r="N16977" t="s">
        <v>22</v>
      </c>
    </row>
    <row r="16978" spans="1:14">
      <c r="A16978">
        <v>10</v>
      </c>
      <c r="B16978" t="s">
        <v>8949</v>
      </c>
      <c r="C16978" t="s">
        <v>8950</v>
      </c>
      <c r="D16978">
        <v>574</v>
      </c>
      <c r="E16978" s="1">
        <v>2.0960000000000001</v>
      </c>
      <c r="F16978">
        <v>2.387</v>
      </c>
      <c r="G16978">
        <v>0.54100000000000004</v>
      </c>
      <c r="H16978">
        <v>74</v>
      </c>
      <c r="I16978">
        <v>2.8</v>
      </c>
      <c r="J16978">
        <v>2.3999999999999998E-3</v>
      </c>
      <c r="K16978">
        <v>0.61699999999999999</v>
      </c>
      <c r="L16978">
        <v>0.98664788732394371</v>
      </c>
      <c r="M16978" s="2">
        <f t="shared" si="534"/>
        <v>7.042253521126761</v>
      </c>
      <c r="N16978" t="s">
        <v>22</v>
      </c>
    </row>
    <row r="16979" spans="1:14">
      <c r="A16979">
        <v>11</v>
      </c>
      <c r="B16979" t="s">
        <v>8955</v>
      </c>
      <c r="C16979" t="s">
        <v>8956</v>
      </c>
      <c r="D16979">
        <v>850</v>
      </c>
      <c r="E16979" s="1">
        <v>2.0859999999999999</v>
      </c>
      <c r="F16979">
        <v>2.1829999999999998</v>
      </c>
      <c r="G16979">
        <v>0.38300000000000001</v>
      </c>
      <c r="H16979">
        <v>94</v>
      </c>
      <c r="I16979">
        <v>3</v>
      </c>
      <c r="J16979">
        <v>4.3699999999999998E-3</v>
      </c>
      <c r="K16979">
        <v>0.67100000000000004</v>
      </c>
      <c r="L16979">
        <v>0.98664788732394371</v>
      </c>
      <c r="M16979" s="2">
        <f t="shared" si="534"/>
        <v>7.7464788732394361</v>
      </c>
      <c r="N16979" t="s">
        <v>22</v>
      </c>
    </row>
    <row r="16980" spans="1:14">
      <c r="A16980">
        <v>12</v>
      </c>
      <c r="B16980" t="s">
        <v>3380</v>
      </c>
      <c r="C16980" t="s">
        <v>3381</v>
      </c>
      <c r="D16980">
        <v>13198</v>
      </c>
      <c r="E16980" s="1">
        <v>2.0819999999999999</v>
      </c>
      <c r="F16980">
        <v>2.5209999999999999</v>
      </c>
      <c r="G16980">
        <v>0.371</v>
      </c>
      <c r="H16980">
        <v>428</v>
      </c>
      <c r="I16980">
        <v>7.9</v>
      </c>
      <c r="J16980">
        <v>1.567E-2</v>
      </c>
      <c r="K16980">
        <v>0.52500000000000002</v>
      </c>
      <c r="L16980">
        <v>0.98664788732394371</v>
      </c>
      <c r="M16980" s="2">
        <f t="shared" si="534"/>
        <v>8.4507042253521121</v>
      </c>
      <c r="N16980" t="s">
        <v>22</v>
      </c>
    </row>
    <row r="16981" spans="1:14">
      <c r="A16981">
        <v>13</v>
      </c>
      <c r="B16981" t="s">
        <v>8061</v>
      </c>
      <c r="C16981" t="s">
        <v>8062</v>
      </c>
      <c r="D16981">
        <v>5192</v>
      </c>
      <c r="E16981" s="1">
        <v>2.0640000000000001</v>
      </c>
      <c r="F16981">
        <v>2.4169999999999998</v>
      </c>
      <c r="G16981">
        <v>0.316</v>
      </c>
      <c r="H16981">
        <v>171</v>
      </c>
      <c r="I16981">
        <v>6.5</v>
      </c>
      <c r="J16981">
        <v>9.2200000000000008E-3</v>
      </c>
      <c r="K16981">
        <v>0.55000000000000004</v>
      </c>
      <c r="L16981">
        <v>0.98664788732394371</v>
      </c>
      <c r="M16981" s="2">
        <f t="shared" si="534"/>
        <v>9.1549295774647899</v>
      </c>
      <c r="N16981" t="s">
        <v>22</v>
      </c>
    </row>
    <row r="16982" spans="1:14">
      <c r="A16982">
        <v>14</v>
      </c>
      <c r="B16982" t="s">
        <v>8151</v>
      </c>
      <c r="C16982" t="s">
        <v>8152</v>
      </c>
      <c r="D16982">
        <v>1583</v>
      </c>
      <c r="E16982" s="1">
        <v>2.02</v>
      </c>
      <c r="F16982">
        <v>2.3319999999999999</v>
      </c>
      <c r="G16982">
        <v>0.59699999999999998</v>
      </c>
      <c r="H16982">
        <v>77</v>
      </c>
      <c r="I16982">
        <v>5.4</v>
      </c>
      <c r="J16982">
        <v>2.82E-3</v>
      </c>
      <c r="K16982">
        <v>0.44900000000000001</v>
      </c>
      <c r="L16982">
        <v>0.98664788732394371</v>
      </c>
      <c r="M16982" s="2">
        <f t="shared" si="534"/>
        <v>9.8591549295774641</v>
      </c>
      <c r="N16982" t="s">
        <v>22</v>
      </c>
    </row>
    <row r="16983" spans="1:14">
      <c r="A16983">
        <v>15</v>
      </c>
      <c r="B16983" t="s">
        <v>7657</v>
      </c>
      <c r="C16983" t="s">
        <v>7658</v>
      </c>
      <c r="D16983">
        <v>2881</v>
      </c>
      <c r="E16983" s="1">
        <v>1.9790000000000001</v>
      </c>
      <c r="F16983">
        <v>2.1680000000000001</v>
      </c>
      <c r="G16983">
        <v>0.438</v>
      </c>
      <c r="H16983">
        <v>128</v>
      </c>
      <c r="I16983">
        <v>5.2</v>
      </c>
      <c r="J16983">
        <v>7.8399999999999997E-3</v>
      </c>
      <c r="K16983">
        <v>0.64100000000000001</v>
      </c>
      <c r="L16983">
        <v>0.98664788732394371</v>
      </c>
      <c r="M16983" s="2">
        <f t="shared" si="534"/>
        <v>10.56338028169014</v>
      </c>
      <c r="N16983" t="s">
        <v>22</v>
      </c>
    </row>
    <row r="16984" spans="1:14">
      <c r="A16984">
        <v>16</v>
      </c>
      <c r="B16984" t="s">
        <v>5432</v>
      </c>
      <c r="C16984" t="s">
        <v>5433</v>
      </c>
      <c r="D16984">
        <v>4190</v>
      </c>
      <c r="E16984" s="1">
        <v>1.929</v>
      </c>
      <c r="F16984">
        <v>1.694</v>
      </c>
      <c r="G16984">
        <v>0.38700000000000001</v>
      </c>
      <c r="H16984">
        <v>119</v>
      </c>
      <c r="I16984" t="s">
        <v>18288</v>
      </c>
      <c r="J16984">
        <v>5.4400000000000004E-3</v>
      </c>
      <c r="K16984">
        <v>0.46100000000000002</v>
      </c>
      <c r="L16984">
        <v>0.98664788732394371</v>
      </c>
      <c r="M16984" s="2">
        <f t="shared" si="534"/>
        <v>11.267605633802818</v>
      </c>
      <c r="N16984" t="s">
        <v>22</v>
      </c>
    </row>
    <row r="16985" spans="1:14">
      <c r="A16985">
        <v>17</v>
      </c>
      <c r="B16985" t="s">
        <v>8855</v>
      </c>
      <c r="C16985" t="s">
        <v>8856</v>
      </c>
      <c r="D16985">
        <v>6213</v>
      </c>
      <c r="E16985" s="1">
        <v>1.877</v>
      </c>
      <c r="F16985">
        <v>2.1629999999999998</v>
      </c>
      <c r="G16985">
        <v>0.35399999999999998</v>
      </c>
      <c r="H16985">
        <v>260</v>
      </c>
      <c r="I16985">
        <v>6.9</v>
      </c>
      <c r="J16985">
        <v>1.023E-2</v>
      </c>
      <c r="K16985">
        <v>0.49299999999999999</v>
      </c>
      <c r="L16985">
        <v>0.98664788732394371</v>
      </c>
      <c r="M16985" s="2">
        <f t="shared" si="534"/>
        <v>11.971830985915492</v>
      </c>
      <c r="N16985" t="s">
        <v>22</v>
      </c>
    </row>
    <row r="16986" spans="1:14">
      <c r="A16986">
        <v>18</v>
      </c>
      <c r="B16986" t="s">
        <v>7997</v>
      </c>
      <c r="C16986" t="s">
        <v>7998</v>
      </c>
      <c r="D16986">
        <v>723</v>
      </c>
      <c r="E16986" s="1">
        <v>1.861</v>
      </c>
      <c r="G16986">
        <v>0.19900000000000001</v>
      </c>
      <c r="H16986">
        <v>241</v>
      </c>
      <c r="I16986">
        <v>3.6</v>
      </c>
      <c r="J16986">
        <v>2.7100000000000002E-3</v>
      </c>
      <c r="L16986">
        <v>0.98664788732394371</v>
      </c>
      <c r="M16986" s="2">
        <f t="shared" si="534"/>
        <v>12.676056338028168</v>
      </c>
      <c r="N16986" t="s">
        <v>22</v>
      </c>
    </row>
    <row r="16987" spans="1:14">
      <c r="A16987">
        <v>19</v>
      </c>
      <c r="B16987" t="s">
        <v>14352</v>
      </c>
      <c r="C16987" t="s">
        <v>14353</v>
      </c>
      <c r="D16987">
        <v>6653</v>
      </c>
      <c r="E16987" s="1">
        <v>1.857</v>
      </c>
      <c r="F16987">
        <v>2.2679999999999998</v>
      </c>
      <c r="G16987">
        <v>0.27</v>
      </c>
      <c r="H16987">
        <v>189</v>
      </c>
      <c r="I16987">
        <v>9.6</v>
      </c>
      <c r="J16987">
        <v>8.8900000000000003E-3</v>
      </c>
      <c r="K16987">
        <v>0.59799999999999998</v>
      </c>
      <c r="L16987">
        <v>0.98664788732394371</v>
      </c>
      <c r="M16987" s="2">
        <f t="shared" si="534"/>
        <v>13.380281690140844</v>
      </c>
      <c r="N16987" t="s">
        <v>22</v>
      </c>
    </row>
    <row r="16988" spans="1:14">
      <c r="A16988">
        <v>20</v>
      </c>
      <c r="B16988" t="s">
        <v>12547</v>
      </c>
      <c r="C16988" t="s">
        <v>12548</v>
      </c>
      <c r="D16988">
        <v>1119</v>
      </c>
      <c r="E16988" s="1">
        <v>1.8080000000000001</v>
      </c>
      <c r="F16988">
        <v>2.2250000000000001</v>
      </c>
      <c r="G16988">
        <v>0.59199999999999997</v>
      </c>
      <c r="H16988">
        <v>71</v>
      </c>
      <c r="I16988">
        <v>6.9</v>
      </c>
      <c r="J16988">
        <v>2.15E-3</v>
      </c>
      <c r="K16988">
        <v>0.57699999999999996</v>
      </c>
      <c r="L16988">
        <v>0.98664788732394371</v>
      </c>
      <c r="M16988" s="2">
        <f t="shared" si="534"/>
        <v>14.084507042253522</v>
      </c>
      <c r="N16988" t="s">
        <v>22</v>
      </c>
    </row>
    <row r="16989" spans="1:14">
      <c r="A16989">
        <v>21</v>
      </c>
      <c r="B16989" t="s">
        <v>8167</v>
      </c>
      <c r="C16989" t="s">
        <v>8168</v>
      </c>
      <c r="D16989">
        <v>10356</v>
      </c>
      <c r="E16989" s="1">
        <v>1.8029999999999999</v>
      </c>
      <c r="F16989">
        <v>1.641</v>
      </c>
      <c r="G16989">
        <v>0.89800000000000002</v>
      </c>
      <c r="H16989">
        <v>265</v>
      </c>
      <c r="I16989" t="s">
        <v>18288</v>
      </c>
      <c r="J16989">
        <v>1.098E-2</v>
      </c>
      <c r="K16989">
        <v>0.41099999999999998</v>
      </c>
      <c r="L16989">
        <v>0.98664788732394371</v>
      </c>
      <c r="M16989" s="2">
        <f t="shared" si="534"/>
        <v>14.788732394366196</v>
      </c>
      <c r="N16989" t="s">
        <v>22</v>
      </c>
    </row>
    <row r="16990" spans="1:14">
      <c r="A16990">
        <v>22</v>
      </c>
      <c r="B16990" t="s">
        <v>8105</v>
      </c>
      <c r="C16990" t="s">
        <v>8106</v>
      </c>
      <c r="D16990">
        <v>4447</v>
      </c>
      <c r="E16990" s="1">
        <v>1.774</v>
      </c>
      <c r="F16990">
        <v>1.722</v>
      </c>
      <c r="G16990">
        <v>0.26800000000000002</v>
      </c>
      <c r="H16990">
        <v>366</v>
      </c>
      <c r="I16990">
        <v>9.9</v>
      </c>
      <c r="J16990">
        <v>6.7299999999999999E-3</v>
      </c>
      <c r="K16990">
        <v>0.44400000000000001</v>
      </c>
      <c r="L16990">
        <v>0.98664788732394371</v>
      </c>
      <c r="M16990" s="2">
        <f t="shared" si="534"/>
        <v>15.492957746478872</v>
      </c>
      <c r="N16990" t="s">
        <v>22</v>
      </c>
    </row>
    <row r="16991" spans="1:14">
      <c r="A16991">
        <v>23</v>
      </c>
      <c r="B16991" t="s">
        <v>7987</v>
      </c>
      <c r="C16991" t="s">
        <v>7988</v>
      </c>
      <c r="D16991">
        <v>4783</v>
      </c>
      <c r="E16991" s="1">
        <v>1.734</v>
      </c>
      <c r="F16991">
        <v>1.8169999999999999</v>
      </c>
      <c r="G16991">
        <v>0.08</v>
      </c>
      <c r="H16991">
        <v>162</v>
      </c>
      <c r="I16991" t="s">
        <v>18288</v>
      </c>
      <c r="J16991">
        <v>5.9100000000000003E-3</v>
      </c>
      <c r="K16991">
        <v>0.45900000000000002</v>
      </c>
      <c r="L16991">
        <v>0.98664788732394371</v>
      </c>
      <c r="M16991" s="2">
        <f t="shared" si="534"/>
        <v>16.197183098591552</v>
      </c>
      <c r="N16991" t="s">
        <v>22</v>
      </c>
    </row>
    <row r="16992" spans="1:14">
      <c r="A16992">
        <v>24</v>
      </c>
      <c r="B16992" t="s">
        <v>10952</v>
      </c>
      <c r="C16992" t="s">
        <v>10953</v>
      </c>
      <c r="D16992">
        <v>5223</v>
      </c>
      <c r="E16992" s="1">
        <v>1.734</v>
      </c>
      <c r="F16992">
        <v>2.1030000000000002</v>
      </c>
      <c r="G16992">
        <v>0.30499999999999999</v>
      </c>
      <c r="H16992">
        <v>131</v>
      </c>
      <c r="I16992">
        <v>8.8000000000000007</v>
      </c>
      <c r="J16992">
        <v>6.3400000000000001E-3</v>
      </c>
      <c r="K16992">
        <v>0.53</v>
      </c>
      <c r="L16992">
        <v>0.98664788732394371</v>
      </c>
      <c r="M16992" s="2">
        <f t="shared" si="534"/>
        <v>16.901408450704224</v>
      </c>
      <c r="N16992" t="s">
        <v>22</v>
      </c>
    </row>
    <row r="16993" spans="1:14">
      <c r="A16993">
        <v>25</v>
      </c>
      <c r="B16993" t="s">
        <v>7989</v>
      </c>
      <c r="C16993" t="s">
        <v>7990</v>
      </c>
      <c r="D16993">
        <v>2649</v>
      </c>
      <c r="E16993" s="1">
        <v>1.7290000000000001</v>
      </c>
      <c r="F16993">
        <v>1.9510000000000001</v>
      </c>
      <c r="G16993">
        <v>0.29599999999999999</v>
      </c>
      <c r="H16993">
        <v>71</v>
      </c>
      <c r="I16993">
        <v>9.6</v>
      </c>
      <c r="J16993">
        <v>3.5100000000000001E-3</v>
      </c>
      <c r="K16993">
        <v>0.54500000000000004</v>
      </c>
      <c r="L16993">
        <v>0.98664788732394371</v>
      </c>
      <c r="M16993" s="2">
        <f t="shared" si="534"/>
        <v>17.6056338028169</v>
      </c>
      <c r="N16993" t="s">
        <v>22</v>
      </c>
    </row>
    <row r="16994" spans="1:14">
      <c r="A16994">
        <v>26</v>
      </c>
      <c r="B16994" t="s">
        <v>8073</v>
      </c>
      <c r="C16994" t="s">
        <v>8074</v>
      </c>
      <c r="D16994">
        <v>11532</v>
      </c>
      <c r="E16994" s="1">
        <v>1.7150000000000001</v>
      </c>
      <c r="F16994">
        <v>1.954</v>
      </c>
      <c r="G16994">
        <v>0.66800000000000004</v>
      </c>
      <c r="H16994">
        <v>196</v>
      </c>
      <c r="I16994" t="s">
        <v>18288</v>
      </c>
      <c r="J16994">
        <v>8.4399999999999996E-3</v>
      </c>
      <c r="K16994">
        <v>0.504</v>
      </c>
      <c r="L16994">
        <v>0.98664788732394371</v>
      </c>
      <c r="M16994" s="2">
        <f t="shared" si="534"/>
        <v>18.30985915492958</v>
      </c>
      <c r="N16994" t="s">
        <v>22</v>
      </c>
    </row>
    <row r="16995" spans="1:14">
      <c r="A16995">
        <v>27</v>
      </c>
      <c r="B16995" t="s">
        <v>20117</v>
      </c>
      <c r="C16995" t="s">
        <v>20118</v>
      </c>
      <c r="D16995">
        <v>303</v>
      </c>
      <c r="E16995" s="1">
        <v>1.653</v>
      </c>
      <c r="F16995">
        <v>1.5780000000000001</v>
      </c>
      <c r="G16995">
        <v>1.1000000000000001</v>
      </c>
      <c r="H16995">
        <v>50</v>
      </c>
      <c r="I16995">
        <v>2.7</v>
      </c>
      <c r="J16995">
        <v>8.8999999999999995E-4</v>
      </c>
      <c r="K16995">
        <v>0.34699999999999998</v>
      </c>
      <c r="L16995">
        <v>0.98664788732394371</v>
      </c>
      <c r="M16995" s="2">
        <f t="shared" si="534"/>
        <v>19.014084507042252</v>
      </c>
      <c r="N16995" t="s">
        <v>22</v>
      </c>
    </row>
    <row r="16996" spans="1:14">
      <c r="A16996">
        <v>28</v>
      </c>
      <c r="B16996" t="s">
        <v>18487</v>
      </c>
      <c r="C16996" t="s">
        <v>18486</v>
      </c>
      <c r="D16996">
        <v>1894</v>
      </c>
      <c r="E16996" s="1">
        <v>1.6479999999999999</v>
      </c>
      <c r="F16996">
        <v>1.7609999999999999</v>
      </c>
      <c r="G16996">
        <v>0.39200000000000002</v>
      </c>
      <c r="H16996">
        <v>227</v>
      </c>
      <c r="I16996">
        <v>3.3</v>
      </c>
      <c r="J16996">
        <v>8.8800000000000007E-3</v>
      </c>
      <c r="K16996">
        <v>0.497</v>
      </c>
      <c r="L16996">
        <v>0.98664788732394371</v>
      </c>
      <c r="M16996" s="2">
        <f t="shared" si="534"/>
        <v>19.718309859154928</v>
      </c>
      <c r="N16996" t="s">
        <v>22</v>
      </c>
    </row>
    <row r="16997" spans="1:14">
      <c r="A16997">
        <v>29</v>
      </c>
      <c r="B16997" t="s">
        <v>8139</v>
      </c>
      <c r="C16997" t="s">
        <v>8140</v>
      </c>
      <c r="D16997">
        <v>993</v>
      </c>
      <c r="E16997" s="1">
        <v>1.6339999999999999</v>
      </c>
      <c r="F16997">
        <v>1.508</v>
      </c>
      <c r="G16997">
        <v>0</v>
      </c>
      <c r="H16997">
        <v>39</v>
      </c>
      <c r="I16997">
        <v>9.6999999999999993</v>
      </c>
      <c r="J16997">
        <v>1.33E-3</v>
      </c>
      <c r="K16997">
        <v>0.38600000000000001</v>
      </c>
      <c r="L16997">
        <v>0.98664788732394371</v>
      </c>
      <c r="M16997" s="2">
        <f t="shared" si="534"/>
        <v>20.422535211267608</v>
      </c>
      <c r="N16997" t="s">
        <v>22</v>
      </c>
    </row>
    <row r="16998" spans="1:14">
      <c r="A16998">
        <v>30</v>
      </c>
      <c r="B16998" t="s">
        <v>10988</v>
      </c>
      <c r="C16998" t="s">
        <v>10989</v>
      </c>
      <c r="D16998">
        <v>3471</v>
      </c>
      <c r="E16998" s="1">
        <v>1.591</v>
      </c>
      <c r="F16998">
        <v>1.9790000000000001</v>
      </c>
      <c r="G16998">
        <v>0.35799999999999998</v>
      </c>
      <c r="H16998">
        <v>106</v>
      </c>
      <c r="I16998">
        <v>9.6</v>
      </c>
      <c r="J16998">
        <v>4.3899999999999998E-3</v>
      </c>
      <c r="K16998">
        <v>0.48499999999999999</v>
      </c>
      <c r="L16998">
        <v>0.98664788732394371</v>
      </c>
      <c r="M16998" s="2">
        <f t="shared" si="534"/>
        <v>21.12676056338028</v>
      </c>
      <c r="N16998" t="s">
        <v>22</v>
      </c>
    </row>
    <row r="16999" spans="1:14">
      <c r="A16999">
        <v>31</v>
      </c>
      <c r="B16999" t="s">
        <v>8013</v>
      </c>
      <c r="C16999" t="s">
        <v>8014</v>
      </c>
      <c r="D16999">
        <v>955</v>
      </c>
      <c r="E16999" s="1">
        <v>1.5820000000000001</v>
      </c>
      <c r="F16999">
        <v>2.262</v>
      </c>
      <c r="G16999">
        <v>1.7689999999999999</v>
      </c>
      <c r="H16999">
        <v>26</v>
      </c>
      <c r="I16999">
        <v>6.5</v>
      </c>
      <c r="J16999">
        <v>1.9599999999999999E-3</v>
      </c>
      <c r="K16999">
        <v>0.68200000000000005</v>
      </c>
      <c r="L16999">
        <v>0.98664788732394371</v>
      </c>
      <c r="M16999" s="2">
        <f t="shared" si="534"/>
        <v>21.830985915492956</v>
      </c>
      <c r="N16999" t="s">
        <v>22</v>
      </c>
    </row>
    <row r="17000" spans="1:14">
      <c r="A17000">
        <v>32</v>
      </c>
      <c r="B17000" t="s">
        <v>10984</v>
      </c>
      <c r="C17000" t="s">
        <v>10985</v>
      </c>
      <c r="D17000">
        <v>1063</v>
      </c>
      <c r="E17000" s="1">
        <v>1.55</v>
      </c>
      <c r="F17000">
        <v>1.554</v>
      </c>
      <c r="G17000">
        <v>5.6000000000000001E-2</v>
      </c>
      <c r="H17000">
        <v>36</v>
      </c>
      <c r="I17000" t="s">
        <v>18288</v>
      </c>
      <c r="J17000">
        <v>1.2600000000000001E-3</v>
      </c>
      <c r="K17000">
        <v>0.45700000000000002</v>
      </c>
      <c r="L17000">
        <v>0.98664788732394371</v>
      </c>
      <c r="M17000" s="2">
        <f t="shared" si="534"/>
        <v>22.535211267605636</v>
      </c>
      <c r="N17000" t="s">
        <v>22</v>
      </c>
    </row>
    <row r="17001" spans="1:14">
      <c r="A17001">
        <v>33</v>
      </c>
      <c r="B17001" t="s">
        <v>8059</v>
      </c>
      <c r="C17001" t="s">
        <v>8060</v>
      </c>
      <c r="D17001">
        <v>714</v>
      </c>
      <c r="E17001" s="1">
        <v>1.528</v>
      </c>
      <c r="F17001">
        <v>1.466</v>
      </c>
      <c r="G17001">
        <v>0.43</v>
      </c>
      <c r="H17001">
        <v>79</v>
      </c>
      <c r="I17001">
        <v>3.9</v>
      </c>
      <c r="J17001">
        <v>1.6900000000000001E-3</v>
      </c>
      <c r="K17001">
        <v>0.311</v>
      </c>
      <c r="L17001">
        <v>0.98664788732394371</v>
      </c>
      <c r="M17001" s="2">
        <f t="shared" ref="M17001:M17032" si="535">A17001/142*100</f>
        <v>23.239436619718308</v>
      </c>
      <c r="N17001" t="s">
        <v>22</v>
      </c>
    </row>
    <row r="17002" spans="1:14">
      <c r="A17002">
        <v>34</v>
      </c>
      <c r="B17002" t="s">
        <v>18481</v>
      </c>
      <c r="C17002" t="s">
        <v>18480</v>
      </c>
      <c r="D17002">
        <v>5989</v>
      </c>
      <c r="E17002" s="1">
        <v>1.4970000000000001</v>
      </c>
      <c r="F17002">
        <v>2.0590000000000002</v>
      </c>
      <c r="G17002">
        <v>0.219</v>
      </c>
      <c r="H17002">
        <v>160</v>
      </c>
      <c r="I17002">
        <v>9.5</v>
      </c>
      <c r="J17002">
        <v>7.5500000000000003E-3</v>
      </c>
      <c r="K17002">
        <v>0.47799999999999998</v>
      </c>
      <c r="L17002">
        <v>0.98664788732394371</v>
      </c>
      <c r="M17002" s="2">
        <f t="shared" si="535"/>
        <v>23.943661971830984</v>
      </c>
      <c r="N17002" t="s">
        <v>22</v>
      </c>
    </row>
    <row r="17003" spans="1:14">
      <c r="A17003">
        <v>35</v>
      </c>
      <c r="B17003" t="s">
        <v>8011</v>
      </c>
      <c r="C17003" t="s">
        <v>8012</v>
      </c>
      <c r="D17003">
        <v>769</v>
      </c>
      <c r="E17003" s="1">
        <v>1.456</v>
      </c>
      <c r="F17003">
        <v>1.2310000000000001</v>
      </c>
      <c r="G17003">
        <v>0.13600000000000001</v>
      </c>
      <c r="H17003">
        <v>44</v>
      </c>
      <c r="I17003">
        <v>8.5</v>
      </c>
      <c r="J17003">
        <v>1.5200000000000001E-3</v>
      </c>
      <c r="K17003">
        <v>0.35199999999999998</v>
      </c>
      <c r="L17003">
        <v>0.98664788732394371</v>
      </c>
      <c r="M17003" s="2">
        <f t="shared" si="535"/>
        <v>24.647887323943664</v>
      </c>
      <c r="N17003" t="s">
        <v>22</v>
      </c>
    </row>
    <row r="17004" spans="1:14">
      <c r="A17004">
        <v>36</v>
      </c>
      <c r="B17004" t="s">
        <v>7973</v>
      </c>
      <c r="C17004" t="s">
        <v>7974</v>
      </c>
      <c r="D17004">
        <v>1248</v>
      </c>
      <c r="E17004" s="1">
        <v>1.4330000000000001</v>
      </c>
      <c r="F17004">
        <v>1.6679999999999999</v>
      </c>
      <c r="G17004">
        <v>0.26300000000000001</v>
      </c>
      <c r="H17004">
        <v>99</v>
      </c>
      <c r="I17004">
        <v>7.2</v>
      </c>
      <c r="J17004">
        <v>2.32E-3</v>
      </c>
      <c r="K17004">
        <v>0.41399999999999998</v>
      </c>
      <c r="L17004">
        <v>0.98664788732394371</v>
      </c>
      <c r="M17004" s="2">
        <f t="shared" si="535"/>
        <v>25.352112676056336</v>
      </c>
      <c r="N17004" t="s">
        <v>22</v>
      </c>
    </row>
    <row r="17005" spans="1:14">
      <c r="A17005">
        <v>37</v>
      </c>
      <c r="B17005" t="s">
        <v>8143</v>
      </c>
      <c r="C17005" t="s">
        <v>8144</v>
      </c>
      <c r="D17005">
        <v>2049</v>
      </c>
      <c r="E17005" s="1">
        <v>1.4319999999999999</v>
      </c>
      <c r="F17005">
        <v>1.5649999999999999</v>
      </c>
      <c r="G17005">
        <v>5.1999999999999998E-2</v>
      </c>
      <c r="H17005">
        <v>77</v>
      </c>
      <c r="I17005">
        <v>9.8000000000000007</v>
      </c>
      <c r="J17005">
        <v>2.9199999999999999E-3</v>
      </c>
      <c r="K17005">
        <v>0.44400000000000001</v>
      </c>
      <c r="L17005">
        <v>0.98664788732394371</v>
      </c>
      <c r="M17005" s="2">
        <f t="shared" si="535"/>
        <v>26.056338028169012</v>
      </c>
      <c r="N17005" t="s">
        <v>22</v>
      </c>
    </row>
    <row r="17006" spans="1:14">
      <c r="A17006">
        <v>38</v>
      </c>
      <c r="B17006" t="s">
        <v>8147</v>
      </c>
      <c r="C17006" t="s">
        <v>8148</v>
      </c>
      <c r="D17006">
        <v>374</v>
      </c>
      <c r="E17006" s="1">
        <v>1.4219999999999999</v>
      </c>
      <c r="F17006">
        <v>1.5209999999999999</v>
      </c>
      <c r="G17006">
        <v>0.48499999999999999</v>
      </c>
      <c r="H17006">
        <v>33</v>
      </c>
      <c r="I17006">
        <v>4.5</v>
      </c>
      <c r="J17006">
        <v>8.5999999999999998E-4</v>
      </c>
      <c r="K17006">
        <v>0.34599999999999997</v>
      </c>
      <c r="L17006">
        <v>0.98664788732394371</v>
      </c>
      <c r="M17006" s="2">
        <f t="shared" si="535"/>
        <v>26.760563380281688</v>
      </c>
      <c r="N17006" t="s">
        <v>22</v>
      </c>
    </row>
    <row r="17007" spans="1:14">
      <c r="A17007">
        <v>39</v>
      </c>
      <c r="B17007" t="s">
        <v>8165</v>
      </c>
      <c r="C17007" t="s">
        <v>8166</v>
      </c>
      <c r="D17007">
        <v>2194</v>
      </c>
      <c r="E17007" s="1">
        <v>1.4139999999999999</v>
      </c>
      <c r="F17007">
        <v>1.405</v>
      </c>
      <c r="G17007">
        <v>0.23799999999999999</v>
      </c>
      <c r="H17007">
        <v>101</v>
      </c>
      <c r="I17007">
        <v>8.1999999999999993</v>
      </c>
      <c r="J17007">
        <v>3.31E-3</v>
      </c>
      <c r="K17007">
        <v>0.34399999999999997</v>
      </c>
      <c r="L17007">
        <v>0.98664788732394371</v>
      </c>
      <c r="M17007" s="2">
        <f t="shared" si="535"/>
        <v>27.464788732394368</v>
      </c>
      <c r="N17007" t="s">
        <v>22</v>
      </c>
    </row>
    <row r="17008" spans="1:14">
      <c r="A17008">
        <v>40</v>
      </c>
      <c r="B17008" t="s">
        <v>18479</v>
      </c>
      <c r="C17008" t="s">
        <v>18478</v>
      </c>
      <c r="D17008">
        <v>2880</v>
      </c>
      <c r="E17008" s="1">
        <v>1.3919999999999999</v>
      </c>
      <c r="F17008">
        <v>1.823</v>
      </c>
      <c r="G17008">
        <v>0.19800000000000001</v>
      </c>
      <c r="H17008">
        <v>348</v>
      </c>
      <c r="I17008">
        <v>4.4000000000000004</v>
      </c>
      <c r="J17008">
        <v>7.2100000000000003E-3</v>
      </c>
      <c r="K17008">
        <v>0.4</v>
      </c>
      <c r="L17008">
        <v>0.98664788732394371</v>
      </c>
      <c r="M17008" s="2">
        <f t="shared" si="535"/>
        <v>28.169014084507044</v>
      </c>
      <c r="N17008" t="s">
        <v>22</v>
      </c>
    </row>
    <row r="17009" spans="1:14">
      <c r="A17009">
        <v>41</v>
      </c>
      <c r="B17009" t="s">
        <v>5402</v>
      </c>
      <c r="C17009" t="s">
        <v>5403</v>
      </c>
      <c r="D17009">
        <v>2818</v>
      </c>
      <c r="E17009" s="1">
        <v>1.3759999999999999</v>
      </c>
      <c r="F17009">
        <v>1.675</v>
      </c>
      <c r="G17009">
        <v>0.151</v>
      </c>
      <c r="H17009">
        <v>119</v>
      </c>
      <c r="I17009" t="s">
        <v>18288</v>
      </c>
      <c r="J17009">
        <v>3.3700000000000002E-3</v>
      </c>
      <c r="K17009">
        <v>0.437</v>
      </c>
      <c r="L17009">
        <v>0.98664788732394371</v>
      </c>
      <c r="M17009" s="2">
        <f t="shared" si="535"/>
        <v>28.87323943661972</v>
      </c>
      <c r="N17009" t="s">
        <v>22</v>
      </c>
    </row>
    <row r="17010" spans="1:14">
      <c r="A17010">
        <v>42</v>
      </c>
      <c r="B17010" t="s">
        <v>8093</v>
      </c>
      <c r="C17010" t="s">
        <v>8094</v>
      </c>
      <c r="D17010">
        <v>584</v>
      </c>
      <c r="E17010" s="1">
        <v>1.365</v>
      </c>
      <c r="G17010">
        <v>0.24199999999999999</v>
      </c>
      <c r="H17010">
        <v>149</v>
      </c>
      <c r="I17010">
        <v>3.9</v>
      </c>
      <c r="J17010">
        <v>1.07E-3</v>
      </c>
      <c r="L17010">
        <v>0.98664788732394371</v>
      </c>
      <c r="M17010" s="2">
        <f t="shared" si="535"/>
        <v>29.577464788732392</v>
      </c>
      <c r="N17010" t="s">
        <v>22</v>
      </c>
    </row>
    <row r="17011" spans="1:14">
      <c r="A17011">
        <v>43</v>
      </c>
      <c r="B17011" t="s">
        <v>9731</v>
      </c>
      <c r="C17011" t="s">
        <v>9732</v>
      </c>
      <c r="D17011">
        <v>2150</v>
      </c>
      <c r="E17011" s="1">
        <v>1.349</v>
      </c>
      <c r="F17011">
        <v>1.671</v>
      </c>
      <c r="G17011">
        <v>0.51</v>
      </c>
      <c r="H17011">
        <v>104</v>
      </c>
      <c r="I17011">
        <v>8.3000000000000007</v>
      </c>
      <c r="J17011">
        <v>2.7200000000000002E-3</v>
      </c>
      <c r="K17011">
        <v>0.36299999999999999</v>
      </c>
      <c r="L17011">
        <v>0.98664788732394371</v>
      </c>
      <c r="M17011" s="2">
        <f t="shared" si="535"/>
        <v>30.281690140845068</v>
      </c>
      <c r="N17011" t="s">
        <v>22</v>
      </c>
    </row>
    <row r="17012" spans="1:14">
      <c r="A17012">
        <v>44</v>
      </c>
      <c r="B17012" t="s">
        <v>7971</v>
      </c>
      <c r="C17012" t="s">
        <v>7972</v>
      </c>
      <c r="D17012">
        <v>9392</v>
      </c>
      <c r="E17012" s="1">
        <v>1.3480000000000001</v>
      </c>
      <c r="F17012">
        <v>1.6140000000000001</v>
      </c>
      <c r="G17012">
        <v>0.193</v>
      </c>
      <c r="H17012">
        <v>254</v>
      </c>
      <c r="I17012" t="s">
        <v>18288</v>
      </c>
      <c r="J17012">
        <v>7.43E-3</v>
      </c>
      <c r="K17012">
        <v>0.42499999999999999</v>
      </c>
      <c r="L17012">
        <v>0.98664788732394371</v>
      </c>
      <c r="M17012" s="2">
        <f t="shared" si="535"/>
        <v>30.985915492957744</v>
      </c>
      <c r="N17012" t="s">
        <v>22</v>
      </c>
    </row>
    <row r="17013" spans="1:14">
      <c r="A17013">
        <v>45</v>
      </c>
      <c r="B17013" t="s">
        <v>7967</v>
      </c>
      <c r="C17013" t="s">
        <v>7968</v>
      </c>
      <c r="D17013">
        <v>1450</v>
      </c>
      <c r="E17013" s="1">
        <v>1.345</v>
      </c>
      <c r="F17013">
        <v>1.528</v>
      </c>
      <c r="G17013">
        <v>0.14499999999999999</v>
      </c>
      <c r="H17013">
        <v>76</v>
      </c>
      <c r="I17013" t="s">
        <v>18288</v>
      </c>
      <c r="J17013">
        <v>2.33E-3</v>
      </c>
      <c r="K17013">
        <v>0.438</v>
      </c>
      <c r="L17013">
        <v>0.98664788732394371</v>
      </c>
      <c r="M17013" s="2">
        <f t="shared" si="535"/>
        <v>31.690140845070424</v>
      </c>
      <c r="N17013" t="s">
        <v>22</v>
      </c>
    </row>
    <row r="17014" spans="1:14">
      <c r="A17014">
        <v>46</v>
      </c>
      <c r="B17014" t="s">
        <v>8135</v>
      </c>
      <c r="C17014" t="s">
        <v>8136</v>
      </c>
      <c r="D17014">
        <v>950</v>
      </c>
      <c r="E17014" s="1">
        <v>1.34</v>
      </c>
      <c r="F17014">
        <v>1.63</v>
      </c>
      <c r="G17014">
        <v>0.222</v>
      </c>
      <c r="H17014">
        <v>72</v>
      </c>
      <c r="I17014">
        <v>5.0999999999999996</v>
      </c>
      <c r="J17014">
        <v>2.15E-3</v>
      </c>
      <c r="K17014">
        <v>0.36599999999999999</v>
      </c>
      <c r="L17014">
        <v>0.98664788732394371</v>
      </c>
      <c r="M17014" s="2">
        <f t="shared" si="535"/>
        <v>32.394366197183103</v>
      </c>
      <c r="N17014" t="s">
        <v>22</v>
      </c>
    </row>
    <row r="17015" spans="1:14">
      <c r="A17015">
        <v>47</v>
      </c>
      <c r="B17015" t="s">
        <v>8145</v>
      </c>
      <c r="C17015" t="s">
        <v>8146</v>
      </c>
      <c r="D17015">
        <v>1165</v>
      </c>
      <c r="E17015" s="1">
        <v>1.29</v>
      </c>
      <c r="F17015">
        <v>1.4410000000000001</v>
      </c>
      <c r="G17015">
        <v>0.31</v>
      </c>
      <c r="H17015">
        <v>84</v>
      </c>
      <c r="I17015">
        <v>6.3</v>
      </c>
      <c r="J17015">
        <v>1.92E-3</v>
      </c>
      <c r="K17015">
        <v>0.30599999999999999</v>
      </c>
      <c r="L17015">
        <v>0.98664788732394371</v>
      </c>
      <c r="M17015" s="2">
        <f t="shared" si="535"/>
        <v>33.098591549295776</v>
      </c>
      <c r="N17015" t="s">
        <v>22</v>
      </c>
    </row>
    <row r="17016" spans="1:14">
      <c r="A17016">
        <v>48</v>
      </c>
      <c r="B17016" t="s">
        <v>8069</v>
      </c>
      <c r="C17016" t="s">
        <v>8070</v>
      </c>
      <c r="D17016">
        <v>3948</v>
      </c>
      <c r="E17016" s="1">
        <v>1.2709999999999999</v>
      </c>
      <c r="F17016">
        <v>1.546</v>
      </c>
      <c r="G17016">
        <v>0.24199999999999999</v>
      </c>
      <c r="H17016">
        <v>153</v>
      </c>
      <c r="I17016" t="s">
        <v>18288</v>
      </c>
      <c r="J17016">
        <v>5.0200000000000002E-3</v>
      </c>
      <c r="K17016">
        <v>0.41399999999999998</v>
      </c>
      <c r="L17016">
        <v>0.98664788732394371</v>
      </c>
      <c r="M17016" s="2">
        <f t="shared" si="535"/>
        <v>33.802816901408448</v>
      </c>
      <c r="N17016" t="s">
        <v>22</v>
      </c>
    </row>
    <row r="17017" spans="1:14">
      <c r="A17017">
        <v>49</v>
      </c>
      <c r="B17017" t="s">
        <v>8081</v>
      </c>
      <c r="C17017" t="s">
        <v>8082</v>
      </c>
      <c r="D17017">
        <v>1525</v>
      </c>
      <c r="E17017" s="1">
        <v>1.2569999999999999</v>
      </c>
      <c r="F17017">
        <v>1.5189999999999999</v>
      </c>
      <c r="G17017">
        <v>0.2</v>
      </c>
      <c r="H17017">
        <v>55</v>
      </c>
      <c r="I17017" t="s">
        <v>18288</v>
      </c>
      <c r="J17017">
        <v>1.74E-3</v>
      </c>
      <c r="K17017">
        <v>0.38100000000000001</v>
      </c>
      <c r="L17017">
        <v>0.98664788732394371</v>
      </c>
      <c r="M17017" s="2">
        <f t="shared" si="535"/>
        <v>34.507042253521128</v>
      </c>
      <c r="N17017" t="s">
        <v>22</v>
      </c>
    </row>
    <row r="17018" spans="1:14">
      <c r="A17018">
        <v>50</v>
      </c>
      <c r="B17018" t="s">
        <v>18475</v>
      </c>
      <c r="C17018" t="s">
        <v>18474</v>
      </c>
      <c r="D17018">
        <v>1202</v>
      </c>
      <c r="E17018" s="1">
        <v>1.254</v>
      </c>
      <c r="F17018">
        <v>1.298</v>
      </c>
      <c r="G17018">
        <v>0.13300000000000001</v>
      </c>
      <c r="H17018">
        <v>128</v>
      </c>
      <c r="I17018">
        <v>5.7</v>
      </c>
      <c r="J17018">
        <v>2.8800000000000002E-3</v>
      </c>
      <c r="K17018">
        <v>0.34399999999999997</v>
      </c>
      <c r="L17018">
        <v>0.98664788732394371</v>
      </c>
      <c r="M17018" s="2">
        <f t="shared" si="535"/>
        <v>35.2112676056338</v>
      </c>
      <c r="N17018" t="s">
        <v>22</v>
      </c>
    </row>
    <row r="17019" spans="1:14">
      <c r="A17019">
        <v>51</v>
      </c>
      <c r="B17019" t="s">
        <v>8173</v>
      </c>
      <c r="C17019" t="s">
        <v>8174</v>
      </c>
      <c r="D17019">
        <v>3225</v>
      </c>
      <c r="E17019" s="1">
        <v>1.242</v>
      </c>
      <c r="F17019">
        <v>1.72</v>
      </c>
      <c r="G17019">
        <v>6.7000000000000004E-2</v>
      </c>
      <c r="H17019">
        <v>135</v>
      </c>
      <c r="I17019">
        <v>8.8000000000000007</v>
      </c>
      <c r="J17019">
        <v>4.9300000000000004E-3</v>
      </c>
      <c r="K17019">
        <v>0.44700000000000001</v>
      </c>
      <c r="L17019">
        <v>0.98664788732394371</v>
      </c>
      <c r="M17019" s="2">
        <f t="shared" si="535"/>
        <v>35.91549295774648</v>
      </c>
      <c r="N17019" t="s">
        <v>22</v>
      </c>
    </row>
    <row r="17020" spans="1:14">
      <c r="A17020">
        <v>52</v>
      </c>
      <c r="B17020" t="s">
        <v>7999</v>
      </c>
      <c r="C17020" t="s">
        <v>8000</v>
      </c>
      <c r="D17020">
        <v>1419</v>
      </c>
      <c r="E17020" s="1">
        <v>1.1879999999999999</v>
      </c>
      <c r="F17020">
        <v>1.4590000000000001</v>
      </c>
      <c r="G17020">
        <v>8.6999999999999994E-2</v>
      </c>
      <c r="H17020">
        <v>46</v>
      </c>
      <c r="I17020" t="s">
        <v>18288</v>
      </c>
      <c r="J17020">
        <v>1.75E-3</v>
      </c>
      <c r="K17020">
        <v>0.38900000000000001</v>
      </c>
      <c r="L17020">
        <v>0.98664788732394371</v>
      </c>
      <c r="M17020" s="2">
        <f t="shared" si="535"/>
        <v>36.619718309859159</v>
      </c>
      <c r="N17020" t="s">
        <v>22</v>
      </c>
    </row>
    <row r="17021" spans="1:14">
      <c r="A17021">
        <v>53</v>
      </c>
      <c r="B17021" t="s">
        <v>8057</v>
      </c>
      <c r="C17021" t="s">
        <v>8058</v>
      </c>
      <c r="D17021">
        <v>3497</v>
      </c>
      <c r="E17021" s="1">
        <v>1.181</v>
      </c>
      <c r="F17021">
        <v>1.556</v>
      </c>
      <c r="G17021">
        <v>0.125</v>
      </c>
      <c r="H17021">
        <v>192</v>
      </c>
      <c r="I17021">
        <v>8.1</v>
      </c>
      <c r="J17021">
        <v>6.2899999999999996E-3</v>
      </c>
      <c r="K17021">
        <v>0.42599999999999999</v>
      </c>
      <c r="L17021">
        <v>0.98664788732394371</v>
      </c>
      <c r="M17021" s="2">
        <f t="shared" si="535"/>
        <v>37.323943661971832</v>
      </c>
      <c r="N17021" t="s">
        <v>22</v>
      </c>
    </row>
    <row r="17022" spans="1:14">
      <c r="A17022">
        <v>54</v>
      </c>
      <c r="B17022" t="s">
        <v>8051</v>
      </c>
      <c r="C17022" t="s">
        <v>8052</v>
      </c>
      <c r="D17022">
        <v>2874</v>
      </c>
      <c r="E17022" s="1">
        <v>1.177</v>
      </c>
      <c r="F17022">
        <v>1.3280000000000001</v>
      </c>
      <c r="G17022">
        <v>0.27800000000000002</v>
      </c>
      <c r="H17022">
        <v>115</v>
      </c>
      <c r="I17022" t="s">
        <v>18288</v>
      </c>
      <c r="J17022">
        <v>3.65E-3</v>
      </c>
      <c r="K17022">
        <v>0.38</v>
      </c>
      <c r="L17022">
        <v>0.98664788732394371</v>
      </c>
      <c r="M17022" s="2">
        <f t="shared" si="535"/>
        <v>38.028169014084504</v>
      </c>
      <c r="N17022" t="s">
        <v>22</v>
      </c>
    </row>
    <row r="17023" spans="1:14">
      <c r="A17023">
        <v>55</v>
      </c>
      <c r="B17023" t="s">
        <v>7965</v>
      </c>
      <c r="C17023" t="s">
        <v>7966</v>
      </c>
      <c r="D17023">
        <v>604</v>
      </c>
      <c r="E17023" s="1">
        <v>1.173</v>
      </c>
      <c r="F17023">
        <v>1.0229999999999999</v>
      </c>
      <c r="G17023">
        <v>4.2999999999999997E-2</v>
      </c>
      <c r="H17023">
        <v>46</v>
      </c>
      <c r="I17023">
        <v>6.8</v>
      </c>
      <c r="J17023">
        <v>1.09E-3</v>
      </c>
      <c r="K17023">
        <v>0.24199999999999999</v>
      </c>
      <c r="L17023">
        <v>0.98664788732394371</v>
      </c>
      <c r="M17023" s="2">
        <f t="shared" si="535"/>
        <v>38.732394366197184</v>
      </c>
      <c r="N17023" t="s">
        <v>22</v>
      </c>
    </row>
    <row r="17024" spans="1:14">
      <c r="A17024">
        <v>56</v>
      </c>
      <c r="B17024" t="s">
        <v>8029</v>
      </c>
      <c r="C17024" t="s">
        <v>8030</v>
      </c>
      <c r="D17024">
        <v>557</v>
      </c>
      <c r="E17024" s="1">
        <v>1.145</v>
      </c>
      <c r="F17024">
        <v>1.2030000000000001</v>
      </c>
      <c r="G17024">
        <v>0.27500000000000002</v>
      </c>
      <c r="H17024">
        <v>80</v>
      </c>
      <c r="I17024">
        <v>3.4</v>
      </c>
      <c r="J17024">
        <v>1.81E-3</v>
      </c>
      <c r="K17024">
        <v>0.26200000000000001</v>
      </c>
      <c r="L17024">
        <v>0.98664788732394371</v>
      </c>
      <c r="M17024" s="2">
        <f t="shared" si="535"/>
        <v>39.436619718309856</v>
      </c>
      <c r="N17024" t="s">
        <v>22</v>
      </c>
    </row>
    <row r="17025" spans="1:14">
      <c r="A17025">
        <v>57</v>
      </c>
      <c r="B17025" t="s">
        <v>8183</v>
      </c>
      <c r="C17025" t="s">
        <v>8184</v>
      </c>
      <c r="D17025">
        <v>1224</v>
      </c>
      <c r="E17025" s="1">
        <v>1.1359999999999999</v>
      </c>
      <c r="F17025">
        <v>1.1140000000000001</v>
      </c>
      <c r="G17025">
        <v>0.1</v>
      </c>
      <c r="H17025">
        <v>60</v>
      </c>
      <c r="I17025" t="s">
        <v>18288</v>
      </c>
      <c r="J17025">
        <v>1.2999999999999999E-3</v>
      </c>
      <c r="K17025">
        <v>0.30099999999999999</v>
      </c>
      <c r="L17025">
        <v>0.98664788732394371</v>
      </c>
      <c r="M17025" s="2">
        <f t="shared" si="535"/>
        <v>40.140845070422536</v>
      </c>
      <c r="N17025" t="s">
        <v>22</v>
      </c>
    </row>
    <row r="17026" spans="1:14">
      <c r="A17026">
        <v>58</v>
      </c>
      <c r="B17026" t="s">
        <v>8005</v>
      </c>
      <c r="C17026" t="s">
        <v>8006</v>
      </c>
      <c r="D17026">
        <v>971</v>
      </c>
      <c r="E17026" s="1">
        <v>1.1200000000000001</v>
      </c>
      <c r="F17026">
        <v>1.343</v>
      </c>
      <c r="G17026">
        <v>4.3999999999999997E-2</v>
      </c>
      <c r="H17026">
        <v>68</v>
      </c>
      <c r="I17026">
        <v>7.1</v>
      </c>
      <c r="J17026">
        <v>2.0500000000000002E-3</v>
      </c>
      <c r="K17026">
        <v>0.38700000000000001</v>
      </c>
      <c r="L17026">
        <v>0.98664788732394371</v>
      </c>
      <c r="M17026" s="2">
        <f t="shared" si="535"/>
        <v>40.845070422535215</v>
      </c>
      <c r="N17026" t="s">
        <v>22</v>
      </c>
    </row>
    <row r="17027" spans="1:14">
      <c r="A17027">
        <v>59</v>
      </c>
      <c r="B17027" t="s">
        <v>8047</v>
      </c>
      <c r="C17027" t="s">
        <v>8048</v>
      </c>
      <c r="D17027">
        <v>817</v>
      </c>
      <c r="E17027" s="1">
        <v>1.1060000000000001</v>
      </c>
      <c r="F17027">
        <v>1.0469999999999999</v>
      </c>
      <c r="G17027">
        <v>3.6999999999999998E-2</v>
      </c>
      <c r="H17027">
        <v>54</v>
      </c>
      <c r="I17027">
        <v>8.5</v>
      </c>
      <c r="J17027">
        <v>1.41E-3</v>
      </c>
      <c r="K17027">
        <v>0.29199999999999998</v>
      </c>
      <c r="L17027">
        <v>0.98664788732394371</v>
      </c>
      <c r="M17027" s="2">
        <f t="shared" si="535"/>
        <v>41.549295774647888</v>
      </c>
      <c r="N17027" t="s">
        <v>22</v>
      </c>
    </row>
    <row r="17028" spans="1:14">
      <c r="A17028">
        <v>60</v>
      </c>
      <c r="B17028" t="s">
        <v>18463</v>
      </c>
      <c r="C17028" t="s">
        <v>18462</v>
      </c>
      <c r="D17028">
        <v>1749</v>
      </c>
      <c r="E17028" s="1">
        <v>1.0900000000000001</v>
      </c>
      <c r="F17028">
        <v>1.159</v>
      </c>
      <c r="G17028">
        <v>0.13900000000000001</v>
      </c>
      <c r="H17028">
        <v>338</v>
      </c>
      <c r="I17028">
        <v>4.0999999999999996</v>
      </c>
      <c r="J17028">
        <v>3.49E-3</v>
      </c>
      <c r="K17028">
        <v>0.22700000000000001</v>
      </c>
      <c r="L17028">
        <v>0.98664788732394371</v>
      </c>
      <c r="M17028" s="2">
        <f t="shared" si="535"/>
        <v>42.25352112676056</v>
      </c>
      <c r="N17028" t="s">
        <v>22</v>
      </c>
    </row>
    <row r="17029" spans="1:14">
      <c r="A17029">
        <v>61</v>
      </c>
      <c r="B17029" t="s">
        <v>8043</v>
      </c>
      <c r="C17029" t="s">
        <v>8044</v>
      </c>
      <c r="D17029">
        <v>1310</v>
      </c>
      <c r="E17029" s="1">
        <v>1.08</v>
      </c>
      <c r="F17029">
        <v>1.446</v>
      </c>
      <c r="G17029">
        <v>0.154</v>
      </c>
      <c r="H17029">
        <v>130</v>
      </c>
      <c r="I17029">
        <v>4.4000000000000004</v>
      </c>
      <c r="J17029">
        <v>3.2299999999999998E-3</v>
      </c>
      <c r="K17029">
        <v>0.315</v>
      </c>
      <c r="L17029">
        <v>0.98664788732394371</v>
      </c>
      <c r="M17029" s="2">
        <f t="shared" si="535"/>
        <v>42.95774647887324</v>
      </c>
      <c r="N17029" t="s">
        <v>22</v>
      </c>
    </row>
    <row r="17030" spans="1:14">
      <c r="A17030">
        <v>62</v>
      </c>
      <c r="B17030" t="s">
        <v>8171</v>
      </c>
      <c r="C17030" t="s">
        <v>8172</v>
      </c>
      <c r="D17030">
        <v>1767</v>
      </c>
      <c r="E17030" s="1">
        <v>1.0760000000000001</v>
      </c>
      <c r="F17030">
        <v>0.99399999999999999</v>
      </c>
      <c r="G17030">
        <v>0.182</v>
      </c>
      <c r="H17030">
        <v>33</v>
      </c>
      <c r="I17030">
        <v>7.5</v>
      </c>
      <c r="J17030">
        <v>2.9199999999999999E-3</v>
      </c>
      <c r="K17030">
        <v>0.246</v>
      </c>
      <c r="L17030">
        <v>0.98664788732394371</v>
      </c>
      <c r="M17030" s="2">
        <f t="shared" si="535"/>
        <v>43.661971830985912</v>
      </c>
      <c r="N17030" t="s">
        <v>22</v>
      </c>
    </row>
    <row r="17031" spans="1:14">
      <c r="A17031">
        <v>63</v>
      </c>
      <c r="B17031" t="s">
        <v>8089</v>
      </c>
      <c r="C17031" t="s">
        <v>8090</v>
      </c>
      <c r="D17031">
        <v>1277</v>
      </c>
      <c r="E17031" s="1">
        <v>1.0569999999999999</v>
      </c>
      <c r="F17031">
        <v>1.349</v>
      </c>
      <c r="G17031">
        <v>0.33300000000000002</v>
      </c>
      <c r="H17031">
        <v>60</v>
      </c>
      <c r="I17031">
        <v>8.5</v>
      </c>
      <c r="J17031">
        <v>1.7899999999999999E-3</v>
      </c>
      <c r="K17031">
        <v>0.36299999999999999</v>
      </c>
      <c r="L17031">
        <v>0.98664788732394371</v>
      </c>
      <c r="M17031" s="2">
        <f t="shared" si="535"/>
        <v>44.366197183098592</v>
      </c>
      <c r="N17031" t="s">
        <v>22</v>
      </c>
    </row>
    <row r="17032" spans="1:14">
      <c r="A17032">
        <v>64</v>
      </c>
      <c r="B17032" t="s">
        <v>8149</v>
      </c>
      <c r="C17032" t="s">
        <v>8150</v>
      </c>
      <c r="D17032">
        <v>940</v>
      </c>
      <c r="E17032" s="1">
        <v>1.0129999999999999</v>
      </c>
      <c r="F17032">
        <v>1.1910000000000001</v>
      </c>
      <c r="G17032">
        <v>0.46899999999999997</v>
      </c>
      <c r="H17032">
        <v>81</v>
      </c>
      <c r="I17032">
        <v>5.5</v>
      </c>
      <c r="J17032">
        <v>2.0999999999999999E-3</v>
      </c>
      <c r="K17032">
        <v>0.30399999999999999</v>
      </c>
      <c r="L17032">
        <v>0.98664788732394371</v>
      </c>
      <c r="M17032" s="2">
        <f t="shared" si="535"/>
        <v>45.070422535211272</v>
      </c>
      <c r="N17032" t="s">
        <v>22</v>
      </c>
    </row>
    <row r="17033" spans="1:14">
      <c r="A17033">
        <v>65</v>
      </c>
      <c r="B17033" t="s">
        <v>7977</v>
      </c>
      <c r="C17033" t="s">
        <v>7978</v>
      </c>
      <c r="D17033">
        <v>528</v>
      </c>
      <c r="E17033" s="1">
        <v>1</v>
      </c>
      <c r="F17033">
        <v>1.419</v>
      </c>
      <c r="G17033">
        <v>2.5000000000000001E-2</v>
      </c>
      <c r="H17033">
        <v>40</v>
      </c>
      <c r="I17033">
        <v>9.3000000000000007</v>
      </c>
      <c r="J17033">
        <v>6.6E-4</v>
      </c>
      <c r="K17033">
        <v>0.30199999999999999</v>
      </c>
      <c r="L17033">
        <v>0.98664788732394371</v>
      </c>
      <c r="M17033" s="2">
        <f t="shared" ref="M17033:M17064" si="536">A17033/142*100</f>
        <v>45.774647887323944</v>
      </c>
      <c r="N17033" t="s">
        <v>22</v>
      </c>
    </row>
    <row r="17034" spans="1:14">
      <c r="A17034">
        <v>66</v>
      </c>
      <c r="B17034" t="s">
        <v>8161</v>
      </c>
      <c r="C17034" t="s">
        <v>8162</v>
      </c>
      <c r="D17034">
        <v>1051</v>
      </c>
      <c r="E17034" s="1">
        <v>0.95899999999999996</v>
      </c>
      <c r="F17034">
        <v>1.4119999999999999</v>
      </c>
      <c r="G17034">
        <v>7.4999999999999997E-2</v>
      </c>
      <c r="H17034">
        <v>93</v>
      </c>
      <c r="I17034">
        <v>5.8</v>
      </c>
      <c r="J17034">
        <v>1.9499999999999999E-3</v>
      </c>
      <c r="K17034">
        <v>0.28100000000000003</v>
      </c>
      <c r="L17034">
        <v>0.98664788732394371</v>
      </c>
      <c r="M17034" s="2">
        <f t="shared" si="536"/>
        <v>46.478873239436616</v>
      </c>
      <c r="N17034" t="s">
        <v>22</v>
      </c>
    </row>
    <row r="17035" spans="1:14">
      <c r="A17035">
        <v>67</v>
      </c>
      <c r="B17035" t="s">
        <v>8067</v>
      </c>
      <c r="C17035" t="s">
        <v>8068</v>
      </c>
      <c r="D17035">
        <v>692</v>
      </c>
      <c r="E17035" s="1">
        <v>0.92600000000000005</v>
      </c>
      <c r="F17035">
        <v>1.1659999999999999</v>
      </c>
      <c r="G17035">
        <v>4.7E-2</v>
      </c>
      <c r="H17035">
        <v>64</v>
      </c>
      <c r="I17035">
        <v>5.7</v>
      </c>
      <c r="J17035">
        <v>1.6000000000000001E-3</v>
      </c>
      <c r="K17035">
        <v>0.29099999999999998</v>
      </c>
      <c r="L17035">
        <v>0.98664788732394371</v>
      </c>
      <c r="M17035" s="2">
        <f t="shared" si="536"/>
        <v>47.183098591549296</v>
      </c>
      <c r="N17035" t="s">
        <v>22</v>
      </c>
    </row>
    <row r="17036" spans="1:14">
      <c r="A17036">
        <v>68</v>
      </c>
      <c r="B17036" t="s">
        <v>8131</v>
      </c>
      <c r="C17036" t="s">
        <v>8132</v>
      </c>
      <c r="D17036">
        <v>120</v>
      </c>
      <c r="E17036" s="1">
        <v>0.92600000000000005</v>
      </c>
      <c r="F17036">
        <v>1.095</v>
      </c>
      <c r="G17036">
        <v>0.22700000000000001</v>
      </c>
      <c r="H17036">
        <v>22</v>
      </c>
      <c r="I17036">
        <v>3.1</v>
      </c>
      <c r="J17036">
        <v>4.8000000000000001E-4</v>
      </c>
      <c r="K17036">
        <v>0.26</v>
      </c>
      <c r="L17036">
        <v>0.98664788732394371</v>
      </c>
      <c r="M17036" s="2">
        <f t="shared" si="536"/>
        <v>47.887323943661968</v>
      </c>
      <c r="N17036" t="s">
        <v>22</v>
      </c>
    </row>
    <row r="17037" spans="1:14">
      <c r="A17037">
        <v>69</v>
      </c>
      <c r="B17037" t="s">
        <v>7983</v>
      </c>
      <c r="C17037" t="s">
        <v>7984</v>
      </c>
      <c r="D17037">
        <v>3013</v>
      </c>
      <c r="E17037" s="1">
        <v>0.91800000000000004</v>
      </c>
      <c r="F17037">
        <v>1.06</v>
      </c>
      <c r="G17037">
        <v>1.034</v>
      </c>
      <c r="H17037">
        <v>87</v>
      </c>
      <c r="I17037" t="s">
        <v>18288</v>
      </c>
      <c r="J17037">
        <v>2.7399999999999998E-3</v>
      </c>
      <c r="K17037">
        <v>0.313</v>
      </c>
      <c r="L17037">
        <v>0.98664788732394371</v>
      </c>
      <c r="M17037" s="2">
        <f t="shared" si="536"/>
        <v>48.591549295774648</v>
      </c>
      <c r="N17037" t="s">
        <v>22</v>
      </c>
    </row>
    <row r="17038" spans="1:14">
      <c r="A17038">
        <v>70</v>
      </c>
      <c r="B17038" t="s">
        <v>8033</v>
      </c>
      <c r="C17038" t="s">
        <v>8034</v>
      </c>
      <c r="D17038">
        <v>357</v>
      </c>
      <c r="E17038" s="1">
        <v>0.89100000000000001</v>
      </c>
      <c r="F17038">
        <v>1.097</v>
      </c>
      <c r="G17038">
        <v>0.12</v>
      </c>
      <c r="H17038">
        <v>25</v>
      </c>
      <c r="I17038">
        <v>7.8</v>
      </c>
      <c r="J17038">
        <v>6.4999999999999997E-4</v>
      </c>
      <c r="K17038">
        <v>0.29699999999999999</v>
      </c>
      <c r="L17038">
        <v>0.98664788732394371</v>
      </c>
      <c r="M17038" s="2">
        <f t="shared" si="536"/>
        <v>49.295774647887328</v>
      </c>
      <c r="N17038" t="s">
        <v>22</v>
      </c>
    </row>
    <row r="17039" spans="1:14">
      <c r="A17039">
        <v>71</v>
      </c>
      <c r="B17039" t="s">
        <v>7995</v>
      </c>
      <c r="C17039" t="s">
        <v>7996</v>
      </c>
      <c r="D17039">
        <v>766</v>
      </c>
      <c r="E17039" s="1">
        <v>0.88700000000000001</v>
      </c>
      <c r="F17039">
        <v>0.84899999999999998</v>
      </c>
      <c r="G17039">
        <v>0.24299999999999999</v>
      </c>
      <c r="H17039">
        <v>74</v>
      </c>
      <c r="I17039">
        <v>8.1</v>
      </c>
      <c r="J17039">
        <v>1.2600000000000001E-3</v>
      </c>
      <c r="K17039">
        <v>0.22700000000000001</v>
      </c>
      <c r="L17039">
        <v>0.98664788732394371</v>
      </c>
      <c r="M17039" s="2">
        <f t="shared" si="536"/>
        <v>50</v>
      </c>
      <c r="N17039" t="s">
        <v>22</v>
      </c>
    </row>
    <row r="17040" spans="1:14">
      <c r="A17040">
        <v>72</v>
      </c>
      <c r="B17040" t="s">
        <v>18832</v>
      </c>
      <c r="C17040" t="s">
        <v>18833</v>
      </c>
      <c r="D17040">
        <v>768</v>
      </c>
      <c r="E17040" s="1">
        <v>0.88200000000000001</v>
      </c>
      <c r="F17040">
        <v>0.83499999999999996</v>
      </c>
      <c r="G17040">
        <v>8.1000000000000003E-2</v>
      </c>
      <c r="H17040">
        <v>62</v>
      </c>
      <c r="I17040">
        <v>7.5</v>
      </c>
      <c r="J17040">
        <v>1.2700000000000001E-3</v>
      </c>
      <c r="K17040">
        <v>0.19900000000000001</v>
      </c>
      <c r="L17040">
        <v>0.98664788732394371</v>
      </c>
      <c r="M17040" s="2">
        <f t="shared" si="536"/>
        <v>50.704225352112672</v>
      </c>
      <c r="N17040" t="s">
        <v>22</v>
      </c>
    </row>
    <row r="17041" spans="1:14">
      <c r="A17041">
        <v>73</v>
      </c>
      <c r="B17041" t="s">
        <v>8065</v>
      </c>
      <c r="C17041" t="s">
        <v>8066</v>
      </c>
      <c r="D17041">
        <v>3575</v>
      </c>
      <c r="E17041" s="1">
        <v>0.876</v>
      </c>
      <c r="F17041">
        <v>0.95399999999999996</v>
      </c>
      <c r="G17041">
        <v>0.122</v>
      </c>
      <c r="H17041">
        <v>296</v>
      </c>
      <c r="I17041">
        <v>8</v>
      </c>
      <c r="J17041">
        <v>5.8199999999999997E-3</v>
      </c>
      <c r="K17041">
        <v>0.24</v>
      </c>
      <c r="L17041">
        <v>0.98664788732394371</v>
      </c>
      <c r="M17041" s="2">
        <f t="shared" si="536"/>
        <v>51.408450704225352</v>
      </c>
      <c r="N17041" t="s">
        <v>22</v>
      </c>
    </row>
    <row r="17042" spans="1:14">
      <c r="A17042">
        <v>74</v>
      </c>
      <c r="B17042" t="s">
        <v>8163</v>
      </c>
      <c r="C17042" t="s">
        <v>8164</v>
      </c>
      <c r="D17042">
        <v>689</v>
      </c>
      <c r="E17042" s="1">
        <v>0.85</v>
      </c>
      <c r="F17042">
        <v>1.343</v>
      </c>
      <c r="G17042">
        <v>0.115</v>
      </c>
      <c r="H17042">
        <v>26</v>
      </c>
      <c r="I17042" t="s">
        <v>18288</v>
      </c>
      <c r="J17042">
        <v>2.2000000000000001E-4</v>
      </c>
      <c r="K17042">
        <v>0.35499999999999998</v>
      </c>
      <c r="L17042">
        <v>0.98664788732394371</v>
      </c>
      <c r="M17042" s="2">
        <f t="shared" si="536"/>
        <v>52.112676056338024</v>
      </c>
      <c r="N17042" t="s">
        <v>22</v>
      </c>
    </row>
    <row r="17043" spans="1:14">
      <c r="A17043">
        <v>75</v>
      </c>
      <c r="B17043" t="s">
        <v>18449</v>
      </c>
      <c r="C17043" t="s">
        <v>18448</v>
      </c>
      <c r="D17043">
        <v>676</v>
      </c>
      <c r="E17043" s="1">
        <v>0.78900000000000003</v>
      </c>
      <c r="F17043">
        <v>0.376</v>
      </c>
      <c r="G17043">
        <v>0.11700000000000001</v>
      </c>
      <c r="H17043">
        <v>60</v>
      </c>
      <c r="I17043">
        <v>5.0999999999999996</v>
      </c>
      <c r="J17043">
        <v>2.2699999999999999E-3</v>
      </c>
      <c r="K17043">
        <v>0.10100000000000001</v>
      </c>
      <c r="L17043">
        <v>0.98664788732394371</v>
      </c>
      <c r="M17043" s="2">
        <f t="shared" si="536"/>
        <v>52.816901408450704</v>
      </c>
      <c r="N17043" t="s">
        <v>22</v>
      </c>
    </row>
    <row r="17044" spans="1:14">
      <c r="A17044">
        <v>76</v>
      </c>
      <c r="B17044" t="s">
        <v>8001</v>
      </c>
      <c r="C17044" t="s">
        <v>8002</v>
      </c>
      <c r="D17044">
        <v>2373</v>
      </c>
      <c r="E17044" s="1">
        <v>0.76700000000000002</v>
      </c>
      <c r="F17044">
        <v>1.087</v>
      </c>
      <c r="G17044">
        <v>4.3999999999999997E-2</v>
      </c>
      <c r="H17044">
        <v>135</v>
      </c>
      <c r="I17044" t="s">
        <v>18288</v>
      </c>
      <c r="J17044">
        <v>3.1800000000000001E-3</v>
      </c>
      <c r="K17044">
        <v>0.316</v>
      </c>
      <c r="L17044">
        <v>0.98664788732394371</v>
      </c>
      <c r="M17044" s="2">
        <f t="shared" si="536"/>
        <v>53.521126760563376</v>
      </c>
      <c r="N17044" t="s">
        <v>22</v>
      </c>
    </row>
    <row r="17045" spans="1:14">
      <c r="A17045">
        <v>77</v>
      </c>
      <c r="B17045" t="s">
        <v>8027</v>
      </c>
      <c r="C17045" t="s">
        <v>8028</v>
      </c>
      <c r="D17045">
        <v>2041</v>
      </c>
      <c r="E17045" s="1">
        <v>0.75800000000000001</v>
      </c>
      <c r="F17045">
        <v>0.997</v>
      </c>
      <c r="G17045">
        <v>6.2E-2</v>
      </c>
      <c r="H17045">
        <v>64</v>
      </c>
      <c r="I17045" t="s">
        <v>18288</v>
      </c>
      <c r="J17045">
        <v>1.58E-3</v>
      </c>
      <c r="K17045">
        <v>0.28599999999999998</v>
      </c>
      <c r="L17045">
        <v>0.98664788732394371</v>
      </c>
      <c r="M17045" s="2">
        <f t="shared" si="536"/>
        <v>54.225352112676063</v>
      </c>
      <c r="N17045" t="s">
        <v>22</v>
      </c>
    </row>
    <row r="17046" spans="1:14">
      <c r="A17046">
        <v>78</v>
      </c>
      <c r="B17046" t="s">
        <v>10962</v>
      </c>
      <c r="C17046" t="s">
        <v>10963</v>
      </c>
      <c r="D17046">
        <v>822</v>
      </c>
      <c r="E17046" s="1">
        <v>0.755</v>
      </c>
      <c r="F17046">
        <v>0.82199999999999995</v>
      </c>
      <c r="G17046">
        <v>4.2000000000000003E-2</v>
      </c>
      <c r="H17046">
        <v>24</v>
      </c>
      <c r="I17046" t="s">
        <v>18288</v>
      </c>
      <c r="J17046">
        <v>4.4999999999999999E-4</v>
      </c>
      <c r="K17046">
        <v>0.189</v>
      </c>
      <c r="L17046">
        <v>0.98664788732394371</v>
      </c>
      <c r="M17046" s="2">
        <f t="shared" si="536"/>
        <v>54.929577464788736</v>
      </c>
      <c r="N17046" t="s">
        <v>22</v>
      </c>
    </row>
    <row r="17047" spans="1:14">
      <c r="A17047">
        <v>79</v>
      </c>
      <c r="B17047" t="s">
        <v>5356</v>
      </c>
      <c r="C17047" t="s">
        <v>5357</v>
      </c>
      <c r="D17047">
        <v>498</v>
      </c>
      <c r="E17047" s="1">
        <v>0.72199999999999998</v>
      </c>
      <c r="F17047">
        <v>0.871</v>
      </c>
      <c r="G17047">
        <v>0.222</v>
      </c>
      <c r="H17047">
        <v>36</v>
      </c>
      <c r="I17047">
        <v>5.0999999999999996</v>
      </c>
      <c r="J17047">
        <v>1.17E-3</v>
      </c>
      <c r="K17047">
        <v>0.221</v>
      </c>
      <c r="L17047">
        <v>0.98664788732394371</v>
      </c>
      <c r="M17047" s="2">
        <f t="shared" si="536"/>
        <v>55.633802816901415</v>
      </c>
      <c r="N17047" t="s">
        <v>22</v>
      </c>
    </row>
    <row r="17048" spans="1:14">
      <c r="A17048">
        <v>80</v>
      </c>
      <c r="B17048" t="s">
        <v>8007</v>
      </c>
      <c r="C17048" t="s">
        <v>8008</v>
      </c>
      <c r="D17048">
        <v>648</v>
      </c>
      <c r="E17048" s="1">
        <v>0.69699999999999995</v>
      </c>
      <c r="F17048">
        <v>0.72299999999999998</v>
      </c>
      <c r="G17048">
        <v>0.46100000000000002</v>
      </c>
      <c r="H17048">
        <v>89</v>
      </c>
      <c r="I17048">
        <v>5.9</v>
      </c>
      <c r="J17048">
        <v>1.1999999999999999E-3</v>
      </c>
      <c r="K17048">
        <v>0.17100000000000001</v>
      </c>
      <c r="L17048">
        <v>0.98664788732394371</v>
      </c>
      <c r="M17048" s="2">
        <f t="shared" si="536"/>
        <v>56.338028169014088</v>
      </c>
      <c r="N17048" t="s">
        <v>22</v>
      </c>
    </row>
    <row r="17049" spans="1:14">
      <c r="A17049">
        <v>81</v>
      </c>
      <c r="B17049" t="s">
        <v>8113</v>
      </c>
      <c r="C17049" t="s">
        <v>8114</v>
      </c>
      <c r="D17049">
        <v>1755</v>
      </c>
      <c r="E17049" s="1">
        <v>0.69</v>
      </c>
      <c r="F17049">
        <v>1.1259999999999999</v>
      </c>
      <c r="G17049">
        <v>0.17399999999999999</v>
      </c>
      <c r="H17049">
        <v>46</v>
      </c>
      <c r="I17049" t="s">
        <v>18288</v>
      </c>
      <c r="J17049">
        <v>2.2499999999999998E-3</v>
      </c>
      <c r="K17049">
        <v>0.36699999999999999</v>
      </c>
      <c r="L17049">
        <v>0.98664788732394371</v>
      </c>
      <c r="M17049" s="2">
        <f t="shared" si="536"/>
        <v>57.04225352112676</v>
      </c>
      <c r="N17049" t="s">
        <v>22</v>
      </c>
    </row>
    <row r="17050" spans="1:14">
      <c r="A17050">
        <v>82</v>
      </c>
      <c r="B17050" t="s">
        <v>18445</v>
      </c>
      <c r="C17050" t="s">
        <v>18433</v>
      </c>
      <c r="D17050">
        <v>263</v>
      </c>
      <c r="E17050" s="1">
        <v>0.68799999999999994</v>
      </c>
      <c r="F17050">
        <v>0.54200000000000004</v>
      </c>
      <c r="H17050">
        <v>0</v>
      </c>
      <c r="I17050">
        <v>9.6999999999999993</v>
      </c>
      <c r="J17050">
        <v>2.9999999999999997E-4</v>
      </c>
      <c r="K17050">
        <v>0.12</v>
      </c>
      <c r="L17050">
        <v>0.98664788732394371</v>
      </c>
      <c r="M17050" s="2">
        <f t="shared" si="536"/>
        <v>57.74647887323944</v>
      </c>
      <c r="N17050" t="s">
        <v>22</v>
      </c>
    </row>
    <row r="17051" spans="1:14">
      <c r="A17051">
        <v>83</v>
      </c>
      <c r="B17051" t="s">
        <v>8157</v>
      </c>
      <c r="C17051" t="s">
        <v>8158</v>
      </c>
      <c r="D17051">
        <v>791</v>
      </c>
      <c r="E17051" s="1">
        <v>0.67900000000000005</v>
      </c>
      <c r="F17051">
        <v>0.89300000000000002</v>
      </c>
      <c r="G17051">
        <v>0.151</v>
      </c>
      <c r="H17051">
        <v>73</v>
      </c>
      <c r="I17051">
        <v>6.4</v>
      </c>
      <c r="J17051">
        <v>1.48E-3</v>
      </c>
      <c r="K17051">
        <v>0.215</v>
      </c>
      <c r="L17051">
        <v>0.98664788732394371</v>
      </c>
      <c r="M17051" s="2">
        <f t="shared" si="536"/>
        <v>58.450704225352112</v>
      </c>
      <c r="N17051" t="s">
        <v>22</v>
      </c>
    </row>
    <row r="17052" spans="1:14">
      <c r="A17052">
        <v>84</v>
      </c>
      <c r="B17052" t="s">
        <v>8075</v>
      </c>
      <c r="C17052" t="s">
        <v>8076</v>
      </c>
      <c r="D17052">
        <v>157</v>
      </c>
      <c r="E17052" s="1">
        <v>0.65400000000000003</v>
      </c>
      <c r="F17052">
        <v>0.69399999999999995</v>
      </c>
      <c r="G17052">
        <v>0.05</v>
      </c>
      <c r="H17052">
        <v>20</v>
      </c>
      <c r="I17052" t="s">
        <v>18288</v>
      </c>
      <c r="J17052">
        <v>1.8000000000000001E-4</v>
      </c>
      <c r="K17052">
        <v>0.17</v>
      </c>
      <c r="L17052">
        <v>0.98664788732394371</v>
      </c>
      <c r="M17052" s="2">
        <f t="shared" si="536"/>
        <v>59.154929577464785</v>
      </c>
      <c r="N17052" t="s">
        <v>22</v>
      </c>
    </row>
    <row r="17053" spans="1:14">
      <c r="A17053">
        <v>85</v>
      </c>
      <c r="B17053" t="s">
        <v>8063</v>
      </c>
      <c r="C17053" t="s">
        <v>8064</v>
      </c>
      <c r="D17053">
        <v>413</v>
      </c>
      <c r="E17053" s="1">
        <v>0.65</v>
      </c>
      <c r="F17053">
        <v>0.56200000000000006</v>
      </c>
      <c r="G17053">
        <v>0.311</v>
      </c>
      <c r="H17053">
        <v>45</v>
      </c>
      <c r="I17053">
        <v>5.9</v>
      </c>
      <c r="J17053">
        <v>6.4999999999999997E-4</v>
      </c>
      <c r="K17053">
        <v>0.107</v>
      </c>
      <c r="L17053">
        <v>0.98664788732394371</v>
      </c>
      <c r="M17053" s="2">
        <f t="shared" si="536"/>
        <v>59.859154929577464</v>
      </c>
      <c r="N17053" t="s">
        <v>22</v>
      </c>
    </row>
    <row r="17054" spans="1:14">
      <c r="A17054">
        <v>86</v>
      </c>
      <c r="B17054" t="s">
        <v>8119</v>
      </c>
      <c r="C17054" t="s">
        <v>8120</v>
      </c>
      <c r="D17054">
        <v>54</v>
      </c>
      <c r="E17054" s="1">
        <v>0.64700000000000002</v>
      </c>
      <c r="G17054">
        <v>0</v>
      </c>
      <c r="H17054">
        <v>23</v>
      </c>
      <c r="J17054">
        <v>1.8000000000000001E-4</v>
      </c>
      <c r="L17054">
        <v>0.98664788732394371</v>
      </c>
      <c r="M17054" s="2">
        <f t="shared" si="536"/>
        <v>60.563380281690137</v>
      </c>
      <c r="N17054" t="s">
        <v>22</v>
      </c>
    </row>
    <row r="17055" spans="1:14">
      <c r="A17055">
        <v>87</v>
      </c>
      <c r="B17055" t="s">
        <v>18559</v>
      </c>
      <c r="C17055" t="s">
        <v>18558</v>
      </c>
      <c r="D17055">
        <v>240</v>
      </c>
      <c r="E17055" s="1">
        <v>0.63800000000000001</v>
      </c>
      <c r="G17055">
        <v>5.0999999999999997E-2</v>
      </c>
      <c r="H17055">
        <v>198</v>
      </c>
      <c r="I17055">
        <v>2.5</v>
      </c>
      <c r="J17055">
        <v>5.5999999999999995E-4</v>
      </c>
      <c r="L17055">
        <v>0.98664788732394371</v>
      </c>
      <c r="M17055" s="2">
        <f t="shared" si="536"/>
        <v>61.267605633802816</v>
      </c>
      <c r="N17055" t="s">
        <v>22</v>
      </c>
    </row>
    <row r="17056" spans="1:14">
      <c r="A17056">
        <v>88</v>
      </c>
      <c r="B17056" t="s">
        <v>8053</v>
      </c>
      <c r="C17056" t="s">
        <v>8054</v>
      </c>
      <c r="D17056">
        <v>244</v>
      </c>
      <c r="E17056" s="1">
        <v>0.625</v>
      </c>
      <c r="F17056">
        <v>0.86899999999999999</v>
      </c>
      <c r="G17056">
        <v>0.19</v>
      </c>
      <c r="H17056">
        <v>21</v>
      </c>
      <c r="I17056">
        <v>6.8</v>
      </c>
      <c r="J17056">
        <v>5.2999999999999998E-4</v>
      </c>
      <c r="K17056">
        <v>0.247</v>
      </c>
      <c r="L17056">
        <v>0.98664788732394371</v>
      </c>
      <c r="M17056" s="2">
        <f t="shared" si="536"/>
        <v>61.971830985915489</v>
      </c>
      <c r="N17056" t="s">
        <v>22</v>
      </c>
    </row>
    <row r="17057" spans="1:14">
      <c r="A17057">
        <v>89</v>
      </c>
      <c r="B17057" t="s">
        <v>8039</v>
      </c>
      <c r="C17057" t="s">
        <v>8040</v>
      </c>
      <c r="D17057">
        <v>775</v>
      </c>
      <c r="E17057" s="1">
        <v>0.621</v>
      </c>
      <c r="F17057">
        <v>0.76500000000000001</v>
      </c>
      <c r="G17057">
        <v>6.8000000000000005E-2</v>
      </c>
      <c r="H17057">
        <v>132</v>
      </c>
      <c r="I17057">
        <v>9.1</v>
      </c>
      <c r="J17057">
        <v>1.1299999999999999E-3</v>
      </c>
      <c r="K17057">
        <v>0.16400000000000001</v>
      </c>
      <c r="L17057">
        <v>0.98664788732394371</v>
      </c>
      <c r="M17057" s="2">
        <f t="shared" si="536"/>
        <v>62.676056338028175</v>
      </c>
      <c r="N17057" t="s">
        <v>22</v>
      </c>
    </row>
    <row r="17058" spans="1:14">
      <c r="A17058">
        <v>90</v>
      </c>
      <c r="B17058" t="s">
        <v>8101</v>
      </c>
      <c r="C17058" t="s">
        <v>8102</v>
      </c>
      <c r="D17058">
        <v>372</v>
      </c>
      <c r="E17058" s="1">
        <v>0.56999999999999995</v>
      </c>
      <c r="F17058">
        <v>0.59699999999999998</v>
      </c>
      <c r="G17058">
        <v>4.2999999999999997E-2</v>
      </c>
      <c r="H17058">
        <v>116</v>
      </c>
      <c r="I17058">
        <v>4</v>
      </c>
      <c r="J17058">
        <v>8.4999999999999995E-4</v>
      </c>
      <c r="K17058">
        <v>0.11899999999999999</v>
      </c>
      <c r="L17058">
        <v>0.98664788732394371</v>
      </c>
      <c r="M17058" s="2">
        <f t="shared" si="536"/>
        <v>63.380281690140848</v>
      </c>
      <c r="N17058" t="s">
        <v>22</v>
      </c>
    </row>
    <row r="17059" spans="1:14">
      <c r="A17059">
        <v>91</v>
      </c>
      <c r="B17059" t="s">
        <v>18434</v>
      </c>
      <c r="C17059" t="s">
        <v>18433</v>
      </c>
      <c r="D17059">
        <v>126</v>
      </c>
      <c r="E17059" s="1">
        <v>0.56000000000000005</v>
      </c>
      <c r="F17059">
        <v>1.04</v>
      </c>
      <c r="G17059">
        <v>0.85199999999999998</v>
      </c>
      <c r="H17059">
        <v>27</v>
      </c>
      <c r="I17059">
        <v>9.5</v>
      </c>
      <c r="J17059">
        <v>3.0000000000000001E-5</v>
      </c>
      <c r="K17059">
        <v>7.0000000000000007E-2</v>
      </c>
      <c r="L17059">
        <v>0.98664788732394371</v>
      </c>
      <c r="M17059" s="2">
        <f t="shared" si="536"/>
        <v>64.08450704225352</v>
      </c>
      <c r="N17059" t="s">
        <v>22</v>
      </c>
    </row>
    <row r="17060" spans="1:14">
      <c r="A17060">
        <v>92</v>
      </c>
      <c r="B17060" t="s">
        <v>8091</v>
      </c>
      <c r="C17060" t="s">
        <v>8092</v>
      </c>
      <c r="D17060">
        <v>744</v>
      </c>
      <c r="E17060" s="1">
        <v>0.54500000000000004</v>
      </c>
      <c r="F17060">
        <v>0.54300000000000004</v>
      </c>
      <c r="I17060" t="s">
        <v>18288</v>
      </c>
      <c r="J17060">
        <v>3.8999999999999999E-4</v>
      </c>
      <c r="K17060">
        <v>0.14799999999999999</v>
      </c>
      <c r="L17060">
        <v>0.98664788732394371</v>
      </c>
      <c r="M17060" s="2">
        <f t="shared" si="536"/>
        <v>64.788732394366207</v>
      </c>
      <c r="N17060" t="s">
        <v>22</v>
      </c>
    </row>
    <row r="17061" spans="1:14">
      <c r="A17061">
        <v>93</v>
      </c>
      <c r="B17061" t="s">
        <v>8095</v>
      </c>
      <c r="C17061" t="s">
        <v>8096</v>
      </c>
      <c r="D17061">
        <v>817</v>
      </c>
      <c r="E17061" s="1">
        <v>0.53800000000000003</v>
      </c>
      <c r="F17061">
        <v>0.67500000000000004</v>
      </c>
      <c r="G17061">
        <v>6.9000000000000006E-2</v>
      </c>
      <c r="H17061">
        <v>248</v>
      </c>
      <c r="I17061">
        <v>4.8</v>
      </c>
      <c r="J17061">
        <v>1.33E-3</v>
      </c>
      <c r="K17061">
        <v>0.105</v>
      </c>
      <c r="L17061">
        <v>0.98664788732394371</v>
      </c>
      <c r="M17061" s="2">
        <f t="shared" si="536"/>
        <v>65.492957746478879</v>
      </c>
      <c r="N17061" t="s">
        <v>22</v>
      </c>
    </row>
    <row r="17062" spans="1:14">
      <c r="A17062">
        <v>94</v>
      </c>
      <c r="B17062" t="s">
        <v>8153</v>
      </c>
      <c r="C17062" t="s">
        <v>8154</v>
      </c>
      <c r="D17062">
        <v>322</v>
      </c>
      <c r="E17062" s="1">
        <v>0.51900000000000002</v>
      </c>
      <c r="G17062">
        <v>5.2999999999999999E-2</v>
      </c>
      <c r="H17062">
        <v>38</v>
      </c>
      <c r="I17062">
        <v>5.8</v>
      </c>
      <c r="J17062">
        <v>8.0999999999999996E-4</v>
      </c>
      <c r="L17062">
        <v>0.98664788732394371</v>
      </c>
      <c r="M17062" s="2">
        <f t="shared" si="536"/>
        <v>66.197183098591552</v>
      </c>
      <c r="N17062" t="s">
        <v>22</v>
      </c>
    </row>
    <row r="17063" spans="1:14">
      <c r="A17063">
        <v>95</v>
      </c>
      <c r="B17063" t="s">
        <v>8035</v>
      </c>
      <c r="C17063" t="s">
        <v>8036</v>
      </c>
      <c r="D17063">
        <v>274</v>
      </c>
      <c r="E17063" s="1">
        <v>0.51600000000000001</v>
      </c>
      <c r="F17063">
        <v>0.68300000000000005</v>
      </c>
      <c r="G17063">
        <v>3.3000000000000002E-2</v>
      </c>
      <c r="H17063">
        <v>30</v>
      </c>
      <c r="I17063">
        <v>7.2</v>
      </c>
      <c r="J17063">
        <v>4.8000000000000001E-4</v>
      </c>
      <c r="K17063">
        <v>0.16600000000000001</v>
      </c>
      <c r="L17063">
        <v>0.98664788732394371</v>
      </c>
      <c r="M17063" s="2">
        <f t="shared" si="536"/>
        <v>66.901408450704224</v>
      </c>
      <c r="N17063" t="s">
        <v>22</v>
      </c>
    </row>
    <row r="17064" spans="1:14">
      <c r="A17064">
        <v>96</v>
      </c>
      <c r="B17064" t="s">
        <v>8083</v>
      </c>
      <c r="C17064" t="s">
        <v>8084</v>
      </c>
      <c r="D17064">
        <v>355</v>
      </c>
      <c r="E17064" s="1">
        <v>0.46500000000000002</v>
      </c>
      <c r="F17064">
        <v>0.5</v>
      </c>
      <c r="G17064">
        <v>0.33300000000000002</v>
      </c>
      <c r="H17064">
        <v>24</v>
      </c>
      <c r="I17064">
        <v>7.3</v>
      </c>
      <c r="J17064">
        <v>5.4000000000000001E-4</v>
      </c>
      <c r="K17064">
        <v>0.126</v>
      </c>
      <c r="L17064">
        <v>0.98664788732394371</v>
      </c>
      <c r="M17064" s="2">
        <f t="shared" si="536"/>
        <v>67.605633802816897</v>
      </c>
      <c r="N17064" t="s">
        <v>22</v>
      </c>
    </row>
    <row r="17065" spans="1:14">
      <c r="A17065">
        <v>97</v>
      </c>
      <c r="B17065" t="s">
        <v>8077</v>
      </c>
      <c r="C17065" t="s">
        <v>8078</v>
      </c>
      <c r="D17065">
        <v>371</v>
      </c>
      <c r="E17065" s="1">
        <v>0.45800000000000002</v>
      </c>
      <c r="F17065">
        <v>0.42899999999999999</v>
      </c>
      <c r="G17065">
        <v>6.2E-2</v>
      </c>
      <c r="H17065">
        <v>225</v>
      </c>
      <c r="I17065">
        <v>2.8</v>
      </c>
      <c r="J17065">
        <v>5.2999999999999998E-4</v>
      </c>
      <c r="K17065">
        <v>4.3999999999999997E-2</v>
      </c>
      <c r="L17065">
        <v>0.98664788732394371</v>
      </c>
      <c r="M17065" s="2">
        <f t="shared" ref="M17065:M17096" si="537">A17065/142*100</f>
        <v>68.309859154929569</v>
      </c>
      <c r="N17065" t="s">
        <v>22</v>
      </c>
    </row>
    <row r="17066" spans="1:14">
      <c r="A17066">
        <v>98</v>
      </c>
      <c r="B17066" t="s">
        <v>8017</v>
      </c>
      <c r="C17066" t="s">
        <v>8018</v>
      </c>
      <c r="D17066">
        <v>213</v>
      </c>
      <c r="E17066" s="1">
        <v>0.443</v>
      </c>
      <c r="F17066">
        <v>0.5</v>
      </c>
      <c r="G17066">
        <v>9.0999999999999998E-2</v>
      </c>
      <c r="H17066">
        <v>44</v>
      </c>
      <c r="I17066">
        <v>6.6</v>
      </c>
      <c r="J17066">
        <v>3.3E-4</v>
      </c>
      <c r="K17066">
        <v>0.11899999999999999</v>
      </c>
      <c r="L17066">
        <v>0.98664788732394371</v>
      </c>
      <c r="M17066" s="2">
        <f t="shared" si="537"/>
        <v>69.014084507042256</v>
      </c>
      <c r="N17066" t="s">
        <v>22</v>
      </c>
    </row>
    <row r="17067" spans="1:14">
      <c r="A17067">
        <v>99</v>
      </c>
      <c r="B17067" t="s">
        <v>8023</v>
      </c>
      <c r="C17067" t="s">
        <v>8024</v>
      </c>
      <c r="D17067">
        <v>232</v>
      </c>
      <c r="E17067" s="1">
        <v>0.443</v>
      </c>
      <c r="F17067">
        <v>0.30299999999999999</v>
      </c>
      <c r="G17067">
        <v>0.19</v>
      </c>
      <c r="H17067">
        <v>21</v>
      </c>
      <c r="I17067">
        <v>7.2</v>
      </c>
      <c r="J17067">
        <v>3.8000000000000002E-4</v>
      </c>
      <c r="K17067">
        <v>7.1999999999999995E-2</v>
      </c>
      <c r="L17067">
        <v>0.98664788732394371</v>
      </c>
      <c r="M17067" s="2">
        <f t="shared" si="537"/>
        <v>69.718309859154928</v>
      </c>
      <c r="N17067" t="s">
        <v>22</v>
      </c>
    </row>
    <row r="17068" spans="1:14">
      <c r="A17068">
        <v>100</v>
      </c>
      <c r="B17068" t="s">
        <v>8071</v>
      </c>
      <c r="C17068" t="s">
        <v>8072</v>
      </c>
      <c r="D17068">
        <v>1295</v>
      </c>
      <c r="E17068" s="1">
        <v>0.42699999999999999</v>
      </c>
      <c r="F17068">
        <v>0.60899999999999999</v>
      </c>
      <c r="G17068">
        <v>0.14000000000000001</v>
      </c>
      <c r="H17068">
        <v>164</v>
      </c>
      <c r="I17068" t="s">
        <v>18288</v>
      </c>
      <c r="J17068">
        <v>1.64E-3</v>
      </c>
      <c r="K17068">
        <v>0.16700000000000001</v>
      </c>
      <c r="L17068">
        <v>0.98664788732394371</v>
      </c>
      <c r="M17068" s="2">
        <f t="shared" si="537"/>
        <v>70.422535211267601</v>
      </c>
      <c r="N17068" t="s">
        <v>22</v>
      </c>
    </row>
    <row r="17069" spans="1:14">
      <c r="A17069">
        <v>101</v>
      </c>
      <c r="B17069" t="s">
        <v>8041</v>
      </c>
      <c r="C17069" t="s">
        <v>8042</v>
      </c>
      <c r="D17069">
        <v>129</v>
      </c>
      <c r="E17069" s="1">
        <v>0.4</v>
      </c>
      <c r="F17069">
        <v>0.59599999999999997</v>
      </c>
      <c r="G17069">
        <v>5.3999999999999999E-2</v>
      </c>
      <c r="H17069">
        <v>37</v>
      </c>
      <c r="I17069">
        <v>4.5999999999999996</v>
      </c>
      <c r="J17069">
        <v>3.8999999999999999E-4</v>
      </c>
      <c r="K17069">
        <v>0.13</v>
      </c>
      <c r="L17069">
        <v>0.98664788732394371</v>
      </c>
      <c r="M17069" s="2">
        <f t="shared" si="537"/>
        <v>71.126760563380287</v>
      </c>
      <c r="N17069" t="s">
        <v>22</v>
      </c>
    </row>
    <row r="17070" spans="1:14">
      <c r="A17070">
        <v>102</v>
      </c>
      <c r="B17070" t="s">
        <v>8117</v>
      </c>
      <c r="C17070" t="s">
        <v>8118</v>
      </c>
      <c r="D17070">
        <v>452</v>
      </c>
      <c r="E17070" s="1">
        <v>0.39600000000000002</v>
      </c>
      <c r="F17070">
        <v>0.51600000000000001</v>
      </c>
      <c r="G17070">
        <v>3.5999999999999997E-2</v>
      </c>
      <c r="H17070">
        <v>56</v>
      </c>
      <c r="I17070">
        <v>8.8000000000000007</v>
      </c>
      <c r="J17070">
        <v>5.9999999999999995E-4</v>
      </c>
      <c r="K17070">
        <v>0.125</v>
      </c>
      <c r="L17070">
        <v>0.98664788732394371</v>
      </c>
      <c r="M17070" s="2">
        <f t="shared" si="537"/>
        <v>71.83098591549296</v>
      </c>
      <c r="N17070" t="s">
        <v>22</v>
      </c>
    </row>
    <row r="17071" spans="1:14">
      <c r="A17071">
        <v>103</v>
      </c>
      <c r="B17071" t="s">
        <v>7963</v>
      </c>
      <c r="C17071" t="s">
        <v>7964</v>
      </c>
      <c r="D17071">
        <v>573</v>
      </c>
      <c r="E17071" s="1">
        <v>0.39300000000000002</v>
      </c>
      <c r="F17071">
        <v>0.56100000000000005</v>
      </c>
      <c r="G17071">
        <v>0</v>
      </c>
      <c r="H17071">
        <v>53</v>
      </c>
      <c r="I17071">
        <v>7.2</v>
      </c>
      <c r="J17071">
        <v>9.7000000000000005E-4</v>
      </c>
      <c r="K17071">
        <v>0.127</v>
      </c>
      <c r="L17071">
        <v>0.98664788732394371</v>
      </c>
      <c r="M17071" s="2">
        <f t="shared" si="537"/>
        <v>72.535211267605632</v>
      </c>
      <c r="N17071" t="s">
        <v>22</v>
      </c>
    </row>
    <row r="17072" spans="1:14">
      <c r="A17072">
        <v>104</v>
      </c>
      <c r="B17072" t="s">
        <v>8181</v>
      </c>
      <c r="C17072" t="s">
        <v>8182</v>
      </c>
      <c r="D17072">
        <v>233</v>
      </c>
      <c r="E17072" s="1">
        <v>0.39200000000000002</v>
      </c>
      <c r="F17072">
        <v>0.33500000000000002</v>
      </c>
      <c r="G17072">
        <v>2.3E-2</v>
      </c>
      <c r="H17072">
        <v>44</v>
      </c>
      <c r="I17072" t="s">
        <v>18288</v>
      </c>
      <c r="J17072">
        <v>2.4000000000000001E-4</v>
      </c>
      <c r="K17072">
        <v>7.1999999999999995E-2</v>
      </c>
      <c r="L17072">
        <v>0.98664788732394371</v>
      </c>
      <c r="M17072" s="2">
        <f t="shared" si="537"/>
        <v>73.239436619718319</v>
      </c>
      <c r="N17072" t="s">
        <v>22</v>
      </c>
    </row>
    <row r="17073" spans="1:14">
      <c r="A17073">
        <v>105</v>
      </c>
      <c r="B17073" t="s">
        <v>8121</v>
      </c>
      <c r="C17073" t="s">
        <v>8122</v>
      </c>
      <c r="D17073">
        <v>312</v>
      </c>
      <c r="E17073" s="1">
        <v>0.378</v>
      </c>
      <c r="F17073">
        <v>0.77900000000000003</v>
      </c>
      <c r="G17073">
        <v>0.22700000000000001</v>
      </c>
      <c r="H17073">
        <v>22</v>
      </c>
      <c r="I17073">
        <v>9.9</v>
      </c>
      <c r="J17073">
        <v>3.8000000000000002E-4</v>
      </c>
      <c r="K17073">
        <v>0.20799999999999999</v>
      </c>
      <c r="L17073">
        <v>0.98664788732394371</v>
      </c>
      <c r="M17073" s="2">
        <f t="shared" si="537"/>
        <v>73.943661971830991</v>
      </c>
      <c r="N17073" t="s">
        <v>22</v>
      </c>
    </row>
    <row r="17074" spans="1:14">
      <c r="A17074">
        <v>106</v>
      </c>
      <c r="B17074" t="s">
        <v>7993</v>
      </c>
      <c r="C17074" t="s">
        <v>7994</v>
      </c>
      <c r="D17074">
        <v>461</v>
      </c>
      <c r="E17074" s="1">
        <v>0.377</v>
      </c>
      <c r="F17074">
        <v>0.40400000000000003</v>
      </c>
      <c r="G17074">
        <v>8.0000000000000002E-3</v>
      </c>
      <c r="H17074">
        <v>121</v>
      </c>
      <c r="I17074">
        <v>5.2</v>
      </c>
      <c r="J17074">
        <v>8.4000000000000003E-4</v>
      </c>
      <c r="K17074">
        <v>7.0999999999999994E-2</v>
      </c>
      <c r="L17074">
        <v>0.98664788732394371</v>
      </c>
      <c r="M17074" s="2">
        <f t="shared" si="537"/>
        <v>74.647887323943664</v>
      </c>
      <c r="N17074" t="s">
        <v>22</v>
      </c>
    </row>
    <row r="17075" spans="1:14">
      <c r="A17075">
        <v>107</v>
      </c>
      <c r="B17075" t="s">
        <v>8125</v>
      </c>
      <c r="C17075" t="s">
        <v>8126</v>
      </c>
      <c r="D17075">
        <v>565</v>
      </c>
      <c r="E17075" s="1">
        <v>0.36799999999999999</v>
      </c>
      <c r="F17075">
        <v>0.29299999999999998</v>
      </c>
      <c r="G17075">
        <v>8.2000000000000003E-2</v>
      </c>
      <c r="H17075">
        <v>98</v>
      </c>
      <c r="I17075" t="s">
        <v>18288</v>
      </c>
      <c r="J17075">
        <v>4.8000000000000001E-4</v>
      </c>
      <c r="K17075">
        <v>5.3999999999999999E-2</v>
      </c>
      <c r="L17075">
        <v>0.98664788732394371</v>
      </c>
      <c r="M17075" s="2">
        <f t="shared" si="537"/>
        <v>75.352112676056336</v>
      </c>
      <c r="N17075" t="s">
        <v>22</v>
      </c>
    </row>
    <row r="17076" spans="1:14">
      <c r="A17076">
        <v>108</v>
      </c>
      <c r="B17076" t="s">
        <v>8031</v>
      </c>
      <c r="C17076" t="s">
        <v>8032</v>
      </c>
      <c r="D17076">
        <v>965</v>
      </c>
      <c r="E17076" s="1">
        <v>0.36499999999999999</v>
      </c>
      <c r="F17076">
        <v>0.35899999999999999</v>
      </c>
      <c r="G17076">
        <v>0.04</v>
      </c>
      <c r="H17076">
        <v>602</v>
      </c>
      <c r="I17076">
        <v>3.1</v>
      </c>
      <c r="J17076">
        <v>3.1099999999999999E-3</v>
      </c>
      <c r="K17076">
        <v>7.5999999999999998E-2</v>
      </c>
      <c r="L17076">
        <v>0.98664788732394371</v>
      </c>
      <c r="M17076" s="2">
        <f t="shared" si="537"/>
        <v>76.056338028169009</v>
      </c>
      <c r="N17076" t="s">
        <v>22</v>
      </c>
    </row>
    <row r="17077" spans="1:14">
      <c r="A17077">
        <v>109</v>
      </c>
      <c r="B17077" t="s">
        <v>8179</v>
      </c>
      <c r="C17077" t="s">
        <v>8180</v>
      </c>
      <c r="D17077">
        <v>147</v>
      </c>
      <c r="E17077" s="1">
        <v>0.36099999999999999</v>
      </c>
      <c r="F17077">
        <v>0.39200000000000002</v>
      </c>
      <c r="G17077">
        <v>0.108</v>
      </c>
      <c r="H17077">
        <v>37</v>
      </c>
      <c r="I17077">
        <v>5.0999999999999996</v>
      </c>
      <c r="J17077">
        <v>3.2000000000000003E-4</v>
      </c>
      <c r="K17077">
        <v>8.8999999999999996E-2</v>
      </c>
      <c r="L17077">
        <v>0.98664788732394371</v>
      </c>
      <c r="M17077" s="2">
        <f t="shared" si="537"/>
        <v>76.760563380281681</v>
      </c>
      <c r="N17077" t="s">
        <v>22</v>
      </c>
    </row>
    <row r="17078" spans="1:14">
      <c r="A17078">
        <v>110</v>
      </c>
      <c r="B17078" t="s">
        <v>7979</v>
      </c>
      <c r="C17078" t="s">
        <v>7980</v>
      </c>
      <c r="D17078">
        <v>200</v>
      </c>
      <c r="E17078" s="1">
        <v>0.35399999999999998</v>
      </c>
      <c r="F17078">
        <v>0.433</v>
      </c>
      <c r="G17078">
        <v>4.7E-2</v>
      </c>
      <c r="H17078">
        <v>43</v>
      </c>
      <c r="I17078">
        <v>7.2</v>
      </c>
      <c r="J17078">
        <v>3.1E-4</v>
      </c>
      <c r="K17078">
        <v>0.09</v>
      </c>
      <c r="L17078">
        <v>0.98664788732394371</v>
      </c>
      <c r="M17078" s="2">
        <f t="shared" si="537"/>
        <v>77.464788732394368</v>
      </c>
      <c r="N17078" t="s">
        <v>22</v>
      </c>
    </row>
    <row r="17079" spans="1:14">
      <c r="A17079">
        <v>111</v>
      </c>
      <c r="B17079" t="s">
        <v>8015</v>
      </c>
      <c r="C17079" t="s">
        <v>8016</v>
      </c>
      <c r="D17079">
        <v>310</v>
      </c>
      <c r="E17079" s="1">
        <v>0.33800000000000002</v>
      </c>
      <c r="F17079">
        <v>0.32300000000000001</v>
      </c>
      <c r="G17079">
        <v>0.25</v>
      </c>
      <c r="H17079">
        <v>76</v>
      </c>
      <c r="I17079">
        <v>7.6</v>
      </c>
      <c r="J17079">
        <v>4.2999999999999999E-4</v>
      </c>
      <c r="K17079">
        <v>7.2999999999999995E-2</v>
      </c>
      <c r="L17079">
        <v>0.98664788732394371</v>
      </c>
      <c r="M17079" s="2">
        <f t="shared" si="537"/>
        <v>78.16901408450704</v>
      </c>
      <c r="N17079" t="s">
        <v>22</v>
      </c>
    </row>
    <row r="17080" spans="1:14">
      <c r="A17080">
        <v>112</v>
      </c>
      <c r="B17080" t="s">
        <v>7961</v>
      </c>
      <c r="C17080" t="s">
        <v>7962</v>
      </c>
      <c r="D17080">
        <v>181</v>
      </c>
      <c r="E17080" s="1">
        <v>0.27300000000000002</v>
      </c>
      <c r="G17080">
        <v>2.5000000000000001E-2</v>
      </c>
      <c r="H17080">
        <v>79</v>
      </c>
      <c r="I17080">
        <v>5.4</v>
      </c>
      <c r="J17080">
        <v>3.8000000000000002E-4</v>
      </c>
      <c r="L17080">
        <v>0.98664788732394371</v>
      </c>
      <c r="M17080" s="2">
        <f t="shared" si="537"/>
        <v>78.873239436619713</v>
      </c>
      <c r="N17080" t="s">
        <v>22</v>
      </c>
    </row>
    <row r="17081" spans="1:14">
      <c r="A17081">
        <v>113</v>
      </c>
      <c r="B17081" t="s">
        <v>8045</v>
      </c>
      <c r="C17081" t="s">
        <v>8046</v>
      </c>
      <c r="D17081">
        <v>26</v>
      </c>
      <c r="E17081" s="1">
        <v>0.27300000000000002</v>
      </c>
      <c r="G17081">
        <v>0.04</v>
      </c>
      <c r="H17081">
        <v>25</v>
      </c>
      <c r="J17081">
        <v>6.9999999999999994E-5</v>
      </c>
      <c r="L17081">
        <v>0.98664788732394371</v>
      </c>
      <c r="M17081" s="2">
        <f t="shared" si="537"/>
        <v>79.577464788732399</v>
      </c>
      <c r="N17081" t="s">
        <v>22</v>
      </c>
    </row>
    <row r="17082" spans="1:14">
      <c r="A17082">
        <v>114</v>
      </c>
      <c r="B17082" t="s">
        <v>8049</v>
      </c>
      <c r="C17082" t="s">
        <v>8050</v>
      </c>
      <c r="D17082">
        <v>540</v>
      </c>
      <c r="E17082" s="1">
        <v>0.27300000000000002</v>
      </c>
      <c r="F17082">
        <v>0.45100000000000001</v>
      </c>
      <c r="I17082" t="s">
        <v>18288</v>
      </c>
      <c r="J17082">
        <v>4.4000000000000002E-4</v>
      </c>
      <c r="K17082">
        <v>0.108</v>
      </c>
      <c r="L17082">
        <v>0.98664788732394371</v>
      </c>
      <c r="M17082" s="2">
        <f t="shared" si="537"/>
        <v>80.281690140845072</v>
      </c>
      <c r="N17082" t="s">
        <v>22</v>
      </c>
    </row>
    <row r="17083" spans="1:14">
      <c r="A17083">
        <v>115</v>
      </c>
      <c r="B17083" t="s">
        <v>7981</v>
      </c>
      <c r="C17083" t="s">
        <v>7982</v>
      </c>
      <c r="D17083">
        <v>976</v>
      </c>
      <c r="E17083" s="1">
        <v>0.26900000000000002</v>
      </c>
      <c r="F17083">
        <v>0.377</v>
      </c>
      <c r="G17083">
        <v>3.3000000000000002E-2</v>
      </c>
      <c r="H17083">
        <v>245</v>
      </c>
      <c r="I17083">
        <v>6.3</v>
      </c>
      <c r="J17083">
        <v>1.4499999999999999E-3</v>
      </c>
      <c r="K17083">
        <v>6.9000000000000006E-2</v>
      </c>
      <c r="L17083">
        <v>0.98664788732394371</v>
      </c>
      <c r="M17083" s="2">
        <f t="shared" si="537"/>
        <v>80.985915492957744</v>
      </c>
      <c r="N17083" t="s">
        <v>22</v>
      </c>
    </row>
    <row r="17084" spans="1:14">
      <c r="A17084">
        <v>116</v>
      </c>
      <c r="B17084" t="s">
        <v>7969</v>
      </c>
      <c r="C17084" t="s">
        <v>7970</v>
      </c>
      <c r="D17084">
        <v>176</v>
      </c>
      <c r="E17084" s="1">
        <v>0.25800000000000001</v>
      </c>
      <c r="F17084">
        <v>0.28100000000000003</v>
      </c>
      <c r="G17084">
        <v>0</v>
      </c>
      <c r="H17084">
        <v>60</v>
      </c>
      <c r="I17084">
        <v>6.3</v>
      </c>
      <c r="J17084">
        <v>2.7999999999999998E-4</v>
      </c>
      <c r="K17084">
        <v>5.5E-2</v>
      </c>
      <c r="L17084">
        <v>0.98664788732394371</v>
      </c>
      <c r="M17084" s="2">
        <f t="shared" si="537"/>
        <v>81.690140845070431</v>
      </c>
      <c r="N17084" t="s">
        <v>22</v>
      </c>
    </row>
    <row r="17085" spans="1:14">
      <c r="A17085">
        <v>117</v>
      </c>
      <c r="B17085" t="s">
        <v>8111</v>
      </c>
      <c r="C17085" t="s">
        <v>8112</v>
      </c>
      <c r="D17085">
        <v>586</v>
      </c>
      <c r="E17085" s="1">
        <v>0.251</v>
      </c>
      <c r="F17085">
        <v>0.3</v>
      </c>
      <c r="G17085">
        <v>2.5000000000000001E-2</v>
      </c>
      <c r="H17085">
        <v>81</v>
      </c>
      <c r="I17085">
        <v>9.6999999999999993</v>
      </c>
      <c r="J17085">
        <v>4.6999999999999999E-4</v>
      </c>
      <c r="K17085">
        <v>5.8000000000000003E-2</v>
      </c>
      <c r="L17085">
        <v>0.98664788732394371</v>
      </c>
      <c r="M17085" s="2">
        <f t="shared" si="537"/>
        <v>82.394366197183103</v>
      </c>
      <c r="N17085" t="s">
        <v>22</v>
      </c>
    </row>
    <row r="17086" spans="1:14">
      <c r="A17086">
        <v>118</v>
      </c>
      <c r="B17086" t="s">
        <v>8133</v>
      </c>
      <c r="C17086" t="s">
        <v>8134</v>
      </c>
      <c r="D17086">
        <v>708</v>
      </c>
      <c r="E17086" s="1">
        <v>0.221</v>
      </c>
      <c r="F17086">
        <v>0.42699999999999999</v>
      </c>
      <c r="G17086">
        <v>1.7999999999999999E-2</v>
      </c>
      <c r="H17086">
        <v>110</v>
      </c>
      <c r="I17086">
        <v>8.1</v>
      </c>
      <c r="J17086">
        <v>6.7000000000000002E-4</v>
      </c>
      <c r="K17086">
        <v>9.9000000000000005E-2</v>
      </c>
      <c r="L17086">
        <v>0.98664788732394371</v>
      </c>
      <c r="M17086" s="2">
        <f t="shared" si="537"/>
        <v>83.098591549295776</v>
      </c>
      <c r="N17086" t="s">
        <v>22</v>
      </c>
    </row>
    <row r="17087" spans="1:14">
      <c r="A17087">
        <v>119</v>
      </c>
      <c r="B17087" t="s">
        <v>8115</v>
      </c>
      <c r="C17087" t="s">
        <v>8116</v>
      </c>
      <c r="D17087">
        <v>116</v>
      </c>
      <c r="E17087" s="1">
        <v>0.214</v>
      </c>
      <c r="F17087">
        <v>0.44500000000000001</v>
      </c>
      <c r="I17087">
        <v>6.1</v>
      </c>
      <c r="J17087">
        <v>2.9E-4</v>
      </c>
      <c r="K17087">
        <v>0.13100000000000001</v>
      </c>
      <c r="L17087">
        <v>0.98664788732394371</v>
      </c>
      <c r="M17087" s="2">
        <f t="shared" si="537"/>
        <v>83.802816901408448</v>
      </c>
      <c r="N17087" t="s">
        <v>22</v>
      </c>
    </row>
    <row r="17088" spans="1:14">
      <c r="A17088">
        <v>120</v>
      </c>
      <c r="B17088" t="s">
        <v>8137</v>
      </c>
      <c r="C17088" t="s">
        <v>8138</v>
      </c>
      <c r="D17088">
        <v>304</v>
      </c>
      <c r="E17088" s="1">
        <v>0.21199999999999999</v>
      </c>
      <c r="G17088">
        <v>3.3000000000000002E-2</v>
      </c>
      <c r="H17088">
        <v>60</v>
      </c>
      <c r="I17088">
        <v>7.3</v>
      </c>
      <c r="J17088">
        <v>3.1E-4</v>
      </c>
      <c r="L17088">
        <v>0.98664788732394371</v>
      </c>
      <c r="M17088" s="2">
        <f t="shared" si="537"/>
        <v>84.507042253521121</v>
      </c>
      <c r="N17088" t="s">
        <v>22</v>
      </c>
    </row>
    <row r="17089" spans="1:14">
      <c r="A17089">
        <v>121</v>
      </c>
      <c r="B17089" t="s">
        <v>8097</v>
      </c>
      <c r="C17089" t="s">
        <v>8098</v>
      </c>
      <c r="D17089">
        <v>315</v>
      </c>
      <c r="E17089" s="1">
        <v>0.20799999999999999</v>
      </c>
      <c r="F17089">
        <v>0.23599999999999999</v>
      </c>
      <c r="G17089">
        <v>0.111</v>
      </c>
      <c r="H17089">
        <v>63</v>
      </c>
      <c r="I17089">
        <v>9.6</v>
      </c>
      <c r="J17089">
        <v>2.0000000000000001E-4</v>
      </c>
      <c r="K17089">
        <v>3.5000000000000003E-2</v>
      </c>
      <c r="L17089">
        <v>0.98664788732394371</v>
      </c>
      <c r="M17089" s="2">
        <f t="shared" si="537"/>
        <v>85.211267605633793</v>
      </c>
      <c r="N17089" t="s">
        <v>22</v>
      </c>
    </row>
    <row r="17090" spans="1:14">
      <c r="A17090">
        <v>122</v>
      </c>
      <c r="B17090" t="s">
        <v>8055</v>
      </c>
      <c r="C17090" t="s">
        <v>8056</v>
      </c>
      <c r="D17090">
        <v>86</v>
      </c>
      <c r="E17090" s="1">
        <v>0.20499999999999999</v>
      </c>
      <c r="F17090">
        <v>0.21</v>
      </c>
      <c r="G17090">
        <v>0</v>
      </c>
      <c r="H17090">
        <v>4</v>
      </c>
      <c r="J17090">
        <v>1E-4</v>
      </c>
      <c r="K17090">
        <v>5.3999999999999999E-2</v>
      </c>
      <c r="L17090">
        <v>0.98664788732394371</v>
      </c>
      <c r="M17090" s="2">
        <f t="shared" si="537"/>
        <v>85.91549295774648</v>
      </c>
      <c r="N17090" t="s">
        <v>22</v>
      </c>
    </row>
    <row r="17091" spans="1:14">
      <c r="A17091">
        <v>123</v>
      </c>
      <c r="B17091" t="s">
        <v>8087</v>
      </c>
      <c r="C17091" t="s">
        <v>8088</v>
      </c>
      <c r="D17091">
        <v>633</v>
      </c>
      <c r="E17091" s="1">
        <v>0.20300000000000001</v>
      </c>
      <c r="G17091">
        <v>7.4999999999999997E-2</v>
      </c>
      <c r="H17091">
        <v>147</v>
      </c>
      <c r="I17091">
        <v>6.6</v>
      </c>
      <c r="J17091">
        <v>8.4999999999999995E-4</v>
      </c>
      <c r="L17091">
        <v>0.98664788732394371</v>
      </c>
      <c r="M17091" s="2">
        <f t="shared" si="537"/>
        <v>86.619718309859152</v>
      </c>
      <c r="N17091" t="s">
        <v>22</v>
      </c>
    </row>
    <row r="17092" spans="1:14">
      <c r="A17092">
        <v>124</v>
      </c>
      <c r="B17092" t="s">
        <v>8025</v>
      </c>
      <c r="C17092" t="s">
        <v>8026</v>
      </c>
      <c r="D17092">
        <v>102</v>
      </c>
      <c r="E17092" s="1">
        <v>0.18</v>
      </c>
      <c r="F17092">
        <v>0.223</v>
      </c>
      <c r="G17092">
        <v>2.3E-2</v>
      </c>
      <c r="H17092">
        <v>43</v>
      </c>
      <c r="I17092" t="s">
        <v>18288</v>
      </c>
      <c r="J17092">
        <v>6.9999999999999994E-5</v>
      </c>
      <c r="K17092">
        <v>3.5000000000000003E-2</v>
      </c>
      <c r="L17092">
        <v>0.98664788732394371</v>
      </c>
      <c r="M17092" s="2">
        <f t="shared" si="537"/>
        <v>87.323943661971825</v>
      </c>
      <c r="N17092" t="s">
        <v>22</v>
      </c>
    </row>
    <row r="17093" spans="1:14">
      <c r="A17093">
        <v>125</v>
      </c>
      <c r="B17093" t="s">
        <v>8159</v>
      </c>
      <c r="C17093" t="s">
        <v>8160</v>
      </c>
      <c r="D17093">
        <v>185</v>
      </c>
      <c r="E17093" s="1">
        <v>0.17</v>
      </c>
      <c r="G17093">
        <v>0</v>
      </c>
      <c r="H17093">
        <v>21</v>
      </c>
      <c r="I17093">
        <v>9.8000000000000007</v>
      </c>
      <c r="J17093">
        <v>2.5000000000000001E-4</v>
      </c>
      <c r="L17093">
        <v>0.98664788732394371</v>
      </c>
      <c r="M17093" s="2">
        <f t="shared" si="537"/>
        <v>88.028169014084511</v>
      </c>
      <c r="N17093" t="s">
        <v>22</v>
      </c>
    </row>
    <row r="17094" spans="1:14">
      <c r="A17094">
        <v>126</v>
      </c>
      <c r="B17094" t="s">
        <v>8021</v>
      </c>
      <c r="C17094" t="s">
        <v>8022</v>
      </c>
      <c r="D17094">
        <v>120</v>
      </c>
      <c r="E17094" s="1">
        <v>0.159</v>
      </c>
      <c r="F17094">
        <v>0.34599999999999997</v>
      </c>
      <c r="I17094">
        <v>4.4000000000000004</v>
      </c>
      <c r="J17094">
        <v>3.8999999999999999E-4</v>
      </c>
      <c r="K17094">
        <v>7.4999999999999997E-2</v>
      </c>
      <c r="L17094">
        <v>0.98664788732394371</v>
      </c>
      <c r="M17094" s="2">
        <f t="shared" si="537"/>
        <v>88.732394366197184</v>
      </c>
      <c r="N17094" t="s">
        <v>22</v>
      </c>
    </row>
    <row r="17095" spans="1:14">
      <c r="A17095">
        <v>127</v>
      </c>
      <c r="B17095" t="s">
        <v>7975</v>
      </c>
      <c r="C17095" t="s">
        <v>7976</v>
      </c>
      <c r="D17095">
        <v>152</v>
      </c>
      <c r="E17095" s="1">
        <v>0.152</v>
      </c>
      <c r="F17095">
        <v>0.189</v>
      </c>
      <c r="G17095">
        <v>7.4999999999999997E-2</v>
      </c>
      <c r="H17095">
        <v>53</v>
      </c>
      <c r="I17095" t="s">
        <v>18288</v>
      </c>
      <c r="J17095">
        <v>1.8000000000000001E-4</v>
      </c>
      <c r="K17095">
        <v>4.2000000000000003E-2</v>
      </c>
      <c r="L17095">
        <v>0.98664788732394371</v>
      </c>
      <c r="M17095" s="2">
        <f t="shared" si="537"/>
        <v>89.436619718309856</v>
      </c>
      <c r="N17095" t="s">
        <v>22</v>
      </c>
    </row>
    <row r="17096" spans="1:14">
      <c r="A17096">
        <v>128</v>
      </c>
      <c r="B17096" t="s">
        <v>8123</v>
      </c>
      <c r="C17096" t="s">
        <v>8124</v>
      </c>
      <c r="D17096">
        <v>68</v>
      </c>
      <c r="E17096" s="1">
        <v>0.14799999999999999</v>
      </c>
      <c r="F17096">
        <v>0.109</v>
      </c>
      <c r="G17096">
        <v>5.6000000000000001E-2</v>
      </c>
      <c r="H17096">
        <v>72</v>
      </c>
      <c r="J17096">
        <v>1.2999999999999999E-4</v>
      </c>
      <c r="K17096">
        <v>2.1999999999999999E-2</v>
      </c>
      <c r="L17096">
        <v>0.98664788732394371</v>
      </c>
      <c r="M17096" s="2">
        <f t="shared" si="537"/>
        <v>90.140845070422543</v>
      </c>
      <c r="N17096" t="s">
        <v>22</v>
      </c>
    </row>
    <row r="17097" spans="1:14">
      <c r="A17097">
        <v>129</v>
      </c>
      <c r="B17097" t="s">
        <v>8085</v>
      </c>
      <c r="C17097" t="s">
        <v>8086</v>
      </c>
      <c r="D17097">
        <v>177</v>
      </c>
      <c r="E17097" s="1">
        <v>0.14599999999999999</v>
      </c>
      <c r="F17097">
        <v>0.13200000000000001</v>
      </c>
      <c r="G17097">
        <v>0.03</v>
      </c>
      <c r="H17097">
        <v>100</v>
      </c>
      <c r="I17097">
        <v>9.1999999999999993</v>
      </c>
      <c r="J17097">
        <v>1.2999999999999999E-4</v>
      </c>
      <c r="K17097">
        <v>1.6E-2</v>
      </c>
      <c r="L17097">
        <v>0.98664788732394371</v>
      </c>
      <c r="M17097" s="2">
        <f t="shared" ref="M17097:M17110" si="538">A17097/142*100</f>
        <v>90.845070422535215</v>
      </c>
      <c r="N17097" t="s">
        <v>22</v>
      </c>
    </row>
    <row r="17098" spans="1:14">
      <c r="A17098">
        <v>130</v>
      </c>
      <c r="B17098" t="s">
        <v>8109</v>
      </c>
      <c r="C17098" t="s">
        <v>8110</v>
      </c>
      <c r="D17098">
        <v>165</v>
      </c>
      <c r="E17098" s="1">
        <v>0.13900000000000001</v>
      </c>
      <c r="F17098">
        <v>0.19900000000000001</v>
      </c>
      <c r="G17098">
        <v>3.3000000000000002E-2</v>
      </c>
      <c r="H17098">
        <v>61</v>
      </c>
      <c r="I17098">
        <v>6.5</v>
      </c>
      <c r="J17098">
        <v>2.5000000000000001E-4</v>
      </c>
      <c r="K17098">
        <v>3.7999999999999999E-2</v>
      </c>
      <c r="L17098">
        <v>0.98664788732394371</v>
      </c>
      <c r="M17098" s="2">
        <f t="shared" si="538"/>
        <v>91.549295774647888</v>
      </c>
      <c r="N17098" t="s">
        <v>22</v>
      </c>
    </row>
    <row r="17099" spans="1:14">
      <c r="A17099">
        <v>131</v>
      </c>
      <c r="B17099" t="s">
        <v>8019</v>
      </c>
      <c r="C17099" t="s">
        <v>8020</v>
      </c>
      <c r="D17099">
        <v>28</v>
      </c>
      <c r="E17099" s="1">
        <v>0.13500000000000001</v>
      </c>
      <c r="F17099">
        <v>0.14899999999999999</v>
      </c>
      <c r="G17099">
        <v>0</v>
      </c>
      <c r="H17099">
        <v>11</v>
      </c>
      <c r="J17099">
        <v>5.0000000000000002E-5</v>
      </c>
      <c r="K17099">
        <v>3.2000000000000001E-2</v>
      </c>
      <c r="L17099">
        <v>0.98664788732394371</v>
      </c>
      <c r="M17099" s="2">
        <f t="shared" si="538"/>
        <v>92.25352112676056</v>
      </c>
      <c r="N17099" t="s">
        <v>22</v>
      </c>
    </row>
    <row r="17100" spans="1:14">
      <c r="A17100">
        <v>132</v>
      </c>
      <c r="B17100" t="s">
        <v>8129</v>
      </c>
      <c r="C17100" t="s">
        <v>8130</v>
      </c>
      <c r="D17100">
        <v>315</v>
      </c>
      <c r="E17100" s="1">
        <v>0.129</v>
      </c>
      <c r="F17100">
        <v>0.19</v>
      </c>
      <c r="G17100">
        <v>0.17699999999999999</v>
      </c>
      <c r="H17100">
        <v>130</v>
      </c>
      <c r="I17100">
        <v>9.4</v>
      </c>
      <c r="J17100">
        <v>4.0999999999999999E-4</v>
      </c>
      <c r="K17100">
        <v>4.9000000000000002E-2</v>
      </c>
      <c r="L17100">
        <v>0.98664788732394371</v>
      </c>
      <c r="M17100" s="2">
        <f t="shared" si="538"/>
        <v>92.957746478873233</v>
      </c>
      <c r="N17100" t="s">
        <v>22</v>
      </c>
    </row>
    <row r="17101" spans="1:14">
      <c r="A17101">
        <v>133</v>
      </c>
      <c r="B17101" t="s">
        <v>8037</v>
      </c>
      <c r="C17101" t="s">
        <v>8038</v>
      </c>
      <c r="D17101">
        <v>90</v>
      </c>
      <c r="E17101" s="1">
        <v>0.128</v>
      </c>
      <c r="F17101">
        <v>0.157</v>
      </c>
      <c r="J17101">
        <v>1.3999999999999999E-4</v>
      </c>
      <c r="K17101">
        <v>3.1E-2</v>
      </c>
      <c r="L17101">
        <v>0.98664788732394371</v>
      </c>
      <c r="M17101" s="2">
        <f t="shared" si="538"/>
        <v>93.661971830985919</v>
      </c>
      <c r="N17101" t="s">
        <v>22</v>
      </c>
    </row>
    <row r="17102" spans="1:14">
      <c r="A17102">
        <v>134</v>
      </c>
      <c r="B17102" t="s">
        <v>8079</v>
      </c>
      <c r="C17102" t="s">
        <v>8080</v>
      </c>
      <c r="D17102">
        <v>169</v>
      </c>
      <c r="E17102" s="1">
        <v>0.125</v>
      </c>
      <c r="F17102">
        <v>0.155</v>
      </c>
      <c r="G17102">
        <v>0.02</v>
      </c>
      <c r="H17102">
        <v>51</v>
      </c>
      <c r="I17102" t="s">
        <v>18288</v>
      </c>
      <c r="J17102">
        <v>1.3999999999999999E-4</v>
      </c>
      <c r="K17102">
        <v>2.9000000000000001E-2</v>
      </c>
      <c r="L17102">
        <v>0.98664788732394371</v>
      </c>
      <c r="M17102" s="2">
        <f t="shared" si="538"/>
        <v>94.366197183098592</v>
      </c>
      <c r="N17102" t="s">
        <v>22</v>
      </c>
    </row>
    <row r="17103" spans="1:14">
      <c r="A17103">
        <v>135</v>
      </c>
      <c r="B17103" t="s">
        <v>8175</v>
      </c>
      <c r="C17103" t="s">
        <v>8176</v>
      </c>
      <c r="D17103">
        <v>66</v>
      </c>
      <c r="E17103" s="1">
        <v>0.10100000000000001</v>
      </c>
      <c r="F17103">
        <v>0.13300000000000001</v>
      </c>
      <c r="G17103">
        <v>1.7999999999999999E-2</v>
      </c>
      <c r="H17103">
        <v>56</v>
      </c>
      <c r="J17103">
        <v>1.4999999999999999E-4</v>
      </c>
      <c r="K17103">
        <v>0.03</v>
      </c>
      <c r="L17103">
        <v>0.98664788732394371</v>
      </c>
      <c r="M17103" s="2">
        <f t="shared" si="538"/>
        <v>95.070422535211264</v>
      </c>
      <c r="N17103" t="s">
        <v>22</v>
      </c>
    </row>
    <row r="17104" spans="1:14">
      <c r="A17104">
        <v>136</v>
      </c>
      <c r="B17104" t="s">
        <v>7991</v>
      </c>
      <c r="C17104" t="s">
        <v>7992</v>
      </c>
      <c r="D17104">
        <v>57</v>
      </c>
      <c r="E17104" s="1">
        <v>9.8000000000000004E-2</v>
      </c>
      <c r="F17104">
        <v>0.09</v>
      </c>
      <c r="G17104">
        <v>9.7000000000000003E-2</v>
      </c>
      <c r="H17104">
        <v>31</v>
      </c>
      <c r="J17104">
        <v>6.9999999999999994E-5</v>
      </c>
      <c r="K17104">
        <v>1.9E-2</v>
      </c>
      <c r="L17104">
        <v>0.98664788732394371</v>
      </c>
      <c r="M17104" s="2">
        <f t="shared" si="538"/>
        <v>95.774647887323937</v>
      </c>
      <c r="N17104" t="s">
        <v>22</v>
      </c>
    </row>
    <row r="17105" spans="1:14">
      <c r="A17105">
        <v>137</v>
      </c>
      <c r="B17105" t="s">
        <v>8177</v>
      </c>
      <c r="C17105" t="s">
        <v>8178</v>
      </c>
      <c r="D17105">
        <v>14</v>
      </c>
      <c r="E17105" s="1">
        <v>9.8000000000000004E-2</v>
      </c>
      <c r="F17105">
        <v>8.6999999999999994E-2</v>
      </c>
      <c r="G17105">
        <v>0</v>
      </c>
      <c r="H17105">
        <v>22</v>
      </c>
      <c r="J17105">
        <v>3.0000000000000001E-5</v>
      </c>
      <c r="K17105">
        <v>1.2E-2</v>
      </c>
      <c r="L17105">
        <v>0.98664788732394371</v>
      </c>
      <c r="M17105" s="2">
        <f t="shared" si="538"/>
        <v>96.478873239436624</v>
      </c>
      <c r="N17105" t="s">
        <v>22</v>
      </c>
    </row>
    <row r="17106" spans="1:14">
      <c r="A17106">
        <v>138</v>
      </c>
      <c r="B17106" t="s">
        <v>8127</v>
      </c>
      <c r="C17106" t="s">
        <v>8128</v>
      </c>
      <c r="D17106">
        <v>180</v>
      </c>
      <c r="E17106" s="1">
        <v>8.2000000000000003E-2</v>
      </c>
      <c r="F17106">
        <v>9.8000000000000004E-2</v>
      </c>
      <c r="G17106">
        <v>1.9E-2</v>
      </c>
      <c r="H17106">
        <v>54</v>
      </c>
      <c r="I17106" t="s">
        <v>18288</v>
      </c>
      <c r="J17106">
        <v>1.2E-4</v>
      </c>
      <c r="K17106">
        <v>1.9E-2</v>
      </c>
      <c r="L17106">
        <v>0.98664788732394371</v>
      </c>
      <c r="M17106" s="2">
        <f t="shared" si="538"/>
        <v>97.183098591549296</v>
      </c>
      <c r="N17106" t="s">
        <v>22</v>
      </c>
    </row>
    <row r="17107" spans="1:14">
      <c r="A17107">
        <v>139</v>
      </c>
      <c r="B17107" t="s">
        <v>7985</v>
      </c>
      <c r="C17107" t="s">
        <v>7986</v>
      </c>
      <c r="D17107">
        <v>91</v>
      </c>
      <c r="E17107" s="1">
        <v>7.0000000000000007E-2</v>
      </c>
      <c r="F17107">
        <v>0.13100000000000001</v>
      </c>
      <c r="G17107">
        <v>5.6000000000000001E-2</v>
      </c>
      <c r="H17107">
        <v>18</v>
      </c>
      <c r="J17107">
        <v>9.0000000000000006E-5</v>
      </c>
      <c r="K17107">
        <v>5.2999999999999999E-2</v>
      </c>
      <c r="L17107">
        <v>0.98664788732394371</v>
      </c>
      <c r="M17107" s="2">
        <f t="shared" si="538"/>
        <v>97.887323943661968</v>
      </c>
      <c r="N17107" t="s">
        <v>22</v>
      </c>
    </row>
    <row r="17108" spans="1:14">
      <c r="A17108">
        <v>140</v>
      </c>
      <c r="B17108" t="s">
        <v>8099</v>
      </c>
      <c r="C17108" t="s">
        <v>8100</v>
      </c>
      <c r="D17108">
        <v>30</v>
      </c>
      <c r="E17108" s="1">
        <v>5.8999999999999997E-2</v>
      </c>
      <c r="F17108">
        <v>0.106</v>
      </c>
      <c r="G17108">
        <v>0</v>
      </c>
      <c r="H17108">
        <v>15</v>
      </c>
      <c r="J17108">
        <v>1.0000000000000001E-5</v>
      </c>
      <c r="K17108">
        <v>8.0000000000000002E-3</v>
      </c>
      <c r="L17108">
        <v>0.98664788732394371</v>
      </c>
      <c r="M17108" s="2">
        <f t="shared" si="538"/>
        <v>98.591549295774655</v>
      </c>
      <c r="N17108" t="s">
        <v>22</v>
      </c>
    </row>
    <row r="17109" spans="1:14">
      <c r="A17109">
        <v>141</v>
      </c>
      <c r="B17109" t="s">
        <v>8107</v>
      </c>
      <c r="C17109" t="s">
        <v>8108</v>
      </c>
      <c r="D17109">
        <v>38</v>
      </c>
      <c r="E17109" s="1">
        <v>3.1E-2</v>
      </c>
      <c r="F17109">
        <v>4.2999999999999997E-2</v>
      </c>
      <c r="G17109">
        <v>0</v>
      </c>
      <c r="H17109">
        <v>28</v>
      </c>
      <c r="J17109">
        <v>4.0000000000000003E-5</v>
      </c>
      <c r="K17109">
        <v>0.01</v>
      </c>
      <c r="L17109">
        <v>0.98664788732394371</v>
      </c>
      <c r="M17109" s="2">
        <f t="shared" si="538"/>
        <v>99.295774647887328</v>
      </c>
      <c r="N17109" t="s">
        <v>22</v>
      </c>
    </row>
    <row r="17110" spans="1:14">
      <c r="A17110">
        <v>142</v>
      </c>
      <c r="B17110" t="s">
        <v>8003</v>
      </c>
      <c r="C17110" t="s">
        <v>8004</v>
      </c>
      <c r="D17110">
        <v>4</v>
      </c>
      <c r="E17110" s="1">
        <v>2.9000000000000001E-2</v>
      </c>
      <c r="F17110">
        <v>1.9E-2</v>
      </c>
      <c r="G17110">
        <v>0</v>
      </c>
      <c r="H17110">
        <v>20</v>
      </c>
      <c r="J17110">
        <v>1.0000000000000001E-5</v>
      </c>
      <c r="K17110">
        <v>6.0000000000000001E-3</v>
      </c>
      <c r="L17110">
        <v>0.98664788732394371</v>
      </c>
      <c r="M17110" s="2">
        <f t="shared" si="538"/>
        <v>100</v>
      </c>
      <c r="N17110" t="s">
        <v>22</v>
      </c>
    </row>
    <row r="17111" spans="1:14" s="3" customFormat="1">
      <c r="E17111" s="4"/>
      <c r="M17111" s="5"/>
    </row>
    <row r="17112" spans="1:14">
      <c r="A17112">
        <v>1</v>
      </c>
      <c r="B17112" t="s">
        <v>7451</v>
      </c>
      <c r="C17112" t="s">
        <v>7452</v>
      </c>
      <c r="D17112">
        <v>6108</v>
      </c>
      <c r="E17112" s="1">
        <v>12.609</v>
      </c>
      <c r="F17112">
        <v>13.567</v>
      </c>
      <c r="G17112">
        <v>2.9430000000000001</v>
      </c>
      <c r="H17112">
        <v>122</v>
      </c>
      <c r="I17112">
        <v>3.3</v>
      </c>
      <c r="J17112">
        <v>4.897E-2</v>
      </c>
      <c r="K17112">
        <v>6.6020000000000003</v>
      </c>
      <c r="L17112">
        <f>AVERAGE(E17112:E17147)</f>
        <v>3.2368857142857137</v>
      </c>
      <c r="M17112" s="2">
        <f t="shared" ref="M17112:M17145" si="539">A17112/34*100</f>
        <v>2.9411764705882351</v>
      </c>
      <c r="N17112" t="s">
        <v>8213</v>
      </c>
    </row>
    <row r="17113" spans="1:14">
      <c r="A17113">
        <v>2</v>
      </c>
      <c r="B17113" t="s">
        <v>7511</v>
      </c>
      <c r="C17113" t="s">
        <v>7512</v>
      </c>
      <c r="D17113">
        <v>19743</v>
      </c>
      <c r="E17113" s="1">
        <v>8.1359999999999992</v>
      </c>
      <c r="F17113">
        <v>8.9169999999999998</v>
      </c>
      <c r="G17113">
        <v>1.306</v>
      </c>
      <c r="H17113">
        <v>627</v>
      </c>
      <c r="I17113">
        <v>3.1</v>
      </c>
      <c r="J17113">
        <v>0.11989</v>
      </c>
      <c r="K17113">
        <v>3.488</v>
      </c>
      <c r="L17113">
        <v>3.1951764705882346</v>
      </c>
      <c r="M17113" s="2">
        <f t="shared" si="539"/>
        <v>5.8823529411764701</v>
      </c>
      <c r="N17113" t="s">
        <v>8213</v>
      </c>
    </row>
    <row r="17114" spans="1:14">
      <c r="A17114">
        <v>3</v>
      </c>
      <c r="B17114" t="s">
        <v>8207</v>
      </c>
      <c r="C17114" t="s">
        <v>8208</v>
      </c>
      <c r="D17114">
        <v>1758</v>
      </c>
      <c r="E17114" s="1">
        <v>7.6150000000000002</v>
      </c>
      <c r="F17114">
        <v>7.024</v>
      </c>
      <c r="G17114">
        <v>1.357</v>
      </c>
      <c r="H17114">
        <v>28</v>
      </c>
      <c r="I17114">
        <v>5.8</v>
      </c>
      <c r="J17114">
        <v>5.5700000000000003E-3</v>
      </c>
      <c r="K17114">
        <v>2.54</v>
      </c>
      <c r="L17114">
        <v>3.1951764705882346</v>
      </c>
      <c r="M17114" s="2">
        <f t="shared" si="539"/>
        <v>8.8235294117647065</v>
      </c>
      <c r="N17114" t="s">
        <v>8213</v>
      </c>
    </row>
    <row r="17115" spans="1:14">
      <c r="A17115">
        <v>4</v>
      </c>
      <c r="B17115" t="s">
        <v>12507</v>
      </c>
      <c r="C17115" t="s">
        <v>12508</v>
      </c>
      <c r="D17115">
        <v>23034</v>
      </c>
      <c r="E17115" s="1">
        <v>6.407</v>
      </c>
      <c r="F17115">
        <v>6.1310000000000002</v>
      </c>
      <c r="G17115">
        <v>1.679</v>
      </c>
      <c r="H17115">
        <v>265</v>
      </c>
      <c r="I17115">
        <v>6.2</v>
      </c>
      <c r="J17115">
        <v>6.8309999999999996E-2</v>
      </c>
      <c r="K17115">
        <v>2.2160000000000002</v>
      </c>
      <c r="L17115">
        <v>3.1951764705882346</v>
      </c>
      <c r="M17115" s="2">
        <f t="shared" si="539"/>
        <v>11.76470588235294</v>
      </c>
      <c r="N17115" t="s">
        <v>8213</v>
      </c>
    </row>
    <row r="17116" spans="1:14">
      <c r="A17116">
        <v>5</v>
      </c>
      <c r="B17116" t="s">
        <v>8205</v>
      </c>
      <c r="C17116" t="s">
        <v>8206</v>
      </c>
      <c r="D17116">
        <v>3084</v>
      </c>
      <c r="E17116" s="1">
        <v>5.657</v>
      </c>
      <c r="F17116">
        <v>4.8570000000000002</v>
      </c>
      <c r="G17116">
        <v>1.5049999999999999</v>
      </c>
      <c r="H17116">
        <v>107</v>
      </c>
      <c r="I17116">
        <v>3.4</v>
      </c>
      <c r="J17116">
        <v>1.2869999999999999E-2</v>
      </c>
      <c r="K17116">
        <v>1.4950000000000001</v>
      </c>
      <c r="L17116">
        <v>3.1951764705882346</v>
      </c>
      <c r="M17116" s="2">
        <f t="shared" si="539"/>
        <v>14.705882352941178</v>
      </c>
      <c r="N17116" t="s">
        <v>8213</v>
      </c>
    </row>
    <row r="17117" spans="1:14">
      <c r="A17117">
        <v>6</v>
      </c>
      <c r="B17117" t="s">
        <v>8203</v>
      </c>
      <c r="C17117" t="s">
        <v>8204</v>
      </c>
      <c r="D17117">
        <v>93028</v>
      </c>
      <c r="E17117" s="1">
        <v>5.0759999999999996</v>
      </c>
      <c r="F17117">
        <v>4.8929999999999998</v>
      </c>
      <c r="G17117">
        <v>1.258</v>
      </c>
      <c r="H17117">
        <v>1559</v>
      </c>
      <c r="I17117">
        <v>8</v>
      </c>
      <c r="J17117">
        <v>0.16986000000000001</v>
      </c>
      <c r="K17117">
        <v>1.474</v>
      </c>
      <c r="L17117">
        <v>3.1951764705882346</v>
      </c>
      <c r="M17117" s="2">
        <f t="shared" si="539"/>
        <v>17.647058823529413</v>
      </c>
      <c r="N17117" t="s">
        <v>8213</v>
      </c>
    </row>
    <row r="17118" spans="1:14">
      <c r="A17118">
        <v>7</v>
      </c>
      <c r="B17118" t="s">
        <v>7477</v>
      </c>
      <c r="C17118" t="s">
        <v>7478</v>
      </c>
      <c r="D17118">
        <v>2552</v>
      </c>
      <c r="E17118" s="1">
        <v>4.5369999999999999</v>
      </c>
      <c r="F17118">
        <v>3.456</v>
      </c>
      <c r="G17118">
        <v>0.45700000000000002</v>
      </c>
      <c r="H17118">
        <v>46</v>
      </c>
      <c r="I17118">
        <v>5.6</v>
      </c>
      <c r="J17118">
        <v>7.8700000000000003E-3</v>
      </c>
      <c r="K17118">
        <v>1.1499999999999999</v>
      </c>
      <c r="L17118">
        <v>3.1951764705882346</v>
      </c>
      <c r="M17118" s="2">
        <f t="shared" si="539"/>
        <v>20.588235294117645</v>
      </c>
      <c r="N17118" t="s">
        <v>8213</v>
      </c>
    </row>
    <row r="17119" spans="1:14">
      <c r="A17119">
        <v>8</v>
      </c>
      <c r="B17119" t="s">
        <v>5676</v>
      </c>
      <c r="C17119" t="s">
        <v>5677</v>
      </c>
      <c r="D17119">
        <v>5147</v>
      </c>
      <c r="E17119" s="1">
        <v>3.9249999999999998</v>
      </c>
      <c r="F17119">
        <v>3.6850000000000001</v>
      </c>
      <c r="G17119">
        <v>0.70799999999999996</v>
      </c>
      <c r="H17119">
        <v>171</v>
      </c>
      <c r="I17119">
        <v>5.0999999999999996</v>
      </c>
      <c r="J17119">
        <v>1.3089999999999999E-2</v>
      </c>
      <c r="K17119">
        <v>1.0029999999999999</v>
      </c>
      <c r="L17119">
        <v>3.1951764705882346</v>
      </c>
      <c r="M17119" s="2">
        <f t="shared" si="539"/>
        <v>23.52941176470588</v>
      </c>
      <c r="N17119" t="s">
        <v>8213</v>
      </c>
    </row>
    <row r="17120" spans="1:14">
      <c r="A17120">
        <v>9</v>
      </c>
      <c r="B17120" t="s">
        <v>8213</v>
      </c>
      <c r="C17120" t="s">
        <v>8214</v>
      </c>
      <c r="D17120">
        <v>26591</v>
      </c>
      <c r="E17120" s="1">
        <v>3.367</v>
      </c>
      <c r="F17120">
        <v>3.1640000000000001</v>
      </c>
      <c r="G17120">
        <v>0.76300000000000001</v>
      </c>
      <c r="H17120">
        <v>346</v>
      </c>
      <c r="I17120" t="s">
        <v>18288</v>
      </c>
      <c r="J17120">
        <v>4.274E-2</v>
      </c>
      <c r="K17120">
        <v>0.97899999999999998</v>
      </c>
      <c r="L17120">
        <v>3.1951764705882346</v>
      </c>
      <c r="M17120" s="2">
        <f t="shared" si="539"/>
        <v>26.47058823529412</v>
      </c>
      <c r="N17120" t="s">
        <v>8213</v>
      </c>
    </row>
    <row r="17121" spans="1:14">
      <c r="A17121">
        <v>10</v>
      </c>
      <c r="B17121" t="s">
        <v>8199</v>
      </c>
      <c r="C17121" t="s">
        <v>8200</v>
      </c>
      <c r="D17121">
        <v>5514</v>
      </c>
      <c r="E17121" s="1">
        <v>3.2869999999999999</v>
      </c>
      <c r="F17121">
        <v>3.12</v>
      </c>
      <c r="G17121">
        <v>0.55400000000000005</v>
      </c>
      <c r="H17121">
        <v>202</v>
      </c>
      <c r="I17121">
        <v>4.5999999999999996</v>
      </c>
      <c r="J17121">
        <v>1.8669999999999999E-2</v>
      </c>
      <c r="K17121">
        <v>0.997</v>
      </c>
      <c r="L17121">
        <v>3.1951764705882346</v>
      </c>
      <c r="M17121" s="2">
        <f t="shared" si="539"/>
        <v>29.411764705882355</v>
      </c>
      <c r="N17121" t="s">
        <v>8213</v>
      </c>
    </row>
    <row r="17122" spans="1:14">
      <c r="A17122">
        <v>11</v>
      </c>
      <c r="B17122" t="s">
        <v>16642</v>
      </c>
      <c r="C17122" t="s">
        <v>16643</v>
      </c>
      <c r="D17122">
        <v>19514</v>
      </c>
      <c r="E17122" s="1">
        <v>3.1269999999999998</v>
      </c>
      <c r="F17122">
        <v>3.1789999999999998</v>
      </c>
      <c r="G17122">
        <v>0.82799999999999996</v>
      </c>
      <c r="H17122">
        <v>297</v>
      </c>
      <c r="I17122">
        <v>9.5</v>
      </c>
      <c r="J17122">
        <v>3.1189999999999999E-2</v>
      </c>
      <c r="K17122">
        <v>0.99199999999999999</v>
      </c>
      <c r="L17122">
        <v>3.1951764705882346</v>
      </c>
      <c r="M17122" s="2">
        <f t="shared" si="539"/>
        <v>32.352941176470587</v>
      </c>
      <c r="N17122" t="s">
        <v>8213</v>
      </c>
    </row>
    <row r="17123" spans="1:14">
      <c r="A17123">
        <v>12</v>
      </c>
      <c r="B17123" t="s">
        <v>11400</v>
      </c>
      <c r="C17123" t="s">
        <v>11401</v>
      </c>
      <c r="D17123">
        <v>3825</v>
      </c>
      <c r="E17123" s="1">
        <v>3.0819999999999999</v>
      </c>
      <c r="F17123">
        <v>3.2509999999999999</v>
      </c>
      <c r="G17123">
        <v>0.82299999999999995</v>
      </c>
      <c r="H17123">
        <v>147</v>
      </c>
      <c r="I17123">
        <v>5.0999999999999996</v>
      </c>
      <c r="J17123">
        <v>1.213E-2</v>
      </c>
      <c r="K17123">
        <v>1.046</v>
      </c>
      <c r="L17123">
        <v>3.1951764705882346</v>
      </c>
      <c r="M17123" s="2">
        <f t="shared" si="539"/>
        <v>35.294117647058826</v>
      </c>
      <c r="N17123" t="s">
        <v>8213</v>
      </c>
    </row>
    <row r="17124" spans="1:14">
      <c r="A17124">
        <v>13</v>
      </c>
      <c r="B17124" t="s">
        <v>8865</v>
      </c>
      <c r="C17124" t="s">
        <v>8866</v>
      </c>
      <c r="D17124">
        <v>3518</v>
      </c>
      <c r="E17124" s="1">
        <v>3.073</v>
      </c>
      <c r="F17124">
        <v>3.4020000000000001</v>
      </c>
      <c r="G17124">
        <v>0.71299999999999997</v>
      </c>
      <c r="H17124">
        <v>143</v>
      </c>
      <c r="I17124">
        <v>4.5999999999999996</v>
      </c>
      <c r="J17124">
        <v>1.384E-2</v>
      </c>
      <c r="K17124">
        <v>1.1339999999999999</v>
      </c>
      <c r="L17124">
        <v>3.1951764705882346</v>
      </c>
      <c r="M17124" s="2">
        <f t="shared" si="539"/>
        <v>38.235294117647058</v>
      </c>
      <c r="N17124" t="s">
        <v>8213</v>
      </c>
    </row>
    <row r="17125" spans="1:14">
      <c r="A17125">
        <v>14</v>
      </c>
      <c r="B17125" t="s">
        <v>11681</v>
      </c>
      <c r="C17125" t="s">
        <v>11682</v>
      </c>
      <c r="D17125">
        <v>2043</v>
      </c>
      <c r="E17125" s="1">
        <v>2.85</v>
      </c>
      <c r="F17125">
        <v>2.4580000000000002</v>
      </c>
      <c r="G17125">
        <v>0.26200000000000001</v>
      </c>
      <c r="H17125">
        <v>61</v>
      </c>
      <c r="I17125">
        <v>8.1</v>
      </c>
      <c r="J17125">
        <v>3.62E-3</v>
      </c>
      <c r="K17125">
        <v>0.71699999999999997</v>
      </c>
      <c r="L17125">
        <v>3.1951764705882346</v>
      </c>
      <c r="M17125" s="2">
        <f t="shared" si="539"/>
        <v>41.17647058823529</v>
      </c>
      <c r="N17125" t="s">
        <v>8213</v>
      </c>
    </row>
    <row r="17126" spans="1:14">
      <c r="A17126">
        <v>15</v>
      </c>
      <c r="B17126" t="s">
        <v>8187</v>
      </c>
      <c r="C17126" t="s">
        <v>8188</v>
      </c>
      <c r="D17126">
        <v>1401</v>
      </c>
      <c r="E17126" s="1">
        <v>2.8439999999999999</v>
      </c>
      <c r="F17126">
        <v>3.9550000000000001</v>
      </c>
      <c r="G17126">
        <v>0.58799999999999997</v>
      </c>
      <c r="H17126">
        <v>34</v>
      </c>
      <c r="I17126">
        <v>9.4</v>
      </c>
      <c r="J17126">
        <v>2.2599999999999999E-3</v>
      </c>
      <c r="K17126">
        <v>1.464</v>
      </c>
      <c r="L17126">
        <v>3.1951764705882346</v>
      </c>
      <c r="M17126" s="2">
        <f t="shared" si="539"/>
        <v>44.117647058823529</v>
      </c>
      <c r="N17126" t="s">
        <v>8213</v>
      </c>
    </row>
    <row r="17127" spans="1:14">
      <c r="A17127">
        <v>16</v>
      </c>
      <c r="B17127" t="s">
        <v>8215</v>
      </c>
      <c r="C17127" t="s">
        <v>8216</v>
      </c>
      <c r="D17127">
        <v>6634</v>
      </c>
      <c r="E17127" s="1">
        <v>2.7450000000000001</v>
      </c>
      <c r="F17127">
        <v>2.665</v>
      </c>
      <c r="G17127">
        <v>0.53700000000000003</v>
      </c>
      <c r="H17127">
        <v>285</v>
      </c>
      <c r="I17127">
        <v>5.8</v>
      </c>
      <c r="J17127">
        <v>1.6899999999999998E-2</v>
      </c>
      <c r="K17127">
        <v>0.78400000000000003</v>
      </c>
      <c r="L17127">
        <v>3.1951764705882346</v>
      </c>
      <c r="M17127" s="2">
        <f t="shared" si="539"/>
        <v>47.058823529411761</v>
      </c>
      <c r="N17127" t="s">
        <v>8213</v>
      </c>
    </row>
    <row r="17128" spans="1:14">
      <c r="A17128">
        <v>17</v>
      </c>
      <c r="B17128" t="s">
        <v>12509</v>
      </c>
      <c r="C17128" t="s">
        <v>12510</v>
      </c>
      <c r="D17128">
        <v>5472</v>
      </c>
      <c r="E17128" s="1">
        <v>2.7050000000000001</v>
      </c>
      <c r="F17128">
        <v>2.3719999999999999</v>
      </c>
      <c r="G17128">
        <v>0.65600000000000003</v>
      </c>
      <c r="H17128">
        <v>247</v>
      </c>
      <c r="I17128">
        <v>7.4</v>
      </c>
      <c r="J17128">
        <v>1.2030000000000001E-2</v>
      </c>
      <c r="K17128">
        <v>0.753</v>
      </c>
      <c r="L17128">
        <v>3.1951764705882346</v>
      </c>
      <c r="M17128" s="2">
        <f t="shared" si="539"/>
        <v>50</v>
      </c>
      <c r="N17128" t="s">
        <v>8213</v>
      </c>
    </row>
    <row r="17129" spans="1:14">
      <c r="A17129">
        <v>18</v>
      </c>
      <c r="B17129" t="s">
        <v>10726</v>
      </c>
      <c r="C17129" t="s">
        <v>10727</v>
      </c>
      <c r="D17129">
        <v>162</v>
      </c>
      <c r="E17129" s="1">
        <v>2.5110000000000001</v>
      </c>
      <c r="F17129">
        <v>2.379</v>
      </c>
      <c r="G17129">
        <v>0.22700000000000001</v>
      </c>
      <c r="H17129">
        <v>22</v>
      </c>
      <c r="I17129">
        <v>2.5</v>
      </c>
      <c r="J17129">
        <v>8.3000000000000001E-4</v>
      </c>
      <c r="K17129">
        <v>0.71299999999999997</v>
      </c>
      <c r="L17129">
        <v>3.1951764705882346</v>
      </c>
      <c r="M17129" s="2">
        <f t="shared" si="539"/>
        <v>52.941176470588239</v>
      </c>
      <c r="N17129" t="s">
        <v>8213</v>
      </c>
    </row>
    <row r="17130" spans="1:14">
      <c r="A17130">
        <v>19</v>
      </c>
      <c r="B17130" t="s">
        <v>8217</v>
      </c>
      <c r="C17130" t="s">
        <v>8218</v>
      </c>
      <c r="D17130">
        <v>862</v>
      </c>
      <c r="E17130" s="1">
        <v>2.5089999999999999</v>
      </c>
      <c r="F17130">
        <v>2.4350000000000001</v>
      </c>
      <c r="G17130">
        <v>0.23300000000000001</v>
      </c>
      <c r="H17130">
        <v>189</v>
      </c>
      <c r="I17130">
        <v>2.2000000000000002</v>
      </c>
      <c r="J17130">
        <v>4.8399999999999997E-3</v>
      </c>
      <c r="K17130">
        <v>0.82099999999999995</v>
      </c>
      <c r="L17130">
        <v>3.1951764705882346</v>
      </c>
      <c r="M17130" s="2">
        <f t="shared" si="539"/>
        <v>55.882352941176471</v>
      </c>
      <c r="N17130" t="s">
        <v>8213</v>
      </c>
    </row>
    <row r="17131" spans="1:14">
      <c r="A17131">
        <v>20</v>
      </c>
      <c r="B17131" t="s">
        <v>8191</v>
      </c>
      <c r="C17131" t="s">
        <v>8192</v>
      </c>
      <c r="D17131">
        <v>290</v>
      </c>
      <c r="E17131" s="1">
        <v>2.4569999999999999</v>
      </c>
      <c r="F17131">
        <v>2.4569999999999999</v>
      </c>
      <c r="G17131">
        <v>0.93799999999999994</v>
      </c>
      <c r="H17131">
        <v>97</v>
      </c>
      <c r="I17131">
        <v>1.3</v>
      </c>
      <c r="J17131">
        <v>1.81E-3</v>
      </c>
      <c r="K17131">
        <v>1.2769999999999999</v>
      </c>
      <c r="L17131">
        <v>3.1951764705882346</v>
      </c>
      <c r="M17131" s="2">
        <f t="shared" si="539"/>
        <v>58.82352941176471</v>
      </c>
      <c r="N17131" t="s">
        <v>8213</v>
      </c>
    </row>
    <row r="17132" spans="1:14">
      <c r="A17132">
        <v>21</v>
      </c>
      <c r="B17132" t="s">
        <v>8201</v>
      </c>
      <c r="C17132" t="s">
        <v>8202</v>
      </c>
      <c r="D17132">
        <v>8217</v>
      </c>
      <c r="E17132" s="1">
        <v>2.3730000000000002</v>
      </c>
      <c r="F17132">
        <v>2.375</v>
      </c>
      <c r="G17132">
        <v>0.41599999999999998</v>
      </c>
      <c r="H17132">
        <v>267</v>
      </c>
      <c r="I17132">
        <v>7.1</v>
      </c>
      <c r="J17132">
        <v>1.7160000000000002E-2</v>
      </c>
      <c r="K17132">
        <v>0.68500000000000005</v>
      </c>
      <c r="L17132">
        <v>3.1951764705882346</v>
      </c>
      <c r="M17132" s="2">
        <f t="shared" si="539"/>
        <v>61.764705882352942</v>
      </c>
      <c r="N17132" t="s">
        <v>8213</v>
      </c>
    </row>
    <row r="17133" spans="1:14">
      <c r="A17133">
        <v>22</v>
      </c>
      <c r="B17133" t="s">
        <v>8209</v>
      </c>
      <c r="C17133" t="s">
        <v>8210</v>
      </c>
      <c r="D17133">
        <v>3789</v>
      </c>
      <c r="E17133" s="1">
        <v>2.0920000000000001</v>
      </c>
      <c r="F17133">
        <v>2.2480000000000002</v>
      </c>
      <c r="G17133">
        <v>0.26200000000000001</v>
      </c>
      <c r="H17133">
        <v>317</v>
      </c>
      <c r="I17133">
        <v>2.9</v>
      </c>
      <c r="J17133">
        <v>1.6420000000000001E-2</v>
      </c>
      <c r="K17133">
        <v>0.64300000000000002</v>
      </c>
      <c r="L17133">
        <v>3.1951764705882346</v>
      </c>
      <c r="M17133" s="2">
        <f t="shared" si="539"/>
        <v>64.705882352941174</v>
      </c>
      <c r="N17133" t="s">
        <v>8213</v>
      </c>
    </row>
    <row r="17134" spans="1:14">
      <c r="A17134">
        <v>23</v>
      </c>
      <c r="B17134" t="s">
        <v>12551</v>
      </c>
      <c r="C17134" t="s">
        <v>12552</v>
      </c>
      <c r="D17134">
        <v>1042</v>
      </c>
      <c r="E17134" s="1">
        <v>2.0329999999999999</v>
      </c>
      <c r="F17134">
        <v>1.9410000000000001</v>
      </c>
      <c r="G17134">
        <v>0.44800000000000001</v>
      </c>
      <c r="H17134">
        <v>87</v>
      </c>
      <c r="I17134">
        <v>4.3</v>
      </c>
      <c r="J17134">
        <v>3.96E-3</v>
      </c>
      <c r="K17134">
        <v>0.60899999999999999</v>
      </c>
      <c r="L17134">
        <v>3.1951764705882346</v>
      </c>
      <c r="M17134" s="2">
        <f t="shared" si="539"/>
        <v>67.64705882352942</v>
      </c>
      <c r="N17134" t="s">
        <v>8213</v>
      </c>
    </row>
    <row r="17135" spans="1:14">
      <c r="A17135">
        <v>24</v>
      </c>
      <c r="B17135" t="s">
        <v>8189</v>
      </c>
      <c r="C17135" t="s">
        <v>8190</v>
      </c>
      <c r="D17135">
        <v>8105</v>
      </c>
      <c r="E17135" s="1">
        <v>2.0299999999999998</v>
      </c>
      <c r="F17135">
        <v>2.15</v>
      </c>
      <c r="G17135">
        <v>0.55800000000000005</v>
      </c>
      <c r="H17135">
        <v>312</v>
      </c>
      <c r="I17135">
        <v>8.5</v>
      </c>
      <c r="J17135">
        <v>1.29E-2</v>
      </c>
      <c r="K17135">
        <v>0.54400000000000004</v>
      </c>
      <c r="L17135">
        <v>3.1951764705882346</v>
      </c>
      <c r="M17135" s="2">
        <f t="shared" si="539"/>
        <v>70.588235294117652</v>
      </c>
      <c r="N17135" t="s">
        <v>8213</v>
      </c>
    </row>
    <row r="17136" spans="1:14">
      <c r="A17136">
        <v>25</v>
      </c>
      <c r="B17136" t="s">
        <v>20231</v>
      </c>
      <c r="C17136" t="s">
        <v>20232</v>
      </c>
      <c r="D17136">
        <v>6884</v>
      </c>
      <c r="E17136" s="1">
        <v>1.9</v>
      </c>
      <c r="F17136">
        <v>2.0649999999999999</v>
      </c>
      <c r="G17136">
        <v>0.39200000000000002</v>
      </c>
      <c r="H17136">
        <v>265</v>
      </c>
      <c r="I17136">
        <v>6.2</v>
      </c>
      <c r="J17136">
        <v>1.491E-2</v>
      </c>
      <c r="K17136">
        <v>0.55000000000000004</v>
      </c>
      <c r="L17136">
        <v>3.1951764705882346</v>
      </c>
      <c r="M17136" s="2">
        <f t="shared" si="539"/>
        <v>73.529411764705884</v>
      </c>
      <c r="N17136" t="s">
        <v>8213</v>
      </c>
    </row>
    <row r="17137" spans="1:14">
      <c r="A17137">
        <v>26</v>
      </c>
      <c r="B17137" t="s">
        <v>8197</v>
      </c>
      <c r="C17137" t="s">
        <v>8198</v>
      </c>
      <c r="D17137">
        <v>1419</v>
      </c>
      <c r="E17137" s="1">
        <v>1.889</v>
      </c>
      <c r="F17137">
        <v>1.5860000000000001</v>
      </c>
      <c r="G17137">
        <v>0.98499999999999999</v>
      </c>
      <c r="H17137">
        <v>65</v>
      </c>
      <c r="I17137">
        <v>8.1999999999999993</v>
      </c>
      <c r="J17137">
        <v>2.31E-3</v>
      </c>
      <c r="K17137">
        <v>0.46300000000000002</v>
      </c>
      <c r="L17137">
        <v>3.1951764705882346</v>
      </c>
      <c r="M17137" s="2">
        <f t="shared" si="539"/>
        <v>76.470588235294116</v>
      </c>
      <c r="N17137" t="s">
        <v>8213</v>
      </c>
    </row>
    <row r="17138" spans="1:14">
      <c r="A17138">
        <v>27</v>
      </c>
      <c r="B17138" t="s">
        <v>15352</v>
      </c>
      <c r="C17138" t="s">
        <v>15353</v>
      </c>
      <c r="D17138">
        <v>1904</v>
      </c>
      <c r="E17138" s="1">
        <v>1.7689999999999999</v>
      </c>
      <c r="F17138">
        <v>1.72</v>
      </c>
      <c r="G17138">
        <v>0.45</v>
      </c>
      <c r="H17138">
        <v>151</v>
      </c>
      <c r="I17138">
        <v>5.0999999999999996</v>
      </c>
      <c r="J17138">
        <v>4.8300000000000001E-3</v>
      </c>
      <c r="K17138">
        <v>0.439</v>
      </c>
      <c r="L17138">
        <v>3.1951764705882346</v>
      </c>
      <c r="M17138" s="2">
        <f t="shared" si="539"/>
        <v>79.411764705882348</v>
      </c>
      <c r="N17138" t="s">
        <v>8213</v>
      </c>
    </row>
    <row r="17139" spans="1:14">
      <c r="A17139">
        <v>28</v>
      </c>
      <c r="B17139" t="s">
        <v>8857</v>
      </c>
      <c r="C17139" t="s">
        <v>8858</v>
      </c>
      <c r="D17139">
        <v>1254</v>
      </c>
      <c r="E17139" s="1">
        <v>1.75</v>
      </c>
      <c r="F17139">
        <v>1.837</v>
      </c>
      <c r="G17139">
        <v>0.28599999999999998</v>
      </c>
      <c r="H17139">
        <v>56</v>
      </c>
      <c r="I17139">
        <v>6.6</v>
      </c>
      <c r="J17139">
        <v>2.6199999999999999E-3</v>
      </c>
      <c r="K17139">
        <v>0.52800000000000002</v>
      </c>
      <c r="L17139">
        <v>3.1951764705882346</v>
      </c>
      <c r="M17139" s="2">
        <f t="shared" si="539"/>
        <v>82.35294117647058</v>
      </c>
      <c r="N17139" t="s">
        <v>8213</v>
      </c>
    </row>
    <row r="17140" spans="1:14">
      <c r="A17140">
        <v>29</v>
      </c>
      <c r="B17140" t="s">
        <v>8901</v>
      </c>
      <c r="C17140" t="s">
        <v>8902</v>
      </c>
      <c r="D17140">
        <v>836</v>
      </c>
      <c r="E17140" s="1">
        <v>1.4710000000000001</v>
      </c>
      <c r="F17140">
        <v>2.0830000000000002</v>
      </c>
      <c r="G17140">
        <v>1.165</v>
      </c>
      <c r="H17140">
        <v>85</v>
      </c>
      <c r="I17140">
        <v>2.5</v>
      </c>
      <c r="J17140">
        <v>4.8500000000000001E-3</v>
      </c>
      <c r="K17140">
        <v>0.78900000000000003</v>
      </c>
      <c r="L17140">
        <v>3.1951764705882346</v>
      </c>
      <c r="M17140" s="2">
        <f t="shared" si="539"/>
        <v>85.294117647058826</v>
      </c>
      <c r="N17140" t="s">
        <v>8213</v>
      </c>
    </row>
    <row r="17141" spans="1:14">
      <c r="A17141">
        <v>30</v>
      </c>
      <c r="B17141" t="s">
        <v>8193</v>
      </c>
      <c r="C17141" t="s">
        <v>8194</v>
      </c>
      <c r="D17141">
        <v>337</v>
      </c>
      <c r="E17141" s="1">
        <v>0.96199999999999997</v>
      </c>
      <c r="F17141">
        <v>0.99299999999999999</v>
      </c>
      <c r="G17141">
        <v>0.23400000000000001</v>
      </c>
      <c r="H17141">
        <v>94</v>
      </c>
      <c r="I17141">
        <v>2.9</v>
      </c>
      <c r="J17141">
        <v>1.6000000000000001E-3</v>
      </c>
      <c r="K17141">
        <v>0.30199999999999999</v>
      </c>
      <c r="L17141">
        <v>3.1951764705882346</v>
      </c>
      <c r="M17141" s="2">
        <f t="shared" si="539"/>
        <v>88.235294117647058</v>
      </c>
      <c r="N17141" t="s">
        <v>8213</v>
      </c>
    </row>
    <row r="17142" spans="1:14">
      <c r="A17142">
        <v>31</v>
      </c>
      <c r="B17142" t="s">
        <v>8185</v>
      </c>
      <c r="C17142" t="s">
        <v>8186</v>
      </c>
      <c r="D17142">
        <v>670</v>
      </c>
      <c r="E17142" s="1">
        <v>0.75900000000000001</v>
      </c>
      <c r="F17142">
        <v>0.84</v>
      </c>
      <c r="G17142">
        <v>0.158</v>
      </c>
      <c r="H17142">
        <v>38</v>
      </c>
      <c r="I17142" t="s">
        <v>18288</v>
      </c>
      <c r="J17142">
        <v>5.9000000000000003E-4</v>
      </c>
      <c r="K17142">
        <v>0.18099999999999999</v>
      </c>
      <c r="L17142">
        <v>3.1951764705882346</v>
      </c>
      <c r="M17142" s="2">
        <f t="shared" si="539"/>
        <v>91.17647058823529</v>
      </c>
      <c r="N17142" t="s">
        <v>8213</v>
      </c>
    </row>
    <row r="17143" spans="1:14">
      <c r="A17143">
        <v>32</v>
      </c>
      <c r="B17143" t="s">
        <v>8933</v>
      </c>
      <c r="C17143" t="s">
        <v>8934</v>
      </c>
      <c r="D17143">
        <v>75</v>
      </c>
      <c r="E17143" s="1">
        <v>0.55600000000000005</v>
      </c>
      <c r="F17143">
        <v>0.56100000000000005</v>
      </c>
      <c r="G17143">
        <v>0.91700000000000004</v>
      </c>
      <c r="H17143">
        <v>12</v>
      </c>
      <c r="J17143">
        <v>3.5E-4</v>
      </c>
      <c r="K17143">
        <v>0.20300000000000001</v>
      </c>
      <c r="L17143">
        <v>3.1951764705882346</v>
      </c>
      <c r="M17143" s="2">
        <f t="shared" si="539"/>
        <v>94.117647058823522</v>
      </c>
      <c r="N17143" t="s">
        <v>8213</v>
      </c>
    </row>
    <row r="17144" spans="1:14">
      <c r="A17144">
        <v>33</v>
      </c>
      <c r="B17144" t="s">
        <v>8195</v>
      </c>
      <c r="C17144" t="s">
        <v>8196</v>
      </c>
      <c r="D17144">
        <v>64</v>
      </c>
      <c r="E17144" s="1">
        <v>0.36399999999999999</v>
      </c>
      <c r="F17144">
        <v>0.28699999999999998</v>
      </c>
      <c r="G17144">
        <v>3.6999999999999998E-2</v>
      </c>
      <c r="H17144">
        <v>54</v>
      </c>
      <c r="J17144">
        <v>1.2E-4</v>
      </c>
      <c r="K17144">
        <v>7.0000000000000007E-2</v>
      </c>
      <c r="L17144">
        <v>3.1951764705882346</v>
      </c>
      <c r="M17144" s="2">
        <f t="shared" si="539"/>
        <v>97.058823529411768</v>
      </c>
      <c r="N17144" t="s">
        <v>8213</v>
      </c>
    </row>
    <row r="17145" spans="1:14">
      <c r="A17145">
        <v>34</v>
      </c>
      <c r="B17145" t="s">
        <v>8211</v>
      </c>
      <c r="C17145" t="s">
        <v>8212</v>
      </c>
      <c r="D17145">
        <v>55</v>
      </c>
      <c r="E17145" s="1">
        <v>0.16900000000000001</v>
      </c>
      <c r="G17145">
        <v>0.13800000000000001</v>
      </c>
      <c r="H17145">
        <v>29</v>
      </c>
      <c r="J17145">
        <v>6.9999999999999994E-5</v>
      </c>
      <c r="L17145">
        <v>3.1951764705882346</v>
      </c>
      <c r="M17145" s="2">
        <f t="shared" si="539"/>
        <v>100</v>
      </c>
      <c r="N17145" t="s">
        <v>8213</v>
      </c>
    </row>
    <row r="17146" spans="1:14" s="3" customFormat="1">
      <c r="E17146" s="4"/>
      <c r="M17146" s="5"/>
    </row>
    <row r="17147" spans="1:14">
      <c r="A17147">
        <v>1</v>
      </c>
      <c r="B17147" t="s">
        <v>17531</v>
      </c>
      <c r="C17147" t="s">
        <v>17532</v>
      </c>
      <c r="D17147">
        <v>42484</v>
      </c>
      <c r="E17147" s="1">
        <v>4.6550000000000002</v>
      </c>
      <c r="F17147">
        <v>5.3890000000000002</v>
      </c>
      <c r="G17147">
        <v>0.63500000000000001</v>
      </c>
      <c r="H17147">
        <v>633</v>
      </c>
      <c r="I17147">
        <v>8.3000000000000007</v>
      </c>
      <c r="J17147">
        <v>6.9620000000000001E-2</v>
      </c>
      <c r="K17147">
        <v>1.444</v>
      </c>
      <c r="L17147">
        <f>AVERAGE(E17147:E17226)</f>
        <v>1.4088625000000001</v>
      </c>
      <c r="M17147" s="2">
        <f t="shared" ref="M17147:M17178" si="540">A17147/80*100</f>
        <v>1.25</v>
      </c>
      <c r="N17147" t="s">
        <v>23</v>
      </c>
    </row>
    <row r="17148" spans="1:14">
      <c r="A17148">
        <v>2</v>
      </c>
      <c r="B17148" t="s">
        <v>15732</v>
      </c>
      <c r="C17148" t="s">
        <v>15733</v>
      </c>
      <c r="D17148">
        <v>5365</v>
      </c>
      <c r="E17148" s="1">
        <v>3.5870000000000002</v>
      </c>
      <c r="F17148">
        <v>3.984</v>
      </c>
      <c r="G17148">
        <v>0.875</v>
      </c>
      <c r="H17148">
        <v>313</v>
      </c>
      <c r="I17148">
        <v>4.0999999999999996</v>
      </c>
      <c r="J17148">
        <v>2.0559999999999998E-2</v>
      </c>
      <c r="K17148">
        <v>1.3480000000000001</v>
      </c>
      <c r="L17148">
        <v>1.4088625000000001</v>
      </c>
      <c r="M17148" s="2">
        <f t="shared" si="540"/>
        <v>2.5</v>
      </c>
      <c r="N17148" t="s">
        <v>23</v>
      </c>
    </row>
    <row r="17149" spans="1:14">
      <c r="A17149">
        <v>3</v>
      </c>
      <c r="B17149" t="s">
        <v>10882</v>
      </c>
      <c r="C17149" t="s">
        <v>10883</v>
      </c>
      <c r="D17149">
        <v>29480</v>
      </c>
      <c r="E17149" s="1">
        <v>3.149</v>
      </c>
      <c r="F17149">
        <v>3.448</v>
      </c>
      <c r="G17149">
        <v>0.621</v>
      </c>
      <c r="H17149">
        <v>504</v>
      </c>
      <c r="I17149" t="s">
        <v>18288</v>
      </c>
      <c r="J17149">
        <v>4.8189999999999997E-2</v>
      </c>
      <c r="K17149">
        <v>1.1910000000000001</v>
      </c>
      <c r="L17149">
        <v>1.4088625000000001</v>
      </c>
      <c r="M17149" s="2">
        <f t="shared" si="540"/>
        <v>3.75</v>
      </c>
      <c r="N17149" t="s">
        <v>23</v>
      </c>
    </row>
    <row r="17150" spans="1:14">
      <c r="A17150">
        <v>4</v>
      </c>
      <c r="B17150" t="s">
        <v>13121</v>
      </c>
      <c r="C17150" t="s">
        <v>13122</v>
      </c>
      <c r="D17150">
        <v>18498</v>
      </c>
      <c r="E17150" s="1">
        <v>3.0409999999999999</v>
      </c>
      <c r="F17150">
        <v>2.7509999999999999</v>
      </c>
      <c r="G17150">
        <v>0.58799999999999997</v>
      </c>
      <c r="H17150">
        <v>413</v>
      </c>
      <c r="I17150">
        <v>5.0999999999999996</v>
      </c>
      <c r="J17150">
        <v>4.088E-2</v>
      </c>
      <c r="K17150">
        <v>0.61499999999999999</v>
      </c>
      <c r="L17150">
        <v>1.4088625000000001</v>
      </c>
      <c r="M17150" s="2">
        <f t="shared" si="540"/>
        <v>5</v>
      </c>
      <c r="N17150" t="s">
        <v>23</v>
      </c>
    </row>
    <row r="17151" spans="1:14">
      <c r="A17151">
        <v>5</v>
      </c>
      <c r="B17151" t="s">
        <v>13283</v>
      </c>
      <c r="C17151" t="s">
        <v>13284</v>
      </c>
      <c r="D17151">
        <v>25961</v>
      </c>
      <c r="E17151" s="1">
        <v>2.964</v>
      </c>
      <c r="F17151">
        <v>3.6539999999999999</v>
      </c>
      <c r="G17151">
        <v>0.48899999999999999</v>
      </c>
      <c r="H17151">
        <v>644</v>
      </c>
      <c r="I17151">
        <v>8.3000000000000007</v>
      </c>
      <c r="J17151">
        <v>4.6260000000000003E-2</v>
      </c>
      <c r="K17151">
        <v>1.1339999999999999</v>
      </c>
      <c r="L17151">
        <v>1.4088625000000001</v>
      </c>
      <c r="M17151" s="2">
        <f t="shared" si="540"/>
        <v>6.25</v>
      </c>
      <c r="N17151" t="s">
        <v>23</v>
      </c>
    </row>
    <row r="17152" spans="1:14">
      <c r="A17152">
        <v>6</v>
      </c>
      <c r="B17152" t="s">
        <v>10776</v>
      </c>
      <c r="C17152" t="s">
        <v>10777</v>
      </c>
      <c r="D17152">
        <v>3954</v>
      </c>
      <c r="E17152" s="1">
        <v>2.8849999999999998</v>
      </c>
      <c r="F17152">
        <v>2.8730000000000002</v>
      </c>
      <c r="G17152">
        <v>0.53500000000000003</v>
      </c>
      <c r="H17152">
        <v>99</v>
      </c>
      <c r="I17152">
        <v>8.6999999999999993</v>
      </c>
      <c r="J17152">
        <v>8.0499999999999999E-3</v>
      </c>
      <c r="K17152">
        <v>0.98899999999999999</v>
      </c>
      <c r="L17152">
        <v>1.4088625000000001</v>
      </c>
      <c r="M17152" s="2">
        <f t="shared" si="540"/>
        <v>7.5</v>
      </c>
      <c r="N17152" t="s">
        <v>23</v>
      </c>
    </row>
    <row r="17153" spans="1:14">
      <c r="A17153">
        <v>7</v>
      </c>
      <c r="B17153" t="s">
        <v>19878</v>
      </c>
      <c r="C17153" t="s">
        <v>19879</v>
      </c>
      <c r="D17153">
        <v>608</v>
      </c>
      <c r="E17153" s="1">
        <v>2.7749999999999999</v>
      </c>
      <c r="F17153">
        <v>2.9529999999999998</v>
      </c>
      <c r="G17153">
        <v>0.58099999999999996</v>
      </c>
      <c r="H17153">
        <v>74</v>
      </c>
      <c r="I17153">
        <v>2.7</v>
      </c>
      <c r="J17153">
        <v>3.2799999999999999E-3</v>
      </c>
      <c r="K17153">
        <v>0.98499999999999999</v>
      </c>
      <c r="L17153">
        <v>1.4088625000000001</v>
      </c>
      <c r="M17153" s="2">
        <f t="shared" si="540"/>
        <v>8.75</v>
      </c>
      <c r="N17153" t="s">
        <v>23</v>
      </c>
    </row>
    <row r="17154" spans="1:14">
      <c r="A17154">
        <v>8</v>
      </c>
      <c r="B17154" t="s">
        <v>10714</v>
      </c>
      <c r="C17154" t="s">
        <v>10715</v>
      </c>
      <c r="D17154">
        <v>2409</v>
      </c>
      <c r="E17154" s="1">
        <v>2.7080000000000002</v>
      </c>
      <c r="F17154">
        <v>2.387</v>
      </c>
      <c r="G17154">
        <v>0.49399999999999999</v>
      </c>
      <c r="H17154">
        <v>79</v>
      </c>
      <c r="I17154">
        <v>7.3</v>
      </c>
      <c r="J17154">
        <v>4.1099999999999999E-3</v>
      </c>
      <c r="K17154">
        <v>0.61599999999999999</v>
      </c>
      <c r="L17154">
        <v>1.4088625000000001</v>
      </c>
      <c r="M17154" s="2">
        <f t="shared" si="540"/>
        <v>10</v>
      </c>
      <c r="N17154" t="s">
        <v>23</v>
      </c>
    </row>
    <row r="17155" spans="1:14">
      <c r="A17155">
        <v>9</v>
      </c>
      <c r="B17155" t="s">
        <v>8231</v>
      </c>
      <c r="C17155" t="s">
        <v>8232</v>
      </c>
      <c r="D17155">
        <v>11581</v>
      </c>
      <c r="E17155" s="1">
        <v>2.4969999999999999</v>
      </c>
      <c r="F17155">
        <v>2.8050000000000002</v>
      </c>
      <c r="G17155">
        <v>0.39200000000000002</v>
      </c>
      <c r="H17155">
        <v>347</v>
      </c>
      <c r="I17155">
        <v>7.3</v>
      </c>
      <c r="J17155">
        <v>2.6530000000000001E-2</v>
      </c>
      <c r="K17155">
        <v>0.91900000000000004</v>
      </c>
      <c r="L17155">
        <v>1.4088625000000001</v>
      </c>
      <c r="M17155" s="2">
        <f t="shared" si="540"/>
        <v>11.25</v>
      </c>
      <c r="N17155" t="s">
        <v>23</v>
      </c>
    </row>
    <row r="17156" spans="1:14">
      <c r="A17156">
        <v>10</v>
      </c>
      <c r="B17156" t="s">
        <v>10866</v>
      </c>
      <c r="C17156" t="s">
        <v>10867</v>
      </c>
      <c r="D17156">
        <v>2212</v>
      </c>
      <c r="E17156" s="1">
        <v>2.4249999999999998</v>
      </c>
      <c r="F17156">
        <v>2.5710000000000002</v>
      </c>
      <c r="G17156">
        <v>0.436</v>
      </c>
      <c r="H17156">
        <v>140</v>
      </c>
      <c r="I17156">
        <v>5.6</v>
      </c>
      <c r="J17156">
        <v>6.0200000000000002E-3</v>
      </c>
      <c r="K17156">
        <v>0.77800000000000002</v>
      </c>
      <c r="L17156">
        <v>1.4088625000000001</v>
      </c>
      <c r="M17156" s="2">
        <f t="shared" si="540"/>
        <v>12.5</v>
      </c>
      <c r="N17156" t="s">
        <v>23</v>
      </c>
    </row>
    <row r="17157" spans="1:14">
      <c r="A17157">
        <v>11</v>
      </c>
      <c r="B17157" t="s">
        <v>8219</v>
      </c>
      <c r="C17157" t="s">
        <v>8220</v>
      </c>
      <c r="D17157">
        <v>5285</v>
      </c>
      <c r="E17157" s="1">
        <v>2.4119999999999999</v>
      </c>
      <c r="F17157">
        <v>3.03</v>
      </c>
      <c r="G17157">
        <v>1.121</v>
      </c>
      <c r="H17157">
        <v>149</v>
      </c>
      <c r="I17157">
        <v>6.5</v>
      </c>
      <c r="J17157">
        <v>1.473E-2</v>
      </c>
      <c r="K17157">
        <v>1.163</v>
      </c>
      <c r="L17157">
        <v>1.4088625000000001</v>
      </c>
      <c r="M17157" s="2">
        <f t="shared" si="540"/>
        <v>13.750000000000002</v>
      </c>
      <c r="N17157" t="s">
        <v>23</v>
      </c>
    </row>
    <row r="17158" spans="1:14">
      <c r="A17158">
        <v>12</v>
      </c>
      <c r="B17158" t="s">
        <v>18640</v>
      </c>
      <c r="C17158" t="s">
        <v>18641</v>
      </c>
      <c r="D17158">
        <v>1297</v>
      </c>
      <c r="E17158" s="1">
        <v>2.2890000000000001</v>
      </c>
      <c r="F17158">
        <v>2.665</v>
      </c>
      <c r="G17158">
        <v>0.29499999999999998</v>
      </c>
      <c r="H17158">
        <v>44</v>
      </c>
      <c r="I17158">
        <v>6.8</v>
      </c>
      <c r="J17158">
        <v>2.9399999999999999E-3</v>
      </c>
      <c r="K17158">
        <v>0.80100000000000005</v>
      </c>
      <c r="L17158">
        <v>1.4088625000000001</v>
      </c>
      <c r="M17158" s="2">
        <f t="shared" si="540"/>
        <v>15</v>
      </c>
      <c r="N17158" t="s">
        <v>23</v>
      </c>
    </row>
    <row r="17159" spans="1:14">
      <c r="A17159">
        <v>13</v>
      </c>
      <c r="B17159" t="s">
        <v>15674</v>
      </c>
      <c r="C17159" t="s">
        <v>15675</v>
      </c>
      <c r="D17159">
        <v>545</v>
      </c>
      <c r="E17159" s="1">
        <v>2.2719999999999998</v>
      </c>
      <c r="F17159">
        <v>1.8859999999999999</v>
      </c>
      <c r="G17159">
        <v>0.16800000000000001</v>
      </c>
      <c r="H17159">
        <v>380</v>
      </c>
      <c r="I17159">
        <v>2.2000000000000002</v>
      </c>
      <c r="J17159">
        <v>3.4000000000000002E-4</v>
      </c>
      <c r="K17159">
        <v>7.5999999999999998E-2</v>
      </c>
      <c r="L17159">
        <v>1.4088625000000001</v>
      </c>
      <c r="M17159" s="2">
        <f t="shared" si="540"/>
        <v>16.25</v>
      </c>
      <c r="N17159" t="s">
        <v>23</v>
      </c>
    </row>
    <row r="17160" spans="1:14">
      <c r="A17160">
        <v>14</v>
      </c>
      <c r="B17160" t="s">
        <v>13369</v>
      </c>
      <c r="C17160" t="s">
        <v>13370</v>
      </c>
      <c r="D17160">
        <v>3076</v>
      </c>
      <c r="E17160" s="1">
        <v>2.2589999999999999</v>
      </c>
      <c r="F17160">
        <v>2.5299999999999998</v>
      </c>
      <c r="G17160">
        <v>0.38800000000000001</v>
      </c>
      <c r="H17160">
        <v>245</v>
      </c>
      <c r="I17160">
        <v>3.9</v>
      </c>
      <c r="J17160">
        <v>8.3300000000000006E-3</v>
      </c>
      <c r="K17160">
        <v>0.55600000000000005</v>
      </c>
      <c r="L17160">
        <v>1.4088625000000001</v>
      </c>
      <c r="M17160" s="2">
        <f t="shared" si="540"/>
        <v>17.5</v>
      </c>
      <c r="N17160" t="s">
        <v>23</v>
      </c>
    </row>
    <row r="17161" spans="1:14">
      <c r="A17161">
        <v>15</v>
      </c>
      <c r="B17161" t="s">
        <v>18642</v>
      </c>
      <c r="C17161" t="s">
        <v>18643</v>
      </c>
      <c r="D17161">
        <v>5581</v>
      </c>
      <c r="E17161" s="1">
        <v>2.2029999999999998</v>
      </c>
      <c r="F17161">
        <v>2.552</v>
      </c>
      <c r="G17161">
        <v>0.40799999999999997</v>
      </c>
      <c r="H17161">
        <v>184</v>
      </c>
      <c r="I17161">
        <v>6.3</v>
      </c>
      <c r="J17161">
        <v>1.183E-2</v>
      </c>
      <c r="K17161">
        <v>0.68300000000000005</v>
      </c>
      <c r="L17161">
        <v>1.4088625000000001</v>
      </c>
      <c r="M17161" s="2">
        <f t="shared" si="540"/>
        <v>18.75</v>
      </c>
      <c r="N17161" t="s">
        <v>23</v>
      </c>
    </row>
    <row r="17162" spans="1:14">
      <c r="A17162">
        <v>16</v>
      </c>
      <c r="B17162" t="s">
        <v>10876</v>
      </c>
      <c r="C17162" t="s">
        <v>10877</v>
      </c>
      <c r="D17162">
        <v>2582</v>
      </c>
      <c r="E17162" s="1">
        <v>2.2000000000000002</v>
      </c>
      <c r="F17162">
        <v>2.6720000000000002</v>
      </c>
      <c r="G17162">
        <v>0.373</v>
      </c>
      <c r="H17162">
        <v>126</v>
      </c>
      <c r="I17162">
        <v>5.4</v>
      </c>
      <c r="J17162">
        <v>8.5400000000000007E-3</v>
      </c>
      <c r="K17162">
        <v>0.92800000000000005</v>
      </c>
      <c r="L17162">
        <v>1.4088625000000001</v>
      </c>
      <c r="M17162" s="2">
        <f t="shared" si="540"/>
        <v>20</v>
      </c>
      <c r="N17162" t="s">
        <v>23</v>
      </c>
    </row>
    <row r="17163" spans="1:14">
      <c r="A17163">
        <v>17</v>
      </c>
      <c r="B17163" t="s">
        <v>15728</v>
      </c>
      <c r="C17163" t="s">
        <v>15729</v>
      </c>
      <c r="D17163">
        <v>4176</v>
      </c>
      <c r="E17163" s="1">
        <v>2.1320000000000001</v>
      </c>
      <c r="F17163">
        <v>2.387</v>
      </c>
      <c r="G17163">
        <v>0.252</v>
      </c>
      <c r="H17163">
        <v>107</v>
      </c>
      <c r="I17163" t="s">
        <v>18288</v>
      </c>
      <c r="J17163">
        <v>6.4599999999999996E-3</v>
      </c>
      <c r="K17163">
        <v>0.85799999999999998</v>
      </c>
      <c r="L17163">
        <v>1.4088625000000001</v>
      </c>
      <c r="M17163" s="2">
        <f t="shared" si="540"/>
        <v>21.25</v>
      </c>
      <c r="N17163" t="s">
        <v>23</v>
      </c>
    </row>
    <row r="17164" spans="1:14">
      <c r="A17164">
        <v>18</v>
      </c>
      <c r="B17164" t="s">
        <v>17495</v>
      </c>
      <c r="C17164" t="s">
        <v>17496</v>
      </c>
      <c r="D17164">
        <v>1541</v>
      </c>
      <c r="E17164" s="1">
        <v>2.0760000000000001</v>
      </c>
      <c r="F17164">
        <v>2.383</v>
      </c>
      <c r="G17164">
        <v>0.38500000000000001</v>
      </c>
      <c r="H17164">
        <v>78</v>
      </c>
      <c r="I17164">
        <v>6</v>
      </c>
      <c r="J17164">
        <v>3.4499999999999999E-3</v>
      </c>
      <c r="K17164">
        <v>0.628</v>
      </c>
      <c r="L17164">
        <v>1.4088625000000001</v>
      </c>
      <c r="M17164" s="2">
        <f t="shared" si="540"/>
        <v>22.5</v>
      </c>
      <c r="N17164" t="s">
        <v>23</v>
      </c>
    </row>
    <row r="17165" spans="1:14">
      <c r="A17165">
        <v>19</v>
      </c>
      <c r="B17165" t="s">
        <v>14446</v>
      </c>
      <c r="C17165" t="s">
        <v>14447</v>
      </c>
      <c r="D17165">
        <v>1361</v>
      </c>
      <c r="E17165" s="1">
        <v>2.0459999999999998</v>
      </c>
      <c r="F17165">
        <v>2.234</v>
      </c>
      <c r="G17165">
        <v>0.41699999999999998</v>
      </c>
      <c r="H17165">
        <v>175</v>
      </c>
      <c r="I17165">
        <v>3.1</v>
      </c>
      <c r="J17165">
        <v>3.8800000000000002E-3</v>
      </c>
      <c r="K17165">
        <v>0.38400000000000001</v>
      </c>
      <c r="L17165">
        <v>1.4088625000000001</v>
      </c>
      <c r="M17165" s="2">
        <f t="shared" si="540"/>
        <v>23.75</v>
      </c>
      <c r="N17165" t="s">
        <v>23</v>
      </c>
    </row>
    <row r="17166" spans="1:14">
      <c r="A17166">
        <v>20</v>
      </c>
      <c r="B17166" t="s">
        <v>13343</v>
      </c>
      <c r="C17166" t="s">
        <v>13344</v>
      </c>
      <c r="D17166">
        <v>1154</v>
      </c>
      <c r="E17166" s="1">
        <v>1.9610000000000001</v>
      </c>
      <c r="F17166">
        <v>1.8879999999999999</v>
      </c>
      <c r="G17166">
        <v>0.32500000000000001</v>
      </c>
      <c r="H17166">
        <v>83</v>
      </c>
      <c r="I17166">
        <v>3.8</v>
      </c>
      <c r="J17166">
        <v>3.6700000000000001E-3</v>
      </c>
      <c r="K17166">
        <v>0.52200000000000002</v>
      </c>
      <c r="L17166">
        <v>1.4088625000000001</v>
      </c>
      <c r="M17166" s="2">
        <f t="shared" si="540"/>
        <v>25</v>
      </c>
      <c r="N17166" t="s">
        <v>23</v>
      </c>
    </row>
    <row r="17167" spans="1:14">
      <c r="A17167">
        <v>21</v>
      </c>
      <c r="B17167" t="s">
        <v>17509</v>
      </c>
      <c r="C17167" t="s">
        <v>17510</v>
      </c>
      <c r="D17167">
        <v>3322</v>
      </c>
      <c r="E17167" s="1">
        <v>1.956</v>
      </c>
      <c r="F17167">
        <v>2.1320000000000001</v>
      </c>
      <c r="G17167">
        <v>6.6000000000000003E-2</v>
      </c>
      <c r="H17167">
        <v>91</v>
      </c>
      <c r="I17167">
        <v>8.5</v>
      </c>
      <c r="J17167">
        <v>6.8799999999999998E-3</v>
      </c>
      <c r="K17167">
        <v>0.73799999999999999</v>
      </c>
      <c r="L17167">
        <v>1.4088625000000001</v>
      </c>
      <c r="M17167" s="2">
        <f t="shared" si="540"/>
        <v>26.25</v>
      </c>
      <c r="N17167" t="s">
        <v>23</v>
      </c>
    </row>
    <row r="17168" spans="1:14">
      <c r="A17168">
        <v>22</v>
      </c>
      <c r="B17168" t="s">
        <v>14406</v>
      </c>
      <c r="C17168" t="s">
        <v>14407</v>
      </c>
      <c r="D17168">
        <v>2097</v>
      </c>
      <c r="E17168" s="1">
        <v>1.917</v>
      </c>
      <c r="F17168">
        <v>2.2389999999999999</v>
      </c>
      <c r="G17168">
        <v>0.32400000000000001</v>
      </c>
      <c r="H17168">
        <v>68</v>
      </c>
      <c r="I17168">
        <v>6.9</v>
      </c>
      <c r="J17168">
        <v>4.7999999999999996E-3</v>
      </c>
      <c r="K17168">
        <v>0.68100000000000005</v>
      </c>
      <c r="L17168">
        <v>1.4088625000000001</v>
      </c>
      <c r="M17168" s="2">
        <f t="shared" si="540"/>
        <v>27.500000000000004</v>
      </c>
      <c r="N17168" t="s">
        <v>23</v>
      </c>
    </row>
    <row r="17169" spans="1:14">
      <c r="A17169">
        <v>23</v>
      </c>
      <c r="B17169" t="s">
        <v>14476</v>
      </c>
      <c r="C17169" t="s">
        <v>14477</v>
      </c>
      <c r="D17169">
        <v>454</v>
      </c>
      <c r="E17169" s="1">
        <v>1.899</v>
      </c>
      <c r="F17169">
        <v>1.59</v>
      </c>
      <c r="G17169">
        <v>0.21199999999999999</v>
      </c>
      <c r="H17169">
        <v>33</v>
      </c>
      <c r="I17169">
        <v>4.5999999999999996</v>
      </c>
      <c r="J17169">
        <v>2.4499999999999999E-3</v>
      </c>
      <c r="K17169">
        <v>0.78600000000000003</v>
      </c>
      <c r="L17169">
        <v>1.4088625000000001</v>
      </c>
      <c r="M17169" s="2">
        <f t="shared" si="540"/>
        <v>28.749999999999996</v>
      </c>
      <c r="N17169" t="s">
        <v>23</v>
      </c>
    </row>
    <row r="17170" spans="1:14">
      <c r="A17170">
        <v>24</v>
      </c>
      <c r="B17170" t="s">
        <v>13281</v>
      </c>
      <c r="C17170" t="s">
        <v>13282</v>
      </c>
      <c r="D17170">
        <v>261</v>
      </c>
      <c r="E17170" s="1">
        <v>1.899</v>
      </c>
      <c r="F17170">
        <v>1.9610000000000001</v>
      </c>
      <c r="G17170">
        <v>0.379</v>
      </c>
      <c r="H17170">
        <v>29</v>
      </c>
      <c r="I17170">
        <v>2.8</v>
      </c>
      <c r="J17170">
        <v>1.8E-3</v>
      </c>
      <c r="K17170">
        <v>0.80900000000000005</v>
      </c>
      <c r="L17170">
        <v>1.4088625000000001</v>
      </c>
      <c r="M17170" s="2">
        <f t="shared" si="540"/>
        <v>30</v>
      </c>
      <c r="N17170" t="s">
        <v>23</v>
      </c>
    </row>
    <row r="17171" spans="1:14">
      <c r="A17171">
        <v>25</v>
      </c>
      <c r="B17171" t="s">
        <v>15666</v>
      </c>
      <c r="C17171" t="s">
        <v>15667</v>
      </c>
      <c r="D17171">
        <v>4618</v>
      </c>
      <c r="E17171" s="1">
        <v>1.881</v>
      </c>
      <c r="F17171">
        <v>2.528</v>
      </c>
      <c r="G17171">
        <v>0.45</v>
      </c>
      <c r="H17171">
        <v>140</v>
      </c>
      <c r="I17171">
        <v>9</v>
      </c>
      <c r="J17171">
        <v>7.8300000000000002E-3</v>
      </c>
      <c r="K17171">
        <v>0.78900000000000003</v>
      </c>
      <c r="L17171">
        <v>1.4088625000000001</v>
      </c>
      <c r="M17171" s="2">
        <f t="shared" si="540"/>
        <v>31.25</v>
      </c>
      <c r="N17171" t="s">
        <v>23</v>
      </c>
    </row>
    <row r="17172" spans="1:14">
      <c r="A17172">
        <v>26</v>
      </c>
      <c r="B17172" t="s">
        <v>15784</v>
      </c>
      <c r="C17172" t="s">
        <v>15785</v>
      </c>
      <c r="D17172">
        <v>2933</v>
      </c>
      <c r="E17172" s="1">
        <v>1.7509999999999999</v>
      </c>
      <c r="F17172">
        <v>2.1110000000000002</v>
      </c>
      <c r="G17172">
        <v>0.24199999999999999</v>
      </c>
      <c r="H17172">
        <v>298</v>
      </c>
      <c r="I17172">
        <v>3.9</v>
      </c>
      <c r="J17172">
        <v>1.0160000000000001E-2</v>
      </c>
      <c r="K17172">
        <v>0.64500000000000002</v>
      </c>
      <c r="L17172">
        <v>1.4088625000000001</v>
      </c>
      <c r="M17172" s="2">
        <f t="shared" si="540"/>
        <v>32.5</v>
      </c>
      <c r="N17172" t="s">
        <v>23</v>
      </c>
    </row>
    <row r="17173" spans="1:14">
      <c r="A17173">
        <v>27</v>
      </c>
      <c r="B17173" t="s">
        <v>10878</v>
      </c>
      <c r="C17173" t="s">
        <v>10879</v>
      </c>
      <c r="D17173">
        <v>9683</v>
      </c>
      <c r="E17173" s="1">
        <v>1.748</v>
      </c>
      <c r="F17173">
        <v>2.0009999999999999</v>
      </c>
      <c r="G17173">
        <v>0.218</v>
      </c>
      <c r="H17173">
        <v>504</v>
      </c>
      <c r="I17173">
        <v>9.6999999999999993</v>
      </c>
      <c r="J17173">
        <v>1.4449999999999999E-2</v>
      </c>
      <c r="K17173">
        <v>0.52800000000000002</v>
      </c>
      <c r="L17173">
        <v>1.4088625000000001</v>
      </c>
      <c r="M17173" s="2">
        <f t="shared" si="540"/>
        <v>33.75</v>
      </c>
      <c r="N17173" t="s">
        <v>23</v>
      </c>
    </row>
    <row r="17174" spans="1:14">
      <c r="A17174">
        <v>28</v>
      </c>
      <c r="B17174" t="s">
        <v>19966</v>
      </c>
      <c r="C17174" t="s">
        <v>19967</v>
      </c>
      <c r="D17174">
        <v>2446</v>
      </c>
      <c r="E17174" s="1">
        <v>1.722</v>
      </c>
      <c r="F17174">
        <v>2.0720000000000001</v>
      </c>
      <c r="G17174">
        <v>0.20300000000000001</v>
      </c>
      <c r="H17174">
        <v>69</v>
      </c>
      <c r="I17174" t="s">
        <v>18288</v>
      </c>
      <c r="J17174">
        <v>3.14E-3</v>
      </c>
      <c r="K17174">
        <v>0.55700000000000005</v>
      </c>
      <c r="L17174">
        <v>1.4088625000000001</v>
      </c>
      <c r="M17174" s="2">
        <f t="shared" si="540"/>
        <v>35</v>
      </c>
      <c r="N17174" t="s">
        <v>23</v>
      </c>
    </row>
    <row r="17175" spans="1:14">
      <c r="A17175">
        <v>29</v>
      </c>
      <c r="B17175" t="s">
        <v>13303</v>
      </c>
      <c r="C17175" t="s">
        <v>13304</v>
      </c>
      <c r="D17175">
        <v>2185</v>
      </c>
      <c r="E17175" s="1">
        <v>1.7090000000000001</v>
      </c>
      <c r="F17175">
        <v>1.7569999999999999</v>
      </c>
      <c r="G17175">
        <v>0.10100000000000001</v>
      </c>
      <c r="H17175">
        <v>69</v>
      </c>
      <c r="I17175">
        <v>9.6</v>
      </c>
      <c r="J17175">
        <v>2.6900000000000001E-3</v>
      </c>
      <c r="K17175">
        <v>0.51</v>
      </c>
      <c r="L17175">
        <v>1.4088625000000001</v>
      </c>
      <c r="M17175" s="2">
        <f t="shared" si="540"/>
        <v>36.25</v>
      </c>
      <c r="N17175" t="s">
        <v>23</v>
      </c>
    </row>
    <row r="17176" spans="1:14">
      <c r="A17176">
        <v>30</v>
      </c>
      <c r="B17176" t="s">
        <v>15730</v>
      </c>
      <c r="C17176" t="s">
        <v>15731</v>
      </c>
      <c r="D17176">
        <v>2737</v>
      </c>
      <c r="E17176" s="1">
        <v>1.675</v>
      </c>
      <c r="F17176">
        <v>1.798</v>
      </c>
      <c r="G17176">
        <v>0.23899999999999999</v>
      </c>
      <c r="H17176">
        <v>109</v>
      </c>
      <c r="I17176">
        <v>6.7</v>
      </c>
      <c r="J17176">
        <v>7.0000000000000001E-3</v>
      </c>
      <c r="K17176">
        <v>0.629</v>
      </c>
      <c r="L17176">
        <v>1.4088625000000001</v>
      </c>
      <c r="M17176" s="2">
        <f t="shared" si="540"/>
        <v>37.5</v>
      </c>
      <c r="N17176" t="s">
        <v>23</v>
      </c>
    </row>
    <row r="17177" spans="1:14">
      <c r="A17177">
        <v>31</v>
      </c>
      <c r="B17177" t="s">
        <v>15786</v>
      </c>
      <c r="C17177" t="s">
        <v>15787</v>
      </c>
      <c r="D17177">
        <v>2943</v>
      </c>
      <c r="E17177" s="1">
        <v>1.639</v>
      </c>
      <c r="F17177">
        <v>1.9890000000000001</v>
      </c>
      <c r="G17177">
        <v>0.436</v>
      </c>
      <c r="H17177">
        <v>427</v>
      </c>
      <c r="I17177">
        <v>5.0999999999999996</v>
      </c>
      <c r="J17177">
        <v>8.0999999999999996E-3</v>
      </c>
      <c r="K17177">
        <v>0.58199999999999996</v>
      </c>
      <c r="L17177">
        <v>1.4088625000000001</v>
      </c>
      <c r="M17177" s="2">
        <f t="shared" si="540"/>
        <v>38.75</v>
      </c>
      <c r="N17177" t="s">
        <v>23</v>
      </c>
    </row>
    <row r="17178" spans="1:14">
      <c r="A17178">
        <v>32</v>
      </c>
      <c r="B17178" t="s">
        <v>8251</v>
      </c>
      <c r="C17178" t="s">
        <v>8252</v>
      </c>
      <c r="D17178">
        <v>721</v>
      </c>
      <c r="E17178" s="1">
        <v>1.603</v>
      </c>
      <c r="F17178">
        <v>1.42</v>
      </c>
      <c r="G17178">
        <v>0.33300000000000002</v>
      </c>
      <c r="H17178">
        <v>72</v>
      </c>
      <c r="I17178">
        <v>5</v>
      </c>
      <c r="J17178">
        <v>1.8600000000000001E-3</v>
      </c>
      <c r="K17178">
        <v>0.377</v>
      </c>
      <c r="L17178">
        <v>1.4088625000000001</v>
      </c>
      <c r="M17178" s="2">
        <f t="shared" si="540"/>
        <v>40</v>
      </c>
      <c r="N17178" t="s">
        <v>23</v>
      </c>
    </row>
    <row r="17179" spans="1:14">
      <c r="A17179">
        <v>33</v>
      </c>
      <c r="B17179" t="s">
        <v>12254</v>
      </c>
      <c r="C17179" t="s">
        <v>12255</v>
      </c>
      <c r="D17179">
        <v>1693</v>
      </c>
      <c r="E17179" s="1">
        <v>1.597</v>
      </c>
      <c r="F17179">
        <v>1.7470000000000001</v>
      </c>
      <c r="G17179">
        <v>0.188</v>
      </c>
      <c r="H17179">
        <v>160</v>
      </c>
      <c r="I17179">
        <v>7.5</v>
      </c>
      <c r="J17179">
        <v>2.8600000000000001E-3</v>
      </c>
      <c r="K17179">
        <v>0.435</v>
      </c>
      <c r="L17179">
        <v>1.4088625000000001</v>
      </c>
      <c r="M17179" s="2">
        <f t="shared" ref="M17179:M17210" si="541">A17179/80*100</f>
        <v>41.25</v>
      </c>
      <c r="N17179" t="s">
        <v>23</v>
      </c>
    </row>
    <row r="17180" spans="1:14">
      <c r="A17180">
        <v>34</v>
      </c>
      <c r="B17180" t="s">
        <v>10806</v>
      </c>
      <c r="C17180" t="s">
        <v>10807</v>
      </c>
      <c r="D17180">
        <v>187</v>
      </c>
      <c r="E17180" s="1">
        <v>1.492</v>
      </c>
      <c r="F17180">
        <v>1.627</v>
      </c>
      <c r="G17180">
        <v>0.20699999999999999</v>
      </c>
      <c r="H17180">
        <v>29</v>
      </c>
      <c r="I17180">
        <v>3</v>
      </c>
      <c r="J17180">
        <v>9.7000000000000005E-4</v>
      </c>
      <c r="K17180">
        <v>0.504</v>
      </c>
      <c r="L17180">
        <v>1.4088625000000001</v>
      </c>
      <c r="M17180" s="2">
        <f t="shared" si="541"/>
        <v>42.5</v>
      </c>
      <c r="N17180" t="s">
        <v>23</v>
      </c>
    </row>
    <row r="17181" spans="1:14">
      <c r="A17181">
        <v>35</v>
      </c>
      <c r="B17181" t="s">
        <v>14468</v>
      </c>
      <c r="C17181" t="s">
        <v>14469</v>
      </c>
      <c r="D17181">
        <v>1609</v>
      </c>
      <c r="E17181" s="1">
        <v>1.4450000000000001</v>
      </c>
      <c r="F17181">
        <v>1.4710000000000001</v>
      </c>
      <c r="G17181">
        <v>0.318</v>
      </c>
      <c r="H17181">
        <v>617</v>
      </c>
      <c r="I17181">
        <v>2.1</v>
      </c>
      <c r="J17181">
        <v>6.0200000000000002E-3</v>
      </c>
      <c r="K17181">
        <v>0.35899999999999999</v>
      </c>
      <c r="L17181">
        <v>1.4088625000000001</v>
      </c>
      <c r="M17181" s="2">
        <f t="shared" si="541"/>
        <v>43.75</v>
      </c>
      <c r="N17181" t="s">
        <v>23</v>
      </c>
    </row>
    <row r="17182" spans="1:14">
      <c r="A17182">
        <v>36</v>
      </c>
      <c r="B17182" t="s">
        <v>13285</v>
      </c>
      <c r="C17182" t="s">
        <v>13286</v>
      </c>
      <c r="D17182">
        <v>2053</v>
      </c>
      <c r="E17182" s="1">
        <v>1.379</v>
      </c>
      <c r="F17182">
        <v>1.633</v>
      </c>
      <c r="G17182">
        <v>0.159</v>
      </c>
      <c r="H17182">
        <v>138</v>
      </c>
      <c r="I17182">
        <v>6.5</v>
      </c>
      <c r="J17182">
        <v>4.6499999999999996E-3</v>
      </c>
      <c r="K17182">
        <v>0.46800000000000003</v>
      </c>
      <c r="L17182">
        <v>1.4088625000000001</v>
      </c>
      <c r="M17182" s="2">
        <f t="shared" si="541"/>
        <v>45</v>
      </c>
      <c r="N17182" t="s">
        <v>23</v>
      </c>
    </row>
    <row r="17183" spans="1:14">
      <c r="A17183">
        <v>37</v>
      </c>
      <c r="B17183" t="s">
        <v>13277</v>
      </c>
      <c r="C17183" t="s">
        <v>13278</v>
      </c>
      <c r="D17183">
        <v>6423</v>
      </c>
      <c r="E17183" s="1">
        <v>1.276</v>
      </c>
      <c r="F17183">
        <v>1.883</v>
      </c>
      <c r="G17183">
        <v>0.20399999999999999</v>
      </c>
      <c r="H17183">
        <v>113</v>
      </c>
      <c r="I17183" t="s">
        <v>18288</v>
      </c>
      <c r="J17183">
        <v>8.6300000000000005E-3</v>
      </c>
      <c r="K17183">
        <v>0.69599999999999995</v>
      </c>
      <c r="L17183">
        <v>1.4088625000000001</v>
      </c>
      <c r="M17183" s="2">
        <f t="shared" si="541"/>
        <v>46.25</v>
      </c>
      <c r="N17183" t="s">
        <v>23</v>
      </c>
    </row>
    <row r="17184" spans="1:14">
      <c r="A17184">
        <v>38</v>
      </c>
      <c r="B17184" t="s">
        <v>8247</v>
      </c>
      <c r="C17184" t="s">
        <v>8248</v>
      </c>
      <c r="D17184">
        <v>511</v>
      </c>
      <c r="E17184" s="1">
        <v>1.19</v>
      </c>
      <c r="G17184">
        <v>0.182</v>
      </c>
      <c r="H17184">
        <v>33</v>
      </c>
      <c r="I17184" t="s">
        <v>18288</v>
      </c>
      <c r="J17184">
        <v>8.4000000000000003E-4</v>
      </c>
      <c r="L17184">
        <v>1.4088625000000001</v>
      </c>
      <c r="M17184" s="2">
        <f t="shared" si="541"/>
        <v>47.5</v>
      </c>
      <c r="N17184" t="s">
        <v>23</v>
      </c>
    </row>
    <row r="17185" spans="1:14">
      <c r="A17185">
        <v>39</v>
      </c>
      <c r="B17185" t="s">
        <v>8233</v>
      </c>
      <c r="C17185" t="s">
        <v>8234</v>
      </c>
      <c r="D17185">
        <v>217</v>
      </c>
      <c r="E17185" s="1">
        <v>1.1559999999999999</v>
      </c>
      <c r="F17185">
        <v>1.181</v>
      </c>
      <c r="G17185">
        <v>0.36099999999999999</v>
      </c>
      <c r="H17185">
        <v>72</v>
      </c>
      <c r="I17185">
        <v>2.9</v>
      </c>
      <c r="J17185">
        <v>1.0200000000000001E-3</v>
      </c>
      <c r="K17185">
        <v>0.36499999999999999</v>
      </c>
      <c r="L17185">
        <v>1.4088625000000001</v>
      </c>
      <c r="M17185" s="2">
        <f t="shared" si="541"/>
        <v>48.75</v>
      </c>
      <c r="N17185" t="s">
        <v>23</v>
      </c>
    </row>
    <row r="17186" spans="1:14">
      <c r="A17186">
        <v>40</v>
      </c>
      <c r="B17186" t="s">
        <v>15318</v>
      </c>
      <c r="C17186" t="s">
        <v>15319</v>
      </c>
      <c r="D17186">
        <v>448</v>
      </c>
      <c r="E17186" s="1">
        <v>1.153</v>
      </c>
      <c r="F17186">
        <v>1.4590000000000001</v>
      </c>
      <c r="G17186">
        <v>0.16700000000000001</v>
      </c>
      <c r="H17186">
        <v>72</v>
      </c>
      <c r="I17186">
        <v>5.0999999999999996</v>
      </c>
      <c r="J17186">
        <v>1.15E-3</v>
      </c>
      <c r="K17186">
        <v>0.38</v>
      </c>
      <c r="L17186">
        <v>1.4088625000000001</v>
      </c>
      <c r="M17186" s="2">
        <f t="shared" si="541"/>
        <v>50</v>
      </c>
      <c r="N17186" t="s">
        <v>23</v>
      </c>
    </row>
    <row r="17187" spans="1:14">
      <c r="A17187">
        <v>41</v>
      </c>
      <c r="B17187" t="s">
        <v>17529</v>
      </c>
      <c r="C17187" t="s">
        <v>17530</v>
      </c>
      <c r="D17187">
        <v>2078</v>
      </c>
      <c r="E17187" s="1">
        <v>1.1339999999999999</v>
      </c>
      <c r="F17187">
        <v>0.999</v>
      </c>
      <c r="G17187">
        <v>0.104</v>
      </c>
      <c r="H17187">
        <v>135</v>
      </c>
      <c r="I17187">
        <v>7.3</v>
      </c>
      <c r="J17187">
        <v>3.49E-3</v>
      </c>
      <c r="K17187">
        <v>0.246</v>
      </c>
      <c r="L17187">
        <v>1.4088625000000001</v>
      </c>
      <c r="M17187" s="2">
        <f t="shared" si="541"/>
        <v>51.249999999999993</v>
      </c>
      <c r="N17187" t="s">
        <v>23</v>
      </c>
    </row>
    <row r="17188" spans="1:14">
      <c r="A17188">
        <v>42</v>
      </c>
      <c r="B17188" t="s">
        <v>18383</v>
      </c>
      <c r="C17188" t="s">
        <v>18384</v>
      </c>
      <c r="D17188">
        <v>2413</v>
      </c>
      <c r="E17188" s="1">
        <v>1.1259999999999999</v>
      </c>
      <c r="F17188">
        <v>1.589</v>
      </c>
      <c r="G17188">
        <v>0.254</v>
      </c>
      <c r="H17188">
        <v>122</v>
      </c>
      <c r="I17188">
        <v>9.4</v>
      </c>
      <c r="J17188">
        <v>3.5500000000000002E-3</v>
      </c>
      <c r="K17188">
        <v>0.438</v>
      </c>
      <c r="L17188">
        <v>1.4088625000000001</v>
      </c>
      <c r="M17188" s="2">
        <f t="shared" si="541"/>
        <v>52.5</v>
      </c>
      <c r="N17188" t="s">
        <v>23</v>
      </c>
    </row>
    <row r="17189" spans="1:14">
      <c r="A17189">
        <v>43</v>
      </c>
      <c r="B17189" t="s">
        <v>8237</v>
      </c>
      <c r="C17189" t="s">
        <v>8238</v>
      </c>
      <c r="D17189">
        <v>2790</v>
      </c>
      <c r="E17189" s="1">
        <v>1.1140000000000001</v>
      </c>
      <c r="F17189">
        <v>1.72</v>
      </c>
      <c r="G17189">
        <v>0.26100000000000001</v>
      </c>
      <c r="H17189">
        <v>111</v>
      </c>
      <c r="I17189">
        <v>9</v>
      </c>
      <c r="J17189">
        <v>4.7099999999999998E-3</v>
      </c>
      <c r="K17189">
        <v>0.58399999999999996</v>
      </c>
      <c r="L17189">
        <v>1.4088625000000001</v>
      </c>
      <c r="M17189" s="2">
        <f t="shared" si="541"/>
        <v>53.75</v>
      </c>
      <c r="N17189" t="s">
        <v>23</v>
      </c>
    </row>
    <row r="17190" spans="1:14">
      <c r="A17190">
        <v>44</v>
      </c>
      <c r="B17190" t="s">
        <v>17533</v>
      </c>
      <c r="C17190" t="s">
        <v>17534</v>
      </c>
      <c r="D17190">
        <v>15073</v>
      </c>
      <c r="E17190" s="1">
        <v>1.1020000000000001</v>
      </c>
      <c r="F17190">
        <v>1.1459999999999999</v>
      </c>
      <c r="G17190">
        <v>9.9000000000000005E-2</v>
      </c>
      <c r="H17190">
        <v>670</v>
      </c>
      <c r="I17190" t="s">
        <v>18288</v>
      </c>
      <c r="J17190">
        <v>1.8169999999999999E-2</v>
      </c>
      <c r="K17190">
        <v>0.307</v>
      </c>
      <c r="L17190">
        <v>1.4088625000000001</v>
      </c>
      <c r="M17190" s="2">
        <f t="shared" si="541"/>
        <v>55.000000000000007</v>
      </c>
      <c r="N17190" t="s">
        <v>23</v>
      </c>
    </row>
    <row r="17191" spans="1:14">
      <c r="A17191">
        <v>45</v>
      </c>
      <c r="B17191" t="s">
        <v>10884</v>
      </c>
      <c r="C17191" t="s">
        <v>10885</v>
      </c>
      <c r="D17191">
        <v>959</v>
      </c>
      <c r="E17191" s="1">
        <v>1.0760000000000001</v>
      </c>
      <c r="G17191">
        <v>7.4999999999999997E-2</v>
      </c>
      <c r="H17191">
        <v>40</v>
      </c>
      <c r="I17191">
        <v>8.4</v>
      </c>
      <c r="J17191">
        <v>1.56E-3</v>
      </c>
      <c r="L17191">
        <v>1.4088625000000001</v>
      </c>
      <c r="M17191" s="2">
        <f t="shared" si="541"/>
        <v>56.25</v>
      </c>
      <c r="N17191" t="s">
        <v>23</v>
      </c>
    </row>
    <row r="17192" spans="1:14">
      <c r="A17192">
        <v>46</v>
      </c>
      <c r="B17192" t="s">
        <v>8227</v>
      </c>
      <c r="C17192" t="s">
        <v>8228</v>
      </c>
      <c r="D17192">
        <v>683</v>
      </c>
      <c r="E17192" s="1">
        <v>1.0529999999999999</v>
      </c>
      <c r="F17192">
        <v>1.198</v>
      </c>
      <c r="G17192">
        <v>8.3000000000000004E-2</v>
      </c>
      <c r="H17192">
        <v>36</v>
      </c>
      <c r="I17192">
        <v>8.6999999999999993</v>
      </c>
      <c r="J17192">
        <v>1.2199999999999999E-3</v>
      </c>
      <c r="K17192">
        <v>0.40400000000000003</v>
      </c>
      <c r="L17192">
        <v>1.4088625000000001</v>
      </c>
      <c r="M17192" s="2">
        <f t="shared" si="541"/>
        <v>57.499999999999993</v>
      </c>
      <c r="N17192" t="s">
        <v>23</v>
      </c>
    </row>
    <row r="17193" spans="1:14">
      <c r="A17193">
        <v>47</v>
      </c>
      <c r="B17193" t="s">
        <v>13279</v>
      </c>
      <c r="C17193" t="s">
        <v>13280</v>
      </c>
      <c r="D17193">
        <v>1956</v>
      </c>
      <c r="E17193" s="1">
        <v>1.0369999999999999</v>
      </c>
      <c r="F17193">
        <v>1.145</v>
      </c>
      <c r="G17193">
        <v>0.23100000000000001</v>
      </c>
      <c r="H17193">
        <v>65</v>
      </c>
      <c r="I17193" t="s">
        <v>18288</v>
      </c>
      <c r="J17193">
        <v>4.3299999999999996E-3</v>
      </c>
      <c r="K17193">
        <v>0.503</v>
      </c>
      <c r="L17193">
        <v>1.4088625000000001</v>
      </c>
      <c r="M17193" s="2">
        <f t="shared" si="541"/>
        <v>58.75</v>
      </c>
      <c r="N17193" t="s">
        <v>23</v>
      </c>
    </row>
    <row r="17194" spans="1:14">
      <c r="A17194">
        <v>48</v>
      </c>
      <c r="B17194" t="s">
        <v>15796</v>
      </c>
      <c r="C17194" t="s">
        <v>15797</v>
      </c>
      <c r="D17194">
        <v>2463</v>
      </c>
      <c r="E17194" s="1">
        <v>1.0369999999999999</v>
      </c>
      <c r="F17194">
        <v>1.33</v>
      </c>
      <c r="G17194">
        <v>0.217</v>
      </c>
      <c r="H17194">
        <v>115</v>
      </c>
      <c r="I17194">
        <v>6.8</v>
      </c>
      <c r="J17194">
        <v>6.8100000000000001E-3</v>
      </c>
      <c r="K17194">
        <v>0.50700000000000001</v>
      </c>
      <c r="L17194">
        <v>1.4088625000000001</v>
      </c>
      <c r="M17194" s="2">
        <f t="shared" si="541"/>
        <v>60</v>
      </c>
      <c r="N17194" t="s">
        <v>23</v>
      </c>
    </row>
    <row r="17195" spans="1:14">
      <c r="A17195">
        <v>49</v>
      </c>
      <c r="B17195" t="s">
        <v>8243</v>
      </c>
      <c r="C17195" t="s">
        <v>8244</v>
      </c>
      <c r="D17195">
        <v>42</v>
      </c>
      <c r="E17195" s="1">
        <v>1</v>
      </c>
      <c r="F17195">
        <v>1</v>
      </c>
      <c r="G17195">
        <v>0</v>
      </c>
      <c r="H17195">
        <v>24</v>
      </c>
      <c r="J17195">
        <v>2.5000000000000001E-4</v>
      </c>
      <c r="K17195">
        <v>0.33700000000000002</v>
      </c>
      <c r="L17195">
        <v>1.4088625000000001</v>
      </c>
      <c r="M17195" s="2">
        <f t="shared" si="541"/>
        <v>61.250000000000007</v>
      </c>
      <c r="N17195" t="s">
        <v>23</v>
      </c>
    </row>
    <row r="17196" spans="1:14">
      <c r="A17196">
        <v>50</v>
      </c>
      <c r="B17196" t="s">
        <v>13307</v>
      </c>
      <c r="C17196" t="s">
        <v>13308</v>
      </c>
      <c r="D17196">
        <v>1135</v>
      </c>
      <c r="E17196" s="1">
        <v>1</v>
      </c>
      <c r="F17196">
        <v>1.165</v>
      </c>
      <c r="G17196">
        <v>0.122</v>
      </c>
      <c r="H17196">
        <v>49</v>
      </c>
      <c r="I17196" t="s">
        <v>18288</v>
      </c>
      <c r="J17196">
        <v>1.64E-3</v>
      </c>
      <c r="K17196">
        <v>0.53100000000000003</v>
      </c>
      <c r="L17196">
        <v>1.4088625000000001</v>
      </c>
      <c r="M17196" s="2">
        <f t="shared" si="541"/>
        <v>62.5</v>
      </c>
      <c r="N17196" t="s">
        <v>23</v>
      </c>
    </row>
    <row r="17197" spans="1:14">
      <c r="A17197">
        <v>51</v>
      </c>
      <c r="B17197" t="s">
        <v>8245</v>
      </c>
      <c r="C17197" t="s">
        <v>8246</v>
      </c>
      <c r="D17197">
        <v>277</v>
      </c>
      <c r="E17197" s="1">
        <v>0.98199999999999998</v>
      </c>
      <c r="G17197">
        <v>2.9000000000000001E-2</v>
      </c>
      <c r="H17197">
        <v>34</v>
      </c>
      <c r="I17197">
        <v>5.6</v>
      </c>
      <c r="J17197">
        <v>6.9999999999999999E-4</v>
      </c>
      <c r="L17197">
        <v>1.4088625000000001</v>
      </c>
      <c r="M17197" s="2">
        <f t="shared" si="541"/>
        <v>63.749999999999993</v>
      </c>
      <c r="N17197" t="s">
        <v>23</v>
      </c>
    </row>
    <row r="17198" spans="1:14">
      <c r="A17198">
        <v>52</v>
      </c>
      <c r="B17198" t="s">
        <v>15712</v>
      </c>
      <c r="C17198" t="s">
        <v>15713</v>
      </c>
      <c r="D17198">
        <v>47</v>
      </c>
      <c r="E17198" s="1">
        <v>0.97699999999999998</v>
      </c>
      <c r="F17198">
        <v>0.97699999999999998</v>
      </c>
      <c r="G17198">
        <v>0.182</v>
      </c>
      <c r="H17198">
        <v>22</v>
      </c>
      <c r="J17198">
        <v>2.5000000000000001E-4</v>
      </c>
      <c r="K17198">
        <v>0.32600000000000001</v>
      </c>
      <c r="L17198">
        <v>1.4088625000000001</v>
      </c>
      <c r="M17198" s="2">
        <f t="shared" si="541"/>
        <v>65</v>
      </c>
      <c r="N17198" t="s">
        <v>23</v>
      </c>
    </row>
    <row r="17199" spans="1:14">
      <c r="A17199">
        <v>53</v>
      </c>
      <c r="B17199" t="s">
        <v>8259</v>
      </c>
      <c r="C17199" t="s">
        <v>8260</v>
      </c>
      <c r="D17199">
        <v>131</v>
      </c>
      <c r="E17199" s="1">
        <v>0.97299999999999998</v>
      </c>
      <c r="F17199">
        <v>0.99099999999999999</v>
      </c>
      <c r="G17199">
        <v>0.29299999999999998</v>
      </c>
      <c r="H17199">
        <v>58</v>
      </c>
      <c r="I17199">
        <v>2</v>
      </c>
      <c r="J17199">
        <v>6.3000000000000003E-4</v>
      </c>
      <c r="K17199">
        <v>0.314</v>
      </c>
      <c r="L17199">
        <v>1.4088625000000001</v>
      </c>
      <c r="M17199" s="2">
        <f t="shared" si="541"/>
        <v>66.25</v>
      </c>
      <c r="N17199" t="s">
        <v>23</v>
      </c>
    </row>
    <row r="17200" spans="1:14">
      <c r="A17200">
        <v>54</v>
      </c>
      <c r="B17200" t="s">
        <v>10880</v>
      </c>
      <c r="C17200" t="s">
        <v>10881</v>
      </c>
      <c r="D17200">
        <v>334</v>
      </c>
      <c r="E17200" s="1">
        <v>0.96899999999999997</v>
      </c>
      <c r="F17200">
        <v>1.0249999999999999</v>
      </c>
      <c r="G17200">
        <v>7.9000000000000001E-2</v>
      </c>
      <c r="H17200">
        <v>63</v>
      </c>
      <c r="I17200">
        <v>4.8</v>
      </c>
      <c r="J17200">
        <v>9.8999999999999999E-4</v>
      </c>
      <c r="K17200">
        <v>0.28199999999999997</v>
      </c>
      <c r="L17200">
        <v>1.4088625000000001</v>
      </c>
      <c r="M17200" s="2">
        <f t="shared" si="541"/>
        <v>67.5</v>
      </c>
      <c r="N17200" t="s">
        <v>23</v>
      </c>
    </row>
    <row r="17201" spans="1:14">
      <c r="A17201">
        <v>55</v>
      </c>
      <c r="B17201" t="s">
        <v>10742</v>
      </c>
      <c r="C17201" t="s">
        <v>10743</v>
      </c>
      <c r="D17201">
        <v>99</v>
      </c>
      <c r="E17201" s="1">
        <v>0.94299999999999995</v>
      </c>
      <c r="F17201">
        <v>0.67800000000000005</v>
      </c>
      <c r="G17201">
        <v>0</v>
      </c>
      <c r="H17201">
        <v>18</v>
      </c>
      <c r="J17201">
        <v>3.4000000000000002E-4</v>
      </c>
      <c r="K17201">
        <v>0.217</v>
      </c>
      <c r="L17201">
        <v>1.4088625000000001</v>
      </c>
      <c r="M17201" s="2">
        <f t="shared" si="541"/>
        <v>68.75</v>
      </c>
      <c r="N17201" t="s">
        <v>23</v>
      </c>
    </row>
    <row r="17202" spans="1:14">
      <c r="A17202">
        <v>56</v>
      </c>
      <c r="B17202" t="s">
        <v>8239</v>
      </c>
      <c r="C17202" t="s">
        <v>8240</v>
      </c>
      <c r="D17202">
        <v>496</v>
      </c>
      <c r="E17202" s="1">
        <v>0.88200000000000001</v>
      </c>
      <c r="F17202">
        <v>0.99099999999999999</v>
      </c>
      <c r="G17202">
        <v>1.0980000000000001</v>
      </c>
      <c r="H17202">
        <v>41</v>
      </c>
      <c r="I17202">
        <v>5.7</v>
      </c>
      <c r="J17202">
        <v>1.33E-3</v>
      </c>
      <c r="K17202">
        <v>0.35799999999999998</v>
      </c>
      <c r="L17202">
        <v>1.4088625000000001</v>
      </c>
      <c r="M17202" s="2">
        <f t="shared" si="541"/>
        <v>70</v>
      </c>
      <c r="N17202" t="s">
        <v>23</v>
      </c>
    </row>
    <row r="17203" spans="1:14">
      <c r="A17203">
        <v>57</v>
      </c>
      <c r="B17203" t="s">
        <v>8257</v>
      </c>
      <c r="C17203" t="s">
        <v>8258</v>
      </c>
      <c r="D17203">
        <v>1399</v>
      </c>
      <c r="E17203" s="1">
        <v>0.876</v>
      </c>
      <c r="F17203">
        <v>1.0089999999999999</v>
      </c>
      <c r="G17203">
        <v>5.3999999999999999E-2</v>
      </c>
      <c r="H17203">
        <v>93</v>
      </c>
      <c r="I17203">
        <v>8.8000000000000007</v>
      </c>
      <c r="J17203">
        <v>2.32E-3</v>
      </c>
      <c r="K17203">
        <v>0.30199999999999999</v>
      </c>
      <c r="L17203">
        <v>1.4088625000000001</v>
      </c>
      <c r="M17203" s="2">
        <f t="shared" si="541"/>
        <v>71.25</v>
      </c>
      <c r="N17203" t="s">
        <v>23</v>
      </c>
    </row>
    <row r="17204" spans="1:14">
      <c r="A17204">
        <v>58</v>
      </c>
      <c r="B17204" t="s">
        <v>13119</v>
      </c>
      <c r="C17204" t="s">
        <v>13120</v>
      </c>
      <c r="D17204">
        <v>1529</v>
      </c>
      <c r="E17204" s="1">
        <v>0.85199999999999998</v>
      </c>
      <c r="F17204">
        <v>0.91900000000000004</v>
      </c>
      <c r="G17204">
        <v>0.16600000000000001</v>
      </c>
      <c r="H17204">
        <v>597</v>
      </c>
      <c r="I17204">
        <v>2.5</v>
      </c>
      <c r="J17204">
        <v>3.5100000000000001E-3</v>
      </c>
      <c r="K17204">
        <v>0.129</v>
      </c>
      <c r="L17204">
        <v>1.4088625000000001</v>
      </c>
      <c r="M17204" s="2">
        <f t="shared" si="541"/>
        <v>72.5</v>
      </c>
      <c r="N17204" t="s">
        <v>23</v>
      </c>
    </row>
    <row r="17205" spans="1:14">
      <c r="A17205">
        <v>59</v>
      </c>
      <c r="B17205" t="s">
        <v>13317</v>
      </c>
      <c r="C17205" t="s">
        <v>13318</v>
      </c>
      <c r="D17205">
        <v>446</v>
      </c>
      <c r="E17205" s="1">
        <v>0.78</v>
      </c>
      <c r="G17205">
        <v>0.10299999999999999</v>
      </c>
      <c r="H17205">
        <v>29</v>
      </c>
      <c r="I17205">
        <v>7.5</v>
      </c>
      <c r="J17205">
        <v>1.42E-3</v>
      </c>
      <c r="L17205">
        <v>1.4088625000000001</v>
      </c>
      <c r="M17205" s="2">
        <f t="shared" si="541"/>
        <v>73.75</v>
      </c>
      <c r="N17205" t="s">
        <v>23</v>
      </c>
    </row>
    <row r="17206" spans="1:14">
      <c r="A17206">
        <v>60</v>
      </c>
      <c r="B17206" t="s">
        <v>9047</v>
      </c>
      <c r="C17206" t="s">
        <v>9048</v>
      </c>
      <c r="D17206">
        <v>517</v>
      </c>
      <c r="E17206" s="1">
        <v>0.76100000000000001</v>
      </c>
      <c r="F17206">
        <v>0.97899999999999998</v>
      </c>
      <c r="G17206">
        <v>0.20599999999999999</v>
      </c>
      <c r="H17206">
        <v>34</v>
      </c>
      <c r="I17206">
        <v>7.8</v>
      </c>
      <c r="J17206">
        <v>1.01E-3</v>
      </c>
      <c r="K17206">
        <v>0.3</v>
      </c>
      <c r="L17206">
        <v>1.4088625000000001</v>
      </c>
      <c r="M17206" s="2">
        <f t="shared" si="541"/>
        <v>75</v>
      </c>
      <c r="N17206" t="s">
        <v>23</v>
      </c>
    </row>
    <row r="17207" spans="1:14">
      <c r="A17207">
        <v>61</v>
      </c>
      <c r="B17207" t="s">
        <v>10766</v>
      </c>
      <c r="C17207" t="s">
        <v>10767</v>
      </c>
      <c r="D17207">
        <v>322</v>
      </c>
      <c r="E17207" s="1">
        <v>0.71799999999999997</v>
      </c>
      <c r="F17207">
        <v>1.1439999999999999</v>
      </c>
      <c r="G17207">
        <v>8.6999999999999994E-2</v>
      </c>
      <c r="H17207">
        <v>46</v>
      </c>
      <c r="I17207">
        <v>4.5</v>
      </c>
      <c r="J17207">
        <v>5.9000000000000003E-4</v>
      </c>
      <c r="K17207">
        <v>0.188</v>
      </c>
      <c r="L17207">
        <v>1.4088625000000001</v>
      </c>
      <c r="M17207" s="2">
        <f t="shared" si="541"/>
        <v>76.25</v>
      </c>
      <c r="N17207" t="s">
        <v>23</v>
      </c>
    </row>
    <row r="17208" spans="1:14">
      <c r="A17208">
        <v>62</v>
      </c>
      <c r="B17208" t="s">
        <v>13367</v>
      </c>
      <c r="C17208" t="s">
        <v>13368</v>
      </c>
      <c r="D17208">
        <v>631</v>
      </c>
      <c r="E17208" s="1">
        <v>0.70499999999999996</v>
      </c>
      <c r="F17208">
        <v>0.67900000000000005</v>
      </c>
      <c r="G17208">
        <v>0.36799999999999999</v>
      </c>
      <c r="H17208">
        <v>57</v>
      </c>
      <c r="I17208">
        <v>8.5</v>
      </c>
      <c r="J17208">
        <v>9.7999999999999997E-4</v>
      </c>
      <c r="K17208">
        <v>0.223</v>
      </c>
      <c r="L17208">
        <v>1.4088625000000001</v>
      </c>
      <c r="M17208" s="2">
        <f t="shared" si="541"/>
        <v>77.5</v>
      </c>
      <c r="N17208" t="s">
        <v>23</v>
      </c>
    </row>
    <row r="17209" spans="1:14">
      <c r="A17209">
        <v>63</v>
      </c>
      <c r="B17209" t="s">
        <v>18702</v>
      </c>
      <c r="C17209" t="s">
        <v>18703</v>
      </c>
      <c r="D17209">
        <v>736</v>
      </c>
      <c r="E17209" s="1">
        <v>0.68500000000000005</v>
      </c>
      <c r="F17209">
        <v>1.1000000000000001</v>
      </c>
      <c r="G17209">
        <v>0.16200000000000001</v>
      </c>
      <c r="H17209">
        <v>99</v>
      </c>
      <c r="I17209">
        <v>6</v>
      </c>
      <c r="J17209">
        <v>1.9300000000000001E-3</v>
      </c>
      <c r="K17209">
        <v>0.34200000000000003</v>
      </c>
      <c r="L17209">
        <v>1.4088625000000001</v>
      </c>
      <c r="M17209" s="2">
        <f t="shared" si="541"/>
        <v>78.75</v>
      </c>
      <c r="N17209" t="s">
        <v>23</v>
      </c>
    </row>
    <row r="17210" spans="1:14">
      <c r="A17210">
        <v>64</v>
      </c>
      <c r="B17210" t="s">
        <v>8241</v>
      </c>
      <c r="C17210" t="s">
        <v>8242</v>
      </c>
      <c r="D17210">
        <v>122</v>
      </c>
      <c r="E17210" s="1">
        <v>0.65300000000000002</v>
      </c>
      <c r="F17210">
        <v>0.60699999999999998</v>
      </c>
      <c r="G17210">
        <v>0.24099999999999999</v>
      </c>
      <c r="H17210">
        <v>29</v>
      </c>
      <c r="I17210">
        <v>3.8</v>
      </c>
      <c r="J17210">
        <v>1.6000000000000001E-4</v>
      </c>
      <c r="K17210">
        <v>7.4999999999999997E-2</v>
      </c>
      <c r="L17210">
        <v>1.4088625000000001</v>
      </c>
      <c r="M17210" s="2">
        <f t="shared" si="541"/>
        <v>80</v>
      </c>
      <c r="N17210" t="s">
        <v>23</v>
      </c>
    </row>
    <row r="17211" spans="1:14">
      <c r="A17211">
        <v>65</v>
      </c>
      <c r="B17211" t="s">
        <v>8223</v>
      </c>
      <c r="C17211" t="s">
        <v>8224</v>
      </c>
      <c r="D17211">
        <v>271</v>
      </c>
      <c r="E17211" s="1">
        <v>0.64</v>
      </c>
      <c r="G17211">
        <v>1.19</v>
      </c>
      <c r="H17211">
        <v>21</v>
      </c>
      <c r="I17211">
        <v>7.9</v>
      </c>
      <c r="J17211">
        <v>5.5000000000000003E-4</v>
      </c>
      <c r="L17211">
        <v>1.4088625000000001</v>
      </c>
      <c r="M17211" s="2">
        <f t="shared" ref="M17211:M17226" si="542">A17211/80*100</f>
        <v>81.25</v>
      </c>
      <c r="N17211" t="s">
        <v>23</v>
      </c>
    </row>
    <row r="17212" spans="1:14">
      <c r="A17212">
        <v>66</v>
      </c>
      <c r="B17212" t="s">
        <v>13259</v>
      </c>
      <c r="C17212" t="s">
        <v>13260</v>
      </c>
      <c r="D17212">
        <v>2068</v>
      </c>
      <c r="E17212" s="1">
        <v>0.627</v>
      </c>
      <c r="F17212">
        <v>0.69399999999999995</v>
      </c>
      <c r="G17212">
        <v>0.153</v>
      </c>
      <c r="H17212">
        <v>124</v>
      </c>
      <c r="I17212" t="s">
        <v>18288</v>
      </c>
      <c r="J17212">
        <v>1.73E-3</v>
      </c>
      <c r="K17212">
        <v>0.254</v>
      </c>
      <c r="L17212">
        <v>1.4088625000000001</v>
      </c>
      <c r="M17212" s="2">
        <f t="shared" si="542"/>
        <v>82.5</v>
      </c>
      <c r="N17212" t="s">
        <v>23</v>
      </c>
    </row>
    <row r="17213" spans="1:14">
      <c r="A17213">
        <v>67</v>
      </c>
      <c r="B17213" t="s">
        <v>8235</v>
      </c>
      <c r="C17213" t="s">
        <v>8236</v>
      </c>
      <c r="D17213">
        <v>66</v>
      </c>
      <c r="E17213" s="1">
        <v>0.60499999999999998</v>
      </c>
      <c r="G17213">
        <v>0.5</v>
      </c>
      <c r="H17213">
        <v>18</v>
      </c>
      <c r="J17213">
        <v>3.6000000000000002E-4</v>
      </c>
      <c r="L17213">
        <v>1.4088625000000001</v>
      </c>
      <c r="M17213" s="2">
        <f t="shared" si="542"/>
        <v>83.75</v>
      </c>
      <c r="N17213" t="s">
        <v>23</v>
      </c>
    </row>
    <row r="17214" spans="1:14">
      <c r="A17214">
        <v>68</v>
      </c>
      <c r="B17214" t="s">
        <v>13305</v>
      </c>
      <c r="C17214" t="s">
        <v>13306</v>
      </c>
      <c r="D17214">
        <v>622</v>
      </c>
      <c r="E17214" s="1">
        <v>0.57299999999999995</v>
      </c>
      <c r="F17214">
        <v>0.77500000000000002</v>
      </c>
      <c r="G17214">
        <v>0.16700000000000001</v>
      </c>
      <c r="H17214">
        <v>48</v>
      </c>
      <c r="I17214">
        <v>8.1</v>
      </c>
      <c r="J17214">
        <v>1.31E-3</v>
      </c>
      <c r="K17214">
        <v>0.28599999999999998</v>
      </c>
      <c r="L17214">
        <v>1.4088625000000001</v>
      </c>
      <c r="M17214" s="2">
        <f t="shared" si="542"/>
        <v>85</v>
      </c>
      <c r="N17214" t="s">
        <v>23</v>
      </c>
    </row>
    <row r="17215" spans="1:14">
      <c r="A17215">
        <v>69</v>
      </c>
      <c r="B17215" t="s">
        <v>13333</v>
      </c>
      <c r="C17215" t="s">
        <v>13334</v>
      </c>
      <c r="D17215">
        <v>392</v>
      </c>
      <c r="E17215" s="1">
        <v>0.53500000000000003</v>
      </c>
      <c r="F17215">
        <v>0.86299999999999999</v>
      </c>
      <c r="G17215">
        <v>1.22</v>
      </c>
      <c r="H17215">
        <v>50</v>
      </c>
      <c r="I17215">
        <v>4.5999999999999996</v>
      </c>
      <c r="J17215">
        <v>1.0300000000000001E-3</v>
      </c>
      <c r="K17215">
        <v>0.28899999999999998</v>
      </c>
      <c r="L17215">
        <v>1.4088625000000001</v>
      </c>
      <c r="M17215" s="2">
        <f t="shared" si="542"/>
        <v>86.25</v>
      </c>
      <c r="N17215" t="s">
        <v>23</v>
      </c>
    </row>
    <row r="17216" spans="1:14">
      <c r="A17216">
        <v>70</v>
      </c>
      <c r="B17216" t="s">
        <v>8221</v>
      </c>
      <c r="C17216" t="s">
        <v>8222</v>
      </c>
      <c r="D17216">
        <v>200</v>
      </c>
      <c r="E17216" s="1">
        <v>0.44600000000000001</v>
      </c>
      <c r="G17216">
        <v>0</v>
      </c>
      <c r="H17216">
        <v>37</v>
      </c>
      <c r="I17216">
        <v>6</v>
      </c>
      <c r="J17216">
        <v>3.6999999999999999E-4</v>
      </c>
      <c r="L17216">
        <v>1.4088625000000001</v>
      </c>
      <c r="M17216" s="2">
        <f t="shared" si="542"/>
        <v>87.5</v>
      </c>
      <c r="N17216" t="s">
        <v>23</v>
      </c>
    </row>
    <row r="17217" spans="1:14">
      <c r="A17217">
        <v>71</v>
      </c>
      <c r="B17217" t="s">
        <v>13213</v>
      </c>
      <c r="C17217" t="s">
        <v>13214</v>
      </c>
      <c r="D17217">
        <v>310</v>
      </c>
      <c r="E17217" s="1">
        <v>0.4</v>
      </c>
      <c r="F17217">
        <v>0.48099999999999998</v>
      </c>
      <c r="G17217">
        <v>0</v>
      </c>
      <c r="H17217">
        <v>54</v>
      </c>
      <c r="I17217">
        <v>6.2</v>
      </c>
      <c r="J17217">
        <v>4.8999999999999998E-4</v>
      </c>
      <c r="K17217">
        <v>0.09</v>
      </c>
      <c r="L17217">
        <v>1.4088625000000001</v>
      </c>
      <c r="M17217" s="2">
        <f t="shared" si="542"/>
        <v>88.75</v>
      </c>
      <c r="N17217" t="s">
        <v>23</v>
      </c>
    </row>
    <row r="17218" spans="1:14">
      <c r="A17218">
        <v>72</v>
      </c>
      <c r="B17218" t="s">
        <v>3524</v>
      </c>
      <c r="C17218" t="s">
        <v>3525</v>
      </c>
      <c r="D17218">
        <v>71</v>
      </c>
      <c r="E17218" s="1">
        <v>0.33300000000000002</v>
      </c>
      <c r="G17218">
        <v>0</v>
      </c>
      <c r="H17218">
        <v>18</v>
      </c>
      <c r="J17218">
        <v>2.7999999999999998E-4</v>
      </c>
      <c r="L17218">
        <v>1.4088625000000001</v>
      </c>
      <c r="M17218" s="2">
        <f t="shared" si="542"/>
        <v>90</v>
      </c>
      <c r="N17218" t="s">
        <v>23</v>
      </c>
    </row>
    <row r="17219" spans="1:14">
      <c r="A17219">
        <v>73</v>
      </c>
      <c r="B17219" t="s">
        <v>13171</v>
      </c>
      <c r="C17219" t="s">
        <v>13172</v>
      </c>
      <c r="D17219">
        <v>20</v>
      </c>
      <c r="E17219" s="1">
        <v>0.317</v>
      </c>
      <c r="F17219">
        <v>0.317</v>
      </c>
      <c r="G17219">
        <v>0.1</v>
      </c>
      <c r="H17219">
        <v>20</v>
      </c>
      <c r="J17219">
        <v>6.0000000000000002E-5</v>
      </c>
      <c r="K17219">
        <v>7.8E-2</v>
      </c>
      <c r="L17219">
        <v>1.4088625000000001</v>
      </c>
      <c r="M17219" s="2">
        <f t="shared" si="542"/>
        <v>91.25</v>
      </c>
      <c r="N17219" t="s">
        <v>23</v>
      </c>
    </row>
    <row r="17220" spans="1:14">
      <c r="A17220">
        <v>74</v>
      </c>
      <c r="B17220" t="s">
        <v>13327</v>
      </c>
      <c r="C17220" t="s">
        <v>13328</v>
      </c>
      <c r="D17220">
        <v>90</v>
      </c>
      <c r="E17220" s="1">
        <v>0.31</v>
      </c>
      <c r="F17220">
        <v>0.51900000000000002</v>
      </c>
      <c r="G17220">
        <v>1.5</v>
      </c>
      <c r="H17220">
        <v>16</v>
      </c>
      <c r="J17220">
        <v>1.7000000000000001E-4</v>
      </c>
      <c r="K17220">
        <v>0.124</v>
      </c>
      <c r="L17220">
        <v>1.4088625000000001</v>
      </c>
      <c r="M17220" s="2">
        <f t="shared" si="542"/>
        <v>92.5</v>
      </c>
      <c r="N17220" t="s">
        <v>23</v>
      </c>
    </row>
    <row r="17221" spans="1:14">
      <c r="A17221">
        <v>75</v>
      </c>
      <c r="B17221" t="s">
        <v>8255</v>
      </c>
      <c r="C17221" t="s">
        <v>8256</v>
      </c>
      <c r="D17221">
        <v>351</v>
      </c>
      <c r="E17221" s="1">
        <v>0.26200000000000001</v>
      </c>
      <c r="F17221">
        <v>0.311</v>
      </c>
      <c r="G17221">
        <v>2.7E-2</v>
      </c>
      <c r="H17221">
        <v>74</v>
      </c>
      <c r="I17221">
        <v>9.3000000000000007</v>
      </c>
      <c r="J17221">
        <v>7.7999999999999999E-4</v>
      </c>
      <c r="K17221">
        <v>0.114</v>
      </c>
      <c r="L17221">
        <v>1.4088625000000001</v>
      </c>
      <c r="M17221" s="2">
        <f t="shared" si="542"/>
        <v>93.75</v>
      </c>
      <c r="N17221" t="s">
        <v>23</v>
      </c>
    </row>
    <row r="17222" spans="1:14">
      <c r="A17222">
        <v>76</v>
      </c>
      <c r="B17222" t="s">
        <v>8253</v>
      </c>
      <c r="C17222" t="s">
        <v>8254</v>
      </c>
      <c r="D17222">
        <v>406</v>
      </c>
      <c r="E17222" s="1">
        <v>0.25</v>
      </c>
      <c r="F17222">
        <v>0.376</v>
      </c>
      <c r="G17222">
        <v>5.8999999999999997E-2</v>
      </c>
      <c r="H17222">
        <v>34</v>
      </c>
      <c r="I17222">
        <v>9.9</v>
      </c>
      <c r="J17222">
        <v>4.0999999999999999E-4</v>
      </c>
      <c r="K17222">
        <v>0.13</v>
      </c>
      <c r="L17222">
        <v>1.4088625000000001</v>
      </c>
      <c r="M17222" s="2">
        <f t="shared" si="542"/>
        <v>95</v>
      </c>
      <c r="N17222" t="s">
        <v>23</v>
      </c>
    </row>
    <row r="17223" spans="1:14">
      <c r="A17223">
        <v>77</v>
      </c>
      <c r="B17223" t="s">
        <v>8225</v>
      </c>
      <c r="C17223" t="s">
        <v>8226</v>
      </c>
      <c r="D17223">
        <v>85</v>
      </c>
      <c r="E17223" s="1">
        <v>0.152</v>
      </c>
      <c r="G17223">
        <v>8.3000000000000004E-2</v>
      </c>
      <c r="H17223">
        <v>12</v>
      </c>
      <c r="J17223">
        <v>2.4000000000000001E-4</v>
      </c>
      <c r="L17223">
        <v>1.4088625000000001</v>
      </c>
      <c r="M17223" s="2">
        <f t="shared" si="542"/>
        <v>96.25</v>
      </c>
      <c r="N17223" t="s">
        <v>23</v>
      </c>
    </row>
    <row r="17224" spans="1:14">
      <c r="A17224">
        <v>78</v>
      </c>
      <c r="B17224" t="s">
        <v>8229</v>
      </c>
      <c r="C17224" t="s">
        <v>8230</v>
      </c>
      <c r="D17224">
        <v>209</v>
      </c>
      <c r="E17224" s="1">
        <v>9.9000000000000005E-2</v>
      </c>
      <c r="F17224">
        <v>0.14199999999999999</v>
      </c>
      <c r="G17224">
        <v>4.8000000000000001E-2</v>
      </c>
      <c r="H17224">
        <v>42</v>
      </c>
      <c r="I17224" t="s">
        <v>18288</v>
      </c>
      <c r="J17224">
        <v>3.5E-4</v>
      </c>
      <c r="K17224">
        <v>5.2999999999999999E-2</v>
      </c>
      <c r="L17224">
        <v>1.4088625000000001</v>
      </c>
      <c r="M17224" s="2">
        <f t="shared" si="542"/>
        <v>97.5</v>
      </c>
      <c r="N17224" t="s">
        <v>23</v>
      </c>
    </row>
    <row r="17225" spans="1:14">
      <c r="A17225">
        <v>79</v>
      </c>
      <c r="B17225" t="s">
        <v>8249</v>
      </c>
      <c r="C17225" t="s">
        <v>8250</v>
      </c>
      <c r="D17225">
        <v>111</v>
      </c>
      <c r="E17225" s="1">
        <v>0.09</v>
      </c>
      <c r="G17225">
        <v>0.41499999999999998</v>
      </c>
      <c r="H17225">
        <v>94</v>
      </c>
      <c r="I17225">
        <v>2.7</v>
      </c>
      <c r="J17225">
        <v>8.0000000000000007E-5</v>
      </c>
      <c r="L17225">
        <v>1.4088625000000001</v>
      </c>
      <c r="M17225" s="2">
        <f t="shared" si="542"/>
        <v>98.75</v>
      </c>
      <c r="N17225" t="s">
        <v>23</v>
      </c>
    </row>
    <row r="17226" spans="1:14">
      <c r="A17226">
        <v>80</v>
      </c>
      <c r="B17226" t="s">
        <v>13353</v>
      </c>
      <c r="C17226" t="s">
        <v>13354</v>
      </c>
      <c r="D17226">
        <v>1</v>
      </c>
      <c r="E17226" s="1">
        <v>1.2E-2</v>
      </c>
      <c r="F17226">
        <v>1.2E-2</v>
      </c>
      <c r="G17226">
        <v>0</v>
      </c>
      <c r="H17226">
        <v>42</v>
      </c>
      <c r="J17226">
        <v>1.0000000000000001E-5</v>
      </c>
      <c r="K17226">
        <v>5.0000000000000001E-3</v>
      </c>
      <c r="L17226">
        <v>1.4088625000000001</v>
      </c>
      <c r="M17226" s="2">
        <f t="shared" si="542"/>
        <v>100</v>
      </c>
      <c r="N17226" t="s">
        <v>23</v>
      </c>
    </row>
    <row r="17227" spans="1:14" s="3" customFormat="1">
      <c r="E17227" s="4"/>
      <c r="M17227" s="5"/>
    </row>
    <row r="17228" spans="1:14">
      <c r="A17228">
        <v>1</v>
      </c>
      <c r="B17228" t="s">
        <v>2611</v>
      </c>
      <c r="C17228" t="s">
        <v>2610</v>
      </c>
      <c r="D17228">
        <v>1873</v>
      </c>
      <c r="E17228" s="1">
        <v>2</v>
      </c>
      <c r="F17228">
        <v>2.4409999999999998</v>
      </c>
      <c r="G17228">
        <v>0.14299999999999999</v>
      </c>
      <c r="H17228">
        <v>35</v>
      </c>
      <c r="I17228" t="s">
        <v>18288</v>
      </c>
      <c r="J17228">
        <v>3.5500000000000002E-3</v>
      </c>
      <c r="K17228">
        <v>1.3959999999999999</v>
      </c>
      <c r="L17228">
        <f>AVERAGE(E17228:E17265)</f>
        <v>0.64660526315789502</v>
      </c>
      <c r="M17228" s="2">
        <f t="shared" ref="M17228:M17265" si="543">A17228/38*100</f>
        <v>2.6315789473684208</v>
      </c>
      <c r="N17228" t="s">
        <v>106</v>
      </c>
    </row>
    <row r="17229" spans="1:14">
      <c r="A17229">
        <v>2</v>
      </c>
      <c r="B17229" t="s">
        <v>1160</v>
      </c>
      <c r="C17229" t="s">
        <v>1159</v>
      </c>
      <c r="D17229">
        <v>2064</v>
      </c>
      <c r="E17229" s="1">
        <v>1.8180000000000001</v>
      </c>
      <c r="F17229">
        <v>2.278</v>
      </c>
      <c r="G17229">
        <v>0.74199999999999999</v>
      </c>
      <c r="H17229">
        <v>31</v>
      </c>
      <c r="I17229" t="s">
        <v>18288</v>
      </c>
      <c r="J17229">
        <v>3.13E-3</v>
      </c>
      <c r="K17229">
        <v>0.871</v>
      </c>
      <c r="L17229">
        <v>0.64660526315789502</v>
      </c>
      <c r="M17229" s="2">
        <f t="shared" si="543"/>
        <v>5.2631578947368416</v>
      </c>
      <c r="N17229" t="s">
        <v>106</v>
      </c>
    </row>
    <row r="17230" spans="1:14">
      <c r="A17230">
        <v>3</v>
      </c>
      <c r="B17230" t="s">
        <v>2279</v>
      </c>
      <c r="C17230" t="s">
        <v>2278</v>
      </c>
      <c r="D17230">
        <v>924</v>
      </c>
      <c r="E17230" s="1">
        <v>1.6379999999999999</v>
      </c>
      <c r="F17230">
        <v>1.663</v>
      </c>
      <c r="I17230">
        <v>5.2</v>
      </c>
      <c r="J17230">
        <v>3.3999999999999998E-3</v>
      </c>
      <c r="K17230">
        <v>0.63900000000000001</v>
      </c>
      <c r="L17230">
        <v>0.64660526315789502</v>
      </c>
      <c r="M17230" s="2">
        <f t="shared" si="543"/>
        <v>7.8947368421052628</v>
      </c>
      <c r="N17230" t="s">
        <v>106</v>
      </c>
    </row>
    <row r="17231" spans="1:14">
      <c r="A17231">
        <v>4</v>
      </c>
      <c r="B17231" t="s">
        <v>4589</v>
      </c>
      <c r="C17231" t="s">
        <v>4588</v>
      </c>
      <c r="D17231">
        <v>4497</v>
      </c>
      <c r="E17231" s="1">
        <v>1.5309999999999999</v>
      </c>
      <c r="F17231">
        <v>1.8009999999999999</v>
      </c>
      <c r="G17231">
        <v>0.23699999999999999</v>
      </c>
      <c r="H17231">
        <v>114</v>
      </c>
      <c r="I17231">
        <v>9.3000000000000007</v>
      </c>
      <c r="J17231">
        <v>8.1099999999999992E-3</v>
      </c>
      <c r="K17231">
        <v>0.65</v>
      </c>
      <c r="L17231">
        <v>0.64660526315789502</v>
      </c>
      <c r="M17231" s="2">
        <f t="shared" si="543"/>
        <v>10.526315789473683</v>
      </c>
      <c r="N17231" t="s">
        <v>106</v>
      </c>
    </row>
    <row r="17232" spans="1:14">
      <c r="A17232">
        <v>5</v>
      </c>
      <c r="B17232" t="s">
        <v>6985</v>
      </c>
      <c r="C17232" t="s">
        <v>6986</v>
      </c>
      <c r="D17232">
        <v>2809</v>
      </c>
      <c r="E17232" s="1">
        <v>1.417</v>
      </c>
      <c r="F17232">
        <v>1.915</v>
      </c>
      <c r="G17232">
        <v>0.503</v>
      </c>
      <c r="H17232">
        <v>157</v>
      </c>
      <c r="I17232">
        <v>4.4000000000000004</v>
      </c>
      <c r="J17232">
        <v>1.098E-2</v>
      </c>
      <c r="K17232">
        <v>0.64900000000000002</v>
      </c>
      <c r="L17232">
        <v>0.64660526315789502</v>
      </c>
      <c r="M17232" s="2">
        <f t="shared" si="543"/>
        <v>13.157894736842104</v>
      </c>
      <c r="N17232" t="s">
        <v>106</v>
      </c>
    </row>
    <row r="17233" spans="1:14">
      <c r="A17233">
        <v>6</v>
      </c>
      <c r="B17233" t="s">
        <v>3953</v>
      </c>
      <c r="C17233" t="s">
        <v>3952</v>
      </c>
      <c r="D17233">
        <v>712</v>
      </c>
      <c r="E17233" s="1">
        <v>1.194</v>
      </c>
      <c r="F17233">
        <v>1.619</v>
      </c>
      <c r="G17233">
        <v>0.14699999999999999</v>
      </c>
      <c r="H17233">
        <v>34</v>
      </c>
      <c r="I17233">
        <v>7.4</v>
      </c>
      <c r="J17233">
        <v>1.73E-3</v>
      </c>
      <c r="K17233">
        <v>0.61599999999999999</v>
      </c>
      <c r="L17233">
        <v>0.64660526315789502</v>
      </c>
      <c r="M17233" s="2">
        <f t="shared" si="543"/>
        <v>15.789473684210526</v>
      </c>
      <c r="N17233" t="s">
        <v>106</v>
      </c>
    </row>
    <row r="17234" spans="1:14">
      <c r="A17234">
        <v>7</v>
      </c>
      <c r="B17234" t="s">
        <v>2259</v>
      </c>
      <c r="C17234" t="s">
        <v>2258</v>
      </c>
      <c r="D17234">
        <v>1089</v>
      </c>
      <c r="E17234" s="1">
        <v>1.054</v>
      </c>
      <c r="F17234">
        <v>1.339</v>
      </c>
      <c r="G17234">
        <v>2.1000000000000001E-2</v>
      </c>
      <c r="H17234">
        <v>48</v>
      </c>
      <c r="I17234">
        <v>8.9</v>
      </c>
      <c r="J17234">
        <v>1.8500000000000001E-3</v>
      </c>
      <c r="K17234">
        <v>0.46600000000000003</v>
      </c>
      <c r="L17234">
        <v>0.64660526315789502</v>
      </c>
      <c r="M17234" s="2">
        <f t="shared" si="543"/>
        <v>18.421052631578945</v>
      </c>
      <c r="N17234" t="s">
        <v>106</v>
      </c>
    </row>
    <row r="17235" spans="1:14">
      <c r="A17235">
        <v>8</v>
      </c>
      <c r="B17235" t="s">
        <v>2687</v>
      </c>
      <c r="C17235" t="s">
        <v>2686</v>
      </c>
      <c r="D17235">
        <v>1830</v>
      </c>
      <c r="E17235" s="1">
        <v>0.96799999999999997</v>
      </c>
      <c r="F17235">
        <v>1.66</v>
      </c>
      <c r="G17235">
        <v>0.254</v>
      </c>
      <c r="H17235">
        <v>63</v>
      </c>
      <c r="I17235">
        <v>7.8</v>
      </c>
      <c r="J17235">
        <v>3.4199999999999999E-3</v>
      </c>
      <c r="K17235">
        <v>0.54800000000000004</v>
      </c>
      <c r="L17235">
        <v>0.64660526315789502</v>
      </c>
      <c r="M17235" s="2">
        <f t="shared" si="543"/>
        <v>21.052631578947366</v>
      </c>
      <c r="N17235" t="s">
        <v>106</v>
      </c>
    </row>
    <row r="17236" spans="1:14">
      <c r="A17236">
        <v>9</v>
      </c>
      <c r="B17236" t="s">
        <v>5818</v>
      </c>
      <c r="C17236" t="s">
        <v>5817</v>
      </c>
      <c r="D17236">
        <v>452</v>
      </c>
      <c r="E17236" s="1">
        <v>0.89600000000000002</v>
      </c>
      <c r="F17236">
        <v>1.2669999999999999</v>
      </c>
      <c r="G17236">
        <v>0.92900000000000005</v>
      </c>
      <c r="H17236">
        <v>28</v>
      </c>
      <c r="I17236">
        <v>8</v>
      </c>
      <c r="J17236">
        <v>1.2199999999999999E-3</v>
      </c>
      <c r="K17236">
        <v>0.59799999999999998</v>
      </c>
      <c r="L17236">
        <v>0.64660526315789502</v>
      </c>
      <c r="M17236" s="2">
        <f t="shared" si="543"/>
        <v>23.684210526315788</v>
      </c>
      <c r="N17236" t="s">
        <v>106</v>
      </c>
    </row>
    <row r="17237" spans="1:14">
      <c r="A17237">
        <v>10</v>
      </c>
      <c r="B17237" t="s">
        <v>4213</v>
      </c>
      <c r="C17237" t="s">
        <v>4212</v>
      </c>
      <c r="D17237">
        <v>165</v>
      </c>
      <c r="E17237" s="1">
        <v>0.88200000000000001</v>
      </c>
      <c r="G17237">
        <v>0.154</v>
      </c>
      <c r="H17237">
        <v>13</v>
      </c>
      <c r="I17237">
        <v>5.3</v>
      </c>
      <c r="J17237">
        <v>1.2899999999999999E-3</v>
      </c>
      <c r="L17237">
        <v>0.64660526315789502</v>
      </c>
      <c r="M17237" s="2">
        <f t="shared" si="543"/>
        <v>26.315789473684209</v>
      </c>
      <c r="N17237" t="s">
        <v>106</v>
      </c>
    </row>
    <row r="17238" spans="1:14">
      <c r="A17238">
        <v>11</v>
      </c>
      <c r="B17238" t="s">
        <v>2920</v>
      </c>
      <c r="C17238" t="s">
        <v>2919</v>
      </c>
      <c r="D17238">
        <v>580</v>
      </c>
      <c r="E17238" s="1">
        <v>0.83299999999999996</v>
      </c>
      <c r="F17238">
        <v>1.3220000000000001</v>
      </c>
      <c r="G17238">
        <v>0.128</v>
      </c>
      <c r="H17238">
        <v>39</v>
      </c>
      <c r="I17238">
        <v>6.8</v>
      </c>
      <c r="J17238">
        <v>1.74E-3</v>
      </c>
      <c r="K17238">
        <v>0.54100000000000004</v>
      </c>
      <c r="L17238">
        <v>0.64660526315789502</v>
      </c>
      <c r="M17238" s="2">
        <f t="shared" si="543"/>
        <v>28.947368421052634</v>
      </c>
      <c r="N17238" t="s">
        <v>106</v>
      </c>
    </row>
    <row r="17239" spans="1:14">
      <c r="A17239">
        <v>12</v>
      </c>
      <c r="B17239" t="s">
        <v>1122</v>
      </c>
      <c r="C17239" t="s">
        <v>1121</v>
      </c>
      <c r="D17239">
        <v>507</v>
      </c>
      <c r="E17239" s="1">
        <v>0.83099999999999996</v>
      </c>
      <c r="F17239">
        <v>1.0529999999999999</v>
      </c>
      <c r="G17239">
        <v>0.23100000000000001</v>
      </c>
      <c r="H17239">
        <v>26</v>
      </c>
      <c r="I17239">
        <v>7.5</v>
      </c>
      <c r="J17239">
        <v>1.49E-3</v>
      </c>
      <c r="K17239">
        <v>0.45400000000000001</v>
      </c>
      <c r="L17239">
        <v>0.64660526315789502</v>
      </c>
      <c r="M17239" s="2">
        <f t="shared" si="543"/>
        <v>31.578947368421051</v>
      </c>
      <c r="N17239" t="s">
        <v>106</v>
      </c>
    </row>
    <row r="17240" spans="1:14">
      <c r="A17240">
        <v>13</v>
      </c>
      <c r="B17240" t="s">
        <v>2331</v>
      </c>
      <c r="C17240" t="s">
        <v>2330</v>
      </c>
      <c r="D17240">
        <v>401</v>
      </c>
      <c r="E17240" s="1">
        <v>0.82899999999999996</v>
      </c>
      <c r="F17240">
        <v>1.3939999999999999</v>
      </c>
      <c r="G17240">
        <v>0.375</v>
      </c>
      <c r="H17240">
        <v>24</v>
      </c>
      <c r="I17240">
        <v>7.4</v>
      </c>
      <c r="J17240">
        <v>1.58E-3</v>
      </c>
      <c r="K17240">
        <v>0.90700000000000003</v>
      </c>
      <c r="L17240">
        <v>0.64660526315789502</v>
      </c>
      <c r="M17240" s="2">
        <f t="shared" si="543"/>
        <v>34.210526315789473</v>
      </c>
      <c r="N17240" t="s">
        <v>106</v>
      </c>
    </row>
    <row r="17241" spans="1:14">
      <c r="A17241">
        <v>14</v>
      </c>
      <c r="B17241" t="s">
        <v>2685</v>
      </c>
      <c r="C17241" t="s">
        <v>2684</v>
      </c>
      <c r="D17241">
        <v>303</v>
      </c>
      <c r="E17241" s="1">
        <v>0.73799999999999999</v>
      </c>
      <c r="F17241">
        <v>1.0309999999999999</v>
      </c>
      <c r="G17241">
        <v>0.13</v>
      </c>
      <c r="H17241">
        <v>23</v>
      </c>
      <c r="I17241">
        <v>6.6</v>
      </c>
      <c r="J17241">
        <v>7.6999999999999996E-4</v>
      </c>
      <c r="K17241">
        <v>0.44700000000000001</v>
      </c>
      <c r="L17241">
        <v>0.64660526315789502</v>
      </c>
      <c r="M17241" s="2">
        <f t="shared" si="543"/>
        <v>36.84210526315789</v>
      </c>
      <c r="N17241" t="s">
        <v>106</v>
      </c>
    </row>
    <row r="17242" spans="1:14">
      <c r="A17242">
        <v>15</v>
      </c>
      <c r="B17242" t="s">
        <v>2233</v>
      </c>
      <c r="C17242" t="s">
        <v>2232</v>
      </c>
      <c r="D17242">
        <v>888</v>
      </c>
      <c r="E17242" s="1">
        <v>0.67700000000000005</v>
      </c>
      <c r="G17242">
        <v>0.09</v>
      </c>
      <c r="H17242">
        <v>67</v>
      </c>
      <c r="I17242">
        <v>8.8000000000000007</v>
      </c>
      <c r="J17242">
        <v>1.3600000000000001E-3</v>
      </c>
      <c r="L17242">
        <v>0.64660526315789502</v>
      </c>
      <c r="M17242" s="2">
        <f t="shared" si="543"/>
        <v>39.473684210526315</v>
      </c>
      <c r="N17242" t="s">
        <v>106</v>
      </c>
    </row>
    <row r="17243" spans="1:14">
      <c r="A17243">
        <v>16</v>
      </c>
      <c r="B17243" t="s">
        <v>6604</v>
      </c>
      <c r="C17243" t="s">
        <v>6603</v>
      </c>
      <c r="D17243">
        <v>112</v>
      </c>
      <c r="E17243" s="1">
        <v>0.66700000000000004</v>
      </c>
      <c r="F17243">
        <v>0.38100000000000001</v>
      </c>
      <c r="G17243">
        <v>0.26700000000000002</v>
      </c>
      <c r="H17243">
        <v>15</v>
      </c>
      <c r="I17243">
        <v>8.6</v>
      </c>
      <c r="J17243">
        <v>4.6000000000000001E-4</v>
      </c>
      <c r="K17243">
        <v>0.26900000000000002</v>
      </c>
      <c r="L17243">
        <v>0.64660526315789502</v>
      </c>
      <c r="M17243" s="2">
        <f t="shared" si="543"/>
        <v>42.105263157894733</v>
      </c>
      <c r="N17243" t="s">
        <v>106</v>
      </c>
    </row>
    <row r="17244" spans="1:14">
      <c r="A17244">
        <v>17</v>
      </c>
      <c r="B17244" t="s">
        <v>2683</v>
      </c>
      <c r="C17244" t="s">
        <v>2682</v>
      </c>
      <c r="D17244">
        <v>263</v>
      </c>
      <c r="E17244" s="1">
        <v>0.61099999999999999</v>
      </c>
      <c r="G17244">
        <v>0.75</v>
      </c>
      <c r="H17244">
        <v>16</v>
      </c>
      <c r="I17244">
        <v>6.4</v>
      </c>
      <c r="J17244">
        <v>1.17E-3</v>
      </c>
      <c r="L17244">
        <v>0.64660526315789502</v>
      </c>
      <c r="M17244" s="2">
        <f t="shared" si="543"/>
        <v>44.736842105263158</v>
      </c>
      <c r="N17244" t="s">
        <v>106</v>
      </c>
    </row>
    <row r="17245" spans="1:14">
      <c r="A17245">
        <v>18</v>
      </c>
      <c r="B17245" t="s">
        <v>646</v>
      </c>
      <c r="C17245" t="s">
        <v>645</v>
      </c>
      <c r="D17245">
        <v>114</v>
      </c>
      <c r="E17245" s="1">
        <v>0.60899999999999999</v>
      </c>
      <c r="G17245">
        <v>0.28599999999999998</v>
      </c>
      <c r="H17245">
        <v>14</v>
      </c>
      <c r="I17245">
        <v>8.1</v>
      </c>
      <c r="J17245">
        <v>3.6999999999999999E-4</v>
      </c>
      <c r="L17245">
        <v>0.64660526315789502</v>
      </c>
      <c r="M17245" s="2">
        <f t="shared" si="543"/>
        <v>47.368421052631575</v>
      </c>
      <c r="N17245" t="s">
        <v>106</v>
      </c>
    </row>
    <row r="17246" spans="1:14">
      <c r="A17246">
        <v>19</v>
      </c>
      <c r="B17246" t="s">
        <v>2966</v>
      </c>
      <c r="C17246" t="s">
        <v>2965</v>
      </c>
      <c r="D17246">
        <v>279</v>
      </c>
      <c r="E17246" s="1">
        <v>0.58099999999999996</v>
      </c>
      <c r="F17246">
        <v>0.879</v>
      </c>
      <c r="G17246">
        <v>0.15</v>
      </c>
      <c r="H17246">
        <v>20</v>
      </c>
      <c r="I17246">
        <v>8.1</v>
      </c>
      <c r="J17246">
        <v>5.0000000000000001E-4</v>
      </c>
      <c r="K17246">
        <v>0.26900000000000002</v>
      </c>
      <c r="L17246">
        <v>0.64660526315789502</v>
      </c>
      <c r="M17246" s="2">
        <f t="shared" si="543"/>
        <v>50</v>
      </c>
      <c r="N17246" t="s">
        <v>106</v>
      </c>
    </row>
    <row r="17247" spans="1:14">
      <c r="A17247">
        <v>20</v>
      </c>
      <c r="B17247" t="s">
        <v>2681</v>
      </c>
      <c r="C17247" t="s">
        <v>2680</v>
      </c>
      <c r="D17247">
        <v>623</v>
      </c>
      <c r="E17247" s="1">
        <v>0.56899999999999995</v>
      </c>
      <c r="F17247">
        <v>0.58399999999999996</v>
      </c>
      <c r="G17247">
        <v>9.8000000000000004E-2</v>
      </c>
      <c r="H17247">
        <v>51</v>
      </c>
      <c r="I17247" t="s">
        <v>18288</v>
      </c>
      <c r="J17247">
        <v>1.17E-3</v>
      </c>
      <c r="K17247">
        <v>0.25900000000000001</v>
      </c>
      <c r="L17247">
        <v>0.64660526315789502</v>
      </c>
      <c r="M17247" s="2">
        <f t="shared" si="543"/>
        <v>52.631578947368418</v>
      </c>
      <c r="N17247" t="s">
        <v>106</v>
      </c>
    </row>
    <row r="17248" spans="1:14">
      <c r="A17248">
        <v>21</v>
      </c>
      <c r="B17248" t="s">
        <v>2679</v>
      </c>
      <c r="C17248" t="s">
        <v>2678</v>
      </c>
      <c r="D17248">
        <v>1231</v>
      </c>
      <c r="E17248" s="1">
        <v>0.55600000000000005</v>
      </c>
      <c r="F17248">
        <v>0.66900000000000004</v>
      </c>
      <c r="G17248">
        <v>0.154</v>
      </c>
      <c r="H17248">
        <v>52</v>
      </c>
      <c r="I17248" t="s">
        <v>18288</v>
      </c>
      <c r="J17248">
        <v>1.74E-3</v>
      </c>
      <c r="K17248">
        <v>0.39600000000000002</v>
      </c>
      <c r="L17248">
        <v>0.64660526315789502</v>
      </c>
      <c r="M17248" s="2">
        <f t="shared" si="543"/>
        <v>55.26315789473685</v>
      </c>
      <c r="N17248" t="s">
        <v>106</v>
      </c>
    </row>
    <row r="17249" spans="1:14">
      <c r="A17249">
        <v>22</v>
      </c>
      <c r="B17249" t="s">
        <v>2677</v>
      </c>
      <c r="C17249" t="s">
        <v>2676</v>
      </c>
      <c r="D17249">
        <v>446</v>
      </c>
      <c r="E17249" s="1">
        <v>0.52300000000000002</v>
      </c>
      <c r="F17249">
        <v>0.83099999999999996</v>
      </c>
      <c r="G17249">
        <v>5.2999999999999999E-2</v>
      </c>
      <c r="H17249">
        <v>19</v>
      </c>
      <c r="I17249" t="s">
        <v>18288</v>
      </c>
      <c r="J17249">
        <v>1.08E-3</v>
      </c>
      <c r="K17249">
        <v>0.52</v>
      </c>
      <c r="L17249">
        <v>0.64660526315789502</v>
      </c>
      <c r="M17249" s="2">
        <f t="shared" si="543"/>
        <v>57.894736842105267</v>
      </c>
      <c r="N17249" t="s">
        <v>106</v>
      </c>
    </row>
    <row r="17250" spans="1:14">
      <c r="A17250">
        <v>23</v>
      </c>
      <c r="B17250" t="s">
        <v>2449</v>
      </c>
      <c r="C17250" t="s">
        <v>2448</v>
      </c>
      <c r="D17250">
        <v>240</v>
      </c>
      <c r="E17250" s="1">
        <v>0.38300000000000001</v>
      </c>
      <c r="F17250">
        <v>0.58899999999999997</v>
      </c>
      <c r="G17250">
        <v>3.2000000000000001E-2</v>
      </c>
      <c r="H17250">
        <v>31</v>
      </c>
      <c r="I17250">
        <v>7.9</v>
      </c>
      <c r="J17250">
        <v>4.4999999999999999E-4</v>
      </c>
      <c r="K17250">
        <v>0.184</v>
      </c>
      <c r="L17250">
        <v>0.64660526315789502</v>
      </c>
      <c r="M17250" s="2">
        <f t="shared" si="543"/>
        <v>60.526315789473685</v>
      </c>
      <c r="N17250" t="s">
        <v>106</v>
      </c>
    </row>
    <row r="17251" spans="1:14">
      <c r="A17251">
        <v>24</v>
      </c>
      <c r="B17251" t="s">
        <v>4131</v>
      </c>
      <c r="C17251" t="s">
        <v>4130</v>
      </c>
      <c r="D17251">
        <v>237</v>
      </c>
      <c r="E17251" s="1">
        <v>0.36399999999999999</v>
      </c>
      <c r="G17251">
        <v>0.08</v>
      </c>
      <c r="H17251">
        <v>25</v>
      </c>
      <c r="I17251">
        <v>7.1</v>
      </c>
      <c r="J17251">
        <v>9.1E-4</v>
      </c>
      <c r="L17251">
        <v>0.64660526315789502</v>
      </c>
      <c r="M17251" s="2">
        <f t="shared" si="543"/>
        <v>63.157894736842103</v>
      </c>
      <c r="N17251" t="s">
        <v>106</v>
      </c>
    </row>
    <row r="17252" spans="1:14">
      <c r="A17252">
        <v>25</v>
      </c>
      <c r="B17252" t="s">
        <v>2675</v>
      </c>
      <c r="C17252" t="s">
        <v>2674</v>
      </c>
      <c r="D17252">
        <v>451</v>
      </c>
      <c r="E17252" s="1">
        <v>0.33800000000000002</v>
      </c>
      <c r="G17252">
        <v>6.4000000000000001E-2</v>
      </c>
      <c r="H17252">
        <v>47</v>
      </c>
      <c r="I17252" t="s">
        <v>18288</v>
      </c>
      <c r="J17252">
        <v>1.1900000000000001E-3</v>
      </c>
      <c r="L17252">
        <v>0.64660526315789502</v>
      </c>
      <c r="M17252" s="2">
        <f t="shared" si="543"/>
        <v>65.789473684210535</v>
      </c>
      <c r="N17252" t="s">
        <v>106</v>
      </c>
    </row>
    <row r="17253" spans="1:14">
      <c r="A17253">
        <v>26</v>
      </c>
      <c r="B17253" t="s">
        <v>2327</v>
      </c>
      <c r="C17253" t="s">
        <v>2326</v>
      </c>
      <c r="D17253">
        <v>117</v>
      </c>
      <c r="E17253" s="1">
        <v>0.28599999999999998</v>
      </c>
      <c r="F17253">
        <v>0.51300000000000001</v>
      </c>
      <c r="G17253">
        <v>0</v>
      </c>
      <c r="H17253">
        <v>23</v>
      </c>
      <c r="I17253">
        <v>6</v>
      </c>
      <c r="J17253">
        <v>4.8000000000000001E-4</v>
      </c>
      <c r="K17253">
        <v>0.23599999999999999</v>
      </c>
      <c r="L17253">
        <v>0.64660526315789502</v>
      </c>
      <c r="M17253" s="2">
        <f t="shared" si="543"/>
        <v>68.421052631578945</v>
      </c>
      <c r="N17253" t="s">
        <v>106</v>
      </c>
    </row>
    <row r="17254" spans="1:14">
      <c r="A17254">
        <v>27</v>
      </c>
      <c r="B17254" t="s">
        <v>1741</v>
      </c>
      <c r="C17254" t="s">
        <v>1740</v>
      </c>
      <c r="D17254">
        <v>152</v>
      </c>
      <c r="E17254" s="1">
        <v>0.27100000000000002</v>
      </c>
      <c r="F17254">
        <v>0.34300000000000003</v>
      </c>
      <c r="G17254">
        <v>0.158</v>
      </c>
      <c r="H17254">
        <v>19</v>
      </c>
      <c r="I17254" t="s">
        <v>18288</v>
      </c>
      <c r="J17254">
        <v>4.6999999999999999E-4</v>
      </c>
      <c r="K17254">
        <v>0.26900000000000002</v>
      </c>
      <c r="L17254">
        <v>0.64660526315789502</v>
      </c>
      <c r="M17254" s="2">
        <f t="shared" si="543"/>
        <v>71.05263157894737</v>
      </c>
      <c r="N17254" t="s">
        <v>106</v>
      </c>
    </row>
    <row r="17255" spans="1:14">
      <c r="A17255">
        <v>28</v>
      </c>
      <c r="B17255" t="s">
        <v>2673</v>
      </c>
      <c r="C17255" t="s">
        <v>2672</v>
      </c>
      <c r="D17255">
        <v>412</v>
      </c>
      <c r="E17255" s="1">
        <v>0.22600000000000001</v>
      </c>
      <c r="F17255">
        <v>0.25600000000000001</v>
      </c>
      <c r="G17255">
        <v>0</v>
      </c>
      <c r="H17255">
        <v>27</v>
      </c>
      <c r="I17255" t="s">
        <v>18288</v>
      </c>
      <c r="J17255">
        <v>4.0999999999999999E-4</v>
      </c>
      <c r="K17255">
        <v>0.19900000000000001</v>
      </c>
      <c r="L17255">
        <v>0.64660526315789502</v>
      </c>
      <c r="M17255" s="2">
        <f t="shared" si="543"/>
        <v>73.68421052631578</v>
      </c>
      <c r="N17255" t="s">
        <v>106</v>
      </c>
    </row>
    <row r="17256" spans="1:14">
      <c r="A17256">
        <v>29</v>
      </c>
      <c r="B17256" t="s">
        <v>2671</v>
      </c>
      <c r="C17256" t="s">
        <v>2670</v>
      </c>
      <c r="D17256">
        <v>25</v>
      </c>
      <c r="E17256" s="1">
        <v>0.222</v>
      </c>
      <c r="F17256">
        <v>0.16900000000000001</v>
      </c>
      <c r="G17256">
        <v>0</v>
      </c>
      <c r="H17256">
        <v>16</v>
      </c>
      <c r="J17256">
        <v>6.9999999999999994E-5</v>
      </c>
      <c r="K17256">
        <v>6.5000000000000002E-2</v>
      </c>
      <c r="L17256">
        <v>0.64660526315789502</v>
      </c>
      <c r="M17256" s="2">
        <f t="shared" si="543"/>
        <v>76.31578947368422</v>
      </c>
      <c r="N17256" t="s">
        <v>106</v>
      </c>
    </row>
    <row r="17257" spans="1:14">
      <c r="A17257">
        <v>30</v>
      </c>
      <c r="B17257" t="s">
        <v>2669</v>
      </c>
      <c r="C17257" t="s">
        <v>2668</v>
      </c>
      <c r="D17257">
        <v>82</v>
      </c>
      <c r="E17257" s="1">
        <v>0.214</v>
      </c>
      <c r="F17257">
        <v>0.20399999999999999</v>
      </c>
      <c r="G17257">
        <v>0</v>
      </c>
      <c r="H17257">
        <v>18</v>
      </c>
      <c r="J17257">
        <v>1.2999999999999999E-4</v>
      </c>
      <c r="K17257">
        <v>7.0999999999999994E-2</v>
      </c>
      <c r="L17257">
        <v>0.64660526315789502</v>
      </c>
      <c r="M17257" s="2">
        <f t="shared" si="543"/>
        <v>78.94736842105263</v>
      </c>
      <c r="N17257" t="s">
        <v>106</v>
      </c>
    </row>
    <row r="17258" spans="1:14">
      <c r="A17258">
        <v>31</v>
      </c>
      <c r="B17258" t="s">
        <v>4109</v>
      </c>
      <c r="C17258" t="s">
        <v>4108</v>
      </c>
      <c r="D17258">
        <v>41</v>
      </c>
      <c r="E17258" s="1">
        <v>0.214</v>
      </c>
      <c r="F17258">
        <v>0.41699999999999998</v>
      </c>
      <c r="G17258">
        <v>0</v>
      </c>
      <c r="H17258">
        <v>14</v>
      </c>
      <c r="J17258">
        <v>2.1000000000000001E-4</v>
      </c>
      <c r="K17258">
        <v>0.19800000000000001</v>
      </c>
      <c r="L17258">
        <v>0.64660526315789502</v>
      </c>
      <c r="M17258" s="2">
        <f t="shared" si="543"/>
        <v>81.578947368421055</v>
      </c>
      <c r="N17258" t="s">
        <v>106</v>
      </c>
    </row>
    <row r="17259" spans="1:14">
      <c r="A17259">
        <v>32</v>
      </c>
      <c r="B17259" t="s">
        <v>2373</v>
      </c>
      <c r="C17259" t="s">
        <v>2372</v>
      </c>
      <c r="D17259">
        <v>16</v>
      </c>
      <c r="E17259" s="1">
        <v>0.16700000000000001</v>
      </c>
      <c r="F17259">
        <v>0.14299999999999999</v>
      </c>
      <c r="G17259">
        <v>0</v>
      </c>
      <c r="H17259">
        <v>15</v>
      </c>
      <c r="J17259">
        <v>1.6000000000000001E-4</v>
      </c>
      <c r="K17259">
        <v>0.13200000000000001</v>
      </c>
      <c r="L17259">
        <v>0.64660526315789502</v>
      </c>
      <c r="M17259" s="2">
        <f t="shared" si="543"/>
        <v>84.210526315789465</v>
      </c>
      <c r="N17259" t="s">
        <v>106</v>
      </c>
    </row>
    <row r="17260" spans="1:14">
      <c r="A17260">
        <v>33</v>
      </c>
      <c r="B17260" t="s">
        <v>812</v>
      </c>
      <c r="C17260" t="s">
        <v>811</v>
      </c>
      <c r="D17260">
        <v>17</v>
      </c>
      <c r="E17260" s="1">
        <v>0.154</v>
      </c>
      <c r="G17260">
        <v>0.13300000000000001</v>
      </c>
      <c r="H17260">
        <v>15</v>
      </c>
      <c r="J17260">
        <v>2.0000000000000001E-4</v>
      </c>
      <c r="L17260">
        <v>0.64660526315789502</v>
      </c>
      <c r="M17260" s="2">
        <f t="shared" si="543"/>
        <v>86.842105263157904</v>
      </c>
      <c r="N17260" t="s">
        <v>106</v>
      </c>
    </row>
    <row r="17261" spans="1:14">
      <c r="A17261">
        <v>34</v>
      </c>
      <c r="B17261" t="s">
        <v>2667</v>
      </c>
      <c r="C17261" t="s">
        <v>2666</v>
      </c>
      <c r="D17261">
        <v>124</v>
      </c>
      <c r="E17261" s="1">
        <v>0.111</v>
      </c>
      <c r="F17261">
        <v>0.38700000000000001</v>
      </c>
      <c r="G17261">
        <v>0</v>
      </c>
      <c r="H17261">
        <v>27</v>
      </c>
      <c r="I17261">
        <v>6.4</v>
      </c>
      <c r="J17261">
        <v>4.6999999999999999E-4</v>
      </c>
      <c r="K17261">
        <v>0.17899999999999999</v>
      </c>
      <c r="L17261">
        <v>0.64660526315789502</v>
      </c>
      <c r="M17261" s="2">
        <f t="shared" si="543"/>
        <v>89.473684210526315</v>
      </c>
      <c r="N17261" t="s">
        <v>106</v>
      </c>
    </row>
    <row r="17262" spans="1:14">
      <c r="A17262">
        <v>35</v>
      </c>
      <c r="B17262" t="s">
        <v>1042</v>
      </c>
      <c r="C17262" t="s">
        <v>1041</v>
      </c>
      <c r="D17262">
        <v>171</v>
      </c>
      <c r="E17262" s="1">
        <v>0.111</v>
      </c>
      <c r="F17262">
        <v>0.17399999999999999</v>
      </c>
      <c r="G17262">
        <v>0</v>
      </c>
      <c r="H17262">
        <v>20</v>
      </c>
      <c r="I17262" t="s">
        <v>18288</v>
      </c>
      <c r="J17262">
        <v>1.4999999999999999E-4</v>
      </c>
      <c r="K17262">
        <v>6.4000000000000001E-2</v>
      </c>
      <c r="L17262">
        <v>0.64660526315789502</v>
      </c>
      <c r="M17262" s="2">
        <f t="shared" si="543"/>
        <v>92.10526315789474</v>
      </c>
      <c r="N17262" t="s">
        <v>106</v>
      </c>
    </row>
    <row r="17263" spans="1:14">
      <c r="A17263">
        <v>36</v>
      </c>
      <c r="B17263" t="s">
        <v>2665</v>
      </c>
      <c r="C17263" t="s">
        <v>2664</v>
      </c>
      <c r="D17263">
        <v>54</v>
      </c>
      <c r="E17263" s="1">
        <v>5.8999999999999997E-2</v>
      </c>
      <c r="F17263">
        <v>0.156</v>
      </c>
      <c r="G17263">
        <v>0.15</v>
      </c>
      <c r="H17263">
        <v>20</v>
      </c>
      <c r="J17263">
        <v>1.2999999999999999E-4</v>
      </c>
      <c r="K17263">
        <v>0.08</v>
      </c>
      <c r="L17263">
        <v>0.64660526315789502</v>
      </c>
      <c r="M17263" s="2">
        <f t="shared" si="543"/>
        <v>94.73684210526315</v>
      </c>
      <c r="N17263" t="s">
        <v>106</v>
      </c>
    </row>
    <row r="17264" spans="1:14">
      <c r="A17264">
        <v>37</v>
      </c>
      <c r="B17264" t="s">
        <v>2663</v>
      </c>
      <c r="C17264" t="s">
        <v>2662</v>
      </c>
      <c r="D17264">
        <v>4</v>
      </c>
      <c r="E17264" s="1">
        <v>2.9000000000000001E-2</v>
      </c>
      <c r="G17264">
        <v>0</v>
      </c>
      <c r="H17264">
        <v>16</v>
      </c>
      <c r="J17264">
        <v>3.0000000000000001E-5</v>
      </c>
      <c r="L17264">
        <v>0.64660526315789502</v>
      </c>
      <c r="M17264" s="2">
        <f t="shared" si="543"/>
        <v>97.368421052631575</v>
      </c>
      <c r="N17264" t="s">
        <v>106</v>
      </c>
    </row>
    <row r="17265" spans="1:14">
      <c r="A17265">
        <v>38</v>
      </c>
      <c r="B17265" t="s">
        <v>2661</v>
      </c>
      <c r="C17265" t="s">
        <v>2660</v>
      </c>
      <c r="D17265">
        <v>34</v>
      </c>
      <c r="E17265" s="1">
        <v>0</v>
      </c>
      <c r="F17265">
        <v>0.10100000000000001</v>
      </c>
      <c r="G17265">
        <v>0</v>
      </c>
      <c r="H17265">
        <v>15</v>
      </c>
      <c r="J17265">
        <v>4.0000000000000003E-5</v>
      </c>
      <c r="K17265">
        <v>2.8000000000000001E-2</v>
      </c>
      <c r="L17265">
        <v>0.64660526315789502</v>
      </c>
      <c r="M17265" s="2">
        <f t="shared" si="543"/>
        <v>100</v>
      </c>
      <c r="N17265" t="s">
        <v>106</v>
      </c>
    </row>
    <row r="17266" spans="1:14" s="3" customFormat="1">
      <c r="E17266" s="4"/>
      <c r="M17266" s="5"/>
    </row>
    <row r="17267" spans="1:14">
      <c r="A17267">
        <v>1</v>
      </c>
      <c r="B17267" t="s">
        <v>19946</v>
      </c>
      <c r="C17267" t="s">
        <v>19947</v>
      </c>
      <c r="D17267">
        <v>12354</v>
      </c>
      <c r="E17267" s="1">
        <v>4.8410000000000002</v>
      </c>
      <c r="F17267">
        <v>5.1660000000000004</v>
      </c>
      <c r="G17267">
        <v>0.88100000000000001</v>
      </c>
      <c r="H17267">
        <v>134</v>
      </c>
      <c r="I17267" t="s">
        <v>18288</v>
      </c>
      <c r="J17267">
        <v>2.4379999999999999E-2</v>
      </c>
      <c r="K17267">
        <v>2.081</v>
      </c>
      <c r="L17267">
        <f>AVERAGE(E17267:E17415)</f>
        <v>1.3101275167785245</v>
      </c>
      <c r="M17267" s="2">
        <f t="shared" ref="M17267:M17298" si="544">A17267/149*100</f>
        <v>0.67114093959731547</v>
      </c>
      <c r="N17267" t="s">
        <v>8413</v>
      </c>
    </row>
    <row r="17268" spans="1:14">
      <c r="A17268">
        <v>2</v>
      </c>
      <c r="B17268" t="s">
        <v>8307</v>
      </c>
      <c r="C17268" t="s">
        <v>8308</v>
      </c>
      <c r="D17268">
        <v>845</v>
      </c>
      <c r="E17268" s="1">
        <v>3.871</v>
      </c>
      <c r="G17268">
        <v>0.216</v>
      </c>
      <c r="H17268">
        <v>37</v>
      </c>
      <c r="I17268">
        <v>4.4000000000000004</v>
      </c>
      <c r="J17268">
        <v>3.8899999999999998E-3</v>
      </c>
      <c r="L17268">
        <v>1.3101275167785245</v>
      </c>
      <c r="M17268" s="2">
        <f t="shared" si="544"/>
        <v>1.3422818791946309</v>
      </c>
      <c r="N17268" t="s">
        <v>8413</v>
      </c>
    </row>
    <row r="17269" spans="1:14">
      <c r="A17269">
        <v>3</v>
      </c>
      <c r="B17269" t="s">
        <v>11657</v>
      </c>
      <c r="C17269" t="s">
        <v>11658</v>
      </c>
      <c r="D17269">
        <v>33865</v>
      </c>
      <c r="E17269" s="1">
        <v>3.661</v>
      </c>
      <c r="F17269">
        <v>3.9769999999999999</v>
      </c>
      <c r="G17269">
        <v>0.84899999999999998</v>
      </c>
      <c r="H17269">
        <v>232</v>
      </c>
      <c r="I17269" t="s">
        <v>18288</v>
      </c>
      <c r="J17269">
        <v>3.721E-2</v>
      </c>
      <c r="K17269">
        <v>1.498</v>
      </c>
      <c r="L17269">
        <v>1.3101275167785245</v>
      </c>
      <c r="M17269" s="2">
        <f t="shared" si="544"/>
        <v>2.0134228187919461</v>
      </c>
      <c r="N17269" t="s">
        <v>8413</v>
      </c>
    </row>
    <row r="17270" spans="1:14">
      <c r="A17270">
        <v>4</v>
      </c>
      <c r="B17270" t="s">
        <v>8353</v>
      </c>
      <c r="C17270" t="s">
        <v>8354</v>
      </c>
      <c r="D17270">
        <v>1158</v>
      </c>
      <c r="E17270" s="1">
        <v>3.4239999999999999</v>
      </c>
      <c r="F17270">
        <v>3.8769999999999998</v>
      </c>
      <c r="G17270">
        <v>0.82399999999999995</v>
      </c>
      <c r="H17270">
        <v>17</v>
      </c>
      <c r="I17270">
        <v>9.5</v>
      </c>
      <c r="J17270">
        <v>1.7899999999999999E-3</v>
      </c>
      <c r="K17270">
        <v>1.2609999999999999</v>
      </c>
      <c r="L17270">
        <v>1.3101275167785245</v>
      </c>
      <c r="M17270" s="2">
        <f t="shared" si="544"/>
        <v>2.6845637583892619</v>
      </c>
      <c r="N17270" t="s">
        <v>8413</v>
      </c>
    </row>
    <row r="17271" spans="1:14">
      <c r="A17271">
        <v>5</v>
      </c>
      <c r="B17271" t="s">
        <v>12559</v>
      </c>
      <c r="C17271" t="s">
        <v>12560</v>
      </c>
      <c r="D17271">
        <v>4972</v>
      </c>
      <c r="E17271" s="1">
        <v>3.238</v>
      </c>
      <c r="F17271">
        <v>3.4</v>
      </c>
      <c r="G17271">
        <v>0.69299999999999995</v>
      </c>
      <c r="H17271">
        <v>192</v>
      </c>
      <c r="I17271">
        <v>5.9</v>
      </c>
      <c r="J17271">
        <v>1.0030000000000001E-2</v>
      </c>
      <c r="K17271">
        <v>0.81699999999999995</v>
      </c>
      <c r="L17271">
        <v>1.3101275167785245</v>
      </c>
      <c r="M17271" s="2">
        <f t="shared" si="544"/>
        <v>3.3557046979865772</v>
      </c>
      <c r="N17271" t="s">
        <v>8413</v>
      </c>
    </row>
    <row r="17272" spans="1:14">
      <c r="A17272">
        <v>6</v>
      </c>
      <c r="B17272" t="s">
        <v>20071</v>
      </c>
      <c r="C17272" t="s">
        <v>20072</v>
      </c>
      <c r="D17272">
        <v>7392</v>
      </c>
      <c r="E17272" s="1">
        <v>3.2160000000000002</v>
      </c>
      <c r="F17272">
        <v>3.3090000000000002</v>
      </c>
      <c r="G17272">
        <v>0.624</v>
      </c>
      <c r="H17272">
        <v>173</v>
      </c>
      <c r="I17272">
        <v>7.4</v>
      </c>
      <c r="J17272">
        <v>1.8800000000000001E-2</v>
      </c>
      <c r="K17272">
        <v>1.196</v>
      </c>
      <c r="L17272">
        <v>1.3101275167785245</v>
      </c>
      <c r="M17272" s="2">
        <f t="shared" si="544"/>
        <v>4.0268456375838921</v>
      </c>
      <c r="N17272" t="s">
        <v>8413</v>
      </c>
    </row>
    <row r="17273" spans="1:14">
      <c r="A17273">
        <v>7</v>
      </c>
      <c r="B17273" t="s">
        <v>20077</v>
      </c>
      <c r="C17273" t="s">
        <v>20078</v>
      </c>
      <c r="D17273">
        <v>21716</v>
      </c>
      <c r="E17273" s="1">
        <v>3.0680000000000001</v>
      </c>
      <c r="F17273">
        <v>3.4049999999999998</v>
      </c>
      <c r="G17273">
        <v>0.61599999999999999</v>
      </c>
      <c r="H17273">
        <v>354</v>
      </c>
      <c r="I17273" t="s">
        <v>18288</v>
      </c>
      <c r="J17273">
        <v>3.2219999999999999E-2</v>
      </c>
      <c r="K17273">
        <v>1.107</v>
      </c>
      <c r="L17273">
        <v>1.3101275167785245</v>
      </c>
      <c r="M17273" s="2">
        <f t="shared" si="544"/>
        <v>4.6979865771812079</v>
      </c>
      <c r="N17273" t="s">
        <v>8413</v>
      </c>
    </row>
    <row r="17274" spans="1:14">
      <c r="A17274">
        <v>8</v>
      </c>
      <c r="B17274" t="s">
        <v>8329</v>
      </c>
      <c r="C17274" t="s">
        <v>8330</v>
      </c>
      <c r="D17274">
        <v>3089</v>
      </c>
      <c r="E17274" s="1">
        <v>3.0230000000000001</v>
      </c>
      <c r="F17274">
        <v>2.952</v>
      </c>
      <c r="G17274">
        <v>1</v>
      </c>
      <c r="H17274">
        <v>72</v>
      </c>
      <c r="I17274">
        <v>6.9</v>
      </c>
      <c r="J17274">
        <v>7.1900000000000002E-3</v>
      </c>
      <c r="K17274">
        <v>1.0960000000000001</v>
      </c>
      <c r="L17274">
        <v>1.3101275167785245</v>
      </c>
      <c r="M17274" s="2">
        <f t="shared" si="544"/>
        <v>5.3691275167785237</v>
      </c>
      <c r="N17274" t="s">
        <v>8413</v>
      </c>
    </row>
    <row r="17275" spans="1:14">
      <c r="A17275">
        <v>9</v>
      </c>
      <c r="B17275" t="s">
        <v>20079</v>
      </c>
      <c r="C17275" t="s">
        <v>20080</v>
      </c>
      <c r="D17275">
        <v>2315</v>
      </c>
      <c r="E17275" s="1">
        <v>2.8849999999999998</v>
      </c>
      <c r="F17275">
        <v>2.9460000000000002</v>
      </c>
      <c r="G17275">
        <v>0.85</v>
      </c>
      <c r="H17275">
        <v>40</v>
      </c>
      <c r="I17275" t="s">
        <v>18288</v>
      </c>
      <c r="J17275">
        <v>4.7999999999999996E-3</v>
      </c>
      <c r="K17275">
        <v>1.2270000000000001</v>
      </c>
      <c r="L17275">
        <v>1.3101275167785245</v>
      </c>
      <c r="M17275" s="2">
        <f t="shared" si="544"/>
        <v>6.0402684563758395</v>
      </c>
      <c r="N17275" t="s">
        <v>8413</v>
      </c>
    </row>
    <row r="17276" spans="1:14">
      <c r="A17276">
        <v>10</v>
      </c>
      <c r="B17276" t="s">
        <v>19838</v>
      </c>
      <c r="C17276" t="s">
        <v>19839</v>
      </c>
      <c r="D17276">
        <v>587</v>
      </c>
      <c r="E17276" s="1">
        <v>2.883</v>
      </c>
      <c r="F17276">
        <v>2.8010000000000002</v>
      </c>
      <c r="G17276">
        <v>0.81200000000000006</v>
      </c>
      <c r="H17276">
        <v>32</v>
      </c>
      <c r="I17276">
        <v>3.8</v>
      </c>
      <c r="J17276">
        <v>2.2599999999999999E-3</v>
      </c>
      <c r="K17276">
        <v>0.88400000000000001</v>
      </c>
      <c r="L17276">
        <v>1.3101275167785245</v>
      </c>
      <c r="M17276" s="2">
        <f t="shared" si="544"/>
        <v>6.7114093959731544</v>
      </c>
      <c r="N17276" t="s">
        <v>8413</v>
      </c>
    </row>
    <row r="17277" spans="1:14">
      <c r="A17277">
        <v>11</v>
      </c>
      <c r="B17277" t="s">
        <v>16264</v>
      </c>
      <c r="C17277" t="s">
        <v>16265</v>
      </c>
      <c r="D17277">
        <v>631</v>
      </c>
      <c r="E17277" s="1">
        <v>2.8330000000000002</v>
      </c>
      <c r="F17277">
        <v>3.9169999999999998</v>
      </c>
      <c r="G17277">
        <v>0.66700000000000004</v>
      </c>
      <c r="H17277">
        <v>3</v>
      </c>
      <c r="I17277" t="s">
        <v>18288</v>
      </c>
      <c r="J17277">
        <v>4.0999999999999999E-4</v>
      </c>
      <c r="K17277">
        <v>1.9330000000000001</v>
      </c>
      <c r="L17277">
        <v>1.3101275167785245</v>
      </c>
      <c r="M17277" s="2">
        <f t="shared" si="544"/>
        <v>7.3825503355704702</v>
      </c>
      <c r="N17277" t="s">
        <v>8413</v>
      </c>
    </row>
    <row r="17278" spans="1:14">
      <c r="A17278">
        <v>12</v>
      </c>
      <c r="B17278" t="s">
        <v>10926</v>
      </c>
      <c r="C17278" t="s">
        <v>10927</v>
      </c>
      <c r="D17278">
        <v>1704</v>
      </c>
      <c r="E17278" s="1">
        <v>2.7930000000000001</v>
      </c>
      <c r="F17278">
        <v>3.0129999999999999</v>
      </c>
      <c r="G17278">
        <v>0.65900000000000003</v>
      </c>
      <c r="H17278">
        <v>44</v>
      </c>
      <c r="I17278">
        <v>7.4</v>
      </c>
      <c r="J17278">
        <v>4.1999999999999997E-3</v>
      </c>
      <c r="K17278">
        <v>1.0680000000000001</v>
      </c>
      <c r="L17278">
        <v>1.3101275167785245</v>
      </c>
      <c r="M17278" s="2">
        <f t="shared" si="544"/>
        <v>8.0536912751677843</v>
      </c>
      <c r="N17278" t="s">
        <v>8413</v>
      </c>
    </row>
    <row r="17279" spans="1:14">
      <c r="A17279">
        <v>13</v>
      </c>
      <c r="B17279" t="s">
        <v>20083</v>
      </c>
      <c r="C17279" t="s">
        <v>20084</v>
      </c>
      <c r="D17279">
        <v>10205</v>
      </c>
      <c r="E17279" s="1">
        <v>2.7519999999999998</v>
      </c>
      <c r="F17279">
        <v>2.9420000000000002</v>
      </c>
      <c r="G17279">
        <v>0.52100000000000002</v>
      </c>
      <c r="H17279">
        <v>165</v>
      </c>
      <c r="I17279" t="s">
        <v>18288</v>
      </c>
      <c r="J17279">
        <v>1.7590000000000001E-2</v>
      </c>
      <c r="K17279">
        <v>1.0369999999999999</v>
      </c>
      <c r="L17279">
        <v>1.3101275167785245</v>
      </c>
      <c r="M17279" s="2">
        <f t="shared" si="544"/>
        <v>8.724832214765101</v>
      </c>
      <c r="N17279" t="s">
        <v>8413</v>
      </c>
    </row>
    <row r="17280" spans="1:14">
      <c r="A17280">
        <v>14</v>
      </c>
      <c r="B17280" t="s">
        <v>20085</v>
      </c>
      <c r="C17280" t="s">
        <v>20086</v>
      </c>
      <c r="D17280">
        <v>1820</v>
      </c>
      <c r="E17280" s="1">
        <v>2.7130000000000001</v>
      </c>
      <c r="F17280">
        <v>3.04</v>
      </c>
      <c r="G17280">
        <v>0.45700000000000002</v>
      </c>
      <c r="H17280">
        <v>116</v>
      </c>
      <c r="I17280">
        <v>4.4000000000000004</v>
      </c>
      <c r="J17280">
        <v>5.94E-3</v>
      </c>
      <c r="K17280">
        <v>0.90400000000000003</v>
      </c>
      <c r="L17280">
        <v>1.3101275167785245</v>
      </c>
      <c r="M17280" s="2">
        <f t="shared" si="544"/>
        <v>9.3959731543624159</v>
      </c>
      <c r="N17280" t="s">
        <v>8413</v>
      </c>
    </row>
    <row r="17281" spans="1:14">
      <c r="A17281">
        <v>15</v>
      </c>
      <c r="B17281" t="s">
        <v>20534</v>
      </c>
      <c r="C17281" t="s">
        <v>20533</v>
      </c>
      <c r="D17281">
        <v>5781</v>
      </c>
      <c r="E17281" s="1">
        <v>2.7069999999999999</v>
      </c>
      <c r="F17281">
        <v>2.9609999999999999</v>
      </c>
      <c r="G17281">
        <v>0.59</v>
      </c>
      <c r="H17281">
        <v>100</v>
      </c>
      <c r="I17281">
        <v>8.9</v>
      </c>
      <c r="J17281">
        <v>8.0199999999999994E-3</v>
      </c>
      <c r="K17281">
        <v>0.71899999999999997</v>
      </c>
      <c r="L17281">
        <v>1.3101275167785245</v>
      </c>
      <c r="M17281" s="2">
        <f t="shared" si="544"/>
        <v>10.067114093959731</v>
      </c>
      <c r="N17281" t="s">
        <v>8413</v>
      </c>
    </row>
    <row r="17282" spans="1:14">
      <c r="A17282">
        <v>16</v>
      </c>
      <c r="B17282" t="s">
        <v>8339</v>
      </c>
      <c r="C17282" t="s">
        <v>8340</v>
      </c>
      <c r="D17282">
        <v>4270</v>
      </c>
      <c r="E17282" s="1">
        <v>2.669</v>
      </c>
      <c r="F17282">
        <v>2.4209999999999998</v>
      </c>
      <c r="G17282">
        <v>0.45600000000000002</v>
      </c>
      <c r="H17282">
        <v>147</v>
      </c>
      <c r="I17282">
        <v>9.1999999999999993</v>
      </c>
      <c r="J17282">
        <v>7.2899999999999996E-3</v>
      </c>
      <c r="K17282">
        <v>0.65300000000000002</v>
      </c>
      <c r="L17282">
        <v>1.3101275167785245</v>
      </c>
      <c r="M17282" s="2">
        <f t="shared" si="544"/>
        <v>10.738255033557047</v>
      </c>
      <c r="N17282" t="s">
        <v>8413</v>
      </c>
    </row>
    <row r="17283" spans="1:14">
      <c r="A17283">
        <v>17</v>
      </c>
      <c r="B17283" t="s">
        <v>8341</v>
      </c>
      <c r="C17283" t="s">
        <v>8342</v>
      </c>
      <c r="D17283">
        <v>441</v>
      </c>
      <c r="E17283" s="1">
        <v>2.63</v>
      </c>
      <c r="G17283">
        <v>0.47599999999999998</v>
      </c>
      <c r="H17283">
        <v>21</v>
      </c>
      <c r="I17283">
        <v>7.9</v>
      </c>
      <c r="J17283">
        <v>9.8999999999999999E-4</v>
      </c>
      <c r="L17283">
        <v>1.3101275167785245</v>
      </c>
      <c r="M17283" s="2">
        <f t="shared" si="544"/>
        <v>11.409395973154362</v>
      </c>
      <c r="N17283" t="s">
        <v>8413</v>
      </c>
    </row>
    <row r="17284" spans="1:14">
      <c r="A17284">
        <v>18</v>
      </c>
      <c r="B17284" t="s">
        <v>19828</v>
      </c>
      <c r="C17284" t="s">
        <v>19829</v>
      </c>
      <c r="D17284">
        <v>2750</v>
      </c>
      <c r="E17284" s="1">
        <v>2.5830000000000002</v>
      </c>
      <c r="F17284">
        <v>2.5579999999999998</v>
      </c>
      <c r="G17284">
        <v>0.49099999999999999</v>
      </c>
      <c r="H17284">
        <v>110</v>
      </c>
      <c r="I17284">
        <v>6.8</v>
      </c>
      <c r="J17284">
        <v>5.3299999999999997E-3</v>
      </c>
      <c r="K17284">
        <v>0.65500000000000003</v>
      </c>
      <c r="L17284">
        <v>1.3101275167785245</v>
      </c>
      <c r="M17284" s="2">
        <f t="shared" si="544"/>
        <v>12.080536912751679</v>
      </c>
      <c r="N17284" t="s">
        <v>8413</v>
      </c>
    </row>
    <row r="17285" spans="1:14">
      <c r="A17285">
        <v>19</v>
      </c>
      <c r="B17285" t="s">
        <v>8401</v>
      </c>
      <c r="C17285" t="s">
        <v>8402</v>
      </c>
      <c r="D17285">
        <v>3239</v>
      </c>
      <c r="E17285" s="1">
        <v>2.5830000000000002</v>
      </c>
      <c r="F17285">
        <v>2.5779999999999998</v>
      </c>
      <c r="G17285">
        <v>0.34499999999999997</v>
      </c>
      <c r="H17285">
        <v>84</v>
      </c>
      <c r="I17285">
        <v>8.8000000000000007</v>
      </c>
      <c r="J17285">
        <v>7.5300000000000002E-3</v>
      </c>
      <c r="K17285">
        <v>0.94799999999999995</v>
      </c>
      <c r="L17285">
        <v>1.3101275167785245</v>
      </c>
      <c r="M17285" s="2">
        <f t="shared" si="544"/>
        <v>12.751677852348994</v>
      </c>
      <c r="N17285" t="s">
        <v>8413</v>
      </c>
    </row>
    <row r="17286" spans="1:14">
      <c r="A17286">
        <v>20</v>
      </c>
      <c r="B17286" t="s">
        <v>8275</v>
      </c>
      <c r="C17286" t="s">
        <v>8276</v>
      </c>
      <c r="D17286">
        <v>3690</v>
      </c>
      <c r="E17286" s="1">
        <v>2.4590000000000001</v>
      </c>
      <c r="F17286">
        <v>2.419</v>
      </c>
      <c r="G17286">
        <v>0.61699999999999999</v>
      </c>
      <c r="H17286">
        <v>107</v>
      </c>
      <c r="I17286">
        <v>7.9</v>
      </c>
      <c r="J17286">
        <v>7.2899999999999996E-3</v>
      </c>
      <c r="K17286">
        <v>0.71299999999999997</v>
      </c>
      <c r="L17286">
        <v>1.3101275167785245</v>
      </c>
      <c r="M17286" s="2">
        <f t="shared" si="544"/>
        <v>13.422818791946309</v>
      </c>
      <c r="N17286" t="s">
        <v>8413</v>
      </c>
    </row>
    <row r="17287" spans="1:14">
      <c r="A17287">
        <v>21</v>
      </c>
      <c r="B17287" t="s">
        <v>10153</v>
      </c>
      <c r="C17287" t="s">
        <v>10154</v>
      </c>
      <c r="D17287">
        <v>2339</v>
      </c>
      <c r="E17287" s="1">
        <v>2.456</v>
      </c>
      <c r="F17287">
        <v>2.444</v>
      </c>
      <c r="G17287">
        <v>0.54700000000000004</v>
      </c>
      <c r="H17287">
        <v>64</v>
      </c>
      <c r="I17287">
        <v>6.9</v>
      </c>
      <c r="J17287">
        <v>5.13E-3</v>
      </c>
      <c r="K17287">
        <v>0.80600000000000005</v>
      </c>
      <c r="L17287">
        <v>1.3101275167785245</v>
      </c>
      <c r="M17287" s="2">
        <f t="shared" si="544"/>
        <v>14.093959731543624</v>
      </c>
      <c r="N17287" t="s">
        <v>8413</v>
      </c>
    </row>
    <row r="17288" spans="1:14">
      <c r="A17288">
        <v>22</v>
      </c>
      <c r="B17288" t="s">
        <v>8295</v>
      </c>
      <c r="C17288" t="s">
        <v>8296</v>
      </c>
      <c r="D17288">
        <v>335</v>
      </c>
      <c r="E17288" s="1">
        <v>2.452</v>
      </c>
      <c r="F17288">
        <v>1.7190000000000001</v>
      </c>
      <c r="G17288">
        <v>1</v>
      </c>
      <c r="H17288">
        <v>17</v>
      </c>
      <c r="I17288">
        <v>5.9</v>
      </c>
      <c r="J17288">
        <v>7.6000000000000004E-4</v>
      </c>
      <c r="K17288">
        <v>0.48399999999999999</v>
      </c>
      <c r="L17288">
        <v>1.3101275167785245</v>
      </c>
      <c r="M17288" s="2">
        <f t="shared" si="544"/>
        <v>14.76510067114094</v>
      </c>
      <c r="N17288" t="s">
        <v>8413</v>
      </c>
    </row>
    <row r="17289" spans="1:14">
      <c r="A17289">
        <v>23</v>
      </c>
      <c r="B17289" t="s">
        <v>20095</v>
      </c>
      <c r="C17289" t="s">
        <v>20096</v>
      </c>
      <c r="D17289">
        <v>2311</v>
      </c>
      <c r="E17289" s="1">
        <v>2.3759999999999999</v>
      </c>
      <c r="F17289">
        <v>2.456</v>
      </c>
      <c r="G17289">
        <v>0.22</v>
      </c>
      <c r="H17289">
        <v>41</v>
      </c>
      <c r="I17289" t="s">
        <v>18288</v>
      </c>
      <c r="J17289">
        <v>3.5300000000000002E-3</v>
      </c>
      <c r="K17289">
        <v>0.89</v>
      </c>
      <c r="L17289">
        <v>1.3101275167785245</v>
      </c>
      <c r="M17289" s="2">
        <f t="shared" si="544"/>
        <v>15.436241610738255</v>
      </c>
      <c r="N17289" t="s">
        <v>8413</v>
      </c>
    </row>
    <row r="17290" spans="1:14">
      <c r="A17290">
        <v>24</v>
      </c>
      <c r="B17290" t="s">
        <v>8343</v>
      </c>
      <c r="C17290" t="s">
        <v>8344</v>
      </c>
      <c r="D17290">
        <v>7034</v>
      </c>
      <c r="E17290" s="1">
        <v>2.3079999999999998</v>
      </c>
      <c r="F17290">
        <v>2.3220000000000001</v>
      </c>
      <c r="G17290">
        <v>0.68799999999999994</v>
      </c>
      <c r="H17290">
        <v>138</v>
      </c>
      <c r="I17290" t="s">
        <v>18288</v>
      </c>
      <c r="J17290">
        <v>9.8700000000000003E-3</v>
      </c>
      <c r="K17290">
        <v>0.76100000000000001</v>
      </c>
      <c r="L17290">
        <v>1.3101275167785245</v>
      </c>
      <c r="M17290" s="2">
        <f t="shared" si="544"/>
        <v>16.107382550335569</v>
      </c>
      <c r="N17290" t="s">
        <v>8413</v>
      </c>
    </row>
    <row r="17291" spans="1:14">
      <c r="A17291">
        <v>25</v>
      </c>
      <c r="B17291" t="s">
        <v>20464</v>
      </c>
      <c r="C17291" t="s">
        <v>20463</v>
      </c>
      <c r="D17291">
        <v>8372</v>
      </c>
      <c r="E17291" s="1">
        <v>2.1669999999999998</v>
      </c>
      <c r="F17291">
        <v>2.1779999999999999</v>
      </c>
      <c r="G17291">
        <v>0.52400000000000002</v>
      </c>
      <c r="H17291">
        <v>168</v>
      </c>
      <c r="I17291" t="s">
        <v>18288</v>
      </c>
      <c r="J17291">
        <v>1.1780000000000001E-2</v>
      </c>
      <c r="K17291">
        <v>0.60099999999999998</v>
      </c>
      <c r="L17291">
        <v>1.3101275167785245</v>
      </c>
      <c r="M17291" s="2">
        <f t="shared" si="544"/>
        <v>16.778523489932887</v>
      </c>
      <c r="N17291" t="s">
        <v>8413</v>
      </c>
    </row>
    <row r="17292" spans="1:14">
      <c r="A17292">
        <v>26</v>
      </c>
      <c r="B17292" t="s">
        <v>9161</v>
      </c>
      <c r="C17292" t="s">
        <v>9162</v>
      </c>
      <c r="D17292">
        <v>2428</v>
      </c>
      <c r="E17292" s="1">
        <v>2.1280000000000001</v>
      </c>
      <c r="F17292">
        <v>2.1219999999999999</v>
      </c>
      <c r="G17292">
        <v>0.52</v>
      </c>
      <c r="H17292">
        <v>75</v>
      </c>
      <c r="I17292">
        <v>9.1999999999999993</v>
      </c>
      <c r="J17292">
        <v>4.0699999999999998E-3</v>
      </c>
      <c r="K17292">
        <v>0.67700000000000005</v>
      </c>
      <c r="L17292">
        <v>1.3101275167785245</v>
      </c>
      <c r="M17292" s="2">
        <f t="shared" si="544"/>
        <v>17.449664429530202</v>
      </c>
      <c r="N17292" t="s">
        <v>8413</v>
      </c>
    </row>
    <row r="17293" spans="1:14">
      <c r="A17293">
        <v>27</v>
      </c>
      <c r="B17293" t="s">
        <v>19818</v>
      </c>
      <c r="C17293" t="s">
        <v>19819</v>
      </c>
      <c r="D17293">
        <v>1120</v>
      </c>
      <c r="E17293" s="1">
        <v>2.1230000000000002</v>
      </c>
      <c r="F17293">
        <v>2.2330000000000001</v>
      </c>
      <c r="G17293">
        <v>0.70899999999999996</v>
      </c>
      <c r="H17293">
        <v>55</v>
      </c>
      <c r="I17293">
        <v>5.2</v>
      </c>
      <c r="J17293">
        <v>4.4200000000000003E-3</v>
      </c>
      <c r="K17293">
        <v>0.876</v>
      </c>
      <c r="L17293">
        <v>1.3101275167785245</v>
      </c>
      <c r="M17293" s="2">
        <f t="shared" si="544"/>
        <v>18.120805369127517</v>
      </c>
      <c r="N17293" t="s">
        <v>8413</v>
      </c>
    </row>
    <row r="17294" spans="1:14">
      <c r="A17294">
        <v>28</v>
      </c>
      <c r="B17294" t="s">
        <v>20446</v>
      </c>
      <c r="C17294" t="s">
        <v>20445</v>
      </c>
      <c r="D17294">
        <v>6692</v>
      </c>
      <c r="E17294" s="1">
        <v>2.069</v>
      </c>
      <c r="F17294">
        <v>2.0920000000000001</v>
      </c>
      <c r="G17294">
        <v>0.41699999999999998</v>
      </c>
      <c r="H17294">
        <v>103</v>
      </c>
      <c r="I17294" t="s">
        <v>18288</v>
      </c>
      <c r="J17294">
        <v>7.5700000000000003E-3</v>
      </c>
      <c r="K17294">
        <v>0.54400000000000004</v>
      </c>
      <c r="L17294">
        <v>1.3101275167785245</v>
      </c>
      <c r="M17294" s="2">
        <f t="shared" si="544"/>
        <v>18.791946308724832</v>
      </c>
      <c r="N17294" t="s">
        <v>8413</v>
      </c>
    </row>
    <row r="17295" spans="1:14">
      <c r="A17295">
        <v>29</v>
      </c>
      <c r="B17295" t="s">
        <v>8345</v>
      </c>
      <c r="C17295" t="s">
        <v>8346</v>
      </c>
      <c r="D17295">
        <v>7265</v>
      </c>
      <c r="E17295" s="1">
        <v>2.0430000000000001</v>
      </c>
      <c r="F17295">
        <v>2.1970000000000001</v>
      </c>
      <c r="G17295">
        <v>0.46200000000000002</v>
      </c>
      <c r="H17295">
        <v>104</v>
      </c>
      <c r="I17295" t="s">
        <v>18288</v>
      </c>
      <c r="J17295">
        <v>8.2000000000000007E-3</v>
      </c>
      <c r="K17295">
        <v>0.73899999999999999</v>
      </c>
      <c r="L17295">
        <v>1.3101275167785245</v>
      </c>
      <c r="M17295" s="2">
        <f t="shared" si="544"/>
        <v>19.463087248322147</v>
      </c>
      <c r="N17295" t="s">
        <v>8413</v>
      </c>
    </row>
    <row r="17296" spans="1:14">
      <c r="A17296">
        <v>30</v>
      </c>
      <c r="B17296" t="s">
        <v>10141</v>
      </c>
      <c r="C17296" t="s">
        <v>10142</v>
      </c>
      <c r="D17296">
        <v>3109</v>
      </c>
      <c r="E17296" s="1">
        <v>2.024</v>
      </c>
      <c r="F17296">
        <v>2.2559999999999998</v>
      </c>
      <c r="G17296">
        <v>0.60499999999999998</v>
      </c>
      <c r="H17296">
        <v>86</v>
      </c>
      <c r="I17296">
        <v>8.6999999999999993</v>
      </c>
      <c r="J17296">
        <v>5.7400000000000003E-3</v>
      </c>
      <c r="K17296">
        <v>0.67100000000000004</v>
      </c>
      <c r="L17296">
        <v>1.3101275167785245</v>
      </c>
      <c r="M17296" s="2">
        <f t="shared" si="544"/>
        <v>20.134228187919462</v>
      </c>
      <c r="N17296" t="s">
        <v>8413</v>
      </c>
    </row>
    <row r="17297" spans="1:14">
      <c r="A17297">
        <v>31</v>
      </c>
      <c r="B17297" t="s">
        <v>10906</v>
      </c>
      <c r="C17297" t="s">
        <v>10907</v>
      </c>
      <c r="D17297">
        <v>573</v>
      </c>
      <c r="E17297" s="1">
        <v>1.9830000000000001</v>
      </c>
      <c r="F17297">
        <v>2.0129999999999999</v>
      </c>
      <c r="G17297">
        <v>0.41699999999999998</v>
      </c>
      <c r="H17297">
        <v>36</v>
      </c>
      <c r="I17297">
        <v>5.3</v>
      </c>
      <c r="J17297">
        <v>1.6999999999999999E-3</v>
      </c>
      <c r="K17297">
        <v>0.64400000000000002</v>
      </c>
      <c r="L17297">
        <v>1.3101275167785245</v>
      </c>
      <c r="M17297" s="2">
        <f t="shared" si="544"/>
        <v>20.80536912751678</v>
      </c>
      <c r="N17297" t="s">
        <v>8413</v>
      </c>
    </row>
    <row r="17298" spans="1:14">
      <c r="A17298">
        <v>32</v>
      </c>
      <c r="B17298" t="s">
        <v>20101</v>
      </c>
      <c r="C17298" t="s">
        <v>20102</v>
      </c>
      <c r="D17298">
        <v>3596</v>
      </c>
      <c r="E17298" s="1">
        <v>1.9470000000000001</v>
      </c>
      <c r="F17298">
        <v>1.954</v>
      </c>
      <c r="G17298">
        <v>0.32800000000000001</v>
      </c>
      <c r="H17298">
        <v>131</v>
      </c>
      <c r="I17298">
        <v>8.1999999999999993</v>
      </c>
      <c r="J17298">
        <v>7.2700000000000004E-3</v>
      </c>
      <c r="K17298">
        <v>0.65700000000000003</v>
      </c>
      <c r="L17298">
        <v>1.3101275167785245</v>
      </c>
      <c r="M17298" s="2">
        <f t="shared" si="544"/>
        <v>21.476510067114095</v>
      </c>
      <c r="N17298" t="s">
        <v>8413</v>
      </c>
    </row>
    <row r="17299" spans="1:14">
      <c r="A17299">
        <v>33</v>
      </c>
      <c r="B17299" t="s">
        <v>20103</v>
      </c>
      <c r="C17299" t="s">
        <v>20104</v>
      </c>
      <c r="D17299">
        <v>2517</v>
      </c>
      <c r="E17299" s="1">
        <v>1.885</v>
      </c>
      <c r="F17299">
        <v>2.3450000000000002</v>
      </c>
      <c r="G17299">
        <v>0.84099999999999997</v>
      </c>
      <c r="H17299">
        <v>44</v>
      </c>
      <c r="I17299" t="s">
        <v>18288</v>
      </c>
      <c r="J17299">
        <v>3.49E-3</v>
      </c>
      <c r="K17299">
        <v>0.83599999999999997</v>
      </c>
      <c r="L17299">
        <v>1.3101275167785245</v>
      </c>
      <c r="M17299" s="2">
        <f t="shared" ref="M17299:M17330" si="545">A17299/149*100</f>
        <v>22.14765100671141</v>
      </c>
      <c r="N17299" t="s">
        <v>8413</v>
      </c>
    </row>
    <row r="17300" spans="1:14">
      <c r="A17300">
        <v>34</v>
      </c>
      <c r="B17300" t="s">
        <v>20105</v>
      </c>
      <c r="C17300" t="s">
        <v>20106</v>
      </c>
      <c r="D17300">
        <v>654</v>
      </c>
      <c r="E17300" s="1">
        <v>1.8819999999999999</v>
      </c>
      <c r="F17300">
        <v>1.889</v>
      </c>
      <c r="G17300">
        <v>0.41499999999999998</v>
      </c>
      <c r="H17300">
        <v>41</v>
      </c>
      <c r="I17300">
        <v>6.1</v>
      </c>
      <c r="J17300">
        <v>2E-3</v>
      </c>
      <c r="K17300">
        <v>0.70499999999999996</v>
      </c>
      <c r="L17300">
        <v>1.3101275167785245</v>
      </c>
      <c r="M17300" s="2">
        <f t="shared" si="545"/>
        <v>22.818791946308725</v>
      </c>
      <c r="N17300" t="s">
        <v>8413</v>
      </c>
    </row>
    <row r="17301" spans="1:14">
      <c r="A17301">
        <v>35</v>
      </c>
      <c r="B17301" t="s">
        <v>20107</v>
      </c>
      <c r="C17301" t="s">
        <v>20108</v>
      </c>
      <c r="D17301">
        <v>5030</v>
      </c>
      <c r="E17301" s="1">
        <v>1.8560000000000001</v>
      </c>
      <c r="F17301">
        <v>2.0019999999999998</v>
      </c>
      <c r="G17301">
        <v>0.33800000000000002</v>
      </c>
      <c r="H17301">
        <v>77</v>
      </c>
      <c r="I17301" t="s">
        <v>18288</v>
      </c>
      <c r="J17301">
        <v>5.9800000000000001E-3</v>
      </c>
      <c r="K17301">
        <v>0.69499999999999995</v>
      </c>
      <c r="L17301">
        <v>1.3101275167785245</v>
      </c>
      <c r="M17301" s="2">
        <f t="shared" si="545"/>
        <v>23.48993288590604</v>
      </c>
      <c r="N17301" t="s">
        <v>8413</v>
      </c>
    </row>
    <row r="17302" spans="1:14">
      <c r="A17302">
        <v>36</v>
      </c>
      <c r="B17302" t="s">
        <v>8315</v>
      </c>
      <c r="C17302" t="s">
        <v>8316</v>
      </c>
      <c r="D17302">
        <v>374</v>
      </c>
      <c r="E17302" s="1">
        <v>1.8180000000000001</v>
      </c>
      <c r="F17302">
        <v>2.4620000000000002</v>
      </c>
      <c r="G17302">
        <v>0.14299999999999999</v>
      </c>
      <c r="H17302">
        <v>7</v>
      </c>
      <c r="I17302" t="s">
        <v>18288</v>
      </c>
      <c r="J17302">
        <v>4.0999999999999999E-4</v>
      </c>
      <c r="K17302">
        <v>0.90300000000000002</v>
      </c>
      <c r="L17302">
        <v>1.3101275167785245</v>
      </c>
      <c r="M17302" s="2">
        <f t="shared" si="545"/>
        <v>24.161073825503358</v>
      </c>
      <c r="N17302" t="s">
        <v>8413</v>
      </c>
    </row>
    <row r="17303" spans="1:14">
      <c r="A17303">
        <v>37</v>
      </c>
      <c r="B17303" t="s">
        <v>10912</v>
      </c>
      <c r="C17303" t="s">
        <v>10913</v>
      </c>
      <c r="D17303">
        <v>815</v>
      </c>
      <c r="E17303" s="1">
        <v>1.796</v>
      </c>
      <c r="F17303">
        <v>1.774</v>
      </c>
      <c r="G17303">
        <v>0.625</v>
      </c>
      <c r="H17303">
        <v>32</v>
      </c>
      <c r="I17303">
        <v>6</v>
      </c>
      <c r="J17303">
        <v>2.4499999999999999E-3</v>
      </c>
      <c r="K17303">
        <v>0.64500000000000002</v>
      </c>
      <c r="L17303">
        <v>1.3101275167785245</v>
      </c>
      <c r="M17303" s="2">
        <f t="shared" si="545"/>
        <v>24.832214765100673</v>
      </c>
      <c r="N17303" t="s">
        <v>8413</v>
      </c>
    </row>
    <row r="17304" spans="1:14">
      <c r="A17304">
        <v>38</v>
      </c>
      <c r="B17304" t="s">
        <v>8327</v>
      </c>
      <c r="C17304" t="s">
        <v>8328</v>
      </c>
      <c r="D17304">
        <v>2922</v>
      </c>
      <c r="E17304" s="1">
        <v>1.786</v>
      </c>
      <c r="F17304">
        <v>2.113</v>
      </c>
      <c r="G17304">
        <v>1.0620000000000001</v>
      </c>
      <c r="H17304">
        <v>80</v>
      </c>
      <c r="I17304">
        <v>9.6</v>
      </c>
      <c r="J17304">
        <v>4.3699999999999998E-3</v>
      </c>
      <c r="K17304">
        <v>0.63900000000000001</v>
      </c>
      <c r="L17304">
        <v>1.3101275167785245</v>
      </c>
      <c r="M17304" s="2">
        <f t="shared" si="545"/>
        <v>25.503355704697988</v>
      </c>
      <c r="N17304" t="s">
        <v>8413</v>
      </c>
    </row>
    <row r="17305" spans="1:14">
      <c r="A17305">
        <v>39</v>
      </c>
      <c r="B17305" t="s">
        <v>20865</v>
      </c>
      <c r="C17305" t="s">
        <v>20866</v>
      </c>
      <c r="D17305">
        <v>2011</v>
      </c>
      <c r="E17305" s="1">
        <v>1.6850000000000001</v>
      </c>
      <c r="F17305">
        <v>1.6990000000000001</v>
      </c>
      <c r="G17305">
        <v>0.48399999999999999</v>
      </c>
      <c r="H17305">
        <v>31</v>
      </c>
      <c r="I17305" t="s">
        <v>18288</v>
      </c>
      <c r="J17305">
        <v>1.8600000000000001E-3</v>
      </c>
      <c r="K17305">
        <v>0.57899999999999996</v>
      </c>
      <c r="L17305">
        <v>1.3101275167785245</v>
      </c>
      <c r="M17305" s="2">
        <f t="shared" si="545"/>
        <v>26.174496644295303</v>
      </c>
      <c r="N17305" t="s">
        <v>8413</v>
      </c>
    </row>
    <row r="17306" spans="1:14">
      <c r="A17306">
        <v>40</v>
      </c>
      <c r="B17306" t="s">
        <v>20115</v>
      </c>
      <c r="C17306" t="s">
        <v>20116</v>
      </c>
      <c r="D17306">
        <v>4666</v>
      </c>
      <c r="E17306" s="1">
        <v>1.661</v>
      </c>
      <c r="F17306">
        <v>1.746</v>
      </c>
      <c r="G17306">
        <v>0.121</v>
      </c>
      <c r="H17306">
        <v>66</v>
      </c>
      <c r="I17306" t="s">
        <v>18288</v>
      </c>
      <c r="J17306">
        <v>4.6100000000000004E-3</v>
      </c>
      <c r="K17306">
        <v>0.61699999999999999</v>
      </c>
      <c r="L17306">
        <v>1.3101275167785245</v>
      </c>
      <c r="M17306" s="2">
        <f t="shared" si="545"/>
        <v>26.845637583892618</v>
      </c>
      <c r="N17306" t="s">
        <v>8413</v>
      </c>
    </row>
    <row r="17307" spans="1:14">
      <c r="A17307">
        <v>41</v>
      </c>
      <c r="B17307" t="s">
        <v>9133</v>
      </c>
      <c r="C17307" t="s">
        <v>9134</v>
      </c>
      <c r="D17307">
        <v>564</v>
      </c>
      <c r="E17307" s="1">
        <v>1.6479999999999999</v>
      </c>
      <c r="F17307">
        <v>1.0660000000000001</v>
      </c>
      <c r="G17307">
        <v>0.308</v>
      </c>
      <c r="H17307">
        <v>26</v>
      </c>
      <c r="I17307">
        <v>9.6</v>
      </c>
      <c r="J17307">
        <v>7.1000000000000002E-4</v>
      </c>
      <c r="K17307">
        <v>0.26700000000000002</v>
      </c>
      <c r="L17307">
        <v>1.3101275167785245</v>
      </c>
      <c r="M17307" s="2">
        <f t="shared" si="545"/>
        <v>27.516778523489933</v>
      </c>
      <c r="N17307" t="s">
        <v>8413</v>
      </c>
    </row>
    <row r="17308" spans="1:14">
      <c r="A17308">
        <v>42</v>
      </c>
      <c r="B17308" t="s">
        <v>19972</v>
      </c>
      <c r="C17308" t="s">
        <v>19973</v>
      </c>
      <c r="D17308">
        <v>8444</v>
      </c>
      <c r="E17308" s="1">
        <v>1.64</v>
      </c>
      <c r="F17308">
        <v>1.946</v>
      </c>
      <c r="G17308">
        <v>0.36799999999999999</v>
      </c>
      <c r="H17308">
        <v>182</v>
      </c>
      <c r="I17308" t="s">
        <v>18288</v>
      </c>
      <c r="J17308">
        <v>1.315E-2</v>
      </c>
      <c r="K17308">
        <v>0.622</v>
      </c>
      <c r="L17308">
        <v>1.3101275167785245</v>
      </c>
      <c r="M17308" s="2">
        <f t="shared" si="545"/>
        <v>28.187919463087248</v>
      </c>
      <c r="N17308" t="s">
        <v>8413</v>
      </c>
    </row>
    <row r="17309" spans="1:14">
      <c r="A17309">
        <v>43</v>
      </c>
      <c r="B17309" t="s">
        <v>8335</v>
      </c>
      <c r="C17309" t="s">
        <v>8336</v>
      </c>
      <c r="D17309">
        <v>1091</v>
      </c>
      <c r="E17309" s="1">
        <v>1.6080000000000001</v>
      </c>
      <c r="F17309">
        <v>1.573</v>
      </c>
      <c r="G17309">
        <v>0.20300000000000001</v>
      </c>
      <c r="H17309">
        <v>59</v>
      </c>
      <c r="I17309">
        <v>6</v>
      </c>
      <c r="J17309">
        <v>2.97E-3</v>
      </c>
      <c r="K17309">
        <v>0.502</v>
      </c>
      <c r="L17309">
        <v>1.3101275167785245</v>
      </c>
      <c r="M17309" s="2">
        <f t="shared" si="545"/>
        <v>28.859060402684566</v>
      </c>
      <c r="N17309" t="s">
        <v>8413</v>
      </c>
    </row>
    <row r="17310" spans="1:14">
      <c r="A17310">
        <v>44</v>
      </c>
      <c r="B17310" t="s">
        <v>8347</v>
      </c>
      <c r="C17310" t="s">
        <v>8348</v>
      </c>
      <c r="D17310">
        <v>706</v>
      </c>
      <c r="E17310" s="1">
        <v>1.5920000000000001</v>
      </c>
      <c r="F17310">
        <v>1.1759999999999999</v>
      </c>
      <c r="G17310">
        <v>4.4999999999999998E-2</v>
      </c>
      <c r="H17310">
        <v>22</v>
      </c>
      <c r="I17310" t="s">
        <v>18288</v>
      </c>
      <c r="J17310">
        <v>7.2000000000000005E-4</v>
      </c>
      <c r="K17310">
        <v>0.40100000000000002</v>
      </c>
      <c r="L17310">
        <v>1.3101275167785245</v>
      </c>
      <c r="M17310" s="2">
        <f t="shared" si="545"/>
        <v>29.530201342281881</v>
      </c>
      <c r="N17310" t="s">
        <v>8413</v>
      </c>
    </row>
    <row r="17311" spans="1:14">
      <c r="A17311">
        <v>45</v>
      </c>
      <c r="B17311" t="s">
        <v>20119</v>
      </c>
      <c r="C17311" t="s">
        <v>20120</v>
      </c>
      <c r="D17311">
        <v>2669</v>
      </c>
      <c r="E17311" s="1">
        <v>1.5069999999999999</v>
      </c>
      <c r="F17311">
        <v>1.6259999999999999</v>
      </c>
      <c r="G17311">
        <v>0.24199999999999999</v>
      </c>
      <c r="H17311">
        <v>149</v>
      </c>
      <c r="I17311">
        <v>7.2</v>
      </c>
      <c r="J17311">
        <v>6.2700000000000004E-3</v>
      </c>
      <c r="K17311">
        <v>0.53100000000000003</v>
      </c>
      <c r="L17311">
        <v>1.3101275167785245</v>
      </c>
      <c r="M17311" s="2">
        <f t="shared" si="545"/>
        <v>30.201342281879196</v>
      </c>
      <c r="N17311" t="s">
        <v>8413</v>
      </c>
    </row>
    <row r="17312" spans="1:14">
      <c r="A17312">
        <v>46</v>
      </c>
      <c r="B17312" t="s">
        <v>8291</v>
      </c>
      <c r="C17312" t="s">
        <v>8292</v>
      </c>
      <c r="D17312">
        <v>10200</v>
      </c>
      <c r="E17312" s="1">
        <v>1.498</v>
      </c>
      <c r="F17312">
        <v>1.647</v>
      </c>
      <c r="G17312">
        <v>0.29899999999999999</v>
      </c>
      <c r="H17312">
        <v>144</v>
      </c>
      <c r="I17312" t="s">
        <v>18288</v>
      </c>
      <c r="J17312">
        <v>6.3699999999999998E-3</v>
      </c>
      <c r="K17312">
        <v>0.54500000000000004</v>
      </c>
      <c r="L17312">
        <v>1.3101275167785245</v>
      </c>
      <c r="M17312" s="2">
        <f t="shared" si="545"/>
        <v>30.872483221476511</v>
      </c>
      <c r="N17312" t="s">
        <v>8413</v>
      </c>
    </row>
    <row r="17313" spans="1:14">
      <c r="A17313">
        <v>47</v>
      </c>
      <c r="B17313" t="s">
        <v>18822</v>
      </c>
      <c r="C17313" t="s">
        <v>18823</v>
      </c>
      <c r="D17313">
        <v>783</v>
      </c>
      <c r="E17313" s="1">
        <v>1.4710000000000001</v>
      </c>
      <c r="F17313">
        <v>1.284</v>
      </c>
      <c r="G17313">
        <v>0.41499999999999998</v>
      </c>
      <c r="H17313">
        <v>41</v>
      </c>
      <c r="I17313" t="s">
        <v>18288</v>
      </c>
      <c r="J17313">
        <v>1.7799999999999999E-3</v>
      </c>
      <c r="K17313">
        <v>0.48899999999999999</v>
      </c>
      <c r="L17313">
        <v>1.3101275167785245</v>
      </c>
      <c r="M17313" s="2">
        <f t="shared" si="545"/>
        <v>31.543624161073826</v>
      </c>
      <c r="N17313" t="s">
        <v>8413</v>
      </c>
    </row>
    <row r="17314" spans="1:14">
      <c r="A17314">
        <v>48</v>
      </c>
      <c r="B17314" t="s">
        <v>8413</v>
      </c>
      <c r="C17314" t="s">
        <v>8414</v>
      </c>
      <c r="D17314">
        <v>840</v>
      </c>
      <c r="E17314" s="1">
        <v>1.4710000000000001</v>
      </c>
      <c r="F17314">
        <v>1.611</v>
      </c>
      <c r="G17314">
        <v>0.28899999999999998</v>
      </c>
      <c r="H17314">
        <v>45</v>
      </c>
      <c r="I17314">
        <v>7.2</v>
      </c>
      <c r="J17314">
        <v>1.8600000000000001E-3</v>
      </c>
      <c r="K17314">
        <v>0.51</v>
      </c>
      <c r="L17314">
        <v>1.3101275167785245</v>
      </c>
      <c r="M17314" s="2">
        <f t="shared" si="545"/>
        <v>32.214765100671137</v>
      </c>
      <c r="N17314" t="s">
        <v>8413</v>
      </c>
    </row>
    <row r="17315" spans="1:14">
      <c r="A17315">
        <v>49</v>
      </c>
      <c r="B17315" t="s">
        <v>8011</v>
      </c>
      <c r="C17315" t="s">
        <v>8012</v>
      </c>
      <c r="D17315">
        <v>769</v>
      </c>
      <c r="E17315" s="1">
        <v>1.456</v>
      </c>
      <c r="F17315">
        <v>1.2310000000000001</v>
      </c>
      <c r="G17315">
        <v>0.13600000000000001</v>
      </c>
      <c r="H17315">
        <v>44</v>
      </c>
      <c r="I17315">
        <v>8.5</v>
      </c>
      <c r="J17315">
        <v>1.5200000000000001E-3</v>
      </c>
      <c r="K17315">
        <v>0.35199999999999998</v>
      </c>
      <c r="L17315">
        <v>1.3101275167785245</v>
      </c>
      <c r="M17315" s="2">
        <f t="shared" si="545"/>
        <v>32.885906040268459</v>
      </c>
      <c r="N17315" t="s">
        <v>8413</v>
      </c>
    </row>
    <row r="17316" spans="1:14">
      <c r="A17316">
        <v>50</v>
      </c>
      <c r="B17316" t="s">
        <v>7973</v>
      </c>
      <c r="C17316" t="s">
        <v>7974</v>
      </c>
      <c r="D17316">
        <v>1248</v>
      </c>
      <c r="E17316" s="1">
        <v>1.4330000000000001</v>
      </c>
      <c r="F17316">
        <v>1.6679999999999999</v>
      </c>
      <c r="G17316">
        <v>0.26300000000000001</v>
      </c>
      <c r="H17316">
        <v>99</v>
      </c>
      <c r="I17316">
        <v>7.2</v>
      </c>
      <c r="J17316">
        <v>2.32E-3</v>
      </c>
      <c r="K17316">
        <v>0.41399999999999998</v>
      </c>
      <c r="L17316">
        <v>1.3101275167785245</v>
      </c>
      <c r="M17316" s="2">
        <f t="shared" si="545"/>
        <v>33.557046979865774</v>
      </c>
      <c r="N17316" t="s">
        <v>8413</v>
      </c>
    </row>
    <row r="17317" spans="1:14">
      <c r="A17317">
        <v>51</v>
      </c>
      <c r="B17317" t="s">
        <v>8399</v>
      </c>
      <c r="C17317" t="s">
        <v>8400</v>
      </c>
      <c r="D17317">
        <v>1276</v>
      </c>
      <c r="E17317" s="1">
        <v>1.4</v>
      </c>
      <c r="F17317">
        <v>1.605</v>
      </c>
      <c r="G17317">
        <v>0.51600000000000001</v>
      </c>
      <c r="H17317">
        <v>31</v>
      </c>
      <c r="I17317" t="s">
        <v>18288</v>
      </c>
      <c r="J17317">
        <v>1.14E-3</v>
      </c>
      <c r="K17317">
        <v>0.54600000000000004</v>
      </c>
      <c r="L17317">
        <v>1.3101275167785245</v>
      </c>
      <c r="M17317" s="2">
        <f t="shared" si="545"/>
        <v>34.228187919463089</v>
      </c>
      <c r="N17317" t="s">
        <v>8413</v>
      </c>
    </row>
    <row r="17318" spans="1:14">
      <c r="A17318">
        <v>52</v>
      </c>
      <c r="B17318" t="s">
        <v>8299</v>
      </c>
      <c r="C17318" t="s">
        <v>8300</v>
      </c>
      <c r="D17318">
        <v>318</v>
      </c>
      <c r="E17318" s="1">
        <v>1.3919999999999999</v>
      </c>
      <c r="G17318">
        <v>0.5</v>
      </c>
      <c r="H17318">
        <v>82</v>
      </c>
      <c r="I17318">
        <v>2</v>
      </c>
      <c r="J17318">
        <v>1.5200000000000001E-3</v>
      </c>
      <c r="L17318">
        <v>1.3101275167785245</v>
      </c>
      <c r="M17318" s="2">
        <f t="shared" si="545"/>
        <v>34.899328859060404</v>
      </c>
      <c r="N17318" t="s">
        <v>8413</v>
      </c>
    </row>
    <row r="17319" spans="1:14">
      <c r="A17319">
        <v>53</v>
      </c>
      <c r="B17319" t="s">
        <v>16266</v>
      </c>
      <c r="C17319" t="s">
        <v>16267</v>
      </c>
      <c r="D17319">
        <v>1830</v>
      </c>
      <c r="E17319" s="1">
        <v>1.381</v>
      </c>
      <c r="F17319">
        <v>1.512</v>
      </c>
      <c r="G17319">
        <v>0.188</v>
      </c>
      <c r="H17319">
        <v>80</v>
      </c>
      <c r="I17319">
        <v>8.9</v>
      </c>
      <c r="J17319">
        <v>3.31E-3</v>
      </c>
      <c r="K17319">
        <v>0.46400000000000002</v>
      </c>
      <c r="L17319">
        <v>1.3101275167785245</v>
      </c>
      <c r="M17319" s="2">
        <f t="shared" si="545"/>
        <v>35.570469798657719</v>
      </c>
      <c r="N17319" t="s">
        <v>8413</v>
      </c>
    </row>
    <row r="17320" spans="1:14">
      <c r="A17320">
        <v>54</v>
      </c>
      <c r="B17320" t="s">
        <v>20989</v>
      </c>
      <c r="C17320" t="s">
        <v>20990</v>
      </c>
      <c r="D17320">
        <v>1762</v>
      </c>
      <c r="E17320" s="1">
        <v>1.3759999999999999</v>
      </c>
      <c r="F17320">
        <v>1.3919999999999999</v>
      </c>
      <c r="G17320">
        <v>0.28000000000000003</v>
      </c>
      <c r="H17320">
        <v>100</v>
      </c>
      <c r="I17320">
        <v>9.1</v>
      </c>
      <c r="J17320">
        <v>2.0899999999999998E-3</v>
      </c>
      <c r="K17320">
        <v>0.35799999999999998</v>
      </c>
      <c r="L17320">
        <v>1.3101275167785245</v>
      </c>
      <c r="M17320" s="2">
        <f t="shared" si="545"/>
        <v>36.241610738255034</v>
      </c>
      <c r="N17320" t="s">
        <v>8413</v>
      </c>
    </row>
    <row r="17321" spans="1:14">
      <c r="A17321">
        <v>55</v>
      </c>
      <c r="B17321" t="s">
        <v>9147</v>
      </c>
      <c r="C17321" t="s">
        <v>9148</v>
      </c>
      <c r="D17321">
        <v>1186</v>
      </c>
      <c r="E17321" s="1">
        <v>1.3580000000000001</v>
      </c>
      <c r="F17321">
        <v>1.43</v>
      </c>
      <c r="G17321">
        <v>0.27700000000000002</v>
      </c>
      <c r="H17321">
        <v>47</v>
      </c>
      <c r="I17321" t="s">
        <v>18288</v>
      </c>
      <c r="J17321">
        <v>1.9400000000000001E-3</v>
      </c>
      <c r="K17321">
        <v>0.45800000000000002</v>
      </c>
      <c r="L17321">
        <v>1.3101275167785245</v>
      </c>
      <c r="M17321" s="2">
        <f t="shared" si="545"/>
        <v>36.912751677852349</v>
      </c>
      <c r="N17321" t="s">
        <v>8413</v>
      </c>
    </row>
    <row r="17322" spans="1:14">
      <c r="A17322">
        <v>56</v>
      </c>
      <c r="B17322" t="s">
        <v>19918</v>
      </c>
      <c r="C17322" t="s">
        <v>19919</v>
      </c>
      <c r="D17322">
        <v>978</v>
      </c>
      <c r="E17322" s="1">
        <v>1.355</v>
      </c>
      <c r="F17322">
        <v>1.5680000000000001</v>
      </c>
      <c r="G17322">
        <v>0.32400000000000001</v>
      </c>
      <c r="H17322">
        <v>108</v>
      </c>
      <c r="I17322">
        <v>3.8</v>
      </c>
      <c r="J17322">
        <v>3.6600000000000001E-3</v>
      </c>
      <c r="K17322">
        <v>0.438</v>
      </c>
      <c r="L17322">
        <v>1.3101275167785245</v>
      </c>
      <c r="M17322" s="2">
        <f t="shared" si="545"/>
        <v>37.583892617449663</v>
      </c>
      <c r="N17322" t="s">
        <v>8413</v>
      </c>
    </row>
    <row r="17323" spans="1:14">
      <c r="A17323">
        <v>57</v>
      </c>
      <c r="B17323" t="s">
        <v>8371</v>
      </c>
      <c r="C17323" t="s">
        <v>8372</v>
      </c>
      <c r="D17323">
        <v>1780</v>
      </c>
      <c r="E17323" s="1">
        <v>1.292</v>
      </c>
      <c r="F17323">
        <v>1.7410000000000001</v>
      </c>
      <c r="G17323">
        <v>0.40500000000000003</v>
      </c>
      <c r="H17323">
        <v>42</v>
      </c>
      <c r="I17323" t="s">
        <v>18288</v>
      </c>
      <c r="J17323">
        <v>2.0999999999999999E-3</v>
      </c>
      <c r="K17323">
        <v>0.55500000000000005</v>
      </c>
      <c r="L17323">
        <v>1.3101275167785245</v>
      </c>
      <c r="M17323" s="2">
        <f t="shared" si="545"/>
        <v>38.255033557046978</v>
      </c>
      <c r="N17323" t="s">
        <v>8413</v>
      </c>
    </row>
    <row r="17324" spans="1:14">
      <c r="A17324">
        <v>58</v>
      </c>
      <c r="B17324" t="s">
        <v>8331</v>
      </c>
      <c r="C17324" t="s">
        <v>8332</v>
      </c>
      <c r="D17324">
        <v>278</v>
      </c>
      <c r="E17324" s="1">
        <v>1.288</v>
      </c>
      <c r="G17324">
        <v>0.86499999999999999</v>
      </c>
      <c r="H17324">
        <v>37</v>
      </c>
      <c r="I17324">
        <v>3.2</v>
      </c>
      <c r="J17324">
        <v>1.4400000000000001E-3</v>
      </c>
      <c r="L17324">
        <v>1.3101275167785245</v>
      </c>
      <c r="M17324" s="2">
        <f t="shared" si="545"/>
        <v>38.926174496644293</v>
      </c>
      <c r="N17324" t="s">
        <v>8413</v>
      </c>
    </row>
    <row r="17325" spans="1:14">
      <c r="A17325">
        <v>59</v>
      </c>
      <c r="B17325" t="s">
        <v>8407</v>
      </c>
      <c r="C17325" t="s">
        <v>8408</v>
      </c>
      <c r="D17325">
        <v>891</v>
      </c>
      <c r="E17325" s="1">
        <v>1.2609999999999999</v>
      </c>
      <c r="F17325">
        <v>1.091</v>
      </c>
      <c r="G17325">
        <v>0.26900000000000002</v>
      </c>
      <c r="H17325">
        <v>78</v>
      </c>
      <c r="I17325">
        <v>6.2</v>
      </c>
      <c r="J17325">
        <v>1.7600000000000001E-3</v>
      </c>
      <c r="K17325">
        <v>0.26100000000000001</v>
      </c>
      <c r="L17325">
        <v>1.3101275167785245</v>
      </c>
      <c r="M17325" s="2">
        <f t="shared" si="545"/>
        <v>39.597315436241608</v>
      </c>
      <c r="N17325" t="s">
        <v>8413</v>
      </c>
    </row>
    <row r="17326" spans="1:14">
      <c r="A17326">
        <v>60</v>
      </c>
      <c r="B17326" t="s">
        <v>8081</v>
      </c>
      <c r="C17326" t="s">
        <v>8082</v>
      </c>
      <c r="D17326">
        <v>1525</v>
      </c>
      <c r="E17326" s="1">
        <v>1.2569999999999999</v>
      </c>
      <c r="F17326">
        <v>1.5189999999999999</v>
      </c>
      <c r="G17326">
        <v>0.2</v>
      </c>
      <c r="H17326">
        <v>55</v>
      </c>
      <c r="I17326" t="s">
        <v>18288</v>
      </c>
      <c r="J17326">
        <v>1.74E-3</v>
      </c>
      <c r="K17326">
        <v>0.38100000000000001</v>
      </c>
      <c r="L17326">
        <v>1.3101275167785245</v>
      </c>
      <c r="M17326" s="2">
        <f t="shared" si="545"/>
        <v>40.268456375838923</v>
      </c>
      <c r="N17326" t="s">
        <v>8413</v>
      </c>
    </row>
    <row r="17327" spans="1:14">
      <c r="A17327">
        <v>61</v>
      </c>
      <c r="B17327" t="s">
        <v>8349</v>
      </c>
      <c r="C17327" t="s">
        <v>8350</v>
      </c>
      <c r="D17327">
        <v>662</v>
      </c>
      <c r="E17327" s="1">
        <v>1.246</v>
      </c>
      <c r="F17327">
        <v>1.2889999999999999</v>
      </c>
      <c r="G17327">
        <v>0.28599999999999998</v>
      </c>
      <c r="H17327">
        <v>63</v>
      </c>
      <c r="I17327">
        <v>4.2</v>
      </c>
      <c r="J17327">
        <v>2.1099999999999999E-3</v>
      </c>
      <c r="K17327">
        <v>0.39600000000000002</v>
      </c>
      <c r="L17327">
        <v>1.3101275167785245</v>
      </c>
      <c r="M17327" s="2">
        <f t="shared" si="545"/>
        <v>40.939597315436245</v>
      </c>
      <c r="N17327" t="s">
        <v>8413</v>
      </c>
    </row>
    <row r="17328" spans="1:14">
      <c r="A17328">
        <v>62</v>
      </c>
      <c r="B17328" t="s">
        <v>19848</v>
      </c>
      <c r="C17328" t="s">
        <v>19849</v>
      </c>
      <c r="D17328">
        <v>1566</v>
      </c>
      <c r="E17328" s="1">
        <v>1.2110000000000001</v>
      </c>
      <c r="F17328">
        <v>1.21</v>
      </c>
      <c r="G17328">
        <v>8.7999999999999995E-2</v>
      </c>
      <c r="H17328">
        <v>34</v>
      </c>
      <c r="I17328" t="s">
        <v>18288</v>
      </c>
      <c r="J17328">
        <v>1.47E-3</v>
      </c>
      <c r="K17328">
        <v>0.39900000000000002</v>
      </c>
      <c r="L17328">
        <v>1.3101275167785245</v>
      </c>
      <c r="M17328" s="2">
        <f t="shared" si="545"/>
        <v>41.61073825503356</v>
      </c>
      <c r="N17328" t="s">
        <v>8413</v>
      </c>
    </row>
    <row r="17329" spans="1:14">
      <c r="A17329">
        <v>63</v>
      </c>
      <c r="B17329" t="s">
        <v>5332</v>
      </c>
      <c r="C17329" t="s">
        <v>5333</v>
      </c>
      <c r="D17329">
        <v>1496</v>
      </c>
      <c r="E17329" s="1">
        <v>1.157</v>
      </c>
      <c r="F17329">
        <v>1.375</v>
      </c>
      <c r="G17329">
        <v>0.35599999999999998</v>
      </c>
      <c r="H17329">
        <v>73</v>
      </c>
      <c r="I17329">
        <v>9.6</v>
      </c>
      <c r="J17329">
        <v>2.0400000000000001E-3</v>
      </c>
      <c r="K17329">
        <v>0.378</v>
      </c>
      <c r="L17329">
        <v>1.3101275167785245</v>
      </c>
      <c r="M17329" s="2">
        <f t="shared" si="545"/>
        <v>42.281879194630875</v>
      </c>
      <c r="N17329" t="s">
        <v>8413</v>
      </c>
    </row>
    <row r="17330" spans="1:14">
      <c r="A17330">
        <v>64</v>
      </c>
      <c r="B17330" t="s">
        <v>20125</v>
      </c>
      <c r="C17330" t="s">
        <v>20126</v>
      </c>
      <c r="D17330">
        <v>240</v>
      </c>
      <c r="E17330" s="1">
        <v>1.147</v>
      </c>
      <c r="F17330">
        <v>1.2470000000000001</v>
      </c>
      <c r="G17330">
        <v>0.31</v>
      </c>
      <c r="H17330">
        <v>29</v>
      </c>
      <c r="I17330">
        <v>7.4</v>
      </c>
      <c r="J17330">
        <v>5.5999999999999995E-4</v>
      </c>
      <c r="K17330">
        <v>0.41399999999999998</v>
      </c>
      <c r="L17330">
        <v>1.3101275167785245</v>
      </c>
      <c r="M17330" s="2">
        <f t="shared" si="545"/>
        <v>42.95302013422819</v>
      </c>
      <c r="N17330" t="s">
        <v>8413</v>
      </c>
    </row>
    <row r="17331" spans="1:14">
      <c r="A17331">
        <v>65</v>
      </c>
      <c r="B17331" t="s">
        <v>8029</v>
      </c>
      <c r="C17331" t="s">
        <v>8030</v>
      </c>
      <c r="D17331">
        <v>557</v>
      </c>
      <c r="E17331" s="1">
        <v>1.145</v>
      </c>
      <c r="F17331">
        <v>1.2030000000000001</v>
      </c>
      <c r="G17331">
        <v>0.27500000000000002</v>
      </c>
      <c r="H17331">
        <v>80</v>
      </c>
      <c r="I17331">
        <v>3.4</v>
      </c>
      <c r="J17331">
        <v>1.81E-3</v>
      </c>
      <c r="K17331">
        <v>0.26200000000000001</v>
      </c>
      <c r="L17331">
        <v>1.3101275167785245</v>
      </c>
      <c r="M17331" s="2">
        <f t="shared" ref="M17331:M17362" si="546">A17331/149*100</f>
        <v>43.624161073825505</v>
      </c>
      <c r="N17331" t="s">
        <v>8413</v>
      </c>
    </row>
    <row r="17332" spans="1:14">
      <c r="A17332">
        <v>66</v>
      </c>
      <c r="B17332" t="s">
        <v>8183</v>
      </c>
      <c r="C17332" t="s">
        <v>8184</v>
      </c>
      <c r="D17332">
        <v>1224</v>
      </c>
      <c r="E17332" s="1">
        <v>1.1359999999999999</v>
      </c>
      <c r="F17332">
        <v>1.1140000000000001</v>
      </c>
      <c r="G17332">
        <v>0.1</v>
      </c>
      <c r="H17332">
        <v>60</v>
      </c>
      <c r="I17332" t="s">
        <v>18288</v>
      </c>
      <c r="J17332">
        <v>1.2999999999999999E-3</v>
      </c>
      <c r="K17332">
        <v>0.30099999999999999</v>
      </c>
      <c r="L17332">
        <v>1.3101275167785245</v>
      </c>
      <c r="M17332" s="2">
        <f t="shared" si="546"/>
        <v>44.29530201342282</v>
      </c>
      <c r="N17332" t="s">
        <v>8413</v>
      </c>
    </row>
    <row r="17333" spans="1:14">
      <c r="A17333">
        <v>67</v>
      </c>
      <c r="B17333" t="s">
        <v>18828</v>
      </c>
      <c r="C17333" t="s">
        <v>18829</v>
      </c>
      <c r="D17333">
        <v>707</v>
      </c>
      <c r="E17333" s="1">
        <v>1.133</v>
      </c>
      <c r="F17333">
        <v>1.198</v>
      </c>
      <c r="G17333">
        <v>0.16700000000000001</v>
      </c>
      <c r="H17333">
        <v>24</v>
      </c>
      <c r="I17333" t="s">
        <v>18288</v>
      </c>
      <c r="J17333">
        <v>7.1000000000000002E-4</v>
      </c>
      <c r="K17333">
        <v>0.36699999999999999</v>
      </c>
      <c r="L17333">
        <v>1.3101275167785245</v>
      </c>
      <c r="M17333" s="2">
        <f t="shared" si="546"/>
        <v>44.966442953020135</v>
      </c>
      <c r="N17333" t="s">
        <v>8413</v>
      </c>
    </row>
    <row r="17334" spans="1:14">
      <c r="A17334">
        <v>68</v>
      </c>
      <c r="B17334" t="s">
        <v>20127</v>
      </c>
      <c r="C17334" t="s">
        <v>20128</v>
      </c>
      <c r="D17334">
        <v>631</v>
      </c>
      <c r="E17334" s="1">
        <v>1.121</v>
      </c>
      <c r="F17334">
        <v>0.95499999999999996</v>
      </c>
      <c r="G17334">
        <v>0.28599999999999998</v>
      </c>
      <c r="H17334">
        <v>28</v>
      </c>
      <c r="I17334" t="s">
        <v>18288</v>
      </c>
      <c r="J17334">
        <v>8.4999999999999995E-4</v>
      </c>
      <c r="K17334">
        <v>0.314</v>
      </c>
      <c r="L17334">
        <v>1.3101275167785245</v>
      </c>
      <c r="M17334" s="2">
        <f t="shared" si="546"/>
        <v>45.63758389261745</v>
      </c>
      <c r="N17334" t="s">
        <v>8413</v>
      </c>
    </row>
    <row r="17335" spans="1:14">
      <c r="A17335">
        <v>69</v>
      </c>
      <c r="B17335" t="s">
        <v>8005</v>
      </c>
      <c r="C17335" t="s">
        <v>8006</v>
      </c>
      <c r="D17335">
        <v>971</v>
      </c>
      <c r="E17335" s="1">
        <v>1.1200000000000001</v>
      </c>
      <c r="F17335">
        <v>1.343</v>
      </c>
      <c r="G17335">
        <v>4.3999999999999997E-2</v>
      </c>
      <c r="H17335">
        <v>68</v>
      </c>
      <c r="I17335">
        <v>7.1</v>
      </c>
      <c r="J17335">
        <v>2.0500000000000002E-3</v>
      </c>
      <c r="K17335">
        <v>0.38700000000000001</v>
      </c>
      <c r="L17335">
        <v>1.3101275167785245</v>
      </c>
      <c r="M17335" s="2">
        <f t="shared" si="546"/>
        <v>46.308724832214764</v>
      </c>
      <c r="N17335" t="s">
        <v>8413</v>
      </c>
    </row>
    <row r="17336" spans="1:14">
      <c r="A17336">
        <v>70</v>
      </c>
      <c r="B17336" t="s">
        <v>9139</v>
      </c>
      <c r="C17336" t="s">
        <v>9140</v>
      </c>
      <c r="D17336">
        <v>609</v>
      </c>
      <c r="E17336" s="1">
        <v>1.113</v>
      </c>
      <c r="F17336">
        <v>1.331</v>
      </c>
      <c r="G17336">
        <v>0.152</v>
      </c>
      <c r="H17336">
        <v>33</v>
      </c>
      <c r="I17336">
        <v>7.9</v>
      </c>
      <c r="J17336">
        <v>1.3500000000000001E-3</v>
      </c>
      <c r="K17336">
        <v>0.45500000000000002</v>
      </c>
      <c r="L17336">
        <v>1.3101275167785245</v>
      </c>
      <c r="M17336" s="2">
        <f t="shared" si="546"/>
        <v>46.979865771812079</v>
      </c>
      <c r="N17336" t="s">
        <v>8413</v>
      </c>
    </row>
    <row r="17337" spans="1:14">
      <c r="A17337">
        <v>71</v>
      </c>
      <c r="B17337" t="s">
        <v>8047</v>
      </c>
      <c r="C17337" t="s">
        <v>8048</v>
      </c>
      <c r="D17337">
        <v>817</v>
      </c>
      <c r="E17337" s="1">
        <v>1.1060000000000001</v>
      </c>
      <c r="F17337">
        <v>1.0469999999999999</v>
      </c>
      <c r="G17337">
        <v>3.6999999999999998E-2</v>
      </c>
      <c r="H17337">
        <v>54</v>
      </c>
      <c r="I17337">
        <v>8.5</v>
      </c>
      <c r="J17337">
        <v>1.41E-3</v>
      </c>
      <c r="K17337">
        <v>0.29199999999999998</v>
      </c>
      <c r="L17337">
        <v>1.3101275167785245</v>
      </c>
      <c r="M17337" s="2">
        <f t="shared" si="546"/>
        <v>47.651006711409394</v>
      </c>
      <c r="N17337" t="s">
        <v>8413</v>
      </c>
    </row>
    <row r="17338" spans="1:14">
      <c r="A17338">
        <v>72</v>
      </c>
      <c r="B17338" t="s">
        <v>16262</v>
      </c>
      <c r="C17338" t="s">
        <v>16263</v>
      </c>
      <c r="D17338">
        <v>891</v>
      </c>
      <c r="E17338" s="1">
        <v>1.1020000000000001</v>
      </c>
      <c r="F17338">
        <v>1.4419999999999999</v>
      </c>
      <c r="G17338">
        <v>0.186</v>
      </c>
      <c r="H17338">
        <v>43</v>
      </c>
      <c r="I17338">
        <v>6.9</v>
      </c>
      <c r="J17338">
        <v>2.2200000000000002E-3</v>
      </c>
      <c r="K17338">
        <v>0.49</v>
      </c>
      <c r="L17338">
        <v>1.3101275167785245</v>
      </c>
      <c r="M17338" s="2">
        <f t="shared" si="546"/>
        <v>48.322147651006716</v>
      </c>
      <c r="N17338" t="s">
        <v>8413</v>
      </c>
    </row>
    <row r="17339" spans="1:14">
      <c r="A17339">
        <v>73</v>
      </c>
      <c r="B17339" t="s">
        <v>8313</v>
      </c>
      <c r="C17339" t="s">
        <v>8314</v>
      </c>
      <c r="D17339">
        <v>565</v>
      </c>
      <c r="E17339" s="1">
        <v>1.081</v>
      </c>
      <c r="F17339">
        <v>0.99399999999999999</v>
      </c>
      <c r="G17339">
        <v>0.35699999999999998</v>
      </c>
      <c r="H17339">
        <v>42</v>
      </c>
      <c r="I17339">
        <v>7.7</v>
      </c>
      <c r="J17339">
        <v>8.4000000000000003E-4</v>
      </c>
      <c r="K17339">
        <v>0.27600000000000002</v>
      </c>
      <c r="L17339">
        <v>1.3101275167785245</v>
      </c>
      <c r="M17339" s="2">
        <f t="shared" si="546"/>
        <v>48.993288590604031</v>
      </c>
      <c r="N17339" t="s">
        <v>8413</v>
      </c>
    </row>
    <row r="17340" spans="1:14">
      <c r="A17340">
        <v>74</v>
      </c>
      <c r="B17340" t="s">
        <v>8317</v>
      </c>
      <c r="C17340" t="s">
        <v>8318</v>
      </c>
      <c r="D17340">
        <v>2234</v>
      </c>
      <c r="E17340" s="1">
        <v>1.08</v>
      </c>
      <c r="F17340">
        <v>1.355</v>
      </c>
      <c r="G17340">
        <v>0.35399999999999998</v>
      </c>
      <c r="H17340">
        <v>48</v>
      </c>
      <c r="I17340" t="s">
        <v>18288</v>
      </c>
      <c r="J17340">
        <v>1.6999999999999999E-3</v>
      </c>
      <c r="K17340">
        <v>0.46</v>
      </c>
      <c r="L17340">
        <v>1.3101275167785245</v>
      </c>
      <c r="M17340" s="2">
        <f t="shared" si="546"/>
        <v>49.664429530201346</v>
      </c>
      <c r="N17340" t="s">
        <v>8413</v>
      </c>
    </row>
    <row r="17341" spans="1:14">
      <c r="A17341">
        <v>75</v>
      </c>
      <c r="B17341" t="s">
        <v>8405</v>
      </c>
      <c r="C17341" t="s">
        <v>8406</v>
      </c>
      <c r="D17341">
        <v>2369</v>
      </c>
      <c r="E17341" s="1">
        <v>1.0760000000000001</v>
      </c>
      <c r="F17341">
        <v>1.03</v>
      </c>
      <c r="G17341">
        <v>0.22500000000000001</v>
      </c>
      <c r="H17341">
        <v>120</v>
      </c>
      <c r="I17341">
        <v>9</v>
      </c>
      <c r="J17341">
        <v>3.5300000000000002E-3</v>
      </c>
      <c r="K17341">
        <v>0.29799999999999999</v>
      </c>
      <c r="L17341">
        <v>1.3101275167785245</v>
      </c>
      <c r="M17341" s="2">
        <f t="shared" si="546"/>
        <v>50.335570469798661</v>
      </c>
      <c r="N17341" t="s">
        <v>8413</v>
      </c>
    </row>
    <row r="17342" spans="1:14">
      <c r="A17342">
        <v>76</v>
      </c>
      <c r="B17342" t="s">
        <v>12609</v>
      </c>
      <c r="C17342" t="s">
        <v>12610</v>
      </c>
      <c r="D17342">
        <v>157</v>
      </c>
      <c r="E17342" s="1">
        <v>1.0589999999999999</v>
      </c>
      <c r="G17342">
        <v>8.6999999999999994E-2</v>
      </c>
      <c r="H17342">
        <v>23</v>
      </c>
      <c r="I17342">
        <v>3.9</v>
      </c>
      <c r="J17342">
        <v>4.8000000000000001E-4</v>
      </c>
      <c r="L17342">
        <v>1.3101275167785245</v>
      </c>
      <c r="M17342" s="2">
        <f t="shared" si="546"/>
        <v>51.006711409395976</v>
      </c>
      <c r="N17342" t="s">
        <v>8413</v>
      </c>
    </row>
    <row r="17343" spans="1:14">
      <c r="A17343">
        <v>77</v>
      </c>
      <c r="B17343" t="s">
        <v>8363</v>
      </c>
      <c r="C17343" t="s">
        <v>8364</v>
      </c>
      <c r="D17343">
        <v>782</v>
      </c>
      <c r="E17343" s="1">
        <v>1.048</v>
      </c>
      <c r="F17343">
        <v>1.484</v>
      </c>
      <c r="G17343">
        <v>3.5999999999999997E-2</v>
      </c>
      <c r="H17343">
        <v>83</v>
      </c>
      <c r="I17343">
        <v>4.9000000000000004</v>
      </c>
      <c r="J17343">
        <v>2.4099999999999998E-3</v>
      </c>
      <c r="K17343">
        <v>0.35899999999999999</v>
      </c>
      <c r="L17343">
        <v>1.3101275167785245</v>
      </c>
      <c r="M17343" s="2">
        <f t="shared" si="546"/>
        <v>51.677852348993291</v>
      </c>
      <c r="N17343" t="s">
        <v>8413</v>
      </c>
    </row>
    <row r="17344" spans="1:14">
      <c r="A17344">
        <v>78</v>
      </c>
      <c r="B17344" t="s">
        <v>8303</v>
      </c>
      <c r="C17344" t="s">
        <v>8304</v>
      </c>
      <c r="D17344">
        <v>1337</v>
      </c>
      <c r="E17344" s="1">
        <v>1.0369999999999999</v>
      </c>
      <c r="F17344">
        <v>1.2050000000000001</v>
      </c>
      <c r="G17344">
        <v>0.375</v>
      </c>
      <c r="H17344">
        <v>24</v>
      </c>
      <c r="I17344" t="s">
        <v>18288</v>
      </c>
      <c r="J17344">
        <v>9.2000000000000003E-4</v>
      </c>
      <c r="K17344">
        <v>0.41399999999999998</v>
      </c>
      <c r="L17344">
        <v>1.3101275167785245</v>
      </c>
      <c r="M17344" s="2">
        <f t="shared" si="546"/>
        <v>52.348993288590606</v>
      </c>
      <c r="N17344" t="s">
        <v>8413</v>
      </c>
    </row>
    <row r="17345" spans="1:14">
      <c r="A17345">
        <v>79</v>
      </c>
      <c r="B17345" t="s">
        <v>8149</v>
      </c>
      <c r="C17345" t="s">
        <v>8150</v>
      </c>
      <c r="D17345">
        <v>940</v>
      </c>
      <c r="E17345" s="1">
        <v>1.0129999999999999</v>
      </c>
      <c r="F17345">
        <v>1.1910000000000001</v>
      </c>
      <c r="G17345">
        <v>0.46899999999999997</v>
      </c>
      <c r="H17345">
        <v>81</v>
      </c>
      <c r="I17345">
        <v>5.5</v>
      </c>
      <c r="J17345">
        <v>2.0999999999999999E-3</v>
      </c>
      <c r="K17345">
        <v>0.30399999999999999</v>
      </c>
      <c r="L17345">
        <v>1.3101275167785245</v>
      </c>
      <c r="M17345" s="2">
        <f t="shared" si="546"/>
        <v>53.020134228187921</v>
      </c>
      <c r="N17345" t="s">
        <v>8413</v>
      </c>
    </row>
    <row r="17346" spans="1:14">
      <c r="A17346">
        <v>80</v>
      </c>
      <c r="B17346" t="s">
        <v>9089</v>
      </c>
      <c r="C17346" t="s">
        <v>9090</v>
      </c>
      <c r="D17346">
        <v>327</v>
      </c>
      <c r="E17346" s="1">
        <v>1</v>
      </c>
      <c r="F17346">
        <v>0.86699999999999999</v>
      </c>
      <c r="G17346">
        <v>0.375</v>
      </c>
      <c r="H17346">
        <v>32</v>
      </c>
      <c r="I17346" t="s">
        <v>18288</v>
      </c>
      <c r="J17346">
        <v>5.8E-4</v>
      </c>
      <c r="K17346">
        <v>0.27400000000000002</v>
      </c>
      <c r="L17346">
        <v>1.3101275167785245</v>
      </c>
      <c r="M17346" s="2">
        <f t="shared" si="546"/>
        <v>53.691275167785236</v>
      </c>
      <c r="N17346" t="s">
        <v>8413</v>
      </c>
    </row>
    <row r="17347" spans="1:14">
      <c r="A17347">
        <v>81</v>
      </c>
      <c r="B17347" t="s">
        <v>20133</v>
      </c>
      <c r="C17347" t="s">
        <v>20134</v>
      </c>
      <c r="D17347">
        <v>600</v>
      </c>
      <c r="E17347" s="1">
        <v>1</v>
      </c>
      <c r="F17347">
        <v>1.038</v>
      </c>
      <c r="G17347">
        <v>0.25</v>
      </c>
      <c r="H17347">
        <v>56</v>
      </c>
      <c r="I17347">
        <v>5.7</v>
      </c>
      <c r="J17347">
        <v>1.6900000000000001E-3</v>
      </c>
      <c r="K17347">
        <v>0.33300000000000002</v>
      </c>
      <c r="L17347">
        <v>1.3101275167785245</v>
      </c>
      <c r="M17347" s="2">
        <f t="shared" si="546"/>
        <v>54.36241610738255</v>
      </c>
      <c r="N17347" t="s">
        <v>8413</v>
      </c>
    </row>
    <row r="17348" spans="1:14">
      <c r="A17348">
        <v>82</v>
      </c>
      <c r="B17348" t="s">
        <v>8383</v>
      </c>
      <c r="C17348" t="s">
        <v>8384</v>
      </c>
      <c r="D17348">
        <v>217</v>
      </c>
      <c r="E17348" s="1">
        <v>1</v>
      </c>
      <c r="G17348">
        <v>0.17599999999999999</v>
      </c>
      <c r="H17348">
        <v>17</v>
      </c>
      <c r="I17348">
        <v>7.6</v>
      </c>
      <c r="J17348">
        <v>5.1000000000000004E-4</v>
      </c>
      <c r="L17348">
        <v>1.3101275167785245</v>
      </c>
      <c r="M17348" s="2">
        <f t="shared" si="546"/>
        <v>55.033557046979865</v>
      </c>
      <c r="N17348" t="s">
        <v>8413</v>
      </c>
    </row>
    <row r="17349" spans="1:14">
      <c r="A17349">
        <v>83</v>
      </c>
      <c r="B17349" t="s">
        <v>8417</v>
      </c>
      <c r="C17349" t="s">
        <v>8418</v>
      </c>
      <c r="D17349">
        <v>8112</v>
      </c>
      <c r="E17349" s="1">
        <v>0.97399999999999998</v>
      </c>
      <c r="F17349">
        <v>0.96599999999999997</v>
      </c>
      <c r="G17349">
        <v>0.27300000000000002</v>
      </c>
      <c r="H17349">
        <v>1728</v>
      </c>
      <c r="I17349">
        <v>3.6</v>
      </c>
      <c r="J17349">
        <v>2.4420000000000001E-2</v>
      </c>
      <c r="K17349">
        <v>0.214</v>
      </c>
      <c r="L17349">
        <v>1.3101275167785245</v>
      </c>
      <c r="M17349" s="2">
        <f t="shared" si="546"/>
        <v>55.70469798657718</v>
      </c>
      <c r="N17349" t="s">
        <v>8413</v>
      </c>
    </row>
    <row r="17350" spans="1:14">
      <c r="A17350">
        <v>84</v>
      </c>
      <c r="B17350" t="s">
        <v>8375</v>
      </c>
      <c r="C17350" t="s">
        <v>8376</v>
      </c>
      <c r="D17350">
        <v>533</v>
      </c>
      <c r="E17350" s="1">
        <v>0.96899999999999997</v>
      </c>
      <c r="F17350">
        <v>1</v>
      </c>
      <c r="G17350">
        <v>0.14299999999999999</v>
      </c>
      <c r="H17350">
        <v>7</v>
      </c>
      <c r="I17350" t="s">
        <v>18288</v>
      </c>
      <c r="J17350">
        <v>3.5E-4</v>
      </c>
      <c r="K17350">
        <v>0.34300000000000003</v>
      </c>
      <c r="L17350">
        <v>1.3101275167785245</v>
      </c>
      <c r="M17350" s="2">
        <f t="shared" si="546"/>
        <v>56.375838926174495</v>
      </c>
      <c r="N17350" t="s">
        <v>8413</v>
      </c>
    </row>
    <row r="17351" spans="1:14">
      <c r="A17351">
        <v>85</v>
      </c>
      <c r="B17351" t="s">
        <v>8265</v>
      </c>
      <c r="C17351" t="s">
        <v>8266</v>
      </c>
      <c r="D17351">
        <v>1062</v>
      </c>
      <c r="E17351" s="1">
        <v>0.94899999999999995</v>
      </c>
      <c r="F17351">
        <v>1.083</v>
      </c>
      <c r="G17351">
        <v>0.13600000000000001</v>
      </c>
      <c r="H17351">
        <v>44</v>
      </c>
      <c r="I17351" t="s">
        <v>18288</v>
      </c>
      <c r="J17351">
        <v>1.1199999999999999E-3</v>
      </c>
      <c r="K17351">
        <v>0.33100000000000002</v>
      </c>
      <c r="L17351">
        <v>1.3101275167785245</v>
      </c>
      <c r="M17351" s="2">
        <f t="shared" si="546"/>
        <v>57.04697986577181</v>
      </c>
      <c r="N17351" t="s">
        <v>8413</v>
      </c>
    </row>
    <row r="17352" spans="1:14">
      <c r="A17352">
        <v>86</v>
      </c>
      <c r="B17352" t="s">
        <v>8359</v>
      </c>
      <c r="C17352" t="s">
        <v>8360</v>
      </c>
      <c r="D17352">
        <v>1029</v>
      </c>
      <c r="E17352" s="1">
        <v>0.91400000000000003</v>
      </c>
      <c r="F17352">
        <v>0.94</v>
      </c>
      <c r="G17352">
        <v>0.214</v>
      </c>
      <c r="H17352">
        <v>70</v>
      </c>
      <c r="I17352">
        <v>7.2</v>
      </c>
      <c r="J17352">
        <v>1.6299999999999999E-3</v>
      </c>
      <c r="K17352">
        <v>0.23100000000000001</v>
      </c>
      <c r="L17352">
        <v>1.3101275167785245</v>
      </c>
      <c r="M17352" s="2">
        <f t="shared" si="546"/>
        <v>57.718120805369132</v>
      </c>
      <c r="N17352" t="s">
        <v>8413</v>
      </c>
    </row>
    <row r="17353" spans="1:14">
      <c r="A17353">
        <v>87</v>
      </c>
      <c r="B17353" t="s">
        <v>8323</v>
      </c>
      <c r="C17353" t="s">
        <v>8324</v>
      </c>
      <c r="D17353">
        <v>568</v>
      </c>
      <c r="E17353" s="1">
        <v>0.89500000000000002</v>
      </c>
      <c r="F17353">
        <v>0.82299999999999995</v>
      </c>
      <c r="G17353">
        <v>0.27500000000000002</v>
      </c>
      <c r="H17353">
        <v>51</v>
      </c>
      <c r="I17353">
        <v>7.2</v>
      </c>
      <c r="J17353">
        <v>1.0399999999999999E-3</v>
      </c>
      <c r="K17353">
        <v>0.23499999999999999</v>
      </c>
      <c r="L17353">
        <v>1.3101275167785245</v>
      </c>
      <c r="M17353" s="2">
        <f t="shared" si="546"/>
        <v>58.389261744966447</v>
      </c>
      <c r="N17353" t="s">
        <v>8413</v>
      </c>
    </row>
    <row r="17354" spans="1:14">
      <c r="A17354">
        <v>88</v>
      </c>
      <c r="B17354" t="s">
        <v>8261</v>
      </c>
      <c r="C17354" t="s">
        <v>8262</v>
      </c>
      <c r="D17354">
        <v>527</v>
      </c>
      <c r="E17354" s="1">
        <v>0.89400000000000002</v>
      </c>
      <c r="F17354">
        <v>1.175</v>
      </c>
      <c r="G17354">
        <v>0.152</v>
      </c>
      <c r="H17354">
        <v>46</v>
      </c>
      <c r="I17354">
        <v>6</v>
      </c>
      <c r="J17354">
        <v>1.15E-3</v>
      </c>
      <c r="K17354">
        <v>0.30199999999999999</v>
      </c>
      <c r="L17354">
        <v>1.3101275167785245</v>
      </c>
      <c r="M17354" s="2">
        <f t="shared" si="546"/>
        <v>59.060402684563762</v>
      </c>
      <c r="N17354" t="s">
        <v>8413</v>
      </c>
    </row>
    <row r="17355" spans="1:14">
      <c r="A17355">
        <v>89</v>
      </c>
      <c r="B17355" t="s">
        <v>8337</v>
      </c>
      <c r="C17355" t="s">
        <v>8338</v>
      </c>
      <c r="D17355">
        <v>2900</v>
      </c>
      <c r="E17355" s="1">
        <v>0.89300000000000002</v>
      </c>
      <c r="F17355">
        <v>1.196</v>
      </c>
      <c r="G17355">
        <v>0.11700000000000001</v>
      </c>
      <c r="H17355">
        <v>103</v>
      </c>
      <c r="I17355" t="s">
        <v>18288</v>
      </c>
      <c r="J17355">
        <v>3.0999999999999999E-3</v>
      </c>
      <c r="K17355">
        <v>0.39700000000000002</v>
      </c>
      <c r="L17355">
        <v>1.3101275167785245</v>
      </c>
      <c r="M17355" s="2">
        <f t="shared" si="546"/>
        <v>59.731543624161077</v>
      </c>
      <c r="N17355" t="s">
        <v>8413</v>
      </c>
    </row>
    <row r="17356" spans="1:14">
      <c r="A17356">
        <v>90</v>
      </c>
      <c r="B17356" t="s">
        <v>8333</v>
      </c>
      <c r="C17356" t="s">
        <v>8334</v>
      </c>
      <c r="D17356">
        <v>622</v>
      </c>
      <c r="E17356" s="1">
        <v>0.89</v>
      </c>
      <c r="F17356">
        <v>0.79100000000000004</v>
      </c>
      <c r="G17356">
        <v>0.17599999999999999</v>
      </c>
      <c r="H17356">
        <v>68</v>
      </c>
      <c r="I17356">
        <v>8.3000000000000007</v>
      </c>
      <c r="J17356">
        <v>1.0300000000000001E-3</v>
      </c>
      <c r="K17356">
        <v>0.21199999999999999</v>
      </c>
      <c r="L17356">
        <v>1.3101275167785245</v>
      </c>
      <c r="M17356" s="2">
        <f t="shared" si="546"/>
        <v>60.402684563758392</v>
      </c>
      <c r="N17356" t="s">
        <v>8413</v>
      </c>
    </row>
    <row r="17357" spans="1:14">
      <c r="A17357">
        <v>91</v>
      </c>
      <c r="B17357" t="s">
        <v>8289</v>
      </c>
      <c r="C17357" t="s">
        <v>8290</v>
      </c>
      <c r="D17357">
        <v>270</v>
      </c>
      <c r="E17357" s="1">
        <v>0.88900000000000001</v>
      </c>
      <c r="F17357">
        <v>1.446</v>
      </c>
      <c r="G17357">
        <v>0.27300000000000002</v>
      </c>
      <c r="H17357">
        <v>11</v>
      </c>
      <c r="I17357" t="s">
        <v>18288</v>
      </c>
      <c r="J17357">
        <v>5.1999999999999995E-4</v>
      </c>
      <c r="K17357">
        <v>0.53200000000000003</v>
      </c>
      <c r="L17357">
        <v>1.3101275167785245</v>
      </c>
      <c r="M17357" s="2">
        <f t="shared" si="546"/>
        <v>61.073825503355707</v>
      </c>
      <c r="N17357" t="s">
        <v>8413</v>
      </c>
    </row>
    <row r="17358" spans="1:14">
      <c r="A17358">
        <v>92</v>
      </c>
      <c r="B17358" t="s">
        <v>8365</v>
      </c>
      <c r="C17358" t="s">
        <v>8366</v>
      </c>
      <c r="D17358">
        <v>727</v>
      </c>
      <c r="E17358" s="1">
        <v>0.88900000000000001</v>
      </c>
      <c r="F17358">
        <v>0.88900000000000001</v>
      </c>
      <c r="G17358">
        <v>0.182</v>
      </c>
      <c r="H17358">
        <v>22</v>
      </c>
      <c r="I17358" t="s">
        <v>18288</v>
      </c>
      <c r="J17358">
        <v>7.9000000000000001E-4</v>
      </c>
      <c r="K17358">
        <v>0.27900000000000003</v>
      </c>
      <c r="L17358">
        <v>1.3101275167785245</v>
      </c>
      <c r="M17358" s="2">
        <f t="shared" si="546"/>
        <v>61.744966442953022</v>
      </c>
      <c r="N17358" t="s">
        <v>8413</v>
      </c>
    </row>
    <row r="17359" spans="1:14">
      <c r="A17359">
        <v>93</v>
      </c>
      <c r="B17359" t="s">
        <v>5318</v>
      </c>
      <c r="C17359" t="s">
        <v>5319</v>
      </c>
      <c r="D17359">
        <v>389</v>
      </c>
      <c r="E17359" s="1">
        <v>0.876</v>
      </c>
      <c r="F17359">
        <v>0.75700000000000001</v>
      </c>
      <c r="G17359">
        <v>0.19</v>
      </c>
      <c r="H17359">
        <v>42</v>
      </c>
      <c r="I17359">
        <v>6.6</v>
      </c>
      <c r="J17359">
        <v>7.6000000000000004E-4</v>
      </c>
      <c r="K17359">
        <v>0.19500000000000001</v>
      </c>
      <c r="L17359">
        <v>1.3101275167785245</v>
      </c>
      <c r="M17359" s="2">
        <f t="shared" si="546"/>
        <v>62.416107382550337</v>
      </c>
      <c r="N17359" t="s">
        <v>8413</v>
      </c>
    </row>
    <row r="17360" spans="1:14">
      <c r="A17360">
        <v>94</v>
      </c>
      <c r="B17360" t="s">
        <v>8397</v>
      </c>
      <c r="C17360" t="s">
        <v>8398</v>
      </c>
      <c r="D17360">
        <v>861</v>
      </c>
      <c r="E17360" s="1">
        <v>0.86399999999999999</v>
      </c>
      <c r="F17360">
        <v>0.90200000000000002</v>
      </c>
      <c r="G17360">
        <v>0.32</v>
      </c>
      <c r="H17360">
        <v>422</v>
      </c>
      <c r="I17360">
        <v>1.8</v>
      </c>
      <c r="J17360">
        <v>3.46E-3</v>
      </c>
      <c r="K17360">
        <v>0.245</v>
      </c>
      <c r="L17360">
        <v>1.3101275167785245</v>
      </c>
      <c r="M17360" s="2">
        <f t="shared" si="546"/>
        <v>63.087248322147651</v>
      </c>
      <c r="N17360" t="s">
        <v>8413</v>
      </c>
    </row>
    <row r="17361" spans="1:14">
      <c r="A17361">
        <v>95</v>
      </c>
      <c r="B17361" t="s">
        <v>8395</v>
      </c>
      <c r="C17361" t="s">
        <v>8396</v>
      </c>
      <c r="D17361">
        <v>80</v>
      </c>
      <c r="E17361" s="1">
        <v>0.86</v>
      </c>
      <c r="G17361">
        <v>0.2</v>
      </c>
      <c r="H17361">
        <v>25</v>
      </c>
      <c r="J17361">
        <v>2.5999999999999998E-4</v>
      </c>
      <c r="L17361">
        <v>1.3101275167785245</v>
      </c>
      <c r="M17361" s="2">
        <f t="shared" si="546"/>
        <v>63.758389261744966</v>
      </c>
      <c r="N17361" t="s">
        <v>8413</v>
      </c>
    </row>
    <row r="17362" spans="1:14">
      <c r="A17362">
        <v>96</v>
      </c>
      <c r="B17362" t="s">
        <v>8271</v>
      </c>
      <c r="C17362" t="s">
        <v>8272</v>
      </c>
      <c r="D17362">
        <v>93</v>
      </c>
      <c r="E17362" s="1">
        <v>0.81499999999999995</v>
      </c>
      <c r="F17362">
        <v>0.64600000000000002</v>
      </c>
      <c r="G17362">
        <v>0</v>
      </c>
      <c r="H17362">
        <v>11</v>
      </c>
      <c r="J17362">
        <v>2.3000000000000001E-4</v>
      </c>
      <c r="K17362">
        <v>0.19900000000000001</v>
      </c>
      <c r="L17362">
        <v>1.3101275167785245</v>
      </c>
      <c r="M17362" s="2">
        <f t="shared" si="546"/>
        <v>64.429530201342274</v>
      </c>
      <c r="N17362" t="s">
        <v>8413</v>
      </c>
    </row>
    <row r="17363" spans="1:14">
      <c r="A17363">
        <v>97</v>
      </c>
      <c r="B17363" t="s">
        <v>8355</v>
      </c>
      <c r="C17363" t="s">
        <v>8356</v>
      </c>
      <c r="D17363">
        <v>1064</v>
      </c>
      <c r="E17363" s="1">
        <v>0.80900000000000005</v>
      </c>
      <c r="F17363">
        <v>0.80400000000000005</v>
      </c>
      <c r="G17363">
        <v>0.25900000000000001</v>
      </c>
      <c r="H17363">
        <v>58</v>
      </c>
      <c r="I17363" t="s">
        <v>18288</v>
      </c>
      <c r="J17363">
        <v>1.0499999999999999E-3</v>
      </c>
      <c r="K17363">
        <v>0.26800000000000002</v>
      </c>
      <c r="L17363">
        <v>1.3101275167785245</v>
      </c>
      <c r="M17363" s="2">
        <f t="shared" ref="M17363:M17394" si="547">A17363/149*100</f>
        <v>65.100671140939596</v>
      </c>
      <c r="N17363" t="s">
        <v>8413</v>
      </c>
    </row>
    <row r="17364" spans="1:14">
      <c r="A17364">
        <v>98</v>
      </c>
      <c r="B17364" t="s">
        <v>8393</v>
      </c>
      <c r="C17364" t="s">
        <v>8394</v>
      </c>
      <c r="D17364">
        <v>426</v>
      </c>
      <c r="E17364" s="1">
        <v>0.79500000000000004</v>
      </c>
      <c r="F17364">
        <v>1.077</v>
      </c>
      <c r="G17364">
        <v>0.125</v>
      </c>
      <c r="H17364">
        <v>24</v>
      </c>
      <c r="I17364">
        <v>9.3000000000000007</v>
      </c>
      <c r="J17364">
        <v>5.1999999999999995E-4</v>
      </c>
      <c r="K17364">
        <v>0.28799999999999998</v>
      </c>
      <c r="L17364">
        <v>1.3101275167785245</v>
      </c>
      <c r="M17364" s="2">
        <f t="shared" si="547"/>
        <v>65.771812080536918</v>
      </c>
      <c r="N17364" t="s">
        <v>8413</v>
      </c>
    </row>
    <row r="17365" spans="1:14">
      <c r="A17365">
        <v>99</v>
      </c>
      <c r="B17365" t="s">
        <v>5324</v>
      </c>
      <c r="C17365" t="s">
        <v>5325</v>
      </c>
      <c r="D17365">
        <v>359</v>
      </c>
      <c r="E17365" s="1">
        <v>0.78300000000000003</v>
      </c>
      <c r="F17365">
        <v>0.7</v>
      </c>
      <c r="G17365">
        <v>0.13300000000000001</v>
      </c>
      <c r="H17365">
        <v>45</v>
      </c>
      <c r="I17365">
        <v>7.8</v>
      </c>
      <c r="J17365">
        <v>6.0999999999999997E-4</v>
      </c>
      <c r="K17365">
        <v>0.16600000000000001</v>
      </c>
      <c r="L17365">
        <v>1.3101275167785245</v>
      </c>
      <c r="M17365" s="2">
        <f t="shared" si="547"/>
        <v>66.442953020134226</v>
      </c>
      <c r="N17365" t="s">
        <v>8413</v>
      </c>
    </row>
    <row r="17366" spans="1:14">
      <c r="A17366">
        <v>100</v>
      </c>
      <c r="B17366" t="s">
        <v>8285</v>
      </c>
      <c r="C17366" t="s">
        <v>8286</v>
      </c>
      <c r="D17366">
        <v>1757</v>
      </c>
      <c r="E17366" s="1">
        <v>0.77500000000000002</v>
      </c>
      <c r="F17366">
        <v>1.0309999999999999</v>
      </c>
      <c r="G17366">
        <v>0.2</v>
      </c>
      <c r="H17366">
        <v>35</v>
      </c>
      <c r="I17366" t="s">
        <v>18288</v>
      </c>
      <c r="J17366">
        <v>1.3799999999999999E-3</v>
      </c>
      <c r="K17366">
        <v>0.34699999999999998</v>
      </c>
      <c r="L17366">
        <v>1.3101275167785245</v>
      </c>
      <c r="M17366" s="2">
        <f t="shared" si="547"/>
        <v>67.114093959731548</v>
      </c>
      <c r="N17366" t="s">
        <v>8413</v>
      </c>
    </row>
    <row r="17367" spans="1:14">
      <c r="A17367">
        <v>101</v>
      </c>
      <c r="B17367" t="s">
        <v>8279</v>
      </c>
      <c r="C17367" t="s">
        <v>8280</v>
      </c>
      <c r="D17367">
        <v>296</v>
      </c>
      <c r="E17367" s="1">
        <v>0.76700000000000002</v>
      </c>
      <c r="F17367">
        <v>0.82699999999999996</v>
      </c>
      <c r="G17367">
        <v>0.17599999999999999</v>
      </c>
      <c r="H17367">
        <v>34</v>
      </c>
      <c r="I17367">
        <v>6.2</v>
      </c>
      <c r="J17367">
        <v>8.4999999999999995E-4</v>
      </c>
      <c r="K17367">
        <v>0.29799999999999999</v>
      </c>
      <c r="L17367">
        <v>1.3101275167785245</v>
      </c>
      <c r="M17367" s="2">
        <f t="shared" si="547"/>
        <v>67.785234899328856</v>
      </c>
      <c r="N17367" t="s">
        <v>8413</v>
      </c>
    </row>
    <row r="17368" spans="1:14">
      <c r="A17368">
        <v>102</v>
      </c>
      <c r="B17368" t="s">
        <v>8373</v>
      </c>
      <c r="C17368" t="s">
        <v>8374</v>
      </c>
      <c r="D17368">
        <v>895</v>
      </c>
      <c r="E17368" s="1">
        <v>0.752</v>
      </c>
      <c r="F17368">
        <v>1.2310000000000001</v>
      </c>
      <c r="G17368">
        <v>0.26400000000000001</v>
      </c>
      <c r="H17368">
        <v>72</v>
      </c>
      <c r="I17368">
        <v>5.8</v>
      </c>
      <c r="J17368">
        <v>2.49E-3</v>
      </c>
      <c r="K17368">
        <v>0.39500000000000002</v>
      </c>
      <c r="L17368">
        <v>1.3101275167785245</v>
      </c>
      <c r="M17368" s="2">
        <f t="shared" si="547"/>
        <v>68.456375838926178</v>
      </c>
      <c r="N17368" t="s">
        <v>8413</v>
      </c>
    </row>
    <row r="17369" spans="1:14">
      <c r="A17369">
        <v>103</v>
      </c>
      <c r="B17369" t="s">
        <v>8273</v>
      </c>
      <c r="C17369" t="s">
        <v>8274</v>
      </c>
      <c r="D17369">
        <v>285</v>
      </c>
      <c r="E17369" s="1">
        <v>0.746</v>
      </c>
      <c r="F17369">
        <v>0.98099999999999998</v>
      </c>
      <c r="G17369">
        <v>0</v>
      </c>
      <c r="H17369">
        <v>17</v>
      </c>
      <c r="I17369">
        <v>5.7</v>
      </c>
      <c r="J17369">
        <v>8.9999999999999998E-4</v>
      </c>
      <c r="K17369">
        <v>0.32300000000000001</v>
      </c>
      <c r="L17369">
        <v>1.3101275167785245</v>
      </c>
      <c r="M17369" s="2">
        <f t="shared" si="547"/>
        <v>69.127516778523486</v>
      </c>
      <c r="N17369" t="s">
        <v>8413</v>
      </c>
    </row>
    <row r="17370" spans="1:14">
      <c r="A17370">
        <v>104</v>
      </c>
      <c r="B17370" t="s">
        <v>8293</v>
      </c>
      <c r="C17370" t="s">
        <v>8294</v>
      </c>
      <c r="D17370">
        <v>535</v>
      </c>
      <c r="E17370" s="1">
        <v>0.74399999999999999</v>
      </c>
      <c r="F17370">
        <v>0.89200000000000002</v>
      </c>
      <c r="G17370">
        <v>0.122</v>
      </c>
      <c r="H17370">
        <v>41</v>
      </c>
      <c r="I17370" t="s">
        <v>18288</v>
      </c>
      <c r="J17370">
        <v>8.5999999999999998E-4</v>
      </c>
      <c r="K17370">
        <v>0.25</v>
      </c>
      <c r="L17370">
        <v>1.3101275167785245</v>
      </c>
      <c r="M17370" s="2">
        <f t="shared" si="547"/>
        <v>69.798657718120808</v>
      </c>
      <c r="N17370" t="s">
        <v>8413</v>
      </c>
    </row>
    <row r="17371" spans="1:14">
      <c r="A17371">
        <v>105</v>
      </c>
      <c r="B17371" t="s">
        <v>18013</v>
      </c>
      <c r="C17371" t="s">
        <v>18014</v>
      </c>
      <c r="D17371">
        <v>142</v>
      </c>
      <c r="E17371" s="1">
        <v>0.73899999999999999</v>
      </c>
      <c r="F17371">
        <v>0.83799999999999997</v>
      </c>
      <c r="G17371">
        <v>0.108</v>
      </c>
      <c r="H17371">
        <v>37</v>
      </c>
      <c r="I17371">
        <v>5.4</v>
      </c>
      <c r="J17371">
        <v>5.9999999999999995E-4</v>
      </c>
      <c r="K17371">
        <v>0.29399999999999998</v>
      </c>
      <c r="L17371">
        <v>1.3101275167785245</v>
      </c>
      <c r="M17371" s="2">
        <f t="shared" si="547"/>
        <v>70.469798657718115</v>
      </c>
      <c r="N17371" t="s">
        <v>8413</v>
      </c>
    </row>
    <row r="17372" spans="1:14">
      <c r="A17372">
        <v>106</v>
      </c>
      <c r="B17372" t="s">
        <v>8367</v>
      </c>
      <c r="C17372" t="s">
        <v>8368</v>
      </c>
      <c r="D17372">
        <v>163</v>
      </c>
      <c r="E17372" s="1">
        <v>0.70599999999999996</v>
      </c>
      <c r="F17372">
        <v>0.71299999999999997</v>
      </c>
      <c r="G17372">
        <v>8.5999999999999993E-2</v>
      </c>
      <c r="H17372">
        <v>58</v>
      </c>
      <c r="I17372">
        <v>3.1</v>
      </c>
      <c r="J17372">
        <v>5.5999999999999995E-4</v>
      </c>
      <c r="K17372">
        <v>0.154</v>
      </c>
      <c r="L17372">
        <v>1.3101275167785245</v>
      </c>
      <c r="M17372" s="2">
        <f t="shared" si="547"/>
        <v>71.140939597315437</v>
      </c>
      <c r="N17372" t="s">
        <v>8413</v>
      </c>
    </row>
    <row r="17373" spans="1:14">
      <c r="A17373">
        <v>107</v>
      </c>
      <c r="B17373" t="s">
        <v>9095</v>
      </c>
      <c r="C17373" t="s">
        <v>9096</v>
      </c>
      <c r="D17373">
        <v>608</v>
      </c>
      <c r="E17373" s="1">
        <v>0.70199999999999996</v>
      </c>
      <c r="G17373">
        <v>7.2999999999999995E-2</v>
      </c>
      <c r="H17373">
        <v>41</v>
      </c>
      <c r="I17373">
        <v>8.6999999999999993</v>
      </c>
      <c r="J17373">
        <v>1.06E-3</v>
      </c>
      <c r="L17373">
        <v>1.3101275167785245</v>
      </c>
      <c r="M17373" s="2">
        <f t="shared" si="547"/>
        <v>71.812080536912745</v>
      </c>
      <c r="N17373" t="s">
        <v>8413</v>
      </c>
    </row>
    <row r="17374" spans="1:14">
      <c r="A17374">
        <v>108</v>
      </c>
      <c r="B17374" t="s">
        <v>8287</v>
      </c>
      <c r="C17374" t="s">
        <v>8288</v>
      </c>
      <c r="D17374">
        <v>334</v>
      </c>
      <c r="E17374" s="1">
        <v>0.70199999999999996</v>
      </c>
      <c r="F17374">
        <v>0.60299999999999998</v>
      </c>
      <c r="G17374">
        <v>0.111</v>
      </c>
      <c r="H17374">
        <v>18</v>
      </c>
      <c r="I17374">
        <v>8</v>
      </c>
      <c r="J17374">
        <v>3.8999999999999999E-4</v>
      </c>
      <c r="K17374">
        <v>0.17199999999999999</v>
      </c>
      <c r="L17374">
        <v>1.3101275167785245</v>
      </c>
      <c r="M17374" s="2">
        <f t="shared" si="547"/>
        <v>72.483221476510067</v>
      </c>
      <c r="N17374" t="s">
        <v>8413</v>
      </c>
    </row>
    <row r="17375" spans="1:14">
      <c r="A17375">
        <v>109</v>
      </c>
      <c r="B17375" t="s">
        <v>8415</v>
      </c>
      <c r="C17375" t="s">
        <v>8416</v>
      </c>
      <c r="D17375">
        <v>396</v>
      </c>
      <c r="E17375" s="1">
        <v>0.69599999999999995</v>
      </c>
      <c r="F17375">
        <v>0.88300000000000001</v>
      </c>
      <c r="G17375">
        <v>0.72199999999999998</v>
      </c>
      <c r="H17375">
        <v>36</v>
      </c>
      <c r="I17375">
        <v>6.8</v>
      </c>
      <c r="J17375">
        <v>5.9999999999999995E-4</v>
      </c>
      <c r="K17375">
        <v>0.21</v>
      </c>
      <c r="L17375">
        <v>1.3101275167785245</v>
      </c>
      <c r="M17375" s="2">
        <f t="shared" si="547"/>
        <v>73.154362416107389</v>
      </c>
      <c r="N17375" t="s">
        <v>8413</v>
      </c>
    </row>
    <row r="17376" spans="1:14">
      <c r="A17376">
        <v>110</v>
      </c>
      <c r="B17376" t="s">
        <v>8283</v>
      </c>
      <c r="C17376" t="s">
        <v>8284</v>
      </c>
      <c r="D17376">
        <v>35</v>
      </c>
      <c r="E17376" s="1">
        <v>0.68100000000000005</v>
      </c>
      <c r="F17376">
        <v>0.68100000000000005</v>
      </c>
      <c r="G17376">
        <v>7.4999999999999997E-2</v>
      </c>
      <c r="H17376">
        <v>40</v>
      </c>
      <c r="J17376">
        <v>9.0000000000000006E-5</v>
      </c>
      <c r="K17376">
        <v>0.107</v>
      </c>
      <c r="L17376">
        <v>1.3101275167785245</v>
      </c>
      <c r="M17376" s="2">
        <f t="shared" si="547"/>
        <v>73.825503355704697</v>
      </c>
      <c r="N17376" t="s">
        <v>8413</v>
      </c>
    </row>
    <row r="17377" spans="1:14">
      <c r="A17377">
        <v>111</v>
      </c>
      <c r="B17377" t="s">
        <v>8277</v>
      </c>
      <c r="C17377" t="s">
        <v>8278</v>
      </c>
      <c r="D17377">
        <v>1070</v>
      </c>
      <c r="E17377" s="1">
        <v>0.68</v>
      </c>
      <c r="F17377">
        <v>1.0740000000000001</v>
      </c>
      <c r="G17377">
        <v>0.13500000000000001</v>
      </c>
      <c r="H17377">
        <v>52</v>
      </c>
      <c r="I17377">
        <v>8.5</v>
      </c>
      <c r="J17377">
        <v>1.8600000000000001E-3</v>
      </c>
      <c r="K17377">
        <v>0.32600000000000001</v>
      </c>
      <c r="L17377">
        <v>1.3101275167785245</v>
      </c>
      <c r="M17377" s="2">
        <f t="shared" si="547"/>
        <v>74.496644295302019</v>
      </c>
      <c r="N17377" t="s">
        <v>8413</v>
      </c>
    </row>
    <row r="17378" spans="1:14">
      <c r="A17378">
        <v>112</v>
      </c>
      <c r="B17378" t="s">
        <v>8311</v>
      </c>
      <c r="C17378" t="s">
        <v>8312</v>
      </c>
      <c r="D17378">
        <v>195</v>
      </c>
      <c r="E17378" s="1">
        <v>0.67300000000000004</v>
      </c>
      <c r="F17378">
        <v>0.81899999999999995</v>
      </c>
      <c r="G17378">
        <v>4.1000000000000002E-2</v>
      </c>
      <c r="H17378">
        <v>49</v>
      </c>
      <c r="I17378">
        <v>3.7</v>
      </c>
      <c r="J17378">
        <v>8.4000000000000003E-4</v>
      </c>
      <c r="K17378">
        <v>0.22900000000000001</v>
      </c>
      <c r="L17378">
        <v>1.3101275167785245</v>
      </c>
      <c r="M17378" s="2">
        <f t="shared" si="547"/>
        <v>75.167785234899327</v>
      </c>
      <c r="N17378" t="s">
        <v>8413</v>
      </c>
    </row>
    <row r="17379" spans="1:14">
      <c r="A17379">
        <v>113</v>
      </c>
      <c r="B17379" t="s">
        <v>8351</v>
      </c>
      <c r="C17379" t="s">
        <v>8352</v>
      </c>
      <c r="D17379">
        <v>201</v>
      </c>
      <c r="E17379" s="1">
        <v>0.66700000000000004</v>
      </c>
      <c r="G17379">
        <v>5.0999999999999997E-2</v>
      </c>
      <c r="H17379">
        <v>39</v>
      </c>
      <c r="I17379">
        <v>6.9</v>
      </c>
      <c r="J17379">
        <v>3.6000000000000002E-4</v>
      </c>
      <c r="L17379">
        <v>1.3101275167785245</v>
      </c>
      <c r="M17379" s="2">
        <f t="shared" si="547"/>
        <v>75.838926174496649</v>
      </c>
      <c r="N17379" t="s">
        <v>8413</v>
      </c>
    </row>
    <row r="17380" spans="1:14">
      <c r="A17380">
        <v>114</v>
      </c>
      <c r="B17380" t="s">
        <v>8281</v>
      </c>
      <c r="C17380" t="s">
        <v>8282</v>
      </c>
      <c r="D17380">
        <v>472</v>
      </c>
      <c r="E17380" s="1">
        <v>0.66</v>
      </c>
      <c r="F17380">
        <v>0.60099999999999998</v>
      </c>
      <c r="G17380">
        <v>9.2999999999999999E-2</v>
      </c>
      <c r="H17380">
        <v>43</v>
      </c>
      <c r="I17380">
        <v>8.6999999999999993</v>
      </c>
      <c r="J17380">
        <v>8.8999999999999995E-4</v>
      </c>
      <c r="K17380">
        <v>0.182</v>
      </c>
      <c r="L17380">
        <v>1.3101275167785245</v>
      </c>
      <c r="M17380" s="2">
        <f t="shared" si="547"/>
        <v>76.510067114093957</v>
      </c>
      <c r="N17380" t="s">
        <v>8413</v>
      </c>
    </row>
    <row r="17381" spans="1:14">
      <c r="A17381">
        <v>115</v>
      </c>
      <c r="B17381" t="s">
        <v>8411</v>
      </c>
      <c r="C17381" t="s">
        <v>8412</v>
      </c>
      <c r="D17381">
        <v>217</v>
      </c>
      <c r="E17381" s="1">
        <v>0.65800000000000003</v>
      </c>
      <c r="F17381">
        <v>0.63400000000000001</v>
      </c>
      <c r="G17381">
        <v>8.7999999999999995E-2</v>
      </c>
      <c r="H17381">
        <v>68</v>
      </c>
      <c r="I17381">
        <v>2.5</v>
      </c>
      <c r="J17381">
        <v>1.15E-3</v>
      </c>
      <c r="K17381">
        <v>0.19600000000000001</v>
      </c>
      <c r="L17381">
        <v>1.3101275167785245</v>
      </c>
      <c r="M17381" s="2">
        <f t="shared" si="547"/>
        <v>77.181208053691279</v>
      </c>
      <c r="N17381" t="s">
        <v>8413</v>
      </c>
    </row>
    <row r="17382" spans="1:14">
      <c r="A17382">
        <v>116</v>
      </c>
      <c r="B17382" t="s">
        <v>5252</v>
      </c>
      <c r="C17382" t="s">
        <v>5253</v>
      </c>
      <c r="D17382">
        <v>341</v>
      </c>
      <c r="E17382" s="1">
        <v>0.65200000000000002</v>
      </c>
      <c r="F17382">
        <v>0.81100000000000005</v>
      </c>
      <c r="G17382">
        <v>0</v>
      </c>
      <c r="H17382">
        <v>11</v>
      </c>
      <c r="I17382" t="s">
        <v>18288</v>
      </c>
      <c r="J17382">
        <v>3.5E-4</v>
      </c>
      <c r="K17382">
        <v>0.27100000000000002</v>
      </c>
      <c r="L17382">
        <v>1.3101275167785245</v>
      </c>
      <c r="M17382" s="2">
        <f t="shared" si="547"/>
        <v>77.852348993288587</v>
      </c>
      <c r="N17382" t="s">
        <v>8413</v>
      </c>
    </row>
    <row r="17383" spans="1:14">
      <c r="A17383">
        <v>117</v>
      </c>
      <c r="B17383" t="s">
        <v>8387</v>
      </c>
      <c r="C17383" t="s">
        <v>8388</v>
      </c>
      <c r="D17383">
        <v>505</v>
      </c>
      <c r="E17383" s="1">
        <v>0.65200000000000002</v>
      </c>
      <c r="F17383">
        <v>0.73299999999999998</v>
      </c>
      <c r="G17383">
        <v>0.04</v>
      </c>
      <c r="H17383">
        <v>25</v>
      </c>
      <c r="I17383" t="s">
        <v>18288</v>
      </c>
      <c r="J17383">
        <v>5.2999999999999998E-4</v>
      </c>
      <c r="K17383">
        <v>0.25</v>
      </c>
      <c r="L17383">
        <v>1.3101275167785245</v>
      </c>
      <c r="M17383" s="2">
        <f t="shared" si="547"/>
        <v>78.523489932885909</v>
      </c>
      <c r="N17383" t="s">
        <v>8413</v>
      </c>
    </row>
    <row r="17384" spans="1:14">
      <c r="A17384">
        <v>118</v>
      </c>
      <c r="B17384" t="s">
        <v>8297</v>
      </c>
      <c r="C17384" t="s">
        <v>8298</v>
      </c>
      <c r="D17384">
        <v>4391</v>
      </c>
      <c r="E17384" s="1">
        <v>0.64400000000000002</v>
      </c>
      <c r="F17384">
        <v>0.89600000000000002</v>
      </c>
      <c r="G17384">
        <v>6.0999999999999999E-2</v>
      </c>
      <c r="H17384">
        <v>82</v>
      </c>
      <c r="I17384" t="s">
        <v>18288</v>
      </c>
      <c r="J17384">
        <v>2.3999999999999998E-3</v>
      </c>
      <c r="K17384">
        <v>0.315</v>
      </c>
      <c r="L17384">
        <v>1.3101275167785245</v>
      </c>
      <c r="M17384" s="2">
        <f t="shared" si="547"/>
        <v>79.194630872483216</v>
      </c>
      <c r="N17384" t="s">
        <v>8413</v>
      </c>
    </row>
    <row r="17385" spans="1:14">
      <c r="A17385">
        <v>119</v>
      </c>
      <c r="B17385" t="s">
        <v>17000</v>
      </c>
      <c r="C17385" t="s">
        <v>17001</v>
      </c>
      <c r="D17385">
        <v>106</v>
      </c>
      <c r="E17385" s="1">
        <v>0.63900000000000001</v>
      </c>
      <c r="F17385">
        <v>0.52500000000000002</v>
      </c>
      <c r="G17385">
        <v>0.14499999999999999</v>
      </c>
      <c r="H17385">
        <v>62</v>
      </c>
      <c r="I17385">
        <v>2.7</v>
      </c>
      <c r="J17385">
        <v>2.5000000000000001E-4</v>
      </c>
      <c r="K17385">
        <v>7.6999999999999999E-2</v>
      </c>
      <c r="L17385">
        <v>1.3101275167785245</v>
      </c>
      <c r="M17385" s="2">
        <f t="shared" si="547"/>
        <v>79.865771812080538</v>
      </c>
      <c r="N17385" t="s">
        <v>8413</v>
      </c>
    </row>
    <row r="17386" spans="1:14">
      <c r="A17386">
        <v>120</v>
      </c>
      <c r="B17386" t="s">
        <v>8263</v>
      </c>
      <c r="C17386" t="s">
        <v>8264</v>
      </c>
      <c r="D17386">
        <v>96</v>
      </c>
      <c r="E17386" s="1">
        <v>0.621</v>
      </c>
      <c r="G17386">
        <v>9.0999999999999998E-2</v>
      </c>
      <c r="H17386">
        <v>33</v>
      </c>
      <c r="J17386">
        <v>3.6000000000000002E-4</v>
      </c>
      <c r="L17386">
        <v>1.3101275167785245</v>
      </c>
      <c r="M17386" s="2">
        <f t="shared" si="547"/>
        <v>80.536912751677846</v>
      </c>
      <c r="N17386" t="s">
        <v>8413</v>
      </c>
    </row>
    <row r="17387" spans="1:14">
      <c r="A17387">
        <v>121</v>
      </c>
      <c r="B17387" t="s">
        <v>8357</v>
      </c>
      <c r="C17387" t="s">
        <v>8358</v>
      </c>
      <c r="D17387">
        <v>114</v>
      </c>
      <c r="E17387" s="1">
        <v>0.61699999999999999</v>
      </c>
      <c r="F17387">
        <v>0.56799999999999995</v>
      </c>
      <c r="G17387">
        <v>5.8999999999999997E-2</v>
      </c>
      <c r="H17387">
        <v>17</v>
      </c>
      <c r="I17387">
        <v>7.3</v>
      </c>
      <c r="J17387">
        <v>2.3000000000000001E-4</v>
      </c>
      <c r="K17387">
        <v>0.16300000000000001</v>
      </c>
      <c r="L17387">
        <v>1.3101275167785245</v>
      </c>
      <c r="M17387" s="2">
        <f t="shared" si="547"/>
        <v>81.208053691275168</v>
      </c>
      <c r="N17387" t="s">
        <v>8413</v>
      </c>
    </row>
    <row r="17388" spans="1:14">
      <c r="A17388">
        <v>122</v>
      </c>
      <c r="B17388" t="s">
        <v>10928</v>
      </c>
      <c r="C17388" t="s">
        <v>10929</v>
      </c>
      <c r="D17388">
        <v>195</v>
      </c>
      <c r="E17388" s="1">
        <v>0.60599999999999998</v>
      </c>
      <c r="G17388">
        <v>2.7E-2</v>
      </c>
      <c r="H17388">
        <v>37</v>
      </c>
      <c r="I17388">
        <v>6.7</v>
      </c>
      <c r="J17388">
        <v>3.8000000000000002E-4</v>
      </c>
      <c r="L17388">
        <v>1.3101275167785245</v>
      </c>
      <c r="M17388" s="2">
        <f t="shared" si="547"/>
        <v>81.87919463087249</v>
      </c>
      <c r="N17388" t="s">
        <v>8413</v>
      </c>
    </row>
    <row r="17389" spans="1:14">
      <c r="A17389">
        <v>123</v>
      </c>
      <c r="B17389" t="s">
        <v>8385</v>
      </c>
      <c r="C17389" t="s">
        <v>8386</v>
      </c>
      <c r="D17389">
        <v>215</v>
      </c>
      <c r="E17389" s="1">
        <v>0.60499999999999998</v>
      </c>
      <c r="G17389">
        <v>0.26300000000000001</v>
      </c>
      <c r="H17389">
        <v>19</v>
      </c>
      <c r="I17389" t="s">
        <v>18288</v>
      </c>
      <c r="J17389">
        <v>2.4000000000000001E-4</v>
      </c>
      <c r="L17389">
        <v>1.3101275167785245</v>
      </c>
      <c r="M17389" s="2">
        <f t="shared" si="547"/>
        <v>82.550335570469798</v>
      </c>
      <c r="N17389" t="s">
        <v>8413</v>
      </c>
    </row>
    <row r="17390" spans="1:14">
      <c r="A17390">
        <v>124</v>
      </c>
      <c r="B17390" t="s">
        <v>9169</v>
      </c>
      <c r="C17390" t="s">
        <v>9170</v>
      </c>
      <c r="D17390">
        <v>1096</v>
      </c>
      <c r="E17390" s="1">
        <v>0.54100000000000004</v>
      </c>
      <c r="F17390">
        <v>0.93500000000000005</v>
      </c>
      <c r="G17390">
        <v>0.22900000000000001</v>
      </c>
      <c r="H17390">
        <v>35</v>
      </c>
      <c r="I17390" t="s">
        <v>18288</v>
      </c>
      <c r="J17390">
        <v>1.2199999999999999E-3</v>
      </c>
      <c r="K17390">
        <v>0.32</v>
      </c>
      <c r="L17390">
        <v>1.3101275167785245</v>
      </c>
      <c r="M17390" s="2">
        <f t="shared" si="547"/>
        <v>83.22147651006712</v>
      </c>
      <c r="N17390" t="s">
        <v>8413</v>
      </c>
    </row>
    <row r="17391" spans="1:14">
      <c r="A17391">
        <v>125</v>
      </c>
      <c r="B17391" t="s">
        <v>9185</v>
      </c>
      <c r="C17391" t="s">
        <v>9186</v>
      </c>
      <c r="D17391">
        <v>533</v>
      </c>
      <c r="E17391" s="1">
        <v>0.53800000000000003</v>
      </c>
      <c r="F17391">
        <v>0.5</v>
      </c>
      <c r="G17391">
        <v>0</v>
      </c>
      <c r="H17391">
        <v>8</v>
      </c>
      <c r="I17391" t="s">
        <v>18288</v>
      </c>
      <c r="J17391">
        <v>2.7999999999999998E-4</v>
      </c>
      <c r="K17391">
        <v>0.19600000000000001</v>
      </c>
      <c r="L17391">
        <v>1.3101275167785245</v>
      </c>
      <c r="M17391" s="2">
        <f t="shared" si="547"/>
        <v>83.892617449664428</v>
      </c>
      <c r="N17391" t="s">
        <v>8413</v>
      </c>
    </row>
    <row r="17392" spans="1:14">
      <c r="A17392">
        <v>126</v>
      </c>
      <c r="B17392" t="s">
        <v>3372</v>
      </c>
      <c r="C17392" t="s">
        <v>3373</v>
      </c>
      <c r="D17392">
        <v>583</v>
      </c>
      <c r="E17392" s="1">
        <v>0.52</v>
      </c>
      <c r="F17392">
        <v>0.65900000000000003</v>
      </c>
      <c r="G17392">
        <v>0.121</v>
      </c>
      <c r="H17392">
        <v>33</v>
      </c>
      <c r="I17392" t="s">
        <v>18288</v>
      </c>
      <c r="J17392">
        <v>4.4000000000000002E-4</v>
      </c>
      <c r="K17392">
        <v>0.19500000000000001</v>
      </c>
      <c r="L17392">
        <v>1.3101275167785245</v>
      </c>
      <c r="M17392" s="2">
        <f t="shared" si="547"/>
        <v>84.56375838926175</v>
      </c>
      <c r="N17392" t="s">
        <v>8413</v>
      </c>
    </row>
    <row r="17393" spans="1:14">
      <c r="A17393">
        <v>127</v>
      </c>
      <c r="B17393" t="s">
        <v>8305</v>
      </c>
      <c r="C17393" t="s">
        <v>8306</v>
      </c>
      <c r="D17393">
        <v>586</v>
      </c>
      <c r="E17393" s="1">
        <v>0.49399999999999999</v>
      </c>
      <c r="F17393">
        <v>0.61</v>
      </c>
      <c r="G17393">
        <v>8.5999999999999993E-2</v>
      </c>
      <c r="H17393">
        <v>35</v>
      </c>
      <c r="I17393">
        <v>9.1</v>
      </c>
      <c r="J17393">
        <v>6.8999999999999997E-4</v>
      </c>
      <c r="K17393">
        <v>0.16800000000000001</v>
      </c>
      <c r="L17393">
        <v>1.3101275167785245</v>
      </c>
      <c r="M17393" s="2">
        <f t="shared" si="547"/>
        <v>85.234899328859058</v>
      </c>
      <c r="N17393" t="s">
        <v>8413</v>
      </c>
    </row>
    <row r="17394" spans="1:14">
      <c r="A17394">
        <v>128</v>
      </c>
      <c r="B17394" t="s">
        <v>8267</v>
      </c>
      <c r="C17394" t="s">
        <v>8268</v>
      </c>
      <c r="D17394">
        <v>364</v>
      </c>
      <c r="E17394" s="1">
        <v>0.47199999999999998</v>
      </c>
      <c r="F17394">
        <v>0.54200000000000004</v>
      </c>
      <c r="G17394">
        <v>0</v>
      </c>
      <c r="H17394">
        <v>24</v>
      </c>
      <c r="I17394" t="s">
        <v>18288</v>
      </c>
      <c r="J17394">
        <v>4.6999999999999999E-4</v>
      </c>
      <c r="K17394">
        <v>0.17199999999999999</v>
      </c>
      <c r="L17394">
        <v>1.3101275167785245</v>
      </c>
      <c r="M17394" s="2">
        <f t="shared" si="547"/>
        <v>85.90604026845638</v>
      </c>
      <c r="N17394" t="s">
        <v>8413</v>
      </c>
    </row>
    <row r="17395" spans="1:14">
      <c r="A17395">
        <v>129</v>
      </c>
      <c r="B17395" t="s">
        <v>8381</v>
      </c>
      <c r="C17395" t="s">
        <v>8382</v>
      </c>
      <c r="D17395">
        <v>121</v>
      </c>
      <c r="E17395" s="1">
        <v>0.47199999999999998</v>
      </c>
      <c r="F17395">
        <v>0.622</v>
      </c>
      <c r="G17395">
        <v>0</v>
      </c>
      <c r="H17395">
        <v>17</v>
      </c>
      <c r="I17395">
        <v>6.4</v>
      </c>
      <c r="J17395">
        <v>3.4000000000000002E-4</v>
      </c>
      <c r="K17395">
        <v>0.214</v>
      </c>
      <c r="L17395">
        <v>1.3101275167785245</v>
      </c>
      <c r="M17395" s="2">
        <f t="shared" ref="M17395:M17415" si="548">A17395/149*100</f>
        <v>86.577181208053688</v>
      </c>
      <c r="N17395" t="s">
        <v>8413</v>
      </c>
    </row>
    <row r="17396" spans="1:14">
      <c r="A17396">
        <v>130</v>
      </c>
      <c r="B17396" t="s">
        <v>9165</v>
      </c>
      <c r="C17396" t="s">
        <v>9166</v>
      </c>
      <c r="D17396">
        <v>395</v>
      </c>
      <c r="E17396" s="1">
        <v>0.45800000000000002</v>
      </c>
      <c r="F17396">
        <v>0.41</v>
      </c>
      <c r="G17396">
        <v>0.23499999999999999</v>
      </c>
      <c r="H17396">
        <v>17</v>
      </c>
      <c r="I17396" t="s">
        <v>18288</v>
      </c>
      <c r="J17396">
        <v>3.1E-4</v>
      </c>
      <c r="K17396">
        <v>0.14499999999999999</v>
      </c>
      <c r="L17396">
        <v>1.3101275167785245</v>
      </c>
      <c r="M17396" s="2">
        <f t="shared" si="548"/>
        <v>87.24832214765101</v>
      </c>
      <c r="N17396" t="s">
        <v>8413</v>
      </c>
    </row>
    <row r="17397" spans="1:14">
      <c r="A17397">
        <v>131</v>
      </c>
      <c r="B17397" t="s">
        <v>9141</v>
      </c>
      <c r="C17397" t="s">
        <v>9142</v>
      </c>
      <c r="D17397">
        <v>203</v>
      </c>
      <c r="E17397" s="1">
        <v>0.44700000000000001</v>
      </c>
      <c r="F17397">
        <v>0.34899999999999998</v>
      </c>
      <c r="G17397">
        <v>0.125</v>
      </c>
      <c r="H17397">
        <v>16</v>
      </c>
      <c r="I17397" t="s">
        <v>18288</v>
      </c>
      <c r="J17397">
        <v>1.4999999999999999E-4</v>
      </c>
      <c r="K17397">
        <v>8.3000000000000004E-2</v>
      </c>
      <c r="L17397">
        <v>1.3101275167785245</v>
      </c>
      <c r="M17397" s="2">
        <f t="shared" si="548"/>
        <v>87.919463087248317</v>
      </c>
      <c r="N17397" t="s">
        <v>8413</v>
      </c>
    </row>
    <row r="17398" spans="1:14">
      <c r="A17398">
        <v>132</v>
      </c>
      <c r="B17398" t="s">
        <v>8403</v>
      </c>
      <c r="C17398" t="s">
        <v>8404</v>
      </c>
      <c r="D17398">
        <v>270</v>
      </c>
      <c r="E17398" s="1">
        <v>0.434</v>
      </c>
      <c r="G17398">
        <v>7.9000000000000001E-2</v>
      </c>
      <c r="H17398">
        <v>38</v>
      </c>
      <c r="I17398">
        <v>8.1999999999999993</v>
      </c>
      <c r="J17398">
        <v>4.2999999999999999E-4</v>
      </c>
      <c r="L17398">
        <v>1.3101275167785245</v>
      </c>
      <c r="M17398" s="2">
        <f t="shared" si="548"/>
        <v>88.590604026845639</v>
      </c>
      <c r="N17398" t="s">
        <v>8413</v>
      </c>
    </row>
    <row r="17399" spans="1:14">
      <c r="A17399">
        <v>133</v>
      </c>
      <c r="B17399" t="s">
        <v>8389</v>
      </c>
      <c r="C17399" t="s">
        <v>8390</v>
      </c>
      <c r="D17399">
        <v>189</v>
      </c>
      <c r="E17399" s="1">
        <v>0.42899999999999999</v>
      </c>
      <c r="F17399">
        <v>0.67600000000000005</v>
      </c>
      <c r="G17399">
        <v>0</v>
      </c>
      <c r="H17399">
        <v>15</v>
      </c>
      <c r="I17399" t="s">
        <v>18288</v>
      </c>
      <c r="J17399">
        <v>2.5000000000000001E-4</v>
      </c>
      <c r="K17399">
        <v>0.193</v>
      </c>
      <c r="L17399">
        <v>1.3101275167785245</v>
      </c>
      <c r="M17399" s="2">
        <f t="shared" si="548"/>
        <v>89.261744966442961</v>
      </c>
      <c r="N17399" t="s">
        <v>8413</v>
      </c>
    </row>
    <row r="17400" spans="1:14">
      <c r="A17400">
        <v>134</v>
      </c>
      <c r="B17400" t="s">
        <v>8325</v>
      </c>
      <c r="C17400" t="s">
        <v>8326</v>
      </c>
      <c r="D17400">
        <v>459</v>
      </c>
      <c r="E17400" s="1">
        <v>0.42299999999999999</v>
      </c>
      <c r="F17400">
        <v>0.6</v>
      </c>
      <c r="G17400">
        <v>6.8000000000000005E-2</v>
      </c>
      <c r="H17400">
        <v>59</v>
      </c>
      <c r="I17400">
        <v>7</v>
      </c>
      <c r="J17400">
        <v>1.14E-3</v>
      </c>
      <c r="K17400">
        <v>0.20899999999999999</v>
      </c>
      <c r="L17400">
        <v>1.3101275167785245</v>
      </c>
      <c r="M17400" s="2">
        <f t="shared" si="548"/>
        <v>89.932885906040269</v>
      </c>
      <c r="N17400" t="s">
        <v>8413</v>
      </c>
    </row>
    <row r="17401" spans="1:14">
      <c r="A17401">
        <v>135</v>
      </c>
      <c r="B17401" t="s">
        <v>8391</v>
      </c>
      <c r="C17401" t="s">
        <v>8392</v>
      </c>
      <c r="D17401">
        <v>468</v>
      </c>
      <c r="E17401" s="1">
        <v>0.41399999999999998</v>
      </c>
      <c r="G17401">
        <v>7.4999999999999997E-2</v>
      </c>
      <c r="H17401">
        <v>93</v>
      </c>
      <c r="I17401">
        <v>8.1999999999999993</v>
      </c>
      <c r="J17401">
        <v>7.1000000000000002E-4</v>
      </c>
      <c r="L17401">
        <v>1.3101275167785245</v>
      </c>
      <c r="M17401" s="2">
        <f t="shared" si="548"/>
        <v>90.604026845637591</v>
      </c>
      <c r="N17401" t="s">
        <v>8413</v>
      </c>
    </row>
    <row r="17402" spans="1:14">
      <c r="A17402">
        <v>136</v>
      </c>
      <c r="B17402" t="s">
        <v>8379</v>
      </c>
      <c r="C17402" t="s">
        <v>8380</v>
      </c>
      <c r="D17402">
        <v>800</v>
      </c>
      <c r="E17402" s="1">
        <v>0.38200000000000001</v>
      </c>
      <c r="F17402">
        <v>0.41899999999999998</v>
      </c>
      <c r="G17402">
        <v>0.33300000000000002</v>
      </c>
      <c r="H17402">
        <v>30</v>
      </c>
      <c r="I17402" t="s">
        <v>18288</v>
      </c>
      <c r="J17402">
        <v>4.0999999999999999E-4</v>
      </c>
      <c r="K17402">
        <v>0.13600000000000001</v>
      </c>
      <c r="L17402">
        <v>1.3101275167785245</v>
      </c>
      <c r="M17402" s="2">
        <f t="shared" si="548"/>
        <v>91.275167785234899</v>
      </c>
      <c r="N17402" t="s">
        <v>8413</v>
      </c>
    </row>
    <row r="17403" spans="1:14">
      <c r="A17403">
        <v>137</v>
      </c>
      <c r="B17403" t="s">
        <v>8301</v>
      </c>
      <c r="C17403" t="s">
        <v>8302</v>
      </c>
      <c r="D17403">
        <v>694</v>
      </c>
      <c r="E17403" s="1">
        <v>0.379</v>
      </c>
      <c r="F17403">
        <v>0.39700000000000002</v>
      </c>
      <c r="G17403">
        <v>1.1220000000000001</v>
      </c>
      <c r="H17403">
        <v>41</v>
      </c>
      <c r="I17403" t="s">
        <v>18288</v>
      </c>
      <c r="J17403">
        <v>8.3000000000000001E-4</v>
      </c>
      <c r="K17403">
        <v>0.111</v>
      </c>
      <c r="L17403">
        <v>1.3101275167785245</v>
      </c>
      <c r="M17403" s="2">
        <f t="shared" si="548"/>
        <v>91.946308724832221</v>
      </c>
      <c r="N17403" t="s">
        <v>8413</v>
      </c>
    </row>
    <row r="17404" spans="1:14">
      <c r="A17404">
        <v>138</v>
      </c>
      <c r="B17404" t="s">
        <v>8319</v>
      </c>
      <c r="C17404" t="s">
        <v>8320</v>
      </c>
      <c r="D17404">
        <v>123</v>
      </c>
      <c r="E17404" s="1">
        <v>0.36799999999999999</v>
      </c>
      <c r="G17404">
        <v>0.25</v>
      </c>
      <c r="H17404">
        <v>12</v>
      </c>
      <c r="I17404">
        <v>9.6</v>
      </c>
      <c r="J17404">
        <v>1E-4</v>
      </c>
      <c r="L17404">
        <v>1.3101275167785245</v>
      </c>
      <c r="M17404" s="2">
        <f t="shared" si="548"/>
        <v>92.617449664429529</v>
      </c>
      <c r="N17404" t="s">
        <v>8413</v>
      </c>
    </row>
    <row r="17405" spans="1:14">
      <c r="A17405">
        <v>139</v>
      </c>
      <c r="B17405" t="s">
        <v>8321</v>
      </c>
      <c r="C17405" t="s">
        <v>8322</v>
      </c>
      <c r="D17405">
        <v>131</v>
      </c>
      <c r="E17405" s="1">
        <v>0.35199999999999998</v>
      </c>
      <c r="F17405">
        <v>0.33</v>
      </c>
      <c r="I17405" t="s">
        <v>18288</v>
      </c>
      <c r="J17405">
        <v>2.0000000000000001E-4</v>
      </c>
      <c r="K17405">
        <v>0.1</v>
      </c>
      <c r="L17405">
        <v>1.3101275167785245</v>
      </c>
      <c r="M17405" s="2">
        <f t="shared" si="548"/>
        <v>93.288590604026851</v>
      </c>
      <c r="N17405" t="s">
        <v>8413</v>
      </c>
    </row>
    <row r="17406" spans="1:14">
      <c r="A17406">
        <v>140</v>
      </c>
      <c r="B17406" t="s">
        <v>8361</v>
      </c>
      <c r="C17406" t="s">
        <v>8362</v>
      </c>
      <c r="D17406">
        <v>249</v>
      </c>
      <c r="E17406" s="1">
        <v>0.32100000000000001</v>
      </c>
      <c r="F17406">
        <v>0.44</v>
      </c>
      <c r="G17406">
        <v>4.2999999999999997E-2</v>
      </c>
      <c r="H17406">
        <v>23</v>
      </c>
      <c r="I17406" t="s">
        <v>18288</v>
      </c>
      <c r="J17406">
        <v>3.1E-4</v>
      </c>
      <c r="K17406">
        <v>0.14000000000000001</v>
      </c>
      <c r="L17406">
        <v>1.3101275167785245</v>
      </c>
      <c r="M17406" s="2">
        <f t="shared" si="548"/>
        <v>93.959731543624159</v>
      </c>
      <c r="N17406" t="s">
        <v>8413</v>
      </c>
    </row>
    <row r="17407" spans="1:14">
      <c r="A17407">
        <v>141</v>
      </c>
      <c r="B17407" t="s">
        <v>8269</v>
      </c>
      <c r="C17407" t="s">
        <v>8270</v>
      </c>
      <c r="D17407">
        <v>181</v>
      </c>
      <c r="E17407" s="1">
        <v>0.309</v>
      </c>
      <c r="G17407">
        <v>5.6000000000000001E-2</v>
      </c>
      <c r="H17407">
        <v>89</v>
      </c>
      <c r="I17407">
        <v>6.1</v>
      </c>
      <c r="J17407">
        <v>2.5999999999999998E-4</v>
      </c>
      <c r="L17407">
        <v>1.3101275167785245</v>
      </c>
      <c r="M17407" s="2">
        <f t="shared" si="548"/>
        <v>94.630872483221466</v>
      </c>
      <c r="N17407" t="s">
        <v>8413</v>
      </c>
    </row>
    <row r="17408" spans="1:14">
      <c r="A17408">
        <v>142</v>
      </c>
      <c r="B17408" t="s">
        <v>8369</v>
      </c>
      <c r="C17408" t="s">
        <v>8370</v>
      </c>
      <c r="D17408">
        <v>384</v>
      </c>
      <c r="E17408" s="1">
        <v>0.309</v>
      </c>
      <c r="F17408">
        <v>0.309</v>
      </c>
      <c r="G17408">
        <v>8.6999999999999994E-2</v>
      </c>
      <c r="H17408">
        <v>253</v>
      </c>
      <c r="I17408">
        <v>6.6</v>
      </c>
      <c r="J17408">
        <v>3.6999999999999999E-4</v>
      </c>
      <c r="K17408">
        <v>0.04</v>
      </c>
      <c r="L17408">
        <v>1.3101275167785245</v>
      </c>
      <c r="M17408" s="2">
        <f t="shared" si="548"/>
        <v>95.302013422818789</v>
      </c>
      <c r="N17408" t="s">
        <v>8413</v>
      </c>
    </row>
    <row r="17409" spans="1:14">
      <c r="A17409">
        <v>143</v>
      </c>
      <c r="B17409" t="s">
        <v>10948</v>
      </c>
      <c r="C17409" t="s">
        <v>10949</v>
      </c>
      <c r="D17409">
        <v>363</v>
      </c>
      <c r="E17409" s="1">
        <v>0.29399999999999998</v>
      </c>
      <c r="F17409">
        <v>0.23699999999999999</v>
      </c>
      <c r="G17409">
        <v>0.21099999999999999</v>
      </c>
      <c r="H17409">
        <v>19</v>
      </c>
      <c r="I17409" t="s">
        <v>18288</v>
      </c>
      <c r="J17409">
        <v>9.0000000000000006E-5</v>
      </c>
      <c r="K17409">
        <v>6.5000000000000002E-2</v>
      </c>
      <c r="L17409">
        <v>1.3101275167785245</v>
      </c>
      <c r="M17409" s="2">
        <f t="shared" si="548"/>
        <v>95.973154362416096</v>
      </c>
      <c r="N17409" t="s">
        <v>8413</v>
      </c>
    </row>
    <row r="17410" spans="1:14">
      <c r="A17410">
        <v>144</v>
      </c>
      <c r="B17410" t="s">
        <v>8309</v>
      </c>
      <c r="C17410" t="s">
        <v>8310</v>
      </c>
      <c r="D17410">
        <v>297</v>
      </c>
      <c r="E17410" s="1">
        <v>0.29399999999999998</v>
      </c>
      <c r="G17410">
        <v>0.46400000000000002</v>
      </c>
      <c r="H17410">
        <v>28</v>
      </c>
      <c r="I17410">
        <v>8.6</v>
      </c>
      <c r="J17410">
        <v>2.7E-4</v>
      </c>
      <c r="L17410">
        <v>1.3101275167785245</v>
      </c>
      <c r="M17410" s="2">
        <f t="shared" si="548"/>
        <v>96.644295302013433</v>
      </c>
      <c r="N17410" t="s">
        <v>8413</v>
      </c>
    </row>
    <row r="17411" spans="1:14">
      <c r="A17411">
        <v>145</v>
      </c>
      <c r="B17411" t="s">
        <v>16248</v>
      </c>
      <c r="C17411" t="s">
        <v>16249</v>
      </c>
      <c r="D17411">
        <v>369</v>
      </c>
      <c r="E17411" s="1">
        <v>0.29399999999999998</v>
      </c>
      <c r="F17411">
        <v>0.68600000000000005</v>
      </c>
      <c r="G17411">
        <v>0</v>
      </c>
      <c r="H17411">
        <v>19</v>
      </c>
      <c r="I17411" t="s">
        <v>18288</v>
      </c>
      <c r="J17411">
        <v>5.2999999999999998E-4</v>
      </c>
      <c r="K17411">
        <v>0.251</v>
      </c>
      <c r="L17411">
        <v>1.3101275167785245</v>
      </c>
      <c r="M17411" s="2">
        <f t="shared" si="548"/>
        <v>97.31543624161074</v>
      </c>
      <c r="N17411" t="s">
        <v>8413</v>
      </c>
    </row>
    <row r="17412" spans="1:14">
      <c r="A17412">
        <v>146</v>
      </c>
      <c r="B17412" t="s">
        <v>20905</v>
      </c>
      <c r="C17412" t="s">
        <v>20906</v>
      </c>
      <c r="D17412">
        <v>117</v>
      </c>
      <c r="E17412" s="1">
        <v>0.28899999999999998</v>
      </c>
      <c r="F17412">
        <v>0.29099999999999998</v>
      </c>
      <c r="G17412">
        <v>0</v>
      </c>
      <c r="H17412">
        <v>5</v>
      </c>
      <c r="I17412">
        <v>9.9</v>
      </c>
      <c r="J17412">
        <v>1.2E-4</v>
      </c>
      <c r="K17412">
        <v>6.5000000000000002E-2</v>
      </c>
      <c r="L17412">
        <v>1.3101275167785245</v>
      </c>
      <c r="M17412" s="2">
        <f t="shared" si="548"/>
        <v>97.986577181208062</v>
      </c>
      <c r="N17412" t="s">
        <v>8413</v>
      </c>
    </row>
    <row r="17413" spans="1:14">
      <c r="A17413">
        <v>147</v>
      </c>
      <c r="B17413" t="s">
        <v>8409</v>
      </c>
      <c r="C17413" t="s">
        <v>8410</v>
      </c>
      <c r="D17413">
        <v>1099</v>
      </c>
      <c r="E17413" s="1">
        <v>0.253</v>
      </c>
      <c r="F17413">
        <v>0.247</v>
      </c>
      <c r="G17413">
        <v>3.2000000000000001E-2</v>
      </c>
      <c r="H17413">
        <v>158</v>
      </c>
      <c r="I17413" t="s">
        <v>18288</v>
      </c>
      <c r="J17413">
        <v>7.6999999999999996E-4</v>
      </c>
      <c r="K17413">
        <v>5.6000000000000001E-2</v>
      </c>
      <c r="L17413">
        <v>1.3101275167785245</v>
      </c>
      <c r="M17413" s="2">
        <f t="shared" si="548"/>
        <v>98.65771812080537</v>
      </c>
      <c r="N17413" t="s">
        <v>8413</v>
      </c>
    </row>
    <row r="17414" spans="1:14">
      <c r="A17414">
        <v>148</v>
      </c>
      <c r="B17414" t="s">
        <v>10944</v>
      </c>
      <c r="C17414" t="s">
        <v>10945</v>
      </c>
      <c r="D17414">
        <v>246</v>
      </c>
      <c r="E17414" s="1">
        <v>0.16400000000000001</v>
      </c>
      <c r="G17414">
        <v>0</v>
      </c>
      <c r="H17414">
        <v>34</v>
      </c>
      <c r="I17414">
        <v>8.6999999999999993</v>
      </c>
      <c r="J17414">
        <v>2.7E-4</v>
      </c>
      <c r="L17414">
        <v>1.3101275167785245</v>
      </c>
      <c r="M17414" s="2">
        <f t="shared" si="548"/>
        <v>99.328859060402692</v>
      </c>
      <c r="N17414" t="s">
        <v>8413</v>
      </c>
    </row>
    <row r="17415" spans="1:14">
      <c r="A17415">
        <v>149</v>
      </c>
      <c r="B17415" t="s">
        <v>8377</v>
      </c>
      <c r="C17415" t="s">
        <v>8378</v>
      </c>
      <c r="D17415">
        <v>268</v>
      </c>
      <c r="E17415" s="1">
        <v>0.125</v>
      </c>
      <c r="G17415">
        <v>0</v>
      </c>
      <c r="H17415">
        <v>13</v>
      </c>
      <c r="I17415" t="s">
        <v>18288</v>
      </c>
      <c r="J17415">
        <v>1.2E-4</v>
      </c>
      <c r="L17415">
        <v>1.3101275167785245</v>
      </c>
      <c r="M17415" s="2">
        <f t="shared" si="548"/>
        <v>100</v>
      </c>
      <c r="N17415" t="s">
        <v>8413</v>
      </c>
    </row>
    <row r="17416" spans="1:14">
      <c r="A17416" s="1">
        <v>17</v>
      </c>
      <c r="B17416" s="1" t="s">
        <v>16974</v>
      </c>
      <c r="C17416" s="1" t="s">
        <v>16975</v>
      </c>
      <c r="D17416" s="1">
        <v>33</v>
      </c>
      <c r="F17416" s="1"/>
      <c r="G17416" s="1">
        <v>0.34</v>
      </c>
      <c r="H17416" s="1">
        <v>94</v>
      </c>
      <c r="I17416" s="1"/>
      <c r="J17416" s="1">
        <v>0</v>
      </c>
      <c r="K17416" s="1"/>
    </row>
    <row r="17417" spans="1:14">
      <c r="A17417" s="1">
        <v>22</v>
      </c>
      <c r="B17417" s="1" t="s">
        <v>5352</v>
      </c>
      <c r="C17417" s="1" t="s">
        <v>5353</v>
      </c>
      <c r="D17417" s="1">
        <v>6</v>
      </c>
      <c r="F17417" s="1"/>
      <c r="G17417" s="1">
        <v>8.6999999999999994E-2</v>
      </c>
      <c r="H17417" s="1">
        <v>69</v>
      </c>
      <c r="I17417" s="1"/>
      <c r="J17417" s="1">
        <v>0</v>
      </c>
      <c r="K17417" s="1"/>
      <c r="L17417" s="1"/>
    </row>
    <row r="17418" spans="1:14">
      <c r="A17418" s="1">
        <v>23</v>
      </c>
      <c r="B17418" s="1" t="s">
        <v>13004</v>
      </c>
      <c r="C17418" s="1" t="s">
        <v>13005</v>
      </c>
      <c r="D17418" s="1">
        <v>13</v>
      </c>
      <c r="F17418" s="1"/>
      <c r="G17418" s="1">
        <v>2.1999999999999999E-2</v>
      </c>
      <c r="H17418" s="1">
        <v>597</v>
      </c>
      <c r="I17418" s="1"/>
      <c r="J17418" s="1">
        <v>0</v>
      </c>
      <c r="K17418" s="1"/>
      <c r="L17418" s="1"/>
    </row>
    <row r="17419" spans="1:14">
      <c r="A17419" s="1">
        <v>26</v>
      </c>
      <c r="B17419" s="1" t="s">
        <v>9187</v>
      </c>
      <c r="C17419" s="1" t="s">
        <v>9188</v>
      </c>
      <c r="D17419" s="1">
        <v>58</v>
      </c>
      <c r="F17419" s="1"/>
      <c r="G17419" s="1">
        <v>0.71199999999999997</v>
      </c>
      <c r="H17419" s="1">
        <v>80</v>
      </c>
      <c r="I17419" s="1"/>
      <c r="J17419" s="1">
        <v>1.0000000000000001E-5</v>
      </c>
      <c r="K17419" s="1"/>
    </row>
    <row r="17420" spans="1:14">
      <c r="A17420" s="1">
        <v>27</v>
      </c>
      <c r="B17420" s="1" t="s">
        <v>3360</v>
      </c>
      <c r="C17420" s="1" t="s">
        <v>3361</v>
      </c>
      <c r="D17420" s="1">
        <v>7</v>
      </c>
      <c r="F17420" s="1"/>
      <c r="G17420" s="1">
        <v>0.20599999999999999</v>
      </c>
      <c r="H17420" s="1">
        <v>34</v>
      </c>
      <c r="I17420" s="1"/>
      <c r="J17420" s="1">
        <v>0</v>
      </c>
      <c r="K17420" s="1"/>
      <c r="L17420" s="1"/>
    </row>
    <row r="17421" spans="1:14">
      <c r="A17421" s="1">
        <v>27</v>
      </c>
      <c r="B17421" s="1" t="s">
        <v>16456</v>
      </c>
      <c r="C17421" s="1" t="s">
        <v>16457</v>
      </c>
      <c r="D17421" s="1">
        <v>2</v>
      </c>
      <c r="F17421" s="1"/>
      <c r="G17421" s="1">
        <v>0.1</v>
      </c>
      <c r="H17421" s="1">
        <v>20</v>
      </c>
      <c r="I17421" s="1"/>
      <c r="J17421" s="1">
        <v>0</v>
      </c>
      <c r="K17421" s="1"/>
    </row>
    <row r="17422" spans="1:14">
      <c r="A17422" s="1">
        <v>27</v>
      </c>
      <c r="B17422" s="1" t="s">
        <v>19474</v>
      </c>
      <c r="C17422" s="1" t="s">
        <v>19475</v>
      </c>
      <c r="D17422" s="1">
        <v>162</v>
      </c>
      <c r="F17422" s="1"/>
      <c r="G17422" s="1">
        <v>0.253</v>
      </c>
      <c r="H17422" s="1">
        <v>594</v>
      </c>
      <c r="I17422" s="1">
        <v>0.5</v>
      </c>
      <c r="J17422" s="1">
        <v>2.0000000000000002E-5</v>
      </c>
      <c r="K17422" s="1"/>
    </row>
    <row r="17423" spans="1:14">
      <c r="A17423" s="1">
        <v>31</v>
      </c>
      <c r="B17423" s="1" t="s">
        <v>10668</v>
      </c>
      <c r="C17423" s="1" t="s">
        <v>10669</v>
      </c>
      <c r="D17423" s="1">
        <v>26</v>
      </c>
      <c r="F17423" s="1"/>
      <c r="G17423" s="1">
        <v>0.312</v>
      </c>
      <c r="H17423" s="1">
        <v>77</v>
      </c>
      <c r="I17423" s="1"/>
      <c r="J17423" s="1">
        <v>0</v>
      </c>
      <c r="K17423" s="1"/>
    </row>
    <row r="17424" spans="1:14">
      <c r="A17424" s="1">
        <v>35</v>
      </c>
      <c r="B17424" s="1" t="s">
        <v>5352</v>
      </c>
      <c r="C17424" s="1" t="s">
        <v>5353</v>
      </c>
      <c r="D17424" s="1">
        <v>6</v>
      </c>
      <c r="F17424" s="1"/>
      <c r="G17424" s="1">
        <v>8.6999999999999994E-2</v>
      </c>
      <c r="H17424" s="1">
        <v>69</v>
      </c>
      <c r="I17424" s="1"/>
      <c r="J17424" s="1">
        <v>0</v>
      </c>
      <c r="K17424" s="1"/>
    </row>
    <row r="17425" spans="1:12">
      <c r="A17425" s="1">
        <v>67</v>
      </c>
      <c r="B17425" s="1" t="s">
        <v>16118</v>
      </c>
      <c r="C17425" s="1" t="s">
        <v>16119</v>
      </c>
      <c r="D17425" s="1">
        <v>543</v>
      </c>
      <c r="F17425" s="1"/>
      <c r="G17425" s="1"/>
      <c r="H17425" s="1"/>
      <c r="I17425" s="1">
        <v>8.8000000000000007</v>
      </c>
      <c r="J17425" s="1">
        <v>6.9999999999999999E-4</v>
      </c>
      <c r="K17425" s="1"/>
    </row>
    <row r="17426" spans="1:12">
      <c r="A17426" s="1">
        <v>75</v>
      </c>
      <c r="B17426" s="1" t="s">
        <v>20283</v>
      </c>
      <c r="C17426" s="1" t="s">
        <v>20284</v>
      </c>
      <c r="D17426" s="1">
        <v>51</v>
      </c>
      <c r="F17426" s="1"/>
      <c r="G17426" s="1">
        <v>0.68899999999999995</v>
      </c>
      <c r="H17426" s="1">
        <v>61</v>
      </c>
      <c r="I17426" s="1"/>
      <c r="J17426" s="1">
        <v>6.0000000000000002E-5</v>
      </c>
      <c r="K17426" s="1"/>
    </row>
    <row r="17427" spans="1:12">
      <c r="A17427" s="1">
        <v>75</v>
      </c>
      <c r="B17427" s="1" t="s">
        <v>18111</v>
      </c>
      <c r="C17427" s="1" t="s">
        <v>18112</v>
      </c>
      <c r="D17427" s="1">
        <v>4</v>
      </c>
      <c r="F17427" s="1"/>
      <c r="G17427" s="1">
        <v>0.44400000000000001</v>
      </c>
      <c r="H17427" s="1">
        <v>9</v>
      </c>
      <c r="I17427" s="1"/>
      <c r="J17427" s="1">
        <v>0</v>
      </c>
      <c r="K17427" s="1"/>
    </row>
    <row r="17428" spans="1:12">
      <c r="A17428" s="1">
        <v>75</v>
      </c>
      <c r="B17428" s="1" t="s">
        <v>21055</v>
      </c>
      <c r="C17428" s="1" t="s">
        <v>21056</v>
      </c>
      <c r="D17428" s="1">
        <v>11</v>
      </c>
      <c r="F17428" s="1"/>
      <c r="G17428" s="1">
        <v>0.17199999999999999</v>
      </c>
      <c r="H17428" s="1">
        <v>58</v>
      </c>
      <c r="I17428" s="1"/>
      <c r="J17428" s="1">
        <v>1.0000000000000001E-5</v>
      </c>
      <c r="K17428" s="1"/>
    </row>
    <row r="17429" spans="1:12">
      <c r="A17429" s="1">
        <v>76</v>
      </c>
      <c r="B17429" s="1" t="s">
        <v>12055</v>
      </c>
      <c r="C17429" s="1" t="s">
        <v>12056</v>
      </c>
      <c r="D17429" s="1">
        <v>73</v>
      </c>
      <c r="F17429" s="1"/>
      <c r="G17429" s="1">
        <v>0.38200000000000001</v>
      </c>
      <c r="H17429" s="1">
        <v>178</v>
      </c>
      <c r="I17429" s="1"/>
      <c r="J17429" s="1">
        <v>1.0000000000000001E-5</v>
      </c>
      <c r="K17429" s="1"/>
    </row>
    <row r="17430" spans="1:12">
      <c r="A17430" s="1">
        <v>77</v>
      </c>
      <c r="B17430" s="1" t="s">
        <v>7766</v>
      </c>
      <c r="C17430" s="1" t="s">
        <v>7761</v>
      </c>
      <c r="D17430" s="1">
        <v>7</v>
      </c>
      <c r="F17430" s="1"/>
      <c r="G17430" s="1">
        <v>0.10100000000000001</v>
      </c>
      <c r="H17430" s="1">
        <v>69</v>
      </c>
      <c r="I17430" s="1"/>
      <c r="J17430" s="1">
        <v>0</v>
      </c>
      <c r="K17430" s="1"/>
    </row>
    <row r="17431" spans="1:12">
      <c r="A17431" s="1">
        <v>78</v>
      </c>
      <c r="B17431" s="1" t="s">
        <v>13004</v>
      </c>
      <c r="C17431" s="1" t="s">
        <v>13005</v>
      </c>
      <c r="D17431" s="1">
        <v>13</v>
      </c>
      <c r="F17431" s="1"/>
      <c r="G17431" s="1">
        <v>2.1999999999999999E-2</v>
      </c>
      <c r="H17431" s="1">
        <v>597</v>
      </c>
      <c r="I17431" s="1"/>
      <c r="J17431" s="1">
        <v>0</v>
      </c>
      <c r="K17431" s="1"/>
    </row>
    <row r="17432" spans="1:12">
      <c r="A17432" s="1">
        <v>79</v>
      </c>
      <c r="B17432" s="1" t="s">
        <v>16456</v>
      </c>
      <c r="C17432" s="1" t="s">
        <v>16457</v>
      </c>
      <c r="D17432" s="1">
        <v>2</v>
      </c>
      <c r="F17432" s="1"/>
      <c r="G17432" s="1">
        <v>0.1</v>
      </c>
      <c r="H17432" s="1">
        <v>20</v>
      </c>
      <c r="I17432" s="1"/>
      <c r="J17432" s="1">
        <v>0</v>
      </c>
      <c r="K17432" s="1"/>
    </row>
    <row r="17433" spans="1:12">
      <c r="A17433" s="1">
        <v>81</v>
      </c>
      <c r="B17433" s="1" t="s">
        <v>21769</v>
      </c>
      <c r="C17433" s="1" t="s">
        <v>21770</v>
      </c>
      <c r="D17433" s="1">
        <v>274</v>
      </c>
      <c r="F17433" s="1">
        <v>3.5</v>
      </c>
      <c r="G17433" s="1"/>
      <c r="H17433" s="1"/>
      <c r="I17433" s="1" t="s">
        <v>18288</v>
      </c>
      <c r="J17433" s="1">
        <v>5.0000000000000002E-5</v>
      </c>
      <c r="K17433" s="1">
        <v>0.76200000000000001</v>
      </c>
      <c r="L17433" s="1"/>
    </row>
    <row r="17434" spans="1:12">
      <c r="A17434" s="1">
        <v>83</v>
      </c>
      <c r="B17434" s="1" t="s">
        <v>10413</v>
      </c>
      <c r="C17434" s="1" t="s">
        <v>10414</v>
      </c>
      <c r="D17434" s="1">
        <v>388</v>
      </c>
      <c r="F17434" s="1"/>
      <c r="G17434" s="1">
        <v>1.1990000000000001</v>
      </c>
      <c r="H17434" s="1">
        <v>306</v>
      </c>
      <c r="I17434" s="1">
        <v>0.5</v>
      </c>
      <c r="J17434" s="1">
        <v>1.1E-4</v>
      </c>
      <c r="K17434" s="1"/>
    </row>
    <row r="17435" spans="1:12">
      <c r="A17435" s="1">
        <v>100</v>
      </c>
      <c r="B17435" s="1" t="s">
        <v>19926</v>
      </c>
      <c r="C17435" s="1" t="s">
        <v>19927</v>
      </c>
      <c r="D17435" s="1">
        <v>78</v>
      </c>
      <c r="F17435" s="1"/>
      <c r="G17435" s="1">
        <v>0.78400000000000003</v>
      </c>
      <c r="H17435" s="1">
        <v>97</v>
      </c>
      <c r="I17435" s="1"/>
      <c r="J17435" s="1">
        <v>1.0000000000000001E-5</v>
      </c>
      <c r="K17435" s="1"/>
    </row>
    <row r="17436" spans="1:12">
      <c r="A17436" s="1">
        <v>100</v>
      </c>
      <c r="B17436" s="1" t="s">
        <v>11891</v>
      </c>
      <c r="C17436" s="1" t="s">
        <v>11892</v>
      </c>
      <c r="D17436" s="1">
        <v>1</v>
      </c>
      <c r="F17436" s="1"/>
      <c r="G17436" s="1">
        <v>4.8000000000000001E-2</v>
      </c>
      <c r="H17436" s="1">
        <v>21</v>
      </c>
      <c r="I17436" s="1"/>
      <c r="J17436" s="1">
        <v>0</v>
      </c>
      <c r="K17436" s="1"/>
    </row>
    <row r="17437" spans="1:12">
      <c r="A17437" s="1">
        <v>101</v>
      </c>
      <c r="B17437" s="1" t="s">
        <v>12015</v>
      </c>
      <c r="C17437" s="1" t="s">
        <v>12016</v>
      </c>
      <c r="D17437" s="1">
        <v>11</v>
      </c>
      <c r="F17437" s="1"/>
      <c r="G17437" s="1">
        <v>0.14299999999999999</v>
      </c>
      <c r="H17437" s="1">
        <v>56</v>
      </c>
      <c r="I17437" s="1"/>
      <c r="J17437" s="1">
        <v>0</v>
      </c>
      <c r="K17437" s="1"/>
    </row>
    <row r="17438" spans="1:12">
      <c r="A17438" s="1">
        <v>102</v>
      </c>
      <c r="B17438" s="1" t="s">
        <v>11891</v>
      </c>
      <c r="C17438" s="1" t="s">
        <v>11892</v>
      </c>
      <c r="D17438" s="1">
        <v>1</v>
      </c>
      <c r="F17438" s="1"/>
      <c r="G17438" s="1">
        <v>4.8000000000000001E-2</v>
      </c>
      <c r="H17438" s="1">
        <v>21</v>
      </c>
      <c r="I17438" s="1"/>
      <c r="J17438" s="1">
        <v>0</v>
      </c>
    </row>
    <row r="17439" spans="1:12">
      <c r="A17439" s="1">
        <v>103</v>
      </c>
      <c r="B17439" s="1" t="s">
        <v>12015</v>
      </c>
      <c r="C17439" s="1" t="s">
        <v>12016</v>
      </c>
      <c r="D17439" s="1">
        <v>11</v>
      </c>
      <c r="F17439" s="1"/>
      <c r="G17439" s="1">
        <v>0.14299999999999999</v>
      </c>
      <c r="H17439" s="1">
        <v>56</v>
      </c>
      <c r="I17439" s="1"/>
      <c r="J17439" s="1">
        <v>0</v>
      </c>
    </row>
    <row r="17440" spans="1:12">
      <c r="A17440" s="1">
        <v>105</v>
      </c>
      <c r="B17440" s="1" t="s">
        <v>19212</v>
      </c>
      <c r="C17440" s="1" t="s">
        <v>19213</v>
      </c>
      <c r="D17440" s="1">
        <v>1</v>
      </c>
      <c r="F17440" s="1"/>
      <c r="G17440" s="1">
        <v>1.9E-2</v>
      </c>
      <c r="H17440" s="1">
        <v>52</v>
      </c>
      <c r="I17440" s="1"/>
      <c r="J17440" s="1">
        <v>0</v>
      </c>
      <c r="K17440" s="1"/>
    </row>
    <row r="17441" spans="1:12">
      <c r="A17441" s="1">
        <v>120</v>
      </c>
      <c r="B17441" s="1" t="s">
        <v>7159</v>
      </c>
      <c r="C17441" s="1" t="s">
        <v>7160</v>
      </c>
      <c r="D17441" s="1">
        <v>83</v>
      </c>
      <c r="F17441" s="1"/>
      <c r="G17441" s="1"/>
      <c r="H17441" s="1">
        <v>108</v>
      </c>
      <c r="I17441" s="1"/>
      <c r="J17441" s="1">
        <v>2.0000000000000001E-4</v>
      </c>
      <c r="K17441" s="1"/>
    </row>
    <row r="17442" spans="1:12">
      <c r="A17442" s="1">
        <v>120</v>
      </c>
      <c r="B17442" s="1" t="s">
        <v>3249</v>
      </c>
      <c r="C17442" s="1" t="s">
        <v>3250</v>
      </c>
      <c r="D17442" s="1">
        <v>7</v>
      </c>
      <c r="F17442" s="1"/>
      <c r="G17442" s="1">
        <v>6.9000000000000006E-2</v>
      </c>
      <c r="H17442" s="1">
        <v>101</v>
      </c>
      <c r="I17442" s="1"/>
      <c r="J17442" s="1">
        <v>0</v>
      </c>
      <c r="K17442" s="1"/>
    </row>
    <row r="17443" spans="1:12">
      <c r="A17443" s="1">
        <v>120</v>
      </c>
      <c r="B17443" s="1" t="s">
        <v>5518</v>
      </c>
      <c r="C17443" s="1" t="s">
        <v>5519</v>
      </c>
      <c r="D17443" s="1">
        <v>13</v>
      </c>
      <c r="F17443" s="1"/>
      <c r="G17443" s="1">
        <v>0.21</v>
      </c>
      <c r="H17443" s="1">
        <v>62</v>
      </c>
      <c r="I17443" s="1"/>
      <c r="J17443" s="1">
        <v>0</v>
      </c>
      <c r="K17443" s="1"/>
    </row>
    <row r="17444" spans="1:12">
      <c r="A17444" s="1">
        <v>121</v>
      </c>
      <c r="B17444" s="1" t="s">
        <v>16822</v>
      </c>
      <c r="C17444" s="1" t="s">
        <v>16823</v>
      </c>
      <c r="D17444" s="1">
        <v>77</v>
      </c>
      <c r="F17444" s="1"/>
      <c r="G17444" s="1">
        <v>0.61899999999999999</v>
      </c>
      <c r="H17444" s="1">
        <v>118</v>
      </c>
      <c r="I17444" s="1"/>
      <c r="J17444" s="1">
        <v>0</v>
      </c>
      <c r="K17444" s="1"/>
    </row>
    <row r="17445" spans="1:12">
      <c r="A17445" s="1">
        <v>121</v>
      </c>
      <c r="B17445" s="1" t="s">
        <v>20288</v>
      </c>
      <c r="C17445" s="1" t="s">
        <v>20287</v>
      </c>
      <c r="D17445" s="1">
        <v>113</v>
      </c>
      <c r="F17445" s="1">
        <v>0.59499999999999997</v>
      </c>
      <c r="G17445" s="1">
        <v>0</v>
      </c>
      <c r="H17445" s="1">
        <v>7</v>
      </c>
      <c r="I17445" s="1">
        <v>6.3</v>
      </c>
      <c r="J17445" s="1">
        <v>2.4000000000000001E-4</v>
      </c>
      <c r="K17445" s="1">
        <v>0.16500000000000001</v>
      </c>
    </row>
    <row r="17446" spans="1:12">
      <c r="A17446" s="1">
        <v>121</v>
      </c>
      <c r="B17446" s="1" t="s">
        <v>5536</v>
      </c>
      <c r="C17446" s="1" t="s">
        <v>5537</v>
      </c>
      <c r="D17446" s="1">
        <v>30</v>
      </c>
      <c r="F17446" s="1"/>
      <c r="G17446" s="1">
        <v>0.48399999999999999</v>
      </c>
      <c r="H17446" s="1">
        <v>62</v>
      </c>
      <c r="I17446" s="1"/>
      <c r="J17446" s="1">
        <v>0</v>
      </c>
      <c r="K17446" s="1"/>
    </row>
    <row r="17447" spans="1:12">
      <c r="A17447" s="1">
        <v>122</v>
      </c>
      <c r="B17447" s="1" t="s">
        <v>16830</v>
      </c>
      <c r="C17447" s="1" t="s">
        <v>16831</v>
      </c>
      <c r="D17447" s="1">
        <v>113</v>
      </c>
      <c r="F17447" s="1"/>
      <c r="G17447" s="1">
        <v>0.67500000000000004</v>
      </c>
      <c r="H17447" s="1">
        <v>157</v>
      </c>
      <c r="I17447" s="1">
        <v>0.5</v>
      </c>
      <c r="J17447" s="1">
        <v>1.0000000000000001E-5</v>
      </c>
      <c r="K17447" s="1"/>
    </row>
    <row r="17448" spans="1:12">
      <c r="A17448" s="1">
        <v>122</v>
      </c>
      <c r="B17448" s="1" t="s">
        <v>21055</v>
      </c>
      <c r="C17448" s="1" t="s">
        <v>21056</v>
      </c>
      <c r="D17448" s="1">
        <v>11</v>
      </c>
      <c r="F17448" s="1"/>
      <c r="G17448" s="1">
        <v>0.17199999999999999</v>
      </c>
      <c r="H17448" s="1">
        <v>58</v>
      </c>
      <c r="I17448" s="1"/>
      <c r="J17448" s="1">
        <v>1.0000000000000001E-5</v>
      </c>
      <c r="K17448" s="1"/>
    </row>
    <row r="17449" spans="1:12">
      <c r="A17449" s="1">
        <v>133</v>
      </c>
      <c r="B17449" s="1" t="s">
        <v>21769</v>
      </c>
      <c r="C17449" s="1" t="s">
        <v>21770</v>
      </c>
      <c r="D17449" s="1">
        <v>274</v>
      </c>
      <c r="F17449" s="1">
        <v>3.5</v>
      </c>
      <c r="G17449" s="1"/>
      <c r="H17449" s="1"/>
      <c r="I17449" s="1" t="s">
        <v>18288</v>
      </c>
      <c r="J17449" s="1">
        <v>5.0000000000000002E-5</v>
      </c>
      <c r="K17449" s="1">
        <v>0.76200000000000001</v>
      </c>
    </row>
    <row r="17450" spans="1:12">
      <c r="A17450" s="1">
        <v>134</v>
      </c>
      <c r="B17450" s="1" t="s">
        <v>21769</v>
      </c>
      <c r="C17450" s="1" t="s">
        <v>21770</v>
      </c>
      <c r="D17450" s="1">
        <v>274</v>
      </c>
      <c r="F17450" s="1">
        <v>3.5</v>
      </c>
      <c r="G17450" s="1"/>
      <c r="H17450" s="1"/>
      <c r="I17450" s="1" t="s">
        <v>18288</v>
      </c>
      <c r="J17450" s="1">
        <v>5.0000000000000002E-5</v>
      </c>
      <c r="K17450" s="1">
        <v>0.76200000000000001</v>
      </c>
    </row>
    <row r="17451" spans="1:12">
      <c r="A17451" s="1">
        <v>135</v>
      </c>
      <c r="B17451" s="1" t="s">
        <v>16602</v>
      </c>
      <c r="C17451" s="1" t="s">
        <v>16603</v>
      </c>
      <c r="D17451" s="1">
        <v>85</v>
      </c>
      <c r="F17451" s="1"/>
      <c r="G17451" s="1">
        <v>0.38</v>
      </c>
      <c r="H17451" s="1">
        <v>221</v>
      </c>
      <c r="I17451" s="1"/>
      <c r="J17451" s="1">
        <v>0</v>
      </c>
      <c r="K17451" s="1"/>
    </row>
    <row r="17452" spans="1:12">
      <c r="A17452" s="1">
        <v>136</v>
      </c>
      <c r="B17452" s="1" t="s">
        <v>19926</v>
      </c>
      <c r="C17452" s="1" t="s">
        <v>19927</v>
      </c>
      <c r="D17452" s="1">
        <v>78</v>
      </c>
      <c r="F17452" s="1"/>
      <c r="G17452" s="1">
        <v>0.78400000000000003</v>
      </c>
      <c r="H17452" s="1">
        <v>97</v>
      </c>
      <c r="I17452" s="1"/>
      <c r="J17452" s="1">
        <v>1.0000000000000001E-5</v>
      </c>
      <c r="K17452" s="1"/>
      <c r="L17452" s="1"/>
    </row>
    <row r="17453" spans="1:12">
      <c r="A17453" s="1">
        <v>150</v>
      </c>
      <c r="B17453" s="1" t="s">
        <v>6907</v>
      </c>
      <c r="C17453" s="1" t="s">
        <v>6908</v>
      </c>
      <c r="D17453" s="1">
        <v>17</v>
      </c>
      <c r="F17453" s="1"/>
      <c r="G17453" s="1">
        <v>0.09</v>
      </c>
      <c r="H17453" s="1">
        <v>178</v>
      </c>
      <c r="I17453" s="1"/>
      <c r="J17453" s="1">
        <v>0</v>
      </c>
      <c r="K17453" s="1"/>
    </row>
    <row r="17454" spans="1:12">
      <c r="A17454" s="1">
        <v>151</v>
      </c>
      <c r="B17454" s="1" t="s">
        <v>7009</v>
      </c>
      <c r="C17454" s="1" t="s">
        <v>7010</v>
      </c>
      <c r="D17454" s="1">
        <v>7</v>
      </c>
      <c r="F17454" s="1"/>
      <c r="G17454" s="1">
        <v>7.4999999999999997E-2</v>
      </c>
      <c r="H17454" s="1">
        <v>67</v>
      </c>
      <c r="I17454" s="1"/>
      <c r="J17454" s="1">
        <v>0</v>
      </c>
      <c r="K17454" s="1"/>
    </row>
    <row r="17455" spans="1:12">
      <c r="A17455" s="1">
        <v>152</v>
      </c>
      <c r="B17455" s="1" t="s">
        <v>21465</v>
      </c>
      <c r="C17455" s="1" t="s">
        <v>21466</v>
      </c>
      <c r="D17455" s="1">
        <v>93</v>
      </c>
      <c r="F17455" s="1"/>
      <c r="G17455" s="1">
        <v>0.69699999999999995</v>
      </c>
      <c r="H17455" s="1">
        <v>132</v>
      </c>
      <c r="I17455" s="1"/>
      <c r="J17455" s="1">
        <v>0</v>
      </c>
      <c r="K17455" s="1"/>
    </row>
    <row r="17456" spans="1:12">
      <c r="A17456" s="1">
        <v>158</v>
      </c>
      <c r="B17456" s="1" t="s">
        <v>20288</v>
      </c>
      <c r="C17456" s="1" t="s">
        <v>20287</v>
      </c>
      <c r="D17456" s="1">
        <v>113</v>
      </c>
      <c r="F17456" s="1">
        <v>0.59499999999999997</v>
      </c>
      <c r="G17456" s="1">
        <v>0</v>
      </c>
      <c r="H17456" s="1">
        <v>7</v>
      </c>
      <c r="I17456" s="1">
        <v>6.3</v>
      </c>
      <c r="J17456" s="1">
        <v>2.4000000000000001E-4</v>
      </c>
      <c r="K17456" s="1">
        <v>0.16500000000000001</v>
      </c>
    </row>
    <row r="17457" spans="1:12">
      <c r="A17457" s="1">
        <v>158</v>
      </c>
      <c r="B17457" s="1" t="s">
        <v>5352</v>
      </c>
      <c r="C17457" s="1" t="s">
        <v>5353</v>
      </c>
      <c r="D17457" s="1">
        <v>6</v>
      </c>
      <c r="F17457" s="1"/>
      <c r="G17457" s="1">
        <v>8.6999999999999994E-2</v>
      </c>
      <c r="H17457" s="1">
        <v>69</v>
      </c>
      <c r="I17457" s="1"/>
      <c r="J17457" s="1">
        <v>0</v>
      </c>
      <c r="K17457" s="1"/>
    </row>
    <row r="17458" spans="1:12">
      <c r="A17458" s="1">
        <v>159</v>
      </c>
      <c r="B17458" s="1" t="s">
        <v>16602</v>
      </c>
      <c r="C17458" s="1" t="s">
        <v>16603</v>
      </c>
      <c r="D17458" s="1">
        <v>85</v>
      </c>
      <c r="F17458" s="1"/>
      <c r="G17458" s="1">
        <v>0.38</v>
      </c>
      <c r="H17458" s="1">
        <v>221</v>
      </c>
      <c r="I17458" s="1"/>
      <c r="J17458" s="1">
        <v>0</v>
      </c>
      <c r="K17458" s="1"/>
    </row>
    <row r="17459" spans="1:12">
      <c r="A17459" s="1">
        <v>183</v>
      </c>
      <c r="B17459" s="1" t="s">
        <v>17052</v>
      </c>
      <c r="C17459" s="1" t="s">
        <v>17053</v>
      </c>
      <c r="D17459" s="1">
        <v>237</v>
      </c>
      <c r="F17459" s="1"/>
      <c r="G17459" s="1">
        <v>0.96299999999999997</v>
      </c>
      <c r="H17459" s="1">
        <v>242</v>
      </c>
      <c r="I17459" s="1">
        <v>0.5</v>
      </c>
      <c r="J17459" s="1">
        <v>4.0000000000000003E-5</v>
      </c>
      <c r="K17459" s="1"/>
    </row>
    <row r="17460" spans="1:12">
      <c r="A17460" s="1">
        <v>184</v>
      </c>
      <c r="B17460" s="1" t="s">
        <v>17126</v>
      </c>
      <c r="C17460" s="1" t="s">
        <v>17127</v>
      </c>
      <c r="D17460" s="1">
        <v>2871</v>
      </c>
      <c r="F17460" s="1">
        <v>4.649</v>
      </c>
      <c r="G17460" s="1"/>
      <c r="H17460" s="1">
        <v>0</v>
      </c>
      <c r="I17460" s="1" t="s">
        <v>18288</v>
      </c>
      <c r="J17460" s="1">
        <v>1.65E-3</v>
      </c>
      <c r="K17460" s="1">
        <v>1.6539999999999999</v>
      </c>
    </row>
    <row r="17461" spans="1:12">
      <c r="A17461" s="1">
        <v>191</v>
      </c>
      <c r="B17461" s="1" t="s">
        <v>18111</v>
      </c>
      <c r="C17461" s="1" t="s">
        <v>18112</v>
      </c>
      <c r="D17461" s="1">
        <v>4</v>
      </c>
      <c r="F17461" s="1"/>
      <c r="G17461" s="1">
        <v>0.44400000000000001</v>
      </c>
      <c r="H17461" s="1">
        <v>9</v>
      </c>
      <c r="I17461" s="1"/>
      <c r="J17461" s="1">
        <v>0</v>
      </c>
      <c r="K17461" s="1"/>
    </row>
    <row r="17462" spans="1:12">
      <c r="A17462" s="1">
        <v>194</v>
      </c>
      <c r="B17462" s="1" t="s">
        <v>10225</v>
      </c>
      <c r="C17462" s="1" t="s">
        <v>10226</v>
      </c>
      <c r="D17462" s="1">
        <v>3</v>
      </c>
      <c r="F17462" s="1"/>
      <c r="G17462" s="1">
        <v>5.8999999999999997E-2</v>
      </c>
      <c r="H17462" s="1">
        <v>34</v>
      </c>
      <c r="I17462" s="1"/>
      <c r="J17462" s="1">
        <v>0</v>
      </c>
      <c r="K17462" s="1"/>
    </row>
    <row r="17463" spans="1:12">
      <c r="A17463" s="1">
        <v>195</v>
      </c>
      <c r="B17463" s="1" t="s">
        <v>10235</v>
      </c>
      <c r="C17463" s="1" t="s">
        <v>10236</v>
      </c>
      <c r="D17463" s="1">
        <v>7</v>
      </c>
      <c r="F17463" s="1"/>
      <c r="G17463" s="1">
        <v>5.0999999999999997E-2</v>
      </c>
      <c r="H17463" s="1">
        <v>39</v>
      </c>
      <c r="I17463" s="1"/>
      <c r="J17463" s="1">
        <v>0</v>
      </c>
      <c r="K17463" s="1"/>
    </row>
    <row r="17464" spans="1:12">
      <c r="A17464" s="1">
        <v>198</v>
      </c>
      <c r="B17464" s="1" t="s">
        <v>19474</v>
      </c>
      <c r="C17464" s="1" t="s">
        <v>19475</v>
      </c>
      <c r="D17464" s="1">
        <v>162</v>
      </c>
      <c r="F17464" s="1"/>
      <c r="G17464" s="1">
        <v>0.253</v>
      </c>
      <c r="H17464" s="1">
        <v>594</v>
      </c>
      <c r="I17464" s="1">
        <v>0.5</v>
      </c>
      <c r="J17464" s="1">
        <v>2.0000000000000002E-5</v>
      </c>
      <c r="K17464" s="1"/>
    </row>
    <row r="17465" spans="1:12">
      <c r="A17465" s="1">
        <v>260</v>
      </c>
      <c r="B17465" s="1" t="s">
        <v>5764</v>
      </c>
      <c r="C17465" s="1" t="s">
        <v>5765</v>
      </c>
      <c r="D17465" s="1">
        <v>12</v>
      </c>
      <c r="F17465" s="1"/>
      <c r="G17465" s="1">
        <v>0.23499999999999999</v>
      </c>
      <c r="H17465" s="1">
        <v>51</v>
      </c>
      <c r="I17465" s="1"/>
      <c r="J17465" s="1">
        <v>0</v>
      </c>
      <c r="K17465" s="1"/>
      <c r="L17465" s="1"/>
    </row>
    <row r="17466" spans="1:12">
      <c r="A17466" s="1">
        <v>289</v>
      </c>
      <c r="B17466" s="1" t="s">
        <v>20288</v>
      </c>
      <c r="C17466" s="1" t="s">
        <v>20287</v>
      </c>
      <c r="D17466" s="1">
        <v>113</v>
      </c>
      <c r="F17466" s="1">
        <v>0.59499999999999997</v>
      </c>
      <c r="G17466" s="1">
        <v>0</v>
      </c>
      <c r="H17466" s="1">
        <v>7</v>
      </c>
      <c r="I17466" s="1">
        <v>6.3</v>
      </c>
      <c r="J17466" s="1">
        <v>2.4000000000000001E-4</v>
      </c>
      <c r="K17466" s="1">
        <v>0.16500000000000001</v>
      </c>
    </row>
    <row r="17467" spans="1:12">
      <c r="A17467" s="1">
        <v>290</v>
      </c>
      <c r="B17467" s="1" t="s">
        <v>20286</v>
      </c>
      <c r="C17467" s="1" t="s">
        <v>20285</v>
      </c>
      <c r="D17467" s="1">
        <v>1197</v>
      </c>
      <c r="F17467" s="1">
        <v>3</v>
      </c>
      <c r="G17467" s="1"/>
      <c r="H17467" s="1">
        <v>0</v>
      </c>
      <c r="I17467" s="1" t="s">
        <v>18288</v>
      </c>
      <c r="J17467" s="1">
        <v>1.8000000000000001E-4</v>
      </c>
      <c r="K17467" s="1">
        <v>1.4279999999999999</v>
      </c>
    </row>
  </sheetData>
  <sortState ref="A1:M17467">
    <sortCondition ref="A5"/>
  </sortState>
  <phoneticPr fontId="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JCR 2012</vt:lpstr>
    </vt:vector>
  </TitlesOfParts>
  <Company>Kemiteknisk Institut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dinani</cp:lastModifiedBy>
  <cp:lastPrinted>2013-08-13T04:54:16Z</cp:lastPrinted>
  <dcterms:created xsi:type="dcterms:W3CDTF">2013-07-21T22:45:08Z</dcterms:created>
  <dcterms:modified xsi:type="dcterms:W3CDTF">2014-07-09T04:18:10Z</dcterms:modified>
</cp:coreProperties>
</file>